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部门审核上报" sheetId="3" r:id="rId1"/>
  </sheets>
  <definedNames>
    <definedName name="_xlnm._FilterDatabase" localSheetId="0" hidden="1">部门审核上报!$A$5:$XEE$1967</definedName>
    <definedName name="_xlnm.Print_Titles" localSheetId="0">部门审核上报!$1:$5</definedName>
  </definedNames>
  <calcPr calcId="144525"/>
</workbook>
</file>

<file path=xl/sharedStrings.xml><?xml version="1.0" encoding="utf-8"?>
<sst xmlns="http://schemas.openxmlformats.org/spreadsheetml/2006/main" count="17660" uniqueCount="5159">
  <si>
    <t>麻阳苗族自治县2021年巩固拓展脱贫攻坚成果和乡村振兴项目库入库申报汇总表（11月动态调整）</t>
  </si>
  <si>
    <t xml:space="preserve">                                                                                                                                                                                           单位：万元、户、人</t>
  </si>
  <si>
    <t>序号</t>
  </si>
  <si>
    <t>项目名称</t>
  </si>
  <si>
    <t>项目类别</t>
  </si>
  <si>
    <t>建设性质</t>
  </si>
  <si>
    <t>实施地点</t>
  </si>
  <si>
    <t>时间进度</t>
  </si>
  <si>
    <t>责任单位</t>
  </si>
  <si>
    <t>建设内容及规模</t>
  </si>
  <si>
    <t>资金规模和筹资方式</t>
  </si>
  <si>
    <t>收益对象</t>
  </si>
  <si>
    <t>绩效目标</t>
  </si>
  <si>
    <t>群众参与和利益联结机制</t>
  </si>
  <si>
    <t>备注</t>
  </si>
  <si>
    <t>项目预算总投资（万元）</t>
  </si>
  <si>
    <t>其中</t>
  </si>
  <si>
    <t>受益村数（个）</t>
  </si>
  <si>
    <t>受益户数（户）</t>
  </si>
  <si>
    <t>受益人口数（人）</t>
  </si>
  <si>
    <t>计划开工时间</t>
  </si>
  <si>
    <t>计划完工时间</t>
  </si>
  <si>
    <t>财政衔接资金（万元）</t>
  </si>
  <si>
    <t>除财政衔接资金外的统筹整合资金（万元）</t>
  </si>
  <si>
    <t>其他财政资金（万元）</t>
  </si>
  <si>
    <t>其他筹措资金（万元）</t>
  </si>
  <si>
    <t>受益脱贫村数（个）</t>
  </si>
  <si>
    <t>受益脱贫户数及防止返贫监测对象户数（户）</t>
  </si>
  <si>
    <t>受益脱贫人口数及防止返贫监测对象人口数（人）</t>
  </si>
  <si>
    <t>全县合计</t>
  </si>
  <si>
    <t>产业扶贫</t>
  </si>
  <si>
    <t>基本公共服务</t>
  </si>
  <si>
    <t>其他</t>
  </si>
  <si>
    <t>兰村乡岩坳村基本公共服务道路维修项目</t>
  </si>
  <si>
    <t>新建</t>
  </si>
  <si>
    <t>兰村乡岩坳村</t>
  </si>
  <si>
    <t>乡村振兴局</t>
  </si>
  <si>
    <t>5组沿河道路空板维修，新建2#浆砌石保坎长约30米</t>
  </si>
  <si>
    <t>解决13户46名脱贫人口住房和出行安全隐患</t>
  </si>
  <si>
    <t>直接帮扶</t>
  </si>
  <si>
    <t>2021年11月新增</t>
  </si>
  <si>
    <t>尧市镇大坪村人居环境整治项目</t>
  </si>
  <si>
    <t>尧市镇大坪村</t>
  </si>
  <si>
    <t>一组主干道维修垃圾池6个，新建踏水桥1座以及沿线环境整治</t>
  </si>
  <si>
    <t>进一步改善69户240名脱贫人口生产生活条件</t>
  </si>
  <si>
    <t>隆家堡乡步云坪村基本公共服务安全饮水项目</t>
  </si>
  <si>
    <t>隆家堡乡步云坪村</t>
  </si>
  <si>
    <t>八组（蛮溪片）2处饮水配套设施</t>
  </si>
  <si>
    <t>进一步改善45户192名脱贫人口安全饮水条件</t>
  </si>
  <si>
    <t>2020年已入库</t>
  </si>
  <si>
    <t>隆家堡乡程禾溪村基本公共服务产业路新建项目</t>
  </si>
  <si>
    <t>隆家堡乡程禾溪村</t>
  </si>
  <si>
    <t>六组产业园道路新建，长2000米，宽4米</t>
  </si>
  <si>
    <t>方便村民出行、生产运输64户320人</t>
  </si>
  <si>
    <t>后调至2021年</t>
  </si>
  <si>
    <t>隆家堡乡塘头山村基本公共服务产业路新建项目</t>
  </si>
  <si>
    <t>隆家堡乡塘头山村</t>
  </si>
  <si>
    <t>一组白岩溪产业园道路新建，长2000米，宽5米</t>
  </si>
  <si>
    <t>方便村民出行、生产运输35户156人</t>
  </si>
  <si>
    <t>和平溪乡大坡村基本公共服务公路保坎建设项目</t>
  </si>
  <si>
    <t>和平溪乡大坡村</t>
  </si>
  <si>
    <t>四组公路保坎，长30米，高5m*宽1.2米</t>
  </si>
  <si>
    <t>确保行驶安全，受益贫困人口118户531人</t>
  </si>
  <si>
    <t>二组公路保坎长10米，高5m*宽1.2米</t>
  </si>
  <si>
    <t>和平溪乡大坡村基本公共服务桥梁建设项目</t>
  </si>
  <si>
    <t>一组桥梁建设2座</t>
  </si>
  <si>
    <t>确保行驶安全，受益贫困人口72户286人</t>
  </si>
  <si>
    <t>江口墟镇田家湾村基本公共服务渠道维修项目</t>
  </si>
  <si>
    <t>江口墟镇田家湾村</t>
  </si>
  <si>
    <t>腾家冲水库渠道维修1000米</t>
  </si>
  <si>
    <t>改善27户105名贫困人口生产条件，受益农户220户1100人</t>
  </si>
  <si>
    <t>江口墟镇田家湾村基本公共服务防洪堤建设项目</t>
  </si>
  <si>
    <t>2.3.4.10.11组防洪堤建设200米</t>
  </si>
  <si>
    <t>改善农田生产条件</t>
  </si>
  <si>
    <t>和平溪乡毛坪村基本公共服务道路新建项目</t>
  </si>
  <si>
    <t>和平溪乡毛坪村</t>
  </si>
  <si>
    <t>大院子4、5组至花园村道路长4公里，宽4.5米</t>
  </si>
  <si>
    <t>改善76户213名贫困人口生产生活条件</t>
  </si>
  <si>
    <t>板栗树乡地亭溪村基本公共服务蓄水池建设项目</t>
  </si>
  <si>
    <t>板栗树乡地亭溪村</t>
  </si>
  <si>
    <t>2个大蓄水池</t>
  </si>
  <si>
    <t>解决130户483名贫困人口安全饮水问题</t>
  </si>
  <si>
    <t>大桥江乡洞塘溪村产业扶贫产业路建设项目</t>
  </si>
  <si>
    <t>大桥江乡洞塘溪村</t>
  </si>
  <si>
    <t>三组园区道路基础设施建设长3000米，4.5米</t>
  </si>
  <si>
    <t>改善120户420名贫困户生产生活条件</t>
  </si>
  <si>
    <t>郭公坪镇报木山村基本公共服务道路硬化项目</t>
  </si>
  <si>
    <t>改建</t>
  </si>
  <si>
    <t>郭公坪镇报木山村</t>
  </si>
  <si>
    <t>光伏站道路硬化236米</t>
  </si>
  <si>
    <t>方便124户456贫困人口生活生产</t>
  </si>
  <si>
    <t>郭公坪镇报木山村基本公共服务山塘维修项目</t>
  </si>
  <si>
    <t>扩建</t>
  </si>
  <si>
    <t>老狗洞山塘维修1亩</t>
  </si>
  <si>
    <t>方便81户327贫困人口农业生产</t>
  </si>
  <si>
    <t>郭公坪镇杜庄村基本公共服务联户路硬化项目</t>
  </si>
  <si>
    <t>郭公坪镇杜庄村</t>
  </si>
  <si>
    <t>1.2.3.4组联户路硬化3000米</t>
  </si>
  <si>
    <t>方便58户214贫困人口生活生产</t>
  </si>
  <si>
    <t>郭公坪镇官东村基本公共服务灌溉渠道改扩建项目</t>
  </si>
  <si>
    <t>郭公坪镇官东村</t>
  </si>
  <si>
    <t>桥岘渠道改扩建700米</t>
  </si>
  <si>
    <t>方便26户108贫困人口农业生产</t>
  </si>
  <si>
    <t>郭公坪镇川岩坪村基本公共服务灌溉渠道新建项目</t>
  </si>
  <si>
    <t>郭公坪镇川岩坪村</t>
  </si>
  <si>
    <t>13组新建灌溉渠道2500米</t>
  </si>
  <si>
    <t>方便101户395贫困人口农业生产</t>
  </si>
  <si>
    <t>郭公坪镇川岩坪村基本公共服务便道硬化项目</t>
  </si>
  <si>
    <t>郭公坪镇川岩坪</t>
  </si>
  <si>
    <t>2组便道硬化400米</t>
  </si>
  <si>
    <t>方便45户162贫困人口生活生产</t>
  </si>
  <si>
    <t>黄桑乡桃花村基本公共服务道路新建项目</t>
  </si>
  <si>
    <t>黄桑乡桃花村</t>
  </si>
  <si>
    <t>河洛沿溪道路新建3公里</t>
  </si>
  <si>
    <t>改善146户563名贫困人口生产生活条件</t>
  </si>
  <si>
    <t>黄桑乡桃花村基本公共服务溪坝新建项目</t>
  </si>
  <si>
    <t>长26米，高约5米</t>
  </si>
  <si>
    <t>锦和镇黄土田村危提维修项目</t>
  </si>
  <si>
    <t>锦和镇黄土田村</t>
  </si>
  <si>
    <t>长13米，高7米，宽2米</t>
  </si>
  <si>
    <t>改善50户169人贫困户生产及出行条件</t>
  </si>
  <si>
    <t>兰村乡望远村基本公共服务道路建设项目</t>
  </si>
  <si>
    <t>兰村乡望远村</t>
  </si>
  <si>
    <t>望远村至龙盘村村道建设，2公里*3.5米</t>
  </si>
  <si>
    <t>改善两村贫困户151户695人交通条件</t>
  </si>
  <si>
    <t>一组至大溪桥路建设1000米*3.5米</t>
  </si>
  <si>
    <t>改善48户贫困户167人生产运输问题</t>
  </si>
  <si>
    <t>兰村乡大坳村基本公共服务道路硬化、保坎加固项目</t>
  </si>
  <si>
    <t>兰村乡大坳村</t>
  </si>
  <si>
    <t>6组路硬化长150米宽3.5米
堡坎长25米高4米</t>
  </si>
  <si>
    <t>改善贫困户121户461人生产生活条件</t>
  </si>
  <si>
    <t>兰里镇苍冲村基本公共服务组道建设项目</t>
  </si>
  <si>
    <t>兰里镇苍冲村</t>
  </si>
  <si>
    <t>14组小坡垴至塘砌公路建设，长1公里宽4.5米</t>
  </si>
  <si>
    <t>改善40户161人出行条件</t>
  </si>
  <si>
    <t>兰里镇苍冲村基本公共服务光伏电站道路硬化项目</t>
  </si>
  <si>
    <t>瓦一田光伏站道路硬化长540米宽4.5米及护坡</t>
  </si>
  <si>
    <t>改善192户825生产生活条件</t>
  </si>
  <si>
    <t>兰里镇苍冲村基本公共服务光伏站基础设施硬化项目</t>
  </si>
  <si>
    <t>4组马劲坳光伏站基础设施硬化长400米*1米*20cm</t>
  </si>
  <si>
    <t>改善64户282人出行条件</t>
  </si>
  <si>
    <t>和平溪乡大坡村基本公共服务生产便道新建项目</t>
  </si>
  <si>
    <t>六组黄桃产业园生产便道1.5公里，宽4米，涵洞5处</t>
  </si>
  <si>
    <t>改善产业园生产条件，带动19户84名贫困人口增收</t>
  </si>
  <si>
    <t>石羊哨乡谭公冲村基本公共服务公路保坎项目</t>
  </si>
  <si>
    <t>石羊哨乡谭公冲村</t>
  </si>
  <si>
    <t>五组新修保坎（长20米，高4米）</t>
  </si>
  <si>
    <t>方便五组48户，260人群众</t>
  </si>
  <si>
    <t>石羊哨乡洞溪村基本公共服务产业园道路修建项目</t>
  </si>
  <si>
    <t>石羊哨乡洞溪村</t>
  </si>
  <si>
    <t>4处：洞溪村一组2处：4500米，洞溪村六组1处：3000米，洞溪村四组1处：1500米</t>
  </si>
  <si>
    <t>改善75户291人贫困户生产生活条件</t>
  </si>
  <si>
    <t>文昌阁乡祖冲村基本公共服务村组道新建项目</t>
  </si>
  <si>
    <t>文昌阁乡祖冲村</t>
  </si>
  <si>
    <t>新开田新修村组道2000米、4.5米宽</t>
  </si>
  <si>
    <t>改善142户503人贫困户生产生活条件</t>
  </si>
  <si>
    <t>文昌阁乡祖冲村基本公共服务引水渠硬化项目</t>
  </si>
  <si>
    <t>马师冲引水渠硬化2600米、40×30</t>
  </si>
  <si>
    <t>改善76户283人贫困户生产生活条件</t>
  </si>
  <si>
    <t>文昌阁乡祖冲村基本公共服务村组道建设项目</t>
  </si>
  <si>
    <t>风木湾村组道建设1500米、宽4米</t>
  </si>
  <si>
    <t>改善64户243人贫困户生产生活条件</t>
  </si>
  <si>
    <t>尧市镇大坪村基本公共服务老井维修项目</t>
  </si>
  <si>
    <t>一组老井维修</t>
  </si>
  <si>
    <t>改善112人饮水安全</t>
  </si>
  <si>
    <t>尧市镇保洞溪村基本公共服务公路新建项目</t>
  </si>
  <si>
    <t>尧市镇保洞溪村</t>
  </si>
  <si>
    <t>4组新建公路500米</t>
  </si>
  <si>
    <t>改善出行条件和交通安全、75人群众受益</t>
  </si>
  <si>
    <t>尧市镇保洞溪村基本公共服务村道公路保堤项目</t>
  </si>
  <si>
    <t>9组公路保堤30米</t>
  </si>
  <si>
    <t>改善交通安全648人群众受益</t>
  </si>
  <si>
    <t>兰里镇所住村基本公共服务道路硬化项目</t>
  </si>
  <si>
    <t>兰里镇所住村</t>
  </si>
  <si>
    <t>长1000米，宽3.5米</t>
  </si>
  <si>
    <t>改善69户247名贫困人口生产生活条件</t>
  </si>
  <si>
    <t>兰里镇所住村基本公共服务山塘维修项目</t>
  </si>
  <si>
    <t>3、4组茶园坡山塘维修，坝体硬化长200米，宽1米，高2米</t>
  </si>
  <si>
    <t>进一步改善20户91名脱贫人口生产生活条件，解决60多亩耕地灌溉问题</t>
  </si>
  <si>
    <t>2021年6月新增</t>
  </si>
  <si>
    <t>尧市镇马江口村基本公共服务防洪堤建设项目</t>
  </si>
  <si>
    <t>尧市镇马江口村</t>
  </si>
  <si>
    <t>四组碾子现防洪堤300米，基础清基1.5米，坝内沙砾填方</t>
  </si>
  <si>
    <t>有效保护耕地85亩，受益贫困户11户45人，全村受益人口363人</t>
  </si>
  <si>
    <t>尧市镇高洲坪村基本公共服务生产道路新建项目</t>
  </si>
  <si>
    <t>尧市镇高洲坪村</t>
  </si>
  <si>
    <t>新修生产道路3.5公里，宽4米，涵管10处</t>
  </si>
  <si>
    <t>解决300多亩柑桔采收运输，使桔农增产增收，受益人口310人，其贫困人口19户78人</t>
  </si>
  <si>
    <t>高村镇营盘村基本公共服务黑木耳基础设施维修项目</t>
  </si>
  <si>
    <t>产业发展</t>
  </si>
  <si>
    <t>高村镇营盘村</t>
  </si>
  <si>
    <t>30亩黑木耳基地基础设施维修</t>
  </si>
  <si>
    <t>解决贫困户经济创收</t>
  </si>
  <si>
    <t>高村镇大溪桥村基础公共服务公路硬化项目</t>
  </si>
  <si>
    <t>高村镇大溪桥村</t>
  </si>
  <si>
    <t>五组水库坝到生古田道路硬化全长500米宽3.5米</t>
  </si>
  <si>
    <t>改善村民生产安全运输</t>
  </si>
  <si>
    <t>高村镇逢爷社区基本公共服务产业路建设项目</t>
  </si>
  <si>
    <t>高村镇逢爷社区</t>
  </si>
  <si>
    <t>6组新建生产步梯长240米，宽1.2米</t>
  </si>
  <si>
    <t>改善6户13名贫困人口生产生活条件</t>
  </si>
  <si>
    <t>2021年3月新增</t>
  </si>
  <si>
    <t>高村镇逢爷社区基本公共服务道路硬化项目</t>
  </si>
  <si>
    <t>7组道路硬化长200米，宽3.5米</t>
  </si>
  <si>
    <t>改善340人生产出行条件</t>
  </si>
  <si>
    <t>高村镇黄连冲村基本公共服务新建简易桥项目</t>
  </si>
  <si>
    <t>高村镇黄连冲村</t>
  </si>
  <si>
    <t>7组马肚子至旁加形简易桥长30米，宽4.5米</t>
  </si>
  <si>
    <t>改善35户89名贫困人口生产生活条件</t>
  </si>
  <si>
    <t>高村镇黄连冲村基本公共服务道路硬化项目</t>
  </si>
  <si>
    <t>老溪崽道路硬化长150米，宽3.5米，高20公分</t>
  </si>
  <si>
    <t>改善130户528名贫困人口生产生活条件</t>
  </si>
  <si>
    <t>6组滕建本屋后扛家坳上道路硬化长1000米，宽3.5米，高20公分</t>
  </si>
  <si>
    <t>改善18户78名贫困人口生产生活条件</t>
  </si>
  <si>
    <t>大桥江乡洞塘溪村基本公共服务道路及渠道硬化项目</t>
  </si>
  <si>
    <t>新建七组生产便道长1000米，宽5米，涵管6米</t>
  </si>
  <si>
    <t>方便16户77名贫困人口生产运输、出行</t>
  </si>
  <si>
    <t>5组修建渠道800米，硬化组道路1.2公里，宽4.5米</t>
  </si>
  <si>
    <t>方便46户161名贫困人口生产生活条件</t>
  </si>
  <si>
    <t>大桥江乡杨柳坡村基本公共服务产业配套设施项目</t>
  </si>
  <si>
    <t>大桥江乡杨柳坡村</t>
  </si>
  <si>
    <t>新建五组产业园仓库住房长15米，宽6米</t>
  </si>
  <si>
    <t>改善45亩产业园仓储及管理条件</t>
  </si>
  <si>
    <t>新建盘田春木坪产业园仓库住房长15米，宽6米</t>
  </si>
  <si>
    <t>谭家寨乡楠木桥村基本公共服务安全饮水项目</t>
  </si>
  <si>
    <t>谭家寨乡楠木桥村</t>
  </si>
  <si>
    <t>三组三口井水井水提质扩建，总面积约300平方</t>
  </si>
  <si>
    <t>受益贫困户27户98人</t>
  </si>
  <si>
    <t>锦和镇新场村基本公共服务生产便道新建项目</t>
  </si>
  <si>
    <t>锦和镇新场村</t>
  </si>
  <si>
    <t>新建侯家宜生产便道长1公里</t>
  </si>
  <si>
    <t>改善15户61人贫困户生产出行条件</t>
  </si>
  <si>
    <t>新建关沙溪至禾汤山产业园生产便道长2公里</t>
  </si>
  <si>
    <t>改善21户106人贫困户生产出行条件</t>
  </si>
  <si>
    <t>锦和镇新场村基本公共服务道路新建项目</t>
  </si>
  <si>
    <t>新建铁里冲至大湾村道路2.5公里</t>
  </si>
  <si>
    <t>改善25户120人贫困户生产生活条件</t>
  </si>
  <si>
    <t>锦和镇官村村基本公共服务渠道重建项目</t>
  </si>
  <si>
    <t>锦和镇官村村</t>
  </si>
  <si>
    <t>长800米，宽0.8米，高0.5米</t>
  </si>
  <si>
    <t>改善32户109人贫困户生活生产条件</t>
  </si>
  <si>
    <t>高村镇中寨坪村基本公共服务道路硬化项目</t>
  </si>
  <si>
    <t>高村镇中寨坪村</t>
  </si>
  <si>
    <t>九组老屋坳道路硬化长1.5公里，宽3.5米</t>
  </si>
  <si>
    <t>方便32户138人通行</t>
  </si>
  <si>
    <t>兰村乡椒林村基本公共服务道路硬化项目</t>
  </si>
  <si>
    <t>兰村乡椒林村</t>
  </si>
  <si>
    <t>3、4组硬化道路长800米</t>
  </si>
  <si>
    <t>改善贫困户42户153人生产生活条件</t>
  </si>
  <si>
    <t>兰村乡椒林村基本公共服务便道新建项目</t>
  </si>
  <si>
    <t>3、4新修便道长750米，宽4.5米</t>
  </si>
  <si>
    <t>岩门镇白泥田村基本公共服务产业园道路硬化项目</t>
  </si>
  <si>
    <t>岩门镇白泥田村</t>
  </si>
  <si>
    <t>1、2、3、10产业园道路硬化长2.5公里，3.5米宽</t>
  </si>
  <si>
    <t>改善65户227名贫困人口生产生活条件，覆盖农田520亩，柑桔园1250亩</t>
  </si>
  <si>
    <t>郭公坪镇小坡村基本公共服务公路建设项目</t>
  </si>
  <si>
    <t>郭公坪镇小坡村</t>
  </si>
  <si>
    <t>火车站-涵洞口公路600*4米</t>
  </si>
  <si>
    <t>方便50户163贫困人口生产生活</t>
  </si>
  <si>
    <t>郭公坪镇郭公坪村基本公共服务道路硬化项目</t>
  </si>
  <si>
    <t>郭公坪镇郭公坪村</t>
  </si>
  <si>
    <t>背立坡道路硬化长800米</t>
  </si>
  <si>
    <t>方便52户240贫苦人口生活生产</t>
  </si>
  <si>
    <t>郭公坪镇官东村基本公共服务道路硬化项目</t>
  </si>
  <si>
    <t>水子坪道路硬化长300米</t>
  </si>
  <si>
    <t>方便15户45贫困人口生活生产</t>
  </si>
  <si>
    <t>郭公坪镇川岩坪村基本公共服务道路硬化项目</t>
  </si>
  <si>
    <t>9组长潭组道硬化长500米</t>
  </si>
  <si>
    <t>方便12户58贫困人口生活生产</t>
  </si>
  <si>
    <t>狸子坳水库道路硬化长700米</t>
  </si>
  <si>
    <t>方便60户220贫困人口生活生产</t>
  </si>
  <si>
    <t>郭公坪镇江家溪村基本公共服务道路硬化项目</t>
  </si>
  <si>
    <t>郭公坪镇江家溪村</t>
  </si>
  <si>
    <t>黄家-老冲花水洞道路硬化1500米</t>
  </si>
  <si>
    <t>方便39户112贫困人口生活生产</t>
  </si>
  <si>
    <t>郭公坪镇长寿谷村基本公共服务道路硬化项目</t>
  </si>
  <si>
    <t>郭公坪镇长寿谷村</t>
  </si>
  <si>
    <t>湾里道路硬化长600米</t>
  </si>
  <si>
    <t>方便65户230贫困人口生活生产</t>
  </si>
  <si>
    <t>江口墟镇羊合垅村基本公共服务道路维修项目</t>
  </si>
  <si>
    <t>江口墟镇羊合垅村</t>
  </si>
  <si>
    <t>五组道路维修重建</t>
  </si>
  <si>
    <t>解决50户152名贫困人口出行安全隐患问题</t>
  </si>
  <si>
    <t>黑木耳产业企业配套</t>
  </si>
  <si>
    <t>麻阳农博公司</t>
  </si>
  <si>
    <t>用于2019年支持参与扶贫的麻阳农博生物科技有限公司配套设施建设、研发、贴息、产品营销</t>
  </si>
  <si>
    <t>为全县黑木耳产业生产提供保障，为黑木耳种植户人均增收0.05万元</t>
  </si>
  <si>
    <t>委托帮扶</t>
  </si>
  <si>
    <t>高村镇谷达坡村基本公共服务泵站建设项目</t>
  </si>
  <si>
    <t>高村镇谷达坡村</t>
  </si>
  <si>
    <t>新建泵站1座及配套设施</t>
  </si>
  <si>
    <t>改善47户166名贫困人口生产条件</t>
  </si>
  <si>
    <t>吕家坪镇向阳村基本公共服务道路建设项目</t>
  </si>
  <si>
    <t>吕家坪镇向阳村</t>
  </si>
  <si>
    <t>二组桐田湾至茶溪村道路硬化（含路基平整）长500米，宽4.5米，厚0.2米</t>
  </si>
  <si>
    <t>改善27户95名贫困户生产生活条件</t>
  </si>
  <si>
    <t>江口墟镇大禾田村基本公共服务道路硬化项目</t>
  </si>
  <si>
    <t>江口墟镇大禾田村</t>
  </si>
  <si>
    <t>二组道路硬化长约800米，宽3.5米，厚0.2米</t>
  </si>
  <si>
    <t>改善3户14名贫困人口生产生活条件</t>
  </si>
  <si>
    <t>江口墟镇大禾田村基本公共服务产业路建设项目</t>
  </si>
  <si>
    <t>5组新建产业路1000米，宽4.5米</t>
  </si>
  <si>
    <t>改善20户76人贫困人口生产生活条件</t>
  </si>
  <si>
    <t>尧市镇桥冲村基本公共服务公路桥项目</t>
  </si>
  <si>
    <t>尧市镇桥冲村</t>
  </si>
  <si>
    <t>2018年12月</t>
  </si>
  <si>
    <t>2019年5月</t>
  </si>
  <si>
    <t>12组江家桥长40米，宽3.5米，高3米（未付部分）</t>
  </si>
  <si>
    <t>解决30户118名贫困人口出行过江渡河问题</t>
  </si>
  <si>
    <t>兰村乡望远村基本公共服务道路维修项目</t>
  </si>
  <si>
    <t>主干道道路空板加固，堡坎建设15处</t>
  </si>
  <si>
    <t>解决55户192人贫困人口安全出行问题</t>
  </si>
  <si>
    <t>兰村乡望远村基本公共服务道路硬化项目</t>
  </si>
  <si>
    <t>一组光伏站至坑垅墉硬化长1000米，宽3.5米，厚0.2米</t>
  </si>
  <si>
    <t>改善44户156人贫困人口生产条件，降低生产成本</t>
  </si>
  <si>
    <t>三组至产业园硬化长1100米，宽3.5米，厚0.2米</t>
  </si>
  <si>
    <t>改善40户152人贫困人口生产条件，降低生产成本</t>
  </si>
  <si>
    <t>村部边道路维修改建，保坎长50米，土方回填及硬化</t>
  </si>
  <si>
    <t>解决119户445人贫困人口安全出行问题</t>
  </si>
  <si>
    <t>道路塌方、空板维修，保坎2处58米，空板6处</t>
  </si>
  <si>
    <t>黄桑乡桃花村产业扶贫产业配套设施建设项目</t>
  </si>
  <si>
    <t>新修生产便道1公里，修建蓄水池及灌溉设施</t>
  </si>
  <si>
    <t>改善145户263名贫困人口生产生活条件，带动贫困人口增收</t>
  </si>
  <si>
    <t>尧市镇拖冲社区基本公共服务生产道路新建项目</t>
  </si>
  <si>
    <t>尧市镇拖冲社区</t>
  </si>
  <si>
    <t>保家岭桥田岭至打瓜坑生产道路长3.5公里，宽4.5米</t>
  </si>
  <si>
    <t>改善15户68名贫困人口生产生活条件</t>
  </si>
  <si>
    <t>尧市镇拖冲社区基本公共服务滚水坝项目</t>
  </si>
  <si>
    <t>东山坑滚水坝长20米</t>
  </si>
  <si>
    <t>改善30户135名贫困人口生产条件，解决20亩农田灌溉问题</t>
  </si>
  <si>
    <t>岩门镇玳瑁坡村基本公共服务道路硬化项目</t>
  </si>
  <si>
    <t>岩门镇玳瑁坡村</t>
  </si>
  <si>
    <t>2021年12月</t>
  </si>
  <si>
    <t>拉通溪至楠木溪道路硬化长1.8公里，宽4.5米及道路附属设施</t>
  </si>
  <si>
    <t>改善65户280名贫困人口生产生活条件</t>
  </si>
  <si>
    <t>岩门镇平原村基本公共服务道路硬化项目</t>
  </si>
  <si>
    <t>岩门镇平原村</t>
  </si>
  <si>
    <t>2021年3月</t>
  </si>
  <si>
    <t>满家道路硬化长500米，宽3.5米，厚0.2米</t>
  </si>
  <si>
    <t>改善47户173名贫困人口生产生活条件</t>
  </si>
  <si>
    <t>满家至高速路口道路硬化长200米，宽4米</t>
  </si>
  <si>
    <t>岩门镇平原村基本公共服务产业路新建项目</t>
  </si>
  <si>
    <t>田达田产业路新建长1千米，宽4米</t>
  </si>
  <si>
    <t>二组老牛栏至岩山脚道路硬化长500米，宽3.5米</t>
  </si>
  <si>
    <t>板栗树乡枣子喇村产业扶贫合作入股项目</t>
  </si>
  <si>
    <t>板栗树枣子喇乡村</t>
  </si>
  <si>
    <t>入股蓝凤凰农业发展有限公司</t>
  </si>
  <si>
    <t>每年为贫困户增收8万元</t>
  </si>
  <si>
    <t>黄桑乡老冲村基本公共服务道路新建项目</t>
  </si>
  <si>
    <t>黄桑乡老冲村</t>
  </si>
  <si>
    <t>2、3组新建道路2公里，宽5.5米</t>
  </si>
  <si>
    <t>改善68户269名贫困人口生产生活条件</t>
  </si>
  <si>
    <t>大桥江乡大桥江村基本公共井水维修项目</t>
  </si>
  <si>
    <t>大桥江乡大桥江村</t>
  </si>
  <si>
    <t>2.3.5.8.9及10组古井维修扩建</t>
  </si>
  <si>
    <t>改善141户555名贫困人口用水条件，全村1850人受益</t>
  </si>
  <si>
    <t>大桥江乡杨柳坡村产业扶贫产业配套设施建设项目</t>
  </si>
  <si>
    <t>12组产业园贮藏库100平方米，三间式</t>
  </si>
  <si>
    <t>完善产业园条件，带动贫困户就业及增收</t>
  </si>
  <si>
    <t>隆家堡乡黄溪村人居环境整治项目</t>
  </si>
  <si>
    <t>隆家堡乡黄溪村</t>
  </si>
  <si>
    <t>1.家用两分类垃圾桶（0.5*0.43*0.34可定制）376个；2.户外四分类垃圾桶（1.25*0.36*0.9可定制）20个；3.新建生活垃圾分类处理站（6.5*3.5*2.8）3个；4.砖砌0.4*0.4排水沟300米</t>
  </si>
  <si>
    <t>垃圾分类减量，进一步完善人居环境</t>
  </si>
  <si>
    <t>隆家堡乡黄溪村产业道路维修项目</t>
  </si>
  <si>
    <t>1.道路平整（含排水沟疏通）4000米；2.修建浆砌石挡土墙50立方米；DN500涵管60米；路面铺3.5米宽10公分厚碎石2000米</t>
  </si>
  <si>
    <t>进一步改善113户519名脱贫人口生产生活条件，降低生产成本和劳动强度</t>
  </si>
  <si>
    <t>隆家堡乡黄溪村基本公共服务道路硬化项目</t>
  </si>
  <si>
    <t>安置点河边机耕道路硬化长约0.9公里，宽3.5米，厚0.2米</t>
  </si>
  <si>
    <t>改善134户556名贫困人口生产生活条件</t>
  </si>
  <si>
    <t>文昌阁乡文西新村基本公共服务产业路建设项目</t>
  </si>
  <si>
    <t>文昌阁乡文西新村</t>
  </si>
  <si>
    <t>2组岩家山产业路长1800米，宽4.5米，涵洞12个</t>
  </si>
  <si>
    <t>改善47户185名贫困人口生产生活条件，带动增产增收</t>
  </si>
  <si>
    <t>10组老管垅产业路长2000米，宽4.5米，涵洞12个</t>
  </si>
  <si>
    <t>改善48户135名贫困人口生产生活条件，带动增产增收</t>
  </si>
  <si>
    <t>文昌阁乡文西新村基本公共服务护堤建设项目</t>
  </si>
  <si>
    <t>15组庙现护堤长180米，高1.7米</t>
  </si>
  <si>
    <t>保护农田100余亩，带动增产增收，38户131名贫困户受益</t>
  </si>
  <si>
    <t>文昌阁乡文西新村基本公共服务道路保坎项目</t>
  </si>
  <si>
    <t>4.5组道路保坎长60米，顶宽0.5米，高2.8米</t>
  </si>
  <si>
    <t>改善45户147名贫困人口生产生活条件</t>
  </si>
  <si>
    <t>文昌阁乡文昌新村基本公共服务护堤建设项目</t>
  </si>
  <si>
    <t>文昌阁乡文昌新村</t>
  </si>
  <si>
    <t>新寨坪畈上护堤长200米，顶宽0.8米，高2米，基础深1米</t>
  </si>
  <si>
    <t>保障四组村民农田防洪问题，受益贫困户32户120人</t>
  </si>
  <si>
    <t>和平溪村大溪村基本公共服务保坎建设项目</t>
  </si>
  <si>
    <t>和平溪乡大溪村</t>
  </si>
  <si>
    <t>栗田道路保坎长300米，宽1.5米，高2米</t>
  </si>
  <si>
    <t>解决64户257名贫困人口安全出行隐患问题</t>
  </si>
  <si>
    <t>郭公坪镇郭公坪村基本公共服务道路新建项目</t>
  </si>
  <si>
    <t>新建道路2公里</t>
  </si>
  <si>
    <t>改善78户273名贫困人口生产生活条件</t>
  </si>
  <si>
    <t>郭公坪镇郭公坪村基本公共服务机耕道建设项目</t>
  </si>
  <si>
    <t>全村新建机耕道6000米</t>
  </si>
  <si>
    <t>改善195户653名贫困人口生产生活条件</t>
  </si>
  <si>
    <t>和平溪乡毛坪村基本公共服务道路硬化项目</t>
  </si>
  <si>
    <t>产业园至冲土道路硬化800米</t>
  </si>
  <si>
    <t>改善82户368名贫困人口生产生活条件</t>
  </si>
  <si>
    <t>隆家堡乡三角坳村基本公共服务桥梁新建项目</t>
  </si>
  <si>
    <t>隆家堡乡三角坳村</t>
  </si>
  <si>
    <t>二组丛高寨过溪桥长约20米，宽4.5米</t>
  </si>
  <si>
    <t>方便村民出行、生产运输30户122人</t>
  </si>
  <si>
    <t>隆家堡乡三角坳村基本公共服务道路维修项目</t>
  </si>
  <si>
    <t>村道维修，修建浆砌石道路保坎2处，分别长约50米，收顶宽0.9米，高7米（含基础）；长约20米，收顶宽0.8米，高3米（含基础）</t>
  </si>
  <si>
    <t>解决191户725户贫困群众出行安全问题</t>
  </si>
  <si>
    <t>六小区柑橘园硬化道路1.8公里、宽3.5米、会车道4处</t>
  </si>
  <si>
    <t>改善16户35名贫困人口生产生活条件</t>
  </si>
  <si>
    <t>隆家保乡步云坪村基本公共服务道路改造项目</t>
  </si>
  <si>
    <t>改造硬化道路1280平方米，堡坎150米，回车道5处</t>
  </si>
  <si>
    <t>改善147户571名贫困人口生产生活条件</t>
  </si>
  <si>
    <t>锦和镇长潭溪村产业扶贫黑木耳种植项目</t>
  </si>
  <si>
    <t>锦和镇长潭溪村</t>
  </si>
  <si>
    <t>2016黑木耳超支未报账资金</t>
  </si>
  <si>
    <t>带动贫困户发展产业，增加贫困户收入</t>
  </si>
  <si>
    <t>锦和镇黄土田村产业扶贫黑木耳种植项目</t>
  </si>
  <si>
    <t>2017黑木耳超支未报账资金</t>
  </si>
  <si>
    <t>文昌阁乡文昌新村产业扶贫产业奖补项目</t>
  </si>
  <si>
    <t>2018年自主发展产业奖补资金</t>
  </si>
  <si>
    <t>文昌阁乡文昌新村产业扶贫</t>
  </si>
  <si>
    <t>产业委托帮扶奖补</t>
  </si>
  <si>
    <t>麻阳县</t>
  </si>
  <si>
    <t>2019年委托帮扶2400人奖补资金</t>
  </si>
  <si>
    <t>文昌阁乡祖冲村基本公共服务道路硬化项目</t>
  </si>
  <si>
    <t>2组硬化道路350米</t>
  </si>
  <si>
    <t>改善32户112名贫困人口生产生活条件</t>
  </si>
  <si>
    <t>尧市镇马山潭村基本公共服务道路建设项目</t>
  </si>
  <si>
    <t>尧市镇马山潭村</t>
  </si>
  <si>
    <t>新建生产道路2.5公里、滚水坝30米</t>
  </si>
  <si>
    <t>改善150户568名贫困人口生产生活条件</t>
  </si>
  <si>
    <t>隆家堡乡隆家堡村基本公共服务入户路建设项目</t>
  </si>
  <si>
    <t>隆家堡乡隆家堡村</t>
  </si>
  <si>
    <t>入户道路400米；新建排水沟100米</t>
  </si>
  <si>
    <t>改善21户75名贫困人口生产生活条件</t>
  </si>
  <si>
    <t>隆家堡乡三角坳村基本公共服务入户路建设项目</t>
  </si>
  <si>
    <t>入户道路建设6500平方米</t>
  </si>
  <si>
    <t>改善191户722名贫困人口生产生活条件</t>
  </si>
  <si>
    <t xml:space="preserve">兰村乡泥溪垅村基本公共服务道路建设项目  </t>
  </si>
  <si>
    <t>兰村乡泥溪垅村</t>
  </si>
  <si>
    <t>硬化道路3公里</t>
  </si>
  <si>
    <t>改善泥溪垅、大坳村124户501名贫困人口生产生活条件</t>
  </si>
  <si>
    <t>谭家寨乡村木桥村基本公共服务道路硬化项目</t>
  </si>
  <si>
    <t>谭家寨乡村木桥村</t>
  </si>
  <si>
    <t>1组道路硬化长约900米，宽3.5米</t>
  </si>
  <si>
    <t>改善245户916名贫困人口生产生活条件</t>
  </si>
  <si>
    <t>兰里镇栎木村基本公共服务道路硬化项目</t>
  </si>
  <si>
    <t>兰里镇栎木村</t>
  </si>
  <si>
    <t>1组道路硬化长约500米，宽3.5米</t>
  </si>
  <si>
    <t>改善45户165名贫困人口生产生活条件</t>
  </si>
  <si>
    <t>高村镇谷达坡村基本公共服务道路硬化项目</t>
  </si>
  <si>
    <t>6、7组亭子上道路硬化长约1000米，宽4.5米</t>
  </si>
  <si>
    <t>改善46户163名贫困人口生产生活条件</t>
  </si>
  <si>
    <t>隆家堡乡隆家堡村基本公共服务道路硬化项目</t>
  </si>
  <si>
    <t>3组.4组道路硬化1公里，宽3.5米</t>
  </si>
  <si>
    <t>改善45户178名贫困人口生产生活条件</t>
  </si>
  <si>
    <t>尧市镇黄坳村基本公共服务道路新建项目</t>
  </si>
  <si>
    <t>尧市镇黄坳村</t>
  </si>
  <si>
    <t>7组沿溪道路开挖及回填长约450米，宽3米，高2米；沿溪道路保坎长约100米，收顶1米，高2.5米</t>
  </si>
  <si>
    <t>改善101户373名贫困人口生产生活条件</t>
  </si>
  <si>
    <t>高村镇车头村基本公共服务道路维修项目</t>
  </si>
  <si>
    <t>高村镇车头村</t>
  </si>
  <si>
    <t>十、十一组（原帽子坡二、三组）长2公里宽3.5米道路维修及硬化</t>
  </si>
  <si>
    <t xml:space="preserve">改善18户63名贫困人口生产生活条件 </t>
  </si>
  <si>
    <t>锦和镇黄家团村基本公共服务防洪渠道建设项目</t>
  </si>
  <si>
    <t>锦和镇黄家团村</t>
  </si>
  <si>
    <t>新建二组防洪渠道长400米，宽1米，高0.8米</t>
  </si>
  <si>
    <t>改善24户84名贫困人口生产生活条件</t>
  </si>
  <si>
    <t>尧市镇高洲坪村基本公共服务滚水坝建设项目</t>
  </si>
  <si>
    <t>新建肖家坪滚水坝长8米，宽5米</t>
  </si>
  <si>
    <t>改善38户132名贫困人口生产生活条件</t>
  </si>
  <si>
    <t>吕家坪镇首座田村基本公共服务道路硬化项目</t>
  </si>
  <si>
    <t>吕家坪镇首座田村</t>
  </si>
  <si>
    <t>二组至山跃村周家道路硬化长1.5千米，宽4.5米；三、四、五组至白米冲新四组道路硬化和1.8千米，宽4.5米</t>
  </si>
  <si>
    <t>改善86户399名贫困人口生产生活条件</t>
  </si>
  <si>
    <t>谭家寨乡楠木桥村基本公共服务道路硬化项目</t>
  </si>
  <si>
    <t>1组道路硬化930米，宽3.5米</t>
  </si>
  <si>
    <t>舒家村乡张公坡村基本公共服务山塘维修项目</t>
  </si>
  <si>
    <t>舒家村乡张公坡村</t>
  </si>
  <si>
    <t>9组山塘维修1座，坝长26米，宽3米，卧管长22米</t>
  </si>
  <si>
    <t>改善56户237名贫困人口生产条件，解决100余亩农田灌溉问题</t>
  </si>
  <si>
    <t>维修道路空板加固7处新建保坎及硬化</t>
  </si>
  <si>
    <t>解决123户441名贫困人口出行安全问题</t>
  </si>
  <si>
    <t>高村镇谷达坡村基本公共服务溪坝道路维修项目</t>
  </si>
  <si>
    <t>1组溪坝道路维修2处，路面硬化4处，40*80排水沟1处等</t>
  </si>
  <si>
    <t>解决18户82名贫困人口出行安全问题</t>
  </si>
  <si>
    <t>舒家村乡张公坡村基本公共服务道路硬化项目</t>
  </si>
  <si>
    <t>11组道路硬化长约300米，宽3.5米，厚0.2米</t>
  </si>
  <si>
    <t>改善51户180名贫困人口生产生活条件</t>
  </si>
  <si>
    <t>黄桑乡石婆田村基本公共服务道路硬化项目</t>
  </si>
  <si>
    <t>黄桑乡石婆田村</t>
  </si>
  <si>
    <t>5、6组道路硬化长1100米，宽4.5米，厚0.2米</t>
  </si>
  <si>
    <t>改善30户120名贫困人口生产生活条件</t>
  </si>
  <si>
    <t>锦和镇尚坪村村基本公共服务道路硬化项目</t>
  </si>
  <si>
    <t>锦和镇尚坪村村</t>
  </si>
  <si>
    <t>1、2组产业园道路硬化1公里，宽3.5米，厚0.2米</t>
  </si>
  <si>
    <t>改善54户189名贫困人口生产生活条件</t>
  </si>
  <si>
    <t>下冲垅池塘湾产业园道路硬化0.8公里，宽3.5米，厚0.2米</t>
  </si>
  <si>
    <t>改善19户74名贫困人口生产生活条件</t>
  </si>
  <si>
    <t>和平溪乡金溪村基本公共服务道路硬化项目</t>
  </si>
  <si>
    <t>和平溪乡金溪村</t>
  </si>
  <si>
    <t>道路硬化0.6公里，宽3.5米，厚0.2米</t>
  </si>
  <si>
    <t>改善12户72名贫困人口生产生活条件</t>
  </si>
  <si>
    <t>高村镇通灵溪村基本公共服务道路硬化项目</t>
  </si>
  <si>
    <t>高村镇通灵溪村</t>
  </si>
  <si>
    <t>3组沿锦江河边道路硬化0.6公里，宽5米，厚0.2米</t>
  </si>
  <si>
    <t>改善14户47名脱贫人口生产生活条件，受益总人数153户540人</t>
  </si>
  <si>
    <t>麻阳县黑木耳产业项目</t>
  </si>
  <si>
    <t>脱贫户5000人，人平2000元产业资金委托麻阳农博生物科技有限公司发展黑木耳产业； 600亩黑木耳示范产业园及自主发展农户种植配套设施改造建设；全县种植户1500人自主发展冬木耳产业奖补每袋2元, 支持麻阳农博生物科技有限公司配套设施建设、研发、贴息、产品营销等</t>
  </si>
  <si>
    <t>进一步推进黑木耳产业发展，为受益脱贫户人均增收800元以上</t>
  </si>
  <si>
    <t>岩门镇黄双冲村基本公共服务道路硬化项目</t>
  </si>
  <si>
    <t>岩门镇黄双冲村</t>
  </si>
  <si>
    <t>一组岩罗冲至平原一二组；老桥头至渡槽下；一组渠道至三组渠道道路硬化长4公里，宽3.5米，厚0.2米</t>
  </si>
  <si>
    <t>改善35户91名脱贫人口生产生活条件，解决群众交通困扰</t>
  </si>
  <si>
    <t>高村镇土潭村基本公共服务安全饮水项目</t>
  </si>
  <si>
    <t>高村镇土潭村</t>
  </si>
  <si>
    <t>11半坡饮水管道2000米及配套</t>
  </si>
  <si>
    <t>进一步改善30户119名人口饮水条件</t>
  </si>
  <si>
    <t>麻阳县2021年防贫综合保险</t>
  </si>
  <si>
    <t>为全县农业总人口的10%提供防贫综合保险</t>
  </si>
  <si>
    <t>为31900名农业人口提供防贫综合保险，进一步提高农业家庭风险抵御能力</t>
  </si>
  <si>
    <t>尧市镇高洲坪村基本公共服务渠道硬化项目</t>
  </si>
  <si>
    <t>5组虾公塘40*40渠道硬化长2千米</t>
  </si>
  <si>
    <t>进一步改善19户76名脱贫人口生产条件，改善农田灌溉70亩，增加农民收入</t>
  </si>
  <si>
    <t>3组桐树冲30*30渠道硬化长1千米</t>
  </si>
  <si>
    <t>进一步改善13户52名脱贫人口生产条件，改善农田灌溉60亩，增加农民收入</t>
  </si>
  <si>
    <t>尧市镇高洲坪村基本公共服务产业路新建项目</t>
  </si>
  <si>
    <t>新修5组虾公塘产业路长1千米，宽4.5米</t>
  </si>
  <si>
    <t>进一步改善20户90名脱贫人口生产条件，方便机械耕种面积50亩，增加农民收入</t>
  </si>
  <si>
    <t>新修9、10组垅里产业路长3千米，宽4.5米</t>
  </si>
  <si>
    <t>进一步改善44户90名脱贫人口生产条件，方便机械耕种面积60亩，增加农民收入</t>
  </si>
  <si>
    <t>大桥江乡洞塘溪村基本公共服务道路维修项目</t>
  </si>
  <si>
    <t>3组主干道道路保坎长40米</t>
  </si>
  <si>
    <t>解决21户71名贫困人口生产安全交通隐患</t>
  </si>
  <si>
    <t>岩门镇双冲村基本公共服务产业路硬化项目</t>
  </si>
  <si>
    <t>岩门镇双冲村</t>
  </si>
  <si>
    <t>5组产业园道路硬化长0.6千米，宽3.5米，厚0.2米</t>
  </si>
  <si>
    <t>进一步改善9户37名脱贫人口生产条件，降低生产成本，增加农民收入</t>
  </si>
  <si>
    <t>岩门镇大路坳村基本公共服务产业路硬化项目</t>
  </si>
  <si>
    <t>岩门镇大路坳村</t>
  </si>
  <si>
    <t>5组产业园道路硬化长0.7千米，宽3.5米，厚0.2米</t>
  </si>
  <si>
    <t>进一步改善7户28名脱贫人口生产条件，降低生产成本，增加农民收入</t>
  </si>
  <si>
    <t>1、2组产业园道路硬化长0.8千米，宽3.5米，厚0.2米</t>
  </si>
  <si>
    <t>进一步改善10户36名脱贫人口生产条件，降低生产成本，增加农民收入</t>
  </si>
  <si>
    <t>锦和镇长潭溪村基本公共服务产业路新建项目</t>
  </si>
  <si>
    <t>3、4组自原电石厂经不棚界上、岩井湾、马颈坳到转脑坡界与唐其武原柑桔园产业路相接产业路长4.2公里，宽4.5米</t>
  </si>
  <si>
    <t>进一步改善23户65名脱贫人口生产生活条件，覆盖果园面积300多亩，总受益人口60户210人</t>
  </si>
  <si>
    <t>石羊哨乡李家村基本公共服务产业路硬化项目</t>
  </si>
  <si>
    <t>石羊哨乡李家村</t>
  </si>
  <si>
    <t>4组尖坡垴至老司纽产业路硬化长3.5公里，宽3.5米，厚0.2米</t>
  </si>
  <si>
    <t>进一步改善90户293名脱贫人口生产生活条件，受益总人口1661人，覆盖果园面积3000多亩</t>
  </si>
  <si>
    <t>锦和镇官村村基本公共服务基础设施建设项目</t>
  </si>
  <si>
    <t>道路硬化长1900米，宽3.5米，厚0.2米；保坎长500米、高5米，宽1米；新建道路7公里</t>
  </si>
  <si>
    <t>方便200户，800人生活生产</t>
  </si>
  <si>
    <t>舒家村乡长坡山村基本公共服务道路新建项目</t>
  </si>
  <si>
    <t>舒家村乡长坡山村</t>
  </si>
  <si>
    <t>5-6组新建道路长1公里，宽5米；5-9组新建道路长1.5公里，宽5米</t>
  </si>
  <si>
    <t>进一步改善68户340名群众生产生活条件</t>
  </si>
  <si>
    <t>舒家村乡舒家村村基本公共服务道路新建项目</t>
  </si>
  <si>
    <t>舒家村乡舒家村</t>
  </si>
  <si>
    <t>产业园新建道路长5公里，宽4.5米</t>
  </si>
  <si>
    <t>进一步改善29户102名群众生产生活条件</t>
  </si>
  <si>
    <t>和平溪乡毛坪村基本公共服务道路维修项目</t>
  </si>
  <si>
    <t>柑桔产业园道路维修铺10公分厚碎石</t>
  </si>
  <si>
    <t>进一步改善产业园生产条件，节约生产成本</t>
  </si>
  <si>
    <t>尧市镇高洲坪村基本公共服务道路建设项目</t>
  </si>
  <si>
    <t>9组鸭雀岭至八斗坵机耕道长1公里，宽3.5米；防洪堤长1公里，宽0.2米，高2米</t>
  </si>
  <si>
    <t>进一步改善44户90名脱贫人口生产生活条件，方便60亩农田生产运输，降低生产成本，增加农民收入</t>
  </si>
  <si>
    <t>尧市镇柑子坪村基本公共服务道路新建项目</t>
  </si>
  <si>
    <t>尧市镇柑子坪村</t>
  </si>
  <si>
    <t>6组至小江村梅冲道路长3公里，宽4.5米</t>
  </si>
  <si>
    <t>进一步改善92户319名脱贫人口生产生活条件，降低生产成本，增加农民收入</t>
  </si>
  <si>
    <t>尧市镇桥冲村基本公共服务滚水坝建设项目</t>
  </si>
  <si>
    <t>东山坑滚水坝长30米，宽3米，高1.5米</t>
  </si>
  <si>
    <t>进一步改善82户249名脱贫人口生产生活条件，降低生产成本，增加农民收入</t>
  </si>
  <si>
    <t>板栗树乡地亭溪村基本公共服务道路新建项目</t>
  </si>
  <si>
    <t>1组至3组、5组道路新建宽4.5米，长4000米</t>
  </si>
  <si>
    <t>便于村民出行和生产</t>
  </si>
  <si>
    <t>黄桑乡石婆田村基本公共服务山塘维修项目</t>
  </si>
  <si>
    <t>5组报木冲山塘维修加固清淤，坝长35米，宽5米，高8米</t>
  </si>
  <si>
    <t>进一步改善35户200名脱贫人口生产生活条件，保障50亩农田耕地灌溉</t>
  </si>
  <si>
    <t>6组兰田村山塘维修加固清淤，坝长40米，宽5米，高12米</t>
  </si>
  <si>
    <t>进一步改善40户260名脱贫人口生产生活条件，保障50亩农田耕地灌溉</t>
  </si>
  <si>
    <t>尧市镇马山潭村基本公共服务机耕道新建项目</t>
  </si>
  <si>
    <t>13组至牛塘坳机耕道长1.5公里，宽4.5米</t>
  </si>
  <si>
    <t>进一步改善45户176名脱贫人口生产生活条件</t>
  </si>
  <si>
    <t>谭家寨乡腾紫坪村基本公共服务道硬化项目</t>
  </si>
  <si>
    <t>谭家寨乡腾紫坪村</t>
  </si>
  <si>
    <r>
      <rPr>
        <sz val="9"/>
        <rFont val="宋体"/>
        <charset val="134"/>
        <scheme val="minor"/>
      </rPr>
      <t>杨柳溪至腾紫坪道硬化长3千米，宽5.5米；安装</t>
    </r>
    <r>
      <rPr>
        <sz val="9"/>
        <rFont val="宋体"/>
        <charset val="134"/>
      </rPr>
      <t>Φ</t>
    </r>
    <r>
      <rPr>
        <sz val="9"/>
        <rFont val="宋体"/>
        <charset val="134"/>
        <scheme val="minor"/>
      </rPr>
      <t>120砼圆管6米</t>
    </r>
  </si>
  <si>
    <t>进一步改善156户615名脱贫人口生产生活条件，便于农产品安全运输，降低生产成本</t>
  </si>
  <si>
    <t>和平溪乡金溪村基本公共服务产业路硬化项目</t>
  </si>
  <si>
    <t>6组新院子至野鸡垴产业园道路硬化长1.2千米，宽3.5米，厚0.2米；6组老院子至车子垴产业园道路硬化长1千米，宽3.5米，厚0.2米</t>
  </si>
  <si>
    <t>进一步改善108户386名脱贫人口生产生活条件，降低生产成本</t>
  </si>
  <si>
    <t>隆家堡乡勾坳村基本公共服务产业路硬化项目</t>
  </si>
  <si>
    <t>隆家堡乡勾坳村</t>
  </si>
  <si>
    <t>5、6组产业园道路硬化长1千米，宽3.5米，厚0.2米</t>
  </si>
  <si>
    <t>进一步改善40户120名脱贫人口生产生活条件，降低生产成本，增加农民收入</t>
  </si>
  <si>
    <t>9、10组产业园道路长3.5千米，宽5米，涵管12处</t>
  </si>
  <si>
    <t>隆家堡乡程禾溪村基本公共服务道路新建项目</t>
  </si>
  <si>
    <t>1-12组通组道长5千米，宽5米，涵管15处</t>
  </si>
  <si>
    <t>进一步改善42户220名脱贫人口生产生活条件</t>
  </si>
  <si>
    <t>郭公坪镇喇叭溪村基本公共服务防洪堤建设项目</t>
  </si>
  <si>
    <t>郭公坪镇喇叭溪村</t>
  </si>
  <si>
    <t>英山畈、岩湾防洪堤长400米，宽1米，高3.5米</t>
  </si>
  <si>
    <t>进一步改善183户258名脱贫人口生产生活条件，降低生产成本，增加农民收入</t>
  </si>
  <si>
    <t>郭公坪镇江家溪村基本公共服务泄洪道建设项目</t>
  </si>
  <si>
    <t>9、10组冲里泄洪道长700米、宽1.5米，高2米；护坡长80米，厚0.8米，高5米；渠道长80米，宽0.8米，高1米</t>
  </si>
  <si>
    <t>进一步改善37户116名脱贫人口生产生活条件，保障房屋居住安全</t>
  </si>
  <si>
    <t>黄田坳至梅子坪道路硬化长1.5千米，宽4.5米，厚0.2米</t>
  </si>
  <si>
    <t>进一步改善86户348名脱贫人口生产生活条件</t>
  </si>
  <si>
    <t>7、8、9组新建生产人便道长6.4公里，宽4.5米</t>
  </si>
  <si>
    <t>进一步改善210户820名脱贫人口生产生活条件</t>
  </si>
  <si>
    <t>隆家堡乡隆家堡村基本公共服务产业路硬化项目</t>
  </si>
  <si>
    <t>2、3组羊合垅水库路硬化长920米，宽3.5米</t>
  </si>
  <si>
    <t>进一步改善12户49名脱贫人口生产生活条件，受益总人口668人</t>
  </si>
  <si>
    <t>；1、2组细冲湾产业园道路硬化长1千米，宽3.5米</t>
  </si>
  <si>
    <t>进一步改善12户49名脱贫人口生产生活条件，受益总人口816人</t>
  </si>
  <si>
    <t>岩门镇岩田坡村基本公共服务产业路硬化项目</t>
  </si>
  <si>
    <t>岩门镇岩田坡村</t>
  </si>
  <si>
    <t>渠道坝、沙坪、井湾道路硬化长2千米，宽3.5米，厚0.2米</t>
  </si>
  <si>
    <t>进一步改善34户100名脱贫人口生产生活条件，受益面积500亩</t>
  </si>
  <si>
    <t>舒家村乡张公坡村基本公共服务渠道维修项目</t>
  </si>
  <si>
    <t>1-2组0.5*0.45渠道维修长1000米底板加固，长100米垮塌加固，高1米</t>
  </si>
  <si>
    <t>解决200余亩农田灌溉问题，受益33户128名脱贫人口，受益面积500亩</t>
  </si>
  <si>
    <t>舒家村乡张公坡村基本公共服务道路维修项目</t>
  </si>
  <si>
    <t>10-11组道路空板维修砌浆砌石保坎，长20米，宽1.5米，高4米</t>
  </si>
  <si>
    <t>解决23户102名脱贫人口安全出行隐患，改善生产生活条件</t>
  </si>
  <si>
    <t>舒家村乡张公坡村基本公共服务渠道新建项目</t>
  </si>
  <si>
    <t>3、4、5、6组新建30*30渠道长1000米</t>
  </si>
  <si>
    <t>解决150余亩农田灌溉问题，受益66户270名脱贫人口</t>
  </si>
  <si>
    <t>满家冲山塘维修，大坝重建长28米，高4米，卧管长50米，宽0.6米</t>
  </si>
  <si>
    <t>解决50余亩农田灌溉问题，受益31户198名脱贫人口</t>
  </si>
  <si>
    <t>舒家村乡张公坡村基本公共服务产业路硬化项目</t>
  </si>
  <si>
    <t>1-11组3处产业园道路硬化长1000米，宽3米，厚0.2米</t>
  </si>
  <si>
    <t>进一步改善172户690名脱贫人口生产生活条件</t>
  </si>
  <si>
    <t>兰里镇所住村基本公共服务产业路硬化项目</t>
  </si>
  <si>
    <t>7、8组青山嘴溪口处至洲上产业路硬化长220米，宽3.5米，厚0.2米</t>
  </si>
  <si>
    <t>进一步改善11户55名脱贫人口生产生活条件，受益面积200余亩</t>
  </si>
  <si>
    <t>4、5、6组产业路硬化长约800米，宽3.5米，厚0.2米</t>
  </si>
  <si>
    <t>进一步改善23户106名脱贫人口生产生活条件，受益果园面积600余亩，耕地100余亩</t>
  </si>
  <si>
    <t>岩门镇岩门村基本公共服务产业园道路硬化项目</t>
  </si>
  <si>
    <t>岩门镇岩门村</t>
  </si>
  <si>
    <t>八组产业园道路硬化长1千米，宽3.5米，厚0.2米</t>
  </si>
  <si>
    <t>进一步改善18户55名脱贫人口生产生活条件</t>
  </si>
  <si>
    <t>黄桑乡旧县村基本公共服务道路硬化项目</t>
  </si>
  <si>
    <t>黄桑乡旧县村</t>
  </si>
  <si>
    <t>2、3组里虎田至堤泥冲道路硬化长0.3公里，宽3.5米，厚0.2米</t>
  </si>
  <si>
    <t>进一步改善40户120名脱贫人口生产生活条件</t>
  </si>
  <si>
    <t>和平溪乡金溪村基本公共服务产业路新建项目</t>
  </si>
  <si>
    <t>新建6组挪泥田至禾尚田产业路长2000米，宽4.5米；冲提龙至怕田产业路长1000米，宽4.5米</t>
  </si>
  <si>
    <t>进一步改善82户295名贫困人口生产生活条件</t>
  </si>
  <si>
    <t>石羊哨乡岩落寨村基本公共服务道路硬化项目</t>
  </si>
  <si>
    <t>石羊哨乡岩落寨村</t>
  </si>
  <si>
    <t>2020年8月</t>
  </si>
  <si>
    <t>四组白鹅产业园硬化公路宽长1.744公里，宽3.5米，厚0.2米共6277.95平方米，铺设涵管28米(未付部分）</t>
  </si>
  <si>
    <t>改善141户574人贫困人口生产出行条件，为提高村民经济收益提供交通保障</t>
  </si>
  <si>
    <t>2021年6月后调</t>
  </si>
  <si>
    <t>谭家寨乡腾紫坪村基本公共服务桥梁维修项目</t>
  </si>
  <si>
    <t>新建杨柳溪桥一座，桥面总长13米，桥面宽5.5米及桥两头八字挡土墙、50米长4米宽连接线等（未付部分）</t>
  </si>
  <si>
    <t>改善全村270户（其中贫困户88户)，1040人(其中贫困人口327人）出行和生产条件，保障交通安全</t>
  </si>
  <si>
    <t>板栗树乡枣子喇村基本公共服务道路硬化项目</t>
  </si>
  <si>
    <t>4-5组道路硬化1.5千米，宽4.5米，厚0.2米；5-8、9组道路硬化长700米，宽4米，厚0.2米（未付部分）</t>
  </si>
  <si>
    <t>改善159户609名贫困人口生产生活条件</t>
  </si>
  <si>
    <t>板栗树乡地亭溪村基本公共服务基础设施建设项目</t>
  </si>
  <si>
    <t>1组道路硬化长1050米，宽3.5米；5组道路硬化长44.8米，宽3.5米；猪场道路硬化长118米，宽3.5米；路边混凝土挡墙6处；盖板路108米；10公分厚2米宽硬化路19米（未付部分）</t>
  </si>
  <si>
    <t>改善129户476名贫困人口生产生活条件</t>
  </si>
  <si>
    <t>舒家村乡张公坡村基本公共服务入户道路硬化项目</t>
  </si>
  <si>
    <t>7-11组3米宽，0.15米厚C30入户路硬化5855.58平方米；产业园长159.3米，宽3.5米，厚0.2米C30道路硬化、9-11组长724米，宽4米，厚0.2米C30道路硬化、3-6组长77米，宽3.5米，厚0.2米C30道路硬化共3704.48平方米、新建挡土墙2处，分别长56米，宽0.4米、长77米，宽0.7米共159.027立方米（未付部分）</t>
  </si>
  <si>
    <t>改善171户696名贫困人口生产生活条件</t>
  </si>
  <si>
    <t>谭家寨乡楠木桥村产业扶贫蔬菜基地提质改造项目</t>
  </si>
  <si>
    <t>黄茶蔬菜基地修复渠道约1050米，修复保坎一处长约10米，高8米，一处长约30米，高5米；返乡农民工创业基地安装滴灌系统及配套设施，驱鸟灭虫灯；宝库岭生态农庄硬化道路长40米，宽5米，厚0.2米，修建保坎长60米，高2.5米，安装监控系统；、楠木桥庆丰生态养殖专业合作硬化道路长200米，宽3米，厚0.2米，沼汽池100立方及配套干湿分离机，蓄水池长10米，宽8米，高2.5米（未付部分）</t>
  </si>
  <si>
    <t>改善20户69人生产生活条件，增加贫困户收入</t>
  </si>
  <si>
    <t>高村镇兰丝垅村基本公共服务生产道路新建项目</t>
  </si>
  <si>
    <t>高村镇兰丝垅村</t>
  </si>
  <si>
    <t>1-4组新建生产道路长4000米，宽5米，其中1组棕树坳1000米，2组田湾长1000米，晚更脑长1000米，4组吊泥冲长1000米，宽4-5米.铺设DN200、300、400波纹管分别长21米、21米、14米（未付部分）</t>
  </si>
  <si>
    <t>改善68户290名贫困人口生产生活条件，解决60余亩水果生产运输问题</t>
  </si>
  <si>
    <t>贷款贴息项目</t>
  </si>
  <si>
    <t>2021年1月</t>
  </si>
  <si>
    <t>全县2021年贫困户贷款贴息</t>
  </si>
  <si>
    <t>为贷款贫困户无偿贴息500万元，减轻贫困户经济负担</t>
  </si>
  <si>
    <t>2021年委托帮扶2500人,人平2000元奖补资金</t>
  </si>
  <si>
    <t>巩固稳定脱贫人口增收渠道</t>
  </si>
  <si>
    <t>合作分红</t>
  </si>
  <si>
    <t>消费扶贫奖补项目</t>
  </si>
  <si>
    <t>麻阳县、长沙市</t>
  </si>
  <si>
    <t>扶贫产品消费扶贫奖补</t>
  </si>
  <si>
    <t>拓宽扶贫产品宣传、销售渠道，促进产业发展，增加贫困人口收入</t>
  </si>
  <si>
    <t>隆家堡乡三角坳村基本公共服务道路新建项目</t>
  </si>
  <si>
    <t>十组新建道路长0.9千米，宽4.5米</t>
  </si>
  <si>
    <t>进一步改善18户63名贫困人口生活条件</t>
  </si>
  <si>
    <t>雨露计划</t>
  </si>
  <si>
    <t>2021职业教育培训1800人次</t>
  </si>
  <si>
    <t>通过对农村贫困家庭新成长劳动力接受职业教育进行补助，提高贫困人口素质，增强其就业和创业能力</t>
  </si>
  <si>
    <t>2020年12月</t>
  </si>
  <si>
    <t>2020职业教育培训3200人次（未付部分）</t>
  </si>
  <si>
    <t>产业自主发展奖补</t>
  </si>
  <si>
    <t>2020年黑木耳产业自主发展人平2000元奖补金1490人</t>
  </si>
  <si>
    <t>2020年委托帮扶193人,人平2000元奖补资金</t>
  </si>
  <si>
    <t>产业扶贫奖补资金项目</t>
  </si>
  <si>
    <t>对2020参与精准扶贫的麻阳农博公司委托帮扶奖补25%</t>
  </si>
  <si>
    <t>郭公坪镇小坡村基本公共服务道路硬化及下水道建设项目</t>
  </si>
  <si>
    <t>道路硬化长450米，宽3.5米；下水道建设200米</t>
  </si>
  <si>
    <t>改善群众生产生活条件，受益群众50户200人</t>
  </si>
  <si>
    <t>5组沿河道路空板维修，长10米，深2米</t>
  </si>
  <si>
    <t>解决13户46名贫困人口住房和出行安全隐患</t>
  </si>
  <si>
    <t>三组道人冲至溪田垅道路硬化长800米，宽3.5米，厚0.2米</t>
  </si>
  <si>
    <t>进一步改善30户127名贫困人口生产生活条件</t>
  </si>
  <si>
    <t>江口墟镇黄泥溪村基本公共服务产业路硬化项目</t>
  </si>
  <si>
    <t>江口墟镇黄泥溪村</t>
  </si>
  <si>
    <t>2组村道至双管冲水库产业园道路硬化长1千米，宽3.2米，厚0.2米</t>
  </si>
  <si>
    <t>进一步改善20户63名贫困人口生产生活条件</t>
  </si>
  <si>
    <t>4、5组产业园道路硬化长850米，宽4米，厚0.2米</t>
  </si>
  <si>
    <t>进一步改善35户136名贫困人口生产生活条件</t>
  </si>
  <si>
    <t>黄桑乡空石溪村基本公共服务产业路新建项目</t>
  </si>
  <si>
    <t>黄桑乡空石溪村</t>
  </si>
  <si>
    <t>3组-郑家潭村新建产业路长5公里，宽4.5米</t>
  </si>
  <si>
    <t>进一步改善122户485名贫困人口生产生活条件</t>
  </si>
  <si>
    <t>黄桑乡空石溪村基本公共服务滚水坝及保坎建设</t>
  </si>
  <si>
    <t>一组对门垅滚水坝长25米，宽5米，高2米及保坎</t>
  </si>
  <si>
    <t>进一步改善122户425名贫困人口生产生活条件</t>
  </si>
  <si>
    <t>尧市镇拖冲社区基本公共服务山塘维修项目</t>
  </si>
  <si>
    <t>十八组大桥岭山塘维修1座</t>
  </si>
  <si>
    <t>进一步改善12户47名贫困人口生产生活条件，解决120亩农田灌溉问题，总受益168人</t>
  </si>
  <si>
    <t>尧市镇拖冲社区基本公共服务渠道硬化项目</t>
  </si>
  <si>
    <t>18组郭家坵渠40*40道硬化长1千米</t>
  </si>
  <si>
    <t>进一步改善12户47名贫困人口生产生活条件，总受益168人</t>
  </si>
  <si>
    <t>11组合沟冲60*60防洪渠道硬化长300米</t>
  </si>
  <si>
    <t>进一步改善13户55名贫困人口生产生活条件，确保100余亩农田旱涝保收</t>
  </si>
  <si>
    <t>村部旁边道路硬化长30米，宽5米</t>
  </si>
  <si>
    <t>进一步改善105户397名贫困人口生产生活条件</t>
  </si>
  <si>
    <t>郭公坪镇川岩坪村基本公共安全饮水项目</t>
  </si>
  <si>
    <t>4、5、7组蓄水池2个及配套饮水管</t>
  </si>
  <si>
    <t>进一步改善23户82名贫困人口饮水条件，总受益人口325人</t>
  </si>
  <si>
    <t>江口墟镇田家湾村基本公共服务渠道新建项目</t>
  </si>
  <si>
    <t>5、6、7组80*80灌溉渠道长600米</t>
  </si>
  <si>
    <t>进一步改善20户69名贫困人口生产生活条件，受益群众700多人，受益农田300余亩</t>
  </si>
  <si>
    <t>江口墟镇石眼潭村基本公共服务排水沟建设项目</t>
  </si>
  <si>
    <t>江口墟镇石眼潭村</t>
  </si>
  <si>
    <t>王毛坡排水沟长约300米，规格0.8米*0.8米</t>
  </si>
  <si>
    <t>进一步改善50户182名贫困人口生产生活条件</t>
  </si>
  <si>
    <t>高村镇大溪桥村基本公共服务道路硬化项目</t>
  </si>
  <si>
    <t>小坝至天井坡道路硬化长0.9千米，宽3.5米，厚0.2米</t>
  </si>
  <si>
    <t>进一步改善26户80名贫困人口生产生活条件，受益总人口1333人</t>
  </si>
  <si>
    <t>高村镇洲上村产业配套设施建设项目</t>
  </si>
  <si>
    <t>高村镇洲上村</t>
  </si>
  <si>
    <t>蔬菜基地硬化机耕道长0.3千米，宽3.5米，厚0.2米；灌溉泵站一个及配套；抗旱井20个</t>
  </si>
  <si>
    <t>进一步改善蔬菜基地生产条件，提高蔬菜产量，增加农户收入</t>
  </si>
  <si>
    <t>2021年8月新增</t>
  </si>
  <si>
    <t>高村镇洲上村道路改造项目</t>
  </si>
  <si>
    <t>5-9组道路加宽长1千米，宽1米；道路保坎、加固及路面维修</t>
  </si>
  <si>
    <t>进一步改善31户81名脱贫人口生产生活条件</t>
  </si>
  <si>
    <t>吕家坪镇吕家坪社区农产品加工仓储项目</t>
  </si>
  <si>
    <t>吕家坪镇吕家坪社区</t>
  </si>
  <si>
    <t>大桥旁500平方米农产品加工仓储建设</t>
  </si>
  <si>
    <t>解决社区广大居民农副产品加工储存问题，增加收入</t>
  </si>
  <si>
    <t>吕家坪镇吕家坪社区人居环境整治项目</t>
  </si>
  <si>
    <t>5-17组人居环境整治</t>
  </si>
  <si>
    <t>进一步改善86户289名农户人居环境</t>
  </si>
  <si>
    <t>石羊哨乡新溪村休闲农业配套建设项目</t>
  </si>
  <si>
    <t>石羊哨乡新溪村</t>
  </si>
  <si>
    <t>7组山塘维修加固，新建道路0.8公里，新建钓台20处</t>
  </si>
  <si>
    <t>吸纳农户就近务工，增加农户和村集体收入</t>
  </si>
  <si>
    <t>石羊哨乡新溪村机耕道维修项目</t>
  </si>
  <si>
    <t>3、4组长9千米水毁机耕道维修</t>
  </si>
  <si>
    <t>进一步改善45户150名农户生产生活条件，解决4个村民小组农产品运输问题</t>
  </si>
  <si>
    <t>石羊哨乡新溪村蓄水池建设项目</t>
  </si>
  <si>
    <t>2、6组新建蓄水池2个及配套设施</t>
  </si>
  <si>
    <t>进一步改善66户237名农户生产生活条件</t>
  </si>
  <si>
    <t>石羊哨乡新溪村产业路新建项目</t>
  </si>
  <si>
    <t>5组新建产业路长4千米，宽4.5米</t>
  </si>
  <si>
    <t>进一步改善农户生产生活条件</t>
  </si>
  <si>
    <t>兰里镇高坪村冷链仓储建设项目</t>
  </si>
  <si>
    <t>兰里镇高坪村</t>
  </si>
  <si>
    <t>加油站对面3000平方米仓储、加工基地及配套建设项目</t>
  </si>
  <si>
    <t>促进当地农产品销售体系建设，增加村集体及农户收入</t>
  </si>
  <si>
    <t>产+销</t>
  </si>
  <si>
    <t>兰里镇高坪村腊鹅加工项目</t>
  </si>
  <si>
    <t>老粮店厂房维修，购置生产相关设备</t>
  </si>
  <si>
    <t>增加村民和村集体收入</t>
  </si>
  <si>
    <t>兰里镇高坪村白鹅养殖基地建设项目</t>
  </si>
  <si>
    <t>老鸭溪约10亩白鹅养殖基地及配套建设项目</t>
  </si>
  <si>
    <t>带动增加2062名村民和村集体收入</t>
  </si>
  <si>
    <t>致富带头人+农户+分红</t>
  </si>
  <si>
    <t>兰里镇高坪村人居环境整治项目</t>
  </si>
  <si>
    <t>全村垃圾分类处理，公厕建设、污水处理、民居面貌改善等</t>
  </si>
  <si>
    <t>进一步改善全村2062名农户人居环境条件，受益脱贫人口63户241人</t>
  </si>
  <si>
    <t>兰里镇高坪村道路硬化项目</t>
  </si>
  <si>
    <t>7组晒谷坪至碾子现道路硬化长0.7千米，宽4米，厚0.2米</t>
  </si>
  <si>
    <t>进一步改善5-9组1000余名农户生产生活条件，受益脱贫人口14户50人</t>
  </si>
  <si>
    <t>5.6组至茶园坎渠道道路新建硬化长1.5千米，宽4米</t>
  </si>
  <si>
    <t>进一步改善1800余名农户生产生活条件，受益脱贫人口63户241人</t>
  </si>
  <si>
    <t>兰里镇高坪村桥梁维修项目</t>
  </si>
  <si>
    <t>磨刀岩至桐木寨桥梁维修1座，长10米，宽5米</t>
  </si>
  <si>
    <t>进一步改善3000余名农户生产生活条件，受益脱贫人口63户241人</t>
  </si>
  <si>
    <t>兰里镇高坪村渠道硬化项目</t>
  </si>
  <si>
    <t>2组塘田至观察垅50*50渠道长0.8千米</t>
  </si>
  <si>
    <t>解决120余亩稻田灌溉问题，受益人口1000余名，受益脱贫人口63户241人</t>
  </si>
  <si>
    <t>兰里镇高坪村产业路硬化项目</t>
  </si>
  <si>
    <t>羊家喇至安堂坡产业路硬化长1千米，宽4米，厚0.2米</t>
  </si>
  <si>
    <t>进一步改善510余名农户生产生活条件，受益脱贫人口25户90人</t>
  </si>
  <si>
    <t>5.7.8组水库坝现至老泽龙产业路硬化长0.6千米，宽4米，厚0.2米</t>
  </si>
  <si>
    <t>进一步改善1000余名农户生产生活条件，受益脱贫人口25户90人</t>
  </si>
  <si>
    <t>兰里镇高坪村防洪渠道硬化项目</t>
  </si>
  <si>
    <t>8组老鸭溪水库下100*100防洪渠道长0.5千米</t>
  </si>
  <si>
    <t>解决8组50余亩稻田防涝问题，受益脱贫人口63户241人</t>
  </si>
  <si>
    <t>9组村道至桥保屋现产业路硬化长0.5千米，宽4米，厚0.2米，保坎0.3千米</t>
  </si>
  <si>
    <t>进一步改善9组350余名农户生产生活条件，受益脱贫人口32户112人</t>
  </si>
  <si>
    <t>9组岩屋现至茶子喇产业路硬化长1千米，宽4米，厚0.2米，保坎0.5千米</t>
  </si>
  <si>
    <t>进一步改善9组310余名农户生产生活条件，受益脱贫人口14户80人</t>
  </si>
  <si>
    <t>7组裴清松屋后至村道边50*50渠道长0.2千米</t>
  </si>
  <si>
    <t>进一步改善脱贫人口63户243人生产生活条件，受益农户480人</t>
  </si>
  <si>
    <t>老鸭溪至黄岩溪产业路硬化长1千米，宽4米，厚0.2米</t>
  </si>
  <si>
    <t>进一步改善380余名农户生产生活，受益脱贫人口30户140人</t>
  </si>
  <si>
    <t>岩门镇岩门村仓储建设项目</t>
  </si>
  <si>
    <t>6组新建柑桔集散仓库约600平方米平方米</t>
  </si>
  <si>
    <t>吸纳20户农户就近务工，年人均增加收入1万元，每年为村集体增加收入3.6万元</t>
  </si>
  <si>
    <t>岩门镇岩门村人居环境整治项目</t>
  </si>
  <si>
    <t>主干道150米排水沟建设，铺设DN600砼管，地面硬化</t>
  </si>
  <si>
    <t>进一步改善42户137名农户人居环境</t>
  </si>
  <si>
    <t>岩门镇岩门村手工面品牌提升项目</t>
  </si>
  <si>
    <t>村部提供一间房间作为合作社，主要是设计手工面包装样式，制作统一的包装材料</t>
  </si>
  <si>
    <t>打造提升本土特色品牌，增加农户和村集体收入</t>
  </si>
  <si>
    <t>岩门镇岩门村产业园道路维修项目</t>
  </si>
  <si>
    <t>1500米长，3米宽的道路路基修整，砌保坎等</t>
  </si>
  <si>
    <t>进一步改善42户137名农户生产生活条件</t>
  </si>
  <si>
    <t>锦和镇柑子园村乡村旅游产业配套设施建设项目</t>
  </si>
  <si>
    <t>锦和镇柑子园村</t>
  </si>
  <si>
    <t>新建露营基地10亩及配套设施建设</t>
  </si>
  <si>
    <t>进一步提升乡村旅游基础设施条件，增加村民及村集体收入</t>
  </si>
  <si>
    <t>产业+务工+分红</t>
  </si>
  <si>
    <t>锦和镇柑子园村赤松茸种植项目</t>
  </si>
  <si>
    <t>建设赤松茸种植基地30亩</t>
  </si>
  <si>
    <t>增加村民及村集体收入</t>
  </si>
  <si>
    <t>锦和镇柑子园村人居环境整治项目</t>
  </si>
  <si>
    <t>垃圾分类设施处（6套），5.5公里村道水沟清理维修</t>
  </si>
  <si>
    <t>进一步改善238户732人人居环境</t>
  </si>
  <si>
    <t>罗裙山康养中心新建两层中式木屋约320平方米，养生床位30个</t>
  </si>
  <si>
    <t>隆家堡乡黄溪村保鲜冷库建设项目</t>
  </si>
  <si>
    <t>新建300吨容量保鲜冷库，库冷库面积约318.12㎡</t>
  </si>
  <si>
    <t>解决村民农副产品销售储存问题，每年增加村集体收入3万元</t>
  </si>
  <si>
    <t>新建1.2.3.4.5.6.7.8组垃圾池5个</t>
  </si>
  <si>
    <t>进一步改善224户872名农户人居环境</t>
  </si>
  <si>
    <t>尧市镇尧市社区保坎建设项目</t>
  </si>
  <si>
    <t>尧市镇尧市社区</t>
  </si>
  <si>
    <t>四组学校后面保坎长37米，高4.2米，宽1.15米；填方长37米，宽2米，高3米；地面硬化长37米，宽4米，厚0.15米</t>
  </si>
  <si>
    <t>解决9户34名脱贫人口子女上学出行安全隐患问题</t>
  </si>
  <si>
    <t>锦和镇岩口山村林下养殖项目</t>
  </si>
  <si>
    <t>锦和镇岩口山村</t>
  </si>
  <si>
    <t>山地鸡舍建设，存栏2000羽；山地羊圈、牛圈建设，存栏70头</t>
  </si>
  <si>
    <t>每年吸纳20名村民务工，户年均增收0.1万元，每年为村集体增收30万元，人均增收0.03万元</t>
  </si>
  <si>
    <t>基地+农户+劳务</t>
  </si>
  <si>
    <t>锦和镇岩口山村药材种植项目</t>
  </si>
  <si>
    <t>杨家垅200亩博落回药材种植基地建设</t>
  </si>
  <si>
    <t>每年吸纳50名村民务工，户年均增收0.1万元，流转土地300元/亩/年，每年为村集体增收15万元，人均增收0.03万元，受益脱贫人口79户286人</t>
  </si>
  <si>
    <t>锦和镇岩口山村民俗文化保护与传承项目</t>
  </si>
  <si>
    <t>依托苗族传统民俗，创作相关民俗旅游产品</t>
  </si>
  <si>
    <t>繁荣乡村文化生活、保护传承民族特色文化</t>
  </si>
  <si>
    <t>锦和镇岩口山村旅游基础设施建设项目</t>
  </si>
  <si>
    <t>新建村旅游景点宣传指示牌、路标路牌，改造村部宣传栏、新建各村民小组宣传栏</t>
  </si>
  <si>
    <t>进一步提升乡村旅游基础设施条件，提升乡村旅游竞争力</t>
  </si>
  <si>
    <t>锦和镇岩口山村村级幸福院建设项目</t>
  </si>
  <si>
    <t>老医务室改建村级幸福院60平方米，以及购置配套文化设施</t>
  </si>
  <si>
    <t>解决留守老人老有所乐的问题，丰富精神文明建设，推动乡村文化振兴，直接受益留守老人53人</t>
  </si>
  <si>
    <t>锦和镇岩口山村人居环境整治项目</t>
  </si>
  <si>
    <t>全村渠道、溪流和泉水池塘水库清淤维护</t>
  </si>
  <si>
    <t>进一步改善79户286名脱贫人口人居环境，受益总人口1091人</t>
  </si>
  <si>
    <t>锦和镇岩口山村林区公路建设项目</t>
  </si>
  <si>
    <t>新建二组杨家垅至手机湾林区道路长约3千米、宽4.5米</t>
  </si>
  <si>
    <t>改善79户286人脱贫人口生产生活条件</t>
  </si>
  <si>
    <t>从林业局调来</t>
  </si>
  <si>
    <t>锦和镇岩口山村苗寨特色民宿一期建设项目</t>
  </si>
  <si>
    <t>中国传统村落核心保护区遴选4套木屋进行民宿改造及配套建设</t>
  </si>
  <si>
    <t>每年吸纳30名村民务工，户年均增收0.2万元，流转土地200元/亩/年，每年为村集体增收30万元，人均增收0.1万元，受益脱贫人口79户286人</t>
  </si>
  <si>
    <t>锦和镇岩口山村苗寨特色民宿二期建设项目</t>
  </si>
  <si>
    <t>中国传统村落核心保护区遴选6套木屋进行民宿改造及配套建设</t>
  </si>
  <si>
    <t>每年吸纳30名村民务工，户年均增收0.2万元，流转土地200元/亩/年，每年为村集体增收100万元，人均增收0.2万元，受益脱贫人口79户286人</t>
  </si>
  <si>
    <t>一组古枫香树园区道路硬化及园区旅游基础设施配套建设</t>
  </si>
  <si>
    <t>新建党史和村史文化广场建设2000平方米</t>
  </si>
  <si>
    <t>安装高清摄像头20个</t>
  </si>
  <si>
    <t>锦和镇岩口山村稻花鱼养殖项目</t>
  </si>
  <si>
    <t>稻鱼共生培育面积200亩</t>
  </si>
  <si>
    <t>每年吸纳100名村民务工，户年均增收0.15万元，每亩稻田年增收0.2万元，每年为村集体增收50万元，人均增收0.01万元，受益脱贫人口79户286人</t>
  </si>
  <si>
    <t>谭家寨乡楠木桥村道路硬化项目</t>
  </si>
  <si>
    <t>一组产业路硬化长约630米，宽3.5米，厚0.2米</t>
  </si>
  <si>
    <t>进一步改善245户916名贫困人口生产生活条件</t>
  </si>
  <si>
    <t>谭家寨乡弄里村富硒油茶产业园建设项目</t>
  </si>
  <si>
    <t>谭家寨乡弄里村</t>
  </si>
  <si>
    <t>10组富硒油茶示范基地（产业园）约260亩一期建设，包括园区开垦、入园道路及苗木购买及人工栽培等</t>
  </si>
  <si>
    <t>建成后可解决人口就业100人次，户年均增收0.8万元；流转土地260亩，每亩200元，收益后每年增加村集体收入30万元。受益总人口4083人，其中脱贫户203户748人</t>
  </si>
  <si>
    <t>谭家寨乡弄里村人居环境整治项目</t>
  </si>
  <si>
    <t>实施人居环境治理，资金用于购置不锈钢分类垃圾桶、脚踏式垃圾桶及收集工具等</t>
  </si>
  <si>
    <t>进一步改善村民居住环境，受益总人口4083人，其中脱贫户203户748人</t>
  </si>
  <si>
    <t>谭家寨乡弄里村基础设维修项目</t>
  </si>
  <si>
    <t>资金用于建筑原材料采购，投工投劳进行道路维修、排水沟硬化、渠道维修等村内基础设施维修</t>
  </si>
  <si>
    <t>进一步改善村民生产生活条件，受益总人口4083人，其中脱贫户203户748人</t>
  </si>
  <si>
    <t>谭家寨乡弄里村基础设建设项目</t>
  </si>
  <si>
    <t>资金用于机耕道新建、土地平整、排水沟清淤、饮水设施维修等劳务采购</t>
  </si>
  <si>
    <t>谭家寨乡弄里村苗圃基地建设项目</t>
  </si>
  <si>
    <t>新建标准化苗木基地30亩，保温钢架棚2000平方米及配套建设</t>
  </si>
  <si>
    <t>可解决人口就业10人，户年均增收1万元；每年增加村集体收入5万元。受益总人口4083人，其中脱贫户203户748人</t>
  </si>
  <si>
    <t>购置垃圾桶（大10个，小150个）；长400米下水道整治；场地硬化1000平方米；箭水坪新田溪让车道硬化500平方米；太平图饮水工程改造，800米管道及配套；河边道路硬化长400米，宽3.5米</t>
  </si>
  <si>
    <t>谭家寨乡弄里村农贸市场建设项目</t>
  </si>
  <si>
    <t>新建摊位16个，总长40米，宽4米；钢架棚2400平方米；地面硬化3000平方米</t>
  </si>
  <si>
    <t>谭家寨乡弄里村仓储建设项目</t>
  </si>
  <si>
    <t>新建柑桔产业仓储仓库，占地面积3亩，新建钢架棚1800平方米，以及选果、分级、打蜡、包装、冷库等配套设施</t>
  </si>
  <si>
    <t>锦和镇楠村村防洪堤建设项目</t>
  </si>
  <si>
    <t>锦和镇楠村村</t>
  </si>
  <si>
    <t>2组防洪堤长700米，厚1.5米，高3米</t>
  </si>
  <si>
    <t>解决24户80名脱贫人口粮田洪涝灾害问题</t>
  </si>
  <si>
    <t>锦和镇楠村村产业路硬化项目</t>
  </si>
  <si>
    <t>1、5组道路硬化长3500米，宽4.5米，厚0.2米</t>
  </si>
  <si>
    <t>解决65户229名脱贫人口生产生活条件</t>
  </si>
  <si>
    <t>兰村乡兰村村滚水坝建设项目</t>
  </si>
  <si>
    <t>兰村乡兰村村</t>
  </si>
  <si>
    <t>8组滚水坝（长5米、宽2米、高2米）、河边台阶（长7米、宽2米）</t>
  </si>
  <si>
    <t>进一步改善68户199名农户生产生活条件，其中受益脱贫户14户44人</t>
  </si>
  <si>
    <t>9组滚水坝（长7米、宽2米、高2米）、河边台阶（长7米、宽2米）</t>
  </si>
  <si>
    <t>进一步改善68户227名农户生产生活条件，其中受益脱贫户11户37人</t>
  </si>
  <si>
    <t>兰村村5组张家溪拦河坝（长18米、宽2米、高2米）、河边码头（长7米、宽2米）</t>
  </si>
  <si>
    <t>进一步改善37户122名农户生产生活条件，其中受益脱贫户9户32人</t>
  </si>
  <si>
    <t>兰村乡兰村村道路堡坎建设项目</t>
  </si>
  <si>
    <t>8、9组长园道路堡坎长30米、高6米、宽2米</t>
  </si>
  <si>
    <t>解决136户426名农户生产及出行安全隐患，其中受益脱贫户9户32人</t>
  </si>
  <si>
    <t>兰村乡兰村村生活便桥项目</t>
  </si>
  <si>
    <t>6组（原清水1组、2组）生活便桥2座，分别长8米、宽4米</t>
  </si>
  <si>
    <t>进一步改善91户272名农户生产生活条件，其中受益脱贫户12户33人</t>
  </si>
  <si>
    <t>兰村村兰村乡</t>
  </si>
  <si>
    <t>7组岩坡弯路段道路堡坎长30米、高6米、宽2米</t>
  </si>
  <si>
    <t>解决155户497名农户生产及出行安全隐患，其中受益脱贫户18户62人</t>
  </si>
  <si>
    <t>兰村乡兰村村机耕道新建项目</t>
  </si>
  <si>
    <t>兰村村3、4组苗家王至陈家垅山塘机耕道长5公里，宽4.5米</t>
  </si>
  <si>
    <t>进一步改善91户266名农户生产生活条件，其中受益脱贫户21户71人</t>
  </si>
  <si>
    <t>尧市镇尧市社区道路维修项目</t>
  </si>
  <si>
    <t>六组塌方道路砌堡坎长130米，宽1.5米，高4米；硬化路面长100米，宽3.5米，厚0.2米</t>
  </si>
  <si>
    <t>解决14户56名脱贫人口交通出行安全隐患，方便生产生活</t>
  </si>
  <si>
    <t>舒家村乡红冬潭村道路维修项目</t>
  </si>
  <si>
    <t>舒家村乡红冬潭村</t>
  </si>
  <si>
    <t>9、10组空板道路维修砌堡坎，长90米，宽1.5米，高6米</t>
  </si>
  <si>
    <t>解决34户132名脱贫人口交通出行安全隐患，方便生产生活</t>
  </si>
  <si>
    <t>舒家村乡张公坡村山塘维修项目</t>
  </si>
  <si>
    <t>10、11组梨子湾、岩湾坳山塘维修2座</t>
  </si>
  <si>
    <t>解决山塘周边农户房屋安全隐患，进一步改善32户127名脱贫人口生产生活条件</t>
  </si>
  <si>
    <t>高村镇富田坳村基本农田整治项目</t>
  </si>
  <si>
    <t>高村镇富田坳村</t>
  </si>
  <si>
    <t>6组基本农田保护修护30亩。河道治理2公里；山体护坡6000平方米；修复机耕道3公里；新建机耕道4公里</t>
  </si>
  <si>
    <t>保护农田30亩，受益总人口70户210人，其中脱贫户11户28人</t>
  </si>
  <si>
    <t>高村镇富田坳村入户路硬化项目</t>
  </si>
  <si>
    <t>7、8、9、10组1.2米宽入户道路硬化长1.5千米，厚0.1米；3米宽入户路硬化长3千米，厚0.2米</t>
  </si>
  <si>
    <t>进一步改善179户602名农户生产生活条件，其中脱贫户61户214人</t>
  </si>
  <si>
    <t>兰里镇苍冲村产业路硬化项目</t>
  </si>
  <si>
    <t>2022年10月</t>
  </si>
  <si>
    <t>2023年10月</t>
  </si>
  <si>
    <t>岩门口至亭子上产业路硬化约800米</t>
  </si>
  <si>
    <t>进一步改善50户200名村民生产生活条件</t>
  </si>
  <si>
    <t>2021年10月</t>
  </si>
  <si>
    <t>2022年12月</t>
  </si>
  <si>
    <t>5组至产业园产业路硬化2.2公里</t>
  </si>
  <si>
    <t>2022年5月</t>
  </si>
  <si>
    <t>2023年3月</t>
  </si>
  <si>
    <t>苍冲坪环自然村产业路硬化8公里</t>
  </si>
  <si>
    <t>进一步改善170户800名村民生产生活条件</t>
  </si>
  <si>
    <t>兰里镇苍冲村产业路新建项目</t>
  </si>
  <si>
    <t>2023年1月</t>
  </si>
  <si>
    <t>2023年6月</t>
  </si>
  <si>
    <t>王木冲产业路新建1.5公里</t>
  </si>
  <si>
    <t>2022年4月</t>
  </si>
  <si>
    <t>7组至8组机耕道新建0.3公里</t>
  </si>
  <si>
    <t>进一步改善90户450名村民生产生活条件</t>
  </si>
  <si>
    <t>8组至燕子托机耕道新建1公里</t>
  </si>
  <si>
    <t>进一步改善120户600名村民生产生活条件</t>
  </si>
  <si>
    <t>9组至屋后机耕道新建1.4公里</t>
  </si>
  <si>
    <t>进一步改善100户500名村民生产生活条件</t>
  </si>
  <si>
    <t>兰里镇苍冲村入户路硬化项目</t>
  </si>
  <si>
    <t>2022年1月</t>
  </si>
  <si>
    <t>入户路硬化10公里</t>
  </si>
  <si>
    <t>进一步改善50户250名村民生产生活条件</t>
  </si>
  <si>
    <t>兰里镇苍冲村基础设施条件改善基础设维修</t>
  </si>
  <si>
    <t>兰里镇
苍冲村</t>
  </si>
  <si>
    <t>实施村内零星工程，新建入户路、渠道维修、道路维修等；资金用于建筑原材料采购。</t>
  </si>
  <si>
    <t>通过投工投劳改善村民生产生活条件、进行乡村建设</t>
  </si>
  <si>
    <t>投工投劳；直接帮扶</t>
  </si>
  <si>
    <t>实施人居环境治理等；资金用于劳动工具采购。</t>
  </si>
  <si>
    <t>实施大型土地平整、新建机耕道、产业路硬化等；资金用于劳务采购。</t>
  </si>
  <si>
    <t>通过服务采购，购买村民不能自主完成的工作，改善村民生产生活条件</t>
  </si>
  <si>
    <t>兰里镇苍冲村桥梁新建项目</t>
  </si>
  <si>
    <t>园下桥新建，长9米，宽4.5米，高3米</t>
  </si>
  <si>
    <t>进一步改善75户320名村民生产生活条件</t>
  </si>
  <si>
    <t>兰里镇苍冲村黄桃初筛场所新建项目</t>
  </si>
  <si>
    <t>9组黄桃初筛场所新建，约800平方，修建排水沟以及古井维修</t>
  </si>
  <si>
    <t>进一步提升黄桃产业基础设施条件，受益总人口110户600人</t>
  </si>
  <si>
    <t>7组生产便桥新建，长10米，宽2米，高3米</t>
  </si>
  <si>
    <t>进一步改善15户75名村民生产生活条件</t>
  </si>
  <si>
    <t>兰里镇苍冲村桥梁改建项目</t>
  </si>
  <si>
    <t>4组生产便桥改扩建，长9米，宽3.5米，高3.5米</t>
  </si>
  <si>
    <t>进一步改善65户280名村民生产生活条件</t>
  </si>
  <si>
    <t>2022年8月</t>
  </si>
  <si>
    <t>大坡垴桥改扩建，长5米，宽4米，高2.5米</t>
  </si>
  <si>
    <t>进一步改善180户820名村民生产生活条件</t>
  </si>
  <si>
    <t>兰里镇苍冲村污水处理项目</t>
  </si>
  <si>
    <t>兰里镇人民政府</t>
  </si>
  <si>
    <t>新增生态污水处理设施3处</t>
  </si>
  <si>
    <t>进一步改善626户2293名村民人居环境</t>
  </si>
  <si>
    <t>兰里镇苍冲村人居环境整治项目</t>
  </si>
  <si>
    <t>2022年2月</t>
  </si>
  <si>
    <t>新增路灯100盏</t>
  </si>
  <si>
    <t>兰里镇苍冲村小微公益奖补项目</t>
  </si>
  <si>
    <t>建立绿色银行，创新乡村环境治理积分奖励等小微公益项目奖补模式，绿色银行资金用于采购奖励物质或奖金</t>
  </si>
  <si>
    <t>进一步搞高村民乡村振兴参与度，进一步改善626户2293名村民人居环境</t>
  </si>
  <si>
    <t>兰里镇苍冲村乡村黄桃集中交易市场新建项目</t>
  </si>
  <si>
    <t>2023年4月</t>
  </si>
  <si>
    <t>老坪交易市场新建约2000平方</t>
  </si>
  <si>
    <t>进一步提升黄桃产业基础设施条件，受益总人口192户900人</t>
  </si>
  <si>
    <t>兰里镇苍冲村乡村生产性服务公司建设项目</t>
  </si>
  <si>
    <t>1家生产性服务公司建设</t>
  </si>
  <si>
    <t>进一步规范黄桃产业作业生产，提升产业品牌效益，受益总人口626户2293人</t>
  </si>
  <si>
    <t>兰里镇苍冲村劳务服务公司建设项目</t>
  </si>
  <si>
    <t>1家劳务公司建设</t>
  </si>
  <si>
    <t>解决产业劳动力缺乏的问题，促进黄桃产业规范化作业生产，提升产业品牌效益，受益总人口626户2293人</t>
  </si>
  <si>
    <t>兰里镇苍冲村品牌营销公司建设项目</t>
  </si>
  <si>
    <t>1家产品品牌营销公司建设</t>
  </si>
  <si>
    <t>拓宽农产品销售渠道，解决农业产品销售问题，增加产业效益，受益总人口626户2293人</t>
  </si>
  <si>
    <t>兰里镇苍冲村道路改建项目</t>
  </si>
  <si>
    <t>大坡垴屋下桥头公路填平长30米、宽4.5米、高1米</t>
  </si>
  <si>
    <t>进一步改善180户600名村民生产生活条件</t>
  </si>
  <si>
    <t>5组至黄桃产业园道路1公里</t>
  </si>
  <si>
    <t>进一步改善30户168名村民生产生活条件</t>
  </si>
  <si>
    <t>2022年6月</t>
  </si>
  <si>
    <t>5组至和尚田产业路硬化1公里</t>
  </si>
  <si>
    <t>进一步改善20户102名村民生产生活条件</t>
  </si>
  <si>
    <t>麻阳县农村环境综合整治项目</t>
  </si>
  <si>
    <t>城建投</t>
  </si>
  <si>
    <t>各乡镇污水处理工程、转运体系建设、农村环境综合治理</t>
  </si>
  <si>
    <t>进一步改善全县农户人居环境，提高生活质量</t>
  </si>
  <si>
    <t>1.2组道路维修及硬化</t>
  </si>
  <si>
    <t>财政局</t>
  </si>
  <si>
    <t>长800米、宽3米、厚0.2米</t>
  </si>
  <si>
    <t>改善672人人出行交通条件</t>
  </si>
  <si>
    <t>2021年6月调整</t>
  </si>
  <si>
    <t>12组道路硬化</t>
  </si>
  <si>
    <t>高村镇马南社区</t>
  </si>
  <si>
    <t>长1020m、宽3.5米、厚0.2米</t>
  </si>
  <si>
    <t>解决954人的交通条件</t>
  </si>
  <si>
    <t>1-4组道路硬化</t>
  </si>
  <si>
    <t>长520米、宽3.5米、厚0.2米</t>
  </si>
  <si>
    <t>改善235人出行交通条件</t>
  </si>
  <si>
    <t>1组道路硬化</t>
  </si>
  <si>
    <t>长500米、宽3.5米、厚0.2米</t>
  </si>
  <si>
    <t>改善156人人出行交通条件</t>
  </si>
  <si>
    <t xml:space="preserve">长500m*宽3.5m*高20m </t>
  </si>
  <si>
    <t>解决1200人的交通便利</t>
  </si>
  <si>
    <t>1组新建道路</t>
  </si>
  <si>
    <t>板栗树乡江溪村</t>
  </si>
  <si>
    <t>长1500米、宽5米</t>
  </si>
  <si>
    <t>改善130人出行交通条件</t>
  </si>
  <si>
    <t>1组新建道路及保坎</t>
  </si>
  <si>
    <t>新建：长800米、宽5米；保坎：12米*10米*0.8米（二层）</t>
  </si>
  <si>
    <t>解决215人的交通便利</t>
  </si>
  <si>
    <t>2、3组道路硬化</t>
  </si>
  <si>
    <t>长450米，宽3.5米，厚0.2米</t>
  </si>
  <si>
    <t>改善320人出行交通条件</t>
  </si>
  <si>
    <t>2组道路硬化</t>
  </si>
  <si>
    <t>长700米、宽3.5米、厚0.2米</t>
  </si>
  <si>
    <t>解决370人的交通便利</t>
  </si>
  <si>
    <t>2组-凤凰新建道路</t>
  </si>
  <si>
    <t>板栗树乡新寨村</t>
  </si>
  <si>
    <t>长3.5公里、宽5米</t>
  </si>
  <si>
    <t>改善460人出行交通条件</t>
  </si>
  <si>
    <t>3组道路硬化</t>
  </si>
  <si>
    <t>锦和镇楠木村</t>
  </si>
  <si>
    <t>长550米、宽3.5米、厚0.2米</t>
  </si>
  <si>
    <t>改善710人出行交通条件</t>
  </si>
  <si>
    <t>锦和镇碰溪村</t>
  </si>
  <si>
    <t>锦和镇姚家庄村</t>
  </si>
  <si>
    <t>长100米、宽8米、厚0.2米</t>
  </si>
  <si>
    <t>解决170人的交通便利</t>
  </si>
  <si>
    <t>3组新修道路和堡坎及硬化</t>
  </si>
  <si>
    <t>江口墟镇江口社区</t>
  </si>
  <si>
    <t>新修道路及堡坎长400米、硬化280米</t>
  </si>
  <si>
    <t>改善562人出行交通条件</t>
  </si>
  <si>
    <t>4、7组新建道路</t>
  </si>
  <si>
    <t>土石方开挖3852方、涵管1.5#56米</t>
  </si>
  <si>
    <t>改善400人出行交通条件</t>
  </si>
  <si>
    <t>4组道路硬化及堡坎</t>
  </si>
  <si>
    <t>道路硬化长400m*宽3.5m*厚0.2m，堡坎长130m*宽1.5m*高2m</t>
  </si>
  <si>
    <t>解决638人的交通便利</t>
  </si>
  <si>
    <t>5-6组道路硬化</t>
  </si>
  <si>
    <t>锦和镇长潭村</t>
  </si>
  <si>
    <t>长300米、宽4米、厚0.2米</t>
  </si>
  <si>
    <t>5组道路堡坎</t>
  </si>
  <si>
    <t>黄桑乡大塘村</t>
  </si>
  <si>
    <t>长72m*宽1.5m*高6m</t>
  </si>
  <si>
    <t>改善230人出行交通条件</t>
  </si>
  <si>
    <t>5组道路维修</t>
  </si>
  <si>
    <t>高村镇枫木林村</t>
  </si>
  <si>
    <t xml:space="preserve">长30m*宽5m*高10m </t>
  </si>
  <si>
    <t>改善410人出行交通条件</t>
  </si>
  <si>
    <t>5组道路硬化</t>
  </si>
  <si>
    <t>高村镇兴隆湾村</t>
  </si>
  <si>
    <t>改善688人出行交通条件</t>
  </si>
  <si>
    <t>岩门镇高公冲村</t>
  </si>
  <si>
    <t>解决350人的交通便利</t>
  </si>
  <si>
    <t>5组新建道路</t>
  </si>
  <si>
    <t>和平溪乡和平溪村</t>
  </si>
  <si>
    <t>长2000米，宽5米，涵管16组</t>
  </si>
  <si>
    <t>改善128人出行交通条件</t>
  </si>
  <si>
    <t>长3000米、宽5米</t>
  </si>
  <si>
    <t>6组道路硬化</t>
  </si>
  <si>
    <t>长700米，宽3.5米，厚20公分</t>
  </si>
  <si>
    <t>改善420人出行交通条件</t>
  </si>
  <si>
    <t>7、8组道路硬化</t>
  </si>
  <si>
    <t>长550m*宽3.5m*厚0.2m</t>
  </si>
  <si>
    <t>7组新建道路</t>
  </si>
  <si>
    <t>长5000米，宽5米</t>
  </si>
  <si>
    <t>8.9组道路硬化</t>
  </si>
  <si>
    <t>8组道路硬化</t>
  </si>
  <si>
    <t>改善314人人出行交通条件</t>
  </si>
  <si>
    <t>9组道路新建</t>
  </si>
  <si>
    <t>高村镇仓屋村</t>
  </si>
  <si>
    <t>长2000米、宽5米</t>
  </si>
  <si>
    <t>改善531人出行交通条件</t>
  </si>
  <si>
    <t>道路保坎建设</t>
  </si>
  <si>
    <t>总长50米，高5米，宽1.5米</t>
  </si>
  <si>
    <t>道路堡坎</t>
  </si>
  <si>
    <t>郭公坪镇岩大门村</t>
  </si>
  <si>
    <t>3组新砌堡坎长90米，高5米，宽1.5米</t>
  </si>
  <si>
    <t>改善620人交通条件</t>
  </si>
  <si>
    <t>1组堡坎长100米，高6米，宽1.2米</t>
  </si>
  <si>
    <t>新砌堡坎长70米，高5米，宽2米</t>
  </si>
  <si>
    <t>解决150人出行安全和便利</t>
  </si>
  <si>
    <t>兰村乡岩山岔村村</t>
  </si>
  <si>
    <t>4.5组堡坎两处：20*2.5*6,25*3*5米</t>
  </si>
  <si>
    <t>改善170人出行交通条件</t>
  </si>
  <si>
    <t>兰村乡岩山岔村</t>
  </si>
  <si>
    <t>18米长*2米宽*9米高</t>
  </si>
  <si>
    <t>改善196人出行交通条件</t>
  </si>
  <si>
    <t>7组（黄毛坡）挡土墙长34米，高7米，宽2米</t>
  </si>
  <si>
    <t>改善260人出行交通条件</t>
  </si>
  <si>
    <t>1.2.3组新砌堡坎长200米，高1.5米，宽1.5米</t>
  </si>
  <si>
    <t>改善210人出行交通条件</t>
  </si>
  <si>
    <t>6.14.17组堡坎长35米，高12.3.4米，宽2米</t>
  </si>
  <si>
    <t>改善280人出行交通条件</t>
  </si>
  <si>
    <t>吕家坪镇姚潭村</t>
  </si>
  <si>
    <t>3组新砌堡坎2处，长174米，高3.5米，宽1.2米</t>
  </si>
  <si>
    <t>解决280人出行便利和安全</t>
  </si>
  <si>
    <t>4组（枇杷坨）新砌堡坎6处，长195米，高4米，宽1米</t>
  </si>
  <si>
    <t>解决540人出行便利和安全</t>
  </si>
  <si>
    <t>吕家坪镇九曲湾村</t>
  </si>
  <si>
    <t>4组新砌堡坎长120米，高5米，宽1.3米</t>
  </si>
  <si>
    <t>吕家坪坪镇吕家坪村</t>
  </si>
  <si>
    <t>1.5组（鹅梨坳)新砌堡坎长160米，高2.8米，宽0.8米</t>
  </si>
  <si>
    <t>出城口新砌堡坎长 80 米，高 3.5米，宽1  米</t>
  </si>
  <si>
    <t>改善140人出行交通条件</t>
  </si>
  <si>
    <t>1组长30米，宽1.5米，高7米</t>
  </si>
  <si>
    <t>改善258人出行交通条件</t>
  </si>
  <si>
    <t>道路改造及护栏</t>
  </si>
  <si>
    <t>道路改造及护栏长200m*宽2m</t>
  </si>
  <si>
    <t>解决300多人出行便利和安全</t>
  </si>
  <si>
    <t>道路改造及硬化（姚桐公路）</t>
  </si>
  <si>
    <t>吕家坪镇姚潭村桐木村</t>
  </si>
  <si>
    <t xml:space="preserve">长1500m*宽3.5m*厚0.2m </t>
  </si>
  <si>
    <t>改善145人出行交通条件</t>
  </si>
  <si>
    <t>道路及广场硬化</t>
  </si>
  <si>
    <t>锦和镇尚坪村</t>
  </si>
  <si>
    <t>4组娱乐场硬化：1900平方，厚度0.2米，道路硬化长90米，宽5米，厚0.2米</t>
  </si>
  <si>
    <t>解决600多人交通便利和活动</t>
  </si>
  <si>
    <t>道路提质改造</t>
  </si>
  <si>
    <t>吕家坪镇桐木村</t>
  </si>
  <si>
    <t>道路扩宽及硬化400米</t>
  </si>
  <si>
    <t>改善245人出行交通条件</t>
  </si>
  <si>
    <t>道路提质改造及堡坎</t>
  </si>
  <si>
    <t>1、2组道路扩宽1.5米，长600米及堡坎</t>
  </si>
  <si>
    <t>解决385人出行便利</t>
  </si>
  <si>
    <t>道路改造硬化长45米，宽5米，新砌堡坎长45米，高1.5米，宽1米，回填土方310方</t>
  </si>
  <si>
    <t>改善487人出行交通条件</t>
  </si>
  <si>
    <t>6组道路提高长120米，宽4米，高1.5米及硬化，新砌堡坎长20米，高4米，宽1.5米</t>
  </si>
  <si>
    <t>改善150人出行交通条件</t>
  </si>
  <si>
    <t>道路新建</t>
  </si>
  <si>
    <t>9组新建道路长5000米，宽5米</t>
  </si>
  <si>
    <t>改善430人出行交通条件</t>
  </si>
  <si>
    <t>隆家堡乡木架州村</t>
  </si>
  <si>
    <t>3组新建道路长4500米，宽5米</t>
  </si>
  <si>
    <t>改善510人出行交通条件</t>
  </si>
  <si>
    <t>兰里镇江坪村</t>
  </si>
  <si>
    <t>1-5组新建道路长3500米，宽5米</t>
  </si>
  <si>
    <t>改善270人出行交通条件</t>
  </si>
  <si>
    <t>兰里镇黄岩溪村</t>
  </si>
  <si>
    <t>10-16组新建道路长3500米，宽5米</t>
  </si>
  <si>
    <t>改善2350人出行交通条件</t>
  </si>
  <si>
    <t>1组新建产业道路长5000米，宽5米</t>
  </si>
  <si>
    <t>改善120人出行交通条件</t>
  </si>
  <si>
    <t>道路硬化</t>
  </si>
  <si>
    <t>8组长700米，宽3.5米，厚0.2米</t>
  </si>
  <si>
    <t>解决580人出行便利</t>
  </si>
  <si>
    <t>道路硬化长500米，宽4.5米，厚0.2米</t>
  </si>
  <si>
    <t>解决300多人的出行交通便利</t>
  </si>
  <si>
    <t>锦和镇西街社区</t>
  </si>
  <si>
    <t>8组道路硬化长780米，宽3.5米，厚0.2米</t>
  </si>
  <si>
    <t>解决180人的出行交通便利</t>
  </si>
  <si>
    <t>锦和镇河湾村</t>
  </si>
  <si>
    <t>2.3组硬化道路长780米，宽3.5米，厚0.2米</t>
  </si>
  <si>
    <t>解决410人的出行交通便利</t>
  </si>
  <si>
    <t>7组道路硬化长740米，宽3.5米，厚0.2米</t>
  </si>
  <si>
    <t>改善530人出行交通条件</t>
  </si>
  <si>
    <t>兰村乡垅田村</t>
  </si>
  <si>
    <t>2、3组道路硬化长530米，宽3.5米，厚0.2米</t>
  </si>
  <si>
    <t>改善470人出行交通条件</t>
  </si>
  <si>
    <t>高村镇漫水社区</t>
  </si>
  <si>
    <t>14组道路硬化长600米，宽3.5米，厚0.2米,3处涵洞修建</t>
  </si>
  <si>
    <t>改善360人出行交通条件</t>
  </si>
  <si>
    <t>高村镇胡家村</t>
  </si>
  <si>
    <t>4组道路硬化长530米，宽3.5米，厚0.2米</t>
  </si>
  <si>
    <t>改善256人出行交通条件</t>
  </si>
  <si>
    <t>高村镇大塘村</t>
  </si>
  <si>
    <t>道路硬化长700米，宽3.5米，厚0.2米</t>
  </si>
  <si>
    <t>改善680人出行交通条件</t>
  </si>
  <si>
    <t>兰里镇塘里村4组</t>
  </si>
  <si>
    <t>道路硬化长750米，宽3.5米，厚0.2米</t>
  </si>
  <si>
    <t>改善365人出行交通条件</t>
  </si>
  <si>
    <t>兰里镇塘里村</t>
  </si>
  <si>
    <t>800米*3.5米*0.2米</t>
  </si>
  <si>
    <t>改善482人出行交通条件</t>
  </si>
  <si>
    <t>吕家坪镇茶溪村</t>
  </si>
  <si>
    <t>长800M、宽3.5M、厚0.2M</t>
  </si>
  <si>
    <t>4组道路硬化长460米，宽3.5米，厚0.2米</t>
  </si>
  <si>
    <t>解决150人出行便利</t>
  </si>
  <si>
    <t>3.8组长800米，宽3.5米，厚0.2米</t>
  </si>
  <si>
    <t>解决620人出行便利</t>
  </si>
  <si>
    <t>（向九公路）道路硬化长750米，宽3.5米，厚0.2米</t>
  </si>
  <si>
    <t>解决542人出行便利</t>
  </si>
  <si>
    <t>5、6组道路硬化长600米，宽4.5米，厚0.2米</t>
  </si>
  <si>
    <t>解决760人出行便利</t>
  </si>
  <si>
    <t>1.2.3组道路硬化长520米，宽4.5米，厚0.2米</t>
  </si>
  <si>
    <t>吕家坪镇太平溪村</t>
  </si>
  <si>
    <t>7组道路硬化长720米，宽3.5米，厚0.2米</t>
  </si>
  <si>
    <t>改善172人出行交通条件</t>
  </si>
  <si>
    <t>吕家坪镇山跃村</t>
  </si>
  <si>
    <t>3、4、5、6、7组道路硬化长620米，宽3米，厚0.2米</t>
  </si>
  <si>
    <t>改善194人出行交通条件</t>
  </si>
  <si>
    <t>5、6组道路硬化长700米，宽3.5米，厚0.2米</t>
  </si>
  <si>
    <t>改善186人出行交通条件</t>
  </si>
  <si>
    <t>道路硬化长320米，宽3.5米，厚0.2米</t>
  </si>
  <si>
    <t>改善450人出行交通条件</t>
  </si>
  <si>
    <t>(入城口）道路硬化长600米，宽4.5米，厚0.2米</t>
  </si>
  <si>
    <t>改善965人出行交通条件</t>
  </si>
  <si>
    <t>道路硬化长385米，宽3.5米，厚0.2米</t>
  </si>
  <si>
    <t>改善110人出行交通条件</t>
  </si>
  <si>
    <t>黄桑乡湖池村</t>
  </si>
  <si>
    <t>长400米、宽3.5米、厚0.2米</t>
  </si>
  <si>
    <t>改善650人出行交通条件</t>
  </si>
  <si>
    <t>黄桑乡黄桑社区</t>
  </si>
  <si>
    <t>改善580人出行交通条件</t>
  </si>
  <si>
    <t>道路硬化长560米，宽4.5米，厚0.2米</t>
  </si>
  <si>
    <t>解决860人出行便利</t>
  </si>
  <si>
    <t>560米*3.5米*0.2米</t>
  </si>
  <si>
    <t>改善180人出行交通条件</t>
  </si>
  <si>
    <t>道路硬化、堡坎及新建桥梁</t>
  </si>
  <si>
    <t>高村镇通溪村</t>
  </si>
  <si>
    <t>8、9组道路硬化长400米，宽3.5米，厚0.2米，新砌堡坎3处，长100米，新修便桥一座</t>
  </si>
  <si>
    <t>改善820人出行交通条件</t>
  </si>
  <si>
    <t>道路硬化及堡坎</t>
  </si>
  <si>
    <t>尧市镇现合村</t>
  </si>
  <si>
    <t>1组道路硬化长260米，宽3.5米，厚0.2米，堡坎80米</t>
  </si>
  <si>
    <t>解决285人出行便利</t>
  </si>
  <si>
    <t>高村镇绿溪口村</t>
  </si>
  <si>
    <t>4组道路硬化长650米，宽3.5米，厚0.2米，新砌堡坎3长15米，高2米，宽1米</t>
  </si>
  <si>
    <t>改善294人出行交通条件</t>
  </si>
  <si>
    <t>1组道路硬化长300米，宽3.5米，厚0.2米，新砌堡坎长50米，高4米，宽2米</t>
  </si>
  <si>
    <t>解决600人出行便利</t>
  </si>
  <si>
    <t>道路硬化及便桥</t>
  </si>
  <si>
    <t>大桥江乡豪侠坪村</t>
  </si>
  <si>
    <t>12组道路硬化长400米，宽3.5米，厚0.2米，便桥一座</t>
  </si>
  <si>
    <t>8组道路硬化长720米，宽3.5米，厚0.2米，便桥38米</t>
  </si>
  <si>
    <t>新建道路</t>
  </si>
  <si>
    <t>文昌阁乡文昌新村9-12组</t>
  </si>
  <si>
    <t>新建道路长5000米，宽5米</t>
  </si>
  <si>
    <t>解决470人出行便利</t>
  </si>
  <si>
    <t>锦和镇鱼尾村</t>
  </si>
  <si>
    <t>2、5、6组新建道路长5000米，宽5米</t>
  </si>
  <si>
    <t>解决410人的生产出行交通便利</t>
  </si>
  <si>
    <t>1、2、3组新建道路长5000米，宽5米</t>
  </si>
  <si>
    <t>解决330人的出行交通便利</t>
  </si>
  <si>
    <t>1组新建道路长5000米，宽5米</t>
  </si>
  <si>
    <t>解决220人的出行交通便利</t>
  </si>
  <si>
    <t>3、4、5组新建道路长5000米，宽5米</t>
  </si>
  <si>
    <t>解决527人的出行交通便利</t>
  </si>
  <si>
    <t>锦和镇东街社区</t>
  </si>
  <si>
    <t>桐油坡1、2、3组新建道路长5000米，宽5米</t>
  </si>
  <si>
    <t>大桥江乡西冲湾村</t>
  </si>
  <si>
    <t>1、2组新建道路长5000米，宽5米</t>
  </si>
  <si>
    <t>改善290人出行交通条件</t>
  </si>
  <si>
    <t>大桥江乡大桥江村11组</t>
  </si>
  <si>
    <t>改善370人出行交通条件</t>
  </si>
  <si>
    <t>2组新建道路长3000米，宽5米</t>
  </si>
  <si>
    <t>(老冲-麻羊喇）新建道路长5000米，宽5米</t>
  </si>
  <si>
    <t>解决350人的出行交通困难</t>
  </si>
  <si>
    <t>高村镇镇富田坳村</t>
  </si>
  <si>
    <t>新建道路长4500米，宽5米</t>
  </si>
  <si>
    <t>解决280人的出行交通困难</t>
  </si>
  <si>
    <t>11-13组新建道路长3600米，宽5米</t>
  </si>
  <si>
    <t>解决410人的出行交通困难</t>
  </si>
  <si>
    <t>兰里镇镇栎木村</t>
  </si>
  <si>
    <t>3组新建道路长4000米，宽5米</t>
  </si>
  <si>
    <t>改善250人出行交通条件</t>
  </si>
  <si>
    <t>兰里镇兰生村</t>
  </si>
  <si>
    <t>4、5组新建道路长3500米，宽5米</t>
  </si>
  <si>
    <t>改善492人出行交通条件</t>
  </si>
  <si>
    <t>岩门镇新坪村</t>
  </si>
  <si>
    <t>5组新建道路长3500米，宽5米</t>
  </si>
  <si>
    <t>解决780人出行便利</t>
  </si>
  <si>
    <t>5组新建道路长3600米，宽5米</t>
  </si>
  <si>
    <t>解决350人出行便利</t>
  </si>
  <si>
    <t>新建道路、堡坎及桥梁</t>
  </si>
  <si>
    <t>14、16组新建道路长300米，宽5米</t>
  </si>
  <si>
    <t>解决290人出行便利</t>
  </si>
  <si>
    <t>新修道路</t>
  </si>
  <si>
    <t>新修道路长3000米，宽5米</t>
  </si>
  <si>
    <t>3组（八义田)新建道路长3500米，宽5米</t>
  </si>
  <si>
    <t>改善263人出行交通条件</t>
  </si>
  <si>
    <t>新修道路及硬化</t>
  </si>
  <si>
    <t>锦和镇碰溪村5组</t>
  </si>
  <si>
    <t>新建长2000米，宽5米，硬化300米，堡坎60米</t>
  </si>
  <si>
    <t>解决100多人的出行交通便利</t>
  </si>
  <si>
    <t>1、10组机耕道建设</t>
  </si>
  <si>
    <t>舒家村乡狮子湾村</t>
  </si>
  <si>
    <t>长5000M、宽5M</t>
  </si>
  <si>
    <t>1组新建机耕道</t>
  </si>
  <si>
    <t>文昌阁乡罗家冲村</t>
  </si>
  <si>
    <t>改善120人生产生活交通条件</t>
  </si>
  <si>
    <t>11组公路空板堡坎</t>
  </si>
  <si>
    <t>长60m*3m*高3.5m</t>
  </si>
  <si>
    <t>保障215人的交通安全</t>
  </si>
  <si>
    <t>11组公路硬化</t>
  </si>
  <si>
    <t>江口墟镇齐天坪村</t>
  </si>
  <si>
    <t>长400米、宽3.5米、厚20公分</t>
  </si>
  <si>
    <t>12组公路保坎</t>
  </si>
  <si>
    <t>长20米、高12米、宽1.2米</t>
  </si>
  <si>
    <t>解决134人的交通便利</t>
  </si>
  <si>
    <t>12组新建公路</t>
  </si>
  <si>
    <t>14组新建公路</t>
  </si>
  <si>
    <t>长3600米，宽5米</t>
  </si>
  <si>
    <t>改善151人出行交通条件</t>
  </si>
  <si>
    <t>2.4.5组公路保砍</t>
  </si>
  <si>
    <t>板栗树乡大辽村</t>
  </si>
  <si>
    <t>长40米、高3米、宽1米</t>
  </si>
  <si>
    <t>2组公路硬化</t>
  </si>
  <si>
    <t>4组公路保坎及桥梁</t>
  </si>
  <si>
    <t>长20米、宽3.5米、高4米</t>
  </si>
  <si>
    <t>改善1200人人出行交通条件</t>
  </si>
  <si>
    <t>5组公路硬化</t>
  </si>
  <si>
    <t>高村镇竿子溪村</t>
  </si>
  <si>
    <t>长600米、宽3.5米、宽0.2米</t>
  </si>
  <si>
    <t>改善731人出行交通条件</t>
  </si>
  <si>
    <t>5组新建公路硬化</t>
  </si>
  <si>
    <t>长600米、宽3.5米、厚0.2米</t>
  </si>
  <si>
    <t>改善560人出行交通条件</t>
  </si>
  <si>
    <t>公路空板堡坎</t>
  </si>
  <si>
    <t>长38m*宽2.6m*高3.5m</t>
  </si>
  <si>
    <t>改善620人出行交通条件</t>
  </si>
  <si>
    <t>1、2组张公坡组道硬化</t>
  </si>
  <si>
    <t>改善1480人人出行交通条件</t>
  </si>
  <si>
    <t>11组组道硬化</t>
  </si>
  <si>
    <t>长500米、宽4.5米、厚0.2米</t>
  </si>
  <si>
    <t>改善168人出行交通条件</t>
  </si>
  <si>
    <t>1组组道硬化</t>
  </si>
  <si>
    <t>2组组道硬化</t>
  </si>
  <si>
    <t>长500M、宽3.5M、厚0.2M</t>
  </si>
  <si>
    <t>2组组道硬化及排水沟</t>
  </si>
  <si>
    <t>尧市镇卜罗坪村</t>
  </si>
  <si>
    <t>道路长200米宽3米，排水沟长200米宽0.5米</t>
  </si>
  <si>
    <t>解决360人的交通便利</t>
  </si>
  <si>
    <t>3-5组新建组道</t>
  </si>
  <si>
    <t>长3000米，宽5米</t>
  </si>
  <si>
    <t>改善192人生产出行交通条件</t>
  </si>
  <si>
    <t>4组新修组道</t>
  </si>
  <si>
    <t>长4000米、宽5米</t>
  </si>
  <si>
    <t>5组组道硬化</t>
  </si>
  <si>
    <t>长430米、宽3.5米、厚0.2米</t>
  </si>
  <si>
    <t>改善345人出行交通条件</t>
  </si>
  <si>
    <t>7、12组组道硬化</t>
  </si>
  <si>
    <t>长800米、宽3.5米、厚0.2米</t>
  </si>
  <si>
    <t>改善890人人出行交通条件</t>
  </si>
  <si>
    <t>7组新建组道</t>
  </si>
  <si>
    <t>兰里镇青山村</t>
  </si>
  <si>
    <t>长5公里、宽5米</t>
  </si>
  <si>
    <t>三角坪组道硬化</t>
  </si>
  <si>
    <t>改善780人出行交通条件</t>
  </si>
  <si>
    <t>新建组道</t>
  </si>
  <si>
    <t>长4公里、宽5米</t>
  </si>
  <si>
    <t>宽5.5米、长4000米</t>
  </si>
  <si>
    <t>黄桑乡军田村</t>
  </si>
  <si>
    <t>黄桑乡岩湾村</t>
  </si>
  <si>
    <t>宽5.5米、长2000米</t>
  </si>
  <si>
    <t>4.5组新建产业园便道</t>
  </si>
  <si>
    <t>长4.2公里、宽5米</t>
  </si>
  <si>
    <t>改善310人生产出行交通条件</t>
  </si>
  <si>
    <t>10-12组新建生产道</t>
  </si>
  <si>
    <t>解决165人的交通便利</t>
  </si>
  <si>
    <t>入户道路硬化</t>
  </si>
  <si>
    <t>文昌阁乡</t>
  </si>
  <si>
    <t>文昌新村入户硬化长120米，宽1.2米，厚0.1米，文西新村长1400米，宽1.2米，厚0.1米</t>
  </si>
  <si>
    <t>解决300人出行便利</t>
  </si>
  <si>
    <t>入户道路硬化长437米，宽3.5米，厚0.2米</t>
  </si>
  <si>
    <t>入户道路硬化长1940米，宽1.2米，厚0.1米</t>
  </si>
  <si>
    <t>改善350人出行交通条件</t>
  </si>
  <si>
    <t>入户道路硬化长968米，宽1.2米，厚0.1米</t>
  </si>
  <si>
    <t>3、5、6、7组入户道路硬化长400米，宽1.2米，厚0.1米</t>
  </si>
  <si>
    <t>改善105人出行交通条件</t>
  </si>
  <si>
    <t>1组保坎建设</t>
  </si>
  <si>
    <t>修建长32米、宽2米、高7米</t>
  </si>
  <si>
    <t>解决368人的交通便利</t>
  </si>
  <si>
    <t>5组保坎</t>
  </si>
  <si>
    <t>长35米、高8米、宽1.5米</t>
  </si>
  <si>
    <t>2组新建便桥</t>
  </si>
  <si>
    <t>江口墟镇陈家湾村</t>
  </si>
  <si>
    <t>长8米、宽5米、高3.5米</t>
  </si>
  <si>
    <t>4、5组新建桥梁</t>
  </si>
  <si>
    <t>长7m*宽5m*高3.5m</t>
  </si>
  <si>
    <t>新建桥梁</t>
  </si>
  <si>
    <t>文昌阁乡黄土坡村</t>
  </si>
  <si>
    <t>新建桥梁一座</t>
  </si>
  <si>
    <t>解决450人出行便利</t>
  </si>
  <si>
    <t>新建桥梁2座</t>
  </si>
  <si>
    <t>兰村乡龙盘村</t>
  </si>
  <si>
    <t>各长6米、宽5米</t>
  </si>
  <si>
    <t>新建桥梁及堡坎</t>
  </si>
  <si>
    <t>桥梁跨长10米宽5米，堡坎长32米高5米</t>
  </si>
  <si>
    <t>人饮工程</t>
  </si>
  <si>
    <t>新建蓄2个水池，1个泵房，引水入户</t>
  </si>
  <si>
    <t>解决198人生活用水困难</t>
  </si>
  <si>
    <t>新建蓄水池2个：长4米宽4米高2米，引水入户</t>
  </si>
  <si>
    <t>解决218人生活用水困难</t>
  </si>
  <si>
    <t>新建水坝1座：长50米高6米宽2米，四周及坝底防渗</t>
  </si>
  <si>
    <t>解决620人生活用水困难</t>
  </si>
  <si>
    <t>古井维修</t>
  </si>
  <si>
    <t>郭公坪镇米沙村</t>
  </si>
  <si>
    <t>油鱼垅古井维修</t>
  </si>
  <si>
    <t>改善500人人饮条件</t>
  </si>
  <si>
    <t>米沙坪古井维修</t>
  </si>
  <si>
    <t>改善370人人饮条件</t>
  </si>
  <si>
    <t>古井维修及新建停车场</t>
  </si>
  <si>
    <t>吕家坪镇桐木村2、3组</t>
  </si>
  <si>
    <t>古井维修，新建停车场120m2</t>
  </si>
  <si>
    <t>改善670人人饮和交通便利</t>
  </si>
  <si>
    <t>1.2组渠道建设</t>
  </si>
  <si>
    <t>长1600米、宽0.3米、高0.3米</t>
  </si>
  <si>
    <t>解决289亩良田灌溉</t>
  </si>
  <si>
    <t>1.7组新建渠道</t>
  </si>
  <si>
    <t>板栗树乡武岩村</t>
  </si>
  <si>
    <t>长2000米、高0.3米、宽0.3米</t>
  </si>
  <si>
    <t>解决300亩良田灌溉</t>
  </si>
  <si>
    <t>7组渠道建设</t>
  </si>
  <si>
    <t>文昌阁乡西皮溪村</t>
  </si>
  <si>
    <t>长2000米、宽0.3米、高0.3米</t>
  </si>
  <si>
    <t>解决120多亩良田水灌</t>
  </si>
  <si>
    <t>7组新建渠道</t>
  </si>
  <si>
    <t>江口墟镇牙溪村</t>
  </si>
  <si>
    <t>长1000米、宽0.3米、高0.3米</t>
  </si>
  <si>
    <t>马路破渠道硬化</t>
  </si>
  <si>
    <t>改善143人出行交通条件</t>
  </si>
  <si>
    <t>山塘维修及新建渠道</t>
  </si>
  <si>
    <t>5组山塘维修及新建渠道长380米，宽0.3米，高0.3米</t>
  </si>
  <si>
    <t>解决200多亩良田水灌</t>
  </si>
  <si>
    <t>新建滚水坝及渠道</t>
  </si>
  <si>
    <t>4组新建水坝长25米，高2米，底宽9米，顶宽3米，渠道长260米宽0.3米高0.3米，堡坎长80米，高1.5米，宽0.8米，道路20米，宽2米</t>
  </si>
  <si>
    <t>解决100多亩良田水灌和250人生产出行便利</t>
  </si>
  <si>
    <t>新建渠道</t>
  </si>
  <si>
    <t>1组新建渠道600米，宽1米，高1米，厚0.25米</t>
  </si>
  <si>
    <t>解决410多亩良田水灌</t>
  </si>
  <si>
    <t>新建水坝及渠道</t>
  </si>
  <si>
    <t>尧市镇大禾塘村</t>
  </si>
  <si>
    <t>1、4、9组新建水坝长15米，高3米，宽5米，渠道长1300米宽0.3米高0.3米</t>
  </si>
  <si>
    <t>解决200多亩良田水灌和300人生产出行便利</t>
  </si>
  <si>
    <t>新建排水沟</t>
  </si>
  <si>
    <t>锦和镇黄家团村2组</t>
  </si>
  <si>
    <t>新建排水沟长500米，宽1米，高1米，厚0.25米</t>
  </si>
  <si>
    <t>解决380亩良田水灌</t>
  </si>
  <si>
    <t>舒家村乡丁家村</t>
  </si>
  <si>
    <t>4、5组新建排水沟长520米，宽0.8米，高0.8米，厚0.2米</t>
  </si>
  <si>
    <t>解决300多亩良田水灌</t>
  </si>
  <si>
    <t>2、3组新建排水沟长650米，宽0.8米，高0.8米，厚0.2米</t>
  </si>
  <si>
    <t>解决130多亩良田水灌</t>
  </si>
  <si>
    <t>11组新建排水沟长650米，宽0.8米，高0.8米，厚0.2米</t>
  </si>
  <si>
    <t>解决96多亩良田水灌</t>
  </si>
  <si>
    <t>2组新建排水沟长650米，宽0.8米，高0.8米，厚0.2米</t>
  </si>
  <si>
    <t>解决240多亩良田水灌</t>
  </si>
  <si>
    <t>9、10组新建排水沟长580米，宽1米，高1米，厚0.25米</t>
  </si>
  <si>
    <t>解决173多亩良田水灌</t>
  </si>
  <si>
    <t>5、6、7组新建排水沟长620米，宽1米，高1米，厚0.25米</t>
  </si>
  <si>
    <t>解决185多亩良田水灌</t>
  </si>
  <si>
    <t>1、2、4、5、8组新建渠道长510米，宽1米，高1米，厚0.25米</t>
  </si>
  <si>
    <t>解决110多亩良田水灌</t>
  </si>
  <si>
    <t>隆家堡乡房家庄村</t>
  </si>
  <si>
    <t>新建排水沟长670米，宽0.8米，高0.8米，厚0.2米</t>
  </si>
  <si>
    <t>解决140多亩良田水灌</t>
  </si>
  <si>
    <t>5组山塘维修</t>
  </si>
  <si>
    <t>谭家寨乡梅场村</t>
  </si>
  <si>
    <t>长50m*宽3.5m*高3m</t>
  </si>
  <si>
    <t>解决180亩良田灌溉</t>
  </si>
  <si>
    <t>山塘维修</t>
  </si>
  <si>
    <t>原4组提高坝体与加固，重建底涵卧管及溢洪道等</t>
  </si>
  <si>
    <t>解决4.5组400多亩良田水灌</t>
  </si>
  <si>
    <t>4组（野猫眼）坝体长40米，宽4米，高5米</t>
  </si>
  <si>
    <t>解决80多亩良田水灌</t>
  </si>
  <si>
    <t>坝体长60米，宽5米，高8米</t>
  </si>
  <si>
    <t>解决100多亩良田水灌</t>
  </si>
  <si>
    <t>山塘维修加固</t>
  </si>
  <si>
    <t>板栗树乡板栗树村</t>
  </si>
  <si>
    <t>坝体加固，重建底涵卧管及溢洪道等</t>
  </si>
  <si>
    <t>2.4.10.11.3组新建防洪堤修建</t>
  </si>
  <si>
    <t>长200米、高2米、宽0.7米</t>
  </si>
  <si>
    <t>新建防洪提</t>
  </si>
  <si>
    <t>尧市镇小江村1组</t>
  </si>
  <si>
    <t>新建防洪提长110米，高5米，宽1.2米</t>
  </si>
  <si>
    <t>改善300人人出行安全和良田保护</t>
  </si>
  <si>
    <t>尧市镇马山潭村3组</t>
  </si>
  <si>
    <t>新建防洪提长200米，高3米，宽1米</t>
  </si>
  <si>
    <t>改善265人出行安全和良田保护</t>
  </si>
  <si>
    <t>沙桐湾溪新建防洪提长480米，高1.8米，宽0.8米</t>
  </si>
  <si>
    <t>改善150人人出行安全和良田保护</t>
  </si>
  <si>
    <t>新建溪坝</t>
  </si>
  <si>
    <t>锦和镇十八岩村</t>
  </si>
  <si>
    <t>长280米，高3米，宽0.8米</t>
  </si>
  <si>
    <t>保护沿线农田安全，受益人口500人</t>
  </si>
  <si>
    <t>新建水坝</t>
  </si>
  <si>
    <t>下坪3组新建水坝长25米，高3米，底宽5米，顶宽2.4</t>
  </si>
  <si>
    <t>解决70多亩良田水灌和150人生产出行便利</t>
  </si>
  <si>
    <t>群众文化广场硬化</t>
  </si>
  <si>
    <t>保坎及操坪硬化1500m2</t>
  </si>
  <si>
    <t>解决1500多人活动场所</t>
  </si>
  <si>
    <t xml:space="preserve">和平溪乡大坡村          </t>
  </si>
  <si>
    <t>（原大木村1.2.3组）操坪硬化2000m2</t>
  </si>
  <si>
    <t>解决1000多人活动场所</t>
  </si>
  <si>
    <t>操坪硬化950m2</t>
  </si>
  <si>
    <t>解决800多人活动场所</t>
  </si>
  <si>
    <t>操坪硬化1200m2</t>
  </si>
  <si>
    <t>1.操坪硬化1200m2，2.围墙160m*2.2m，3.围栏长110m*2m</t>
  </si>
  <si>
    <t>堡坎</t>
  </si>
  <si>
    <t>吕家坪镇茶溪村村部</t>
  </si>
  <si>
    <t>新砌堡坎长80米，高10米，宽2米</t>
  </si>
  <si>
    <t>改善153人出行交通条件</t>
  </si>
  <si>
    <t>产业园施药网管工程</t>
  </si>
  <si>
    <t>五村联创产业园施药网管工程</t>
  </si>
  <si>
    <t>解决1000多亩产业施药困难</t>
  </si>
  <si>
    <t>低洼填方</t>
  </si>
  <si>
    <t>和平溪乡大溪村4组</t>
  </si>
  <si>
    <t>长204米，高 2.3 米，宽10米</t>
  </si>
  <si>
    <t>改善357人出行交通条件</t>
  </si>
  <si>
    <t>人行道硬化</t>
  </si>
  <si>
    <t>人行道硬化长1200米，宽3米，厚0.15米，铺设下水管道</t>
  </si>
  <si>
    <t>改善890人出行交通条件</t>
  </si>
  <si>
    <t>新建码头</t>
  </si>
  <si>
    <t>兰里镇锦江村3、9组</t>
  </si>
  <si>
    <t>新建码头2座</t>
  </si>
  <si>
    <t>改善350人生活条件</t>
  </si>
  <si>
    <t>新建码头及堡坎</t>
  </si>
  <si>
    <t>锦和镇官庄村</t>
  </si>
  <si>
    <t>新建生活码头长30米，宽15米，高2.5米，堡坎长60米，高1.5米，宽0.5米，道路硬化长40米，宽3.5米，厚0.2米</t>
  </si>
  <si>
    <t>解决985人的生活便利</t>
  </si>
  <si>
    <t>大学生村官创业园国家级现代农业科技展示基地综合培训中心建设</t>
  </si>
  <si>
    <t>谭家寨乡人民政府</t>
  </si>
  <si>
    <t>综合培训大楼室内外装修2000m²</t>
  </si>
  <si>
    <t>该项目建成可直接提供村民就业50人，为村集体经济年创收100万元左右，并且提供公益性岗位23个</t>
  </si>
  <si>
    <t>基地+就业</t>
  </si>
  <si>
    <t>郭公坪镇长寿谷村产业路新建</t>
  </si>
  <si>
    <t>农业农村局</t>
  </si>
  <si>
    <t>1.腊谷坪火马冲水渠改扩建长150米，宽40公分，高40公分，2.野鸡坪至八角寨机耕道新建3000m宽5m，3.溪口防洪堤新建120米，高3.5米，宽1.2米</t>
  </si>
  <si>
    <t>解决207户721名贫困群众生产出行问题</t>
  </si>
  <si>
    <t>2020年入库调到2021</t>
  </si>
  <si>
    <t>郭公坪镇喇叭溪村产业配套设施建设</t>
  </si>
  <si>
    <t>郭公坪村喇叭溪村</t>
  </si>
  <si>
    <t>铁门栓中心湾渠道维修长3000m,挡土墙600*5m,渠道硬化长200m（30*30），渠道加固维修200m（30*30）。</t>
  </si>
  <si>
    <t>解决83户262名贫困群众生产出行问题</t>
  </si>
  <si>
    <t>郭公坪镇川岩坪村渠道维修</t>
  </si>
  <si>
    <t>郭公坪川岩坪村</t>
  </si>
  <si>
    <t>3.11组洞湾渠道维修长2000m。</t>
  </si>
  <si>
    <t>解决105户407名贫困群众生产出行问题</t>
  </si>
  <si>
    <t>和平溪乡珠宝寨村产业配套设施建设</t>
  </si>
  <si>
    <t>和平溪乡珠宝寨村</t>
  </si>
  <si>
    <t>11组山塘塘坝加固维修(5万），1组机耕道新建新建长1500m宽4.5m，7组山塘维修，塘坝长30米，宽5米，高7米，爷坟坳背上至岩斗产业园硬化700*3.5m</t>
  </si>
  <si>
    <t>解决89户331名贫困群众生产出行问题</t>
  </si>
  <si>
    <t>和平溪乡株木村产业配套设施建设</t>
  </si>
  <si>
    <t>和平溪乡株木村</t>
  </si>
  <si>
    <t>5组水口山山塘大坝加固，黄泥田山塘清淤及500m渠道维修硬化</t>
  </si>
  <si>
    <t>解决89户330名贫困群众生产出行问题</t>
  </si>
  <si>
    <t>尧市镇桥冲村产业路新建</t>
  </si>
  <si>
    <t>10组产业路新建2000m（半坡至大坳田1500m，半坡至土沟田500m）</t>
  </si>
  <si>
    <t>解决191户668名贫困群众生产出行问题</t>
  </si>
  <si>
    <t>高村镇通灵溪村产业路新建</t>
  </si>
  <si>
    <t>6组小垅溪机耕道新建3000m。</t>
  </si>
  <si>
    <t>解决14户47名贫困群众生产出行问题</t>
  </si>
  <si>
    <t>高村镇大溪桥村产业配套设施</t>
  </si>
  <si>
    <t>铁路边险情处理(防撞墙长50米，挡土墙18米）</t>
  </si>
  <si>
    <t>解决25户77名贫困群众生产出行问题</t>
  </si>
  <si>
    <t>谭家寨乡乌林溪村产业路新建</t>
  </si>
  <si>
    <t>谭家寨乡乌林溪村</t>
  </si>
  <si>
    <t>3至2.7.8产业园路新建3500m。</t>
  </si>
  <si>
    <t>解决62户201名贫困群众生产出行问题</t>
  </si>
  <si>
    <t>江口墟镇江口社区产业配套设施建设</t>
  </si>
  <si>
    <t>江口社区11组小牙溪产业机耕道2.5km(路面宽4m)</t>
  </si>
  <si>
    <t>改善生产条件，降低生产成本，收益农户70  户，230人</t>
  </si>
  <si>
    <t>江口墟镇陈家湾村产业配套设施建设</t>
  </si>
  <si>
    <t>陈家湾村10、11组张家垅新建过垅坝1座长32m；新建猫树湾生产道1.5km(路面宽4m)</t>
  </si>
  <si>
    <t>改善生产条件，降低生产成本，收益农户130  户，350人</t>
  </si>
  <si>
    <t>江口墟镇骆子村产业配套设施建设</t>
  </si>
  <si>
    <t>江口墟镇骆子村</t>
  </si>
  <si>
    <t>骆子村龙船庙新建过垅坝长45m；新建生产道路0.392km(其中挖岩山72m)(路面宽5m)；挡土墙长65m，高7m。</t>
  </si>
  <si>
    <t xml:space="preserve">改善生产条件，降低生产成本，收益农户70  户，230人
</t>
  </si>
  <si>
    <t>兰里镇岩寨村产业配套设施建设</t>
  </si>
  <si>
    <t>兰里镇岩寨村</t>
  </si>
  <si>
    <t>岩寨村机耕道7km(路面宽4m)｛其中1组公路至青山坑1500m；2组公路至冷风坳2000m；5组公路至谭家冲1500m；10组村部至老利冲2000m｝；岩寨村机耕道挡土墙(高6m)长20m。</t>
  </si>
  <si>
    <t>改善生产条件，降低生产成本，收益农户367 户，2169人</t>
  </si>
  <si>
    <t>兰里镇黄岩溪村产业配套设施建设</t>
  </si>
  <si>
    <t>黄岩溪村余山冲至田塘新建产业机耕道3km(路面宽4m)</t>
  </si>
  <si>
    <t>改善生产条件，降低生产成本，收益农户65  户，210人</t>
  </si>
  <si>
    <t>兰里镇兰生村产业配套设施建设</t>
  </si>
  <si>
    <t>兰生村5组院子至桃树坪新建生产道路2.5km(路面宽4m)</t>
  </si>
  <si>
    <t>改善生产条件，降低生产成本，收益农户62  户，193人</t>
  </si>
  <si>
    <t>高村镇通灵溪村产业配套设施项目</t>
  </si>
  <si>
    <t>通灵溪村3组机耕道1.5km(路面宽4m)。</t>
  </si>
  <si>
    <t xml:space="preserve">改善生产条件，降低生产成本，收益农户46  户，126人
</t>
  </si>
  <si>
    <t>高村镇兴隆湾村产业配套设施项目</t>
  </si>
  <si>
    <t>兴隆湾村机耕道3.3km(路面宽4m){其中哭雀垴产业机耕道1.2km；大路坡下1.3km；东寨坳机耕道0.8km}。</t>
  </si>
  <si>
    <t>改善生产条件，降低生产成本，收益农户43  户122人</t>
  </si>
  <si>
    <t>兰村乡岩山岔村产业配套设施项目</t>
  </si>
  <si>
    <t>兰村乡岩山岔村3、8组机耕道4km(路面宽4m)</t>
  </si>
  <si>
    <t>改善生产条件，降低生产成本，收益农户40 户，141人</t>
  </si>
  <si>
    <t>兰村乡垅田村产业配套设施项目</t>
  </si>
  <si>
    <t>垅田村挡土墙2处(1＃挡土墙长9m、2＃挡土墙长12m)。</t>
  </si>
  <si>
    <t>改善生产条件，降低生产成本，收益农户16  户48人</t>
  </si>
  <si>
    <t>隆家堡乡步云坪村产业配套设施项目</t>
  </si>
  <si>
    <t>隆家堡乡步云坪村机耕道3km(路面宽4m){其中野鸡冲至深田湾1.5km;洪水溪至泥形地1.5km}。</t>
  </si>
  <si>
    <t>文昌阁乡皮林村产业配套设施项目</t>
  </si>
  <si>
    <t>文昌阁乡皮林村</t>
  </si>
  <si>
    <t>文昌阁乡皮林村1组栗山冲至张禾冲机耕道2km(路面宽4m)。</t>
  </si>
  <si>
    <t>改善生产条件，降低生产成本，收益农户66 户，183人</t>
  </si>
  <si>
    <t>文昌阁乡黄土坡村产业配套设施项目</t>
  </si>
  <si>
    <t>黄土坡村2组田家垅至猪古冲新建机耕道2km(路面宽4m)。</t>
  </si>
  <si>
    <t>文昌阁乡文昌新村产业配套设施项目</t>
  </si>
  <si>
    <t>文昌新村东字号田畈(填方)1km；过溪桥1座(长5.4m，桥宽5m)。</t>
  </si>
  <si>
    <t>改善生产条件，降低生产成本，收益农户55  户，163人</t>
  </si>
  <si>
    <t>舒家村乡红冬潭村产业配套设施项目</t>
  </si>
  <si>
    <t>舒家村乡红冬潭村机耕道2.0km(路面宽4.0m){其中10组国林屋至田子湾至脑羊山1.5km；9组丛树坡500m}。</t>
  </si>
  <si>
    <t>改善生产条件，降低生产成本，收益农户66 户，194人</t>
  </si>
  <si>
    <t>舒家村乡狮子湾村产业配套设施项目</t>
  </si>
  <si>
    <t>狮子湾村新建机耕道4.5km(路面宽4.0m){其中老井冲11组-12组1.5km；2、3、4组狮子湾大桥至龙家3km}。</t>
  </si>
  <si>
    <t>改善生产条件，降低生产成本，收益农户75  户，249人</t>
  </si>
  <si>
    <t>谭家寨乡弄里村产业配套设施项目</t>
  </si>
  <si>
    <t>谭家寨乡弄里村周冲盖至紫地坪盖机耕道1.5km(路面宽4m)。</t>
  </si>
  <si>
    <t>改善生产条件，降低生产成本，收益农户25 户，68人</t>
  </si>
  <si>
    <t>锦和镇东街社区梁家村产业配套设施项目</t>
  </si>
  <si>
    <t>锦和镇东街社区梁家村新建机耕道0.8km(路面宽4m)。</t>
  </si>
  <si>
    <t>改善生产条件，降低生产成本，收益农户32户88人</t>
  </si>
  <si>
    <t>锦和镇岩口山村产业配套设施项目</t>
  </si>
  <si>
    <t>岩口山村3组倍岑岭至坳上机耕道2km(路面宽4m)。</t>
  </si>
  <si>
    <t>改善生产条件，降低生产成本，收益农户55 户，164人</t>
  </si>
  <si>
    <t>锦和镇长潭村产业配套设施项目</t>
  </si>
  <si>
    <t>长潭村新建机耕道1.1km(路面宽4m)｛前800m原宽度1.5m需加宽2.5m，平均高度0.8m；后300m填土高度1m｝，渠道维1km(0.4×0.4m)。</t>
  </si>
  <si>
    <t>改善生产条件，降低生产成本，收益农户40户123人</t>
  </si>
  <si>
    <t>锦和镇大湾村产业配套设施项目</t>
  </si>
  <si>
    <t>锦和镇大湾村</t>
  </si>
  <si>
    <t>大湾村过溪桥2座(长6.4m、宽5m){其中西冲山过溪桥1座；三叉坪过溪桥1座}。</t>
  </si>
  <si>
    <t>改善生产条件，降低生产成本，收益农户28 户，65人</t>
  </si>
  <si>
    <t>郭公坪镇双竹坡村产业配套设施项目</t>
  </si>
  <si>
    <t>郭公坪镇双竹坡村</t>
  </si>
  <si>
    <t>郭公坪镇双竹坡村3组破岩畈上机耕道2.5km(路面宽4m)。</t>
  </si>
  <si>
    <t>郭公坪镇岩大门村产业配套设施项目</t>
  </si>
  <si>
    <t>岩大门村流沙溪垅田挡土墙1处(长90m)。</t>
  </si>
  <si>
    <t>改善生产条件，降低生产成本，收益农户18户，42人</t>
  </si>
  <si>
    <t>石羊哨乡李家村产业配套设施项目</t>
  </si>
  <si>
    <t>石羊哨乡李家村1组来子湾机耕道1.5km(路面宽4m)。</t>
  </si>
  <si>
    <t>改善农业生产条件，降低生产成本，受益农户18户68人</t>
  </si>
  <si>
    <t>吕家坪镇向阳村产业配套设施项目</t>
  </si>
  <si>
    <t>向阳村30立方蓄水池4座(长4×宽4×高2m)；新建产业机耕道10km(路面宽4m)，维修电排1座(DN11OPE管安装(1.6Mpa)320m)。</t>
  </si>
  <si>
    <t>改善农业生产条件，降低生产成本，受益农户60户244人</t>
  </si>
  <si>
    <t>吕家坪镇姚潭村产业配套设施项目</t>
  </si>
  <si>
    <t>姚潭村主干道至正泥塘机耕道3km(路面宽4m)；修建排洪渠长350m(1.0×0.8m)。</t>
  </si>
  <si>
    <t>改善农业生产条件，降低生产成本，受益农户20户69人</t>
  </si>
  <si>
    <t>吕家坪镇九曲湾村产业配套设施项目</t>
  </si>
  <si>
    <t>九曲湾村1、2组修建渠道长1.2km(0.4×0.4m)；6、7组修建渠道600m(0.4×0.4m)；半坡至2组院子机耕道0.8km(路面宽4m)。</t>
  </si>
  <si>
    <t>改善农业生产条件，降低生产成本，受益农户20户70人</t>
  </si>
  <si>
    <t>吕家坪镇太平溪村产业配套设施项目</t>
  </si>
  <si>
    <t>太平溪村井田至耙里机耕道4km(路面宽4m)。</t>
  </si>
  <si>
    <t>改善农业生产条件，降低生产成本，受益农户80户305人</t>
  </si>
  <si>
    <t>吕家坪镇山跃村产业配套设施项目</t>
  </si>
  <si>
    <t>吕家坪山跃村机耕道3km(路面宽4m)｛其中4组茶梨上至立山脚1.8km；5、6、7组水库现至老湾至清水坑1.2km｝；清水坑扩建维修机耕道1km(路面加宽1m)。</t>
  </si>
  <si>
    <t>改善农业生产条件，降低生产成本，受益农户80户306人</t>
  </si>
  <si>
    <t>吕家坪镇首座田村产业配套设施项目</t>
  </si>
  <si>
    <t>吕家坪镇首座田村机耕道9km(路面宽4m){其中3、4、5组沟溪垅至新屋倒车场3.5km；栗田垅至土冲垅4km；荫上至张二田至村部1.5km｝。</t>
  </si>
  <si>
    <t>改善农业生产条件，降低生产成本，受益农户80户307人</t>
  </si>
  <si>
    <t>岩门镇团山村产业配套设施项目</t>
  </si>
  <si>
    <t>岩门镇团山村</t>
  </si>
  <si>
    <t>团山村新建产业机耕道6.3km(路面宽4m)｛其中1组大吉冲至莫虫脑1km；2组机子坨至旮垅田1.3km；2、4组列冲1km；5组丁古冲1km；3组八斗丘至茄湾2km｝。</t>
  </si>
  <si>
    <t>改善农业生产条件，降低生产成本，受益农户25户96人</t>
  </si>
  <si>
    <t>岩门镇岩门村产业配套设施项目</t>
  </si>
  <si>
    <t>岩门村虎尾巴至碾子洞机耕道1.5km(路面宽4m)。</t>
  </si>
  <si>
    <t>改善农业生产条件，降低生产成本，受益农户28户97人</t>
  </si>
  <si>
    <t>岩门镇高公冲村产业配套设施项目</t>
  </si>
  <si>
    <t>高公冲村新建产业机耕道3km(路面宽4m)｛其中2组洞口至大溪坳1.2km；4组院子至旮垅田1.8km｝。</t>
  </si>
  <si>
    <t>改善农业生产条件，降低生产成本，受益农户81户297人</t>
  </si>
  <si>
    <t>岩门镇双冲村产业配套设施项目（农业农村局2020-112）</t>
  </si>
  <si>
    <t>岩门镇双冲村新建生产便道及机耕道11km(路面宽4m)｛其中5组葫瓜湾至杨柳堂1km；4组黄古坡至蛤蟆塘1km；1组家朋屋现至石坝塘3km；2组红脑田至檀木堂3km；2组大秧田至打岩湾3km｝。</t>
  </si>
  <si>
    <t>改善农业生产条件，降低生产成本，受益农户95户353人</t>
  </si>
  <si>
    <t>高村镇洲上村蔬菜基地扩建</t>
  </si>
  <si>
    <t>改扩建</t>
  </si>
  <si>
    <t>新增钢架棚400个；维修至钢架大棚860个；抗旱线路 设备1500米；生产便道硬化500米；排灌渠道1200米</t>
  </si>
  <si>
    <t>受益417户，受益人口1876人</t>
  </si>
  <si>
    <t>高村镇枫木林村村灌溉渠道维修工程</t>
  </si>
  <si>
    <t>本村灌溉渠道10000米</t>
  </si>
  <si>
    <t>受益农户465户，受益人口1982人</t>
  </si>
  <si>
    <t>高村镇谷达坡村四组过水丘渠道</t>
  </si>
  <si>
    <t>谷达坡四组垅田过水丘渠道长800米，高1.5米，宽1米</t>
  </si>
  <si>
    <t>受益60户，受益人口320人</t>
  </si>
  <si>
    <t>高村镇谷达坡村沙木龙过水丘渠道</t>
  </si>
  <si>
    <t>沙木龙过水丘渠道长1200米，高1.5米，宽1米</t>
  </si>
  <si>
    <t>受益75户，受益人口345人</t>
  </si>
  <si>
    <t>高村镇谷达坡村高安洞过水丘渠道</t>
  </si>
  <si>
    <t>高安洞过水丘渠道长1000米，高1.5米，宽1米</t>
  </si>
  <si>
    <t>受益80户，受益人口380人</t>
  </si>
  <si>
    <t>高村镇谷达坡村谷达坡五组过水丘渠道</t>
  </si>
  <si>
    <t>谷达坡五组过水丘渠道长1500米，高1.5米宽1米</t>
  </si>
  <si>
    <t>受益40户，受益人口210人</t>
  </si>
  <si>
    <t>高村镇兰丝垅村果园水池</t>
  </si>
  <si>
    <t xml:space="preserve">新建 </t>
  </si>
  <si>
    <t>四组新建450个</t>
  </si>
  <si>
    <t>受益农户265户，受益人口1048人</t>
  </si>
  <si>
    <t>高村镇通灵溪村一组溪边保坎</t>
  </si>
  <si>
    <t>一组长1000米，宽80公分</t>
  </si>
  <si>
    <t>受益农户102户，受益人口480人</t>
  </si>
  <si>
    <t>高村镇通灵溪村二组山体滑坡溪道清理及加固</t>
  </si>
  <si>
    <t>二组山体滑坡清理，改良冲毁</t>
  </si>
  <si>
    <t>受益农户59户，受益人口302人</t>
  </si>
  <si>
    <t>高村镇通灵溪村六组农田恢复</t>
  </si>
  <si>
    <t>六组农田改良65亩，挖排水沟</t>
  </si>
  <si>
    <t>受益农户40户，受益人口201人</t>
  </si>
  <si>
    <t>高村镇栗坪村新建生态水库（白布坑栗坪村）</t>
  </si>
  <si>
    <t>高村镇栗坪村</t>
  </si>
  <si>
    <t>白布坑面积70亩</t>
  </si>
  <si>
    <t>受益3960户，受益人口3100人</t>
  </si>
  <si>
    <t>高村镇栗坪村渠道改造</t>
  </si>
  <si>
    <t>五、六、十三、十五组约3000米</t>
  </si>
  <si>
    <t>受益790户，受益人口3076人</t>
  </si>
  <si>
    <t>高村镇富田坳村二组、五组、六组水库、山塘维修加固</t>
  </si>
  <si>
    <t>二组、五组、六组150余亩</t>
  </si>
  <si>
    <t>受益农户120户，受益人口480人</t>
  </si>
  <si>
    <t>高村镇富田坳村全村新建生产便道</t>
  </si>
  <si>
    <t>全村长4770米，宽4.5米</t>
  </si>
  <si>
    <t>受益农户750户，受益人口2610人</t>
  </si>
  <si>
    <t>隆家堡乡房家庄村3.4组基层设施条件改善</t>
  </si>
  <si>
    <t>3.4组机耕道建设2000米</t>
  </si>
  <si>
    <t>方便运输</t>
  </si>
  <si>
    <t>隆家堡乡勾坳村一组基础设施条件改善</t>
  </si>
  <si>
    <t>一组硬化产业道路长4000米，宽3.5米</t>
  </si>
  <si>
    <t>改善村民300人的生产条件，人均增收3500元</t>
  </si>
  <si>
    <t>隆家堡乡勾坳村六组基础设施条件改善</t>
  </si>
  <si>
    <t>六组硬化产业道路长5000米，宽3.5米</t>
  </si>
  <si>
    <t>改善村民350人的生产条件，人均增收4000元</t>
  </si>
  <si>
    <t>隆家堡乡三角坳村产业道路新建</t>
  </si>
  <si>
    <t>三角坳村1—11组</t>
  </si>
  <si>
    <t>20户80人受益</t>
  </si>
  <si>
    <t>隆家堡乡三角坳村农田排水沟</t>
  </si>
  <si>
    <t>增加粮食收入150万斤</t>
  </si>
  <si>
    <t>隆家堡乡三角坳村山塘维修</t>
  </si>
  <si>
    <t>维修24个</t>
  </si>
  <si>
    <t>隆家堡乡塘头山村各组产业园路</t>
  </si>
  <si>
    <t>各组长12公里*5米宽</t>
  </si>
  <si>
    <t>方便群众生产.提高生产效益</t>
  </si>
  <si>
    <t>隆家堡乡塘头山村各组产业园储水池</t>
  </si>
  <si>
    <t>各组长10米，宽10米，涂10米共50个</t>
  </si>
  <si>
    <t>吕家坪镇首座田村产业园道路</t>
  </si>
  <si>
    <t>一、二组路基平整，预埋水涵</t>
  </si>
  <si>
    <t>农产品售运便捷</t>
  </si>
  <si>
    <t>三、四、五组路基平整，预埋水涵</t>
  </si>
  <si>
    <t>吕家坪镇向阳村山塘维修</t>
  </si>
  <si>
    <t>恢复</t>
  </si>
  <si>
    <t>6座</t>
  </si>
  <si>
    <t>服务群众</t>
  </si>
  <si>
    <t>郭公坪镇川岩坪村排涝渠</t>
  </si>
  <si>
    <t>9组2500米，2.5x2</t>
  </si>
  <si>
    <t>方便48户，215人生活生产</t>
  </si>
  <si>
    <t>郭公坪镇川岩坪村9组排涝渠</t>
  </si>
  <si>
    <t>9组1500米x1.5x1.5</t>
  </si>
  <si>
    <t>保护基本农田</t>
  </si>
  <si>
    <t>锦和镇黄土田村村刘家坡中药材产业园</t>
  </si>
  <si>
    <t>锦和镇黄土田村村</t>
  </si>
  <si>
    <t>刘家坡中药材积壳500亩</t>
  </si>
  <si>
    <t>47户162人受益</t>
  </si>
  <si>
    <t>石羊哨乡李家村修建水坝</t>
  </si>
  <si>
    <t>鸡公通瀑布水坝</t>
  </si>
  <si>
    <t>459户1661人受益</t>
  </si>
  <si>
    <t>石羊哨乡松溪坪村石羊哨乡松溪坪村道路建设项目</t>
  </si>
  <si>
    <t>石羊哨乡松溪坪村</t>
  </si>
  <si>
    <t>1--2组机耕道硬化长5千米宽4.5米</t>
  </si>
  <si>
    <t>210户800人受益</t>
  </si>
  <si>
    <t>文昌阁乡祖冲村2、3、4组溪提堡坎</t>
  </si>
  <si>
    <t>2、3、4组全长1500米，高3.5米，宽1.5米</t>
  </si>
  <si>
    <t>改善156户668名贫困人口生产生活条件</t>
  </si>
  <si>
    <t>文昌阁乡西晃山茶场产业园建设</t>
  </si>
  <si>
    <t>文昌阁乡西晃山茶场</t>
  </si>
  <si>
    <t>产业园建设（厂房改造，机耕道硬化）</t>
  </si>
  <si>
    <t>持贫困户220户贫困人口596</t>
  </si>
  <si>
    <t>文昌阁乡西晃山茶场茶园提质升级</t>
  </si>
  <si>
    <t>茶园提质升级1000亩</t>
  </si>
  <si>
    <t>江口墟镇田家湾村9组生猪养殖产业园运输桥梁</t>
  </si>
  <si>
    <t>9组桥长30米，宽6米，高20米，桥墩2个。</t>
  </si>
  <si>
    <t>改善贫困人口61户211人的生产就业条件</t>
  </si>
  <si>
    <t>兰村乡兰村村产业发展新建堡坎</t>
  </si>
  <si>
    <t>沙树坡、进7组路边等处新建堡坎410米。</t>
  </si>
  <si>
    <t>150户500人受益</t>
  </si>
  <si>
    <t>板栗树乡枣子喇村6组枣子村郭家生产便道</t>
  </si>
  <si>
    <t>板栗树乡枣子喇村</t>
  </si>
  <si>
    <t>6组道路硬化3.5米，长3公里</t>
  </si>
  <si>
    <t>改善贫困人口46户156人的生产就业条件</t>
  </si>
  <si>
    <t>尧市镇现合村高标准农田建设项目</t>
  </si>
  <si>
    <t>新建灌渠7条3053米、排渠200米，新建溪坝4座</t>
  </si>
  <si>
    <t>建成集中片、旱涝保收的高标准农田，提高粮食综合生产能力，受益246户964人。</t>
  </si>
  <si>
    <t>尧市镇大酉村高标准农田建设项目</t>
  </si>
  <si>
    <t>尧市镇大酉村</t>
  </si>
  <si>
    <t>新建灌渠600米、排渠1条678米。</t>
  </si>
  <si>
    <t>建成集中片、旱涝保收的高标准农田，提高粮食综合生产能力，受益295户936人。</t>
  </si>
  <si>
    <t>尧市镇大禾塘村高标准农田建设项目</t>
  </si>
  <si>
    <t>新建排渠531米。</t>
  </si>
  <si>
    <t>建成集中片、旱涝保收的高标准农田，提高粮食综合生产能力，受益232户850人</t>
  </si>
  <si>
    <t>尧市镇大坪村高标准农田建设项目</t>
  </si>
  <si>
    <t>新建灌渠281米、护堤134米，新建溪坝3座，机耕路1条98米</t>
  </si>
  <si>
    <t>建成集中片、旱涝保收的高标准农田，提高粮食综合生产能力，受益417户1122人</t>
  </si>
  <si>
    <t>尧市镇保洞溪村高标准农田建设项目</t>
  </si>
  <si>
    <t>新建排渠1145米、新建溪坝1座</t>
  </si>
  <si>
    <t>建成集中片、旱涝保收的高标准农田，提高粮食综合生产能力，受益417户1560人</t>
  </si>
  <si>
    <t>尧市镇柑子坪村高标准农田建设项目</t>
  </si>
  <si>
    <t>新建灌渠0.3x0.3现浇砼1271米、山塘维修加固3座，机耕路171米</t>
  </si>
  <si>
    <t>建成集中片、旱涝保收的高标准农田，提高粮食综合生产能力，受益225户686人</t>
  </si>
  <si>
    <t>尧市镇尧市社区高标准农田建设项目</t>
  </si>
  <si>
    <t>席禾冲山塘维修加固</t>
  </si>
  <si>
    <t>建成集中片、旱涝保收的高标准农田，提高粮食综合生产能力，受益156户623人</t>
  </si>
  <si>
    <t>尧市镇小江村高标准农田建设项目</t>
  </si>
  <si>
    <t>尧市镇小江村</t>
  </si>
  <si>
    <t>新建灌渠0.4x0.4现浇砼1157米、新建溪坝3座，护堤235米</t>
  </si>
  <si>
    <t>建成集中片、旱涝保收的高标准农田，提高粮食综合生产能力，受益440户1826人</t>
  </si>
  <si>
    <t>尧市镇卜罗坪村高标准农田建设项目</t>
  </si>
  <si>
    <t>新建灌渠2条5148米、新建溪坝1座</t>
  </si>
  <si>
    <t>建成集中片、旱涝保收的高标准农田，提高粮食综合生产能力，受益352户1480人</t>
  </si>
  <si>
    <t>尧市镇高洲坪村高标准农田建设项目</t>
  </si>
  <si>
    <t>新建灌渠3条3336米、新建排渠1014米，溪坝1座，机耕路4条967米。</t>
  </si>
  <si>
    <t>建成集中片、旱涝保收的高标准农田，提高粮食综合生产能力，受益499户2045人</t>
  </si>
  <si>
    <t>尧市镇马江口村高标准农田建设项目</t>
  </si>
  <si>
    <t>新建灌渠2条0.4x0.4现浇砼310米、机耕路7条1998米，护堤2处522米.</t>
  </si>
  <si>
    <t>建成集中片、旱涝保收的高标准农田，提高粮食综合生产能力，受益186户1026人</t>
  </si>
  <si>
    <t>锦和镇姚家庄村高标准农田建设项目</t>
  </si>
  <si>
    <t>新建排渠1条1.0x1.0浆砌石1435米、机耕路2条1045米.</t>
  </si>
  <si>
    <t>建成集中片、旱涝保收的高标准农田，提高粮食综合生产能力，受益149户815人</t>
  </si>
  <si>
    <t>隆家堡乡木架洲村高标准农田建设项目</t>
  </si>
  <si>
    <t>隆家堡乡木架洲村</t>
  </si>
  <si>
    <t>新建灌渠0.4x0.4现浇砼485米。</t>
  </si>
  <si>
    <t>建成集中片、旱涝保收的高标准农田，提高粮食综合生产能力，受益86户321人</t>
  </si>
  <si>
    <t>隆家堡乡三角坳村高标准农田建设项目</t>
  </si>
  <si>
    <t>山塘维修加固1座（王叉垅山塘）</t>
  </si>
  <si>
    <t>建成集中片、旱涝保收的高标准农田，提高粮食综合生产能力，受益75户295人</t>
  </si>
  <si>
    <t>锦和镇兰家坪村高标准农田建设项目</t>
  </si>
  <si>
    <t>锦和镇兰家坪村</t>
  </si>
  <si>
    <t>新建灌渠4条2327米、排渠1.0x1.0浆砌石528米，机耕路2条486米.</t>
  </si>
  <si>
    <t>建成集中片、旱涝保收的高标准农田，提高粮食综合生产能力，受益481户1517人</t>
  </si>
  <si>
    <t>锦和镇尚坪村高标准农田建设项目</t>
  </si>
  <si>
    <t>新建排渠4条1629米，机耕路2条885米。</t>
  </si>
  <si>
    <t>建成集中片、旱涝保收的高标准农田，提高粮食综合生产能力，受益276户1013人</t>
  </si>
  <si>
    <t>锦和镇官庄村高标准农田建设项目</t>
  </si>
  <si>
    <t>新建灌渠3条861米、排渠914米，山塘维修加固1座，机耕路2条213米，护堤3处181米。</t>
  </si>
  <si>
    <t>建成集中片、旱涝保收的高标准农田，提高粮食综合生产能力，受益275户1088人</t>
  </si>
  <si>
    <t>锦和镇鱼尾村高标准农田建设项目</t>
  </si>
  <si>
    <t>新建灌渠0.4x0.4现浇砼1326米。</t>
  </si>
  <si>
    <t>建成集中片、旱涝保收的高标准农田，提高粮食综合生产能力，受益238户1050人</t>
  </si>
  <si>
    <t>舒家村乡舒家村村高标准农田建设项目</t>
  </si>
  <si>
    <t>舒家村乡舒家村村</t>
  </si>
  <si>
    <t>新建灌渠0.4x0.4现浇砼730米。</t>
  </si>
  <si>
    <t>建成集中片、旱涝保收的高标准农田，提高粮食综合生产能力，受益83户307人</t>
  </si>
  <si>
    <t>锦和镇黄家团村高标准农田建设项目</t>
  </si>
  <si>
    <t>新建灌渠4条1400米、排渠1374米.</t>
  </si>
  <si>
    <t>建成集中片、旱涝保收的高标准农田，提高粮食综合生产能力，受益185户748人</t>
  </si>
  <si>
    <t>锦和镇楠木村高标准农田建设项目</t>
  </si>
  <si>
    <t>新建灌渠2条2798米、排渠1条270米，机耕路4条2243米，护堤2处570米。</t>
  </si>
  <si>
    <t>建成集中片、旱涝保收的高标准农田，提高粮食综合生产能力，受益583户2270人</t>
  </si>
  <si>
    <t>锦和镇河湾村高标准农田建设项目</t>
  </si>
  <si>
    <t>新建灌渠9条2125米、排渠2条2024米，机耕路1条1185米.</t>
  </si>
  <si>
    <t>建成集中片、旱涝保收的高标准农田，提高粮食综合生产能力，受益264户965人</t>
  </si>
  <si>
    <t>锦和镇东街社区高标准农田建设项目</t>
  </si>
  <si>
    <t>新建灌渠7条1957米，山塘维修加固1座，机耕路2条1289米，护堤60米。</t>
  </si>
  <si>
    <t>建成集中片、旱涝保收的高标准农田，提高粮食综合生产能力，受益1162户4358人</t>
  </si>
  <si>
    <t>锦和镇长潭村高标准农田建设项目</t>
  </si>
  <si>
    <t>新建大田垅灌渠0.5x0.5现浇砼71米、大田垅排渠2条646米。</t>
  </si>
  <si>
    <t>建成集中片、旱涝保收的高标准农田，提高粮食综合生产能力，受益268户1168人</t>
  </si>
  <si>
    <t>锦和镇西街社区高标准农田建设项目</t>
  </si>
  <si>
    <t>新建排渠1条1059米，
山塘维修加固2座.</t>
  </si>
  <si>
    <t>建成集中片、旱涝保收的高标准农田，提高粮食综合生产能力，受益1217户5237人</t>
  </si>
  <si>
    <t>文昌阁乡祖冲村高标准农田建设项目</t>
  </si>
  <si>
    <t>新建灌渠3条0.4x0.4现浇砼1182米、排渠1条0.6x0.6
现浇砼200米。</t>
  </si>
  <si>
    <t>建成集中片、旱涝保收的高标准农田，提高粮食综合生产能力，受益73户291人</t>
  </si>
  <si>
    <t>文昌阁乡文西新村高标准农田建设项目</t>
  </si>
  <si>
    <t>新建排渠337米。</t>
  </si>
  <si>
    <t>建成集中片、旱涝保收的高标准农田，提高粮食综合生产能力，受益65户238人</t>
  </si>
  <si>
    <t>锦和镇黄土田村高标准农田建设项目</t>
  </si>
  <si>
    <t>新建灌渠2条374米，山塘维
修加固1座，新建溪坝2座，
护堤3处323米。</t>
  </si>
  <si>
    <t>建成集中片、旱涝保收的高标准农田，提高粮食综合生产能力，受益199户730人</t>
  </si>
  <si>
    <t>谭家寨乡楠木桥村高标准农田建设项目</t>
  </si>
  <si>
    <t>山塘维修加固1座（高土坪
山塘）</t>
  </si>
  <si>
    <t>建成集中片、旱涝保收的高标准农田，提高粮食综合生产能力，受益92户352人</t>
  </si>
  <si>
    <t>谭家寨乡弄里村高标准农田建设项目</t>
  </si>
  <si>
    <t>新建护堤270米（板栗坪）</t>
  </si>
  <si>
    <t>建成集中片、旱涝保收的高标准农田，提高粮食综合生产能力，受益1225户4082人</t>
  </si>
  <si>
    <t>岩门镇大路坳村高标准农田建设项目</t>
  </si>
  <si>
    <t>新建排渠415米。</t>
  </si>
  <si>
    <t>建成集中片、旱涝保收的高标准农田，提高粮食综合生产能力，受益551户2168人</t>
  </si>
  <si>
    <t>锦和镇柑子圆村高标准农田建设项目</t>
  </si>
  <si>
    <t>新建灌渠2条1565米，山塘维
修加固1座，新建溪坝1座，
护堤510米。</t>
  </si>
  <si>
    <t>建成集中片、旱涝保收的高标准农田，提高粮食综合生产能力，受益187户547人</t>
  </si>
  <si>
    <t>锦和镇新场村高标准农田建设项目</t>
  </si>
  <si>
    <t>老屋场新建护堤长274米，
高2.0米。</t>
  </si>
  <si>
    <t>建成集中片、旱涝保收的高标准农田，提高粮食综合生产能力，受益658户2719人</t>
  </si>
  <si>
    <t>锦和镇岩口山村高标准农田建设项目</t>
  </si>
  <si>
    <t>新建排渠2条230米。</t>
  </si>
  <si>
    <t>建成集中片、旱涝保收的高标准农田，提高粮食综合生产能力，受益309户1153人</t>
  </si>
  <si>
    <t>锦和镇大湾村高标准农田建设项目</t>
  </si>
  <si>
    <t>新建灌渠1条593米，山塘维
修加固1座，护堤2处580米。</t>
  </si>
  <si>
    <t>建成集中片、旱涝保收的高标准农田，提高粮食综合生产能力，受益228户728人</t>
  </si>
  <si>
    <t>锦和镇官村高标准农田建设项目</t>
  </si>
  <si>
    <t>锦和镇官村</t>
  </si>
  <si>
    <t>新建排渠3条1828米，机耕
路1条184米，护堤192米。</t>
  </si>
  <si>
    <t>建成集中片、旱涝保收的高标准农田，提高粮食综合生产能力，受益408户1620人</t>
  </si>
  <si>
    <t>大桥江乡豪侠坪村高标准农田建设项目</t>
  </si>
  <si>
    <t>新建排渠1168米，山塘维
修加固2座。</t>
  </si>
  <si>
    <t>建成集中片、旱涝保收的高标准农田，提高粮食综合生产能力，受益624户2300人</t>
  </si>
  <si>
    <t>绿溪口乡袁郊村高标准农田建设项目</t>
  </si>
  <si>
    <t>高村镇袁郊村</t>
  </si>
  <si>
    <t>新建灌渠300米。</t>
  </si>
  <si>
    <t>建成集中片、旱涝保收的高标准农田，提高粮食综合生产能力，受益102户382人</t>
  </si>
  <si>
    <t>高村镇谷达坡村高标准农田建设项目</t>
  </si>
  <si>
    <t>岩湾山塘维修加固1座</t>
  </si>
  <si>
    <t>建成集中片、旱涝保收的高标准农田，提高粮食综合生产能力，受益465户2283人</t>
  </si>
  <si>
    <t>吕家坪镇吕家坪社区高标准农田建设项目</t>
  </si>
  <si>
    <t>冲大垄山塘维修加固1座</t>
  </si>
  <si>
    <t>建成集中片、旱涝保收的高标准农田，提高粮食综合生产能力，受益82户317人</t>
  </si>
  <si>
    <t>黄桑乡空石溪村高标准农田建设项目</t>
  </si>
  <si>
    <t>木劳冲山塘维修加固1座</t>
  </si>
  <si>
    <t>建成集中片、旱涝保收的高标准农田，提高粮食综合生产能力，受益390户1800人</t>
  </si>
  <si>
    <t>高村镇通溪村高标准农田建设项目</t>
  </si>
  <si>
    <t>瓜子田山塘维修加固1座</t>
  </si>
  <si>
    <t>建成集中片、旱涝保收的高标准农田，提高粮食综合生产能力，受益73户265人</t>
  </si>
  <si>
    <t>兰里镇新营村高标准农田建设项目</t>
  </si>
  <si>
    <t>兰里镇新营村</t>
  </si>
  <si>
    <t>山塘维修加固3座</t>
  </si>
  <si>
    <t>建成集中片、旱涝保收的高标准农田，提高粮食综合生产能力，受益189户653人</t>
  </si>
  <si>
    <t>兰里镇所住村高标准农田建设项目</t>
  </si>
  <si>
    <t>新建灌渠2条0.4x0.4现浇砼
695米。</t>
  </si>
  <si>
    <t>建成集中片、旱涝保收的高标准农田，提高粮食综合生产能力，受益450户2238人</t>
  </si>
  <si>
    <t>兰里镇花园村高标准农田建设项目</t>
  </si>
  <si>
    <t>兰里镇花园村</t>
  </si>
  <si>
    <t xml:space="preserve">新建排渠1.0x1.0浆砌石204米，山塘维修加固3座，新建护堤30米。
</t>
  </si>
  <si>
    <t>建成集中片、旱涝保收的高标准农田，提高粮食综合生产能力，受益513户2573人</t>
  </si>
  <si>
    <t>尧市镇拖冲社区.卜罗坪村高标准农田建设项目</t>
  </si>
  <si>
    <t>尧市镇拖冲社区.卜罗坪村</t>
  </si>
  <si>
    <t>高效节水灌溉，安装
PE100级管材</t>
  </si>
  <si>
    <t>尧市镇、锦和镇高标准农田建设项目</t>
  </si>
  <si>
    <t>尧市镇、锦和镇</t>
  </si>
  <si>
    <t>安装太阳能杀虫灯100套</t>
  </si>
  <si>
    <t>提高农业生产能力，受益2310户8013人</t>
  </si>
  <si>
    <t>高标准农田建设项目（土壤改良）</t>
  </si>
  <si>
    <t>尧市镇现合村等村</t>
  </si>
  <si>
    <t>尧市镇现合村.大酉村.大禾塘村.保洞溪村.柑子坪村.卜罗坪村.高洲坪村.马江口村。锦和镇姚家庄村.兰家坪村.河湾村.官庄村.黄家团村.楠木村.尚坪村.东街社区.西街社区.黄土田村.柑子圆村.岩口山村.大湾村.官村.大桥江乡豪侠坪村土壤改良：土地平整、生石灰撒施、绿肥种植</t>
  </si>
  <si>
    <t>建成集中片、旱涝保收的高标准农田，提高粮食综合生产能力，受益5012户21126人</t>
  </si>
  <si>
    <t>尧市镇大王村高堰至芭蕉湾渠道维修</t>
  </si>
  <si>
    <t>尧市镇大王村</t>
  </si>
  <si>
    <t>高堰至芭蕉湾渠道维修工程长2000米，宽0.5米，高0.5米</t>
  </si>
  <si>
    <t>提高农业生产能力，受益95户349人</t>
  </si>
  <si>
    <t>尧市镇卜罗坪村防洪堤新建</t>
  </si>
  <si>
    <t>防洪堤长300米，高2.8米，宽1.2米</t>
  </si>
  <si>
    <t>提高农业生产能力，受益125户396人</t>
  </si>
  <si>
    <t>高村镇枫木林村渠道维修</t>
  </si>
  <si>
    <t>维修渠道长300m，宽0.2米，高0.3米</t>
  </si>
  <si>
    <t>提高农业生产能力，受益35户122人</t>
  </si>
  <si>
    <t>高村镇学里社区11组产业道新建</t>
  </si>
  <si>
    <t>高村镇学里社区</t>
  </si>
  <si>
    <t>11组产业道新建长3000m（高山脚到气象台1000m、七里冲院子到茶溪坡2000m）</t>
  </si>
  <si>
    <t>提高农业生产能力，受益7户18人</t>
  </si>
  <si>
    <t>高村镇大溪桥村4组机耕道维修</t>
  </si>
  <si>
    <t>4组机耕道维修长140米，需清淤、整修、建挡土墙</t>
  </si>
  <si>
    <t>提高农业生产能力，受益25户77人</t>
  </si>
  <si>
    <t>高村镇车头村1、2组园区产业路硬化</t>
  </si>
  <si>
    <t>车头1、2组园区道路硬化工程，宽3.5米总长700米，硬化0.2米厚</t>
  </si>
  <si>
    <t>提高农业生产能力，受益28户84人</t>
  </si>
  <si>
    <t>谭家寨乡楠木桥村扶贫产业园配套设施</t>
  </si>
  <si>
    <r>
      <rPr>
        <sz val="10"/>
        <rFont val="宋体"/>
        <charset val="134"/>
        <scheme val="minor"/>
      </rPr>
      <t>扶贫产业园蓄水池1个(100m3)（8万），13个(10m</t>
    </r>
    <r>
      <rPr>
        <vertAlign val="superscript"/>
        <sz val="10"/>
        <rFont val="宋体"/>
        <charset val="134"/>
      </rPr>
      <t>3</t>
    </r>
    <r>
      <rPr>
        <sz val="10"/>
        <rFont val="宋体"/>
        <charset val="134"/>
      </rPr>
      <t>)（13万），防护栏2000*1.8m（12万）,</t>
    </r>
  </si>
  <si>
    <t>提高农业生产能力，受益245户917人</t>
  </si>
  <si>
    <t>谭家寨乡弄里村排水渠维修</t>
  </si>
  <si>
    <t>谭家寨乡弄里村板栗坪</t>
  </si>
  <si>
    <t>板栗坪排水渠硬化</t>
  </si>
  <si>
    <t>提高农业生产能力，受益203户748人</t>
  </si>
  <si>
    <t>兰村乡兰村村8组防洪渠维修</t>
  </si>
  <si>
    <t>8组防洪渠300米（80*80）</t>
  </si>
  <si>
    <t>提高农业生产能力，受益105户347人</t>
  </si>
  <si>
    <t>高村镇兴隆湾村6组香炉岩滚水坝新建</t>
  </si>
  <si>
    <t>6组香炉岩滚水坝新建长4米，宽2.5米，高2米</t>
  </si>
  <si>
    <t>提高农业生产能力，受益122户456人</t>
  </si>
  <si>
    <t>吕家坪镇姚潭村排水渠新建</t>
  </si>
  <si>
    <t>姚潭村栗子滩井水边至文化广场排水渠长300米（1m*1m),生产便道600m*1.5m</t>
  </si>
  <si>
    <t>提高农业生产能力，受益35户116人</t>
  </si>
  <si>
    <t>岩门镇平原村7.8组产业路硬化</t>
  </si>
  <si>
    <t>7.8组荒田冲高铁洞口至炮岭坡产业路硬化工程全长1500*3.5米</t>
  </si>
  <si>
    <t>提高农业生产能力，受益47户173人</t>
  </si>
  <si>
    <t>岩门镇白泥田村1、2组机耕道新建</t>
  </si>
  <si>
    <t>1、2组岩路坳到老鸭坡产业园机耕道新建3000米*4.5</t>
  </si>
  <si>
    <t>提高农业生产能力，受益54户166人</t>
  </si>
  <si>
    <t>岩门镇毛冲村机耕道新建</t>
  </si>
  <si>
    <t>岩门镇毛冲村</t>
  </si>
  <si>
    <t>垄口上到石榴坡新建机耕道1500*4.5米</t>
  </si>
  <si>
    <t>提高农业生产能力，受益63户205人</t>
  </si>
  <si>
    <t>黄桑乡石婆田村产业联通路</t>
  </si>
  <si>
    <t>2,3组至4,5,6组产业联通路2000*5米</t>
  </si>
  <si>
    <t>提高农业生产能力，受益62户250人</t>
  </si>
  <si>
    <t>隆家堡乡房家庄村灌溉水池维修加固</t>
  </si>
  <si>
    <t>阴家山灌溉水池维修加固</t>
  </si>
  <si>
    <t>提高农业生产能力，受益70户271人</t>
  </si>
  <si>
    <t>郭公坪镇官东村产业配套设施建设</t>
  </si>
  <si>
    <t>官东村井垅屋后机耕道1km(路面宽4m)。</t>
  </si>
  <si>
    <t>改善农业生产条件，降低生产成本，受益农户87户320人</t>
  </si>
  <si>
    <t>岩门镇白泥田村产业配套设施建设</t>
  </si>
  <si>
    <t>白泥田村1组学校上柑桔生产便道长500m(C20砼踏步、宽1.2m)。</t>
  </si>
  <si>
    <t>改善农业生产条件，降低生产成本，受益农户84户266人</t>
  </si>
  <si>
    <t>高村镇富田坳村产业配套设施建设</t>
  </si>
  <si>
    <t>高村镇富田坳村八组老井至岩牛湾、尖停脑至大永家湾机耕道1km(路面宽4m)。</t>
  </si>
  <si>
    <t>改善生产条件，降低生产成本，收益农户34
户，102人</t>
  </si>
  <si>
    <t>岩门镇黄双冲村产业配套设施项目</t>
  </si>
  <si>
    <t>岩门镇黄双冲村修建渠道长500m(1.0×1.0m)。</t>
  </si>
  <si>
    <t>改善农业生产条件，降低生产成本，受益农户40户165人</t>
  </si>
  <si>
    <t>以高村镇州上村为核心的万亩冰糖橙标准化扶贫产业基地</t>
  </si>
  <si>
    <t>高村镇州上村、绿溪口村、袁郊村、枫木林村、水漫溪村</t>
  </si>
  <si>
    <t>修建园区机耕道和生产便道、蓄水池、安装杀虫灯等</t>
  </si>
  <si>
    <t>改善生产条件，降低生产成本，受益贫困户400户，1200人</t>
  </si>
  <si>
    <t>以岩门镇黄双冲村为核心的万亩冰糖橙标准化扶贫产业基地</t>
  </si>
  <si>
    <t>岩门镇平原村、黄双冲村、玳瑁坡村</t>
  </si>
  <si>
    <t>改善生产条件，降低生产成本，受益贫困户400户，1201人</t>
  </si>
  <si>
    <t>以谭家寨乡楠木桥村为核心的万亩冰糖橙标准化扶贫产业基地</t>
  </si>
  <si>
    <t>谭家寨乡弄里村、宋家湾村、楠木桥村、咸池坳村、梅场村</t>
  </si>
  <si>
    <t>改善生产条件，降低生产成本，受益贫困户400户，1202人</t>
  </si>
  <si>
    <t>产业配套设施建设</t>
  </si>
  <si>
    <t>渠道扩建5处，总长2550米（老堰坝渠道扩建长350米；四组水古岭、森林坡渠道扩建长700米；刘家坟山渠道扩建长300；大凡上渠道扩建长400米；</t>
  </si>
  <si>
    <t>灌溉342户1560人500亩农田</t>
  </si>
  <si>
    <t>1-5组新建产业道路5条，长4000米，宽4米</t>
  </si>
  <si>
    <t>扶持贫困户8户30人，受益人口48人</t>
  </si>
  <si>
    <t>土潭村14-17组产业道路2.6公里，宽4米；入园机耕道，共计11公里（14-17组长9公里宽1.5米；达泥田机耕道3条，长2公里）。蓄水池共20个。</t>
  </si>
  <si>
    <t xml:space="preserve">改善77户，317人贫困户生产运输和农业灌溉
</t>
  </si>
  <si>
    <t>新建产业道路5条，共9000米，其中宋公坪500米；黄家坡-许家坪2000*4米；烂泥沟-罗家冲3000*4米；斋堂喇-许家坪2500*4米；竹山坡-韩家洞2000*4米。</t>
  </si>
  <si>
    <t>改善20户79人贫困人口生活生产问题</t>
  </si>
  <si>
    <t>老屋现-弯班弄新建机耕道长4000米宽5米</t>
  </si>
  <si>
    <t>改善78户298人贫困人口生活生产问题</t>
  </si>
  <si>
    <t>新建璋王坪滚水坝40米</t>
  </si>
  <si>
    <t>方便30户110贫困人口生活生产</t>
  </si>
  <si>
    <t>5-7组黄桃产业园修建生产便道4公里,宽4米；园区道路3000米；</t>
  </si>
  <si>
    <t>改善生产环境，降低生产成本30户102贫困人口生活生产</t>
  </si>
  <si>
    <t>5-8组水果标准园入园道路2.4公里*4米；机耕道2000米*1.2米。</t>
  </si>
  <si>
    <t>改善生产环境，降低生产成本.20户90贫困人口生活生产</t>
  </si>
  <si>
    <t>四组大喇冲柑桔产业园修建园间生产便道长1000米，宽1.5米；水池2处.大禾田五组产业园修路1公里</t>
  </si>
  <si>
    <t>改善生产环境，降低生产成本,20户90贫困人口生活生产</t>
  </si>
  <si>
    <t>新建产业道路共计6公里，宽4米。</t>
  </si>
  <si>
    <t>改善生产环境，降低生产成本,35户112贫困人口生活生产</t>
  </si>
  <si>
    <t>新建机耕道3条，共计5公里，路基宽4米</t>
  </si>
  <si>
    <t>改善7户23人贫困户生产出行条件</t>
  </si>
  <si>
    <t xml:space="preserve">机耕道建设长5000米，宽4米 </t>
  </si>
  <si>
    <t>改善34户156人贫困户生产生活条件</t>
  </si>
  <si>
    <t>兰里镇大华坪村</t>
  </si>
  <si>
    <t xml:space="preserve"> 新建生产便道5处，共长7700米，其中坟宅现-老桐喇机耕道：长1500M，宽3.5M ；下丛喇-车老湾：长2000M，宽4M；满益龙屋现-塘湾冲机耕道：长1500M,宽4M，涵洞2处；屋现丛喇-新田：长1200M，宽3.5M；摆弓湾-尖坡组：长1500M，宽4M，涵洞4处。</t>
  </si>
  <si>
    <t>改善62户248人贫困人口生产生活条件</t>
  </si>
  <si>
    <t>新增生产便道3处，总计6.5公里，宽3.5米，保坎13处。新建茶园坡至兰里中学3.5米宽机耕道，总长1公里，修建蓄水池4个，灌溉渠道1000米</t>
  </si>
  <si>
    <t>受益面积500亩，受益人数800多人</t>
  </si>
  <si>
    <t>新建十一组产业园道路长5公里×宽4米</t>
  </si>
  <si>
    <t>受益贫困户37户,146人</t>
  </si>
  <si>
    <t>新建岩田山-板栗湾机耕道1.5公里×4米</t>
  </si>
  <si>
    <t>使92户，320人农民受益</t>
  </si>
  <si>
    <t>新建产业便道5条。共计10公里，宽4米。</t>
  </si>
  <si>
    <t>改善45户，230人贫困户生产运输</t>
  </si>
  <si>
    <t>新建产业道路3条，共计10.2公里，宽4米，其中坳上至野葱弯入园道路，长3.2公里，宽4米；长冲四组大盆盖至壇波盖，3公里4米；木古坪至对门坡，4公里4米</t>
  </si>
  <si>
    <t>新建二组主道到上家冲正垅生产便道长2公里，宽3.5米；三组关村坳主道至黑冲垅长1.5公里，宽3.5米；村主道至义家冲界到长牛界至大茶山长2公里，宽3.5米</t>
  </si>
  <si>
    <t>受益贫困户12户43人</t>
  </si>
  <si>
    <t>原拖冲村2组百罗丘渠道2000米，规格30X30，厚10；宝家岭渠道新建渠道1500米</t>
  </si>
  <si>
    <t>改善农田灌溉、67人群众受益</t>
  </si>
  <si>
    <t>新建产业道路7条，总长6公里，宽4米。</t>
  </si>
  <si>
    <t xml:space="preserve">改善生产条件，降低生产成本.76户219贫困人口生活生产 </t>
  </si>
  <si>
    <t>石婆田村3组，新建柑桔产业机耕道长2公里，宽4米，渠道维修1.5公里</t>
  </si>
  <si>
    <t>收益柑桔205亩，稻田220亩；收益农户76户，362人，其中贫困户17户，83人。</t>
  </si>
  <si>
    <t>黄土田护提</t>
  </si>
  <si>
    <t>新建护堤500米</t>
  </si>
  <si>
    <t>村民增收产，246户1068人受益</t>
  </si>
  <si>
    <t>重点产业扶贫项目</t>
  </si>
  <si>
    <t>通过企业委托帮扶带动监测户、边缘户、易返贫户等产业发展益</t>
  </si>
  <si>
    <t>通过委托帮扶带动监测户、边缘户、易返贫户等产业发展,确保3150贫困人口稳定受益</t>
  </si>
  <si>
    <t>基地+分红</t>
  </si>
  <si>
    <t>2021年11月动态新增</t>
  </si>
  <si>
    <t>高村镇水漫溪村产业配套设施建设</t>
  </si>
  <si>
    <t>高村镇水漫溪村</t>
  </si>
  <si>
    <t>产业园道路硬化200米及水电配套设施</t>
  </si>
  <si>
    <t>改善农业生产条件，降低生产成本，受益农户10户50人</t>
  </si>
  <si>
    <t>高村镇洲上村洲上村农村户用厕所改造</t>
  </si>
  <si>
    <t>修建164个农村户用厕所改造</t>
  </si>
  <si>
    <t>改善人居环境</t>
  </si>
  <si>
    <t>高村镇富田坳村农村户用厕所改造</t>
  </si>
  <si>
    <t>修建77个农村户用厕所改造</t>
  </si>
  <si>
    <t>高村镇仓屋村农村户用厕所改造</t>
  </si>
  <si>
    <t>修建23个农村户用厕所改造</t>
  </si>
  <si>
    <t>高村镇绿溪口村农村户用厕所改造</t>
  </si>
  <si>
    <t>修建26个农村户用厕所改造</t>
  </si>
  <si>
    <t>高村镇大溪桥村农村户用厕所改造</t>
  </si>
  <si>
    <t>修建21个农村户用厕所改造</t>
  </si>
  <si>
    <t>高村镇通灵溪村农村户用厕所改造</t>
  </si>
  <si>
    <t>修建1个农村户用厕所改造</t>
  </si>
  <si>
    <t>高村镇马南社区农村户用厕所改造</t>
  </si>
  <si>
    <t>修建52个农村户用厕所改造</t>
  </si>
  <si>
    <t>高村镇大比坳村农村户用厕所改造</t>
  </si>
  <si>
    <t>高村镇大比坳村</t>
  </si>
  <si>
    <t>修建8个农村户用厕所改造</t>
  </si>
  <si>
    <t>高村镇陶伊村农村户用厕所改造</t>
  </si>
  <si>
    <t>高村镇陶伊村</t>
  </si>
  <si>
    <t>修建169个农村户用厕所改造</t>
  </si>
  <si>
    <t>高村镇枫木林村农村户用厕所改造</t>
  </si>
  <si>
    <t>高村镇袁郊村农村户用厕所改造</t>
  </si>
  <si>
    <t>修建102个农村户用厕所改造</t>
  </si>
  <si>
    <t>高村镇龙池村农村户用厕所改造</t>
  </si>
  <si>
    <t>高村镇龙池村</t>
  </si>
  <si>
    <t>修建6个农村户用厕所改造</t>
  </si>
  <si>
    <t>建档立卡贫困户医疗救助</t>
  </si>
  <si>
    <t>医保局</t>
  </si>
  <si>
    <t>为全县建档立卡贫困户提供医疗救助</t>
  </si>
  <si>
    <t>医疗救助对全县建档立卡贫困户实现全覆盖</t>
  </si>
  <si>
    <t>资助全县建档立卡贫困户全额参保</t>
  </si>
  <si>
    <t>对全县建档立卡贫困户全员全额资助参保</t>
  </si>
  <si>
    <t>大桥江乡石垅溪村道路硬化建设项目</t>
  </si>
  <si>
    <t>大桥江乡石垅溪村</t>
  </si>
  <si>
    <t>发改局</t>
  </si>
  <si>
    <t>硬化道路600米，宽3.5米，厚0.2公分</t>
  </si>
  <si>
    <t>解决26户84名贫困群众生产出行问题</t>
  </si>
  <si>
    <t>吕家坪镇桐木村道路保坎建设项目</t>
  </si>
  <si>
    <t>新建保坎2处，1处长130米，高2.5米，宽0.6米；2处长110米，高2米，宽0.6米</t>
  </si>
  <si>
    <t>改善群众出行条件，受益群众36户，受益人口386人</t>
  </si>
  <si>
    <t>锦和镇十八岩村道路硬化建设项目</t>
  </si>
  <si>
    <t>硬化道路长900米、宽4.5米，厚0.2公分</t>
  </si>
  <si>
    <t>改善农业生产灌溉条件和农田安全，受益群众145户，受益人口514人</t>
  </si>
  <si>
    <t>锦和镇东街社区村道路硬化建设项目</t>
  </si>
  <si>
    <t>锦和镇东街社区村</t>
  </si>
  <si>
    <t>硬化道路长500米，宽3.5米，厚0.2米</t>
  </si>
  <si>
    <t>改善群众出行条件，受益群众15户，受益人口69人</t>
  </si>
  <si>
    <t>高村镇谷达坡村道路硬化建设项目</t>
  </si>
  <si>
    <t>硬化道路1000米，宽3.5米，厚0.2公分</t>
  </si>
  <si>
    <t>改善45户140名贫困群众安全出行问题</t>
  </si>
  <si>
    <t>高村镇通灵溪村道路硬化及挡土墙建设项目</t>
  </si>
  <si>
    <t>硬化道路350米，宽3.5米;新建挡土墙长32米，均高1.8米，顶宽1米</t>
  </si>
  <si>
    <t>解决20户65名贫困群众生产出行问题</t>
  </si>
  <si>
    <t>高村镇洲上村道路硬化建设项目</t>
  </si>
  <si>
    <t>硬化道路500米，宽3.5米，厚0.2公分</t>
  </si>
  <si>
    <t>改善12户45名贫困群众安全出行问题</t>
  </si>
  <si>
    <t>郭公坪镇报木山村新建保坎及人行便道建设项目</t>
  </si>
  <si>
    <t>新建道路保坎1:长20米，高5米，排水沟长25米，宽0.6米，高0.6米；  保坎2：长27.5米，高6米；人行便道：150米长、2米宽、厚0.1米，排水沟115米长，宽0.4米、高0.4米</t>
  </si>
  <si>
    <t>改善群众出行条件，受益群众50户，受益人口220人</t>
  </si>
  <si>
    <t>郭公坪镇川岩坪村1.2.3.11组机耕道硬化</t>
  </si>
  <si>
    <t>硬化道路长1000米、宽4米、厚0.2米</t>
  </si>
  <si>
    <t>方便176户，620人生活生产</t>
  </si>
  <si>
    <t>兰里镇江坪村道路硬化建设项目</t>
  </si>
  <si>
    <t>硬化道路1000米，宽3.5米厚0.2公分</t>
  </si>
  <si>
    <t>改善26户65名贫困群众生产出行问题</t>
  </si>
  <si>
    <t>兰里镇新营村道路硬化及保坎建设项目</t>
  </si>
  <si>
    <t>硬化道路640米，宽3.5米，厚0.2公分；新建保坎长30米，高3米</t>
  </si>
  <si>
    <t>改善50户132名贫困群众安全出行问题</t>
  </si>
  <si>
    <t>隆家堡乡房家庄村阴家山道路硬化建设项目</t>
  </si>
  <si>
    <t>硬化道路780米，宽4.5米，厚0.2公分</t>
  </si>
  <si>
    <t>改善45户98名贫困群众农田灌溉问题</t>
  </si>
  <si>
    <t>江口墟镇公馆村机耕道建设项目</t>
  </si>
  <si>
    <t>江口墟镇公馆村</t>
  </si>
  <si>
    <t>新建机耕道3公里，宽4.5米，土石边沟，铺设涵管</t>
  </si>
  <si>
    <t>改善37户131名贫困群众农田灌溉问题</t>
  </si>
  <si>
    <t>江口墟镇江口社区以工代赈示范工程新建桥梁</t>
  </si>
  <si>
    <t xml:space="preserve">江口墟镇江口社区 </t>
  </si>
  <si>
    <t>新建桥梁一座，长50米</t>
  </si>
  <si>
    <t>方便210户697人出行</t>
  </si>
  <si>
    <t>郭公坪镇郭公坪村溪坝建设项目</t>
  </si>
  <si>
    <t>新建溪坝1座，长23米，宽4米，高2米</t>
  </si>
  <si>
    <t>改善100户246名贫困群众出行问题</t>
  </si>
  <si>
    <t>锦和镇河湾村滚水坝建设项目</t>
  </si>
  <si>
    <t>新建滚水坝一座，长9米，宽4米，高3.5米，以及连接线硬化</t>
  </si>
  <si>
    <t>改善45户79名贫困群众安全出行问题</t>
  </si>
  <si>
    <t>郭公坪镇小坡村文化广场硬化建设项目</t>
  </si>
  <si>
    <t>广场硬化5000平方，厚0.15米</t>
  </si>
  <si>
    <t>改善群众娱乐健身条件，受益群众200户，受益人口852人</t>
  </si>
  <si>
    <t>高村镇陶伊村生活码头建设项目</t>
  </si>
  <si>
    <t>新建码头1座，工程量160立方米</t>
  </si>
  <si>
    <t>改善50户121名贫困群众生产生活条件</t>
  </si>
  <si>
    <t>舒家村乡舒家村村道路建设项目</t>
  </si>
  <si>
    <t>新挖道路2公里，宽6米，铺设涵管</t>
  </si>
  <si>
    <t>改善11户35名困难群众安全出行问题</t>
  </si>
  <si>
    <t>舒家村乡红洞潭村道路硬化建设项目</t>
  </si>
  <si>
    <t>舒家村乡红洞潭村</t>
  </si>
  <si>
    <t>硬化道路长500米，宽4米</t>
  </si>
  <si>
    <t>改善9户27名困难群众安全出行问题</t>
  </si>
  <si>
    <t>板栗树乡板栗树村山塘维修及排水沟建设项目</t>
  </si>
  <si>
    <t>维修山塘1口，清淤，治漏；改造排水沟70米（宽1.2米，高1米，厚0.2米）钢筋加固盖顶16米</t>
  </si>
  <si>
    <t>改善10户40名困难群众农田灌溉问题问题</t>
  </si>
  <si>
    <t>岩门镇大路坳村保坎建设项目</t>
  </si>
  <si>
    <t>新建保坎长90米，宽1.5米，高2.5米</t>
  </si>
  <si>
    <t>改善16户40名困难群众安全出行问题</t>
  </si>
  <si>
    <t>岩门镇双冲村道路硬化建设项目</t>
  </si>
  <si>
    <t>硬化道路500米，宽4米</t>
  </si>
  <si>
    <t>改善41户90名困难群众安全出行问题</t>
  </si>
  <si>
    <t>岩门镇白泥田村溪堤建设项目</t>
  </si>
  <si>
    <t>新建溪堤220米，高5米。宽1.5米</t>
  </si>
  <si>
    <t>改善32户65名困难群众安全出行问题</t>
  </si>
  <si>
    <t>锦和镇西街社区机耕道建设项目</t>
  </si>
  <si>
    <t>新建机耕道，长1.8公里，宽5米</t>
  </si>
  <si>
    <t>改善12户58名困难群众安全出行问题</t>
  </si>
  <si>
    <t>锦和镇黄土田村机耕道建设项目</t>
  </si>
  <si>
    <t>新建机耕道3.5公里。宽4.5米</t>
  </si>
  <si>
    <t>改善7户21名困难群众安全出行问题</t>
  </si>
  <si>
    <t>锦和镇大湾村道路建设项目</t>
  </si>
  <si>
    <t>新挖道路3公里，宽5米，铺设涵管</t>
  </si>
  <si>
    <t>改善22户45名困难群众安全出行问题</t>
  </si>
  <si>
    <t>锦和镇楠木村道路硬化及人饮建设项目</t>
  </si>
  <si>
    <t>硬化道路长280米，宽4.5米；新建蓄水池4座，铺设水管</t>
  </si>
  <si>
    <t>改善23户52名困难群众安全出行问题</t>
  </si>
  <si>
    <t>锦和镇岩口山村护提建设项目</t>
  </si>
  <si>
    <t>新建护提长600米，宽0.8米，高1.5米</t>
  </si>
  <si>
    <t>改善32户80名困难群众安全出行问题</t>
  </si>
  <si>
    <t>兰里镇塘里村道路硬化建设项目</t>
  </si>
  <si>
    <t>硬化道路长2.2公里，宽3.5米</t>
  </si>
  <si>
    <t>改善52户112名困难群众安全出行问题</t>
  </si>
  <si>
    <t>文昌阁乡罗家冲村道路建设项目</t>
  </si>
  <si>
    <t>新挖道路3公里，宽4.5米，铺设涵管</t>
  </si>
  <si>
    <t>改善23户69名困难群众安全出行问题</t>
  </si>
  <si>
    <t>高村镇水漫溪村道路硬化建设项目</t>
  </si>
  <si>
    <t>硬化道路500米，宽3.5米</t>
  </si>
  <si>
    <t>改善9户36名困难群众安全出行问题</t>
  </si>
  <si>
    <t>郭公坪镇郭公坪村机耕道建设项目</t>
  </si>
  <si>
    <t>新建机耕道，长3公里，宽4.5米</t>
  </si>
  <si>
    <t>改善50户90名困难群众安全出行问题</t>
  </si>
  <si>
    <t>郭公坪镇川岩坪村渠道建设任务</t>
  </si>
  <si>
    <t>新建灌溉渠道1.4公里，规格40×30</t>
  </si>
  <si>
    <t>改善23户60名困难群众农田灌溉问题</t>
  </si>
  <si>
    <t>尧市乡马江口村溪坝及机耕道建设项目</t>
  </si>
  <si>
    <t>尧市乡马江口村</t>
  </si>
  <si>
    <t>新建道路400米，宽4.5米；新建滚水坝1座。长65米，基础深1米，坝面宽4米</t>
  </si>
  <si>
    <t>改善18户52名困难群众安全出行问题</t>
  </si>
  <si>
    <t>尧市乡大坪村山塘维修建设项目</t>
  </si>
  <si>
    <t>尧市乡大坪村</t>
  </si>
  <si>
    <t>维修山塘1口，清淤增容，倒梁治漏，坝顶整理硬化</t>
  </si>
  <si>
    <t>改善9户37名困难群众农田灌溉问题</t>
  </si>
  <si>
    <t>和平溪乡和平溪村道路硬化建设项目</t>
  </si>
  <si>
    <t>长400米。宽3.5米</t>
  </si>
  <si>
    <t>改善14户50名困难群众安全出行问题</t>
  </si>
  <si>
    <t>和平溪乡和平溪村道路硬化建项目</t>
  </si>
  <si>
    <t>长500米，宽3.5米</t>
  </si>
  <si>
    <t>改善20户44名困难群众安全出行问题</t>
  </si>
  <si>
    <t>和平溪乡大坡村渠道硬化项目</t>
  </si>
  <si>
    <t>渠道硬化1公里，120米拱涵清理加固</t>
  </si>
  <si>
    <t>改善23户62名困难群众农田灌溉问题</t>
  </si>
  <si>
    <t>和平溪乡大溪村渠道建设项目</t>
  </si>
  <si>
    <t>渠道硬化800米，宽0.8米，高1米</t>
  </si>
  <si>
    <t>改善46户110名困难群众农田灌溉问题</t>
  </si>
  <si>
    <t>谭家寨乡咸池坳村小型农田水利建设项目</t>
  </si>
  <si>
    <t>谭家寨乡咸池坳村</t>
  </si>
  <si>
    <t>安装农田灌溉管道3公里，直径0.4米</t>
  </si>
  <si>
    <t>改善45户106名困难群众农田灌溉问题</t>
  </si>
  <si>
    <t>大桥江乡石垅溪村道路建设项目</t>
  </si>
  <si>
    <t>大桥江村石垅溪村</t>
  </si>
  <si>
    <t>新挖道路1公里，宽5米，铺设涵管</t>
  </si>
  <si>
    <t>改善12户60名困难群众安全出行问题</t>
  </si>
  <si>
    <t>大桥江乡杨柳坡村溪坝建设项目</t>
  </si>
  <si>
    <t>新建溪坝280米，高2.5米，宽1米</t>
  </si>
  <si>
    <t>改善22户63名困难群众安全出行问题</t>
  </si>
  <si>
    <t>大桥江乡豪侠坪村保坎建设项目</t>
  </si>
  <si>
    <t>新建保坎2处：一处长20米，高5米，一处长100米，高3米</t>
  </si>
  <si>
    <t>改善22户68名困难群众安全出行问题</t>
  </si>
  <si>
    <t>江口墟镇公馆村渠道建设项目</t>
  </si>
  <si>
    <r>
      <rPr>
        <sz val="10"/>
        <rFont val="宋体"/>
        <charset val="134"/>
      </rPr>
      <t>新建灌溉渠道1.3公里40</t>
    </r>
    <r>
      <rPr>
        <sz val="10"/>
        <rFont val="Arial"/>
        <charset val="0"/>
      </rPr>
      <t>×</t>
    </r>
    <r>
      <rPr>
        <sz val="10"/>
        <rFont val="宋体"/>
        <charset val="134"/>
      </rPr>
      <t>30</t>
    </r>
  </si>
  <si>
    <t>改善50户96名困难群众农田灌溉问题</t>
  </si>
  <si>
    <t>江口墟镇大禾田村溪坝维修建设项目</t>
  </si>
  <si>
    <t>维修溪坝1公里</t>
  </si>
  <si>
    <t>改善16户62名困难群众农田灌溉问题</t>
  </si>
  <si>
    <t>江口墟镇江口社区便道建项目</t>
  </si>
  <si>
    <t>硬化便道320米，宽2米，厚0.2公分</t>
  </si>
  <si>
    <t>改善28户668名困难群众安全出行问题</t>
  </si>
  <si>
    <t>黄桑乡大塘村溪坝建设项目</t>
  </si>
  <si>
    <t>新建溪坝长15米，高6米，宽4米</t>
  </si>
  <si>
    <t>改善16户48名困难群众安全出行问题</t>
  </si>
  <si>
    <t>黄桑乡旧县村溪坝建设项目</t>
  </si>
  <si>
    <t>新建溪坝长20米，高5米，宽5.5米</t>
  </si>
  <si>
    <t>改善46户90名困难群众安全出行问题</t>
  </si>
  <si>
    <t>石羊哨乡石羊哨村防洪堤坝建设项目</t>
  </si>
  <si>
    <t>石羊哨乡石羊哨村</t>
  </si>
  <si>
    <t>新建堤坝长110米，高4米，宽4米</t>
  </si>
  <si>
    <t>石羊哨乡谭公冲村保坎建设项目</t>
  </si>
  <si>
    <t>新建保坎30米长，高10米，硬化70平方米</t>
  </si>
  <si>
    <t>改善15户60名困难群众安全出行问题</t>
  </si>
  <si>
    <t>吕家坪镇九曲湾村渠道建设项目</t>
  </si>
  <si>
    <t>吕家坪镇九曲湾</t>
  </si>
  <si>
    <t>新建渠道700米，规格40×40</t>
  </si>
  <si>
    <t>改善26户69名困难群众农田灌溉问题</t>
  </si>
  <si>
    <t>吕家坪镇姚潭村渠道建设项目</t>
  </si>
  <si>
    <t>新建渠道1200米，规格40×40</t>
  </si>
  <si>
    <t>改善72户126名困难群众农田灌溉问题</t>
  </si>
  <si>
    <t>吕家坪镇首座田村基本公共服务保坎建设项目 发改（2021）</t>
  </si>
  <si>
    <t>新建保坎长30米，高10米，宽1.5米</t>
  </si>
  <si>
    <t>改善29户68名困难群众安全出行问题</t>
  </si>
  <si>
    <t>大桥江乡大桥江村溪坝护堤建设项目2021</t>
  </si>
  <si>
    <t>5组新建护堤长400米、高2.5米、宽1米</t>
  </si>
  <si>
    <t>兰里镇塘里村道路硬化2021</t>
  </si>
  <si>
    <t>7、8、9、10组硬化道路长1000米，宽3.5米，厚0.2米</t>
  </si>
  <si>
    <t>改善群众出行条件，受益群众142户，受益人口587人</t>
  </si>
  <si>
    <t>高村镇兰丝垅村道路硬化2021</t>
  </si>
  <si>
    <t>硬化道路长1000米宽3.5米，厚0.2米</t>
  </si>
  <si>
    <t>改善群众出行条件，受益群众45户，受益人口218人</t>
  </si>
  <si>
    <t>高村镇兰丝垅村保坎建设2021</t>
  </si>
  <si>
    <t>新建保坎长150米，高5米，宽1米</t>
  </si>
  <si>
    <t>改善群众出行条件，受益群众20户，受益人口85人</t>
  </si>
  <si>
    <t>和平溪乡株木村道路硬化建设项目2021</t>
  </si>
  <si>
    <t>1、2、3、6组硬化道路长4000米，宽3.5米，厚0.2米</t>
  </si>
  <si>
    <t>改善群众出行条件，受益群众153户，受益人口612人</t>
  </si>
  <si>
    <t>兰里镇栎木村组道路硬化建设项目2021</t>
  </si>
  <si>
    <t>硬化道路长1000米，宽3.5米，厚0.2米</t>
  </si>
  <si>
    <t>改善群众出行条件，受益群众45户，受益人口148人</t>
  </si>
  <si>
    <t>兰里镇栎木村保坎建设项目2021</t>
  </si>
  <si>
    <t>新建保坎长180米，高4米，宽2米</t>
  </si>
  <si>
    <t>改善群众出行条件，受益群众22户，受益人口92人</t>
  </si>
  <si>
    <t>江口墟镇田家湾村排水沟建设项目2021</t>
  </si>
  <si>
    <t>2、3、11组新建排水沟长580米，高08米，宽0.8米</t>
  </si>
  <si>
    <t>改善农业生产灌溉条件和农田安全，受益群众86户，受益人口345人</t>
  </si>
  <si>
    <t>高村镇黄连冲村道路硬化建设项目2021</t>
  </si>
  <si>
    <t>4、5组硬化道路长1000米，宽3.5米，厚0.2米</t>
  </si>
  <si>
    <t>改善群众出行条件，受益群众72户，受益人口289人</t>
  </si>
  <si>
    <t>兰里镇苍冲村7、13组新建机耕道建设项目2021</t>
  </si>
  <si>
    <t>新建机耕道长4公里，宽4.5米</t>
  </si>
  <si>
    <t>改善群众出行条件，受益群众130户，受益人口592人</t>
  </si>
  <si>
    <t>兰里镇岩寨村7组新建机耕道及保坎建设2021</t>
  </si>
  <si>
    <t>新建机耕道长4.5公里，宽4.5米</t>
  </si>
  <si>
    <t>改善群众出行条件，受益群众97户，受益人口363人</t>
  </si>
  <si>
    <t>吕家坪镇桐木村道路硬化建设项目2021</t>
  </si>
  <si>
    <t>硬化道路长8000米，宽3.5米，厚0.2米</t>
  </si>
  <si>
    <t>改善群众出行条件，受益群众636户，受益人口2386人</t>
  </si>
  <si>
    <t>和平溪乡大坡村古井维修排水沟建设项目2021</t>
  </si>
  <si>
    <t>古井维修，新建排水沟长300米，高2.8米，宽3米</t>
  </si>
  <si>
    <t>改善饮水和农业生产灌溉条件，受益群众52户，受益人口241人</t>
  </si>
  <si>
    <t>高村镇大溪桥村道路硬化建设项目2021</t>
  </si>
  <si>
    <t>5、6组硬化道路长1000米，宽3.5米，厚0.2米</t>
  </si>
  <si>
    <t>改善群众出行条件，受益群众48户，受益人口278人</t>
  </si>
  <si>
    <t>高村镇谷达坡村机耕道建设项目2021</t>
  </si>
  <si>
    <t>新挖机耕道3公里，宽4米</t>
  </si>
  <si>
    <t>改善群众出行条件，受益群众35户，受益人口154人</t>
  </si>
  <si>
    <t>高村镇谷达坡村4、5、6组道路硬化建设项目2021</t>
  </si>
  <si>
    <t>改善群众出行条件，受益群众262户，受益人口1321人</t>
  </si>
  <si>
    <t>黄桑乡桃花村水利灌溉建设项目2021</t>
  </si>
  <si>
    <r>
      <rPr>
        <sz val="10"/>
        <rFont val="宋体"/>
        <charset val="134"/>
      </rPr>
      <t>新建渠道1200米，规格30</t>
    </r>
    <r>
      <rPr>
        <sz val="10"/>
        <rFont val="SimSun"/>
        <charset val="134"/>
      </rPr>
      <t>㎝</t>
    </r>
    <r>
      <rPr>
        <sz val="10"/>
        <rFont val="Arial"/>
        <charset val="0"/>
      </rPr>
      <t>×</t>
    </r>
    <r>
      <rPr>
        <sz val="10"/>
        <rFont val="宋体"/>
        <charset val="134"/>
      </rPr>
      <t>40</t>
    </r>
    <r>
      <rPr>
        <sz val="10"/>
        <rFont val="SimSun"/>
        <charset val="134"/>
      </rPr>
      <t>㎝</t>
    </r>
  </si>
  <si>
    <t>改善农业生产灌溉条件，受益群众213户，受益人口740人</t>
  </si>
  <si>
    <t>锦和镇官村村机耕道建设项目2021</t>
  </si>
  <si>
    <t>新挖机耕道3公里，宽4.5米</t>
  </si>
  <si>
    <t>改善群众出行条件，受益群众43户，受益人口176人</t>
  </si>
  <si>
    <t>锦和镇尚坪村机耕道建设项目2021</t>
  </si>
  <si>
    <t>改善群众出行条件，受益群众35户，受益人口152人</t>
  </si>
  <si>
    <t>岩门镇平原村道路硬化建设项目2021</t>
  </si>
  <si>
    <t>硬化道路长2000米，宽3.5米，厚0.2米</t>
  </si>
  <si>
    <t>改善群众出行条件，受益群众116户，受益人口652人</t>
  </si>
  <si>
    <t>江口墟镇田家湾村渠道建设项目2021</t>
  </si>
  <si>
    <r>
      <rPr>
        <sz val="10"/>
        <rFont val="宋体"/>
        <charset val="134"/>
      </rPr>
      <t>新建渠道500米，规格60</t>
    </r>
    <r>
      <rPr>
        <sz val="10"/>
        <rFont val="SimSun"/>
        <charset val="134"/>
      </rPr>
      <t>㎝</t>
    </r>
    <r>
      <rPr>
        <sz val="10"/>
        <rFont val="宋体"/>
        <charset val="134"/>
      </rPr>
      <t>×80</t>
    </r>
    <r>
      <rPr>
        <sz val="10"/>
        <rFont val="SimSun"/>
        <charset val="134"/>
      </rPr>
      <t>㎝</t>
    </r>
  </si>
  <si>
    <t>改善农业生产灌溉条件，受益群众32户，受益人口152人</t>
  </si>
  <si>
    <t>兰里镇苍冲村道路硬化建设项目2021（发改局）</t>
  </si>
  <si>
    <t>硬化道路长700米，宽3.5米，厚0.2米</t>
  </si>
  <si>
    <t>改善群众出行条件，受益群众158户，受益人口687人</t>
  </si>
  <si>
    <t>兰里镇花园村道路提质改造项目2021（发改局）</t>
  </si>
  <si>
    <t>道路提质改造1300米、扩宽1米、硬化宽4.5米</t>
  </si>
  <si>
    <t>改善群众出行条件，受益群众145户，受益人口735人</t>
  </si>
  <si>
    <t>高村镇中寨坪村溪坝建设项目2021（发改局）</t>
  </si>
  <si>
    <t>新建溪坝长20米，高2米，宽4米</t>
  </si>
  <si>
    <t>改善农业生产灌溉条件，受益群众36户，受益人口139人</t>
  </si>
  <si>
    <t>高村镇杆子溪村道路硬化及保坎建设项目2021（发改局）</t>
  </si>
  <si>
    <t>高村镇杆子溪村</t>
  </si>
  <si>
    <t>硬化道路长1100米，宽3.5米，厚0.2米；修建保坎4处，长60米高5米，宽2米</t>
  </si>
  <si>
    <t>改善群众出行条件，受益群众129户，受益人口546人</t>
  </si>
  <si>
    <t>高村镇土潭村5组道路硬化2021（发改局）</t>
  </si>
  <si>
    <t>硬化道路长1700米，宽3.5米，厚0.2米</t>
  </si>
  <si>
    <t>改善群众出行条件，受益群众27户，受益人口135人</t>
  </si>
  <si>
    <t>高村镇兴隆湾村4组保坎建设2021（发改局）</t>
  </si>
  <si>
    <t>修建保坎长250米高4米，宽2米</t>
  </si>
  <si>
    <t>改善群众出行条件，受益群众56户，受益人口316人</t>
  </si>
  <si>
    <t>郭公坪镇米沙村道路硬化2021（发改局）</t>
  </si>
  <si>
    <t xml:space="preserve">硬化道路长900米，宽4.5米，厚0.2米 </t>
  </si>
  <si>
    <t>改善群众出行条件，受益群众37户，受益人口179人</t>
  </si>
  <si>
    <t>舒家村乡狮子湾村道路硬化2021（发改局）</t>
  </si>
  <si>
    <t xml:space="preserve">硬化道路长1700米，宽4米，厚0.2米 </t>
  </si>
  <si>
    <t>改善群众出行条件，受益群众120户，受益人口612人</t>
  </si>
  <si>
    <t>板粟树乡大辽村新挖机耕道建设2021（发改局）</t>
  </si>
  <si>
    <t>板粟树乡大辽村</t>
  </si>
  <si>
    <t>新挖机耕道6公里，宽7米</t>
  </si>
  <si>
    <t>改善群众出行条件，受益群众118户，受益人口596人</t>
  </si>
  <si>
    <t>和平溪乡大坡村道路硬化2021（发改局）</t>
  </si>
  <si>
    <t xml:space="preserve">硬化道路长2500米，宽4.5米，厚0.2米 </t>
  </si>
  <si>
    <t>改善群众出行条件，受益群众135户，受益人口718人</t>
  </si>
  <si>
    <t>石羊哨乡石羊哨村保坎建设2021（发改局）</t>
  </si>
  <si>
    <t>修建保坎长150米高3米，宽1.5米</t>
  </si>
  <si>
    <t>改善群众出行条件，受益群众26户，受益人口133人</t>
  </si>
  <si>
    <t>高村镇谷达坡村道路硬化2021（发改局）</t>
  </si>
  <si>
    <t xml:space="preserve">硬化道路长1000米，宽3.5米，厚0.2米 </t>
  </si>
  <si>
    <t>改善群众出行条件，受益群众29户，受益人口152人</t>
  </si>
  <si>
    <t>高村镇水漫溪村溪坝建设项目2021（发改局）</t>
  </si>
  <si>
    <t>新建溪坝长600米，高3米，宽1米</t>
  </si>
  <si>
    <t>改善农业生产灌溉条件，受益群众85户，受益人口487人</t>
  </si>
  <si>
    <t>谭家寨乡易地搬迁安置点基础设施建设项目2021（发改局）</t>
  </si>
  <si>
    <t>谭家寨乡</t>
  </si>
  <si>
    <r>
      <rPr>
        <sz val="10"/>
        <rFont val="宋体"/>
        <charset val="134"/>
      </rPr>
      <t>竹子坳易地搬迁安置点新建安全护栏长260米；挡土墙长80米，高1.8米，宽1米；排水沟长520，规格40㎝×40㎝；道路硬化长210米，宽4.5米，厚0.2米；广场硬化80</t>
    </r>
    <r>
      <rPr>
        <sz val="10"/>
        <rFont val="Arial"/>
        <charset val="0"/>
      </rPr>
      <t>×</t>
    </r>
    <r>
      <rPr>
        <sz val="10"/>
        <rFont val="宋体"/>
        <charset val="134"/>
      </rPr>
      <t>50米；於泥净化池6个。</t>
    </r>
  </si>
  <si>
    <t>改善群众生产生活条件，受益群众134户，受益人口680人</t>
  </si>
  <si>
    <t>岩门镇新坪村防洪提建设项目2021（发改局）</t>
  </si>
  <si>
    <t>新建防洪提长300米，高4米，宽1米</t>
  </si>
  <si>
    <t>改善群众出行条件，受益群众37户，受益人口182人</t>
  </si>
  <si>
    <t>黄桑乡旧县村道路硬化2021（发改局）</t>
  </si>
  <si>
    <t>硬化道路1长1000米，宽3.5米，厚0.2米 ；硬化道路2长650米，宽4.5米，厚0.2米 。</t>
  </si>
  <si>
    <t>改善群众出行条件，受益群众126户，受益人口635人</t>
  </si>
  <si>
    <t>锦和镇东街社区基本公共服务人行便桥项目</t>
  </si>
  <si>
    <t>公路建设养护中心</t>
  </si>
  <si>
    <t>原桐油坡村14组一座过溪桥</t>
  </si>
  <si>
    <t>改善21户98人贫困人口出行条件提高经济收益</t>
  </si>
  <si>
    <t>锦和镇碰溪村基本公共服务生产便桥新建项目</t>
  </si>
  <si>
    <t>三组庙附近生产便桥长9米，宽4.5米</t>
  </si>
  <si>
    <t>改善12户50人贫困户农业生产条件提高经济收益</t>
  </si>
  <si>
    <t>锦和镇长潭溪村基本公共服务便桥建设项目</t>
  </si>
  <si>
    <t>1组便桥长8米</t>
  </si>
  <si>
    <t>改善贫困户12户50人生产生活出行提高经济收益</t>
  </si>
  <si>
    <t>锦和镇柑子园村基本公共服务人行便桥项目</t>
  </si>
  <si>
    <t>一组二组六组新建人行便桥3座</t>
  </si>
  <si>
    <t>改善13户53人贫困户生产生活条件提高经济收益</t>
  </si>
  <si>
    <t>锦和镇河湾村基本公共服务危桥重建项目</t>
  </si>
  <si>
    <t>三组四组危桥重建长12米，宽4.5米</t>
  </si>
  <si>
    <t>改善15户58人贫困户出行条件</t>
  </si>
  <si>
    <t>锦和镇新场村基本公共服务桥梁新建项目</t>
  </si>
  <si>
    <t>得秧田新建桥30米</t>
  </si>
  <si>
    <t>改善30户115人贫困户生活生产条件提高经济收益</t>
  </si>
  <si>
    <t>板栗树乡枣子喇村基本公共服务桥梁建设项目</t>
  </si>
  <si>
    <t>三组桥梁建设长40米，宽4米</t>
  </si>
  <si>
    <t>解决群众农业生产，提升群众满意度</t>
  </si>
  <si>
    <t>板栗树乡江溪村基本公共服务桥梁建设项目</t>
  </si>
  <si>
    <t>3组桥梁建设长40米，宽4米</t>
  </si>
  <si>
    <t>改善16户76户出行条件</t>
  </si>
  <si>
    <t>6组桥梁建设2座长10米，宽4米</t>
  </si>
  <si>
    <t>提高15户56人出行安全，提高经济发展</t>
  </si>
  <si>
    <t>江口墟镇大禾田村基本公共服务桥梁改造项目</t>
  </si>
  <si>
    <t>大禾田桥改造，桥长13米，宽4米</t>
  </si>
  <si>
    <t>改善81户308人贫困人口生产出行条件，为提高村民经济收益提供交通保障</t>
  </si>
  <si>
    <t>石羊哨乡松溪坪村基本公共服务桥梁维修项目</t>
  </si>
  <si>
    <t>木枝溪桥维修，桥长22米，宽6米</t>
  </si>
  <si>
    <t>改善78户306人贫困人口生产出行条件，为提高村民经济收益提供交通保障</t>
  </si>
  <si>
    <t>岩门镇高公冲村基本公共服务桥梁扩建项目</t>
  </si>
  <si>
    <t>一组桥梁扩建，桥长10米，宽5米</t>
  </si>
  <si>
    <t>改善贫困户165人及1458人出行条件为提高村民经济收益提供交通保障</t>
  </si>
  <si>
    <t>岩门镇玳瑁坡村基本公共服务桥梁扩建项目</t>
  </si>
  <si>
    <t>烂泥坑桥梁扩建，桥长6米，宽5米</t>
  </si>
  <si>
    <t>改善24户63人贫困户出行条件</t>
  </si>
  <si>
    <t>阴山田桥梁扩建，桥长8米，宽5米</t>
  </si>
  <si>
    <t>改善73户420人贫困户出行条件为提高村民经济收益提供交通保障</t>
  </si>
  <si>
    <t>岩门镇新坪村基本公共服务桥梁新建项目</t>
  </si>
  <si>
    <t>四组新建桥长10米，宽4.5米</t>
  </si>
  <si>
    <t>受益贫困户81人为提高村民经济收益提供交通保障</t>
  </si>
  <si>
    <t>岩门镇新坪村基本公共服务桥梁维修项目</t>
  </si>
  <si>
    <t>五组桥梁加固，桥长6米，宽5米</t>
  </si>
  <si>
    <t>受益贫困户142人，为提高村民经济收益提供交通保障</t>
  </si>
  <si>
    <t>岩门镇团山村基本公共服务桥梁扩建目</t>
  </si>
  <si>
    <t>相而来桥梁扩建，桥长8米，宽5米</t>
  </si>
  <si>
    <t>改善45户150人贫困人口出行条件为提高村民经济收益提供交通保障</t>
  </si>
  <si>
    <t>高村镇中寨坪村基本公共服务桥梁改建项目</t>
  </si>
  <si>
    <t>7、8、13、15组杨家寨桥改建，长30米，宽6米</t>
  </si>
  <si>
    <t>改善21户78人贫困人口出行条件为提高村民经济收益提供交通保障</t>
  </si>
  <si>
    <t>高村镇中寨坪村基本公共服务桥梁新建项目</t>
  </si>
  <si>
    <t>长塘坎上至湖六田新建桥梁长26米，宽7米</t>
  </si>
  <si>
    <t>改善62户226人贫困人口出行条件为提高村民经济收益提供交通保障</t>
  </si>
  <si>
    <t>高村镇谷达坡村基本公共服务桥梁新建项目</t>
  </si>
  <si>
    <t>小学门口新建桥梁长35米，宽4米</t>
  </si>
  <si>
    <t>改善12户58人贫困人口出行条件为提高村民经济收益提供交通保障</t>
  </si>
  <si>
    <t>吕家坪镇首座田村基本公共服务危桥改造项目</t>
  </si>
  <si>
    <t>五组后地塘危桥改造长50米宽5米</t>
  </si>
  <si>
    <t>改善80户350人贫困人口出行条件为提高村民经济收益提供交通保障</t>
  </si>
  <si>
    <t>吕家坪镇桐木村基本公共服务桥梁加固维修项目</t>
  </si>
  <si>
    <t>枇杷托桥改扩建</t>
  </si>
  <si>
    <t>改善11户23人贫困人口出行条件为提高村民经济收益提供交通保障</t>
  </si>
  <si>
    <t>吕家坪镇姚潭村基本公共服务桥梁新建项目</t>
  </si>
  <si>
    <t>1至11组王泥桥和溪口桥</t>
  </si>
  <si>
    <t>改善37户117人贫困人口出行条件为提高村民经济收益提供交通保障</t>
  </si>
  <si>
    <t>吕家坪镇山跃村基本公共服务桥梁新建项目</t>
  </si>
  <si>
    <t>长7米,宽4.5米</t>
  </si>
  <si>
    <t>改善38户134人贫困人口出行条件为提高村民经济收益提供交通保障</t>
  </si>
  <si>
    <t>锦和镇十八岩村基本公共服务项目石桥扩宽加固</t>
  </si>
  <si>
    <t>扩建石桥4.5米</t>
  </si>
  <si>
    <t>改善67户245人贫困户生产出行条件</t>
  </si>
  <si>
    <t>锦和镇大湾村基本公共服务项目溪水桥新建</t>
  </si>
  <si>
    <t>新建桥长15米；宽6米；高9米</t>
  </si>
  <si>
    <t>改善40户154人贫困户生产出行条件</t>
  </si>
  <si>
    <t>锦和镇东街社区基本公共服务项目过溪桥改建</t>
  </si>
  <si>
    <t>新建桥25米,宽4米</t>
  </si>
  <si>
    <t>改善28户105人贫困户生产出行条件</t>
  </si>
  <si>
    <t>锦和镇河湾村基本公共服务项目岩脑湾口上修座桥梁</t>
  </si>
  <si>
    <t>新建桥长18米；宽4米；高5米</t>
  </si>
  <si>
    <t>改善13户42人贫困户生产出行条件</t>
  </si>
  <si>
    <t>锦和镇鱼尾村基本公共服务项目组道硬化</t>
  </si>
  <si>
    <t>二组硬化道路长480米；宽4.5米</t>
  </si>
  <si>
    <t>改善13户61人贫困户生产出行条件</t>
  </si>
  <si>
    <t>锦和镇新场村基本公共服务项目生产便道桥建设</t>
  </si>
  <si>
    <t>老屋场新建桥长12米，宽3.5米</t>
  </si>
  <si>
    <t>改善9户35人贫困户生产出行条件</t>
  </si>
  <si>
    <t>兰里镇栎木村基本公共服务项目栾东桥改造</t>
  </si>
  <si>
    <t>新建桥长28米，宽6米</t>
  </si>
  <si>
    <t>改善44户168人贫困户生产出行条件</t>
  </si>
  <si>
    <t>江口墟镇齐天坪村基本公共服务项目危桥改造项目</t>
  </si>
  <si>
    <t>包家桥改造长19米，宽6.5米</t>
  </si>
  <si>
    <t>改善26户104人贫困人口出行条件为提高村民经济收益提供交通保障</t>
  </si>
  <si>
    <t>黄桑乡桃花村基本公共服务项目桥梁新建项目</t>
  </si>
  <si>
    <t>新建桃花村桥长20米，宽5.5,接线长400米。</t>
  </si>
  <si>
    <t>农村公路安防工程</t>
  </si>
  <si>
    <t>锦和镇新场村Y765横溪桥至杨柳坪公路2.8公里波形护栏(第二批）</t>
  </si>
  <si>
    <t>保障21户74人贫困人口交通出行安全</t>
  </si>
  <si>
    <t>Y772岩口山村-柑子园村公路3公里波形护栏（第二批）</t>
  </si>
  <si>
    <t>保障25户78人贫困人口交通出行安全</t>
  </si>
  <si>
    <t>X097黄土坡至望远公路16.82公里波形护栏</t>
  </si>
  <si>
    <t>保障83户294人贫困人口交通出行安全</t>
  </si>
  <si>
    <t>YZ02弄里至黄溪公路4公里波形护栏</t>
  </si>
  <si>
    <t>保障134户567人贫困人口交通出行安全</t>
  </si>
  <si>
    <t>YZ17程禾溪至老竹溪公路3.66公里波形护栏</t>
  </si>
  <si>
    <t>保障148户619人贫困人口交通出行安全</t>
  </si>
  <si>
    <t>X501洲上至尧里公路1.28公里波形护栏</t>
  </si>
  <si>
    <t>保障84户298人贫困人口交通出行安全</t>
  </si>
  <si>
    <t>YZ12省道至火马坳公路3.36公里波形护栏</t>
  </si>
  <si>
    <t>保障80户314人贫困人口交通出行安全</t>
  </si>
  <si>
    <t>YZ19石垅溪至沿洞塘溪公路1.94公里波形护栏</t>
  </si>
  <si>
    <t>保障122户434人贫困人口交通出行安全</t>
  </si>
  <si>
    <t>高村镇中寨坪村基本公共服务公路安防项目</t>
  </si>
  <si>
    <t>2021年10</t>
  </si>
  <si>
    <t>中寨坪-泸溪麻浦公路护栏、标志牌等4.5公里</t>
  </si>
  <si>
    <t>改善70户273人脱贫人口出行条件和交通安全，巩固脱贫成果。</t>
  </si>
  <si>
    <t>高村镇栗坪村基本公共服务公路安防项目</t>
  </si>
  <si>
    <r>
      <rPr>
        <sz val="10"/>
        <rFont val="宋体"/>
        <charset val="134"/>
      </rPr>
      <t>县道</t>
    </r>
    <r>
      <rPr>
        <sz val="10"/>
        <rFont val="Helvetica"/>
        <charset val="0"/>
      </rPr>
      <t>-</t>
    </r>
    <r>
      <rPr>
        <sz val="10"/>
        <rFont val="宋体"/>
        <charset val="134"/>
      </rPr>
      <t>栗坪乡畜牧场公路护栏、标志牌等1.5公里</t>
    </r>
  </si>
  <si>
    <t>改善101户367人脱贫人口出行条件和交通安全，巩固脱贫成果。</t>
  </si>
  <si>
    <t>高村镇通灵溪村基本公共服务公路安防项目</t>
  </si>
  <si>
    <t>油坊-太阳坪公路护栏、标志牌等1.9公里</t>
  </si>
  <si>
    <t>改善14户47人脱贫人口出行条件和交通安全，巩固脱贫成果。</t>
  </si>
  <si>
    <t>岩门镇大路坳村基本公共服务公路安防项目</t>
  </si>
  <si>
    <r>
      <rPr>
        <sz val="10"/>
        <rFont val="宋体"/>
        <charset val="134"/>
      </rPr>
      <t>大路坳</t>
    </r>
    <r>
      <rPr>
        <sz val="10"/>
        <rFont val="Helvetica"/>
        <charset val="0"/>
      </rPr>
      <t>-</t>
    </r>
    <r>
      <rPr>
        <sz val="10"/>
        <rFont val="宋体"/>
        <charset val="134"/>
      </rPr>
      <t>杨家垅公路护栏、标志牌等2.9公里</t>
    </r>
  </si>
  <si>
    <t>改善52户188人脱贫人口出行条件和交通安全，巩固脱贫成果。</t>
  </si>
  <si>
    <t>岩门镇玳瑁坡村基本公共服务公路安防项目</t>
  </si>
  <si>
    <t>烧香田-杨家湾公路护栏、标志牌等2.3公里</t>
  </si>
  <si>
    <t>改善183户693人脱贫人口出行条件和交通安全，巩固脱贫成果。</t>
  </si>
  <si>
    <t>岩门镇平原村基本公共服务公路安防项目</t>
  </si>
  <si>
    <t>龙公桥-龙公桥公路护栏、标志牌等0.1公里</t>
  </si>
  <si>
    <t>改善47户172人脱贫人口出行条件和交通安全，巩固脱贫成果。</t>
  </si>
  <si>
    <t>岩门镇白泥田村基本公共服务公路安防项目</t>
  </si>
  <si>
    <r>
      <rPr>
        <sz val="10"/>
        <rFont val="宋体"/>
        <charset val="134"/>
      </rPr>
      <t>县道</t>
    </r>
    <r>
      <rPr>
        <sz val="10"/>
        <rFont val="Helvetica"/>
        <charset val="0"/>
      </rPr>
      <t>-</t>
    </r>
    <r>
      <rPr>
        <sz val="10"/>
        <rFont val="宋体"/>
        <charset val="134"/>
      </rPr>
      <t>白泥田公路护栏0.2公里</t>
    </r>
  </si>
  <si>
    <t>改善54户165人脱贫人口出行条件和交通安全，巩固脱贫成果。</t>
  </si>
  <si>
    <t>谭家寨乡乌林溪村基本公共服务公路安防项目</t>
  </si>
  <si>
    <t>乌林溪-长坡山公路护栏、标志牌等2.2公里</t>
  </si>
  <si>
    <t>改善62户202人脱贫人口出行条件和交通安全，巩固脱贫成果。</t>
  </si>
  <si>
    <t>文昌阁乡黄土坡村基本公共服务公路安防项目</t>
  </si>
  <si>
    <t>黄土坡桥-黄土坡桥公路护栏、标志牌等1公里</t>
  </si>
  <si>
    <t>改善41户158人脱贫人口出行条件和交通安全，巩固脱贫成果。</t>
  </si>
  <si>
    <t>板栗树乡盐井村基本公共服务公路安防项目</t>
  </si>
  <si>
    <t>板栗树乡盐井村</t>
  </si>
  <si>
    <t>盐井—高枣线公路护栏、标志牌等1.1公里</t>
  </si>
  <si>
    <t>改善65户216人脱贫人口出行条件和交通安全，巩固脱贫成果。</t>
  </si>
  <si>
    <t>舒家村乡狮子湾村基本公共服务公路安防项目</t>
  </si>
  <si>
    <t>狗崽冲-狗崽冲（狮子湾）公路护栏、标志牌2公里</t>
  </si>
  <si>
    <t>改善146户516人脱贫人口出行条件和交通安全，巩固脱贫成果。</t>
  </si>
  <si>
    <t>隆家堡乡塘头山村基本公共服务公路安防项目</t>
  </si>
  <si>
    <t>塘头山-长坡山公路护栏、标志牌等3.2公里</t>
  </si>
  <si>
    <t>改善169户598人脱贫人口出行条件和交通安全，巩固脱贫成果。</t>
  </si>
  <si>
    <t>郭公坪乡川岩坪村基本公共服务公路安防项目</t>
  </si>
  <si>
    <t>郭公坪乡川岩坪村</t>
  </si>
  <si>
    <t>川岩坪七组公路护栏、标志牌等2.6公里</t>
  </si>
  <si>
    <t>改善105户398人脱贫人口出行条件和交通安全，巩固脱贫成果。</t>
  </si>
  <si>
    <t>川岩坪 -上大坪公路护护栏、标志牌等1公里</t>
  </si>
  <si>
    <t>石羊哨乡岩落寨村基本公共服务公路安防项目</t>
  </si>
  <si>
    <t>乡道-岩落寨下拉动村公路护栏、标志牌等2.68公里</t>
  </si>
  <si>
    <t>改善141户571人脱贫人口出行条件和交通安全，巩固脱贫成果。</t>
  </si>
  <si>
    <t>兰村乡兰村村基本公共服务公路安防项目</t>
  </si>
  <si>
    <t>县道-蛮溪公路护栏、标志牌等1.9公里</t>
  </si>
  <si>
    <t>改善105户348人脱贫人口出行条件和交通安全，巩固脱贫成果。</t>
  </si>
  <si>
    <t>和平溪乡大坡村基本公共服务公路安防项目</t>
  </si>
  <si>
    <t>尹家岭(桃树坪)-罗家溪(鹤城）公路护栏、标志牌等1.7公里</t>
  </si>
  <si>
    <t>改善342户1337人脱贫人口出行条件和交通安全，巩固脱贫成果。</t>
  </si>
  <si>
    <t>高村镇黄莲冲村公共服务公路危桥改造项目</t>
  </si>
  <si>
    <t>高村镇黄莲冲村</t>
  </si>
  <si>
    <t>黄莲冲一桥拆除重建长40米宽5.5米</t>
  </si>
  <si>
    <t>改善129户527人脱贫人口出行条件和交通安全，巩固脱贫成果。</t>
  </si>
  <si>
    <t>锦和镇岩口山村公共服务公路危桥改造项目</t>
  </si>
  <si>
    <t>岩口山桥拆除重建长16米宽5.5米</t>
  </si>
  <si>
    <t>改善79户284人脱贫人口出行条件和交通安全，巩固脱贫成果。</t>
  </si>
  <si>
    <t>文昌阁乡文昌新村公共服务公路危桥改造项目</t>
  </si>
  <si>
    <t>小文昌阁桥拆除重建长12米宽8.5米</t>
  </si>
  <si>
    <t>改善186户674人脱贫人口出行条件和交通安全，巩固脱贫成果。</t>
  </si>
  <si>
    <t>文昌阁桥拆除重建长10.05米宽8.5米</t>
  </si>
  <si>
    <t>黄桑乡郑家潭村公共服务公路危桥改造项目</t>
  </si>
  <si>
    <t>黄桑乡郑家潭村</t>
  </si>
  <si>
    <t>2021年12</t>
  </si>
  <si>
    <t>郑家潭桥拆除重建长44米宽6.5米</t>
  </si>
  <si>
    <t>改善66户264人脱贫人口出行条件和交通安全，巩固脱贫成果。</t>
  </si>
  <si>
    <t>道路改建项目</t>
  </si>
  <si>
    <t>交通运输局</t>
  </si>
  <si>
    <t>霞飞云果园公路改造工程2.77公里</t>
  </si>
  <si>
    <t>方便群众生活生产出行430人</t>
  </si>
  <si>
    <t>道路硬化项目</t>
  </si>
  <si>
    <t>杨柳溪道路硬化1.0公里</t>
  </si>
  <si>
    <t>改善210人口生产生活出行条件</t>
  </si>
  <si>
    <t>马江口4组道路硬化0.3公里</t>
  </si>
  <si>
    <t>改善185人口生产生活出行条件</t>
  </si>
  <si>
    <t>通溪村八、九组道路硬化3.02公里</t>
  </si>
  <si>
    <t>方便群众生活生产出行230人</t>
  </si>
  <si>
    <t>苍冲村雄山园区道路硬化4.03公里</t>
  </si>
  <si>
    <t>方便群众生活生产出行340人</t>
  </si>
  <si>
    <t>二组至老地坳道路硬化1公里</t>
  </si>
  <si>
    <t>改善125人口生产生活出行条件</t>
  </si>
  <si>
    <t>椒林至步云坪沿江道路硬化1.92公里</t>
  </si>
  <si>
    <t>首座田大塘垅、油茶产业园及生态养殖基地道路硬化3.5公里</t>
  </si>
  <si>
    <t>改善198人口生产生活出行条件</t>
  </si>
  <si>
    <t>流沙溪桥头-毛冲自然村公路1.561公里硬化</t>
  </si>
  <si>
    <t>解决117人脱贫人口出行困难</t>
  </si>
  <si>
    <t>龙脑山五组道路硬化1.176公里</t>
  </si>
  <si>
    <t>改善6户32人脱贫人口生产出行条件，为提高村民经济收益提供交通保障</t>
  </si>
  <si>
    <t>7组2.3公里道路硬化</t>
  </si>
  <si>
    <t>改善28户137人脱贫人口生产出行条件，为提高村民经济收益提供交通保障</t>
  </si>
  <si>
    <t>公路提质改造项目</t>
  </si>
  <si>
    <t>村主干道窄路加宽1.85公里</t>
  </si>
  <si>
    <t>提高468人交通出行条件，其中脱贫人口242人。</t>
  </si>
  <si>
    <t>村部至5组2.085公里公路硬化</t>
  </si>
  <si>
    <t>改善27户脱贫户生产生活出行条件</t>
  </si>
  <si>
    <t>塘坊-山跃邓家人道路硬化1.886公里</t>
  </si>
  <si>
    <t>改善20户74人脱贫人口生产生活出行条件</t>
  </si>
  <si>
    <t>新屋村至毛家滩村自然村公路2.62公里硬化</t>
  </si>
  <si>
    <t>解决125人脱贫人口出行困难</t>
  </si>
  <si>
    <t>江坪-野鸡冲自然村公路1.609公里硬化</t>
  </si>
  <si>
    <t>解决脱贫人口129人出行困难</t>
  </si>
  <si>
    <t>一组小学小冲马路垢道路硬化1.528公里</t>
  </si>
  <si>
    <t>改善脱贫户27户120人出行困难</t>
  </si>
  <si>
    <t>田塘-当风坳自然村公路2.463公里硬化</t>
  </si>
  <si>
    <t>九组拱桥至桐木寨道路硬化长2.82公里</t>
  </si>
  <si>
    <t>解决300人生产生活问题，其中脱贫人口241人。</t>
  </si>
  <si>
    <t>水厂-桐木寨自然村公路3.464公里硬化</t>
  </si>
  <si>
    <t>解决132人脱贫人口出行困难</t>
  </si>
  <si>
    <t>1组道路硬化2.14公里，宽3.5米</t>
  </si>
  <si>
    <t>解决330人出行和1500亩水果运输问题，其中脱贫人口239人受益。</t>
  </si>
  <si>
    <t>火马洞-万家脑自然村公路1.304公里硬化</t>
  </si>
  <si>
    <t>解决109人脱贫人口出行困难</t>
  </si>
  <si>
    <t>竿子溪一至五组大辽公路硬化长3.18公里宽3.5米</t>
  </si>
  <si>
    <t>方便村民出行、生产运输，其中脱贫人口96人受益</t>
  </si>
  <si>
    <t>木材检查站-阳雀坳自然村公路1.322公里硬化</t>
  </si>
  <si>
    <t>解决121人脱贫人口出行困难</t>
  </si>
  <si>
    <t>回龙阁千公坪自然村公路1.812公里硬化</t>
  </si>
  <si>
    <t>解决114个脱贫人口出行困难</t>
  </si>
  <si>
    <t>文昌阁乡坳头坪村</t>
  </si>
  <si>
    <t>二组道路硬化全长950米</t>
  </si>
  <si>
    <t>改善全村12户50人脱贫户生产条件</t>
  </si>
  <si>
    <t>坝上-老竹溪自然村公路1.196公里硬化</t>
  </si>
  <si>
    <t>解决131人脱贫人口出行困难</t>
  </si>
  <si>
    <t>兰村乡桐古垅村</t>
  </si>
  <si>
    <t>4至9组桐长主干道硬化长3.8公里，宽4.5m</t>
  </si>
  <si>
    <t>解决脱贫户35户145人出行安全问题</t>
  </si>
  <si>
    <t>老鸭田林场自然村公路1.478公里硬化</t>
  </si>
  <si>
    <t>隆家堡乡三角坳</t>
  </si>
  <si>
    <t>三角坳至王坡5.864公里窄路加宽</t>
  </si>
  <si>
    <t>方便124人脱贫人口出行</t>
  </si>
  <si>
    <t>国道-云彩坡自然村公路5.419公里硬化</t>
  </si>
  <si>
    <t>解决112人出行困难，其中脱贫人口100人。</t>
  </si>
  <si>
    <t>桥梁新建项目</t>
  </si>
  <si>
    <t>高村镇白羊村</t>
  </si>
  <si>
    <t>六组新建桥梁长15米，宽5.5米</t>
  </si>
  <si>
    <t>改善6户20人脱贫人口出行条件为提高村民经济收益提供交通保障</t>
  </si>
  <si>
    <t>桥梁新建长32米，宽6米</t>
  </si>
  <si>
    <t>方便456人口生产、生活，其中脱贫人口68人</t>
  </si>
  <si>
    <t>19组道路硬化600米，宽3.5米</t>
  </si>
  <si>
    <t>改善群众生产出行条件，受益脱贫户14户，脱贫人口27人</t>
  </si>
  <si>
    <t>兰里镇黄岩溪村麻阳蔻橙标准示范园道路4公里硬化</t>
  </si>
  <si>
    <t>解决122人口生产出行条件，提高村民经济增收</t>
  </si>
  <si>
    <t>道路改造项目</t>
  </si>
  <si>
    <t>大桥江至小溪村道维修长1.8千米</t>
  </si>
  <si>
    <t>改善230户脱贫人口生产生活条件</t>
  </si>
  <si>
    <t>公路安防项目</t>
  </si>
  <si>
    <t>浪山溪-库边公路1.69公里波形护栏</t>
  </si>
  <si>
    <t>提高145脱贫人口出行安全</t>
  </si>
  <si>
    <t>大溪村村道自然村公路1.354公里波形护栏</t>
  </si>
  <si>
    <t>提高136人口交通出行安全</t>
  </si>
  <si>
    <t>村道至芷江岩嘴村自然村公路3.005公里波形护栏</t>
  </si>
  <si>
    <t>提高139人口交通出行安全</t>
  </si>
  <si>
    <t>小江村四组至五组自然村公路1.741公里波形护栏</t>
  </si>
  <si>
    <t>提高144人口交通出行安全</t>
  </si>
  <si>
    <t>省道至上小王自然村公路0.687公里波形护栏</t>
  </si>
  <si>
    <t>提114人口交通出行安全</t>
  </si>
  <si>
    <t>皮林村二组至黄土坡二组自然村公路3.066公里波形护栏</t>
  </si>
  <si>
    <t>提高145人口交通出行安全</t>
  </si>
  <si>
    <t>枫木树-长坡山自然村公路2.975公里波形护栏</t>
  </si>
  <si>
    <t>滴杨线自然村公路2.521公里波形护栏</t>
  </si>
  <si>
    <t>提高120人口交通出行安全</t>
  </si>
  <si>
    <t>关木冲林场自然村公路4.871公里波形护栏</t>
  </si>
  <si>
    <t>提高119人口交通出行安全</t>
  </si>
  <si>
    <t>石眼潭-长坡山自然村公路3.69公里波形护栏</t>
  </si>
  <si>
    <t>提高122人口交通出行安全</t>
  </si>
  <si>
    <t>红冬潭至九、十组自然村公路1.956公里波形护栏</t>
  </si>
  <si>
    <t>提高132人口交通出行安全</t>
  </si>
  <si>
    <t>大桥江村至东冲自然村公路2.676公里波形护栏</t>
  </si>
  <si>
    <t>桐木垅-龙家自然村公路1.019公里波形护栏</t>
  </si>
  <si>
    <t>提高165人口交通出行安全</t>
  </si>
  <si>
    <t>狮子湾-牛井自然村公路1.503公里波形护栏</t>
  </si>
  <si>
    <t>提高133人口交通出行安全</t>
  </si>
  <si>
    <t>浪山溪村村道自然村公路1.743公里波形护栏</t>
  </si>
  <si>
    <t>库边至火车站进站路自然村公路1.761公里波形护栏</t>
  </si>
  <si>
    <t>江口中心学校-井子山自然村公路2.348公里波形护栏</t>
  </si>
  <si>
    <t>提高123人口交通出行安全</t>
  </si>
  <si>
    <t>石羊哨乡通达林村</t>
  </si>
  <si>
    <t>李家村东瓜冲至新建村河家坨自然村公路2.755公里波形护栏</t>
  </si>
  <si>
    <t>提高156人口交通出行安全</t>
  </si>
  <si>
    <t>村道至跃马寨自然村公路2.561公里波形护栏</t>
  </si>
  <si>
    <t>提高114人口交通出行安全</t>
  </si>
  <si>
    <t>所住至林场自然村公路2.668公里波形护栏</t>
  </si>
  <si>
    <t>矛洲至杨冲自然村公路2.38公里波形护栏</t>
  </si>
  <si>
    <t>提高115人口交通出行安全</t>
  </si>
  <si>
    <t>三组至涡沙溪自然村公路1.721公里波形护栏</t>
  </si>
  <si>
    <t>提高142人口交通出行安全</t>
  </si>
  <si>
    <t>桐木至六破田自然村公路0.826公里波形护栏</t>
  </si>
  <si>
    <t>提高163人口交通出行安全</t>
  </si>
  <si>
    <t>省道至铜矿自然村公路1.39公里波形护栏</t>
  </si>
  <si>
    <t>黄家人至黄双村自然村公路2.116公里波形护栏</t>
  </si>
  <si>
    <t>江坪至林场屋下自然村公路1.293公里波形护栏</t>
  </si>
  <si>
    <t>黄连冲-溪边田自然村公路2.519公里波形护栏</t>
  </si>
  <si>
    <t>提高245人口交通出行安全</t>
  </si>
  <si>
    <t>铁路桥-铁路桥自然村公路2.941公里波形护栏</t>
  </si>
  <si>
    <t>高枣公路至双岔口村自然村公路1.4公里波形护栏</t>
  </si>
  <si>
    <t>提高188人口交通出行安全</t>
  </si>
  <si>
    <t>高枣线至凉子上自然村公路2.151公里波形护栏</t>
  </si>
  <si>
    <t>盐井村-下盐井自然村公路2.496公里波形护栏</t>
  </si>
  <si>
    <t>提高175人口交通出行安全</t>
  </si>
  <si>
    <t>锦和镇轻土村</t>
  </si>
  <si>
    <t>轻土至长潭桥公路0.8公里改造</t>
  </si>
  <si>
    <t>提高1200人交通出行条件</t>
  </si>
  <si>
    <t>锦和镇新场村2组至凤凰水田乡长1公里硬化</t>
  </si>
  <si>
    <t>解决20户74人脱贫户生产建设条件</t>
  </si>
  <si>
    <t>板栗漕至风洞1.3公里硬化</t>
  </si>
  <si>
    <t>改善660人口生产出行条件</t>
  </si>
  <si>
    <t>大坪一组0.7公里公路硬化</t>
  </si>
  <si>
    <t>改善230人口生产出行条件，为提高村民经济收益提供交通保障</t>
  </si>
  <si>
    <t>漫水社区14组、20组1.2公里道路硬化</t>
  </si>
  <si>
    <t>改善160人口生产出行条件</t>
  </si>
  <si>
    <t>文昌阁乡文昌新村风洞垅0.65公里公路硬化</t>
  </si>
  <si>
    <t>改善132人口生产出行条件</t>
  </si>
  <si>
    <t>和平溪乡金溪村二组学校0.7公里公路硬化</t>
  </si>
  <si>
    <t>改善126人口生产出行条件</t>
  </si>
  <si>
    <t>毛家潭至杨家坪4.5公里公路硬化</t>
  </si>
  <si>
    <t>方便村民出行、生产运输450人</t>
  </si>
  <si>
    <t>苍冲至岩寨公路改造3.5公里</t>
  </si>
  <si>
    <t>改善1230人生产出行条件</t>
  </si>
  <si>
    <t>清水、黄毛坡公路加宽5.492公里</t>
  </si>
  <si>
    <t>提高1300人出行条件</t>
  </si>
  <si>
    <t>兰村乡龙盘村村</t>
  </si>
  <si>
    <t>209国道至龙盘公路加宽1.47公里</t>
  </si>
  <si>
    <t>提高420人出行条件</t>
  </si>
  <si>
    <t>大龙冲至大坡公路维修8公里</t>
  </si>
  <si>
    <t>改善2330人生产出行条件</t>
  </si>
  <si>
    <t>桥梁建设项目</t>
  </si>
  <si>
    <t>高村镇兰丝垅村危桥改造长8米，宽5.5米</t>
  </si>
  <si>
    <t>提高88脱贫人口出行安全</t>
  </si>
  <si>
    <t>尧市镇拖冲社区危桥改造长60米，宽4.5米</t>
  </si>
  <si>
    <t>改善52人脱贫人口出行安全</t>
  </si>
  <si>
    <t>高村镇团山村</t>
  </si>
  <si>
    <t>团山至玳瑁坡公路2.3公里波形护栏</t>
  </si>
  <si>
    <t>提高456人口交通出行安全</t>
  </si>
  <si>
    <t>石羊哨乡李家村X089岩田坡桥-松溪坪公路2公里波形护栏</t>
  </si>
  <si>
    <t>尧市镇柑子坪村Y756尧市村-大溪村公路5公里波形护栏</t>
  </si>
  <si>
    <t>提高220人口交通出行安全</t>
  </si>
  <si>
    <t>岩门镇毛冲村Y760线S291-王坡村公路4.0公里波形护栏</t>
  </si>
  <si>
    <t>锦和镇新场村Y765横溪桥至杨柳坪公路5.0公里波形护栏</t>
  </si>
  <si>
    <t>提高356人口交通出行安全</t>
  </si>
  <si>
    <t>尧市镇保洞溪村Y768桥冲村-兰山村公路4.0公里波形护栏</t>
  </si>
  <si>
    <t>提高199人口交通出行安全</t>
  </si>
  <si>
    <t>Y772岩口山村-柑子园村公路4公里波形护栏</t>
  </si>
  <si>
    <t>提高325人口交通出行安全</t>
  </si>
  <si>
    <t>Y021火马坪村-火马坪村1公里波形护栏</t>
  </si>
  <si>
    <t>提高421人口交通出行安全</t>
  </si>
  <si>
    <t>C986燕溪桥-报木林公路2公里波形护栏</t>
  </si>
  <si>
    <t>提高232人口交通出行安全</t>
  </si>
  <si>
    <t>水库至上四组道路硬化0.924公里</t>
  </si>
  <si>
    <t>改善141户456人脱贫人口生产出行条件，为提高村民经济收益提供交通保障</t>
  </si>
  <si>
    <t>茶斗山（会仙脑）产业园道路硬化0.83公里</t>
  </si>
  <si>
    <t>改善27户107人脱贫人口生产出行条件，为提高村民经济收益提供交通保障</t>
  </si>
  <si>
    <t>铜坑垅道路硬化长0.8公里、宽3.5米</t>
  </si>
  <si>
    <t>改善7户34人脱贫户出行条件</t>
  </si>
  <si>
    <t>姚潭溪-栗子潭道路建设0.908公里</t>
  </si>
  <si>
    <t>改善5户23人交通方便</t>
  </si>
  <si>
    <t>S308-大远坳自然村公路0.55公里硬化</t>
  </si>
  <si>
    <t>解决108人出行困难</t>
  </si>
  <si>
    <t>桐新学校-老屋脑自然村公路0.47公里硬化</t>
  </si>
  <si>
    <t>解决124人出行困难</t>
  </si>
  <si>
    <t>大溪-金秋梨基地自然村公路0.967公里硬化</t>
  </si>
  <si>
    <t>解决137人出行困难</t>
  </si>
  <si>
    <t>三组楠木冲道路硬化0.7公里</t>
  </si>
  <si>
    <t>改善脱贫户54户256人出行困难</t>
  </si>
  <si>
    <t>道路新建项目</t>
  </si>
  <si>
    <t>3组至村部道路硬化0.732公里，宽3.5米</t>
  </si>
  <si>
    <t>改善脱贫户60户211人出行问题</t>
  </si>
  <si>
    <t>4组马蹄山至遥眼立公道路硬化长0.992公里，宽3.5米</t>
  </si>
  <si>
    <t>方便145人生产运输，产业发展</t>
  </si>
  <si>
    <t>七组至毛花冲道路硬化0.856公里，宽3.5米</t>
  </si>
  <si>
    <t>改善295人生产、出行条件</t>
  </si>
  <si>
    <t>马山潭-沟水溪自然村公路0.3公里硬化</t>
  </si>
  <si>
    <t>解决118人出行困难</t>
  </si>
  <si>
    <t>一组至二组自然村公路0.68公里硬化</t>
  </si>
  <si>
    <t>解决107人出行困难</t>
  </si>
  <si>
    <t>文昌阁乡雷司坪村</t>
  </si>
  <si>
    <t>县道-铁里冲自然村公路0.81公里硬化</t>
  </si>
  <si>
    <t>解决105人出行困难</t>
  </si>
  <si>
    <t>阴坡-桐木冲自然村公路0.76公里硬化</t>
  </si>
  <si>
    <t>解决112人出行困难</t>
  </si>
  <si>
    <t>3组木寨道路硬化长750，宽3.5m</t>
  </si>
  <si>
    <t>受益人60户280人</t>
  </si>
  <si>
    <t>关鸡冲-老院子自然村公路0.872公里硬化</t>
  </si>
  <si>
    <t>解决130人出行困难</t>
  </si>
  <si>
    <t>桐古垅林场自然村公路1.056公里硬化</t>
  </si>
  <si>
    <t>解决143人出行困难</t>
  </si>
  <si>
    <t>209国道至新屋垅公路1.29公里硬化</t>
  </si>
  <si>
    <t>二组新建桥梁长20米，宽5.5米</t>
  </si>
  <si>
    <t>改善140村民出行条件</t>
  </si>
  <si>
    <t>9组开战屋场至上岩金山硬化长1.3公里，宽3.5米</t>
  </si>
  <si>
    <t>解决115村民交通困难</t>
  </si>
  <si>
    <t>组道硬化</t>
  </si>
  <si>
    <t>苦栗寨新建组道硬化2公里</t>
  </si>
  <si>
    <t>方便42户145脱贫人口生活生产</t>
  </si>
  <si>
    <t>原三家村4组道路硬化长0.8公里，宽4.5米</t>
  </si>
  <si>
    <t>方便村民出行、生产运输150人</t>
  </si>
  <si>
    <t>球场至田湾2.253公里公路硬化</t>
  </si>
  <si>
    <t>改善112人口生产出行条件</t>
  </si>
  <si>
    <t>青山坑院子道路新建3.5公里</t>
  </si>
  <si>
    <t>改善190人口生产出行条件</t>
  </si>
  <si>
    <t>村道养护路至麻风村长3.7公里，宽4.5米</t>
  </si>
  <si>
    <t>改善1225村民产业生产发展条件</t>
  </si>
  <si>
    <t>桥冲村组道波形护栏3.021公里</t>
  </si>
  <si>
    <t>提高360人口交通出行安全</t>
  </si>
  <si>
    <t>大禾塘村组道波形护栏8.233公里</t>
  </si>
  <si>
    <t>提高36人口交通出行安全</t>
  </si>
  <si>
    <t>桥梁新建48米，宽5.0米</t>
  </si>
  <si>
    <t>改善178人脱贫人口出行安全</t>
  </si>
  <si>
    <t>五组至鹤城区贺家田道路硬化2.56公里</t>
  </si>
  <si>
    <t>改善326人口生产生活出行条件</t>
  </si>
  <si>
    <t>7组组道硬化长1公里，3.5米宽</t>
  </si>
  <si>
    <t>解决80个脱贫人口出行困难问题</t>
  </si>
  <si>
    <t>轻土主村道路面缺口硬化及维修700米</t>
  </si>
  <si>
    <t>改善2000人口出行安全</t>
  </si>
  <si>
    <t>板栗树村榆树坳道路改造2公里</t>
  </si>
  <si>
    <t>改善群众出行条件，受益群众1200人</t>
  </si>
  <si>
    <t>高村至板栗树道路改造10公里</t>
  </si>
  <si>
    <t>改善群众出行条件，受益群众2400人</t>
  </si>
  <si>
    <t>S320至新寨道路1.5公里硬化</t>
  </si>
  <si>
    <t>解决130人口生产出行条件，提高村民经济增收</t>
  </si>
  <si>
    <t>县道至猕猴桃园道路1.5公里硬化</t>
  </si>
  <si>
    <t>解决150人口生产出行条件，提高村民经济增收</t>
  </si>
  <si>
    <t>民益畜牧养殖专业合作社道路1.2公里硬化</t>
  </si>
  <si>
    <t>解145人口生产出行条件，提高村民经济增收</t>
  </si>
  <si>
    <t>蔡家至鸡关岩道路4公里硬化</t>
  </si>
  <si>
    <t>解决210人口生产出行条件，提高村民经济增收</t>
  </si>
  <si>
    <t>麻合公路至黄连冲特色产业园道路1.5公里硬化</t>
  </si>
  <si>
    <t>解决110人口生产出行条件，提高村民经济增收</t>
  </si>
  <si>
    <t>村道至屋后山项公路0.5公里硬化</t>
  </si>
  <si>
    <t>解决108人口生产出行条件，提高村民经济增收</t>
  </si>
  <si>
    <t>富田坳至产业园道路2公里硬化</t>
  </si>
  <si>
    <t>解决136人口生产出行条件，提高村民经济增收</t>
  </si>
  <si>
    <t>麻阳裕富柑桔特色产业园道路0.5公里硬化</t>
  </si>
  <si>
    <t>解决101人口生产出行条件，提高村民经济增收</t>
  </si>
  <si>
    <t>李木冲村至栗力冲村道路4公里硬化</t>
  </si>
  <si>
    <t>解决114人口生产出行条件，提高村民经济增收</t>
  </si>
  <si>
    <t>岩井垅公路至产业园道路1.5公里硬化</t>
  </si>
  <si>
    <t>解决140人口生产出行条件，提高村民经济增收</t>
  </si>
  <si>
    <t>县道至长潭坳道路3.5公里硬化</t>
  </si>
  <si>
    <t>解决117人口生产出行条件，提高村民经济增收</t>
  </si>
  <si>
    <t>郭公坪至漾头道路1.5公里硬化</t>
  </si>
  <si>
    <t>解决121人口生产出行条件，提高村民经济增收</t>
  </si>
  <si>
    <t>双竹坡至滩涂坪道路2公里硬化</t>
  </si>
  <si>
    <t>解决132人口生产出行条件，提高村民经济增收</t>
  </si>
  <si>
    <t>郭公坪镇麻阳常富猕猴桃特色产业园</t>
  </si>
  <si>
    <t>麻阳常富猕猴桃特色产业园道路1公里硬化</t>
  </si>
  <si>
    <t>和平溪乡江坪村</t>
  </si>
  <si>
    <t>江坪至大桥溪道路7公里硬化</t>
  </si>
  <si>
    <t>解决154人口生产出行条件，提高村民经济增收</t>
  </si>
  <si>
    <t>和平溪乡医院边至养殖场区道路3.8公里硬化</t>
  </si>
  <si>
    <t>解决163人口生产出行条件，提高村民经济增收</t>
  </si>
  <si>
    <t>株木村四组至冬桃产业园道路5公里硬化</t>
  </si>
  <si>
    <t>解决146人口生产出行条件，提高村民经济增收</t>
  </si>
  <si>
    <t>大溪村至梦之橙柑橘种植园道路4公里硬化</t>
  </si>
  <si>
    <t>和平溪乡望远村</t>
  </si>
  <si>
    <t>丢鸡冲至长冲道路3公里硬化</t>
  </si>
  <si>
    <t>解决165人口生产出行条件，提高村民经济增收</t>
  </si>
  <si>
    <t>麻晒坳至老冲道路4公里硬化</t>
  </si>
  <si>
    <t>和平溪乡大木村麻阳蔻橙特色产业园道路1公里硬化</t>
  </si>
  <si>
    <t>解决250人口生产出行条件，提高村民经济增收</t>
  </si>
  <si>
    <t>麻阳农杰黄桃特色产业园道路1.2公里硬化</t>
  </si>
  <si>
    <t>解决153人口生产出行条件，提高村民经济增收</t>
  </si>
  <si>
    <t>桃花村连通道路至合作社园区道路2公里硬化</t>
  </si>
  <si>
    <t>黄桑乡黄桑村</t>
  </si>
  <si>
    <t>兰里渡口至黄桑道路11公里硬化</t>
  </si>
  <si>
    <t>解决1250人口生产出行条件，提高村民经济增收</t>
  </si>
  <si>
    <t>湖南畦安生态种养特色产业园道路1.2公里硬化</t>
  </si>
  <si>
    <t>畦安种养特色产业园库边园区道路2.2公里硬化</t>
  </si>
  <si>
    <t>解决104人口生产出行条件，提高村民经济增收</t>
  </si>
  <si>
    <t>麻阳江口墟镇万灵山猕猴桃特色产业园道路6公里硬化</t>
  </si>
  <si>
    <t>解决124人口生产出行条件，提高村民经济增收</t>
  </si>
  <si>
    <t>舒家村至楠村道路2.5公里硬化</t>
  </si>
  <si>
    <t>解决157人口生产出行条件，提高村民经济增收</t>
  </si>
  <si>
    <t>新场村王岭溪至产业园道路2.5公里硬化</t>
  </si>
  <si>
    <t>解决128人口生产出行条件，提高村民经济增收</t>
  </si>
  <si>
    <t>岩拖公路至狮子湾道路10公里硬化</t>
  </si>
  <si>
    <t>解决119人口生产出行条件，提高村民经济增收</t>
  </si>
  <si>
    <t>G209国道至养鸡场道路3公里硬化</t>
  </si>
  <si>
    <t>解决160人口生产出行条件，提高村民经济增收</t>
  </si>
  <si>
    <t>麻阳海田猕猴桃特色产业园道路4.3公里硬化</t>
  </si>
  <si>
    <t>兰里镇杨家寨村</t>
  </si>
  <si>
    <t>杨岩公路鸡场段至养鸡场道路5公里硬化</t>
  </si>
  <si>
    <t>解决209人口生产出行条件，提高村民经济增收</t>
  </si>
  <si>
    <t>花园村至和平溪村道路3.5公里硬化</t>
  </si>
  <si>
    <t>兰里镇锦江村</t>
  </si>
  <si>
    <t>兰黄公路至产业园道路4公里硬化</t>
  </si>
  <si>
    <t>解决144人口生产出行条件，提高村民经济增收</t>
  </si>
  <si>
    <t>苍冲入雷打冲路口至南峰公司黄桃产业园道路4公里硬化</t>
  </si>
  <si>
    <t>铁塔山脚至铁塔山顶道路2公里硬化</t>
  </si>
  <si>
    <t>解决166人口生产出行条件，提高村民经济增收</t>
  </si>
  <si>
    <t>兰黄公路至梅子园道路4.3公里硬化</t>
  </si>
  <si>
    <t>生产区至有机肥处理厂道路0.65公里硬化</t>
  </si>
  <si>
    <t>解决161人口生产出行条件，提高村民经济增收</t>
  </si>
  <si>
    <t>政鑫农业开发有限公司冷链仓储物流中心道路0.5公里硬化</t>
  </si>
  <si>
    <t>解决170人口生产出行条件，提高村民经济增收</t>
  </si>
  <si>
    <t>麻阳冠湘黄桃特色产业园道路5公里硬化</t>
  </si>
  <si>
    <t>步云坪村至县级公路道路1公里硬化</t>
  </si>
  <si>
    <t>麻阳霞飞冰糖橙特色产业园道路2.5公里硬化</t>
  </si>
  <si>
    <t>解决147人口生产出行条件，提高村民经济增收</t>
  </si>
  <si>
    <t>兰江公路至大坡脑山顶道路1公里硬化</t>
  </si>
  <si>
    <t>解决138人口生产出行条件，提高村民经济增收</t>
  </si>
  <si>
    <t>康胜生态种植专业合作社道路2.7公里硬化</t>
  </si>
  <si>
    <t>县铜矿矿部至向阳村道路2公里硬化</t>
  </si>
  <si>
    <t>塘坊村至养殖园区道路1.5公里硬化</t>
  </si>
  <si>
    <t>国道边至水库大坝道路3公里硬化</t>
  </si>
  <si>
    <t>209国道至谭公冲村道路1.5公里硬化</t>
  </si>
  <si>
    <t>解决118人口生产出行条件，提高村民经济增收</t>
  </si>
  <si>
    <t>洞溪村5组猕猴桃产业园道路2.5公里硬化</t>
  </si>
  <si>
    <t>解决135人口生产出行条件，提高村民经济增收</t>
  </si>
  <si>
    <t>新溪村二组至农行桔园道路3公里硬化</t>
  </si>
  <si>
    <t>解决120人口生产出行条件，提高村民经济增收</t>
  </si>
  <si>
    <t>黄土溪水库大坝至巴巴坳道路1.5公里硬化</t>
  </si>
  <si>
    <t>解决112人口生产出行条件，提高村民经济增收</t>
  </si>
  <si>
    <t>通达林至产业园道路5公里硬化</t>
  </si>
  <si>
    <t>解决133人口生产出行条件，提高村民经济增收</t>
  </si>
  <si>
    <t>麻阳欣欣柑桔特色产业园道路0.6公里硬化</t>
  </si>
  <si>
    <t>新溪二组至黄土溪水库台湾岛道路2.9公里硬化</t>
  </si>
  <si>
    <t>关垅里至刷印湾道路3公里硬化</t>
  </si>
  <si>
    <t>锦峰猕猴桃特色产业园道路1.5公里硬化</t>
  </si>
  <si>
    <t>解决187人口生产出行条件，提高村民经济增收</t>
  </si>
  <si>
    <t>麻阳县一好柑桔特色园区道路1.5公里硬化</t>
  </si>
  <si>
    <t>麻阳致和生态农业柑桔特色产业园道路2公里硬化</t>
  </si>
  <si>
    <t>解决109人口生产出行条件，提高村民经济增收</t>
  </si>
  <si>
    <t>楠木桥八组（原黄茶四组）至楠木桥十二组（原竹子坳四组）道路6公里硬化</t>
  </si>
  <si>
    <t>解决145人口生产出行条件，提高村民经济增收</t>
  </si>
  <si>
    <t>返乡农民工创业基地至麻阳楠木桥大学生村官创业园道路12公里硬化</t>
  </si>
  <si>
    <t>解决311人口生产出行条件，提高村民经济增收</t>
  </si>
  <si>
    <t>岩拖公路至弄里村村道道路2.5公里硬化</t>
  </si>
  <si>
    <t>解决192人口生产出行条件，提高村民经济增收</t>
  </si>
  <si>
    <t>弄里村至藏红花种植示范园3公里硬化</t>
  </si>
  <si>
    <t>吴公桥至青云特色水果产业园道路7.5公里硬化</t>
  </si>
  <si>
    <t>解决562人口生产出行条件，提高村民经济增收</t>
  </si>
  <si>
    <t>岩拖公路至登盏坨道路4公里硬化</t>
  </si>
  <si>
    <t>解决195人口生产出行条件，提高村民经济增收</t>
  </si>
  <si>
    <t>文西新村至桐油坡道路2公里硬化</t>
  </si>
  <si>
    <t>解决107人口生产出行条件，提高村民经济增收</t>
  </si>
  <si>
    <t>惠家坊至杨家小冲道路2.5公里硬化</t>
  </si>
  <si>
    <t>猕猴桃园区道路3公里硬化</t>
  </si>
  <si>
    <t>文昌阁乡西晃山国有林场</t>
  </si>
  <si>
    <t>麻阳西晃山有机茶特色产业园道路7.8公里硬化</t>
  </si>
  <si>
    <t>解决103人口生产出行条件，提高村民经济增收</t>
  </si>
  <si>
    <t>白泥田长湾园道路8公里硬化</t>
  </si>
  <si>
    <t>大路坳村4组猕猴桃储藏库道路1公里硬化</t>
  </si>
  <si>
    <t>白泥湾至金棒湾道路6.6公里硬化</t>
  </si>
  <si>
    <t>解决202人口生产出行条件，提高村民经济增收</t>
  </si>
  <si>
    <t>拖冲至堆子丘道路6公里硬化</t>
  </si>
  <si>
    <t>解决233人口生产出行条件，提高村民经济增收</t>
  </si>
  <si>
    <t>岩拖公路至沟水溪村道路11.4公里硬化</t>
  </si>
  <si>
    <t>解决254人口生产出行条件，提高村民经济增收</t>
  </si>
  <si>
    <t>尧市镇拖冲村</t>
  </si>
  <si>
    <t>保家岭至青山洞五倍子种植基地道路3公里硬化</t>
  </si>
  <si>
    <t>解决215人口生产出行条件，提高村民经济增收</t>
  </si>
  <si>
    <t>保洞溪村彭家畈至产业园道路1公里硬化</t>
  </si>
  <si>
    <t>霉水垅冬桃园至东冲垅冬桃园道路0.2公里硬化</t>
  </si>
  <si>
    <t>解决137人口生产出行条件，提高村民经济增收</t>
  </si>
  <si>
    <t>拖冲至芷江道路8公里硬化</t>
  </si>
  <si>
    <t>尧市镇麻阳凯丰黄金李特色产业园</t>
  </si>
  <si>
    <t>村道旁至果园道路5公里硬化</t>
  </si>
  <si>
    <t>解决179人口生产出行条件，提高村民经济增收</t>
  </si>
  <si>
    <t>柑子坪三组至一组道路3公里硬化</t>
  </si>
  <si>
    <t>豪侠坪村10组过溪桥1座，长16米，宽5.5米</t>
  </si>
  <si>
    <t>进一步改善生产生活条件，解决30户140人出行困难问题</t>
  </si>
  <si>
    <t>2021年3月后新增</t>
  </si>
  <si>
    <t>大桥江豪侠坪</t>
  </si>
  <si>
    <t>豪侠坪至皮林村道路硬化1.7公里，宽4.5米；道路提质升级扩宽长1.3公里，宽1米</t>
  </si>
  <si>
    <t>进一步改善生产生活条件，受益总人数1100人，其中脱贫户130户470人</t>
  </si>
  <si>
    <t>和平溪乡大溪村栗田1、2、3组产业道路硬化3.8公里，宽4.5米</t>
  </si>
  <si>
    <t>进一步改善生产生活条件，受益总人数512户1027人</t>
  </si>
  <si>
    <t>和平溪乡大溪村马山产业道路硬化3公里，宽4.5米</t>
  </si>
  <si>
    <t>进一步改善生产生活条件，受益总人数257户983人</t>
  </si>
  <si>
    <t>和平溪乡毛坪村青山冲至明月庵产业道路硬化1.8公里，宽3.5米</t>
  </si>
  <si>
    <t>进一步改善生产生活条件，受益总人数172户418人</t>
  </si>
  <si>
    <t>和平溪乡毛坪村2组公路至通田产业道路硬化0.9公里，宽3.5米</t>
  </si>
  <si>
    <t>进一步改善生产生活条件，受益总人数138户374人</t>
  </si>
  <si>
    <t>和平溪乡毛坪村4组至6组土道路硬化1.2公里，宽3.5米</t>
  </si>
  <si>
    <t>进一步改善生产生活条件，受益总人数372户562人</t>
  </si>
  <si>
    <t>和平溪乡毛坪村艮子冲和尚头至艮子冲道路硬化1公里，宽4米</t>
  </si>
  <si>
    <t>和平溪乡毛坪村4，5,6组王牛叉至连家坪道路硬化1.5公里，宽4米</t>
  </si>
  <si>
    <t>和平溪乡毛坪村3组公路至楠木冲道路硬化1.5公里，宽3.5米</t>
  </si>
  <si>
    <t>和平溪乡毛坪村2组生洞弯至枫水湾土道路硬化1.5公里，宽3.5米</t>
  </si>
  <si>
    <t>和平溪乡金溪村至毛坪村联村地道路硬化1.2公里，宽3.5米</t>
  </si>
  <si>
    <t>进一步改善生产生活条件，受益总人数672户3280人</t>
  </si>
  <si>
    <t>和平溪乡金溪村四组生产便道硬化1.1公里，宽3.5米</t>
  </si>
  <si>
    <t>进一步改善生产生活条件，受益总人数45户163人</t>
  </si>
  <si>
    <t>和平溪乡金溪村村道路硬化1.8公里，宽3.5米</t>
  </si>
  <si>
    <t>进一步改善生产生活条件，受益总人数789户3800人</t>
  </si>
  <si>
    <t>和平溪乡金溪村生产便道硬化1公里，3.5米</t>
  </si>
  <si>
    <t>进一步改善生产生活条件，受益总人数45户180人</t>
  </si>
  <si>
    <t>和平溪乡金溪村产业园便道硬化1公里，宽3.5米</t>
  </si>
  <si>
    <t>进一步改善生产生活条件，受益总人数50户160人</t>
  </si>
  <si>
    <t>和平溪乡株木村新建桥梁，长20米，宽5米，厚0.5米</t>
  </si>
  <si>
    <t>进一步改善生产生活条件，受益总人数68户269人</t>
  </si>
  <si>
    <t>和平溪乡株木村至辰溪县大水田乡栾青村道路硬化4公里，宽4.5米</t>
  </si>
  <si>
    <t>进一步改善生产生活条件，受益总人数335户1582人</t>
  </si>
  <si>
    <t>和平溪乡株木村1.2.3组到自来水厂道路硬化1.5公里，宽3.5米</t>
  </si>
  <si>
    <t>和平溪乡大溪村黄桃柑橘产业园道路硬化4公里，宽5米</t>
  </si>
  <si>
    <t>进一步改善生产生活条件，受益总人数32户126人</t>
  </si>
  <si>
    <t>和平溪乡大溪村黄桃柑橘产业园道路硬化0.7公里</t>
  </si>
  <si>
    <t>兰里镇大华坪村1组至10黄桃柑橘产业园道路共10.5公里</t>
  </si>
  <si>
    <t>进一步改善生产生活条件，受益总人数105户389人</t>
  </si>
  <si>
    <t>兰里镇塘里村2组至3组道路硬化1.5公里，宽4.5米</t>
  </si>
  <si>
    <t>进一步改善生产生活条件，受益总人数43户167人</t>
  </si>
  <si>
    <t>兰里镇花园村4、5、6、7、8组柑橘园道路硬化1.2公里</t>
  </si>
  <si>
    <t>进一步改善生产生活条件，受益总人数525户2153人，其中脱贫户65户236人</t>
  </si>
  <si>
    <t>高村镇龙池村20米道路修复硬化</t>
  </si>
  <si>
    <t>进一步改善生产生活条件，受益总人数5800人</t>
  </si>
  <si>
    <t>尧市镇马江口村1.2.3组1.1公里道路硬化</t>
  </si>
  <si>
    <t>进一步改善生产生活条件，受益总人数户1026人</t>
  </si>
  <si>
    <t>和平溪乡大溪村平板桥桥梁建设</t>
  </si>
  <si>
    <t>进一步改善生产生活条件，受益总人数166户669人</t>
  </si>
  <si>
    <t>桥梁改扩建项目</t>
  </si>
  <si>
    <t>和平溪乡大溪村8组桥梁维修</t>
  </si>
  <si>
    <t>进一步改善生产生活条件，受益总人数361户1455人</t>
  </si>
  <si>
    <t>兰里镇高坪村蔻橙入园5公里道路硬化</t>
  </si>
  <si>
    <t>进一步改善生产生活条件，受益总人数270户2400人</t>
  </si>
  <si>
    <t>兰里镇青山村三组阴家坳至神仙坳长2.5公里，宽4.5米组道硬化</t>
  </si>
  <si>
    <t>进一步改善生产生活条件，受益总人数60户186人</t>
  </si>
  <si>
    <t>兰里镇青山村六组亭子上至辣子湾长3公里，宽4.5米组道硬化，</t>
  </si>
  <si>
    <t>进一步改善生产生活条件，受益总人数70户212人</t>
  </si>
  <si>
    <t>大桥江乡豪侠坪村公路提质改造长2公里，宽1.5米</t>
  </si>
  <si>
    <t>进一步改善生产生活条件，受益总人数626户2174人</t>
  </si>
  <si>
    <t>大桥江乡豪侠坪</t>
  </si>
  <si>
    <t>大桥江乡豪侠坪村8、9组新建桥梁长30米，宽4.5米</t>
  </si>
  <si>
    <t>和平溪乡和平溪村一组至花园村长1.8公里，宽4.2米，道路硬化</t>
  </si>
  <si>
    <t>进一步改善生产生活条件，受益总人数218户878人</t>
  </si>
  <si>
    <t>和平溪乡和平溪村四组至村部长0.5公里，宽4.2米，道路硬化</t>
  </si>
  <si>
    <t>进一步改善生产生活条件，受益总人数80户218人</t>
  </si>
  <si>
    <t>和平溪乡和平溪村二组对角垅至门闩子长1.5公里，宽4.2米，道路硬化</t>
  </si>
  <si>
    <t>进一步改善生产生活条件，受益总人数159户638人</t>
  </si>
  <si>
    <t>岩门镇黄双冲村基本公共服务2.5公里道路扩建硬化</t>
  </si>
  <si>
    <t>进一步改善生产生活条件，受益总人数160余人</t>
  </si>
  <si>
    <t>岩门镇新坪村雷家组长1.5公里道路硬化</t>
  </si>
  <si>
    <t>进一步改善生产生活条件，受益总人数1800余人</t>
  </si>
  <si>
    <t>黄双乡石婆田村</t>
  </si>
  <si>
    <t>黄双乡石婆田村四组至一、二、三组长3公里，宽4.5米公路硬化</t>
  </si>
  <si>
    <t>进一步改善生产生活条件，受益总人数276户981人</t>
  </si>
  <si>
    <t>尧市镇拖冲社区长坪付家桥扩宽2米，长20米</t>
  </si>
  <si>
    <t>进一步改善生产生活条件，受益总人数400户1600人</t>
  </si>
  <si>
    <t>尧市镇托冲社区长坪桥危桥改造100米长及村道0.7公里扩宽</t>
  </si>
  <si>
    <t>进一步改善生产生活条件，受益总人数335户1620人</t>
  </si>
  <si>
    <t>吕家坪镇茶溪村大田冲种养家庭农场产业园区长1.2公里道路硬化。</t>
  </si>
  <si>
    <t>进一步改善生产生活条件，受益总人数32户80人</t>
  </si>
  <si>
    <t>吕家坪镇茶溪村大田冲长1.5公里，宽4.5米道路硬化。</t>
  </si>
  <si>
    <t>进一步改善生产生活条件，受益总人数458户2086人</t>
  </si>
  <si>
    <t>吕家坪镇茶溪村大岩冲长2公里，宽4.5米道路硬化。</t>
  </si>
  <si>
    <t>吕家坪镇茶溪村至向阳村长3公里，宽4.5米道路扩建及硬化。</t>
  </si>
  <si>
    <t>岩门镇大路坳村共约28.2公里道路硬化</t>
  </si>
  <si>
    <t>改善1800老百姓农产品等运输条件，降低运输成本，提高经济效益约5000元每人。</t>
  </si>
  <si>
    <t>岩门镇大路坳村长6公里，宽4米产业园道路硬化</t>
  </si>
  <si>
    <t>大大方便群众出行及农产品外销，直接收益285户1000人</t>
  </si>
  <si>
    <t>岩门镇黄双冲村一组长1000米，宽3.5米道路扩建硬化</t>
  </si>
  <si>
    <t>进一步改善生产生活条件，受益总人数37户146人</t>
  </si>
  <si>
    <t>王后冲至关闭口自然村公路1.196公里波形护栏</t>
  </si>
  <si>
    <t>提高152人口交通出行安全</t>
  </si>
  <si>
    <t>县道至中术元岩板塘自然村公路0.984公里波形护栏</t>
  </si>
  <si>
    <t>提147人口交通出行安全</t>
  </si>
  <si>
    <t>新碧-皮林麻衣冲自然村公路1.39公里波形护栏</t>
  </si>
  <si>
    <t>提155人口交通出行安全</t>
  </si>
  <si>
    <t>西皮溪至长远山林场自然村公路1.947公里波形护栏</t>
  </si>
  <si>
    <t>豪侠坪-双合口自然村公路2.827公里波形护栏</t>
  </si>
  <si>
    <t>提高147人口交通出行安全</t>
  </si>
  <si>
    <t>大桥江一毛冲自然村公路1.117公里波形护栏</t>
  </si>
  <si>
    <t>提高135人口交通出行安全</t>
  </si>
  <si>
    <t>县道至炭家垅自然村公路0.769公里波形护栏</t>
  </si>
  <si>
    <t>洞塘溪至长油坡自然村公路1.87公里波形护栏</t>
  </si>
  <si>
    <t>庙树林至水口山自然村公路0.487公里波形护栏</t>
  </si>
  <si>
    <t>盘田至盘田村部自然村公路0.81公里波形护栏</t>
  </si>
  <si>
    <t>洞塘溪五组路自然村公路0.295公里波形护栏</t>
  </si>
  <si>
    <t>提高137人口交通出行安全</t>
  </si>
  <si>
    <t>刘家湾至刘家湾自然村公路0.484公里波形护栏</t>
  </si>
  <si>
    <t>提高125人口交通出行安全</t>
  </si>
  <si>
    <t>西冲湾至井湾自然村公路0.564公里波形护栏</t>
  </si>
  <si>
    <t>提高166人口交通出行安全</t>
  </si>
  <si>
    <t>西冲湾至西冲湾自然村公路0.51公里波形护栏</t>
  </si>
  <si>
    <t>石垅溪-余家自然村公路0.912公里波形护栏</t>
  </si>
  <si>
    <t>米家坪至六组自然村公路0.605公里波形护栏</t>
  </si>
  <si>
    <t>干硐至三组自然村公路1.536公里波形护栏</t>
  </si>
  <si>
    <t>提高124人口交通出行安全</t>
  </si>
  <si>
    <t>碰泥垅-桐木阴自然村公路0.834公里波形护栏</t>
  </si>
  <si>
    <t>喇叭溪-道路溪自然村公路1.889公里波形护栏</t>
  </si>
  <si>
    <t>老石湾-江家坪自然村公路0.572公里波形护栏</t>
  </si>
  <si>
    <t>老山至二组自然村公路0.574公里波形护栏</t>
  </si>
  <si>
    <t>提高169人口交通出行安全</t>
  </si>
  <si>
    <t>老山至—组自然村公路0.237公里波形护栏</t>
  </si>
  <si>
    <t>提高108人口交通出行安全</t>
  </si>
  <si>
    <t>轻土至关田冲自然村公路1.76公里波形护栏</t>
  </si>
  <si>
    <t>提高345人口交通出行安全</t>
  </si>
  <si>
    <t>县道至皮甲冲自然村公路0.563公里波形护栏</t>
  </si>
  <si>
    <t>坳背里至西冲山自然村公路0.746公里波形护栏</t>
  </si>
  <si>
    <t>虹溪桥至长潭溪自然村公路1.886公里波形护栏</t>
  </si>
  <si>
    <t>提高189人口交通出行安全</t>
  </si>
  <si>
    <t>碾子上-得桥现自然村公路0.647公里波形护栏</t>
  </si>
  <si>
    <t>提高117人口交通出行安全</t>
  </si>
  <si>
    <t>官庄鱼塘-官庄桥自然村公路0.695公里波形护栏</t>
  </si>
  <si>
    <t>学校-牛脑上自然村公路0.321公里波形护栏</t>
  </si>
  <si>
    <t>提高107人口交通出行安全</t>
  </si>
  <si>
    <t>Y765-黄泥溪自然村公路1.324公里波形护栏</t>
  </si>
  <si>
    <t>新场村林场自然村公路2.468公里波形护栏</t>
  </si>
  <si>
    <t>白竹林至—组自然村公路1.625公里波形护栏</t>
  </si>
  <si>
    <t>咸池坳至跃坪自然村公路1.655公里波形护栏</t>
  </si>
  <si>
    <t>谭家寨乡跃坪村</t>
  </si>
  <si>
    <t>跃坪至老井冲至自然村公路3.434公里波形护栏</t>
  </si>
  <si>
    <t>亭乌线自然村公路1.314公里波形护栏</t>
  </si>
  <si>
    <t>高打坪-杨柳坪自然村公路3.574公里波形护栏</t>
  </si>
  <si>
    <t>大路坳至杨家垅自然村公路2.896公里波形护栏</t>
  </si>
  <si>
    <t>荒田冲村至五组自然村公路0.782公里波形护栏</t>
  </si>
  <si>
    <t>S262至大河冲自然村公路0.144公里波形护栏</t>
  </si>
  <si>
    <t>乡道至阴山田自然村公路0.588公里波形护栏</t>
  </si>
  <si>
    <t>长金桥-渡口自然村公路1.626公里波形护栏</t>
  </si>
  <si>
    <t>提高145口交通出行安全</t>
  </si>
  <si>
    <t>狮子湾-牛井自然村公路1.012公里波形护栏</t>
  </si>
  <si>
    <t>红东潭-大坪自然村公路0.926公里波形护栏</t>
  </si>
  <si>
    <t>提高111人口交通出行安全</t>
  </si>
  <si>
    <t>张公坡-张家院子自然村公路0.41公里波形护栏</t>
  </si>
  <si>
    <t>舒家村乡桐坡村</t>
  </si>
  <si>
    <t>桐坡-棉先垅自然村公路1.188公里波形护栏</t>
  </si>
  <si>
    <t>坡绞岭-坡绞岭自然村公路3.047公里波形护栏</t>
  </si>
  <si>
    <t>提高274人口交通出行安全</t>
  </si>
  <si>
    <t>椒林-勾坳衣梁山自然村公路4.759公里波形护栏</t>
  </si>
  <si>
    <t>谷潭-步云坪自然村公路1.959公里波形护栏</t>
  </si>
  <si>
    <t>提高210人口交通出行安全</t>
  </si>
  <si>
    <t>三角坳-道泥田自然村公路0.171公里波形护栏</t>
  </si>
  <si>
    <t>提高127人口交通出行安全</t>
  </si>
  <si>
    <t>上戈家溪-木自然村公路2.248公里波形护栏</t>
  </si>
  <si>
    <t>提高112人口交通出行安全</t>
  </si>
  <si>
    <t>望远村村道自然村公路1.476公里波形护栏</t>
  </si>
  <si>
    <t>兰村乡兰村村村</t>
  </si>
  <si>
    <t>泄洪坝-坡顶枫木树自然村公路1.047公里波形护栏</t>
  </si>
  <si>
    <t>提高140人口交通出行安全</t>
  </si>
  <si>
    <t>国道-泥溪垅村李坡自然村公路2.559公里波形护栏</t>
  </si>
  <si>
    <t>提高196人口交通出行安全</t>
  </si>
  <si>
    <t>岩坳至椒林自然村公路1.918公里波形护栏</t>
  </si>
  <si>
    <t>桐古垅--关田自然村公路1公里波形护栏</t>
  </si>
  <si>
    <t>国道至新田村自然村公路0.559公里波形护栏</t>
  </si>
  <si>
    <t>上进至藤子坡自然村公路1.023公里波形护栏</t>
  </si>
  <si>
    <t>珠宝寨村道至铜盆林自然村公路0.545公里波形护栏</t>
  </si>
  <si>
    <t>提高141人口交通出行安全</t>
  </si>
  <si>
    <t>江坪至林场屋下自然村公路1.881公里波形护栏</t>
  </si>
  <si>
    <t>提高236口交通出行安全</t>
  </si>
  <si>
    <t>上岩寨路自然村公路0.683公里波形护栏</t>
  </si>
  <si>
    <t>提高188口交通出行安全</t>
  </si>
  <si>
    <t>栎木村至尖破自然村公路1.926公里波形护栏</t>
  </si>
  <si>
    <t>新营-上坳自然村公路0.234公里波形护栏</t>
  </si>
  <si>
    <t>岔口-岔口自然村公路1.155公里波形护栏</t>
  </si>
  <si>
    <t>提高178人口交通出行安全</t>
  </si>
  <si>
    <t>黄岩溪至满家人自然村公路0.956公里波形护栏</t>
  </si>
  <si>
    <t>三岔口至兰生村自然村公路3.471公里波形护栏</t>
  </si>
  <si>
    <t>提高321人口交通出行安全</t>
  </si>
  <si>
    <t>所住至林场自然村公路2.871公里波形护栏</t>
  </si>
  <si>
    <t>提高289人口交通出行安全</t>
  </si>
  <si>
    <t>杨圣坑至爱阳山自然村公路0.656公里波形护栏</t>
  </si>
  <si>
    <t>兰生村组路自然村公路0.278公里波形护栏</t>
  </si>
  <si>
    <t>大路上至方斗丘自然村公路0.809公里波形护栏</t>
  </si>
  <si>
    <t>村道至千里坪自然村公路0.708公里波形护栏</t>
  </si>
  <si>
    <t>栗冲至管子山自然村公路0.427公里波形护栏</t>
  </si>
  <si>
    <t>提高177人口交通出行安全</t>
  </si>
  <si>
    <t>岩牛垅至栎水冲自然村公路1.387公里波形护栏</t>
  </si>
  <si>
    <t>S308至黄家叉自然村公路0.782公里波形护栏</t>
  </si>
  <si>
    <t>太平溪-谢家湾自然村公路1.149公里波形护栏</t>
  </si>
  <si>
    <t>所住至双龟冲自然村公路1.463公里波形护栏</t>
  </si>
  <si>
    <t>坟堂至桥前自然村公路0.435公里波形护栏</t>
  </si>
  <si>
    <t>黄大路至老屋自然村公路0.754公里波形护栏</t>
  </si>
  <si>
    <t>坨湾至打岩塘自然村公路2.925公里波形护栏</t>
  </si>
  <si>
    <t>白杨木至刘家冲自然村公路0.215公里波形护栏</t>
  </si>
  <si>
    <t>空石溪至下江自然村公路1.508公里波形护栏</t>
  </si>
  <si>
    <t>田坳上至来溪自然村公路0.145公里波形护栏</t>
  </si>
  <si>
    <t>逢爷至渔子溪自然村公路0.351公里波形护栏</t>
  </si>
  <si>
    <t>一中-玳瑁坡自然村公路0.222公里波形护栏</t>
  </si>
  <si>
    <t>提高146人口交通出行安全</t>
  </si>
  <si>
    <t>兰黄公路-禾沙溪自然村公路0.158公里波形护栏</t>
  </si>
  <si>
    <t>王家坪-哨几湾自然村公路0.507公里波形护栏</t>
  </si>
  <si>
    <t>县道至羊古脑桐古脑自然村公路1.641公里波形护栏</t>
  </si>
  <si>
    <t>油坊-太阳坪自然村公路0.892公里波形护栏</t>
  </si>
  <si>
    <t>提高109人口交通出行安全</t>
  </si>
  <si>
    <t>余氏码头-岩角自然村公路0.666公里波形护栏</t>
  </si>
  <si>
    <t>5组至正冲自然村公路0.596公里波形护栏</t>
  </si>
  <si>
    <t>中寨坪一组至胡家一组自然村公路1.941公里波形护栏</t>
  </si>
  <si>
    <t>县道至猛化龙自然村公路2.462公里波形护栏</t>
  </si>
  <si>
    <t>提高324人口交通出行安全</t>
  </si>
  <si>
    <t>县道至苍屋牛脑坡自然村公路1.455公里波形护栏</t>
  </si>
  <si>
    <t>提高174人口交通出行安全</t>
  </si>
  <si>
    <t>坨湾吊脚冲自然村公路0.366公里波形护栏</t>
  </si>
  <si>
    <t>梅合至大岩湾自然村公路0.268公里波形护栏</t>
  </si>
  <si>
    <t>提高114口交通出行安全</t>
  </si>
  <si>
    <t>X191至团山四组自然村公路0.961公里波形护栏</t>
  </si>
  <si>
    <t>县道至四组自然村公路0.324公里波形护栏</t>
  </si>
  <si>
    <t>麻林坪至米家坪自然村公路0.71公里波形护栏</t>
  </si>
  <si>
    <t>提高132口交通出行安全</t>
  </si>
  <si>
    <t>乡道至潭公冲自然村公路2.276公里波形护栏</t>
  </si>
  <si>
    <t>提高183人口交通出行安全</t>
  </si>
  <si>
    <t>村道至麻林坪一组自然村公路0.549公里波形护栏</t>
  </si>
  <si>
    <t>提高104人口交通出行安全</t>
  </si>
  <si>
    <t>县道至六组自然村公路0.708公里波形护栏</t>
  </si>
  <si>
    <t>村道至江溪九组自然村公路0.686公里波形护栏</t>
  </si>
  <si>
    <t>凉子上村-G713自然村公路2.671公里波形护栏</t>
  </si>
  <si>
    <t>马山潭6组胡家潭大桥，长54米，宽5米</t>
  </si>
  <si>
    <t>方便140户400余人口生产生活</t>
  </si>
  <si>
    <t>板栗树乡冲天垅村</t>
  </si>
  <si>
    <t>地亭溪-冲天垅2.65公里窄路加宽</t>
  </si>
  <si>
    <t>解决122人出行困难</t>
  </si>
  <si>
    <t>和平溪乡大溪村沙田至江坪道路硬化0.73公里</t>
  </si>
  <si>
    <t>方便群众生活生产出行330人</t>
  </si>
  <si>
    <t>蓝凤凰基地道路安防工程2.15公里</t>
  </si>
  <si>
    <t>提高162人口出行安全</t>
  </si>
  <si>
    <t>瓦一田园区道路硬化4.03公里</t>
  </si>
  <si>
    <t>方便群众生活生产出行250人</t>
  </si>
  <si>
    <t>拖冲社区保家岭组道硬化3.5公里、加宽2公里</t>
  </si>
  <si>
    <t>改善132人口生产生活出行条件</t>
  </si>
  <si>
    <t>珠宝寨至大塘道路硬化2.10公里</t>
  </si>
  <si>
    <t>改善250人口生产生活出行条件</t>
  </si>
  <si>
    <t>10组至谭家寨寨丛林道路硬化1.8公里</t>
  </si>
  <si>
    <t>方便群众生活生产出行360人</t>
  </si>
  <si>
    <t>岩田坡桥至黄土溪水库1.0公里道路加宽</t>
  </si>
  <si>
    <t>方便群众生活生产出行1260人</t>
  </si>
  <si>
    <t>岩山岔村主道3.8公里道路加宽</t>
  </si>
  <si>
    <t>方便群众生活生产出行890人</t>
  </si>
  <si>
    <t>竿子村村部至旧屋、岩喇、牛阿脑道路硬化1.5公里</t>
  </si>
  <si>
    <t>方便群众生活生产出行369人</t>
  </si>
  <si>
    <t>梓木冲至村部道路波形护栏4公里</t>
  </si>
  <si>
    <t>提高540人交通出行安全</t>
  </si>
  <si>
    <t>江坪村-大溪村2.328公里公里硬化</t>
  </si>
  <si>
    <t>改善464人出行条件</t>
  </si>
  <si>
    <t>黄土坡望远窄路加宽6公里</t>
  </si>
  <si>
    <t>改善脱贫户119户428人出行困难</t>
  </si>
  <si>
    <t>上进村金溪村窄路加宽7公里</t>
  </si>
  <si>
    <t>改善脱贫户83户330人出行困难</t>
  </si>
  <si>
    <t>公路提质改造5.7公里</t>
  </si>
  <si>
    <t>改善脱贫户137户362人出行困难</t>
  </si>
  <si>
    <t>鱼连山至高速入口4.5公里</t>
  </si>
  <si>
    <t>解决197户873人出行，运输安全</t>
  </si>
  <si>
    <t>S281-老竹溪公路窄路加宽4.512公里</t>
  </si>
  <si>
    <t>方便出行</t>
  </si>
  <si>
    <t>白羊村至谷达坡村长3.892公里,加宽1.5米</t>
  </si>
  <si>
    <t>方便两村3000村民通行</t>
  </si>
  <si>
    <t>白羊村一组至八组3.499公里</t>
  </si>
  <si>
    <t>防护车辆出行安全</t>
  </si>
  <si>
    <t>兰丝垅-竹子青波形护栏3.83公里</t>
  </si>
  <si>
    <t>改善121村民出行、产业生产发展条件</t>
  </si>
  <si>
    <t>兰丝垅竹子青公路长4.399公里</t>
  </si>
  <si>
    <t>改善120村民出行、产业生产发展条件</t>
  </si>
  <si>
    <t>原王家坪片长1.19公里</t>
  </si>
  <si>
    <t>方便村民出行、生产运输114人</t>
  </si>
  <si>
    <t>岩田坎一组至二组长3.229公里改扩建1米</t>
  </si>
  <si>
    <t>方便村民出行、生产运输89人</t>
  </si>
  <si>
    <t>三组、五组大田至竿子溪村长2.6公里改扩建 1米</t>
  </si>
  <si>
    <t>方便村民出行、生产运输107人</t>
  </si>
  <si>
    <t>长1.656公里波形护栏</t>
  </si>
  <si>
    <t>方便村民出行、生产运输105人</t>
  </si>
  <si>
    <t>4、7组防护栏长2.45公里</t>
  </si>
  <si>
    <t>方便村民出行、生产运输</t>
  </si>
  <si>
    <t>土潭村至火马坪长3.676公里</t>
  </si>
  <si>
    <t>方便村民出行、生产运输1500人</t>
  </si>
  <si>
    <t>黄连冲-溪边田公路波形护栏2.3公里</t>
  </si>
  <si>
    <t>防护安全</t>
  </si>
  <si>
    <t>大垅冲波形防护栏1.845公里</t>
  </si>
  <si>
    <t>改善脱贫人口出行条件</t>
  </si>
  <si>
    <t>中寨坪村至胡家村路基路面改造6.5公里</t>
  </si>
  <si>
    <t>改善450村民出行、产业生产发展条件</t>
  </si>
  <si>
    <t>高村镇黄连村</t>
  </si>
  <si>
    <t>溪边田黄连冲窄路加宽4.4公里</t>
  </si>
  <si>
    <t>改善120人脱贫人口出行条件</t>
  </si>
  <si>
    <t>铁路桥窄路加宽5.297公里</t>
  </si>
  <si>
    <t>改善136人脱贫人口出行条件</t>
  </si>
  <si>
    <t>浪山溪库边窄路加宽2.117公里</t>
  </si>
  <si>
    <t>改善117人脱贫人口出行条件</t>
  </si>
  <si>
    <t>窄路加宽7.59公里</t>
  </si>
  <si>
    <t>改善107人脱贫人口出行条件</t>
  </si>
  <si>
    <t>勾坳-三角坳边界路改造5.8公里</t>
  </si>
  <si>
    <t>改善520脱贫人口出行条件</t>
  </si>
  <si>
    <t>石羊哨乡潭公冲村</t>
  </si>
  <si>
    <t>凉子上-G713公路0.92公里窄路加宽</t>
  </si>
  <si>
    <t>改善145脱贫人口出行条件</t>
  </si>
  <si>
    <t>村部至牛角秋窄路加宽1.99公里</t>
  </si>
  <si>
    <t>改善135脱贫人口出行条件</t>
  </si>
  <si>
    <t>高架田-许家院子窄路加宽3.381公里</t>
  </si>
  <si>
    <t>街上至杜庄3.064公里窄路加宽</t>
  </si>
  <si>
    <t>改善234脱贫人口出行条件</t>
  </si>
  <si>
    <t>报木山至米沙1.7公里窄路加宽</t>
  </si>
  <si>
    <t>凉亭坡村-G713窄路加宽3公里</t>
  </si>
  <si>
    <t>改善420困人口出行条件</t>
  </si>
  <si>
    <t>双竹坡大桥-驼垅6.254公里波形护栏</t>
  </si>
  <si>
    <t>提高340脱贫人口出行安全</t>
  </si>
  <si>
    <t>报木山至米沙0.65公里波形护栏</t>
  </si>
  <si>
    <t>提高280脱贫人口出行安全</t>
  </si>
  <si>
    <t>马江口村-Y756公路4.417公里波形护栏</t>
  </si>
  <si>
    <t>提高260脱贫人口出行安全</t>
  </si>
  <si>
    <t>坳头坪至村部公路1.905公里波形护栏</t>
  </si>
  <si>
    <t>提高120脱贫人口出行安全</t>
  </si>
  <si>
    <t>大禾田-县道公路1.07公里波形护栏</t>
  </si>
  <si>
    <t>提高110脱贫人口出行安全</t>
  </si>
  <si>
    <t>县道至小江自然村公路0.423公里波形护栏</t>
  </si>
  <si>
    <t>提高121人口交通出行安全</t>
  </si>
  <si>
    <t>村道至张家自然村公路0.179公里波形护栏</t>
  </si>
  <si>
    <t>村道至长安哨自然村公路0.581公里波形护栏</t>
  </si>
  <si>
    <t>县道至鱼尾巴自然村公路0.232公里波形护栏</t>
  </si>
  <si>
    <t>大尧公路至胡潭自然村公路1.134公里波形护栏</t>
  </si>
  <si>
    <t>林区公路建设</t>
  </si>
  <si>
    <t>林业局</t>
  </si>
  <si>
    <t>长3000米，宽5米 岩板到烟树湾</t>
  </si>
  <si>
    <t>可给洞塘溪村1组村民生产生活带来便利，促进人均收入增收6000余</t>
  </si>
  <si>
    <t>长4500米，宽5米 长阴坡至两子岩</t>
  </si>
  <si>
    <t>长2000米，宽5米 曹家</t>
  </si>
  <si>
    <t>长2000米，宽4.5米 六组至辰溪县永安庄村</t>
  </si>
  <si>
    <t>改善89户，339人贫困人口林业生产条件</t>
  </si>
  <si>
    <t>长4500米，宽4.5米 通溪村5、6、7、10组</t>
  </si>
  <si>
    <t>改善18户，54人贫困人口林业生产条件</t>
  </si>
  <si>
    <t>长2000米，宽4.5米 毛坪村二型水库</t>
  </si>
  <si>
    <t>改善103户，342人贫困人口林业生产条件</t>
  </si>
  <si>
    <t>长3000米，宽4.5米 金溪村二、三、四、五组</t>
  </si>
  <si>
    <t>改善65户，206人贫困人口林业生产条件</t>
  </si>
  <si>
    <t>长3500米，宽4.5米 马王坡林场至仙人桥雷打井</t>
  </si>
  <si>
    <t>改善93户，385人贫困人口林业生产条件</t>
  </si>
  <si>
    <t>长4500米，宽5米 大溪村1、2、3组</t>
  </si>
  <si>
    <t>改善64户，239人贫困人口林业生产条件</t>
  </si>
  <si>
    <t>维修</t>
  </si>
  <si>
    <t>长5000米，宽5米 大溪村栗田</t>
  </si>
  <si>
    <t>长3000米，宽4.5米 公鸭湾至大坡脑</t>
  </si>
  <si>
    <t>改善30户，120人贫困人口林业生产条件</t>
  </si>
  <si>
    <t>长3000米，宽4.5米 牛栏山至星打冲</t>
  </si>
  <si>
    <t>改善40户，160人贫困人口林业生产条件</t>
  </si>
  <si>
    <t>长3000米，宽4.5米 长坡山12组</t>
  </si>
  <si>
    <t>改善28户，117人贫困人口林业生产条件</t>
  </si>
  <si>
    <t>长3000米，宽4.5米 长坡山10组</t>
  </si>
  <si>
    <t>改善35户，126人贫困人口林业生产条件</t>
  </si>
  <si>
    <t xml:space="preserve">长3000米，宽4.5米 长坡山1组 </t>
  </si>
  <si>
    <t>改善18户，89人贫困人口林业生产条件</t>
  </si>
  <si>
    <t xml:space="preserve"> 长3000米，宽4.5米长 坡山3组</t>
  </si>
  <si>
    <t>改善33户，173人贫困人口林业生产条件</t>
  </si>
  <si>
    <t>长3000米，宽4.5米 长坡山5组</t>
  </si>
  <si>
    <t>改善23户，110人贫困人口林业生产条件</t>
  </si>
  <si>
    <t>长2000米，宽4.5米 长坡山6组</t>
  </si>
  <si>
    <t>改善18户，90人贫困人口林业生产条件</t>
  </si>
  <si>
    <t>长4000米，宽4.5米 长坡山2组</t>
  </si>
  <si>
    <t>改善23户，116人贫困人口林业生产条件</t>
  </si>
  <si>
    <t>长3000米，宽4.5米 长坡山7组</t>
  </si>
  <si>
    <t>改善15户，80人贫困人口林业生产条件</t>
  </si>
  <si>
    <t>长3000米，宽4.5米 长坡山8组</t>
  </si>
  <si>
    <t>改善20户，90人贫困人口林业生产条件</t>
  </si>
  <si>
    <t>长3000米，宽4.5米 长坡山9组</t>
  </si>
  <si>
    <t>改善14户，54人贫困人口林业生产条件</t>
  </si>
  <si>
    <t>长5000米，宽4米 报木坪、团山</t>
  </si>
  <si>
    <t>改善102户，371人贫困人口林业生产条件</t>
  </si>
  <si>
    <t>长4500米，宽4.5米 公馆村7组</t>
  </si>
  <si>
    <t>改善12户，65人贫困人口林业生产条件</t>
  </si>
  <si>
    <t>长2500米，宽4.5米 公馆村9组</t>
  </si>
  <si>
    <t>改善15户，62人贫困人口林业生产条件</t>
  </si>
  <si>
    <t>长4800米，宽4.5米 公馆村10、11、13组</t>
  </si>
  <si>
    <t>改善30户，131人贫困人口林业生产条件</t>
  </si>
  <si>
    <t>长1500米，宽4.5米 公馆村13组</t>
  </si>
  <si>
    <t>改善9户40人贫困人口林业生产条件</t>
  </si>
  <si>
    <t>长5000米，宽4.5米 红冬潭1-5组</t>
  </si>
  <si>
    <t>改善73户，291人贫困人口林业生产条件</t>
  </si>
  <si>
    <t>长5000米，宽4.5米 红冬潭6-10组</t>
  </si>
  <si>
    <t>改善94户，324人贫困人口林业生产条件</t>
  </si>
  <si>
    <t>长1000米，宽4.5米 张公坡村8组</t>
  </si>
  <si>
    <t>改善33户，114人贫困人口林业生产条件</t>
  </si>
  <si>
    <t>长2000米，宽4.5米 张公坡村7组</t>
  </si>
  <si>
    <t>长2000米，宽4.5米 张公坡村9组</t>
  </si>
  <si>
    <t>改善22户，102人贫困人口林业生产条件</t>
  </si>
  <si>
    <t>长3000米，宽4.5米 狮子湾村7组</t>
  </si>
  <si>
    <t>改善20户，65人贫困人口林业生产条件</t>
  </si>
  <si>
    <t>长3100米，宽4.5米 狮子湾村9组</t>
  </si>
  <si>
    <t>改善30户，117人贫困人口林业生产条件</t>
  </si>
  <si>
    <t>长3000米，宽4.5米 狮子湾村11组</t>
  </si>
  <si>
    <t>改善32户，150人贫困人口林业生产条件</t>
  </si>
  <si>
    <t>长3000米，宽4.5米 舒家村12、13组</t>
  </si>
  <si>
    <t>改善168户，712人贫困人口林业生产条件</t>
  </si>
  <si>
    <t xml:space="preserve">长2500米，宽4.5米 舒家村12、13组 </t>
  </si>
  <si>
    <t>改善126户，679人贫困人口林业生产条件</t>
  </si>
  <si>
    <t>长5000米，宽4.5米 舒家村2、3组</t>
  </si>
  <si>
    <t>改善109户，712人贫困人口林业生产条件</t>
  </si>
  <si>
    <t>长8000米，宽6米 青山村2、3、6</t>
  </si>
  <si>
    <t>改善72户，271人贫困人口林业生产条件</t>
  </si>
  <si>
    <t>长8000米，宽6米 塘里村5-10组</t>
  </si>
  <si>
    <t>改善217户，759人贫困人口林业生产条件</t>
  </si>
  <si>
    <t>长3500米，宽4.5米 大路坳3、4、6组</t>
  </si>
  <si>
    <t>改善16户，63人贫困人口林业生产条件</t>
  </si>
  <si>
    <t>长4000米，宽4.5米 官庄村1、2组</t>
  </si>
  <si>
    <t>改善42户，150人贫困人口林业生产条件</t>
  </si>
  <si>
    <t>长5000米，宽4米 黄家团村2、3组</t>
  </si>
  <si>
    <t>改善34户，104人贫困人口林业生产条件</t>
  </si>
  <si>
    <t>长5000米，宽4米 车颈垅-习家湾</t>
  </si>
  <si>
    <t>改善60户，220人贫困人口林业生产条件</t>
  </si>
  <si>
    <t>长3000米，宽4米 桥冲坡-六家宜</t>
  </si>
  <si>
    <t>改善45户，132人贫困人口林业生产条件</t>
  </si>
  <si>
    <t>长5000米，宽4米 岩板坡至达连子</t>
  </si>
  <si>
    <t>长3000米，宽4.5米 张家冲</t>
  </si>
  <si>
    <t>改善45户，160人贫困人口林业生产条件</t>
  </si>
  <si>
    <t>长4000米，宽4.5米 李家村三组通脑上</t>
  </si>
  <si>
    <t>改善60户，200人贫困人口林业生产条件</t>
  </si>
  <si>
    <t>长4000米，宽4.5米 空石溪村2组</t>
  </si>
  <si>
    <t>改善50户，213人贫困人口林业生产条件</t>
  </si>
  <si>
    <t>改善79户，346人贫困人口林业生产条件</t>
  </si>
  <si>
    <t>长2000米，宽5.5米 岩湾村5组</t>
  </si>
  <si>
    <t>改善6户，24人贫困人口林业生产条件</t>
  </si>
  <si>
    <t>长4000米，宽5.5米 岩湾村7组</t>
  </si>
  <si>
    <t>改善7户，24人贫困人口林业生产条件</t>
  </si>
  <si>
    <t>长2500米，宽5米 黄溪村4、5、6、7组</t>
  </si>
  <si>
    <t>改善38户，148人贫困人口林业生产条件</t>
  </si>
  <si>
    <t>长2500米，宽5米 黄溪村1、2、3、8组</t>
  </si>
  <si>
    <t>长5000米，宽5米 张公坡村7、8、10、11组</t>
  </si>
  <si>
    <t>改善56户，237人贫困人口林业生产条件</t>
  </si>
  <si>
    <t>长2500米，宽4.5米 张公坡1-2组</t>
  </si>
  <si>
    <t>改善33户，102人贫困人口林业生产条件</t>
  </si>
  <si>
    <t>长5500米，宽4.5米 张公坡10-11组</t>
  </si>
  <si>
    <t>改善31户，92人贫困人口林业生产条件</t>
  </si>
  <si>
    <t>尧市镇</t>
  </si>
  <si>
    <t>长8000米，宽4.5米 12组冷木冲</t>
  </si>
  <si>
    <t>改善57户，218人贫困人口林业生产条件</t>
  </si>
  <si>
    <t>长5000米，宽4.5米 豪侠坪1-6组</t>
  </si>
  <si>
    <t>改善116户，457人贫困人口林业生产条件</t>
  </si>
  <si>
    <t>长6000米，宽4米 石垅溪村10、15组</t>
  </si>
  <si>
    <t>改善78户，340人贫困人口林业生产条件</t>
  </si>
  <si>
    <t>长7000米，宽4米 石垅溪村3、4组</t>
  </si>
  <si>
    <t>改善55户，220人贫困人口林业生产条件</t>
  </si>
  <si>
    <t>长3000米，宽4米 石垅溪村1、2组</t>
  </si>
  <si>
    <t>改善65户，270人贫困人口林业生产条件</t>
  </si>
  <si>
    <t>大桥江乡</t>
  </si>
  <si>
    <t>长4000米，宽4.5米 1、6、7、8组林山</t>
  </si>
  <si>
    <t>改善235户，1035人贫困人口林业生产条件</t>
  </si>
  <si>
    <t>长2500米，宽4.5米 杨柳坡村7-10组</t>
  </si>
  <si>
    <t>改善93户，390人贫困人口林业生产条件</t>
  </si>
  <si>
    <t>长3000米，宽4.5米 杨柳坡村2、8组</t>
  </si>
  <si>
    <t>改善67户，258人贫困人口林业生产条件</t>
  </si>
  <si>
    <t>长3000米，宽4.5米 杨柳坡村12-13组</t>
  </si>
  <si>
    <t>改善64户，289人贫困人口林业生产条件</t>
  </si>
  <si>
    <t>长2000米，宽4.5米 杨柳坡村2、5、11组</t>
  </si>
  <si>
    <t>改善75户，301人贫困人口林业生产条件</t>
  </si>
  <si>
    <t>长2000米，宽4.5米 杨柳坡村12-13组</t>
  </si>
  <si>
    <t>改善73户，300人贫困人口林业生产条件</t>
  </si>
  <si>
    <t>长1000米，宽4.5米 三组羊脚田</t>
  </si>
  <si>
    <t>改善21户，82人贫困人口林业生产条件</t>
  </si>
  <si>
    <t>长3500米，宽4.5米 姚家庄1、2、6组</t>
  </si>
  <si>
    <t>改善19户，92人贫困人口林业生产条件</t>
  </si>
  <si>
    <t>长3500米，宽4.5米 姚家庄1-4组</t>
  </si>
  <si>
    <t>改善34户，130人贫困人口林业生产条件</t>
  </si>
  <si>
    <t>长2000米，宽4.5米 划船垅林道</t>
  </si>
  <si>
    <t>改善12户，46人贫困人口林业生产条件</t>
  </si>
  <si>
    <t>长2000米，宽4.5米 河湾村4组</t>
  </si>
  <si>
    <t>改善11户，40人贫困人口林业生产条件</t>
  </si>
  <si>
    <t>长10000米，宽4.5米 盘垅坡林场</t>
  </si>
  <si>
    <t>改善60户，211人贫困人口林业生产条件</t>
  </si>
  <si>
    <t>长5000米，宽4.5米 长岭坑林场</t>
  </si>
  <si>
    <t>长2500米，宽4.5米 界脑上至大方冲</t>
  </si>
  <si>
    <t>改善17户，65人贫困人口林业生产条件</t>
  </si>
  <si>
    <t>长15000米，宽6米 轻土村1-16组</t>
  </si>
  <si>
    <t>改善129户，465人贫困人口林业生产条件</t>
  </si>
  <si>
    <t>长2000米，宽4.5米 长潭村2-5组</t>
  </si>
  <si>
    <t>改善31户，105人贫困人口林业生产条件</t>
  </si>
  <si>
    <t>长2000米，宽4.5米 4组蚂蟥垅</t>
  </si>
  <si>
    <t>改善12户，56人贫困人口林业生产条件</t>
  </si>
  <si>
    <t>长1500米，宽4.5米 楠村村6组</t>
  </si>
  <si>
    <t>改善18户，81人贫困人口林业生产条件</t>
  </si>
  <si>
    <t>长7000米，宽4.5米 十八岩村2组</t>
  </si>
  <si>
    <t>改善15户，71人贫困人口林业生产条件</t>
  </si>
  <si>
    <t>长6000米，宽4.5米 十八岩村3组</t>
  </si>
  <si>
    <t>改善16户，74人贫困人口林业生产条件</t>
  </si>
  <si>
    <t>长9600米，宽4.5米 东街社区3-13组</t>
  </si>
  <si>
    <t>改善66户，226人贫困人口林业生产条件</t>
  </si>
  <si>
    <t>长6500米，宽4.5米 西街社区8-9组</t>
  </si>
  <si>
    <t>改善62户，213人贫困人口林业生产条件</t>
  </si>
  <si>
    <t>长2000米，宽5米 狗连冲至凉本冲</t>
  </si>
  <si>
    <t>改善15户，64人贫困人口林业生产条件</t>
  </si>
  <si>
    <t>长3000米，宽5米 芦沙坪至涵耳冲</t>
  </si>
  <si>
    <t>改善18户，78人贫困人口林业生产条件</t>
  </si>
  <si>
    <t>长3000米，宽5米 牙溪村1组</t>
  </si>
  <si>
    <t>改善47户，186人贫困人口林业生产条件</t>
  </si>
  <si>
    <t>长7000米，宽4.5米 公馆村8组</t>
  </si>
  <si>
    <t>改善7户，35人贫困人口林业生产条件</t>
  </si>
  <si>
    <t>长3000米，宽5米 雷家冲-楠木溪</t>
  </si>
  <si>
    <t>改善41户，153人贫困人口林业生产条件</t>
  </si>
  <si>
    <t>长3000米，宽5米 大院子至唐弯脑</t>
  </si>
  <si>
    <t>改善124户，456人贫困人口林业生产条件</t>
  </si>
  <si>
    <t>长5000米，宽5米 岩子喇至岩门冲</t>
  </si>
  <si>
    <t>改善89户，365人贫困人口林业生产条件</t>
  </si>
  <si>
    <t>长5000米，宽5 米双察口至断姜山</t>
  </si>
  <si>
    <t>改善62户，251人贫困人口林业生产条件</t>
  </si>
  <si>
    <t>长1500米，宽4.5米 新场村10组</t>
  </si>
  <si>
    <t>改善217户，432人贫困人口林业生产条件</t>
  </si>
  <si>
    <t>长3000米，宽4.5米 新场村9组</t>
  </si>
  <si>
    <t>改善147户，352人贫困人口林业生产条件</t>
  </si>
  <si>
    <t>长4500米，宽4.5米 新场村9组</t>
  </si>
  <si>
    <t>改善168户，565人贫困人口林业生产条件</t>
  </si>
  <si>
    <t>长3500米，宽4.5米 新场村1、2、3组</t>
  </si>
  <si>
    <t>长3500米，宽4.6米 新场村1、2、4组</t>
  </si>
  <si>
    <t>改善168户，566人贫困人口林业生产条件</t>
  </si>
  <si>
    <t>长3000米，宽4.5米 新场村8组</t>
  </si>
  <si>
    <t>改善227户，452人贫困人口林业生产条件</t>
  </si>
  <si>
    <t>长5500米，宽4.5米 新场村1-5组</t>
  </si>
  <si>
    <t>改善258户，685人贫困人口林业生产条件</t>
  </si>
  <si>
    <t>长3000米，宽4.5米 新场村1-3组</t>
  </si>
  <si>
    <t>长5000米，宽4.5米 新场村1-7组</t>
  </si>
  <si>
    <t>改善268户，786人贫困人口林业生产条件</t>
  </si>
  <si>
    <t>长2000米，宽4.5米 新场村1-3组</t>
  </si>
  <si>
    <t>改善168户565人贫困人口林业生产条件</t>
  </si>
  <si>
    <t>长3000米，宽4.5米 新场村10-13组</t>
  </si>
  <si>
    <t>改善110户，363人贫困人口林业生产条件</t>
  </si>
  <si>
    <t>锦和镇楠木村村</t>
  </si>
  <si>
    <t>长8000米，宽4.5米 楠木村7组</t>
  </si>
  <si>
    <t>改善17户，63人贫困人口林业生产条件</t>
  </si>
  <si>
    <t>长4000米，宽4.5米 楠木村6组</t>
  </si>
  <si>
    <t>改善9户，63人贫困人口林业生产条件</t>
  </si>
  <si>
    <t>长3000米，宽4.5米 楠木村5组</t>
  </si>
  <si>
    <t>改善8户，30人贫困人口林业生产条件</t>
  </si>
  <si>
    <t>长3000米，宽4.5米 楠木村4组</t>
  </si>
  <si>
    <t>改善12户，40人贫困人口林业生产条件</t>
  </si>
  <si>
    <t>长3000米，宽4.5米 楠木村3组</t>
  </si>
  <si>
    <t>改善11户，35人贫困人口林业生产条件</t>
  </si>
  <si>
    <t>长2000米，宽4.5米 黄双冲村5组</t>
  </si>
  <si>
    <t>改善35户，92人贫困人口林业生产条件</t>
  </si>
  <si>
    <t xml:space="preserve">长5000米，宽5米 长潭坳至大坡坳 </t>
  </si>
  <si>
    <t>改善106户，386人贫困人口林业生产条件</t>
  </si>
  <si>
    <t>长3000米，宽4米 大坡坳至五方糖</t>
  </si>
  <si>
    <t>长4000米，宽6米 象鼻子至安塘垅</t>
  </si>
  <si>
    <t>改善30户，126人贫困人口林业生产条件</t>
  </si>
  <si>
    <t>长5500米，宽5.5 米岩田坡2-7组</t>
  </si>
  <si>
    <t>改善34户，100人贫困人口林业生产条件</t>
  </si>
  <si>
    <t xml:space="preserve">长1000米，宽4米 付压湾至文家冲 </t>
  </si>
  <si>
    <t>改善35户，102人贫困人口林业生产条件</t>
  </si>
  <si>
    <t xml:space="preserve">长2000米，宽4.5米 四组至新田冲 </t>
  </si>
  <si>
    <t>改善32户，96人贫困人口林业生产条件</t>
  </si>
  <si>
    <t>长1000米，宽4.5米 塘冲至赖子坳</t>
  </si>
  <si>
    <t>改善40户，119人贫困人口林业生产条件</t>
  </si>
  <si>
    <t>兰村乡</t>
  </si>
  <si>
    <t>长3500米，宽5米 王栗树喇至小冲</t>
  </si>
  <si>
    <t>改善30户，111人贫困人口林业生产条件</t>
  </si>
  <si>
    <t>长4000米，宽4.5米 公馆村5组</t>
  </si>
  <si>
    <t>改善12户，68人贫困人口林业生产条件</t>
  </si>
  <si>
    <t>长3000米，宽4.5米 岩口山村1-4组</t>
  </si>
  <si>
    <t>改善41户，132人贫困人口林业生产条件</t>
  </si>
  <si>
    <t>长3700米，宽4.5米 公馆村1组</t>
  </si>
  <si>
    <t>改善13户，57人贫困人口林业生产条件</t>
  </si>
  <si>
    <t>长3000米，宽4.5米 齐天坪村8组</t>
  </si>
  <si>
    <t>改善13户，59人贫困人口林业生产条件</t>
  </si>
  <si>
    <t>长3200米，宽5米 八里桥至栗坪</t>
  </si>
  <si>
    <t>改善108户，326人贫困人口林业生产条件</t>
  </si>
  <si>
    <t>长1700米，宽5米 湾田至岩家冲</t>
  </si>
  <si>
    <t>改善21户，79人贫困人口林业生产条件</t>
  </si>
  <si>
    <t>长5000米，宽5米 早子塘</t>
  </si>
  <si>
    <t>改善40户，150人贫困人口林业生产条件</t>
  </si>
  <si>
    <t>长3000米，宽4.5 米洞塘溪村3组</t>
  </si>
  <si>
    <t>改善122户，476人贫困人口林业生产条件</t>
  </si>
  <si>
    <t>长3000米，宽4.5米 周家坳至大洼冲</t>
  </si>
  <si>
    <t>长1500米，宽4.5米 羊和垅村4组</t>
  </si>
  <si>
    <t>改善31户，68人贫困人口林业生产条件</t>
  </si>
  <si>
    <t>长4000米，宽4.5米 羊和垅村7组</t>
  </si>
  <si>
    <t>改善29户，87人贫困人口林业生产条件</t>
  </si>
  <si>
    <t>长2000米，宽4.5米 羊和垅村5组</t>
  </si>
  <si>
    <t>改善28户，67人贫困人口林业生产条件</t>
  </si>
  <si>
    <t>长2000米，宽4.5米 羊和垅村3组</t>
  </si>
  <si>
    <t>改善63户，108人贫困人口林业生产条件</t>
  </si>
  <si>
    <t xml:space="preserve">长2500米，宽4.5米 羊和垅村2组 </t>
  </si>
  <si>
    <t>改善35户，82人贫困人口林业生产条件</t>
  </si>
  <si>
    <t>长2500米，宽4.5米 羊和垅村1组</t>
  </si>
  <si>
    <t>改善38户，88人贫困人口林业生产条件</t>
  </si>
  <si>
    <t>长7000米，宽4.5米 羊和垅村6组</t>
  </si>
  <si>
    <t>改善31户，126人贫困人口林业生产条件</t>
  </si>
  <si>
    <t>长2000米，宽4.5米 羊和垅村8组</t>
  </si>
  <si>
    <t>改善31户，97人贫困人口林业生产条件</t>
  </si>
  <si>
    <t xml:space="preserve"> 长2000米，宽6米 河湾村3、4组</t>
  </si>
  <si>
    <t>改善12户，21人贫困人口林业生产条件</t>
  </si>
  <si>
    <t>长6000米，宽5米 椿木山6-8组</t>
  </si>
  <si>
    <t>改善54户，179人贫困人口林业生产条件</t>
  </si>
  <si>
    <t>长6000米，宽5米 洞溪村</t>
  </si>
  <si>
    <t>改善75户，286人贫困人口林业生产条件</t>
  </si>
  <si>
    <t>长8000米，宽4.5米 桃花冲至尧家半坡田</t>
  </si>
  <si>
    <t>改善350户，395人贫困人口林业生产条件</t>
  </si>
  <si>
    <t>长5000米，铺碎石 喇里溪林场</t>
  </si>
  <si>
    <t>改善96户，377人贫困人口林业生产条件</t>
  </si>
  <si>
    <t>长2500米，宽6米 喇里溪</t>
  </si>
  <si>
    <t>改善99户，373人贫困人口林业生产条件</t>
  </si>
  <si>
    <t>长8000米，宽4.5米 黄土田村2-5组</t>
  </si>
  <si>
    <t>改善48户，167人贫困人口林业生产条件</t>
  </si>
  <si>
    <t>长8000米，宽4.5米 马山潭村2、3、10-13组</t>
  </si>
  <si>
    <t>改善150户，567人贫困人口林业生产条件</t>
  </si>
  <si>
    <t>长6000米，宽4.5米 高洲坪村1、5、7组</t>
  </si>
  <si>
    <t>改善134户，501人贫困人口林业生产条件</t>
  </si>
  <si>
    <t>长2000米，宽4米 子木岭至洞门</t>
  </si>
  <si>
    <t>改善81户，291人贫困人口林业生产条件</t>
  </si>
  <si>
    <t>长4000米，宽4米 陈家坡</t>
  </si>
  <si>
    <t>改善58户，216人贫困人口林业生产条件</t>
  </si>
  <si>
    <t>长1500米，宽4米 八桥湾至土地坡</t>
  </si>
  <si>
    <t>改善72户，280人贫困人口林业生产条件</t>
  </si>
  <si>
    <t>长3500米，宽3.5米 溪口四组</t>
  </si>
  <si>
    <t>改善103户，25人贫困人口林业生产条件</t>
  </si>
  <si>
    <t>长3000米，宽4米 寨现至阳坡青山喇</t>
  </si>
  <si>
    <t>长3500米，宽4.5米 黄山坳至梅泥坡</t>
  </si>
  <si>
    <t>改善40户，125人贫困人口林业生产条件</t>
  </si>
  <si>
    <t>长3500米，宽3.5米 溪口四组至屋背后连通桐木湾</t>
  </si>
  <si>
    <t>改善22户，85人贫困人口林业生产条件</t>
  </si>
  <si>
    <t>长3000米，宽5米 报木湾村</t>
  </si>
  <si>
    <t>改善19户，34人贫困人口林业生产条件</t>
  </si>
  <si>
    <t>长2500米，宽5米 大米坡</t>
  </si>
  <si>
    <t>改14户，48人贫困人口林业生产条件</t>
  </si>
  <si>
    <t>长3000米，5米 倒路溪下垅</t>
  </si>
  <si>
    <t>改善21户，68人贫困人口林业生产条件</t>
  </si>
  <si>
    <t>长4000米，宽5米 铁山溪</t>
  </si>
  <si>
    <t>改善23户，72人贫困人口林业生产条件</t>
  </si>
  <si>
    <t>长3000米，宽4米 曹家溪至倒塘</t>
  </si>
  <si>
    <t>改善70户，382人贫困人口林业生产条件</t>
  </si>
  <si>
    <t>长2000米，宽4米 老冲屋地至偏西坑</t>
  </si>
  <si>
    <t>改善34户，140人贫困人口林业生产条件</t>
  </si>
  <si>
    <t>郭公坪镇冯家垅村</t>
  </si>
  <si>
    <t>长6000米，宽5米 冯家垅村2、3组</t>
  </si>
  <si>
    <t>改善45户，186人贫困人口林业生产条件</t>
  </si>
  <si>
    <t>长5000米，宽5米 冯家垅村1、3组</t>
  </si>
  <si>
    <t>改善48户，157人贫困人口林业生产条件</t>
  </si>
  <si>
    <t>长2000米，宽5米 冯家垅村1组</t>
  </si>
  <si>
    <t>改善31户，96人贫困人口林业生产条件</t>
  </si>
  <si>
    <t>长3000米，宽5米 冯家垅村2、3组</t>
  </si>
  <si>
    <t>改善43户，186人贫困人口林业生产条件</t>
  </si>
  <si>
    <t>长4000米，宽5米 冯家垅村2组</t>
  </si>
  <si>
    <t>改善58户，228人贫困人口林业生产条件</t>
  </si>
  <si>
    <t>长5000米，宽4米 水冲至半坡田</t>
  </si>
  <si>
    <t>改善87户，319人贫困人口林业生产条件</t>
  </si>
  <si>
    <t xml:space="preserve"> 长7000米，宽5米 洞泥冲至南水域源头</t>
  </si>
  <si>
    <t>长12000米，宽5米 大湾垅</t>
  </si>
  <si>
    <t>长1500米，宽4米 许家坪11组</t>
  </si>
  <si>
    <t>改善52户，289人贫困人口林业生产条件</t>
  </si>
  <si>
    <t>长3500米，宽4米 冒冒溪20组</t>
  </si>
  <si>
    <t>改善47户，273人贫困人口林业生产条件</t>
  </si>
  <si>
    <t>长3200米，宽4米 官东村14组</t>
  </si>
  <si>
    <t>改善61户，351人贫困人口林业生产条件</t>
  </si>
  <si>
    <t>长1500米，宽4米 官东村屋对门</t>
  </si>
  <si>
    <t>改善52户，256人贫困人口林业生产条件</t>
  </si>
  <si>
    <t>长4000米，宽5米 双竹坡村2组</t>
  </si>
  <si>
    <t>改善95户，353人贫困人口林业生产条件</t>
  </si>
  <si>
    <t>长10000米，宽5米 双竹坡村3组</t>
  </si>
  <si>
    <t>长5000米，宽5米 大面坡</t>
  </si>
  <si>
    <t>长5000米，宽5米 上山腊溪</t>
  </si>
  <si>
    <t>长2000米，宽5米 下坪至南家溪</t>
  </si>
  <si>
    <t>改善46户，205人贫困人口林业生产条件</t>
  </si>
  <si>
    <t>长3500米，宽5米 塘坎至冷水溪</t>
  </si>
  <si>
    <t>改善28户，122人贫困人口林业生产条件</t>
  </si>
  <si>
    <t>长4000米，宽5米 园岭上至毛坪</t>
  </si>
  <si>
    <t>长5000米，宽4米 迟朝田至廖食田</t>
  </si>
  <si>
    <t>改善21户，102人贫困人口林业生产条件</t>
  </si>
  <si>
    <t>长4000米，宽6米 贺家屋背后至羊古脑</t>
  </si>
  <si>
    <t>改善63户，247人贫困人口林业生产条件</t>
  </si>
  <si>
    <t>长2000米，宽4米 大溪桥村1组</t>
  </si>
  <si>
    <t>改善63户，470人贫困人口林业生产条件</t>
  </si>
  <si>
    <t>长7000米，宽4.5米 白羊村2、7、8组</t>
  </si>
  <si>
    <t>改善65户，205人贫困人口林业生产条件</t>
  </si>
  <si>
    <t>长6000米，宽4.5米 胡家村3、4组</t>
  </si>
  <si>
    <t>改善68户，293人贫困人口林业生产条件</t>
  </si>
  <si>
    <t>江口墟镇</t>
  </si>
  <si>
    <t>长3000米，宽5米 红眼洞</t>
  </si>
  <si>
    <t>改善34户，122人贫困人口林业生产条件</t>
  </si>
  <si>
    <t>长5500米，宽3.5米 猪立冲至土坡岭</t>
  </si>
  <si>
    <t>改善55户180人贫困人口林业生产条件</t>
  </si>
  <si>
    <t>长5000米，宽4.5米 老塘至三关坟</t>
  </si>
  <si>
    <t>改善41户，126人贫困人口林业生产条件</t>
  </si>
  <si>
    <t>长4000米，宽4.5米 大王村2组</t>
  </si>
  <si>
    <t>长3000米，宽4米 二组黄狗冲</t>
  </si>
  <si>
    <t>改善28户，116人贫困人口林业生产条件</t>
  </si>
  <si>
    <t>长1000米，宽4.5米 大奄脑至老屋场牙坟坡</t>
  </si>
  <si>
    <t>改善54户，196人贫困人口林业生产条件</t>
  </si>
  <si>
    <t>长2000米，宽4.5米 长友坡</t>
  </si>
  <si>
    <t>改善22户，80人贫困人口林业生产条件</t>
  </si>
  <si>
    <t>2021年6月动态调整</t>
  </si>
  <si>
    <t>长2000米，宽4.5米、涵洞 西冲湾村1、2组</t>
  </si>
  <si>
    <t>改善67户，207人贫困人口林业生产条件</t>
  </si>
  <si>
    <t>长2000米，宽4.5米</t>
  </si>
  <si>
    <t>改善42户，163人贫困人口林业生产条件</t>
  </si>
  <si>
    <t>长2000米，宽4.5米腊谷坪至罢戈寨</t>
  </si>
  <si>
    <t>改善175户，365人贫困人口林业生产条件</t>
  </si>
  <si>
    <t>改善54户，168人贫困人口林业生产条件</t>
  </si>
  <si>
    <t>改善30户，105人贫困人口林业生产条件</t>
  </si>
  <si>
    <t>长3000米，宽4米、铺碎石、挖水沟</t>
  </si>
  <si>
    <t>改善41户，150人贫困人口林业生产条件</t>
  </si>
  <si>
    <t>长1000米，宽5米、铺碎石、挖水沟</t>
  </si>
  <si>
    <t>改善10户，42人贫困人口林业生产条件</t>
  </si>
  <si>
    <t>长2000米，宽4.5米、涵洞</t>
  </si>
  <si>
    <t>改善20户，80人贫困人口林业生产条件</t>
  </si>
  <si>
    <t>长1000米，宽4.5米、涵洞</t>
  </si>
  <si>
    <t>改善44户，154人贫困人口林业生产条件</t>
  </si>
  <si>
    <t>改善45户，195人贫困人口林业生产条件</t>
  </si>
  <si>
    <t>长3000米，宽4.5米、涵洞</t>
  </si>
  <si>
    <t>改善101户，443人贫困人口林业生产条件</t>
  </si>
  <si>
    <t>改善40户，141人贫困人口林业生产条件</t>
  </si>
  <si>
    <t>改善23户，118人贫困人口林业生产条件</t>
  </si>
  <si>
    <t>改善97户，354人贫困人口林业生产条件</t>
  </si>
  <si>
    <t>改善45户林业生产运输安全问题</t>
  </si>
  <si>
    <t>新修</t>
  </si>
  <si>
    <t>长1000米，宽4.5米</t>
  </si>
  <si>
    <t>改善32户，145人贫困人口林业生产条件</t>
  </si>
  <si>
    <t>尧市镇柑子坪村基本公共服务林区公路建设项目</t>
  </si>
  <si>
    <t>5组至石家湾长3千米、宽4.5米、涵洞</t>
  </si>
  <si>
    <t>改善25户68人贫困人口林业生产条件</t>
  </si>
  <si>
    <t>大桥江乡杨柳坡村基本公共服务林区公路建设项目</t>
  </si>
  <si>
    <t>岩落畈至长圳同家坡长3.2千米、宽5米、涵洞</t>
  </si>
  <si>
    <t>改善57户249人贫困人口林业生产条件</t>
  </si>
  <si>
    <t>马皇坡至雷打井长3.5千米、宽4.5米、涵洞</t>
  </si>
  <si>
    <t>改善90户346人贫困人口林业生产条件</t>
  </si>
  <si>
    <t>大桥江乡洞塘溪村基本公共服务林区公路建设项目</t>
  </si>
  <si>
    <t>1组长3公里、宽4.5米、涵洞</t>
  </si>
  <si>
    <t>改善21户78人贫困人口林业生产条件</t>
  </si>
  <si>
    <t>黄桑乡岩湾村基本公共服务林区公路建设项目</t>
  </si>
  <si>
    <t>大坝路至堆古脑长2千米、宽5米、涵洞</t>
  </si>
  <si>
    <t>三家冲屋檐上至茶通长2千米、宽5米、涵洞</t>
  </si>
  <si>
    <t>新建7组林区公路4公里、宽4.5米</t>
  </si>
  <si>
    <t>改善8户34人贫困人口林业生产条件</t>
  </si>
  <si>
    <t>黄桑乡亲爱村基本公共服务林区公路建设项目</t>
  </si>
  <si>
    <t>黄桑乡亲爱村</t>
  </si>
  <si>
    <t>兰田冲长8千米、宽4.5米、涵洞</t>
  </si>
  <si>
    <t>改善48户168人贫困人口林业生产条件</t>
  </si>
  <si>
    <t>黄桑乡大塘村基本公共服务林区公路建设项目</t>
  </si>
  <si>
    <t>丛生起长5千米、宽4.5米、涵洞</t>
  </si>
  <si>
    <t>改善68户203人贫困人口林业生产条件</t>
  </si>
  <si>
    <t>郭公坪镇双竹坡村基本公共服务林区公路建设项目</t>
  </si>
  <si>
    <t>主干道至乱林界长10千米、宽5米</t>
  </si>
  <si>
    <t>改善95户384人贫困人口林业生产条件</t>
  </si>
  <si>
    <t>主干道至大木喇长6公里、宽5米、涵洞</t>
  </si>
  <si>
    <t>郭公坪镇官东村基本公共服务林区公路建设项目</t>
  </si>
  <si>
    <t>杨柳坳至竹山坡长3公里</t>
  </si>
  <si>
    <t>改善93户315人贫困人口林业生产条件</t>
  </si>
  <si>
    <t>和平溪乡大坡村基本公共服务林区公路建设项目</t>
  </si>
  <si>
    <t>7、8、9组长5千米、宽4.5米、涵洞</t>
  </si>
  <si>
    <t>改善30户117人贫困人口林业生产条件</t>
  </si>
  <si>
    <t>和平溪乡毛坪村基本公共服务林区公路建设项目</t>
  </si>
  <si>
    <t>新修1.5千米林区公路</t>
  </si>
  <si>
    <t>改善103户341人贫困人口林业生产条件</t>
  </si>
  <si>
    <t>石羊哨乡李家村基本公共服务林区公路建设项目</t>
  </si>
  <si>
    <t>4、5、7组桐木坡和周冲长2公里、宽4.5米、涵洞</t>
  </si>
  <si>
    <t>改善22户81人贫困人口林业生产条件</t>
  </si>
  <si>
    <t>高村镇绿溪口村基本公共服务林区公路建设项目</t>
  </si>
  <si>
    <t>6组长3千米、宽4.5米、涵洞</t>
  </si>
  <si>
    <t>改善41户126人贫困人口林业生产条件</t>
  </si>
  <si>
    <t>高村镇兰丝垅村基本公共服务林区公路建设项目</t>
  </si>
  <si>
    <t xml:space="preserve"> 4组塘坳仄至茶坨长2公里、宽4.5米、涵洞</t>
  </si>
  <si>
    <t>改善68户290人贫困人口林业生产条件</t>
  </si>
  <si>
    <t>岩门镇新坪村基本公共服务林区公路建设项目</t>
  </si>
  <si>
    <t>一、二组长2公里、宽4.5米、涵洞</t>
  </si>
  <si>
    <t>改善15户60人贫困人口林业生产条件</t>
  </si>
  <si>
    <t>舒家村乡狮子湾村基本公共服务林区公路建设项目</t>
  </si>
  <si>
    <t>7、8、9组长5千米、宽5米、涵洞</t>
  </si>
  <si>
    <t>改善28户128人贫困人口林业生产条件</t>
  </si>
  <si>
    <t>2、3、4组长3公里、宽5米、涵洞</t>
  </si>
  <si>
    <t>改善33户126人贫困人口林业生产条件</t>
  </si>
  <si>
    <t>7、8、9、10组长5公里、宽4.5米、涵洞</t>
  </si>
  <si>
    <t>改善65户400人贫困人口林业生产条件</t>
  </si>
  <si>
    <t>舒家村乡丁家村村基本公共服务林区公路建设项目</t>
  </si>
  <si>
    <t>舒家村乡丁家村村</t>
  </si>
  <si>
    <t>习将湾至二组塘口垅长2公里、宽5米</t>
  </si>
  <si>
    <t>改善12户36人贫困人口林业生产条件</t>
  </si>
  <si>
    <t>桥冲坡至六家人长3公里、宽4.5米、涵洞</t>
  </si>
  <si>
    <t>改善45户170人贫困人口林业生产条件</t>
  </si>
  <si>
    <t>舒家村乡舒家村村基本公共服务林区公路建设项目</t>
  </si>
  <si>
    <t>2组长2千米、宽4.5米、涵洞</t>
  </si>
  <si>
    <t>改善8户23人贫困人口林业生产条件</t>
  </si>
  <si>
    <t>12、13组长3千米、宽4.5米、涵洞</t>
  </si>
  <si>
    <t>改善25户78人贫困人口林业生产条件</t>
  </si>
  <si>
    <t>5、6、7、8、9组长3千米、宽4.5米、涵洞</t>
  </si>
  <si>
    <t>改善26户75人贫困人口林业生产条件</t>
  </si>
  <si>
    <t>3、4组长2千米、宽4.5米</t>
  </si>
  <si>
    <t>改善27户95人贫困人口林业生产条件</t>
  </si>
  <si>
    <t>舒家村乡张公坡村基本公共服务林区公路建设项目</t>
  </si>
  <si>
    <t>竹子冲至桐木垅长5公里、宽4.5米、涵洞</t>
  </si>
  <si>
    <t>改善56户237人贫困人口林业生产条件</t>
  </si>
  <si>
    <t>隆家堡乡塘头山村基本公共服务林区公路建设项目</t>
  </si>
  <si>
    <t>五组龙脑上至长坳长2公里、宽5米、涵洞</t>
  </si>
  <si>
    <t>改善6户24人贫困人口林业生产条件</t>
  </si>
  <si>
    <t>隆家堡乡黄溪村基本公共服务林区公路建设项目</t>
  </si>
  <si>
    <t>5、6、7、8组长3公里、宽4.5米、涵洞</t>
  </si>
  <si>
    <t>改善68户268人贫困人口林业生产条件</t>
  </si>
  <si>
    <t>隆家堡乡程禾溪村基本公共服务林区公路建设项目</t>
  </si>
  <si>
    <t>12组长5公里、宽5米、涵洞</t>
  </si>
  <si>
    <t>改善13户52人贫困人口林业生产条件</t>
  </si>
  <si>
    <t>11组长3.5千米、宽5米、涵洞</t>
  </si>
  <si>
    <t>改善16户75人贫困人口林业生产条件</t>
  </si>
  <si>
    <t>锦和镇楠村村基本公共服务林区公路建设项目</t>
  </si>
  <si>
    <t>1、2组林区公路长4.5千米、宽4.5米、涵洞</t>
  </si>
  <si>
    <t>改善23户89人贫困人口林业生产条件</t>
  </si>
  <si>
    <t>锦和镇河湾村基本公共服务林区公路建设项目</t>
  </si>
  <si>
    <t>3组林区道路维修1.5公里</t>
  </si>
  <si>
    <t>改善6户18人贫困人口林业生产条件</t>
  </si>
  <si>
    <t>高村镇富田坳村基本公共服务林区公路建设项目</t>
  </si>
  <si>
    <t>新修鸡公坨等10公里、宽5米、涵洞</t>
  </si>
  <si>
    <t>改善198户753人贫困人口林业生产条件</t>
  </si>
  <si>
    <t>谭家寨乡宋家湾村基本公共服务林区公路建设项目</t>
  </si>
  <si>
    <t>谭家寨乡宋家湾村</t>
  </si>
  <si>
    <t>原家垅0.5公里、宽4.5米</t>
  </si>
  <si>
    <t>改善20户68人贫困人口林业生产条件</t>
  </si>
  <si>
    <t>兰里镇黄岩溪村基本公共服务林区公路建设项目</t>
  </si>
  <si>
    <t>羊子坡至挡风坳、千家岭长8公里、宽4.5米</t>
  </si>
  <si>
    <t>改善93户368人贫困人口林业生产条件</t>
  </si>
  <si>
    <t>兰里镇栎木村基本公共服务林区公路建设项目</t>
  </si>
  <si>
    <t>三组长4千米、宽4.5米、涵洞</t>
  </si>
  <si>
    <t>改善30户128人贫困人口林业生产条件</t>
  </si>
  <si>
    <t>江口墟镇公馆村基本公共服务林区公路建设项目</t>
  </si>
  <si>
    <t>公泥堂土地垅至村产业园长3.5公里、宽4.5米</t>
  </si>
  <si>
    <t>改善45户128人贫困人口林业生产条件</t>
  </si>
  <si>
    <t>江口墟镇牙溪村基本公共服务林区公路建设项目</t>
  </si>
  <si>
    <t>茶花洞一组长2公里、宽4.5米、涵洞</t>
  </si>
  <si>
    <t>改善47户180人贫困人口林业生产条件</t>
  </si>
  <si>
    <t>江口墟镇大禾田村基本公共服务林区公路建设项目</t>
  </si>
  <si>
    <t>红崖坡至汤家、村部至庵堂界长4.5千米、宽4.5米、涵洞</t>
  </si>
  <si>
    <t>改善45户180人贫困人口林业生产条件</t>
  </si>
  <si>
    <t>舒家村乡长坡山村基本公共服务林区公路建设项目</t>
  </si>
  <si>
    <t>10组长牛至担管山林道长10千米、宽4.5米、挖水沟、涵洞</t>
  </si>
  <si>
    <t>改善28户156人贫困人口林业生产条件</t>
  </si>
  <si>
    <t>11组公鸭湾至大坡脑长2千米、宽4.5米、挖水沟、涵洞</t>
  </si>
  <si>
    <t>改善8户41人贫困人口林业生产条件</t>
  </si>
  <si>
    <t>十一组、十二组长4.5千米、宽4.5米、涵洞</t>
  </si>
  <si>
    <t>改善27户109人贫困人口林业生产条件</t>
  </si>
  <si>
    <t>七组老冲垅长4千米、宽4.5米、涵洞</t>
  </si>
  <si>
    <t>改善13户42人贫困人口林业生产条件</t>
  </si>
  <si>
    <t>7、8、9、10组长5千米、宽4.5米、涵洞</t>
  </si>
  <si>
    <t>改善56户126人贫困人口林业生产条件</t>
  </si>
  <si>
    <t>十组猫树湾长3.8千米、宽4.5、涵洞</t>
  </si>
  <si>
    <t>改善20户78人贫困人口林业生产条件</t>
  </si>
  <si>
    <t>七组岩落沙至张女屋现长2千米、宽4.5米</t>
  </si>
  <si>
    <t>改善29户91人贫困人口林业生产条件</t>
  </si>
  <si>
    <t>大桥江乡西冲湾村基本公共服务林区公路建设项目</t>
  </si>
  <si>
    <t>上家垅至枣子洞长2千米、宽4.5米、涵洞</t>
  </si>
  <si>
    <t>改善66户240人贫困人口林业生产条件</t>
  </si>
  <si>
    <t>一组油树坳至黑湾长3千米、宽4.5、涵洞</t>
  </si>
  <si>
    <t>改善61户257人贫困人口林业生产条件</t>
  </si>
  <si>
    <t>1组长4.5千米、宽4.5米</t>
  </si>
  <si>
    <t>改善33户131人贫困人口林业生产条件</t>
  </si>
  <si>
    <t>锦和镇长潭溪村基本公共服务林区公路建设项目</t>
  </si>
  <si>
    <t>1、2、3、4组长3千米、宽4.5米</t>
  </si>
  <si>
    <t>改善107户391人贫困人口林业生产条件</t>
  </si>
  <si>
    <t>锦和镇新场村基本公共服务林区公路建设项目</t>
  </si>
  <si>
    <t>干沙溪至板犁朝长3千米、宽4.5米</t>
  </si>
  <si>
    <t>改善185户658人贫困人口林业生产条件</t>
  </si>
  <si>
    <t>六组停车坪至茶叶场2千米、宽4.5米</t>
  </si>
  <si>
    <t>改善10户50人贫困人口林业生产条件</t>
  </si>
  <si>
    <t>锦和镇岩口山村基本公共服务林区公路建设项目</t>
  </si>
  <si>
    <t>三组越木湾4千米、宽5米</t>
  </si>
  <si>
    <t>改善38户145人贫困人口林业生产条件</t>
  </si>
  <si>
    <t>四组麻雀塘至罗裙山3千米、宽5米</t>
  </si>
  <si>
    <t>改善79户287人贫困人口林业生产条件</t>
  </si>
  <si>
    <t>锦和镇黄土田村基本公共服务林区公路建设项目</t>
  </si>
  <si>
    <t>一组4千米、宽5米</t>
  </si>
  <si>
    <t>改善27户76人贫困人口林业生产条件</t>
  </si>
  <si>
    <t>三组2.5千米、宽5米</t>
  </si>
  <si>
    <t>改善24户61人贫困人口林业生产条件</t>
  </si>
  <si>
    <t>锦和镇十八岩村基本公共服务林区公路建设项目</t>
  </si>
  <si>
    <t>二组田冲至荒田7千米、宽5米</t>
  </si>
  <si>
    <t>改善67户243人贫困人口林业生产条件</t>
  </si>
  <si>
    <t>高村镇水漫溪村基本公共服务林区公路建设项目</t>
  </si>
  <si>
    <t>大庵脑至老屋场、牙坟坡1千米、宽5米、涵洞</t>
  </si>
  <si>
    <t>改善21户73人贫困人口林业生产条件</t>
  </si>
  <si>
    <t>吕家坪镇首座田村基本公共服务林区公路建设项目</t>
  </si>
  <si>
    <t>岔里至兰草田、大坡坳至屋场喇6.5千米、宽4.5米涵洞</t>
  </si>
  <si>
    <t>改善50户210人贫困人口林业生产条件</t>
  </si>
  <si>
    <t>和平溪乡株木村基本公共服务林区公路建设项目</t>
  </si>
  <si>
    <t>四组、五、六、七组燕子窝至小安山9.5米、宽5米</t>
  </si>
  <si>
    <t>改善58户225人贫困人口林业生产条件</t>
  </si>
  <si>
    <t>郭公坪镇小坡村基本公共服务林区公路建设项目</t>
  </si>
  <si>
    <t>三组矛泥坡至大坳山4千米、宽5米</t>
  </si>
  <si>
    <t>改善56户183人贫困人口林业生产条件</t>
  </si>
  <si>
    <t>锦和镇官村村基本公共服务林区公路建设项目</t>
  </si>
  <si>
    <t>盘垅坡林场4.5千米、宽5米、涵洞</t>
  </si>
  <si>
    <t>改善60户213人贫困人口林业生产条件</t>
  </si>
  <si>
    <t>江口墟镇齐天坪村基本公共服务林区公路建设项目</t>
  </si>
  <si>
    <t>龙灯湾至三吉砬3千米、宽5米</t>
  </si>
  <si>
    <t>改善20户56人贫困人口林业生产条件</t>
  </si>
  <si>
    <t>王狗冲至界顶3千米、宽5米</t>
  </si>
  <si>
    <t>隆家堡乡三角坳村十、十一组</t>
  </si>
  <si>
    <t>民政局</t>
  </si>
  <si>
    <t>新建三角坳村十组、十一组道路堡坎：长10米，高10米、宽1.5米</t>
  </si>
  <si>
    <t>解决该村10、11组104户427人的村民生活、生产需求，其中贫困户31户102人。</t>
  </si>
  <si>
    <t>吕家坪镇吕家坪社区基本公共服务道路硬化项目</t>
  </si>
  <si>
    <t>吕家坪镇吕家坪社区5组</t>
  </si>
  <si>
    <t>新修吕家坪社区五组大方头道路硬化，长120米，厚0.2米、宽3.5米</t>
  </si>
  <si>
    <t>解决该社区5、6组63户287人的村民生产生活、出行方便，其中贫困户20户80人。</t>
  </si>
  <si>
    <t>隆家堡乡步云坪村基本公共服务道路新建项目（民宗局2021）</t>
  </si>
  <si>
    <t>2021年6月</t>
  </si>
  <si>
    <t>民宗局</t>
  </si>
  <si>
    <t>3.4组湾至小蛮溪道路新建长2500米、宽5米</t>
  </si>
  <si>
    <t>方便50户198人生活、生产</t>
  </si>
  <si>
    <t>高村镇洲上村基本公共服务组道硬化新建项目（民宗局2021）</t>
  </si>
  <si>
    <t>组道硬化400米*5米</t>
  </si>
  <si>
    <t>方便40户162人生活、生产</t>
  </si>
  <si>
    <t>郭公坪镇岩大门村基本公共服务阶梯硬化项目（民宗局2021）</t>
  </si>
  <si>
    <t>50米*6米*4米</t>
  </si>
  <si>
    <t>方便15户62人生活、生产</t>
  </si>
  <si>
    <t>郭公坪镇岩大门村基本公共服务人行桥新建项目（民宗局2021）</t>
  </si>
  <si>
    <t>长30米、宽4.5米</t>
  </si>
  <si>
    <t>方便46户161人生活、生产</t>
  </si>
  <si>
    <t>郭公坪镇岩大门村基本公共服务道路硬化项目（民宗局2021）</t>
  </si>
  <si>
    <t>长1000米、宽4.5米</t>
  </si>
  <si>
    <t>郭公坪镇米沙村基本公共服务机耕道新建项目（民宗局2021）</t>
  </si>
  <si>
    <t>长800米、宽6米</t>
  </si>
  <si>
    <t>方便81户295人生活、生产</t>
  </si>
  <si>
    <t>郭公坪镇冯家垅村基本公共服务联户路硬化项目（民宗局2021）</t>
  </si>
  <si>
    <t>3000米</t>
  </si>
  <si>
    <t>方便76户278人生活、生产</t>
  </si>
  <si>
    <t>郭公坪镇冯家垅村基本公共服务生产便道硬化项目（民宗局2021）</t>
  </si>
  <si>
    <t>长2000米、宽2米</t>
  </si>
  <si>
    <t>郭公坪镇郭公坪村基本公共服务水井维修项目（民宗局2021）</t>
  </si>
  <si>
    <t>1座</t>
  </si>
  <si>
    <t>方便27户65人生活、生产</t>
  </si>
  <si>
    <t>郭公坪镇官东村基本公共服务山塘维修项目（民宗局2021）</t>
  </si>
  <si>
    <t>郭公坪官东村</t>
  </si>
  <si>
    <t>方便30户119人生活、生产</t>
  </si>
  <si>
    <t>郭公坪镇官东村基本公共服务防洪渠维修项目（民宗局2021）</t>
  </si>
  <si>
    <t>300米</t>
  </si>
  <si>
    <t>方便30户120人生活、生产</t>
  </si>
  <si>
    <t>郭公坪镇喇叭溪村基本公共服务防洪堤新建项目（民宗局2021）</t>
  </si>
  <si>
    <t>200米</t>
  </si>
  <si>
    <t>方便33户96人生活、生产</t>
  </si>
  <si>
    <t>郭公坪镇喇叭溪村基本公共服务人行桥新建项目（民宗局2021）</t>
  </si>
  <si>
    <t>长50米、宽3米</t>
  </si>
  <si>
    <t>方便34户126人生活、生产</t>
  </si>
  <si>
    <t>郭公坪镇江家溪村基本公共服务晒谷坪硬化项目（民宗局2021）</t>
  </si>
  <si>
    <t>40米*20米</t>
  </si>
  <si>
    <t>方便42户203人文化活动</t>
  </si>
  <si>
    <t>岩门镇双冲村基本公共服务道路硬化项目（民宗局2021）</t>
  </si>
  <si>
    <t>道路硬化长300米、宽3.5米</t>
  </si>
  <si>
    <t>改善122户435人生活、生产条件</t>
  </si>
  <si>
    <t>岩门镇大路坳村基本公共服务道路硬化项目（民宗局2021）</t>
  </si>
  <si>
    <t>6组道路硬化长600米、宽3.5米</t>
  </si>
  <si>
    <t>改善189户720人生活、生产条件</t>
  </si>
  <si>
    <t>兰里镇江坪村基本公共服务道路硬化项目（民宗局2021）</t>
  </si>
  <si>
    <t>5组道路硬化长700米、宽3.5米</t>
  </si>
  <si>
    <t>改善68户285人生活、生产条件</t>
  </si>
  <si>
    <t>兰里镇锦江村基本公共服务道路硬化及保坎项目（民宗局2021）</t>
  </si>
  <si>
    <t>道路硬化长300米、宽3.5米，保坎120米*3米</t>
  </si>
  <si>
    <t>改善135户523人生活、生产条件</t>
  </si>
  <si>
    <t>和平溪乡大溪村基本公共服务保坎建设项目（民宗局2021）</t>
  </si>
  <si>
    <t>硬化及保坎长500米</t>
  </si>
  <si>
    <t>改善64户239人生活、生产条件</t>
  </si>
  <si>
    <t>高村镇黄连冲村基本公共服务新建保坎项目（民宗局2021）</t>
  </si>
  <si>
    <t>保坎长100米，高6米</t>
  </si>
  <si>
    <t>改善78户352人生活、生产条件</t>
  </si>
  <si>
    <t>6、7组道路硬化长700米、宽3.5米</t>
  </si>
  <si>
    <t>改善103户486人生活、生产条件</t>
  </si>
  <si>
    <t>尧市镇马山潭村基本公共服务生产便道项目（民宗局2021）</t>
  </si>
  <si>
    <t>5、6组生产便道5000米*5</t>
  </si>
  <si>
    <t>改善50户201人生活、生产条件</t>
  </si>
  <si>
    <t>板栗树乡枣子喇村基本公共服务道路硬化项目（民宗局2021）</t>
  </si>
  <si>
    <t>硬化500米</t>
  </si>
  <si>
    <t>改善20户85人生活、生产条件</t>
  </si>
  <si>
    <t>吕家坪镇茶溪村基本公共服务保坎及硬化项目（民宗局2021）</t>
  </si>
  <si>
    <t>保坎长30米，高5米及路面硬化</t>
  </si>
  <si>
    <t>改善29户86人生活、生产条件</t>
  </si>
  <si>
    <t>舒家村乡丁家村基本公共服务古井维修项目（民宗局2021）</t>
  </si>
  <si>
    <t>改善421户1873人生活、生产条件</t>
  </si>
  <si>
    <t>郭公坪镇双竹坡村基本公共服务机耕道项目（民宗局2021）</t>
  </si>
  <si>
    <t>三组360米机耕道及道路保坎</t>
  </si>
  <si>
    <t>改善33户132人生活、生产条件</t>
  </si>
  <si>
    <t>郭公坪镇岩大门村基本公共服务挡土墙项目（民宗局2021）</t>
  </si>
  <si>
    <t>村级道路挡土墙长100米</t>
  </si>
  <si>
    <t>改善45户161人生活、生产条件</t>
  </si>
  <si>
    <t>兰里镇新营村基本公共服务生产便道项目（民宗局2021）</t>
  </si>
  <si>
    <t>3000*5米生产便道</t>
  </si>
  <si>
    <t>方便53户214人生产、生活出行</t>
  </si>
  <si>
    <t>新增</t>
  </si>
  <si>
    <t>兰里镇栎木村基本公共服务生产便道项目（民宗局2021）</t>
  </si>
  <si>
    <t>3500*5米生产便道</t>
  </si>
  <si>
    <t>方便45户165人生产、生活出行</t>
  </si>
  <si>
    <t>舒家村乡张公坡村基本公共服务挡土墙新建项目（民宗局2021）</t>
  </si>
  <si>
    <t>挡土墙长10米、下宽0.8米，上宽0.5米，高6米</t>
  </si>
  <si>
    <t>改善173户687人生活、生产条件</t>
  </si>
  <si>
    <t>江口墟镇羊合垅村基本公共服务道路硬化建设项目（民宗局2021）</t>
  </si>
  <si>
    <t>道路硬化长500米、宽4.5米，蓄水池9个，宽3米、深3米</t>
  </si>
  <si>
    <t>方便19户95人生产、生活出行</t>
  </si>
  <si>
    <t>舒家村乡长坡山村基本公共服务林道新建项目（民宗局2021）</t>
  </si>
  <si>
    <t>11组林道4000米*5米</t>
  </si>
  <si>
    <t>改善40户178人贫困群众生产、生活条件</t>
  </si>
  <si>
    <t>黄桑乡郑家潭村基本公共服务生产便道新建项目（民宗局2021）</t>
  </si>
  <si>
    <t>3、4、5组生产便道4000米*5米</t>
  </si>
  <si>
    <t>改善66户269人贫困群众生产、生活条件</t>
  </si>
  <si>
    <t>江口墟镇石眼潭村基本公共服务新建渠道项目（民宗局2021）</t>
  </si>
  <si>
    <t>6、7、8、9、10组渠道40*40*1500米</t>
  </si>
  <si>
    <t>改善78户246人贫困群众生产、生活条件</t>
  </si>
  <si>
    <t>兰里镇苍冲村基本公共服务过溪桥项目（民宗局2021）</t>
  </si>
  <si>
    <t>1、6组生产道路长300*4.5米过溪桥8*4.5米</t>
  </si>
  <si>
    <t>改善群众生产、生活条件</t>
  </si>
  <si>
    <t>石羊哨乡李家村基本公共服务生产便道建设项目（民宗局2021）</t>
  </si>
  <si>
    <t>生产便道2000米、宽5米</t>
  </si>
  <si>
    <t>15</t>
  </si>
  <si>
    <t>改善60户250人贫困群众生产、生活条件</t>
  </si>
  <si>
    <t>尧市镇拖冲社区基本公共服务游步道项目（民宗局2021）</t>
  </si>
  <si>
    <t>游步道700米*1.5米</t>
  </si>
  <si>
    <t>改善81户336人贫困群众生产、生活条件</t>
  </si>
  <si>
    <t>兰里镇苍冲村基本公共服务地面硬化项目（民宗局2021）</t>
  </si>
  <si>
    <t>地面硬化1600平方米</t>
  </si>
  <si>
    <t>改善32户148人生产、生活条件</t>
  </si>
  <si>
    <t>高村镇绿溪口村基本公共服务道路硬化项目（民宗局2021）</t>
  </si>
  <si>
    <t>1、2、3组道路硬化250米</t>
  </si>
  <si>
    <t>改善28户121人生产、生活条件</t>
  </si>
  <si>
    <t>高村镇绿溪口村基本公共服务生产便道及保坎项目（民宗局2021）</t>
  </si>
  <si>
    <t>5组生产便道1000米及保坎</t>
  </si>
  <si>
    <t>板栗树乡枣子喇村基本公共服务渠道及滚水坝项目（民宗局2021）</t>
  </si>
  <si>
    <t>渠道及滚水坝200米</t>
  </si>
  <si>
    <t>改善57户231人生产、生活条件</t>
  </si>
  <si>
    <t>隆家堡乡步云坪村基本公共服务道路新建项目（民宗局20221）</t>
  </si>
  <si>
    <t>马颈坳生产便道3500米</t>
  </si>
  <si>
    <t>改善30户157人生产、生活条件</t>
  </si>
  <si>
    <t>隆家堡乡步云坪村基本公共服务滚水坝项目（民宗局2021）</t>
  </si>
  <si>
    <t>燕口田滚水坝10米</t>
  </si>
  <si>
    <t>兰村乡椒林村基本公共服务道路硬化项目（民宗局2021）</t>
  </si>
  <si>
    <t>3、4组道路硬化500米</t>
  </si>
  <si>
    <t>改善36户152人生产、生活条件</t>
  </si>
  <si>
    <t>高村镇渔子坡社区基本公共服务道路硬化项目（民宗局2021）</t>
  </si>
  <si>
    <t>高村镇渔子坡社区</t>
  </si>
  <si>
    <t>便道1000米*1.5米硬化</t>
  </si>
  <si>
    <t>改善43户167人生产、生活条件</t>
  </si>
  <si>
    <t>石羊哨乡潭公冲村基本公共服务生产便道项目（民宗局2021）</t>
  </si>
  <si>
    <t>生产便道3000米</t>
  </si>
  <si>
    <t>改善29户130人生产、生活条件</t>
  </si>
  <si>
    <t>高村镇绿溪口村基本公共服务生产便道项目（民宗局2021）</t>
  </si>
  <si>
    <t>2组生产便道2000米</t>
  </si>
  <si>
    <t>改善32户139人生产、生活条件</t>
  </si>
  <si>
    <t>吕家坪镇茶溪村基本公共服务道路硬化项目（民宗局2021）</t>
  </si>
  <si>
    <t>8组道路硬化450米</t>
  </si>
  <si>
    <t>吕家坪镇桐木村基本公共服务生产便道项目（民宗局2021）</t>
  </si>
  <si>
    <t>4、5、6组机耕道40000米</t>
  </si>
  <si>
    <t>改善50户182人生产、生活条件</t>
  </si>
  <si>
    <t>锦和镇柑子园村基本公共服务组道硬化项目（民宗局2021）</t>
  </si>
  <si>
    <t>道路硬化长600米</t>
  </si>
  <si>
    <t>改善41户173人生产、生活条件</t>
  </si>
  <si>
    <t>吕家坪镇桐木村基本公共服务排水沟项目（民宗局2021）</t>
  </si>
  <si>
    <t>排水沟350米</t>
  </si>
  <si>
    <t>高村镇洲上村基本公共服务组道硬化项目（民宗局2021）</t>
  </si>
  <si>
    <t>2021年4月</t>
  </si>
  <si>
    <t>组道硬化长700米、宽3.5米</t>
  </si>
  <si>
    <t>改善29户114人生产、生活条件</t>
  </si>
  <si>
    <t>高村镇袁郊村四组基本公共服务组道硬化项目（民宗局2021）</t>
  </si>
  <si>
    <t>高村镇袁郊村四组</t>
  </si>
  <si>
    <t>组道硬化1100米*4.2米</t>
  </si>
  <si>
    <t>改善27户88人生产、生活条件</t>
  </si>
  <si>
    <t>兰里镇所住村基本公共服务码头及道路硬化项目（民宗局2021）</t>
  </si>
  <si>
    <t>2021年5月</t>
  </si>
  <si>
    <t>生活码头15*10*0.2及道路硬化450*3.5</t>
  </si>
  <si>
    <t>改善33户80人生产、生活条件</t>
  </si>
  <si>
    <t>兰里镇所住村基本公共服务滚水坝项目（民宗局2021）</t>
  </si>
  <si>
    <t>70*3.5*3.5滚水坝</t>
  </si>
  <si>
    <t>改善30户80人生产、生活条件</t>
  </si>
  <si>
    <t>大桥江乡大桥江村基本公共服务保坎项目（民宗局2021）</t>
  </si>
  <si>
    <t>保坎长55米及路面硬化50米</t>
  </si>
  <si>
    <t>改善35户95人生产、生活条件</t>
  </si>
  <si>
    <t>黄桑乡军田村基本公共服务生产便道项目（民宗局2021）</t>
  </si>
  <si>
    <t>2021年8月</t>
  </si>
  <si>
    <t>改善22户78人生产、生活条件</t>
  </si>
  <si>
    <t>黄桑乡军田村基本公共服务滚水坝项目（民宗局2021）</t>
  </si>
  <si>
    <t>50米*3米*4.5米滚水坝及保坎</t>
  </si>
  <si>
    <t>改善24户68人生产、生活条件</t>
  </si>
  <si>
    <t>文昌阁乡文西新村基本公共服务生产便道项目（民宗局2021）</t>
  </si>
  <si>
    <t>2500*5生产便道</t>
  </si>
  <si>
    <t>改善53户175人生产、生活条件</t>
  </si>
  <si>
    <t>岩门镇新坪村基本公共服务山塘维修项目（民宗局2021）</t>
  </si>
  <si>
    <t>山塘维修1座</t>
  </si>
  <si>
    <t>改善69户232人生产、生活条件</t>
  </si>
  <si>
    <t>高村镇兴隆湾村基本公共服务道路硬化项目（民宗局2021）</t>
  </si>
  <si>
    <t>硬化长1000米，宽4米</t>
  </si>
  <si>
    <t>改善19户75人生产、生活条件</t>
  </si>
  <si>
    <t>便道长1000米、宽4.5米，保坎长70米、高3米、宽1.5米</t>
  </si>
  <si>
    <t>改善41户124人生产、生活条件</t>
  </si>
  <si>
    <t>兰里镇青山咀村基本公共服务滚水坝项目（民宗局2021）</t>
  </si>
  <si>
    <t>兰里镇青山咀村</t>
  </si>
  <si>
    <t>截水坝1座</t>
  </si>
  <si>
    <t>道路硬化长900米、宽3.5米</t>
  </si>
  <si>
    <t>改善64户237人生活、生产条件</t>
  </si>
  <si>
    <t>郭公坪镇川岩坪村基本公共服务山塘及渠道维修项目（民宗局2021）</t>
  </si>
  <si>
    <t>山塘维修1座，渠道维修1000米，0.4米*0.4米</t>
  </si>
  <si>
    <t>改善176户，620人农业生产条件</t>
  </si>
  <si>
    <t>郭公坪镇小坡村基本公共服务道路硬化及下水道项目（民宗局2021）</t>
  </si>
  <si>
    <t>硬化长450米，宽3.5米；下水道建设200米</t>
  </si>
  <si>
    <t>改善群众生产生活条件，受益群众50户，受益人口200人</t>
  </si>
  <si>
    <t>大桥江乡大桥江村基本公共服务道路硬化项目（民宗局2021）</t>
  </si>
  <si>
    <t>硬化长550米、宽3.5米、厚0.2米</t>
  </si>
  <si>
    <t>改善农业生产出行条件，受益群众145户，受益人口514人</t>
  </si>
  <si>
    <t>黄桑乡岩湾村基本公共服务生产便道项目（民宗局2021）</t>
  </si>
  <si>
    <t>生产便道长3000米，宽5米</t>
  </si>
  <si>
    <t>改善90户347人生活、生产条件</t>
  </si>
  <si>
    <t>郭公坪镇江家溪村基本公共服务堰坝维修项目（民宗局2021）</t>
  </si>
  <si>
    <t>堰坝维修1座</t>
  </si>
  <si>
    <t>改善29户125人生活、生产条件</t>
  </si>
  <si>
    <t>隆家堡乡步云坪村基本公共服务场地硬化项目（民宗局2021）</t>
  </si>
  <si>
    <t>硬化长80米，宽28米</t>
  </si>
  <si>
    <t>改善56户213人生活、生产条件</t>
  </si>
  <si>
    <t>兰村乡大坳村基本公共服务停车坪硬化项目（民宗局2021）</t>
  </si>
  <si>
    <t>硬化长55米，宽40米</t>
  </si>
  <si>
    <t>改善64户260人生活、生产条件</t>
  </si>
  <si>
    <t>兰村乡泥溪垅村基本公共服务新建堡坎项目（民宗局2021）</t>
  </si>
  <si>
    <t>堡坎长40，高15米</t>
  </si>
  <si>
    <t>改善31户138人生活、生产条件</t>
  </si>
  <si>
    <t>隆家堡乡步云坪村基本公共服务新建游步道项目（民宗局2021）</t>
  </si>
  <si>
    <t>游步道长3000米</t>
  </si>
  <si>
    <t>和平溪乡大坡村基本公共服务文化场地建设项目（民宗局2021）</t>
  </si>
  <si>
    <t>4组文化广场硬化面积1000平方米</t>
  </si>
  <si>
    <t>改善86户332人生活、生产条件</t>
  </si>
  <si>
    <t>和平溪乡大坡村基本公共服务道路硬化建设项目（民宗局2021）</t>
  </si>
  <si>
    <t>17组道硬化长800米、宽4.5米</t>
  </si>
  <si>
    <t>改善48户200人生活、生产条件</t>
  </si>
  <si>
    <t>和平溪乡大溪村基本公共服务危桥改造项目（民宗局2021）</t>
  </si>
  <si>
    <t>危桥加固长40米、宽5米</t>
  </si>
  <si>
    <t>改善64户273人生活、生产条件</t>
  </si>
  <si>
    <t>和平溪乡珠宝寨村基本公共服务产业园道路硬化项目（民宗局2021）</t>
  </si>
  <si>
    <t>道路硬化长1150米、宽4.5米</t>
  </si>
  <si>
    <t>改善97户411人生活、生产条件</t>
  </si>
  <si>
    <t>和平溪乡金溪村基本公共服务产业园道路硬化项目（民宗局2021）</t>
  </si>
  <si>
    <t>道路硬化长2000米、宽4.5米</t>
  </si>
  <si>
    <t>改善49户190人生活、生产条件</t>
  </si>
  <si>
    <t>尧市镇马江口村基本公共服务渠道维修项目（民宗局2021）</t>
  </si>
  <si>
    <t>渠道长900米</t>
  </si>
  <si>
    <t>改善32户137人贫困群众生产、生活条件</t>
  </si>
  <si>
    <t>尧市镇马江口村基本公共服务防洪堤新建项目（民宗局2021）</t>
  </si>
  <si>
    <t>防洪堤长250米</t>
  </si>
  <si>
    <t>和平溪乡大溪村基本公共服务边坡堡坎项目（民宗局2021）</t>
  </si>
  <si>
    <t>边坡堡坎长60米、高5米</t>
  </si>
  <si>
    <t>改善154户607人贫困群众生产、生活条件</t>
  </si>
  <si>
    <t>江口墟镇骆子村基本公共服务防洪堤新建项目（民宗局2021）</t>
  </si>
  <si>
    <t>防洪堤堡坎720立方</t>
  </si>
  <si>
    <t>改善92户333人贫困群众生产、生活条件</t>
  </si>
  <si>
    <t>高村镇车头村基本公共服务生产便道新建项目（民宗局2021）</t>
  </si>
  <si>
    <t>新建生产便道长2000米、宽4.5米</t>
  </si>
  <si>
    <t>改善28户82人贫困群众生产、生活条件</t>
  </si>
  <si>
    <t>石羊哨乡松溪坪村基本公共服务生产便道新建项目（民宗局2021）</t>
  </si>
  <si>
    <t>新建生产便道长3500米、宽5米</t>
  </si>
  <si>
    <t>改善95户365人贫困群众生产、生活条件</t>
  </si>
  <si>
    <t>和平溪乡金溪村基本公共服务山塘维修项目（民宗局2021）</t>
  </si>
  <si>
    <t>四组山塘维修1座</t>
  </si>
  <si>
    <t>改善45户134人贫困群众生产、生活条件</t>
  </si>
  <si>
    <t>和平溪乡金溪村基本公共服务新建道路硬化项目（民宗局2021）</t>
  </si>
  <si>
    <t>硬化长700米、宽3.5米</t>
  </si>
  <si>
    <t>改善36户108人贫困群众生产、生活条件</t>
  </si>
  <si>
    <t>五组山塘维修1座</t>
  </si>
  <si>
    <t>改善50户145人贫困群众生产、生活条件</t>
  </si>
  <si>
    <t>和平溪乡金溪村基本公共服务产业园道路铺砾维修项目（民宗局2021）</t>
  </si>
  <si>
    <t>二组产业园道路铺砾维修</t>
  </si>
  <si>
    <t>改善45户120人贫困群众生产、生活条件</t>
  </si>
  <si>
    <t>硬化长750米、宽3.5米</t>
  </si>
  <si>
    <t>改善65户215人贫困群众生产、生活条件</t>
  </si>
  <si>
    <t>和平溪乡毛坪村基本公共服务山塘维修项目（民宗局2021）</t>
  </si>
  <si>
    <t>四组山塘维修加固1座</t>
  </si>
  <si>
    <t>改善210户498人贫困群众生产、生活条件</t>
  </si>
  <si>
    <t>六组山塘维修1座</t>
  </si>
  <si>
    <t>改善89户172人贫困群众生产、生活条件</t>
  </si>
  <si>
    <t>和平溪乡毛坪村基本公共服务产业园铺砾维修项目（民宗局2021）</t>
  </si>
  <si>
    <t>产业园土道路铺砾维修</t>
  </si>
  <si>
    <t>改善324户1120人贫困群众生产、生活条件</t>
  </si>
  <si>
    <t>和平溪乡毛坪村基本公共服务村部土坪硬化项目（民宗局2021）</t>
  </si>
  <si>
    <t>村部土坪硬化</t>
  </si>
  <si>
    <t>改善415户1680人贫困群众生产、生活条件</t>
  </si>
  <si>
    <t>和平溪乡毛坪村基本公共服务道路硬化项目（民宗局2021）</t>
  </si>
  <si>
    <t>六组道路硬化长600米、宽3.5米</t>
  </si>
  <si>
    <t>改善70户330人贫困群众生产、生活条件</t>
  </si>
  <si>
    <t>四组道路硬化长800米、宽3.5米</t>
  </si>
  <si>
    <t>改善302户678人贫困群众生产、生活条件</t>
  </si>
  <si>
    <t>江口墟镇大禾田村基本公共服务溪坝维修项目（民宗局2021）</t>
  </si>
  <si>
    <t>维修水毁溪坝1座</t>
  </si>
  <si>
    <t>改善59户237人贫困群众生产、生活条件</t>
  </si>
  <si>
    <t>尧市镇拖冲社区基本公共服务防洪堤新建项目（民宗局2021）</t>
  </si>
  <si>
    <t>防洪堤长300米、高2米、宽1.2米</t>
  </si>
  <si>
    <t>改善157户571人贫困群众生产、生活条件</t>
  </si>
  <si>
    <t>尧市镇桥冲村基本公共服务渠道新建项目（民宗局2021）</t>
  </si>
  <si>
    <t>新建渠道长2000米</t>
  </si>
  <si>
    <t>改善83户249人贫困群众生产、生活条件</t>
  </si>
  <si>
    <t>隆家堡乡塘头山村基本公共服务生产便道新建项目（民宗局2021）</t>
  </si>
  <si>
    <t>生产便道长1500米，宽5米</t>
  </si>
  <si>
    <t>改善58户237人贫困群众生产、生活条件</t>
  </si>
  <si>
    <t>舒家村狮子湾村基本公共服务生产便道新建项目（民宗局2021）</t>
  </si>
  <si>
    <t>舒家村狮子湾村</t>
  </si>
  <si>
    <t>改善72户263人贫困群众生产、生活条件</t>
  </si>
  <si>
    <t>和平溪乡株木村基本公共服务新建保坎及硬化项目（民宗局2021）</t>
  </si>
  <si>
    <t>保坎长50米、高2.5米，硬化长200米、宽3.5米</t>
  </si>
  <si>
    <t>改善64户237人贫困群众生产、生活条件</t>
  </si>
  <si>
    <t>道路硬化长700米、宽3.5米</t>
  </si>
  <si>
    <t>改善43户157人生活、生产条件</t>
  </si>
  <si>
    <t>谭家寨乡梅场村基本公共服务堡坎及道路硬化项目（民宗局2021）</t>
  </si>
  <si>
    <t>保坎及硬化长80米、高4米</t>
  </si>
  <si>
    <t>改善61户214人生活、生产条件</t>
  </si>
  <si>
    <t>黄桑乡大塘村基本公共服务滚水坝新建项目（民宗局2021）</t>
  </si>
  <si>
    <t>滚水坝长30米、高2米</t>
  </si>
  <si>
    <t>改善163户654人生活、生产条件</t>
  </si>
  <si>
    <t>高村镇通溪村基本公共服务道路硬化项目（民宗局2021）</t>
  </si>
  <si>
    <t>道路硬化长140米、宽3.5米：道路硬化长120米、宽2米</t>
  </si>
  <si>
    <t>改善49户175人生活、生产条件</t>
  </si>
  <si>
    <t>吕家坪镇向阳村基本公共服务溪坝维修项目（民宗局2021）</t>
  </si>
  <si>
    <t>便道硬化长1000米、宽1.5米、厚0.1米</t>
  </si>
  <si>
    <t>改善43户129人贫困群众生产、生活条件</t>
  </si>
  <si>
    <t>黄桑乡军田村基本公共服务保坎及硬化项目（民宗局2021）</t>
  </si>
  <si>
    <t>保坎长15米，硬化长20米、宽4米</t>
  </si>
  <si>
    <t>谭家寨乡弄里村基本公共服务道路硬化项目（民宗局2021）</t>
  </si>
  <si>
    <t>道路硬化长250米</t>
  </si>
  <si>
    <t>改善51户197人生活、生产条件</t>
  </si>
  <si>
    <t>隆家堡乡三角坳村基本公共服务保坎及硬化项目（民宗局2021）</t>
  </si>
  <si>
    <t>保坎及硬化长38米、高4米</t>
  </si>
  <si>
    <t>改善42户131人贫困群众生产、生活条件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</si>
  <si>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和平溪乡金溪村基本公共服务道路硬化项目（民宗局）</t>
    </r>
    <r>
      <rPr>
        <sz val="10"/>
        <color indexed="8"/>
        <rFont val="Courier New"/>
        <family val="3"/>
        <charset val="0"/>
      </rPr>
      <t>2019</t>
    </r>
  </si>
  <si>
    <t>改善83户，295人出行及生产、生活条件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</si>
  <si>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文昌阁乡雷狮坪村基本公共服务道路硬化建设项目（民宗局）</t>
    </r>
    <r>
      <rPr>
        <sz val="10"/>
        <color indexed="8"/>
        <rFont val="Courier New"/>
        <family val="3"/>
        <charset val="0"/>
      </rPr>
      <t>2019</t>
    </r>
  </si>
  <si>
    <t>文昌阁乡雷狮坪村</t>
  </si>
  <si>
    <t>长500米、宽3.5米</t>
  </si>
  <si>
    <t>改善58户，238人出行及生产、生活条件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</si>
  <si>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江口墟镇羊合垅村基本公共服务道路硬化项目（民宗局）</t>
    </r>
    <r>
      <rPr>
        <sz val="10"/>
        <color indexed="8"/>
        <rFont val="Courier New"/>
        <family val="3"/>
        <charset val="0"/>
      </rPr>
      <t>2020</t>
    </r>
  </si>
  <si>
    <t>长680米、宽3.5米、厚0.2米</t>
  </si>
  <si>
    <t>改善123户434人生产生活条件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</si>
  <si>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隆家堡乡步云坪村基本公共服务道路硬化项目（民宗局）</t>
    </r>
    <r>
      <rPr>
        <sz val="10"/>
        <color indexed="8"/>
        <rFont val="Courier New"/>
        <family val="3"/>
        <charset val="0"/>
      </rPr>
      <t>2020</t>
    </r>
  </si>
  <si>
    <t>方便村民出行，生产运输30户157人</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</si>
  <si>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大桥江乡石垅溪村基本公共服务道路硬化项目（民宗局）</t>
    </r>
    <r>
      <rPr>
        <sz val="10"/>
        <color indexed="8"/>
        <rFont val="Courier New"/>
        <family val="3"/>
        <charset val="0"/>
      </rPr>
      <t>2020</t>
    </r>
  </si>
  <si>
    <t>改善63户，278人出行及生产、生活条件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</si>
  <si>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高村镇高垅社区基本公共服务道路硬化项目（民宗局）</t>
    </r>
    <r>
      <rPr>
        <sz val="10"/>
        <color indexed="8"/>
        <rFont val="Courier New"/>
        <family val="3"/>
        <charset val="0"/>
      </rPr>
      <t>2020</t>
    </r>
  </si>
  <si>
    <t>高村镇高垅社区</t>
  </si>
  <si>
    <t>长250米、宽3.5米</t>
  </si>
  <si>
    <t>改善92户，425人出行及生产、生活条件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</si>
  <si>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石羊哨乡洞溪村基本公共服务道路项目（民宗局）</t>
    </r>
    <r>
      <rPr>
        <sz val="10"/>
        <color indexed="8"/>
        <rFont val="Courier New"/>
        <family val="3"/>
        <charset val="0"/>
      </rPr>
      <t>2020</t>
    </r>
  </si>
  <si>
    <t>道路硬化长300米、宽3.5米；保坎长6米、高4.5米、宽0.8米</t>
  </si>
  <si>
    <t>改善75户291人贫困户生产、生活条件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</si>
  <si>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高村镇黄连冲村基本公共服务道路硬化项目（民宗局）</t>
    </r>
    <r>
      <rPr>
        <sz val="10"/>
        <color indexed="8"/>
        <rFont val="Courier New"/>
        <family val="3"/>
        <charset val="0"/>
      </rPr>
      <t>2020</t>
    </r>
  </si>
  <si>
    <t>道路硬化长520米、宽3.5米、厚0.2米</t>
  </si>
  <si>
    <t>改善15户，62人出行及生产、生活条件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</si>
  <si>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隆家堡乡三角坳村基本公共服务道路建设项目（民宗局</t>
    </r>
    <r>
      <rPr>
        <sz val="10"/>
        <color indexed="8"/>
        <rFont val="Courier New"/>
        <family val="3"/>
        <charset val="0"/>
      </rPr>
      <t>2021</t>
    </r>
    <r>
      <rPr>
        <sz val="10"/>
        <color theme="1"/>
        <rFont val="宋体"/>
        <charset val="134"/>
      </rPr>
      <t>）</t>
    </r>
  </si>
  <si>
    <t>方便村民出行，生产运输40户176人</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</si>
  <si>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吕家坪镇吕家坪社区基本公共服务道路新建项目（民宗局）</t>
    </r>
    <r>
      <rPr>
        <sz val="10"/>
        <color indexed="8"/>
        <rFont val="Courier New"/>
        <family val="3"/>
        <charset val="0"/>
      </rPr>
      <t>2019</t>
    </r>
    <r>
      <rPr>
        <sz val="10"/>
        <color theme="1"/>
        <rFont val="宋体"/>
        <charset val="134"/>
      </rPr>
      <t>年</t>
    </r>
    <r>
      <rPr>
        <sz val="10"/>
        <color indexed="8"/>
        <rFont val="Courier New"/>
        <family val="3"/>
        <charset val="0"/>
      </rPr>
      <t>9</t>
    </r>
    <r>
      <rPr>
        <sz val="10"/>
        <color theme="1"/>
        <rFont val="宋体"/>
        <charset val="134"/>
      </rPr>
      <t>组</t>
    </r>
  </si>
  <si>
    <t>长600米、宽7米</t>
  </si>
  <si>
    <t>改善410户，1378人出行及生产、生活条件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</si>
  <si>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锦和镇长潭村基本公共服务道路建设项目（民宗局）</t>
    </r>
    <r>
      <rPr>
        <sz val="10"/>
        <color indexed="8"/>
        <rFont val="Courier New"/>
        <family val="3"/>
        <charset val="0"/>
      </rPr>
      <t>2019</t>
    </r>
  </si>
  <si>
    <t>改善68户，220人出行及生产、生活条件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</si>
  <si>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兰里镇塘里村基本公共服务生产道路硬化项目（民宗局）</t>
    </r>
    <r>
      <rPr>
        <sz val="10"/>
        <color indexed="8"/>
        <rFont val="Courier New"/>
        <family val="3"/>
        <charset val="0"/>
      </rPr>
      <t>2019</t>
    </r>
  </si>
  <si>
    <t>改善21户，62人出行及生产、生活条件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</si>
  <si>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郭公坪镇喇叭溪村基本公共服务生产便道硬化项目（民宗局）</t>
    </r>
    <r>
      <rPr>
        <sz val="10"/>
        <color indexed="8"/>
        <rFont val="Courier New"/>
        <family val="3"/>
        <charset val="0"/>
      </rPr>
      <t>2019</t>
    </r>
  </si>
  <si>
    <t>枇杷岭岩湾滚水坝新建50米,道路120米硬化</t>
  </si>
  <si>
    <t>方便29户96贫困人口生活生产</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</si>
  <si>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高村镇栗坪村基本公共服务生产便道建设项目（民宗局）</t>
    </r>
    <r>
      <rPr>
        <sz val="10"/>
        <color indexed="8"/>
        <rFont val="Courier New"/>
        <family val="3"/>
        <charset val="0"/>
      </rPr>
      <t>2019</t>
    </r>
  </si>
  <si>
    <t>长2.5千米、宽5米</t>
  </si>
  <si>
    <t>改善21户，86人出行及生产、生活条件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</si>
  <si>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兰里镇苍冲村基本公共服务生产便道项目（民宗局）</t>
    </r>
    <r>
      <rPr>
        <sz val="10"/>
        <color indexed="8"/>
        <rFont val="Courier New"/>
        <family val="3"/>
        <charset val="0"/>
      </rPr>
      <t>2020</t>
    </r>
  </si>
  <si>
    <t>长2500米、宽5米</t>
  </si>
  <si>
    <t>改善80户，335人出行及生产、生活条件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</si>
  <si>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高村镇富田坳村基本公共服务生产便道项目（民宗局）</t>
    </r>
    <r>
      <rPr>
        <sz val="10"/>
        <color indexed="8"/>
        <rFont val="Courier New"/>
        <family val="3"/>
        <charset val="0"/>
      </rPr>
      <t>2020</t>
    </r>
  </si>
  <si>
    <t>生产便道1500米*4米</t>
  </si>
  <si>
    <t>改善214户826人生产生活条件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</si>
  <si>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兰尧市镇柑子坪村基本公共服务生产便道项目（民宗局）</t>
    </r>
    <r>
      <rPr>
        <sz val="10"/>
        <color indexed="8"/>
        <rFont val="Courier New"/>
        <family val="3"/>
        <charset val="0"/>
      </rPr>
      <t>2020</t>
    </r>
  </si>
  <si>
    <t>改善70户，226人出行及生产、生活条件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</si>
  <si>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尧市镇拖冲社区基本公共服务生产便道项目（民宗局）</t>
    </r>
    <r>
      <rPr>
        <sz val="10"/>
        <color indexed="8"/>
        <rFont val="Courier New"/>
        <family val="3"/>
        <charset val="0"/>
      </rPr>
      <t>2020</t>
    </r>
  </si>
  <si>
    <t>改善15户，75人出行及生产、生活条件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</si>
  <si>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谭家寨乡乌林溪村基本公共服务生产便道项目（民宗局）</t>
    </r>
    <r>
      <rPr>
        <sz val="10"/>
        <color indexed="8"/>
        <rFont val="Courier New"/>
        <family val="3"/>
        <charset val="0"/>
      </rPr>
      <t>2020</t>
    </r>
  </si>
  <si>
    <t>生产便道长1500米、宽4米</t>
  </si>
  <si>
    <t>改善30户，115人出行及生产、生活条件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</si>
  <si>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隆家堡乡房家庄村基本公共服务生产便道项目（民宗局）</t>
    </r>
    <r>
      <rPr>
        <sz val="10"/>
        <color indexed="8"/>
        <rFont val="Courier New"/>
        <family val="3"/>
        <charset val="0"/>
      </rPr>
      <t>2020</t>
    </r>
  </si>
  <si>
    <t>长2000米、宽4.5米</t>
  </si>
  <si>
    <t>改善30户，103人出行及生产、生活条件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</si>
  <si>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兰里镇兰生村基本公共服务生产便道项目（民宗局）</t>
    </r>
    <r>
      <rPr>
        <sz val="10"/>
        <color indexed="8"/>
        <rFont val="Courier New"/>
        <family val="3"/>
        <charset val="0"/>
      </rPr>
      <t>2020</t>
    </r>
  </si>
  <si>
    <t>长3.5公里、宽4.5米</t>
  </si>
  <si>
    <t>改善41户，131人出行及生产、生活条件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</si>
  <si>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文昌阁乡文昌新村基本公共服务生产便道项目（民宗局）</t>
    </r>
    <r>
      <rPr>
        <sz val="10"/>
        <color indexed="8"/>
        <rFont val="Courier New"/>
        <family val="3"/>
        <charset val="0"/>
      </rPr>
      <t>2020</t>
    </r>
  </si>
  <si>
    <t>改善91户278人贫困户生产、生活条件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</si>
  <si>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尧市镇高洲坪村基本公共服务新建生产便道项目（民宗局</t>
    </r>
    <r>
      <rPr>
        <sz val="10"/>
        <color indexed="8"/>
        <rFont val="Courier New"/>
        <family val="3"/>
        <charset val="0"/>
      </rPr>
      <t>2020</t>
    </r>
    <r>
      <rPr>
        <sz val="10"/>
        <color theme="1"/>
        <rFont val="宋体"/>
        <charset val="134"/>
      </rPr>
      <t>）</t>
    </r>
  </si>
  <si>
    <t>长3公里、宽4.5米、涵管10处</t>
  </si>
  <si>
    <t>改善19户78人生活生产条件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</si>
  <si>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高村镇富田坳村基本公共服务公路硬化项目（民宗局）</t>
    </r>
    <r>
      <rPr>
        <sz val="10"/>
        <color indexed="8"/>
        <rFont val="Courier New"/>
        <family val="3"/>
        <charset val="0"/>
      </rPr>
      <t>2019</t>
    </r>
  </si>
  <si>
    <t>长2500米、宽4.5米</t>
  </si>
  <si>
    <t>改善27户，85人出行及生产、生活条件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</si>
  <si>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谭家寨乡跃坪村基本公共服务滚水坝及道路硬化新建项目（民宗局）</t>
    </r>
    <r>
      <rPr>
        <sz val="10"/>
        <color indexed="8"/>
        <rFont val="Courier New"/>
        <family val="3"/>
        <charset val="0"/>
      </rPr>
      <t>2019</t>
    </r>
  </si>
  <si>
    <t>新建五组生产便道长2千米、宽5米</t>
  </si>
  <si>
    <t>改善40户198人生产生活条件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</si>
  <si>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兰村乡椒林村基本公共服务道路硬化建设项目</t>
    </r>
    <r>
      <rPr>
        <sz val="10"/>
        <color indexed="8"/>
        <rFont val="Courier New"/>
        <family val="3"/>
        <charset val="0"/>
      </rPr>
      <t>(</t>
    </r>
    <r>
      <rPr>
        <sz val="10"/>
        <color theme="1"/>
        <rFont val="宋体"/>
        <charset val="134"/>
      </rPr>
      <t>民宗局）</t>
    </r>
    <r>
      <rPr>
        <sz val="10"/>
        <color indexed="8"/>
        <rFont val="Courier New"/>
        <family val="3"/>
        <charset val="0"/>
      </rPr>
      <t>2019</t>
    </r>
  </si>
  <si>
    <t>改善40户，158人出行及生产、生活条件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</si>
  <si>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锦和镇黄家团村基本公共服务道路硬化项目（民宗局）</t>
    </r>
    <r>
      <rPr>
        <sz val="10"/>
        <color indexed="8"/>
        <rFont val="Courier New"/>
        <family val="3"/>
        <charset val="0"/>
      </rPr>
      <t>2019</t>
    </r>
  </si>
  <si>
    <t>方便32户，104人出行</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</si>
  <si>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大桥江乡杨柳坡村基本公共服务道路硬化项目（民宗局）</t>
    </r>
    <r>
      <rPr>
        <sz val="10"/>
        <color indexed="8"/>
        <rFont val="Courier New"/>
        <family val="3"/>
        <charset val="0"/>
      </rPr>
      <t>2019</t>
    </r>
  </si>
  <si>
    <t>公路硬化长500米、宽3.5米、厚0.2米</t>
  </si>
  <si>
    <t>改善6户28人生活生产条件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</si>
  <si>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文昌阁乡文西新村基本公共服务公路平板桥项目（民宗局）</t>
    </r>
    <r>
      <rPr>
        <sz val="10"/>
        <color indexed="8"/>
        <rFont val="Courier New"/>
        <family val="3"/>
        <charset val="0"/>
      </rPr>
      <t>2019</t>
    </r>
  </si>
  <si>
    <t>长9米、宽4.5米</t>
  </si>
  <si>
    <t>改善37户380人贫困户生产、生活条件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</si>
  <si>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尧市镇马江口村基本公共服务渠道维修项目（民宗局）</t>
    </r>
    <r>
      <rPr>
        <sz val="10"/>
        <color indexed="8"/>
        <rFont val="Courier New"/>
        <family val="3"/>
        <charset val="0"/>
      </rPr>
      <t>2019</t>
    </r>
  </si>
  <si>
    <t>渠道三面防渗长1000米、规格40CM*40CM</t>
  </si>
  <si>
    <t>改善农田灌溉条件、11户41人受益</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</si>
  <si>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尧市镇黄坳村基本公共服务渠道新建项目（民宗局）</t>
    </r>
    <r>
      <rPr>
        <sz val="10"/>
        <color indexed="8"/>
        <rFont val="Courier New"/>
        <family val="3"/>
        <charset val="0"/>
      </rPr>
      <t>2019</t>
    </r>
  </si>
  <si>
    <t>渠道新建0.3米X0.3米X1000米</t>
  </si>
  <si>
    <t>改善农田灌溉条件、24户83人受益</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</si>
  <si>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尧市镇大酉村基本公共服务渠道建设项目（民宗局）2020</t>
    </r>
  </si>
  <si>
    <t>渠道新建1000米长，宽40，高40</t>
  </si>
  <si>
    <t>受益村民90户350人，灌溉农田120余亩</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</si>
  <si>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谭家寨乡梅场村基本公共服务渠道维修及保坎项目（民宗局）</t>
    </r>
    <r>
      <rPr>
        <sz val="10"/>
        <color indexed="8"/>
        <rFont val="Courier New"/>
        <family val="3"/>
        <charset val="0"/>
      </rPr>
      <t>2020</t>
    </r>
  </si>
  <si>
    <t>碰溪枞树垅至稻天渠道维修4000米</t>
  </si>
  <si>
    <t>改善139户543人生产生活条件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</si>
  <si>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锦和镇兰家坪村基本公共服务渠道建设项目（民宗局）</t>
    </r>
    <r>
      <rPr>
        <sz val="10"/>
        <color indexed="8"/>
        <rFont val="Courier New"/>
        <family val="3"/>
        <charset val="0"/>
      </rPr>
      <t>2020</t>
    </r>
  </si>
  <si>
    <t>长1300米、宽0.3米、高0.3米</t>
  </si>
  <si>
    <t>改善23户，76人出行及生产、生活条件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</si>
  <si>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锦和镇岩口山村基本公共服务渠道建设项目（民宗局）</t>
    </r>
    <r>
      <rPr>
        <sz val="10"/>
        <color indexed="8"/>
        <rFont val="Courier New"/>
        <family val="3"/>
        <charset val="0"/>
      </rPr>
      <t>2020</t>
    </r>
  </si>
  <si>
    <t>长80米、高5米、宽1.2米</t>
  </si>
  <si>
    <t>解决35户143人贫困人口的出行困难</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</si>
  <si>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尧市镇马江口村基本公共服务滚水坝建设项目（民宗局）</t>
    </r>
    <r>
      <rPr>
        <sz val="10"/>
        <color indexed="8"/>
        <rFont val="Courier New"/>
        <family val="3"/>
        <charset val="0"/>
      </rPr>
      <t>2020</t>
    </r>
  </si>
  <si>
    <t>65米*2.3米*4.5米</t>
  </si>
  <si>
    <t>改善28户93人生活生产条件</t>
  </si>
  <si>
    <t>尧市镇卜罗坪村溪堤维修工程</t>
  </si>
  <si>
    <t>水利局</t>
  </si>
  <si>
    <t>二组溪堤维修共300m：三堤邱桥头200m长3.6m高；塘田100m长3.6m高。</t>
  </si>
  <si>
    <t>受益贫困户26户，受益贫困人口109人。</t>
  </si>
  <si>
    <t>锦和镇大湾村溪堤维修工程</t>
  </si>
  <si>
    <t>维修溪堤维修45m长3.6m高，新建人行桥1座。</t>
  </si>
  <si>
    <t>受益贫困户6户，受益贫困人口21人。</t>
  </si>
  <si>
    <t>（原通达林1-3组）供水工程</t>
  </si>
  <si>
    <t>新建挡水坝3处、100m3水池2口、24平加药消毒房1间；配备提水设备1台套、净化消毒设备1台套；铺设供配水管网16.79km、水表安装207块。</t>
  </si>
  <si>
    <t>改善725人饮水条件，其中脱贫人口256人，实现集中供水。</t>
  </si>
  <si>
    <t>（原岩寨、雄山）供水工程</t>
  </si>
  <si>
    <t>新建水源井5m3水池1口、14.14泵房1间、200m3水池2口；配备消毒净化设备1套、28平加药房1间；铺设供配水管网34.910km、水表安装422块。</t>
  </si>
  <si>
    <t>改善2020人饮水条件，其中脱贫人口354人，实现集中供水。</t>
  </si>
  <si>
    <t>2、4组供水工程</t>
  </si>
  <si>
    <t>新建100m3水池2口、9平泵房1间；配备提水设备1台套、消毒净化设备1套、16平加药房1间；铺设供配水管网10.125km、水表安装122块。</t>
  </si>
  <si>
    <t>改善620人饮水条件，其中脱贫人口154人，实现集中供水。</t>
  </si>
  <si>
    <t>陈家湾村11组供水工程</t>
  </si>
  <si>
    <t>新建D160机井150m1口、6.25平泵房1间、20m3水池1口；深井泵1台套、软化设备1台套；铺设供配水管网3.30km、安装水表29块。</t>
  </si>
  <si>
    <t>改善120人饮水条件，其中脱贫人口42人，实现集中供水。</t>
  </si>
  <si>
    <t>大禾塘村5-10组供水工程</t>
  </si>
  <si>
    <t>新建挡水坝10处、5m3水池2口、10m3水池3口；铺设供配水管网15.86km、水表安装109块。</t>
  </si>
  <si>
    <t>改善700人饮水条件，其中脱贫人口300人，实现集中供水。</t>
  </si>
  <si>
    <t>大溪桥村（团结水库下游区域）供水工程</t>
  </si>
  <si>
    <t>铺设供配水管网2.94km。</t>
  </si>
  <si>
    <t>改善586人饮水条件，其中脱贫人口173人，实现集中供水。</t>
  </si>
  <si>
    <t>高村镇胡家村中寨坪供水工程机电设备及管网改造项目</t>
  </si>
  <si>
    <t>D63-32PE管道安装及铺设1670m，机电设备修改造。</t>
  </si>
  <si>
    <t>改善370人饮水条件，其中脱贫人口74人，实现集中供水。</t>
  </si>
  <si>
    <t>郭公坪镇川岩坪村9-10组长潭院子供水工程</t>
  </si>
  <si>
    <t>铺设D63-32PE管3300m。</t>
  </si>
  <si>
    <t>改善210人饮水条件，其中脱贫人口45人，实现集中供水。</t>
  </si>
  <si>
    <t>郭公坪镇小坡村新建供水工程</t>
  </si>
  <si>
    <t>新建50方3方水池各1口，铺设D40PE管2000米</t>
  </si>
  <si>
    <t>改善645人饮水条件，其中脱贫人口129人，实现集中供水。</t>
  </si>
  <si>
    <t>和平溪乡毛坪村地质灾害点供水工程</t>
  </si>
  <si>
    <t>新增地质灾害安置点搬迁户自来水</t>
  </si>
  <si>
    <t>改善140人饮水条件，其中脱贫人口28人。</t>
  </si>
  <si>
    <t>黄桑乡空石溪村供水工程</t>
  </si>
  <si>
    <t>铺设供配水管网10.835km。</t>
  </si>
  <si>
    <t>改善1416人饮水条件，其中脱贫人口250人，实现集中供水。</t>
  </si>
  <si>
    <t>兰村乡大坳村里坡供水工程</t>
  </si>
  <si>
    <t>新建D200机井200m1口、6.25平泵房1间、50m3水池1口；深井泵1台套；铺设供配水管网0.530km。</t>
  </si>
  <si>
    <t>改善150人饮水条件，其中脱贫人口80人，实现集中供水。</t>
  </si>
  <si>
    <t>兰村乡岩山岔村供水工程</t>
  </si>
  <si>
    <t>16平增加泵房1间；增压设备1台套；铺设供配水管网12.369km。</t>
  </si>
  <si>
    <t>改善1048人饮水条件，其中脱贫人口230人，实现集中供水。</t>
  </si>
  <si>
    <t>兰里镇大华坪村供水工程</t>
  </si>
  <si>
    <t>新建水源井5m3水池3口、10m3水池1口、20m3水池3口、30m3水池3口、9平泵房1间；配备提水设备2台套、消毒净化设备1台套、9平加药房1间；铺设供配水管网27.513km、水表安装265块。</t>
  </si>
  <si>
    <t>改善1168人饮水条件，其中脱贫人口191人，实现集中供水。</t>
  </si>
  <si>
    <t>兰里镇黄岩溪村黄岩溪供水工程引水管改造项目</t>
  </si>
  <si>
    <t>新建水源坝1处；铺设1.25MpaD63PE管3350m、1.6MpaD50PE管3m、1.6MpaD20PE管67m；安装过滤消毒设备1台套。</t>
  </si>
  <si>
    <t>改善700人饮水条件，其中脱贫人口140人，实现集中供水。</t>
  </si>
  <si>
    <t>2021年11月调整</t>
  </si>
  <si>
    <t>兰里镇岩寨村6组供水工程</t>
  </si>
  <si>
    <t>新建水源坝1处；20m3水池1口；铺设D75-D20PE管3896m；安装水表23块。</t>
  </si>
  <si>
    <t>改善140人饮水条件，其中脱贫人口28人，实现集中供水。</t>
  </si>
  <si>
    <t>谭家寨乡乌林溪村供水工程改造项目</t>
  </si>
  <si>
    <t>新建D200机井2口（110m1口，130m1口），安装提水设备2台套；扩建6组供水工程，铺设管网6331m；对原有供水工程进行维修改造，铺设管道3953m。</t>
  </si>
  <si>
    <t>改善450人饮水条件，其中脱贫人口90人，实现集中供水。</t>
  </si>
  <si>
    <t>岩门镇白泥田村竹子冲供水工程</t>
  </si>
  <si>
    <t>新建20m3水池2口、9平泵房1间；配备提水设备1台套；铺设供配水管网4.13km、水表安装26块。</t>
  </si>
  <si>
    <t>改善50人饮水条件，其中脱贫人口18人，实现集中供水。</t>
  </si>
  <si>
    <t>杨柳坡水厂过河管道及狮子湾村供水管道维修项目</t>
  </si>
  <si>
    <t>对过河水毁管道及入户管网人为破坏进行维修</t>
  </si>
  <si>
    <t>改善3000人饮水条件，其中脱贫人口586人，实现集中供水。</t>
  </si>
  <si>
    <t>尧市镇黄连坡水库集中供水工程（原高洲坪、土洞）、原卜罗坪</t>
  </si>
  <si>
    <t>新建挡水坝1处、300m3水池1口；配备一体化沉淀过滤设备1台套、消毒净化设备1台套、增压设备1台套、6.20平加压房1间、98.70平加药消毒房1间、334.40平办公房1间；铺设供配水管网38.227km。</t>
  </si>
  <si>
    <t>改善2823人饮水条件，其中脱贫人口786人，实现集中供水。</t>
  </si>
  <si>
    <t>尧市镇拖冲（原拖冲村、长坪村）、原马山潭村集中供水工程</t>
  </si>
  <si>
    <t>尧市镇拖冲村、马山潭村</t>
  </si>
  <si>
    <t>新建挡水坝1处；配备消毒净化设备1台套、9平加药房1间；铺设引水管网3.4km。</t>
  </si>
  <si>
    <t>改善3819人饮水条件，其中脱贫人口996人，实现集中供水。</t>
  </si>
  <si>
    <t>（原白岩坪村）人饮水管</t>
  </si>
  <si>
    <t>长3000米*直径0.063米；长400米*直径0.04米；长1000米*直径0.01米；长5000米*直径0.008米；水表150个</t>
  </si>
  <si>
    <t>改善453人饮水条件，其中脱贫人口115人。</t>
  </si>
  <si>
    <t>安全饮水</t>
  </si>
  <si>
    <t>1.8组维修老井1处；
2.2-5、10-11组新建水源坝1处和预埋引水管3.3km。</t>
  </si>
  <si>
    <t>改善340人饮水条件，其中脱贫人口90人。</t>
  </si>
  <si>
    <t>六、九、十组饮水工程</t>
  </si>
  <si>
    <t>新建水源井1口和30方水池2口，铺设引水管道900m，提水管道160m，配水管道2630m，水表35块。</t>
  </si>
  <si>
    <t>改善580人饮水条件，其中脱贫人口150人。</t>
  </si>
  <si>
    <t>六组人饮工程</t>
  </si>
  <si>
    <t>蓄水池2个，长4米*宽4米*高2.5米，</t>
  </si>
  <si>
    <t>改善91人饮水条件，其中脱贫人口24人。</t>
  </si>
  <si>
    <t>一、二组饮水渠道工程</t>
  </si>
  <si>
    <t>一、二组老井增加雨棚，改造老井排水沟。</t>
  </si>
  <si>
    <t>改善200人饮水条件，其中脱贫人口52人。</t>
  </si>
  <si>
    <t>和平溪乡大溪村古井维修改造项目</t>
  </si>
  <si>
    <t>水井维修及新增钢架棚</t>
  </si>
  <si>
    <t>改善300人饮水条件，其中脱贫人口60人。</t>
  </si>
  <si>
    <t>和平溪乡毛坪村古井维修改造项目</t>
  </si>
  <si>
    <t>街上古井、岩落烟古井维修</t>
  </si>
  <si>
    <t>郭公坪镇郭公坪社区</t>
  </si>
  <si>
    <t>老井维修2口、新建水池1座，管道铺设。</t>
  </si>
  <si>
    <t>改善440人饮水条件，其中脱贫人口120人。</t>
  </si>
  <si>
    <t>和平溪乡和平溪水厂管网改造项目</t>
  </si>
  <si>
    <t>引水管维修改造、厂区净化提水设施改造、供配水管网维修改造、供电设施维修改造</t>
  </si>
  <si>
    <t>改善1200人饮水条件，其中脱贫人口240人。</t>
  </si>
  <si>
    <t>锦和水厂管网延伸工程</t>
  </si>
  <si>
    <t>锦和镇鱼尾村、河湾村（贺家冲、冷水坪、曾家冲）</t>
  </si>
  <si>
    <t>9平增加泵房1间；增压设备1台套；铺设供配水管网14.115km。</t>
  </si>
  <si>
    <t>改善1527人饮水条件，其中脱贫人口417人，实现集中供水。</t>
  </si>
  <si>
    <t>县城自来水管网延伸工程</t>
  </si>
  <si>
    <t>高村镇漫水社区（原磨刀岩）、大力林、陶伊村、大溪桥村；兰村乡兰村（原兰村村）、垅田、椒林；隆家堡乡步云坪（原蛮溪）</t>
  </si>
  <si>
    <t>新建水源井1处、50m3水池1口、6.25平增压泵房1间；配备增压设备1台套、消毒净化设备1套、9平加药房1间；铺设供配水管网50.561km、安装水表148块。</t>
  </si>
  <si>
    <t>改善8650人饮水条件，其中脱贫人口1359人，实现集中供水。</t>
  </si>
  <si>
    <t>县城自来水管网延伸工程兰丝垅段管道改造工程</t>
  </si>
  <si>
    <t>公路桥梁改造水管移位</t>
  </si>
  <si>
    <t>改善942人饮水条件，其中脱贫人口188人。</t>
  </si>
  <si>
    <t>县城自来水管网延伸工程维修项目</t>
  </si>
  <si>
    <t>高村镇漫水社区、兴隆湾村、枫木林村、水漫溪村；兰里镇锦江村、江坪村；隆家堡乡隆家堡村。</t>
  </si>
  <si>
    <t>对部分管道进行维修改造</t>
  </si>
  <si>
    <t>改善1500人饮水条件，其中脱贫人口300人</t>
  </si>
  <si>
    <t>杨柳坡水厂管网改造工程</t>
  </si>
  <si>
    <t>锦和镇楠村村；舒家村乡丁家村村</t>
  </si>
  <si>
    <t>对豪侠坪至丁家村段1600米低兆帕管网进行更新改造（跟换成1.25MpaD160PE管)。</t>
  </si>
  <si>
    <t>改善6000人饮水条件，其中脱贫人口945人</t>
  </si>
  <si>
    <t>杨柳坡水厂新增管网排气阀及爆管抢修工程</t>
  </si>
  <si>
    <t>大桥江乡豪侠坪村；锦和镇楠村村；舒家村乡丁家村村</t>
  </si>
  <si>
    <t>对引水管及供水管新增排气罚及爆管管道进行抢修</t>
  </si>
  <si>
    <t>-</t>
  </si>
  <si>
    <t>改善6000人饮水条件，抢修改造一处</t>
  </si>
  <si>
    <t>麻阳县锦和镇自来水厂搬迁项目施工</t>
  </si>
  <si>
    <t>新建日供水能力3000吨锦和水厂。</t>
  </si>
  <si>
    <t>改善5500户22000人供水条件，实现集中供水，确保供水有保障。</t>
  </si>
  <si>
    <t>石羊哨乡石羊哨水厂水毁工程维修项目</t>
  </si>
  <si>
    <t>对水毁管网进行恢复</t>
  </si>
  <si>
    <t>改善500人饮水条件，其中脱贫人口100人</t>
  </si>
  <si>
    <t>2021年黄土溪灌区大路坳渠道防渗工程</t>
  </si>
  <si>
    <t>黄土溪灌区大路坳渠段干渠清淤及防渗衬砌530m。</t>
  </si>
  <si>
    <t>保障岩门镇大路坳村1800亩农田及经果林灌溉用水需求，受益人口2160人，其中贫困人口168人。</t>
  </si>
  <si>
    <t>麻阳县黄土溪灌区节水改造工程</t>
  </si>
  <si>
    <t>续建</t>
  </si>
  <si>
    <t>岩门镇新坪村、双冲村，高村镇车头村</t>
  </si>
  <si>
    <t>黄土溪灌区右干渠维修加固5.2km，左干渠渠道清淤、疏通14km,车头村新建电排站一座</t>
  </si>
  <si>
    <t>对黄土溪灌区灌区进行节水改造，改善灌溉面积1.2万亩，增加粮食及经济作物产量，贫困户150户620人收益</t>
  </si>
  <si>
    <t>抗旱应急水源（冬瓜冲水库）工程</t>
  </si>
  <si>
    <t>新建小（Ⅰ）型混凝土重力坝水库一座，最大坝高53.14m，坝轴线长145m，灌溉输水涵洞长36m，泄水建筑物为实用堰溢流坝，水库总库容为294万m³，主要建筑物等级为IV级，常规灌溉面积3510亩，应急灌溉面积24375亩，常规供水受益人口13085人，应急供水受益人口28035人。工程建设主要工程量：土石方开挖7.56万m3，土石方回填0.56万m3，砼及埋石砼11.4万m³，钢筋制安237.41t，浆砌石0.5万m³，帷幕灌浆736m。</t>
  </si>
  <si>
    <t>完成小一型水库建设，涉及全县3个乡镇，满足常规3510亩农田灌溉，24375亩农田应急抗旱灌溉，满足常规13082人安全饮水，28035人抗旱应急安全饮水，其中贫困户564户，贫困人口3360人受益。</t>
  </si>
  <si>
    <t>羊合冲水库除险加固工程</t>
  </si>
  <si>
    <t>上游坝坡培厚，铺设六棱块，下游坝坡整形，新建排水沟、踏步，排水棱体拆除重建，输水设施改造防渗。</t>
  </si>
  <si>
    <t>完成羊合冲小二型水库除险加固工程建设，改善灌溉面积55亩，贫困户18户共63人收益。</t>
  </si>
  <si>
    <t>黄毛坡水库除险加固工程</t>
  </si>
  <si>
    <t>完成黄毛坡小二型水库除险加固工程建设，改善灌溉面积25亩，贫困户29户共80人收益。</t>
  </si>
  <si>
    <t>天井坑水库除险加固工程</t>
  </si>
  <si>
    <t>完成天井坑小二型水库除险加固工程建设，改善灌溉面积27亩，贫困户15户共60人收益。</t>
  </si>
  <si>
    <t>哑子田水库除险加固工程</t>
  </si>
  <si>
    <t>完成哑子田小二型水库除险加固工程建设，改善灌溉面积37亩，贫困户22户共78人收益。</t>
  </si>
  <si>
    <t xml:space="preserve">干洞水库除险加固工程（新建排水棱体） </t>
  </si>
  <si>
    <t>上游坝坡培厚，铺设六棱块，排水棱体拆除重建，输水设施改造。</t>
  </si>
  <si>
    <t>完成干洞小二型水库除险加固工程建设，改善灌溉面积22亩，贫困户35户共132人收益。</t>
  </si>
  <si>
    <t>洞顶坡水库除险加固工程</t>
  </si>
  <si>
    <t>对水库挡水建筑物、输水设施、泄洪设施进行维修养护</t>
  </si>
  <si>
    <t>对洞顶坡水库进行维修养护，改善灌溉面积，新增粮食产量，贫困户11户39人收益</t>
  </si>
  <si>
    <t>宝库岭水库加固维修</t>
  </si>
  <si>
    <t>水库溢洪道进行加固，泄槽段砌筑M7.5浆砌块石120m³，边墙浇筑C25砼354.5m³，锚杆加固276根，浇筑砼C25底板77.7m³</t>
  </si>
  <si>
    <t>扶持贫困户44户139人；受益人口1200人</t>
  </si>
  <si>
    <t>新田垅水库维修养护工程</t>
  </si>
  <si>
    <t>猫则冲水库除险加固工程</t>
  </si>
  <si>
    <t>高村镇兴隆湾社区</t>
  </si>
  <si>
    <t>完成猫则冲小二型水库除险加固工程建设，改善灌溉面积29亩，贫困户13户共55人收益。</t>
  </si>
  <si>
    <t>路沙田水库除险加固工程</t>
  </si>
  <si>
    <t>完成路沙田小二型水库除险加固工程建设，改善灌溉面积33亩，贫困户11户共29人收益。</t>
  </si>
  <si>
    <t>老皮冲水库除险加固工程</t>
  </si>
  <si>
    <t>完成老皮冲小二型水库除险加固工程建设，改善灌溉面积31亩，贫困户30户共59人收益。</t>
  </si>
  <si>
    <t>大胆冲水库除险加固工程</t>
  </si>
  <si>
    <t>完成大胆冲小二型水库除险加固工程建设，改善灌溉面积48亩，贫困户22户共52人收益。</t>
  </si>
  <si>
    <t>岩英啶水库除险加固工程</t>
  </si>
  <si>
    <t>完成岩英啶小二型水库除险加固工程建设，改善灌溉面积55亩，贫困户26户共42人收益。</t>
  </si>
  <si>
    <t>鸭雀垅水库除险加固工程</t>
  </si>
  <si>
    <t>完成鸭雀垅小二型水库除险加固工程建设，改善灌溉面积21亩，贫困户21户共32人收益。</t>
  </si>
  <si>
    <t>兰山洞水库薄弱环节治理工程</t>
  </si>
  <si>
    <t>水库维修加固及新建安全防护设施</t>
  </si>
  <si>
    <t>涉及贫困人口41户136人，改善灌溉面积800亩，保护1150人生命财产安全。</t>
  </si>
  <si>
    <t>黄连坡水库薄弱环节治理工程</t>
  </si>
  <si>
    <t>尧市镇蒲罗坪村</t>
  </si>
  <si>
    <t>涉及贫困人口21户69人，改善灌溉面积550亩，保护500人生命财产安全。</t>
  </si>
  <si>
    <t>龙家垅水库薄弱环节治理工程</t>
  </si>
  <si>
    <t>涉及贫困人口45户141人，改善灌溉面积450亩，保护450人生命财产安全。</t>
  </si>
  <si>
    <t>阴坡水库薄弱环节治理工程</t>
  </si>
  <si>
    <t>涉及贫困人口25户82人，改善灌溉面积800亩，保护690人生命财产安全。</t>
  </si>
  <si>
    <t>大水冲水库薄弱环节治理工程</t>
  </si>
  <si>
    <t>涉及贫困人口33户111人，改善灌溉面积710亩，保护610人生命财产安全。</t>
  </si>
  <si>
    <t>大禾溪水库薄弱环节治理工程</t>
  </si>
  <si>
    <t>涉及贫困人口15户49人，改善灌溉面积350亩，保护300人生命财产安全。</t>
  </si>
  <si>
    <t>杨柳坡水库薄弱环节治理工程</t>
  </si>
  <si>
    <t>涉及贫困人口21户68人，改善灌溉面积400亩，保护550人生命财产安全。</t>
  </si>
  <si>
    <t>青山水库薄弱环节治理工程</t>
  </si>
  <si>
    <t>江口墟镇公馆村、江口社区</t>
  </si>
  <si>
    <t>涉及贫困人口28户89人，改善灌溉面积800亩，保护1150人生命财产安全。</t>
  </si>
  <si>
    <t>程禾溪水库薄弱环节治理工程</t>
  </si>
  <si>
    <t>涉及贫困人口13户43人，改善灌溉面积200亩，保护350人生命财产安全。</t>
  </si>
  <si>
    <t>新力溪水库薄弱环节治理工程</t>
  </si>
  <si>
    <t>涉及贫困人口20户69人，改善灌溉面积300亩，保护320人生命财产安全。</t>
  </si>
  <si>
    <t>羊合垅水库薄弱环节治理工程</t>
  </si>
  <si>
    <t>隆家堡乡隆家堡村、步云坪村</t>
  </si>
  <si>
    <t>涉及贫困人口16户53人，改善灌溉面积390亩，保护340人生命财产安全。</t>
  </si>
  <si>
    <t>宝库岭水库薄弱环节治理工程</t>
  </si>
  <si>
    <t>涉及贫困人口55户174人，改善灌溉面积1000亩，保护2100人生命财产安全。</t>
  </si>
  <si>
    <t>团结水库薄弱环节治理工程</t>
  </si>
  <si>
    <t>涉及贫困人口18户61人，改善灌溉面积500亩，保护650人生命财产安全。</t>
  </si>
  <si>
    <t>天井坡水库薄弱环节治理工程</t>
  </si>
  <si>
    <t>涉及贫困人口21户71人，改善灌溉面积490亩，保护550人生命财产安全。</t>
  </si>
  <si>
    <t>牛屎洞水库薄弱环节治理工程</t>
  </si>
  <si>
    <t>涉及贫困人口41户139人，改善灌溉面积650亩，保护720人生命财产安全。</t>
  </si>
  <si>
    <t>山野冲水库薄弱环节治理工程</t>
  </si>
  <si>
    <t>涉及贫困人口28户92人，改善灌溉面积720亩，保护540人生命财产安全。</t>
  </si>
  <si>
    <t>跃进水库薄弱环节治理工程</t>
  </si>
  <si>
    <t>涉及贫困人口32户96人，改善灌溉面积410亩，保护420人生命财产安全。</t>
  </si>
  <si>
    <t>通现水库薄弱环节治理工程</t>
  </si>
  <si>
    <t>涉及贫困人口26户74人，改善灌溉面积480亩，保护650人生命财产安全。</t>
  </si>
  <si>
    <t>桐仙溪水库薄弱环节治理工程</t>
  </si>
  <si>
    <t>涉及贫困人口15户53人，改善灌溉面积300亩，保护360人生命财产安全。</t>
  </si>
  <si>
    <t>虎尾巴水库薄弱环节治理工程</t>
  </si>
  <si>
    <t>岩门镇茅冲村</t>
  </si>
  <si>
    <t>涉及贫困人口9户32人，改善灌溉面积200亩，保护270人生命财产安全。</t>
  </si>
  <si>
    <t>云峰水库薄弱环节治理工程</t>
  </si>
  <si>
    <t>涉及贫困人口8户29人，改善灌溉面积120亩，保护150人生命财产安全。</t>
  </si>
  <si>
    <t>新天寨水库薄弱环节治理工程</t>
  </si>
  <si>
    <t>涉及贫困人口11户37人，改善灌溉面积180亩，保护110人生命财产安全。</t>
  </si>
  <si>
    <t>大沙冲水库薄弱环节治理工程</t>
  </si>
  <si>
    <t>涉及贫困人口16户54人，改善灌溉面积320亩，保护410人生命财产安全。</t>
  </si>
  <si>
    <t>雄英水库薄弱环节治理工程</t>
  </si>
  <si>
    <t>涉及贫困人口25户82人，改善灌溉面积210亩，保障7000人安全饮水，保护380人生命财产安全。</t>
  </si>
  <si>
    <t>牛哑田水库薄弱环节治理工程</t>
  </si>
  <si>
    <t>涉及贫困人口21户76人，改善灌溉面积360亩，保护650人生命财产安全。</t>
  </si>
  <si>
    <t>古山冲水库薄弱环节治理工程</t>
  </si>
  <si>
    <t>涉及贫困人口18户61人，改善灌溉面积250亩，保护450人生命财产安全。</t>
  </si>
  <si>
    <t>七里冲水库薄弱环节治理工程</t>
  </si>
  <si>
    <t>涉及贫困人口10户28人，改善灌溉面积100亩，保护520人生命财产安全。</t>
  </si>
  <si>
    <t>花岩坪水库薄弱环节治理工程</t>
  </si>
  <si>
    <t xml:space="preserve">高村镇富田坳村 </t>
  </si>
  <si>
    <t>涉及贫困人口23户79人，改善灌溉面积120亩，保障6000人安全饮水，保护410人生命财产安全。</t>
  </si>
  <si>
    <t>野塘水库薄弱环节治理工程</t>
  </si>
  <si>
    <t>涉及贫困人口8户29人，改善灌溉面积300亩，保护340人生命财产安全。</t>
  </si>
  <si>
    <t>关闭口水库薄弱环节治理工程</t>
  </si>
  <si>
    <t>涉及贫困人口13户47人，改善灌溉面积380亩，保护310人生命财产安全。</t>
  </si>
  <si>
    <t>川岩堰水库薄弱环节治理工程</t>
  </si>
  <si>
    <t>郭公坪镇冯家陇村</t>
  </si>
  <si>
    <t>涉及贫困人口12户41人，改善灌溉面积250亩，保护100人生命财产安全。</t>
  </si>
  <si>
    <t>管则山水库薄弱环节治理工程</t>
  </si>
  <si>
    <t>涉及贫困人口15户48人，改善灌溉面积100亩，保护120人生命财产安全。</t>
  </si>
  <si>
    <t>高村镇洲上村防洪治理工程</t>
  </si>
  <si>
    <t>护堤水毁恢复工程</t>
  </si>
  <si>
    <t>涉及贫困人口25户100人，改善灌溉面积150亩，保护220人生命财产安全。</t>
  </si>
  <si>
    <t>麻阳县板栗树乡地亭溪村“水美湘村”示范创建村项目</t>
  </si>
  <si>
    <t>开展地亭溪村老溪段水系内的2座塘坝工程清淤扩容，疏通地亭溪村老溪段3km，岸坡岸线生态治理3km，建设亲水平台、近水廊道、水利科普文化栏等，促进人水和谐共处；以河长制为依托，落实地亭溪村老溪段管护主体和责任，建立长效管护机制。</t>
  </si>
  <si>
    <t>涉及涉及贫困人口12户41人，改善灌溉面积250亩，保护100人生命财产安全。</t>
  </si>
  <si>
    <t>太平溪流域综合治理2021年续建工程（水利局项目）</t>
  </si>
  <si>
    <t>修建防洪堤长3000米</t>
  </si>
  <si>
    <t>受益贫困户22户62人</t>
  </si>
  <si>
    <t>茶溪村流域综合治理2021年续建工程（水利局项目）</t>
  </si>
  <si>
    <t>修建防洪堤2000米</t>
  </si>
  <si>
    <t>受益贫困户29户84人</t>
  </si>
  <si>
    <t>板栗树乡武岩村基本公共服务防洪堤建设2021年续建项目（水利局）</t>
  </si>
  <si>
    <t>板栗树乡武岩村1组</t>
  </si>
  <si>
    <t>新修溪堤300米</t>
  </si>
  <si>
    <t>受益贫困户11户41人</t>
  </si>
  <si>
    <t>尧市镇马山潭村—基本公共服务—防洪堤2021续建工程（水利局）</t>
  </si>
  <si>
    <t>尧市镇马山潭村8组</t>
  </si>
  <si>
    <t>修建防洪堤长500米</t>
  </si>
  <si>
    <t>受益贫困户34户135人</t>
  </si>
  <si>
    <t>郭公坪镇江家溪村基本公共服务防洪堤建设项目</t>
  </si>
  <si>
    <t>修建廻龙溪江家溪段防洪堤1500米</t>
  </si>
  <si>
    <t>方便184户631贫困人口生活生产</t>
  </si>
  <si>
    <t>豪侠坪村-基本公共服务-防洪溪堤</t>
  </si>
  <si>
    <t>修建防洪堤1000米</t>
  </si>
  <si>
    <t>改善142户468贫困人口农田灌溉条件</t>
  </si>
  <si>
    <t>兰里镇栎木村基本公共服务防洪堤建设项目</t>
  </si>
  <si>
    <t>兰里镇栎木村1组</t>
  </si>
  <si>
    <t>修建防洪堤400米</t>
  </si>
  <si>
    <t>保障28户118人贫困户农业生产</t>
  </si>
  <si>
    <t>大桥江乡西冲湾村防洪堤</t>
  </si>
  <si>
    <t>西冲湾村2、3组</t>
  </si>
  <si>
    <t>受益贫困户55户177人</t>
  </si>
  <si>
    <t>尧市镇拖冲社区保家岭防洪堤</t>
  </si>
  <si>
    <t>保家岭3组</t>
  </si>
  <si>
    <t>修建防洪堤100米</t>
  </si>
  <si>
    <t>受益贫困户20户105人</t>
  </si>
  <si>
    <t>兰里镇兰里社区岩溪口防洪堤</t>
  </si>
  <si>
    <t>兰里社区</t>
  </si>
  <si>
    <t>修建防洪堤480米</t>
  </si>
  <si>
    <t>受益贫困户45户179人</t>
  </si>
  <si>
    <t>板栗树冲天垅村防洪堤</t>
  </si>
  <si>
    <t>冲天垅村1、2组</t>
  </si>
  <si>
    <t>受益贫困户42户187人</t>
  </si>
  <si>
    <t>江口墟镇田家湾村9组</t>
  </si>
  <si>
    <t>修建防洪堤500米</t>
  </si>
  <si>
    <t>受益贫困户5户19人</t>
  </si>
  <si>
    <t>锦和镇新场村防洪堤项目</t>
  </si>
  <si>
    <t>锦和镇新场村老屋场至杨柳坪</t>
  </si>
  <si>
    <t>保障120户420人贫困户农业生产</t>
  </si>
  <si>
    <t>修建防洪堤300米</t>
  </si>
  <si>
    <t>方便60户125贫困人口生活生产</t>
  </si>
  <si>
    <t>板栗树乡地亭溪村-公共服务-堤坝新建项目</t>
  </si>
  <si>
    <t>改善130户485人出行条件</t>
  </si>
  <si>
    <t>石羊哨乡石羊哨村基本公共服务防洪堤新建项目</t>
  </si>
  <si>
    <t>修建5、6、7组防洪堤600米</t>
  </si>
  <si>
    <t>贫困户110户，307人受益</t>
  </si>
  <si>
    <t>尧市镇卜罗坪村二组防洪堤项目</t>
  </si>
  <si>
    <t>二组新修防洪堤300米，其中三堤坵桥头200米，塘田100米。</t>
  </si>
  <si>
    <t>受益贫困户28户，82人，保护农田80亩</t>
  </si>
  <si>
    <t>麻阳县锦和镇自来水厂搬迁项目设备采购</t>
  </si>
  <si>
    <t>2017年9月</t>
  </si>
  <si>
    <t>2018年10月</t>
  </si>
  <si>
    <t>配备净化消毒设备。</t>
  </si>
  <si>
    <t>谭家寨水厂管网延伸入户管网建设项目</t>
  </si>
  <si>
    <t>谭家寨乡楠木桥、跃坪、咸池坳、弄里村</t>
  </si>
  <si>
    <t>对550户入户管网建设费用进行财政补贴。</t>
  </si>
  <si>
    <t>改善850户3400人供水条件，实现集中供水，确保供水有保障。</t>
  </si>
  <si>
    <t>全县18个乡镇农村饮水安全工程维修改造项目</t>
  </si>
  <si>
    <t>18个乡镇</t>
  </si>
  <si>
    <t>2021年2月</t>
  </si>
  <si>
    <t>2020年6月</t>
  </si>
  <si>
    <t>维修改造水源地、供配水管网等设施。</t>
  </si>
  <si>
    <t>改善350户1395人供水条件，实现集中供水，确保供水有保障。</t>
  </si>
  <si>
    <t>大桥江乡杨柳坡村4组供水保障项目</t>
  </si>
  <si>
    <t>4组大沙坪杨家院子新建引水设施1处,20方水池1口，铺设供配水管网10.4km，安装水表54块。</t>
  </si>
  <si>
    <t>改善54户219人供水条件，实现集中供水，确保供水有保障。</t>
  </si>
  <si>
    <t>高村镇土潭村供水保障项目</t>
  </si>
  <si>
    <t>12组邢家院子、火马坪院子新建提水设施2台套，50方水池1口，铺设供配水管网8km，安装水表228块。</t>
  </si>
  <si>
    <t>改善228户913人供水条件，实现集中供水，确保供水有保障。</t>
  </si>
  <si>
    <t>高村镇营盘村供水保障项目</t>
  </si>
  <si>
    <t>3-7组新建提水设施2台套，20-50方水池3口，铺设供配水管网15km，安装水表150块。</t>
  </si>
  <si>
    <t>改善150户600人供水条件，实现集中供水，确保供水有保障。</t>
  </si>
  <si>
    <t>郭公坪镇江家溪村供水保障项目</t>
  </si>
  <si>
    <t>大桥江乡江家溪村</t>
  </si>
  <si>
    <t>1-3、5-6、8-10组新建引水设施2处，100方水池2口，铺设供配水管网18km，安装水表300块。</t>
  </si>
  <si>
    <t>改善300户1200人供水条件，实现集中供水，确保供水有保障。</t>
  </si>
  <si>
    <t>郭公坪镇川岩坪村4、5、7组供水保障项目</t>
  </si>
  <si>
    <t>茶山、千层岩、三塘坳院子新建引水设施2处，10-50方水池2口，铺设供配水管网12km，安装水表81块。</t>
  </si>
  <si>
    <t>改善81户398人供水条件，实现集中供水，确保供水有保障。</t>
  </si>
  <si>
    <t>郭公坪镇岩大门村供水保障项目</t>
  </si>
  <si>
    <t>新建引水设施2处,10-100方水池2口，铺设供配水管网13km，安装水表157块。</t>
  </si>
  <si>
    <t>改善157户524人供水条件，实现集中供水，确保供水有保障。</t>
  </si>
  <si>
    <t>和平溪水厂管网延伸工程</t>
  </si>
  <si>
    <t>2、6组（山家坡、上金溪），和平溪村1、4组（草基湾、亭子坡），珠宝寨村10、11组（三斗坪）铺设供配水管网15km。</t>
  </si>
  <si>
    <t>改善310户1244人供水条件，实现集中供水，确保供水有保障。</t>
  </si>
  <si>
    <t>黄桑水厂管网延伸工程</t>
  </si>
  <si>
    <t>黄桑乡大塘村、亲爱村</t>
  </si>
  <si>
    <t>新建增压设备1台套，铺设供配水管网22km。</t>
  </si>
  <si>
    <t>改善625户2337人供水条件，实现集中供水，确保供水有保障。</t>
  </si>
  <si>
    <t>黄桑乡岩湾村4-5、8组供水保障项目</t>
  </si>
  <si>
    <t>细冲、三家冲、橘子坪院子新建提水设施3台套，10-50方水池3口，铺设供配水管网18km，安装水表120块。</t>
  </si>
  <si>
    <t>改善120户490人供水条件，实现集中供水，确保供水有保障。</t>
  </si>
  <si>
    <t>江口墟镇羊合拢村2组供水保障项目</t>
  </si>
  <si>
    <t>2组桐木冲院子对老水井维修加固。</t>
  </si>
  <si>
    <t>改善90户300人供水条件，实现集中供水，确保供水有保障。</t>
  </si>
  <si>
    <t>江口墟镇江口社区12组供水保障项目</t>
  </si>
  <si>
    <t>12组老寨溪院子新建引水设施1处,20方水池1口，铺设供配水管网5.0km，安装水表28块。</t>
  </si>
  <si>
    <t>改善28户115人供水条件，实现集中供水，确保供水有保障。</t>
  </si>
  <si>
    <t>江口墟镇陈家湾村10组供水保障项目</t>
  </si>
  <si>
    <t>10组张家垅院子新建引水设施1处,20方水池1口，铺设供配水管网5.0km，安装水表20块。</t>
  </si>
  <si>
    <t>改善20户80人供水条件，实现集中供水，确保供水有保障。</t>
  </si>
  <si>
    <t>江口墟镇齐天坪村浪山溪供水保障项目</t>
  </si>
  <si>
    <t>（原浪山溪村）新建引水设施3处,20-100方水池3口，铺设供配水管网20km，安装水表165块。</t>
  </si>
  <si>
    <t>改善165户658人供水条件，实现集中供水，确保供水有保障。</t>
  </si>
  <si>
    <t>江口墟水厂管网延伸工程</t>
  </si>
  <si>
    <t>江口墟镇骆子村、公馆村8组官塘院子</t>
  </si>
  <si>
    <t>新建增压设备1台套，铺设供配水管网18km。</t>
  </si>
  <si>
    <t>改善350户1400人供水条件，实现集中供水，确保供水有保障。</t>
  </si>
  <si>
    <t>江口墟镇牙溪村供水保障项目</t>
  </si>
  <si>
    <t>新建引水设施2处，20-100方水池2口，铺设供配水管网15km，安装水表157块。</t>
  </si>
  <si>
    <t>改善157户630人供水条件，实现集中供水，确保供水有保障。</t>
  </si>
  <si>
    <t>江口墟镇田家湾村供水保障项目</t>
  </si>
  <si>
    <t>新建引水设施3处，20-100方水池3口，铺设供配水管网15km，安装水表200块。</t>
  </si>
  <si>
    <t>改善200户800人供水条件，实现集中供水，确保供水有保障。</t>
  </si>
  <si>
    <t>黄连坡水厂管网延伸工程</t>
  </si>
  <si>
    <t>锦和镇黄家团、官庄、兰家坪和姚家庄村</t>
  </si>
  <si>
    <t>铺设主分支管道38.6km。</t>
  </si>
  <si>
    <t>改善1140户4573人供水条件，实现集中供水，确保供水有保障。</t>
  </si>
  <si>
    <t>兰村乡垅田村1组供水保障项目</t>
  </si>
  <si>
    <t>兰村乡垅田村1组累子坡院子</t>
  </si>
  <si>
    <t>新建机井1口，100方水池1口，铺设供配水管网8km，安装水表75块。</t>
  </si>
  <si>
    <t>改善75户300人供水条件，实现集中供水，确保供水有保障。</t>
  </si>
  <si>
    <t>兰里镇兰生村供水保障项目</t>
  </si>
  <si>
    <t>新建引水设施2处，提水设施2台套，20-100方水池4口，铺设供配水管网20km，安装水表255块。</t>
  </si>
  <si>
    <t>改善255户1020人供水条件，实现集中供水，确保供水有保障。</t>
  </si>
  <si>
    <t>兰里镇塘里村供水保障项目</t>
  </si>
  <si>
    <t>新建引水设施3处,20-50方水池3口，铺设供配水管网15km，安装水表290块。</t>
  </si>
  <si>
    <t>改善290户1192人供水条件，实现集中供水，确保供水有保障。</t>
  </si>
  <si>
    <t>兰里镇青山村麻子塘供水保障项目</t>
  </si>
  <si>
    <t>新建引水设施1处,30方水池1口，铺设供配水管网5.0km，安装水表32块。</t>
  </si>
  <si>
    <t>改善32户130人供水条件，实现集中供水，确保供水有保障。</t>
  </si>
  <si>
    <t>兰里镇黄岩溪村道通供水保障项目</t>
  </si>
  <si>
    <t>兰里镇黄岩溪村（原道通村）</t>
  </si>
  <si>
    <t>新建引水设施2处，提水设施2台套，20-100方水池4口，铺设供配水管网15km，安装水表124块。</t>
  </si>
  <si>
    <t>改善124户496人供水条件，实现集中供水，确保供水有保障。</t>
  </si>
  <si>
    <t>兰里镇高坪村8-9组供水保障项目</t>
  </si>
  <si>
    <t>新建提水设施2台套，30方水池2口，铺设供配水管网12km，安装水表60块。</t>
  </si>
  <si>
    <t>改善60户220人供水条件，实现集中供水，确保供水有保障。</t>
  </si>
  <si>
    <t>兰里水厂管网延伸工程</t>
  </si>
  <si>
    <t>兰里镇黄岩溪村（原黄岩溪村）</t>
  </si>
  <si>
    <t>铺设供配水管网15.0km。</t>
  </si>
  <si>
    <t>改善215户860人供水条件，实现集中供水，确保供水有保障。</t>
  </si>
  <si>
    <t>县城自来水管网延伸工程（隆家堡方向）</t>
  </si>
  <si>
    <t>兰村乡兰村村（黄毛坡、胜利）、椒林村（大池）；隆家堡乡步云坪村（蛮溪）、木架洲、程禾溪、房家庄、黄溪</t>
  </si>
  <si>
    <t>新建增压设备1台套，铺设供配水管网56km。</t>
  </si>
  <si>
    <t>改善1645户6958人供水条件，实现集中供水，确保供水有保障。</t>
  </si>
  <si>
    <t>黄桑水厂管网延伸工程（太平溪姚潭方向）</t>
  </si>
  <si>
    <t>吕家坪镇太平溪村、姚潭村</t>
  </si>
  <si>
    <t>铺设供配水管网15km。</t>
  </si>
  <si>
    <t>改善1115户4467人供水条件，实现集中供水，确保供水有保障。</t>
  </si>
  <si>
    <t>石羊哨乡洞溪村7组供水保障项目</t>
  </si>
  <si>
    <t>石羊哨乡洞溪村7组下家冲院子</t>
  </si>
  <si>
    <t>维修水池3口，铺设供配水管网4.0km。</t>
  </si>
  <si>
    <t>改善21户84人供水条件，实现集中供水，确保供水有保障。</t>
  </si>
  <si>
    <t>舒家村乡张公坡村、狮子湾村；江口墟镇石眼潭村</t>
  </si>
  <si>
    <t>改善1239户4956人供水条件，实现集中供水，确保供水有保障。</t>
  </si>
  <si>
    <t>舒家村乡红冬潭村10组供水保障项目</t>
  </si>
  <si>
    <t>舒家村乡红冬潭村10组冲里院子</t>
  </si>
  <si>
    <t>新建机井1口，50方水池1口，铺设供配水管网8km，安装水表32块。</t>
  </si>
  <si>
    <t>改善32户104人供水条件，实现集中供水，确保供水有保障。</t>
  </si>
  <si>
    <t>谭家寨水厂管网延伸工程</t>
  </si>
  <si>
    <t>铺设供配水管网20.0km。</t>
  </si>
  <si>
    <t>改善272户1357人供水条件，实现集中供水，确保供水有保障。</t>
  </si>
  <si>
    <t>谭家寨乡弄里村10组供水保障项目</t>
  </si>
  <si>
    <t>谭家寨乡弄里村10组箭水坪院子</t>
  </si>
  <si>
    <t>新建引水设施1处,20方水池1口，铺设供配水管网2.0km。</t>
  </si>
  <si>
    <t>改善25户102人供水条件，实现集中供水，确保供水有保障。</t>
  </si>
  <si>
    <t>县城自来水管网延伸工程（岩门方向）</t>
  </si>
  <si>
    <t>岩门镇大路坳村、平原村1组牛公桥院子</t>
  </si>
  <si>
    <t>新建增压设备1台套，铺设供配水管网15km。</t>
  </si>
  <si>
    <t>改善655户2510人供水条件，实现集中供水，确保供水有保障。</t>
  </si>
  <si>
    <t>岩门镇新坪村供水工程</t>
  </si>
  <si>
    <t>铺设供配水管网20km。</t>
  </si>
  <si>
    <t>改善504户2495人供水条件，实现集中供水，确保供水有保障。</t>
  </si>
  <si>
    <t>岩门镇双冲村供水保障项目</t>
  </si>
  <si>
    <t>新建提水设施2台套，100方水池2口，铺设供配水管网25km，安装水表487块。</t>
  </si>
  <si>
    <t>改善487户1676人供水条件，实现集中供水，确保供水有保障。</t>
  </si>
  <si>
    <t>岩门镇黄双冲村组供水保障项目</t>
  </si>
  <si>
    <t>岩门镇黄双冲村4-7组</t>
  </si>
  <si>
    <t>新建提水设施4台套，20-100方水池4口，铺设供配水管网20km，安装水表195块。</t>
  </si>
  <si>
    <t>改善195户600人供水条件，实现集中供水，确保供水有保障。</t>
  </si>
  <si>
    <t>岩门镇岩田坡村供水保障项目</t>
  </si>
  <si>
    <t>新建提水设施2台套，20-100方水池2口，铺设供配水管网15km，安装水表335块。</t>
  </si>
  <si>
    <t>改善335户1096人供水条件，实现集中供水，确保供水有保障。</t>
  </si>
  <si>
    <t>岩门镇高公冲村供水保障项目</t>
  </si>
  <si>
    <t>新建提水设施2台套，20-100方水池2口，铺设供配水管网18km，安装水表406块。</t>
  </si>
  <si>
    <t>改善406户1362人供水条件，实现集中供水，确保供水有保障。</t>
  </si>
  <si>
    <t>岩门镇玳瑁坡村供水保障项目</t>
  </si>
  <si>
    <t>新建提水设施5台套，20-100方水池5口，铺设供配水管网25km，安装水表647块。</t>
  </si>
  <si>
    <t>改善647户2111人供水条件，实现集中供水，确保供水有保障。</t>
  </si>
  <si>
    <t>尧市镇柑子坪村供水保障项目</t>
  </si>
  <si>
    <t>2组桑树坪院子、4组新路塘院子新建引水设施2处，20-50方水池2口，铺设供配水管网10km，安装水表块。</t>
  </si>
  <si>
    <t>改善54户176人供水条件，实现集中供水，确保供水有保障。</t>
  </si>
  <si>
    <t>尧市镇黄坳村9组供水保障项目</t>
  </si>
  <si>
    <t>9组周公田院子新建引水设施1处,20方水池1口，铺设供配水管网5km，安装水表11块。</t>
  </si>
  <si>
    <t>改善11户45人供水条件，实现集中供水，确保供水有保障。</t>
  </si>
  <si>
    <t>尧市镇大酉村供水保障项目</t>
  </si>
  <si>
    <t>新建引水设施3处，20-100方水池3口，铺设供配水管网15km，安装水表248块。</t>
  </si>
  <si>
    <t>改善248户930人供水条件，实现集中供水，确保供水有保障。</t>
  </si>
  <si>
    <t>尧市镇大王村供水保障项目</t>
  </si>
  <si>
    <t>新建引水设施2处，50-100方水池2口，铺设供配水管网15km，安装水表225块。</t>
  </si>
  <si>
    <t>改善225户796人供水条件，实现集中供水，确保供水有保障。</t>
  </si>
  <si>
    <t>石羊哨乡岩落寨村1组高铁损毁供水工程维修项目</t>
  </si>
  <si>
    <t>1组铺设供配水管网3.4km。</t>
  </si>
  <si>
    <t>改善20户90人供水条件，实现集中供水，确保供水有保障。</t>
  </si>
  <si>
    <t>兰里镇所住村达盛生态产业基地供水保障项目</t>
  </si>
  <si>
    <t>新建机井1口、提水设施1台套，铺设抽水管道0.5km。</t>
  </si>
  <si>
    <t>改善15户65人供水条件，实现集中供水，确保供水有保障。</t>
  </si>
  <si>
    <t>板栗树乡地亭溪村4组供水保障项目</t>
  </si>
  <si>
    <t>板栗树乡地亭溪村4组燕子岩院子</t>
  </si>
  <si>
    <t>新建引水设施1处，铺设引水管网5.0km。</t>
  </si>
  <si>
    <t>改善38户108人供水条件，实现集中供水，确保供水有保障。</t>
  </si>
  <si>
    <t>麻阳县规模水厂厂区新增避雷设施项目</t>
  </si>
  <si>
    <t>全县规模水厂所在地</t>
  </si>
  <si>
    <t>对黄桑水厂等15个日供水200吨以上的规模水厂厂区新增避雷设施</t>
  </si>
  <si>
    <t>改善4500户18000人供水条件，实现集中供水，确保供水有保障。</t>
  </si>
  <si>
    <t>板栗树乡中心完小供水保障项目</t>
  </si>
  <si>
    <t>板栗树武岩村</t>
  </si>
  <si>
    <t>新建50方水池1口。</t>
  </si>
  <si>
    <t>改善137户137人供水条件，实现集中供水，确保供水有保障。</t>
  </si>
  <si>
    <t>谭家寨乡楠木桥村竹子坳院子供水保障项目</t>
  </si>
  <si>
    <t>开挖管道深槽长133m；铺设1.6MPaΦ50pe引水管192m；安装预埋1.25MPaΦ200pe套管172m。</t>
  </si>
  <si>
    <t>改善80户320人供水条件，实现集中供水，确保供水有保障。</t>
  </si>
  <si>
    <t>尧市镇马山潭村老冲院子供水保障项目</t>
  </si>
  <si>
    <t>老冲院子新建引水设施1处，20方水池1口，铺设供配水管网5km，安装水表30块。</t>
  </si>
  <si>
    <t>改善30户120人供水条件，实现集中供水，确保供水有保障。</t>
  </si>
  <si>
    <t>高村镇兴隆湾村5组田冲垅院子供水保障项目</t>
  </si>
  <si>
    <t>田冲垅院子铺设供配水管网1.5km。</t>
  </si>
  <si>
    <t>改善15户60人供水条件，实现集中供水，确保供水有保障。</t>
  </si>
  <si>
    <t>麻阳兰丝垅村柑橘合作社山塘维修工程</t>
  </si>
  <si>
    <t>最大坝高5.5m，坝轴线长40m；加固大坝及放水设施。</t>
  </si>
  <si>
    <t>受益贫困户51户，受益贫困人口216人。</t>
  </si>
  <si>
    <t>高村镇三家村山塘坝基及库区防渗工程</t>
  </si>
  <si>
    <t>最大坝高8.5m，坝轴线长30m；对坝基及库区进行防渗处理，库区面积1.5亩。</t>
  </si>
  <si>
    <t>受益贫困户14户，受益贫困人口47人。</t>
  </si>
  <si>
    <t>江口墟镇羊合垅村山塘维修工程</t>
  </si>
  <si>
    <t>最大坝高4.5m，坝轴线长35m；对放水设施进行处理。</t>
  </si>
  <si>
    <t>受益贫困户59户，受益贫困人口237人。</t>
  </si>
  <si>
    <t>郭公坪镇郭公坪村桐木英山塘维修工程</t>
  </si>
  <si>
    <t>最大坝高4.5m，坝轴线长30m；对放水涵管漏水进行处理。</t>
  </si>
  <si>
    <t>受益贫困户29户，受益贫困人口91人。</t>
  </si>
  <si>
    <t>板栗树乡冲天垅村2座山塘维修工程</t>
  </si>
  <si>
    <t>对2座山塘库区进行防渗处理,库区面积2亩。</t>
  </si>
  <si>
    <t>受益贫困户26户，受益贫困人口94人。</t>
  </si>
  <si>
    <t>兰村乡岩山岔村山塘维修工程</t>
  </si>
  <si>
    <t>最大坝高4.5m，坝轴线长35m；加固大坝及放水设施。</t>
  </si>
  <si>
    <t>受益贫困户11户，受益贫困人口38人。</t>
  </si>
  <si>
    <t>黄土溪总干渠维修工程</t>
  </si>
  <si>
    <t>黄土溪总干渠（底3.5m*高2.5m）清淤、维修6km。</t>
  </si>
  <si>
    <t>受益贫困户14户，受益贫困人口52人。</t>
  </si>
  <si>
    <t>兰村乡垅田村楠木溪山塘加固工程</t>
  </si>
  <si>
    <t>最大坝高6.5m，坝轴线长45m；加固大坝及库区清淤。</t>
  </si>
  <si>
    <t>受益贫困户13户，受益贫困人口42人。</t>
  </si>
  <si>
    <t>尧市镇桥冲村深屋冲山塘维修工程</t>
  </si>
  <si>
    <t>最大坝高10.5m，坝轴线长45m；加固大坝及放水设施。</t>
  </si>
  <si>
    <t>受益贫困户78户，受益贫困人口271人。</t>
  </si>
  <si>
    <t>板栗树乡大辽村2-3组供水工程升级改造项目</t>
  </si>
  <si>
    <t>对抽水泵房水源地进行清淤。</t>
  </si>
  <si>
    <t>改善55户220人供水条件，确保供水有保障。</t>
  </si>
  <si>
    <t>郭公坪镇官东村原和礼院子老井维修项目</t>
  </si>
  <si>
    <t>对和礼院子老井进行维修改造。</t>
  </si>
  <si>
    <t>改善45户170人供水条件，确保供水有保障。</t>
  </si>
  <si>
    <t>江口墟镇石眼潭村提水工程升级改造项目</t>
  </si>
  <si>
    <t>对原有取水井进行升级改造，更换180mD32pe输水管道和1处两相提水设备。</t>
  </si>
  <si>
    <t>改善15户人60供水条件，确保供水有保障。</t>
  </si>
  <si>
    <t>麻阳县2处供水工程配备消毒净化设备项目</t>
  </si>
  <si>
    <t>锦和镇新场村、石羊哨乡新溪村</t>
  </si>
  <si>
    <t>对新场村和新溪村等2处供水工程配备消毒净化设备。</t>
  </si>
  <si>
    <t>改善140户560人供水条件，确保供水有保障。</t>
  </si>
  <si>
    <t>兰里镇苍冲村供水工程升级改造项目</t>
  </si>
  <si>
    <t>对大坡脑、老坪、老不冲等3处供水工程水源地进行升级改造，新增净化消毒设备。</t>
  </si>
  <si>
    <t>改善135户540人供水条件，确保供水有保障。</t>
  </si>
  <si>
    <t>文昌阁乡西皮溪村老井维修项目</t>
  </si>
  <si>
    <t>对西皮溪村老井进行维修改造</t>
  </si>
  <si>
    <t>改善32户122人供水条件，确保供水有保障。</t>
  </si>
  <si>
    <t>岩门镇白泥田村4组供水工程配备机电设备项目</t>
  </si>
  <si>
    <t>配备提水设备1台套。</t>
  </si>
  <si>
    <t>麻阳县2021年山洪沟(山跃溪、板栗树溪)治理项目</t>
  </si>
  <si>
    <t>吕家坪镇山跃村、板栗树乡武岩村</t>
  </si>
  <si>
    <t>山洪沟治理2条</t>
  </si>
  <si>
    <t>惠及人口115户350人，保护耕地580亩、人口690人生命财产安全。</t>
  </si>
  <si>
    <t>黑坨水库大坝防渗维修工</t>
  </si>
  <si>
    <t>尧市镇兰山村</t>
  </si>
  <si>
    <t>对大坝进行固化剂灌浆，处理大坝渗流问题</t>
  </si>
  <si>
    <t>改善灌溉面积80亩，改善22户63人贫困人口生产生活条件</t>
  </si>
  <si>
    <t>六里冲水库溢洪道维修工程</t>
  </si>
  <si>
    <t>灌溉卧管进行加固维修</t>
  </si>
  <si>
    <t>改善灌溉面积90亩，改善19户69人贫困人口生产生活条件</t>
  </si>
  <si>
    <t>坡顶田水库输水建筑物维修工程</t>
  </si>
  <si>
    <t>高村镇坡顶田村</t>
  </si>
  <si>
    <t>改善灌溉面积69亩，改善25户86人贫困人口生产生活条件</t>
  </si>
  <si>
    <t>2、3组溪坝保坎建设</t>
  </si>
  <si>
    <t>修建长600米，高3米，宽1.5米</t>
  </si>
  <si>
    <t>扶持贫困户75户贫困人口300人</t>
  </si>
  <si>
    <t>6组下水涵管、溪坝保坎维修</t>
  </si>
  <si>
    <t>下水涵管、溪坝保坎维修</t>
  </si>
  <si>
    <t>扶持贫困户12户贫困人口32人</t>
  </si>
  <si>
    <t>二组溪堰塘农田保坎维修</t>
  </si>
  <si>
    <t>溪坝长7米，保坎长350米</t>
  </si>
  <si>
    <t>扶持贫困户29户贫困人口67人</t>
  </si>
  <si>
    <t>渠道古井维修</t>
  </si>
  <si>
    <t>1.2.3.4组渠道、1.2.3.4组古井维修</t>
  </si>
  <si>
    <t>扶持贫困户82户贫困人口301人</t>
  </si>
  <si>
    <t>1、2、3、4渠道硬化</t>
  </si>
  <si>
    <t>雷狮坪村四个组渠道硬化1000米
（长600米、宽0.3米；长400米宽0.3米）</t>
  </si>
  <si>
    <t>扶持贫困户68户贫困人口238人</t>
  </si>
  <si>
    <t>1组渠道维修</t>
  </si>
  <si>
    <t>总长2500米宽0.3米</t>
  </si>
  <si>
    <t>扶持贫困户48户贫困人口196人</t>
  </si>
  <si>
    <t>板栗树乡地亭溪村渠道</t>
  </si>
  <si>
    <t>5组新建渠道420m长：断面0.4*0.4m。</t>
  </si>
  <si>
    <t>解决贫困户8户贫困人口25人的灌溉问题，受益人口134人</t>
  </si>
  <si>
    <t>二组渠道硬化</t>
  </si>
  <si>
    <t>渠道硬化1100*0.4*0.4*0.1</t>
  </si>
  <si>
    <t>扶持贫困户22户贫困人口71人</t>
  </si>
  <si>
    <t>锦江村牛牙田道千亩州渠道维修</t>
  </si>
  <si>
    <t>3000×0.3×0.5米</t>
  </si>
  <si>
    <t>扶持贫困户47户贫困人口195人</t>
  </si>
  <si>
    <t>六组渠道硬化</t>
  </si>
  <si>
    <t>渠道硬化2000*0.3*0.3*0.1和渡槽150米</t>
  </si>
  <si>
    <t>扶持贫困户18户贫困人口64人</t>
  </si>
  <si>
    <t>隆家堡乡步云坪村渠道新建</t>
  </si>
  <si>
    <t>新建渠道443m长：断面1.0*0.8m。</t>
  </si>
  <si>
    <t>解决贫困户88户贫困人口270人的灌溉问题，受益人口270人</t>
  </si>
  <si>
    <t>吕家坪镇桐木村坨禾塘及渠道维修</t>
  </si>
  <si>
    <t>山塘维修：坝高3.16m，坝轴线39.0m；防渗渠道725m：断面0.8*0.6m。</t>
  </si>
  <si>
    <t>解决贫困户50户贫困人口130人的灌溉问题，受益人口716人</t>
  </si>
  <si>
    <t>三组新建渠道</t>
  </si>
  <si>
    <t>长830米*宽0.4米*高0.4米</t>
  </si>
  <si>
    <t>扶持贫困户30户贫困人口90人</t>
  </si>
  <si>
    <t>四组渠道硬化</t>
  </si>
  <si>
    <t>野狗坪渠道硬化270*0.6*0.6;野狗坪渠道硬化100*0.4*0.4;野狗坪渠道硬化300*0.3*0.3;庙现渠道硬化200*0.3*0.3</t>
  </si>
  <si>
    <t>扶持贫困户77户贫困人口269人</t>
  </si>
  <si>
    <t>谭家寨乡咸池坳村1、2组渠道维修</t>
  </si>
  <si>
    <t>重建渠道410m长：90PE。</t>
  </si>
  <si>
    <t>解决贫困户31户贫困人口119人的灌溉问题，受益人口373人</t>
  </si>
  <si>
    <t>小井湾里渠道</t>
  </si>
  <si>
    <t>1000米，高0.6米，宽0.6米</t>
  </si>
  <si>
    <t>扶持贫困户60户贫困人口180人</t>
  </si>
  <si>
    <t>一、二、三、四组新建渠道</t>
  </si>
  <si>
    <t>长260米*宽0.4米*高0.4米；长300米*宽0.4米*高0.4米；长300米*宽0.4米*高0.4米</t>
  </si>
  <si>
    <t>扶持贫困户19户贫困人口76人</t>
  </si>
  <si>
    <t>一、二、五、六组渠道硬化</t>
  </si>
  <si>
    <t>一组渠道硬化350*0.8*0.8*0.1；二组渠道硬化200*0.3*0.3*0.1；五组渠道硬化300*0.3*0.3*0.1；六组渠道硬化120*0.3*0.3*0.1；</t>
  </si>
  <si>
    <t>扶持贫困户64户贫困人口251人</t>
  </si>
  <si>
    <t>（原白岩坪村二组）新建水渠</t>
  </si>
  <si>
    <t>长260米*宽1.5米*高1.5米</t>
  </si>
  <si>
    <t>扶持贫困户11户贫困人口33人</t>
  </si>
  <si>
    <t>1 - 7组排水沟渠建设</t>
  </si>
  <si>
    <t>总长920米，平均宽1米，深1米。</t>
  </si>
  <si>
    <t>扶持贫困户42户贫困人口138人</t>
  </si>
  <si>
    <t>1-10组排水沟渠建设</t>
  </si>
  <si>
    <t>总长1200米，平均宽1米，深1米。</t>
  </si>
  <si>
    <t>扶持贫困户15户贫困人口33人</t>
  </si>
  <si>
    <t>3 - 6组排水沟渠建设</t>
  </si>
  <si>
    <t>总长300米，平均宽1米，深1米。</t>
  </si>
  <si>
    <t>扶持贫困户26户贫困人口94人</t>
  </si>
  <si>
    <t>3组，6 组，5 组排水沟渠建设</t>
  </si>
  <si>
    <t>总长120米，平均宽1米，深2米。</t>
  </si>
  <si>
    <t>扶持贫困户38户贫困人口135人</t>
  </si>
  <si>
    <t>板栗树乡冲天垅村基础设施和公共服务--灌溉渠维修</t>
  </si>
  <si>
    <t>一组牛烂坳渠道维修872m：断面0.6*0.6m。</t>
  </si>
  <si>
    <t>解决贫户46户186人的灌溉问题，受益人口291人</t>
  </si>
  <si>
    <t>高村镇仓屋村基本公共服务排灌水渠一堰</t>
  </si>
  <si>
    <t>渠道维修750m长：断面0.6*0.6m</t>
  </si>
  <si>
    <t>解决贫困户69户贫困人口191人的灌溉问题，受益人口563人</t>
  </si>
  <si>
    <t>兰里社区灾民街
排涝渠</t>
  </si>
  <si>
    <t>兰里镇兰里社区</t>
  </si>
  <si>
    <t>320×1.5×1米</t>
  </si>
  <si>
    <t>扶持贫困户23户贫困人口92人</t>
  </si>
  <si>
    <t>排水沟渠建设</t>
  </si>
  <si>
    <t>岩门镇岩门社区</t>
  </si>
  <si>
    <t>扶持贫困户24户贫困人口80人</t>
  </si>
  <si>
    <t>所住村
水渠维修</t>
  </si>
  <si>
    <t>300×0.4×0.1米</t>
  </si>
  <si>
    <t>扶持贫困户45户贫困人口220人</t>
  </si>
  <si>
    <t>1-3组山塘维修</t>
  </si>
  <si>
    <t>二座</t>
  </si>
  <si>
    <t>扶持贫困户33户贫困人口138人</t>
  </si>
  <si>
    <t>板栗树乡大辽村基础设施和公共服务--山塘维修</t>
  </si>
  <si>
    <t>三组牛屎岩山塘维修：主坝坝轴线长36.1m，坝高10.8m；副坝坝轴线长20.5m，坝高5.3m。</t>
  </si>
  <si>
    <t>解决贫困户30户贫困人口127人的灌溉问题，受益人口315人</t>
  </si>
  <si>
    <t>板栗树乡地亭溪村黄泥上山塘</t>
  </si>
  <si>
    <t>山塘维修：坝高3.5m，坝轴线长23.8m。</t>
  </si>
  <si>
    <t>解决贫困户25户贫困人口105人的灌溉问题，受益人口105人</t>
  </si>
  <si>
    <t>板栗树乡武岩村木家冲组山塘维修</t>
  </si>
  <si>
    <t>山塘维修：坝高6.0m，坝轴线长15.8m。</t>
  </si>
  <si>
    <t>解决贫困户14户贫困人口55人的灌溉问题，受益人口55人</t>
  </si>
  <si>
    <t>板栗树乡武岩村中间山塘维修</t>
  </si>
  <si>
    <t>山塘维修：坝高3.8m，坝轴线长25.2m。</t>
  </si>
  <si>
    <t>解决贫困户14户贫困人口55人的灌溉问题，受益人口217人</t>
  </si>
  <si>
    <t>板栗树乡枣子喇村基础设施和公共服务小型农田水利-山塘维修</t>
  </si>
  <si>
    <t>调井山塘维修：坝高4.3m，坝轴线长18.6m。</t>
  </si>
  <si>
    <t>解决贫困户159户贫困人口588人的灌溉问题，受益人口588人</t>
  </si>
  <si>
    <t>二、四组山塘维修</t>
  </si>
  <si>
    <t>加固一座，坝高4.5m，坝轴线长18.0m。渠道新建1000m，0.3m*0.3m</t>
  </si>
  <si>
    <t>扶持贫困户40户贫困人口140人</t>
  </si>
  <si>
    <t>高村镇谷达坡村基本公共服务山塘维修</t>
  </si>
  <si>
    <t>沙木龙山塘维修：坝轴线长35.6m，坝高4.5m。</t>
  </si>
  <si>
    <t>解决贫困户16户62人受益人口350人的灌溉问题，受益人口350人</t>
  </si>
  <si>
    <t>高村镇栗坪村基本公共服务鸭池丘山塘维修</t>
  </si>
  <si>
    <t>山塘维修：坝高4.8m，坝轴线长40.9m。</t>
  </si>
  <si>
    <t>解决贫困户30户贫困人口120人的灌溉问题，受益人口582人</t>
  </si>
  <si>
    <t>高村镇栗坪村竹连冲山塘维修</t>
  </si>
  <si>
    <t>山塘维修：坝高5.9m，坝轴线长32.4m。</t>
  </si>
  <si>
    <t>解决贫困户8户贫困人口27人的灌溉问题，受益人口191人</t>
  </si>
  <si>
    <t>江口墟镇江口社区兰冲山塘</t>
  </si>
  <si>
    <t>山塘维修：坝高5.2m，坝轴线长27.1m。</t>
  </si>
  <si>
    <t>解决贫困户11户42人100亩灌溉问题，受益人口394人</t>
  </si>
  <si>
    <t>锦和镇新场村尖坡山塘维修加固工程项目</t>
  </si>
  <si>
    <t>山塘维修：坝高9.7m，坝轴线长31.6m.</t>
  </si>
  <si>
    <t>解决贫困户120户贫困人口390人的灌溉问题，受益人口390人</t>
  </si>
  <si>
    <t>锦和镇长潭溪村生冲垅山塘维修</t>
  </si>
  <si>
    <t>山塘维修：坝高10.8m，坝轴线长41.3m。</t>
  </si>
  <si>
    <t>解决贫困户27户贫困人口95人的灌溉问题，受益人口162人</t>
  </si>
  <si>
    <t>兰村乡椒林村山塘加固</t>
  </si>
  <si>
    <t>山塘维修：坝高3.7m，坝轴线长27.8m。</t>
  </si>
  <si>
    <t>解决贫困户35户120人的灌溉问题，受益人口476人</t>
  </si>
  <si>
    <t>兰村乡兰村村6组山塘加固工程</t>
  </si>
  <si>
    <t>山塘维修：坝高10.8m，坝轴线长34.5m。</t>
  </si>
  <si>
    <t>解决12户贫困户43人灌溉及汛期安全问题，受益人口197人</t>
  </si>
  <si>
    <t>六组、三组山塘维修</t>
  </si>
  <si>
    <t>维修山塘3座，三组1座：长120米*宽3米*厚0.1米，另清淤20小时；                                六组2座：各长180米*宽3米*高0.1米，另清淤45小时</t>
  </si>
  <si>
    <t>扶持贫困户37户贫困人口149人</t>
  </si>
  <si>
    <t>隆家堡乡步云坪村富民溪山塘加固</t>
  </si>
  <si>
    <t>山塘维修：重建卧管、消力井；新建溢洪道消力池，新建挡墙50m。</t>
  </si>
  <si>
    <t>解决贫困户92户贫困人口310人的灌溉问题，受益人口310人</t>
  </si>
  <si>
    <t>米沙坪山塘维修</t>
  </si>
  <si>
    <t>大坝加固一座，坝高4.m，坝轴线长15.0m</t>
  </si>
  <si>
    <t>扶持贫困户20户贫困人口98人</t>
  </si>
  <si>
    <t>山塘清淤加固2个</t>
  </si>
  <si>
    <t>五组山塘约2亩，一组山塘约1.5亩</t>
  </si>
  <si>
    <t>扶持贫困户36户贫困人口113人</t>
  </si>
  <si>
    <t>涵管翻新：长20M，内径0.5M；坝体加固：长80M，宽4M；铺设六棱块等</t>
  </si>
  <si>
    <t>扶持贫困户45户贫困人口138人</t>
  </si>
  <si>
    <t>谭家寨乡乌林溪村-基本公共服务-1.9组山塘维修加固项目</t>
  </si>
  <si>
    <t>山塘维修：坝轴线长31.7，坝高9.9m。</t>
  </si>
  <si>
    <t>解决受益贫困户14户42人的灌溉问题，受益人口154人</t>
  </si>
  <si>
    <t>岩门镇玳瑁坡村癞子田山塘维修</t>
  </si>
  <si>
    <t>山塘维修：坝高12.8m，坝轴线长37.9m。</t>
  </si>
  <si>
    <t>解决贫困户46户贫困人口318人的灌溉问题，受益人口318人</t>
  </si>
  <si>
    <t>岩门镇双冲村一组山塘维修</t>
  </si>
  <si>
    <t>山塘维修：坝高4.6m，坝轴线长31.3m。</t>
  </si>
  <si>
    <t>解决扶贫户64户218人的灌溉问题，受益人口218人</t>
  </si>
  <si>
    <t>岩门镇岩田坡村2组山塘维修</t>
  </si>
  <si>
    <t>山塘维修：坝高3.7m，坝轴线长44.0m。</t>
  </si>
  <si>
    <t>解决扶贫户12户43人的灌溉问题，受益人口174人</t>
  </si>
  <si>
    <t>尧市镇大坪村浪上山塘综合治理</t>
  </si>
  <si>
    <t>山塘维修：坝高2.0m，坝轴线长161.7m。</t>
  </si>
  <si>
    <t>解决贫困户85户贫困人口298人的灌溉问题,受益人口298人</t>
  </si>
  <si>
    <t>一组山塘维修</t>
  </si>
  <si>
    <t>山塘维修：坝高4.9m，坝轴线长34.9m。</t>
  </si>
  <si>
    <t>解决扶贫户62户248人的灌溉问题，受益人口248人</t>
  </si>
  <si>
    <t>岩门镇白泥田村基本公共服务水库维修</t>
  </si>
  <si>
    <t>山塘维修：坝高15.9m，坝轴线长47.2m。</t>
  </si>
  <si>
    <t>解决54户受益贫困户168人的灌溉问题，受益人口693人</t>
  </si>
  <si>
    <t>雷公桥修建防洪堤</t>
  </si>
  <si>
    <t>新建100米三面防洪墙</t>
  </si>
  <si>
    <t>扶持贫困户120户贫困人口480人</t>
  </si>
  <si>
    <t>卫生室前防洪堤、油鱼井防洪挡墙</t>
  </si>
  <si>
    <t>卫生室前：长150米，油鱼井：长200米</t>
  </si>
  <si>
    <t>扶持贫困户84户贫困人口266人</t>
  </si>
  <si>
    <t>小学至田家泛护堤修建防洪堤</t>
  </si>
  <si>
    <t>长1500米，宽4米，高6米</t>
  </si>
  <si>
    <t>扶持贫困户59户贫困人口223人</t>
  </si>
  <si>
    <t>一、二组新建防洪堤</t>
  </si>
  <si>
    <t>新建防洪堤163*1*2.5</t>
  </si>
  <si>
    <t>扶持贫困户36户贫困人口119人</t>
  </si>
  <si>
    <t>油麻坪修建防洪墙</t>
  </si>
  <si>
    <t>300米，高4米，宽1.5米</t>
  </si>
  <si>
    <t>扶持贫困户12户贫困人口45人</t>
  </si>
  <si>
    <t>二、三组护堤建设</t>
  </si>
  <si>
    <t>长80米，高5米，宽1.2米</t>
  </si>
  <si>
    <t>扶持贫困户29户贫困人口145人</t>
  </si>
  <si>
    <t>舒家院子门口防护堤</t>
  </si>
  <si>
    <t>长500米，高3米，宽1米</t>
  </si>
  <si>
    <t>扶持贫困户22户贫困人口73人</t>
  </si>
  <si>
    <t>渡口改造</t>
  </si>
  <si>
    <t>新建渡口：长15m，宽7m。</t>
  </si>
  <si>
    <t>解决扶贫户195户720人的生活问题，受益人口720人</t>
  </si>
  <si>
    <t>高坪低改排涝</t>
  </si>
  <si>
    <t>2000×1×1米</t>
  </si>
  <si>
    <t>扶持贫困户37户贫困人口182人</t>
  </si>
  <si>
    <t>农排维修</t>
  </si>
  <si>
    <t>农排1座，渠道150m（0.3m*0.3m）</t>
  </si>
  <si>
    <t>扶持贫困户41户贫困人127口人</t>
  </si>
  <si>
    <t>溪道清淤</t>
  </si>
  <si>
    <t>3000米*2米</t>
  </si>
  <si>
    <t>扶持贫困户111户贫困人口439人</t>
  </si>
  <si>
    <t>兰里镇苍冲村基本公共服务岩门口溪坝修建</t>
  </si>
  <si>
    <t>新建溪坝长110m：其中断面高2.0m厚0.8m的溪坝长43.0m，断面高2.6m厚0.8m的溪坝长67.0m。</t>
  </si>
  <si>
    <t>解决扶贫户62户248人的农田保护问题，受益人口248人</t>
  </si>
  <si>
    <t>隆家堡乡三角坳村溪坝新建</t>
  </si>
  <si>
    <t>新修溪坝440m长：断面1.2m*1.3m。</t>
  </si>
  <si>
    <t>解决贫困户192户贫困人口711人的防洪和生产问题，受益人口711人</t>
  </si>
  <si>
    <t>溪坝维修</t>
  </si>
  <si>
    <t>长145米*宽1米*深2.5米</t>
  </si>
  <si>
    <t>扶持贫困户7户贫困人口30人</t>
  </si>
  <si>
    <t>一组溪坝维修</t>
  </si>
  <si>
    <t>长20米*宽2米*高4米</t>
  </si>
  <si>
    <t>扶持贫困户21户贫困人口76人</t>
  </si>
  <si>
    <t>下水道建设</t>
  </si>
  <si>
    <t>1000*0.6*0.8</t>
  </si>
  <si>
    <t>扶持贫困户203户贫困人口957人</t>
  </si>
  <si>
    <t>1000米*0.8米*0.8米</t>
  </si>
  <si>
    <t>扶持贫困户100户贫困人口420人</t>
  </si>
  <si>
    <t>下水道修建</t>
  </si>
  <si>
    <t>4000米</t>
  </si>
  <si>
    <t>扶持贫困户35户贫困人180口人</t>
  </si>
  <si>
    <t>云果园产业配套设施</t>
  </si>
  <si>
    <t>改、扩建</t>
  </si>
  <si>
    <t>文化旅游广电体育局</t>
  </si>
  <si>
    <t>云果园旅游厕所、旅客服务中心</t>
  </si>
  <si>
    <t>打造乡村振兴示范点，创国家3A景区，增加贫困户收入</t>
  </si>
  <si>
    <t>滕代远故居红色旅游综合开发项目</t>
  </si>
  <si>
    <t>滕代远故居基础设施建设、综合服务区、文化遗产保护、红色讲堂、通景公路、停车场</t>
  </si>
  <si>
    <t>巩固脱贫攻坚成果，加强公共服务设施建设，打造红色经典景区，增加人民生活幸福指数</t>
  </si>
  <si>
    <t>中共湘西第一支部及水云涧红色旅游项目</t>
  </si>
  <si>
    <t>中共湘西第一支部及水云涧游步道建设</t>
  </si>
  <si>
    <t>打造红色经典景区，增加人民生活幸福指数</t>
  </si>
  <si>
    <t>麻阳罗裙山生态旅游配套设施建设项目</t>
  </si>
  <si>
    <t>罗裙山游步道建设3800米、景区停车场5000平方米、游客服务中心</t>
  </si>
  <si>
    <t>麻阳梦风桃花山庄生态旅游配套设施建设</t>
  </si>
  <si>
    <t>旅游宾馆、旅游厕所、杜鹃花海游步道建设、水库、水厂</t>
  </si>
  <si>
    <t>解决82人就业，户年均增收1.8万元</t>
  </si>
  <si>
    <t>高村镇龙池村龙升小学建设（一期）</t>
  </si>
  <si>
    <t>对接办</t>
  </si>
  <si>
    <t>修建教学楼及配套设施等</t>
  </si>
  <si>
    <t>解决龙池村等周边5个村540个学生就读</t>
  </si>
  <si>
    <t>麻阳县人居环境整治项目</t>
  </si>
  <si>
    <t>4个乡镇
10个村</t>
  </si>
  <si>
    <t>修建污水渠（沟）、大型垃圾池、小型垃圾围、垃圾回收站、垃圾收集点等，购买运输车、三轮垃圾车、标准垃圾桶、分类垃圾桶、垃圾铲车、垃圾箱、垃圾清理工具等，污水沟疏通、清理、硬化，房前屋后空地"三园化"建设，村部周边绿化带建设，污水净化处理</t>
  </si>
  <si>
    <t>改善隆家堡乡步云坪村等10个村的人居环境</t>
  </si>
  <si>
    <t>高村镇龙升社区垃圾分类示范小区创建</t>
  </si>
  <si>
    <t>高村镇
龙升社区</t>
  </si>
  <si>
    <t>购买有害垃圾清运车1台、四分类垃圾桶60个、勾臂桶24个、平板密闭手推车4部，新建垃圾中转站1座，新建可回收垃圾分捡室和大件物品存放室，制作宣传展板、宣传册</t>
  </si>
  <si>
    <t>进一步改善社区居民生活条件，惠及搬迁户966户3742人。</t>
  </si>
  <si>
    <t>兰里镇苍冲村黄桃产业园提质升级项目</t>
  </si>
  <si>
    <t>黄桃产业园提质升级，安装单轨运输设备10公里。</t>
  </si>
  <si>
    <t>促进产业园提质升级，农户增产增收。</t>
  </si>
  <si>
    <t>基地+农户</t>
  </si>
  <si>
    <t>麻阳县产业合作项目</t>
  </si>
  <si>
    <t>完成产业合作企业5家,其中产业开发区3家、乡村振兴局2家，每按省乡村振兴局考核要求落实1家奖补企业20万元。</t>
  </si>
  <si>
    <t>吸纳农户就近稳定
就业，拓宽增收渠道。</t>
  </si>
  <si>
    <t>公司+农户+劳务</t>
  </si>
  <si>
    <t>高村镇龙升社区省级文明社区创建</t>
  </si>
  <si>
    <t>组编文艺节目，购置演出器材道具服装，编印《走进龙升》资料，制作宣传厨窗、专题片、展板、横幅，打印资料等</t>
  </si>
  <si>
    <t>惠及搬迁户966户3742人，提高搬迁群众的获得感、幸福感、安全感。</t>
  </si>
  <si>
    <t>麻阳县人才协作项目</t>
  </si>
  <si>
    <t>麻阳县
芙蓉区</t>
  </si>
  <si>
    <t>向芙蓉区选派挂职干部16 名、专业技术人员12 名</t>
  </si>
  <si>
    <t>培养造就一支有信仰，有担当，有能力的高素质人才队伍，为我县乡村振兴提供有力人才支撑。</t>
  </si>
  <si>
    <t>麻阳县劳务协作项目</t>
  </si>
  <si>
    <t>由芙蓉区提供招聘企业、就业岗位，麻阳县负责宣传、组织应聘人员，开展联合招聘会1次以上，帮助我县完成300名农村劳动力、120名脱贫人口实现劳务协作转移就业或就地就近就业。</t>
  </si>
  <si>
    <t>确保420名农村劳动力实现就业增收</t>
  </si>
  <si>
    <t>企业+就业</t>
  </si>
  <si>
    <t>麻阳县消费协作项目</t>
  </si>
  <si>
    <t>对参与消费协作企业进行奖补</t>
  </si>
  <si>
    <t>进一步提升麻阳优质农产品知名度美誉度，增加农户收入。</t>
  </si>
  <si>
    <t>麻阳县产品推介项目</t>
  </si>
  <si>
    <t>在芙蓉区举办一次麻阳产品宣传推介会</t>
  </si>
  <si>
    <t>家庭经济困难幼儿入园补助</t>
  </si>
  <si>
    <t>教育局</t>
  </si>
  <si>
    <t>1000元/人/年，按学期发放</t>
  </si>
  <si>
    <t>受益1765人，推动学前教育发展</t>
  </si>
  <si>
    <t>义务教育贫困学生生活补助</t>
  </si>
  <si>
    <t>小学1000元/人/年、初中1250元/人/年</t>
  </si>
  <si>
    <t>受益人口8788人，推动义务教育发展</t>
  </si>
  <si>
    <t>高中国家助学金</t>
  </si>
  <si>
    <t>一档3000元/人/年、二档2000元/人/年</t>
  </si>
  <si>
    <t>受益人口1442人，推动高中教育发展</t>
  </si>
  <si>
    <t>中职国家助学金</t>
  </si>
  <si>
    <t>2000元/人/年，按学期发放</t>
  </si>
  <si>
    <t>受益人数1311人，推动中职教育发展</t>
  </si>
  <si>
    <t>隆家堡学校运动场项目</t>
  </si>
  <si>
    <t>运动场提质改造</t>
  </si>
  <si>
    <t>收益人口约1000人，对乡村振兴起到一定促进作用</t>
  </si>
  <si>
    <t>2021年农村危房改造</t>
  </si>
  <si>
    <t>住建局</t>
  </si>
  <si>
    <t>完成162户危房改造新建或维修，其中脱贫户100户</t>
  </si>
  <si>
    <t>保障农村低收入群体住房安全</t>
  </si>
  <si>
    <t>劳务协作</t>
  </si>
  <si>
    <t>人社局</t>
  </si>
  <si>
    <t>2021年乡村公益性岗位615个，每年补贴10000元/人</t>
  </si>
  <si>
    <t>解决年龄偏大的脱贫劳动力实现就近就地就业，稳固提升脱贫劳动力收入</t>
  </si>
  <si>
    <t>就业岗位</t>
  </si>
  <si>
    <t>怀化市生态环境局麻阳分局</t>
  </si>
  <si>
    <t>完成100个行政村农村环境综合整治任务</t>
  </si>
  <si>
    <r>
      <rPr>
        <sz val="10"/>
        <rFont val="宋体"/>
        <charset val="134"/>
      </rPr>
      <t>农村饮用水卫生合格率达95</t>
    </r>
    <r>
      <rPr>
        <sz val="10"/>
        <rFont val="SimSun"/>
        <charset val="134"/>
      </rPr>
      <t>％</t>
    </r>
    <r>
      <rPr>
        <sz val="10"/>
        <rFont val="宋体"/>
        <charset val="134"/>
      </rPr>
      <t>；农户生活污水处理率达70％；生活垃圾定点存放清运率达100％；畜禽粪便综合利用率达率达80％。</t>
    </r>
  </si>
  <si>
    <t>麻阳30万羽商品蛋鸡养殖扶贫项目</t>
  </si>
  <si>
    <t>畜牧水产事务中心</t>
  </si>
  <si>
    <t>鸡栏舍建设6140m2及配套设施建设</t>
  </si>
  <si>
    <t>可解决劳动就业30余人，为入股贫困户年增收8%</t>
  </si>
  <si>
    <t>企业+基地+就业+分红</t>
  </si>
</sst>
</file>

<file path=xl/styles.xml><?xml version="1.0" encoding="utf-8"?>
<styleSheet xmlns="http://schemas.openxmlformats.org/spreadsheetml/2006/main">
  <numFmts count="9">
    <numFmt numFmtId="43" formatCode="_ * #,##0.00_ ;_ * \-#,##0.00_ ;_ * &quot;-&quot;??_ ;_ @_ "/>
    <numFmt numFmtId="44" formatCode="_ &quot;￥&quot;* #,##0.00_ ;_ &quot;￥&quot;* \-#,##0.00_ ;_ &quot;￥&quot;* &quot;-&quot;??_ ;_ @_ "/>
    <numFmt numFmtId="176" formatCode="yyyy&quot;年&quot;m&quot;月&quot;;@"/>
    <numFmt numFmtId="42" formatCode="_ &quot;￥&quot;* #,##0_ ;_ &quot;￥&quot;* \-#,##0_ ;_ &quot;￥&quot;* &quot;-&quot;_ ;_ @_ "/>
    <numFmt numFmtId="41" formatCode="_ * #,##0_ ;_ * \-#,##0_ ;_ * &quot;-&quot;_ ;_ @_ "/>
    <numFmt numFmtId="177" formatCode="0.00_ "/>
    <numFmt numFmtId="178" formatCode="0.00_);[Red]\(0.00\)"/>
    <numFmt numFmtId="179" formatCode="0_);[Red]\(0\)"/>
    <numFmt numFmtId="180" formatCode="0_ "/>
  </numFmts>
  <fonts count="55">
    <font>
      <sz val="12"/>
      <name val="宋体"/>
      <charset val="134"/>
    </font>
    <font>
      <sz val="11"/>
      <color theme="1"/>
      <name val="宋体"/>
      <charset val="134"/>
      <scheme val="minor"/>
    </font>
    <font>
      <sz val="10"/>
      <color theme="1"/>
      <name val="宋体"/>
      <charset val="134"/>
    </font>
    <font>
      <sz val="10"/>
      <name val="宋体"/>
      <charset val="134"/>
    </font>
    <font>
      <sz val="10"/>
      <name val="宋体"/>
      <charset val="134"/>
      <scheme val="minor"/>
    </font>
    <font>
      <sz val="11"/>
      <name val="宋体"/>
      <charset val="134"/>
      <scheme val="minor"/>
    </font>
    <font>
      <sz val="10"/>
      <name val="仿宋_GB2312"/>
      <charset val="134"/>
    </font>
    <font>
      <sz val="22"/>
      <color rgb="FF000000"/>
      <name val="方正小标宋简体"/>
      <charset val="134"/>
    </font>
    <font>
      <sz val="10"/>
      <color rgb="FF000000"/>
      <name val="宋体"/>
      <charset val="134"/>
    </font>
    <font>
      <b/>
      <sz val="10"/>
      <name val="宋体"/>
      <charset val="134"/>
    </font>
    <font>
      <sz val="9"/>
      <name val="宋体"/>
      <charset val="134"/>
      <scheme val="minor"/>
    </font>
    <font>
      <sz val="9"/>
      <name val="宋体"/>
      <charset val="134"/>
    </font>
    <font>
      <sz val="10"/>
      <name val="宋体"/>
      <charset val="0"/>
    </font>
    <font>
      <sz val="8"/>
      <color rgb="FF000000"/>
      <name val="宋体"/>
      <charset val="134"/>
    </font>
    <font>
      <sz val="10"/>
      <color indexed="8"/>
      <name val="仿宋_GB2312"/>
      <charset val="134"/>
    </font>
    <font>
      <sz val="8"/>
      <name val="宋体"/>
      <charset val="134"/>
    </font>
    <font>
      <sz val="6"/>
      <name val="宋体"/>
      <charset val="134"/>
    </font>
    <font>
      <sz val="9"/>
      <color theme="1"/>
      <name val="宋体"/>
      <charset val="134"/>
      <scheme val="minor"/>
    </font>
    <font>
      <sz val="10"/>
      <name val="宋体"/>
      <charset val="134"/>
      <scheme val="major"/>
    </font>
    <font>
      <sz val="8"/>
      <name val="宋体"/>
      <charset val="134"/>
      <scheme val="minor"/>
    </font>
    <font>
      <sz val="10"/>
      <name val="宋体"/>
      <charset val="1"/>
    </font>
    <font>
      <sz val="10"/>
      <color indexed="8"/>
      <name val="宋体"/>
      <charset val="134"/>
    </font>
    <font>
      <sz val="10"/>
      <color theme="1"/>
      <name val="宋体"/>
      <charset val="134"/>
      <scheme val="minor"/>
    </font>
    <font>
      <b/>
      <sz val="12"/>
      <name val="宋体"/>
      <charset val="134"/>
    </font>
    <font>
      <sz val="8"/>
      <name val="宋体"/>
      <charset val="134"/>
      <scheme val="major"/>
    </font>
    <font>
      <sz val="7"/>
      <name val="宋体"/>
      <charset val="134"/>
      <scheme val="minor"/>
    </font>
    <font>
      <sz val="10"/>
      <name val="The "/>
      <charset val="134"/>
    </font>
    <font>
      <sz val="10"/>
      <color theme="1"/>
      <name val="宋体"/>
      <charset val="134"/>
      <scheme val="major"/>
    </font>
    <font>
      <sz val="10"/>
      <color rgb="FF000000"/>
      <name val="仿宋_GB2312"/>
      <charset val="134"/>
    </font>
    <font>
      <sz val="8"/>
      <color indexed="8"/>
      <name val="仿宋_GB2312"/>
      <charset val="134"/>
    </font>
    <font>
      <sz val="8"/>
      <name val="仿宋_GB2312"/>
      <charset val="134"/>
    </font>
    <font>
      <sz val="11"/>
      <color indexed="42"/>
      <name val="宋体"/>
      <charset val="134"/>
    </font>
    <font>
      <u/>
      <sz val="11"/>
      <color indexed="20"/>
      <name val="宋体"/>
      <charset val="134"/>
    </font>
    <font>
      <b/>
      <sz val="11"/>
      <color indexed="62"/>
      <name val="宋体"/>
      <charset val="134"/>
    </font>
    <font>
      <sz val="11"/>
      <color indexed="8"/>
      <name val="宋体"/>
      <charset val="134"/>
    </font>
    <font>
      <sz val="11"/>
      <color indexed="20"/>
      <name val="宋体"/>
      <charset val="134"/>
    </font>
    <font>
      <b/>
      <sz val="13"/>
      <color indexed="62"/>
      <name val="宋体"/>
      <charset val="134"/>
    </font>
    <font>
      <sz val="11"/>
      <color indexed="17"/>
      <name val="宋体"/>
      <charset val="134"/>
    </font>
    <font>
      <b/>
      <sz val="11"/>
      <color indexed="52"/>
      <name val="宋体"/>
      <charset val="134"/>
    </font>
    <font>
      <b/>
      <sz val="11"/>
      <color indexed="8"/>
      <name val="宋体"/>
      <charset val="134"/>
    </font>
    <font>
      <sz val="11"/>
      <color indexed="62"/>
      <name val="宋体"/>
      <charset val="134"/>
    </font>
    <font>
      <sz val="11"/>
      <color indexed="60"/>
      <name val="宋体"/>
      <charset val="134"/>
    </font>
    <font>
      <b/>
      <sz val="18"/>
      <color indexed="62"/>
      <name val="宋体"/>
      <charset val="134"/>
    </font>
    <font>
      <b/>
      <sz val="11"/>
      <color indexed="63"/>
      <name val="宋体"/>
      <charset val="134"/>
    </font>
    <font>
      <i/>
      <sz val="11"/>
      <color indexed="23"/>
      <name val="宋体"/>
      <charset val="134"/>
    </font>
    <font>
      <b/>
      <sz val="11"/>
      <color indexed="42"/>
      <name val="宋体"/>
      <charset val="134"/>
    </font>
    <font>
      <sz val="11"/>
      <color indexed="10"/>
      <name val="宋体"/>
      <charset val="134"/>
    </font>
    <font>
      <u/>
      <sz val="11"/>
      <color indexed="12"/>
      <name val="宋体"/>
      <charset val="134"/>
    </font>
    <font>
      <b/>
      <sz val="15"/>
      <color indexed="62"/>
      <name val="宋体"/>
      <charset val="134"/>
    </font>
    <font>
      <sz val="11"/>
      <color indexed="52"/>
      <name val="宋体"/>
      <charset val="134"/>
    </font>
    <font>
      <vertAlign val="superscript"/>
      <sz val="10"/>
      <name val="宋体"/>
      <charset val="134"/>
    </font>
    <font>
      <sz val="10"/>
      <name val="Arial"/>
      <charset val="0"/>
    </font>
    <font>
      <sz val="10"/>
      <name val="SimSun"/>
      <charset val="134"/>
    </font>
    <font>
      <sz val="10"/>
      <name val="Helvetica"/>
      <charset val="0"/>
    </font>
    <font>
      <sz val="10"/>
      <color indexed="8"/>
      <name val="Courier New"/>
      <family val="3"/>
      <charset val="0"/>
    </font>
  </fonts>
  <fills count="19">
    <fill>
      <patternFill patternType="none"/>
    </fill>
    <fill>
      <patternFill patternType="gray125"/>
    </fill>
    <fill>
      <patternFill patternType="solid">
        <fgColor theme="0"/>
        <bgColor indexed="64"/>
      </patternFill>
    </fill>
    <fill>
      <patternFill patternType="solid">
        <fgColor indexed="10"/>
        <bgColor indexed="64"/>
      </patternFill>
    </fill>
    <fill>
      <patternFill patternType="solid">
        <fgColor indexed="26"/>
        <bgColor indexed="64"/>
      </patternFill>
    </fill>
    <fill>
      <patternFill patternType="solid">
        <fgColor indexed="45"/>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57"/>
        <bgColor indexed="64"/>
      </patternFill>
    </fill>
    <fill>
      <patternFill patternType="solid">
        <fgColor indexed="9"/>
        <bgColor indexed="64"/>
      </patternFill>
    </fill>
    <fill>
      <patternFill patternType="solid">
        <fgColor indexed="29"/>
        <bgColor indexed="64"/>
      </patternFill>
    </fill>
    <fill>
      <patternFill patternType="solid">
        <fgColor indexed="49"/>
        <bgColor indexed="64"/>
      </patternFill>
    </fill>
    <fill>
      <patternFill patternType="solid">
        <fgColor indexed="55"/>
        <bgColor indexed="64"/>
      </patternFill>
    </fill>
    <fill>
      <patternFill patternType="solid">
        <fgColor indexed="53"/>
        <bgColor indexed="64"/>
      </patternFill>
    </fill>
    <fill>
      <patternFill patternType="solid">
        <fgColor indexed="27"/>
        <bgColor indexed="64"/>
      </patternFill>
    </fill>
    <fill>
      <patternFill patternType="solid">
        <fgColor indexed="54"/>
        <bgColor indexed="64"/>
      </patternFill>
    </fill>
    <fill>
      <patternFill patternType="solid">
        <fgColor indexed="44"/>
        <bgColor indexed="64"/>
      </patternFill>
    </fill>
  </fills>
  <borders count="21">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style="thin">
        <color auto="1"/>
      </right>
      <top style="thin">
        <color auto="1"/>
      </top>
      <bottom style="thin">
        <color auto="1"/>
      </bottom>
      <diagonal/>
    </border>
    <border>
      <left/>
      <right/>
      <top/>
      <bottom style="medium">
        <color indexed="49"/>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double">
        <color indexed="52"/>
      </bottom>
      <diagonal/>
    </border>
  </borders>
  <cellStyleXfs count="73">
    <xf numFmtId="0" fontId="0" fillId="0" borderId="0">
      <alignment vertical="center"/>
    </xf>
    <xf numFmtId="42" fontId="0" fillId="0" borderId="0" applyFont="0" applyFill="0" applyBorder="0" applyAlignment="0" applyProtection="0">
      <alignment vertical="center"/>
    </xf>
    <xf numFmtId="0" fontId="34" fillId="4" borderId="0" applyNumberFormat="0" applyBorder="0" applyAlignment="0" applyProtection="0">
      <alignment vertical="center"/>
    </xf>
    <xf numFmtId="0" fontId="40" fillId="8"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7" borderId="0" applyNumberFormat="0" applyBorder="0" applyAlignment="0" applyProtection="0">
      <alignment vertical="center"/>
    </xf>
    <xf numFmtId="0" fontId="35" fillId="5" borderId="0" applyNumberFormat="0" applyBorder="0" applyAlignment="0" applyProtection="0">
      <alignment vertical="center"/>
    </xf>
    <xf numFmtId="43" fontId="0" fillId="0" borderId="0" applyFont="0" applyFill="0" applyBorder="0" applyAlignment="0" applyProtection="0">
      <alignment vertical="center"/>
    </xf>
    <xf numFmtId="0" fontId="31" fillId="7" borderId="0" applyNumberFormat="0" applyBorder="0" applyAlignment="0" applyProtection="0">
      <alignment vertical="center"/>
    </xf>
    <xf numFmtId="0" fontId="47"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protection locked="0"/>
    </xf>
    <xf numFmtId="0" fontId="32" fillId="0" borderId="0" applyNumberFormat="0" applyFill="0" applyBorder="0" applyAlignment="0" applyProtection="0">
      <alignment vertical="center"/>
    </xf>
    <xf numFmtId="0" fontId="34" fillId="4" borderId="17" applyNumberFormat="0" applyFont="0" applyAlignment="0" applyProtection="0">
      <alignment vertical="center"/>
    </xf>
    <xf numFmtId="0" fontId="0" fillId="0" borderId="0">
      <alignment vertical="center"/>
    </xf>
    <xf numFmtId="0" fontId="31" fillId="12" borderId="0" applyNumberFormat="0" applyBorder="0" applyAlignment="0" applyProtection="0">
      <alignment vertical="center"/>
    </xf>
    <xf numFmtId="0" fontId="3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19" applyNumberFormat="0" applyFill="0" applyAlignment="0" applyProtection="0">
      <alignment vertical="center"/>
    </xf>
    <xf numFmtId="0" fontId="36" fillId="0" borderId="13" applyNumberFormat="0" applyFill="0" applyAlignment="0" applyProtection="0">
      <alignment vertical="center"/>
    </xf>
    <xf numFmtId="0" fontId="31" fillId="13" borderId="0" applyNumberFormat="0" applyBorder="0" applyAlignment="0" applyProtection="0">
      <alignment vertical="center"/>
    </xf>
    <xf numFmtId="0" fontId="33" fillId="0" borderId="12" applyNumberFormat="0" applyFill="0" applyAlignment="0" applyProtection="0">
      <alignment vertical="center"/>
    </xf>
    <xf numFmtId="0" fontId="31" fillId="6" borderId="0" applyNumberFormat="0" applyBorder="0" applyAlignment="0" applyProtection="0">
      <alignment vertical="center"/>
    </xf>
    <xf numFmtId="0" fontId="43" fillId="11" borderId="16" applyNumberFormat="0" applyAlignment="0" applyProtection="0">
      <alignment vertical="center"/>
    </xf>
    <xf numFmtId="0" fontId="38" fillId="11" borderId="14" applyNumberFormat="0" applyAlignment="0" applyProtection="0">
      <alignment vertical="center"/>
    </xf>
    <xf numFmtId="0" fontId="45" fillId="14" borderId="18" applyNumberFormat="0" applyAlignment="0" applyProtection="0">
      <alignment vertical="center"/>
    </xf>
    <xf numFmtId="0" fontId="34" fillId="8" borderId="0" applyNumberFormat="0" applyBorder="0" applyAlignment="0" applyProtection="0">
      <alignment vertical="center"/>
    </xf>
    <xf numFmtId="0" fontId="31" fillId="3" borderId="0" applyNumberFormat="0" applyBorder="0" applyAlignment="0" applyProtection="0">
      <alignment vertical="center"/>
    </xf>
    <xf numFmtId="0" fontId="49" fillId="0" borderId="20" applyNumberFormat="0" applyFill="0" applyAlignment="0" applyProtection="0">
      <alignment vertical="center"/>
    </xf>
    <xf numFmtId="0" fontId="39" fillId="0" borderId="15" applyNumberFormat="0" applyFill="0" applyAlignment="0" applyProtection="0">
      <alignment vertical="center"/>
    </xf>
    <xf numFmtId="0" fontId="37" fillId="9" borderId="0" applyNumberFormat="0" applyBorder="0" applyAlignment="0" applyProtection="0">
      <alignment vertical="center"/>
    </xf>
    <xf numFmtId="0" fontId="41" fillId="7" borderId="0" applyNumberFormat="0" applyBorder="0" applyAlignment="0" applyProtection="0">
      <alignment vertical="center"/>
    </xf>
    <xf numFmtId="0" fontId="34" fillId="16" borderId="0" applyNumberFormat="0" applyBorder="0" applyAlignment="0" applyProtection="0">
      <alignment vertical="center"/>
    </xf>
    <xf numFmtId="0" fontId="31" fillId="13"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0" fillId="0" borderId="0">
      <alignment vertical="center"/>
    </xf>
    <xf numFmtId="0" fontId="34" fillId="8" borderId="0" applyNumberFormat="0" applyBorder="0" applyAlignment="0" applyProtection="0">
      <alignment vertical="center"/>
    </xf>
    <xf numFmtId="0" fontId="0" fillId="0" borderId="0">
      <alignment vertical="center"/>
    </xf>
    <xf numFmtId="0" fontId="34" fillId="12" borderId="0" applyNumberFormat="0" applyBorder="0" applyAlignment="0" applyProtection="0">
      <alignment vertical="center"/>
    </xf>
    <xf numFmtId="0" fontId="31" fillId="10" borderId="0" applyNumberFormat="0" applyBorder="0" applyAlignment="0" applyProtection="0">
      <alignment vertical="center"/>
    </xf>
    <xf numFmtId="0" fontId="31" fillId="17" borderId="0" applyNumberFormat="0" applyBorder="0" applyAlignment="0" applyProtection="0">
      <alignment vertical="center"/>
    </xf>
    <xf numFmtId="0" fontId="34" fillId="11" borderId="0" applyNumberFormat="0" applyBorder="0" applyAlignment="0" applyProtection="0">
      <alignment vertical="center"/>
    </xf>
    <xf numFmtId="0" fontId="34" fillId="6" borderId="0" applyNumberFormat="0" applyBorder="0" applyAlignment="0" applyProtection="0">
      <alignment vertical="center"/>
    </xf>
    <xf numFmtId="0" fontId="1" fillId="0" borderId="0">
      <alignment vertical="center"/>
    </xf>
    <xf numFmtId="0" fontId="31" fillId="13" borderId="0" applyNumberFormat="0" applyBorder="0" applyAlignment="0" applyProtection="0">
      <alignment vertical="center"/>
    </xf>
    <xf numFmtId="0" fontId="0" fillId="0" borderId="0">
      <alignment vertical="center"/>
    </xf>
    <xf numFmtId="0" fontId="34" fillId="18" borderId="0" applyNumberFormat="0" applyBorder="0" applyAlignment="0" applyProtection="0">
      <alignment vertical="center"/>
    </xf>
    <xf numFmtId="0" fontId="31" fillId="13" borderId="0" applyNumberFormat="0" applyBorder="0" applyAlignment="0" applyProtection="0">
      <alignment vertical="center"/>
    </xf>
    <xf numFmtId="0" fontId="31" fillId="15" borderId="0" applyNumberFormat="0" applyBorder="0" applyAlignment="0" applyProtection="0">
      <alignment vertical="center"/>
    </xf>
    <xf numFmtId="0" fontId="0" fillId="0" borderId="0">
      <alignment vertical="center"/>
    </xf>
    <xf numFmtId="0" fontId="34" fillId="0" borderId="0">
      <alignment vertical="center"/>
    </xf>
    <xf numFmtId="0" fontId="34" fillId="8" borderId="0" applyNumberFormat="0" applyBorder="0" applyAlignment="0" applyProtection="0">
      <alignment vertical="center"/>
    </xf>
    <xf numFmtId="0" fontId="31" fillId="8" borderId="0" applyNumberFormat="0" applyBorder="0" applyAlignment="0" applyProtection="0">
      <alignment vertical="center"/>
    </xf>
    <xf numFmtId="0" fontId="34" fillId="0" borderId="0">
      <alignment vertical="center"/>
    </xf>
    <xf numFmtId="0" fontId="0" fillId="0" borderId="0">
      <alignment vertical="center"/>
    </xf>
    <xf numFmtId="0" fontId="34" fillId="0" borderId="0">
      <protection locked="0"/>
    </xf>
    <xf numFmtId="0" fontId="34" fillId="0" borderId="0">
      <protection locked="0"/>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34"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34" fillId="0" borderId="0">
      <alignment vertical="center"/>
    </xf>
    <xf numFmtId="0" fontId="0" fillId="0" borderId="0">
      <alignment vertical="center"/>
    </xf>
    <xf numFmtId="0" fontId="1" fillId="0" borderId="0">
      <alignment vertical="center"/>
    </xf>
  </cellStyleXfs>
  <cellXfs count="308">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left" vertical="center"/>
    </xf>
    <xf numFmtId="49" fontId="1" fillId="0" borderId="0" xfId="0" applyNumberFormat="1" applyFont="1" applyFill="1" applyAlignment="1">
      <alignment vertical="center"/>
    </xf>
    <xf numFmtId="0" fontId="0" fillId="0" borderId="0" xfId="0" applyFont="1" applyFill="1">
      <alignment vertical="center"/>
    </xf>
    <xf numFmtId="0" fontId="1" fillId="0" borderId="0" xfId="0" applyFont="1" applyFill="1" applyBorder="1" applyAlignment="1">
      <alignment vertical="center"/>
    </xf>
    <xf numFmtId="0" fontId="0" fillId="0" borderId="0" xfId="0" applyFill="1">
      <alignment vertical="center"/>
    </xf>
    <xf numFmtId="0" fontId="0" fillId="0" borderId="0" xfId="0" applyFill="1">
      <alignment vertical="center"/>
    </xf>
    <xf numFmtId="0" fontId="0" fillId="0" borderId="0" xfId="0" applyFont="1" applyFill="1">
      <alignment vertical="center"/>
    </xf>
    <xf numFmtId="0" fontId="1" fillId="0" borderId="0" xfId="0" applyFont="1" applyFill="1" applyBorder="1" applyAlignment="1">
      <alignment horizontal="center" vertical="center"/>
    </xf>
    <xf numFmtId="0" fontId="3" fillId="0" borderId="0" xfId="0" applyFont="1" applyFill="1" applyBorder="1" applyAlignment="1">
      <alignment vertical="center"/>
    </xf>
    <xf numFmtId="0" fontId="0" fillId="0" borderId="0" xfId="0" applyFill="1" applyBorder="1" applyAlignment="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4" fillId="0" borderId="0" xfId="0" applyFont="1" applyFill="1" applyAlignment="1">
      <alignment vertical="center" wrapText="1"/>
    </xf>
    <xf numFmtId="0" fontId="0" fillId="0" borderId="0" xfId="0" applyFont="1" applyFill="1" applyBorder="1" applyAlignment="1">
      <alignment vertical="center"/>
    </xf>
    <xf numFmtId="0" fontId="5" fillId="0" borderId="0" xfId="0" applyFont="1" applyFill="1" applyBorder="1" applyAlignment="1">
      <alignment vertical="center"/>
    </xf>
    <xf numFmtId="0" fontId="1" fillId="0" borderId="0" xfId="0" applyFont="1" applyFill="1" applyBorder="1" applyAlignment="1">
      <alignment vertical="center"/>
    </xf>
    <xf numFmtId="0" fontId="4" fillId="0" borderId="0" xfId="0" applyFont="1" applyFill="1" applyBorder="1" applyAlignment="1">
      <alignment vertical="center"/>
    </xf>
    <xf numFmtId="0" fontId="6" fillId="0" borderId="0" xfId="0" applyFont="1" applyFill="1" applyBorder="1" applyAlignment="1">
      <alignment vertical="center"/>
    </xf>
    <xf numFmtId="0" fontId="3" fillId="0" borderId="0" xfId="0" applyFont="1" applyFill="1" applyAlignment="1">
      <alignment horizontal="center" vertical="center" wrapText="1"/>
    </xf>
    <xf numFmtId="0" fontId="3" fillId="0" borderId="0" xfId="0" applyFont="1" applyFill="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Alignment="1">
      <alignment horizontal="left" vertical="center" wrapText="1"/>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49" fontId="9" fillId="0" borderId="7" xfId="57" applyNumberFormat="1" applyFont="1" applyFill="1" applyBorder="1" applyAlignment="1">
      <alignment horizontal="center" vertical="center" wrapText="1"/>
    </xf>
    <xf numFmtId="49" fontId="8" fillId="0" borderId="8"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57" fontId="3" fillId="0" borderId="8" xfId="0" applyNumberFormat="1" applyFont="1" applyFill="1" applyBorder="1" applyAlignment="1">
      <alignment horizontal="center" vertical="center" wrapText="1"/>
    </xf>
    <xf numFmtId="57" fontId="4" fillId="0" borderId="8" xfId="0" applyNumberFormat="1" applyFont="1" applyFill="1" applyBorder="1" applyAlignment="1">
      <alignment horizontal="center" vertical="center" wrapText="1"/>
    </xf>
    <xf numFmtId="57" fontId="3" fillId="0" borderId="8" xfId="0" applyNumberFormat="1" applyFont="1" applyFill="1" applyBorder="1" applyAlignment="1" applyProtection="1">
      <alignment horizontal="center" vertical="center" wrapText="1"/>
    </xf>
    <xf numFmtId="57" fontId="8" fillId="0" borderId="8"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3" fillId="0" borderId="8" xfId="0" applyFont="1" applyFill="1" applyBorder="1" applyAlignment="1">
      <alignment horizontal="center" vertical="center"/>
    </xf>
    <xf numFmtId="176" fontId="3" fillId="0" borderId="8" xfId="0" applyNumberFormat="1" applyFont="1" applyFill="1" applyBorder="1" applyAlignment="1">
      <alignment horizontal="center" vertical="center" wrapText="1"/>
    </xf>
    <xf numFmtId="0" fontId="3" fillId="0" borderId="8" xfId="57" applyFont="1" applyFill="1" applyBorder="1" applyAlignment="1">
      <alignment horizontal="center" vertical="center" wrapText="1"/>
    </xf>
    <xf numFmtId="0" fontId="3" fillId="0" borderId="8" xfId="57" applyFont="1" applyFill="1" applyBorder="1" applyAlignment="1">
      <alignment horizontal="center" vertical="center" wrapText="1"/>
    </xf>
    <xf numFmtId="176" fontId="3" fillId="0" borderId="8" xfId="0" applyNumberFormat="1" applyFont="1" applyFill="1" applyBorder="1" applyAlignment="1">
      <alignment horizontal="center" vertical="center" wrapText="1"/>
    </xf>
    <xf numFmtId="0" fontId="10" fillId="0" borderId="8" xfId="0" applyFont="1" applyFill="1" applyBorder="1" applyAlignment="1">
      <alignment horizontal="center" vertical="center" wrapText="1"/>
    </xf>
    <xf numFmtId="0" fontId="11" fillId="0" borderId="8" xfId="0" applyFont="1" applyFill="1" applyBorder="1" applyAlignment="1">
      <alignment horizontal="center" vertical="center"/>
    </xf>
    <xf numFmtId="176" fontId="4" fillId="0" borderId="8" xfId="0" applyNumberFormat="1" applyFont="1" applyFill="1" applyBorder="1" applyAlignment="1">
      <alignment horizontal="center" vertical="center" wrapText="1"/>
    </xf>
    <xf numFmtId="0" fontId="3" fillId="0" borderId="8" xfId="0" applyNumberFormat="1" applyFont="1" applyFill="1" applyBorder="1" applyAlignment="1" applyProtection="1">
      <alignment horizontal="center" vertical="center" wrapText="1"/>
    </xf>
    <xf numFmtId="0" fontId="3" fillId="0" borderId="8" xfId="57" applyNumberFormat="1" applyFont="1" applyFill="1" applyBorder="1" applyAlignment="1">
      <alignment horizontal="center" vertical="center" wrapText="1"/>
    </xf>
    <xf numFmtId="49" fontId="3" fillId="0" borderId="7" xfId="57"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0" fontId="3" fillId="0" borderId="8" xfId="0" applyNumberFormat="1" applyFont="1" applyFill="1" applyBorder="1" applyAlignment="1">
      <alignment horizontal="center" vertical="center"/>
    </xf>
    <xf numFmtId="0" fontId="12" fillId="0" borderId="8" xfId="57" applyNumberFormat="1" applyFont="1" applyFill="1" applyBorder="1" applyAlignment="1">
      <alignment horizontal="center" vertical="center" wrapText="1"/>
    </xf>
    <xf numFmtId="0" fontId="3" fillId="0" borderId="8" xfId="0" applyFont="1" applyFill="1" applyBorder="1" applyAlignment="1">
      <alignment horizontal="center" vertical="center" wrapText="1" shrinkToFit="1"/>
    </xf>
    <xf numFmtId="0" fontId="3" fillId="0" borderId="8" xfId="57" applyNumberFormat="1" applyFont="1" applyFill="1" applyBorder="1" applyAlignment="1">
      <alignment horizontal="center" vertical="center" wrapText="1"/>
    </xf>
    <xf numFmtId="0" fontId="3" fillId="0" borderId="8" xfId="57"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xf>
    <xf numFmtId="0" fontId="3" fillId="0" borderId="8" xfId="0" applyNumberFormat="1" applyFont="1" applyFill="1" applyBorder="1" applyAlignment="1">
      <alignment horizontal="center" vertical="center" wrapText="1"/>
    </xf>
    <xf numFmtId="0" fontId="10" fillId="0" borderId="8" xfId="0" applyNumberFormat="1" applyFont="1" applyFill="1" applyBorder="1" applyAlignment="1">
      <alignment horizontal="center" vertical="center" wrapText="1"/>
    </xf>
    <xf numFmtId="0" fontId="10" fillId="0" borderId="8"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wrapText="1"/>
    </xf>
    <xf numFmtId="177" fontId="4" fillId="0" borderId="8" xfId="0" applyNumberFormat="1" applyFont="1" applyFill="1" applyBorder="1" applyAlignment="1">
      <alignment horizontal="center" vertical="center" wrapText="1"/>
    </xf>
    <xf numFmtId="0" fontId="13" fillId="0" borderId="8" xfId="0" applyFont="1" applyFill="1" applyBorder="1" applyAlignment="1">
      <alignment horizontal="center" vertical="center" wrapText="1"/>
    </xf>
    <xf numFmtId="49" fontId="13" fillId="0" borderId="8" xfId="0" applyNumberFormat="1" applyFont="1" applyFill="1" applyBorder="1" applyAlignment="1">
      <alignment horizontal="center" vertical="center" wrapText="1"/>
    </xf>
    <xf numFmtId="0" fontId="3" fillId="0" borderId="8" xfId="0" applyFont="1" applyFill="1" applyBorder="1" applyAlignment="1" applyProtection="1">
      <alignment horizontal="center" vertical="center" wrapText="1"/>
    </xf>
    <xf numFmtId="0" fontId="14" fillId="0" borderId="9" xfId="57" applyFont="1" applyFill="1" applyBorder="1" applyAlignment="1">
      <alignment horizontal="center" vertical="center" wrapText="1"/>
    </xf>
    <xf numFmtId="0" fontId="3" fillId="0" borderId="8" xfId="60" applyFont="1" applyFill="1" applyBorder="1" applyAlignment="1" applyProtection="1">
      <alignment horizontal="center" vertical="center" wrapText="1"/>
    </xf>
    <xf numFmtId="0" fontId="12" fillId="0" borderId="8" xfId="57" applyFont="1" applyFill="1" applyBorder="1" applyAlignment="1">
      <alignment horizontal="center" vertical="center" wrapText="1"/>
    </xf>
    <xf numFmtId="0" fontId="3" fillId="0" borderId="8" xfId="0" applyNumberFormat="1" applyFont="1" applyFill="1" applyBorder="1" applyAlignment="1" applyProtection="1">
      <alignment horizontal="center" vertical="center" wrapText="1"/>
    </xf>
    <xf numFmtId="0" fontId="3" fillId="0" borderId="8" xfId="0" applyFont="1" applyFill="1" applyBorder="1" applyAlignment="1">
      <alignment horizontal="center" vertical="center"/>
    </xf>
    <xf numFmtId="0" fontId="3" fillId="0" borderId="8" xfId="0" applyFont="1" applyFill="1" applyBorder="1" applyAlignment="1" applyProtection="1">
      <alignment horizontal="center" vertical="center" wrapText="1"/>
    </xf>
    <xf numFmtId="49" fontId="3" fillId="0" borderId="8" xfId="0" applyNumberFormat="1" applyFont="1" applyFill="1" applyBorder="1" applyAlignment="1" applyProtection="1">
      <alignment horizontal="center" vertical="center" wrapText="1"/>
    </xf>
    <xf numFmtId="49" fontId="3" fillId="0" borderId="8" xfId="0" applyNumberFormat="1" applyFont="1" applyFill="1" applyBorder="1" applyAlignment="1">
      <alignment horizontal="center" vertical="center" wrapText="1"/>
    </xf>
    <xf numFmtId="57" fontId="3" fillId="0" borderId="1" xfId="0" applyNumberFormat="1" applyFont="1" applyFill="1" applyBorder="1" applyAlignment="1" applyProtection="1">
      <alignment horizontal="center" vertical="center" wrapText="1"/>
    </xf>
    <xf numFmtId="0" fontId="4" fillId="0" borderId="8" xfId="0" applyFont="1" applyFill="1" applyBorder="1" applyAlignment="1">
      <alignment horizontal="center" vertical="center" wrapText="1"/>
    </xf>
    <xf numFmtId="57" fontId="3" fillId="0" borderId="8" xfId="0" applyNumberFormat="1" applyFont="1" applyFill="1" applyBorder="1" applyAlignment="1">
      <alignment horizontal="center" vertical="center" wrapText="1"/>
    </xf>
    <xf numFmtId="49" fontId="3" fillId="0" borderId="8" xfId="0" applyNumberFormat="1" applyFont="1" applyFill="1" applyBorder="1" applyAlignment="1" applyProtection="1">
      <alignment horizontal="center" vertical="center" wrapText="1"/>
    </xf>
    <xf numFmtId="57" fontId="3" fillId="0" borderId="1" xfId="0" applyNumberFormat="1" applyFont="1" applyFill="1" applyBorder="1" applyAlignment="1" applyProtection="1">
      <alignment horizontal="center" vertical="center" wrapText="1"/>
    </xf>
    <xf numFmtId="57" fontId="3" fillId="0" borderId="8" xfId="57"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15" fillId="0" borderId="8" xfId="0" applyFont="1" applyFill="1" applyBorder="1" applyAlignment="1" applyProtection="1">
      <alignment horizontal="center" vertical="center" wrapText="1"/>
    </xf>
    <xf numFmtId="0" fontId="3" fillId="0" borderId="8" xfId="58"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177" fontId="3" fillId="0" borderId="8" xfId="61" applyNumberFormat="1" applyFont="1" applyFill="1" applyBorder="1" applyAlignment="1">
      <alignment horizontal="center" vertical="center" wrapText="1"/>
    </xf>
    <xf numFmtId="0" fontId="3" fillId="0" borderId="8" xfId="0" applyFont="1" applyFill="1" applyBorder="1" applyAlignment="1">
      <alignment vertical="center" wrapText="1"/>
    </xf>
    <xf numFmtId="0" fontId="15" fillId="0" borderId="8" xfId="57"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15" applyNumberFormat="1" applyFont="1" applyFill="1" applyBorder="1" applyAlignment="1">
      <alignment horizontal="center" vertical="center" wrapText="1"/>
    </xf>
    <xf numFmtId="0" fontId="3" fillId="0" borderId="8" xfId="0" applyNumberFormat="1" applyFont="1" applyFill="1" applyBorder="1" applyAlignment="1" applyProtection="1">
      <alignment horizontal="center" vertical="center"/>
    </xf>
    <xf numFmtId="176" fontId="4" fillId="0" borderId="8" xfId="0" applyNumberFormat="1" applyFont="1" applyFill="1" applyBorder="1" applyAlignment="1">
      <alignment horizontal="center" vertical="center" wrapText="1"/>
    </xf>
    <xf numFmtId="0" fontId="10" fillId="0" borderId="8" xfId="0" applyFont="1" applyFill="1" applyBorder="1" applyAlignment="1">
      <alignment horizontal="center" vertical="center" wrapText="1"/>
    </xf>
    <xf numFmtId="0" fontId="11" fillId="0" borderId="8" xfId="0" applyFont="1" applyFill="1" applyBorder="1" applyAlignment="1">
      <alignment horizontal="center" vertical="center"/>
    </xf>
    <xf numFmtId="0" fontId="4" fillId="0" borderId="8" xfId="0" applyNumberFormat="1" applyFont="1" applyFill="1" applyBorder="1" applyAlignment="1">
      <alignment horizontal="center" vertical="center"/>
    </xf>
    <xf numFmtId="0" fontId="16" fillId="0" borderId="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3" fillId="0" borderId="8" xfId="0" applyFont="1" applyFill="1" applyBorder="1" applyAlignment="1" applyProtection="1">
      <alignment horizontal="center" vertical="center"/>
    </xf>
    <xf numFmtId="0" fontId="11" fillId="0" borderId="8" xfId="57" applyFont="1" applyFill="1" applyBorder="1" applyAlignment="1">
      <alignment horizontal="center" vertical="center" wrapText="1"/>
    </xf>
    <xf numFmtId="57" fontId="12" fillId="0" borderId="8" xfId="57" applyNumberFormat="1" applyFont="1" applyFill="1" applyBorder="1" applyAlignment="1">
      <alignment horizontal="center" vertical="center" wrapText="1"/>
    </xf>
    <xf numFmtId="0" fontId="3" fillId="0" borderId="8" xfId="12" applyNumberFormat="1" applyFont="1" applyFill="1" applyBorder="1" applyAlignment="1" applyProtection="1">
      <alignment horizontal="center" vertical="center" wrapText="1" shrinkToFit="1"/>
    </xf>
    <xf numFmtId="57" fontId="18" fillId="0" borderId="8" xfId="57"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8" xfId="62" applyFont="1" applyFill="1" applyBorder="1" applyAlignment="1" applyProtection="1">
      <alignment horizontal="center" vertical="center" wrapText="1"/>
    </xf>
    <xf numFmtId="0" fontId="3" fillId="0" borderId="8" xfId="61" applyFont="1" applyFill="1" applyBorder="1" applyAlignment="1" applyProtection="1">
      <alignment horizontal="center" vertical="center" wrapText="1"/>
    </xf>
    <xf numFmtId="57" fontId="3" fillId="0" borderId="8" xfId="61" applyNumberFormat="1" applyFont="1" applyFill="1" applyBorder="1" applyAlignment="1" applyProtection="1">
      <alignment horizontal="center" vertical="center" wrapText="1"/>
    </xf>
    <xf numFmtId="0" fontId="3" fillId="0" borderId="8" xfId="62" applyFont="1" applyFill="1" applyBorder="1" applyAlignment="1" applyProtection="1">
      <alignment horizontal="center" vertical="center" wrapText="1"/>
    </xf>
    <xf numFmtId="0" fontId="3" fillId="0" borderId="8" xfId="61" applyFont="1" applyFill="1" applyBorder="1" applyAlignment="1" applyProtection="1">
      <alignment horizontal="center" vertical="center" wrapText="1"/>
    </xf>
    <xf numFmtId="57" fontId="3" fillId="0" borderId="8" xfId="61" applyNumberFormat="1" applyFont="1" applyFill="1" applyBorder="1" applyAlignment="1" applyProtection="1">
      <alignment horizontal="center" vertical="center" wrapText="1"/>
    </xf>
    <xf numFmtId="0" fontId="19" fillId="0" borderId="8" xfId="0" applyFont="1" applyFill="1" applyBorder="1" applyAlignment="1">
      <alignment horizontal="center" vertical="center" wrapText="1"/>
    </xf>
    <xf numFmtId="0" fontId="4" fillId="0" borderId="8" xfId="0" applyFont="1" applyFill="1" applyBorder="1" applyAlignment="1">
      <alignment horizontal="center" vertical="center"/>
    </xf>
    <xf numFmtId="0" fontId="3" fillId="0" borderId="8" xfId="61" applyFont="1" applyFill="1" applyBorder="1" applyAlignment="1" applyProtection="1">
      <alignment horizontal="center" vertical="center"/>
    </xf>
    <xf numFmtId="0" fontId="3" fillId="0" borderId="8" xfId="61" applyFont="1" applyFill="1" applyBorder="1" applyAlignment="1" applyProtection="1">
      <alignment horizontal="center" vertical="center"/>
    </xf>
    <xf numFmtId="0" fontId="3" fillId="0" borderId="8" xfId="61" applyFont="1" applyFill="1" applyBorder="1" applyAlignment="1" applyProtection="1">
      <alignment horizontal="center" vertical="center"/>
    </xf>
    <xf numFmtId="0" fontId="3" fillId="0" borderId="8" xfId="57" applyFont="1" applyFill="1" applyBorder="1" applyAlignment="1">
      <alignment horizontal="center" vertical="center" wrapText="1"/>
    </xf>
    <xf numFmtId="0" fontId="3" fillId="0" borderId="8" xfId="49" applyFont="1" applyFill="1" applyBorder="1" applyAlignment="1">
      <alignment horizontal="center" vertical="center" wrapText="1"/>
    </xf>
    <xf numFmtId="0" fontId="14" fillId="0" borderId="9" xfId="57" applyFont="1" applyFill="1" applyBorder="1" applyAlignment="1">
      <alignment horizontal="center" vertical="center" wrapText="1"/>
    </xf>
    <xf numFmtId="0" fontId="3" fillId="0" borderId="9" xfId="0" applyFont="1" applyFill="1" applyBorder="1" applyAlignment="1">
      <alignment horizontal="center" vertical="center"/>
    </xf>
    <xf numFmtId="0" fontId="3" fillId="0" borderId="8" xfId="62" applyFont="1" applyFill="1" applyBorder="1" applyAlignment="1">
      <alignment horizontal="center" vertical="center" wrapText="1"/>
    </xf>
    <xf numFmtId="49" fontId="3" fillId="0" borderId="8" xfId="68" applyNumberFormat="1" applyFont="1" applyFill="1" applyBorder="1" applyAlignment="1">
      <alignment horizontal="center" vertical="center" wrapText="1"/>
    </xf>
    <xf numFmtId="57" fontId="3" fillId="0" borderId="8" xfId="0" applyNumberFormat="1" applyFont="1" applyFill="1" applyBorder="1" applyAlignment="1" applyProtection="1">
      <alignment horizontal="center" vertical="center" wrapText="1"/>
    </xf>
    <xf numFmtId="0" fontId="3" fillId="0" borderId="8" xfId="58" applyFont="1" applyFill="1" applyBorder="1" applyAlignment="1" applyProtection="1">
      <alignment horizontal="center" vertical="center" wrapText="1"/>
    </xf>
    <xf numFmtId="57" fontId="3" fillId="0" borderId="8" xfId="57" applyNumberFormat="1" applyFont="1" applyFill="1" applyBorder="1" applyAlignment="1">
      <alignment horizontal="center" vertical="center" wrapText="1"/>
    </xf>
    <xf numFmtId="0" fontId="20" fillId="0" borderId="8" xfId="0" applyNumberFormat="1" applyFont="1" applyFill="1" applyBorder="1" applyAlignment="1">
      <alignment horizontal="center" vertical="center" wrapText="1"/>
    </xf>
    <xf numFmtId="49" fontId="20" fillId="0" borderId="8" xfId="0" applyNumberFormat="1" applyFont="1" applyFill="1" applyBorder="1" applyAlignment="1">
      <alignment horizontal="center" vertical="center" wrapText="1"/>
    </xf>
    <xf numFmtId="0" fontId="20" fillId="0" borderId="8" xfId="0" applyNumberFormat="1" applyFont="1" applyFill="1" applyBorder="1" applyAlignment="1">
      <alignment horizontal="center" vertical="center" wrapText="1"/>
    </xf>
    <xf numFmtId="49" fontId="20" fillId="0" borderId="8" xfId="0" applyNumberFormat="1" applyFont="1" applyFill="1" applyBorder="1" applyAlignment="1">
      <alignment horizontal="center" vertical="center" wrapText="1"/>
    </xf>
    <xf numFmtId="0" fontId="21" fillId="0" borderId="8" xfId="57" applyFont="1" applyFill="1" applyBorder="1" applyAlignment="1">
      <alignment horizontal="center" vertical="center" wrapText="1"/>
    </xf>
    <xf numFmtId="57" fontId="8" fillId="0" borderId="8" xfId="0" applyNumberFormat="1" applyFont="1" applyFill="1" applyBorder="1" applyAlignment="1">
      <alignment horizontal="center" vertical="center" wrapText="1"/>
    </xf>
    <xf numFmtId="0" fontId="3" fillId="0" borderId="8" xfId="62" applyNumberFormat="1" applyFont="1" applyFill="1" applyBorder="1" applyAlignment="1">
      <alignment horizontal="center" vertical="center" wrapText="1"/>
    </xf>
    <xf numFmtId="0" fontId="3" fillId="0" borderId="8" xfId="62"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22" fillId="0" borderId="8"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20" fillId="0" borderId="8"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8" xfId="0" applyFont="1" applyFill="1" applyBorder="1" applyAlignment="1">
      <alignment horizontal="center" vertical="center" wrapText="1"/>
    </xf>
    <xf numFmtId="57" fontId="3" fillId="0" borderId="8" xfId="0" applyNumberFormat="1" applyFont="1" applyFill="1" applyBorder="1" applyAlignment="1">
      <alignment horizontal="center" vertical="center"/>
    </xf>
    <xf numFmtId="0" fontId="4" fillId="0" borderId="8" xfId="0" applyNumberFormat="1" applyFont="1" applyFill="1" applyBorder="1" applyAlignment="1" applyProtection="1">
      <alignment horizontal="center" vertical="center" wrapText="1"/>
    </xf>
    <xf numFmtId="0" fontId="4" fillId="0" borderId="8" xfId="67" applyNumberFormat="1" applyFont="1" applyFill="1" applyBorder="1" applyAlignment="1">
      <alignment horizontal="center" vertical="center" wrapText="1"/>
    </xf>
    <xf numFmtId="0" fontId="4" fillId="0" borderId="8" xfId="15" applyNumberFormat="1" applyFont="1" applyFill="1" applyBorder="1" applyAlignment="1">
      <alignment horizontal="center" vertical="center" wrapText="1"/>
    </xf>
    <xf numFmtId="0" fontId="4" fillId="0" borderId="8" xfId="39" applyNumberFormat="1" applyFont="1" applyFill="1" applyBorder="1" applyAlignment="1" applyProtection="1">
      <alignment horizontal="center" vertical="center" wrapText="1"/>
    </xf>
    <xf numFmtId="0" fontId="4" fillId="0" borderId="8" xfId="53" applyNumberFormat="1" applyFont="1" applyFill="1" applyBorder="1" applyAlignment="1" applyProtection="1">
      <alignment horizontal="center" vertical="center" wrapText="1"/>
    </xf>
    <xf numFmtId="0" fontId="4" fillId="0" borderId="8" xfId="67" applyNumberFormat="1"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3" fillId="0" borderId="8" xfId="61" applyNumberFormat="1" applyFont="1" applyFill="1" applyBorder="1" applyAlignment="1">
      <alignment horizontal="center" vertical="center" wrapText="1"/>
    </xf>
    <xf numFmtId="0" fontId="4" fillId="0" borderId="8" xfId="39" applyNumberFormat="1" applyFont="1" applyFill="1" applyBorder="1" applyAlignment="1">
      <alignment horizontal="center" vertical="center" wrapText="1"/>
    </xf>
    <xf numFmtId="0" fontId="4" fillId="0" borderId="8" xfId="57" applyNumberFormat="1" applyFont="1" applyFill="1" applyBorder="1" applyAlignment="1">
      <alignment horizontal="center" vertical="center" wrapText="1"/>
    </xf>
    <xf numFmtId="4" fontId="4" fillId="0" borderId="8" xfId="0" applyNumberFormat="1" applyFont="1" applyFill="1" applyBorder="1" applyAlignment="1" applyProtection="1">
      <alignment horizontal="center" vertical="center" wrapText="1"/>
    </xf>
    <xf numFmtId="4" fontId="4" fillId="0" borderId="8" xfId="67" applyNumberFormat="1" applyFont="1" applyFill="1" applyBorder="1" applyAlignment="1">
      <alignment horizontal="center" vertical="center" wrapText="1"/>
    </xf>
    <xf numFmtId="4" fontId="4" fillId="0" borderId="8" xfId="0" applyNumberFormat="1" applyFont="1" applyFill="1" applyBorder="1" applyAlignment="1">
      <alignment horizontal="center" vertical="center" wrapText="1"/>
    </xf>
    <xf numFmtId="4" fontId="4" fillId="0" borderId="8" xfId="61" applyNumberFormat="1" applyFont="1" applyFill="1" applyBorder="1" applyAlignment="1">
      <alignment horizontal="center" vertical="center" wrapText="1"/>
    </xf>
    <xf numFmtId="4" fontId="3" fillId="0" borderId="8" xfId="0" applyNumberFormat="1" applyFont="1" applyFill="1" applyBorder="1" applyAlignment="1" applyProtection="1">
      <alignment horizontal="center" vertical="center" wrapText="1"/>
    </xf>
    <xf numFmtId="0" fontId="4" fillId="0" borderId="8" xfId="68" applyNumberFormat="1" applyFont="1" applyFill="1" applyBorder="1" applyAlignment="1" applyProtection="1">
      <alignment horizontal="center" vertical="center" wrapText="1"/>
    </xf>
    <xf numFmtId="0" fontId="4" fillId="0" borderId="8" xfId="67" applyFont="1" applyFill="1" applyBorder="1" applyAlignment="1" applyProtection="1">
      <alignment horizontal="center" vertical="center" wrapText="1"/>
    </xf>
    <xf numFmtId="0" fontId="4" fillId="0" borderId="8" xfId="57" applyFont="1" applyFill="1" applyBorder="1" applyAlignment="1">
      <alignment horizontal="center" vertical="center" wrapText="1"/>
    </xf>
    <xf numFmtId="0" fontId="4" fillId="0" borderId="8" xfId="61" applyNumberFormat="1" applyFont="1" applyFill="1" applyBorder="1" applyAlignment="1">
      <alignment horizontal="center" vertical="center" wrapText="1"/>
    </xf>
    <xf numFmtId="0" fontId="4" fillId="0" borderId="8" xfId="47" applyNumberFormat="1" applyFont="1" applyFill="1" applyBorder="1" applyAlignment="1" applyProtection="1">
      <alignment horizontal="center" vertical="center" wrapText="1"/>
    </xf>
    <xf numFmtId="4" fontId="4" fillId="0" borderId="8" xfId="67"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0" fontId="4" fillId="0" borderId="8" xfId="69" applyNumberFormat="1" applyFont="1" applyFill="1" applyBorder="1" applyAlignment="1">
      <alignment horizontal="center" vertical="center" wrapText="1"/>
    </xf>
    <xf numFmtId="4" fontId="4" fillId="0" borderId="8" xfId="69" applyNumberFormat="1" applyFont="1" applyFill="1" applyBorder="1" applyAlignment="1">
      <alignment horizontal="center" vertical="center" wrapText="1"/>
    </xf>
    <xf numFmtId="177" fontId="3" fillId="0" borderId="8" xfId="0" applyNumberFormat="1" applyFont="1" applyFill="1" applyBorder="1" applyAlignment="1" applyProtection="1">
      <alignment horizontal="center" vertical="center" wrapText="1"/>
    </xf>
    <xf numFmtId="0" fontId="21" fillId="0" borderId="7" xfId="57" applyFont="1" applyFill="1" applyBorder="1" applyAlignment="1">
      <alignment horizontal="center" vertical="center" wrapText="1"/>
    </xf>
    <xf numFmtId="57" fontId="4" fillId="0" borderId="8" xfId="57" applyNumberFormat="1" applyFont="1" applyFill="1" applyBorder="1" applyAlignment="1">
      <alignment horizontal="center" vertical="center" wrapText="1"/>
    </xf>
    <xf numFmtId="0" fontId="18" fillId="0" borderId="8" xfId="0" applyFont="1" applyFill="1" applyBorder="1" applyAlignment="1" applyProtection="1">
      <alignment horizontal="center" vertical="center" wrapText="1"/>
    </xf>
    <xf numFmtId="0" fontId="21" fillId="0" borderId="8" xfId="57" applyFont="1" applyFill="1" applyBorder="1" applyAlignment="1">
      <alignment horizontal="center" vertical="center" wrapText="1"/>
    </xf>
    <xf numFmtId="0" fontId="9" fillId="0" borderId="8"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18" fillId="0" borderId="8" xfId="12" applyNumberFormat="1" applyFont="1" applyFill="1" applyBorder="1" applyAlignment="1" applyProtection="1">
      <alignment horizontal="center" vertical="center" wrapText="1" shrinkToFit="1"/>
    </xf>
    <xf numFmtId="0" fontId="18" fillId="0" borderId="8" xfId="57" applyFont="1" applyFill="1" applyBorder="1" applyAlignment="1">
      <alignment horizontal="center" vertical="center" wrapText="1"/>
    </xf>
    <xf numFmtId="0" fontId="25" fillId="0" borderId="8" xfId="0" applyFont="1" applyFill="1" applyBorder="1" applyAlignment="1">
      <alignment horizontal="center" vertical="center" wrapText="1"/>
    </xf>
    <xf numFmtId="0" fontId="3" fillId="0" borderId="8" xfId="0" applyFont="1" applyFill="1" applyBorder="1" applyAlignment="1">
      <alignment vertical="center"/>
    </xf>
    <xf numFmtId="57" fontId="9" fillId="0" borderId="8" xfId="57" applyNumberFormat="1" applyFont="1" applyFill="1" applyBorder="1" applyAlignment="1">
      <alignment horizontal="center" vertical="center" wrapText="1"/>
    </xf>
    <xf numFmtId="0" fontId="0" fillId="0" borderId="8"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18" fillId="0" borderId="8" xfId="0" applyFont="1" applyFill="1" applyBorder="1" applyAlignment="1">
      <alignment horizontal="center" vertical="center" wrapText="1" shrinkToFit="1"/>
    </xf>
    <xf numFmtId="177" fontId="3" fillId="0" borderId="8" xfId="0" applyNumberFormat="1" applyFont="1" applyFill="1" applyBorder="1" applyAlignment="1">
      <alignment horizontal="center" vertical="center" wrapText="1"/>
    </xf>
    <xf numFmtId="0" fontId="3" fillId="0" borderId="1" xfId="58"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xf>
    <xf numFmtId="0" fontId="3" fillId="0" borderId="1" xfId="12" applyNumberFormat="1" applyFont="1" applyFill="1" applyBorder="1" applyAlignment="1" applyProtection="1">
      <alignment horizontal="center" vertical="center" wrapText="1" shrinkToFit="1"/>
    </xf>
    <xf numFmtId="57"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0" fillId="0" borderId="8" xfId="0" applyFill="1" applyBorder="1" applyAlignment="1">
      <alignment vertical="center"/>
    </xf>
    <xf numFmtId="0" fontId="3" fillId="0" borderId="1" xfId="0" applyFont="1" applyFill="1" applyBorder="1" applyAlignment="1" applyProtection="1">
      <alignment horizontal="center" vertical="center"/>
    </xf>
    <xf numFmtId="0" fontId="3" fillId="0" borderId="1" xfId="0" applyFont="1" applyFill="1" applyBorder="1" applyAlignment="1">
      <alignment horizontal="center" vertical="center"/>
    </xf>
    <xf numFmtId="0" fontId="3" fillId="0" borderId="8" xfId="57" applyFont="1" applyFill="1" applyBorder="1" applyAlignment="1" applyProtection="1">
      <alignment horizontal="center" vertical="center" wrapText="1"/>
    </xf>
    <xf numFmtId="0" fontId="3" fillId="0" borderId="8" xfId="58" applyFont="1" applyFill="1" applyBorder="1" applyAlignment="1" applyProtection="1">
      <alignment horizontal="center" vertical="center" wrapText="1"/>
    </xf>
    <xf numFmtId="0" fontId="3" fillId="0" borderId="8" xfId="12" applyNumberFormat="1" applyFont="1" applyFill="1" applyBorder="1" applyAlignment="1">
      <alignment horizontal="center" vertical="center" wrapText="1" shrinkToFit="1"/>
      <protection locked="0"/>
    </xf>
    <xf numFmtId="0" fontId="3" fillId="0" borderId="1" xfId="0" applyNumberFormat="1" applyFont="1" applyFill="1" applyBorder="1" applyAlignment="1">
      <alignment horizontal="center" vertical="center"/>
    </xf>
    <xf numFmtId="0" fontId="3" fillId="0" borderId="8" xfId="57" applyNumberFormat="1" applyFont="1" applyFill="1" applyBorder="1" applyAlignment="1" applyProtection="1">
      <alignment horizontal="center" vertical="center" wrapText="1"/>
    </xf>
    <xf numFmtId="0" fontId="26" fillId="0" borderId="8" xfId="57" applyNumberFormat="1" applyFont="1" applyFill="1" applyBorder="1" applyAlignment="1">
      <alignment horizontal="center" vertical="center" wrapText="1"/>
    </xf>
    <xf numFmtId="0" fontId="3" fillId="0" borderId="8" xfId="71" applyFont="1" applyFill="1" applyBorder="1" applyAlignment="1">
      <alignment horizontal="center" vertical="center" wrapText="1"/>
    </xf>
    <xf numFmtId="0" fontId="3" fillId="0" borderId="0" xfId="0" applyFont="1" applyFill="1" applyAlignment="1">
      <alignment horizontal="center" vertical="center"/>
    </xf>
    <xf numFmtId="0" fontId="4" fillId="0" borderId="0" xfId="0" applyFont="1" applyFill="1" applyBorder="1" applyAlignment="1">
      <alignment horizontal="center" vertical="center"/>
    </xf>
    <xf numFmtId="0" fontId="3" fillId="0" borderId="8" xfId="61" applyNumberFormat="1" applyFont="1" applyFill="1" applyBorder="1" applyAlignment="1">
      <alignment horizontal="center" vertical="center"/>
    </xf>
    <xf numFmtId="0" fontId="4" fillId="0" borderId="0" xfId="0" applyFont="1" applyFill="1" applyAlignment="1">
      <alignment horizontal="center" vertical="center" wrapText="1"/>
    </xf>
    <xf numFmtId="0" fontId="18" fillId="0" borderId="8" xfId="0" applyNumberFormat="1" applyFont="1" applyFill="1" applyBorder="1" applyAlignment="1">
      <alignment horizontal="center" vertical="center" wrapText="1"/>
    </xf>
    <xf numFmtId="0" fontId="4" fillId="0" borderId="8" xfId="66" applyNumberFormat="1" applyFont="1" applyFill="1" applyBorder="1" applyAlignment="1">
      <alignment horizontal="center" vertical="center" wrapText="1"/>
    </xf>
    <xf numFmtId="0" fontId="3" fillId="0" borderId="1" xfId="57" applyFont="1" applyFill="1" applyBorder="1" applyAlignment="1">
      <alignment horizontal="center" vertical="center" wrapText="1"/>
    </xf>
    <xf numFmtId="57" fontId="3" fillId="0" borderId="1" xfId="57" applyNumberFormat="1" applyFont="1" applyFill="1" applyBorder="1" applyAlignment="1">
      <alignment horizontal="center" vertical="center" wrapText="1"/>
    </xf>
    <xf numFmtId="0" fontId="3" fillId="0" borderId="7" xfId="57" applyFont="1" applyFill="1" applyBorder="1" applyAlignment="1">
      <alignment horizontal="center" vertical="center" wrapText="1"/>
    </xf>
    <xf numFmtId="57" fontId="3" fillId="0" borderId="7" xfId="57" applyNumberFormat="1" applyFont="1" applyFill="1" applyBorder="1" applyAlignment="1">
      <alignment horizontal="center" vertical="center" wrapText="1"/>
    </xf>
    <xf numFmtId="49" fontId="3" fillId="0" borderId="8" xfId="57" applyNumberFormat="1" applyFont="1" applyFill="1" applyBorder="1" applyAlignment="1">
      <alignment horizontal="center" vertical="center" wrapText="1"/>
    </xf>
    <xf numFmtId="49" fontId="3" fillId="0" borderId="8" xfId="68" applyNumberFormat="1" applyFont="1" applyFill="1" applyBorder="1" applyAlignment="1">
      <alignment horizontal="center" vertical="center" wrapText="1"/>
    </xf>
    <xf numFmtId="0" fontId="3" fillId="0" borderId="8" xfId="68" applyFont="1" applyFill="1" applyBorder="1" applyAlignment="1">
      <alignment horizontal="center" vertical="center" wrapText="1"/>
    </xf>
    <xf numFmtId="0" fontId="3" fillId="0" borderId="8" xfId="62" applyFont="1" applyFill="1" applyBorder="1" applyAlignment="1">
      <alignment horizontal="center" vertical="center" wrapText="1"/>
    </xf>
    <xf numFmtId="0" fontId="3" fillId="0" borderId="8" xfId="68" applyNumberFormat="1" applyFont="1" applyFill="1" applyBorder="1" applyAlignment="1">
      <alignment horizontal="center" vertical="center" wrapText="1"/>
    </xf>
    <xf numFmtId="0" fontId="3" fillId="0" borderId="8" xfId="62" applyNumberFormat="1" applyFont="1" applyFill="1" applyBorder="1" applyAlignment="1">
      <alignment horizontal="center" vertical="center" wrapText="1"/>
    </xf>
    <xf numFmtId="0" fontId="3" fillId="0" borderId="8" xfId="72" applyFont="1" applyFill="1" applyBorder="1" applyAlignment="1">
      <alignment horizontal="center" vertical="center" wrapText="1"/>
    </xf>
    <xf numFmtId="0" fontId="2" fillId="0" borderId="8" xfId="57" applyFont="1" applyFill="1" applyBorder="1" applyAlignment="1">
      <alignment horizontal="center" vertical="center" wrapText="1"/>
    </xf>
    <xf numFmtId="0" fontId="2" fillId="0" borderId="8" xfId="57" applyFont="1" applyFill="1" applyBorder="1" applyAlignment="1">
      <alignment horizontal="center" vertical="center"/>
    </xf>
    <xf numFmtId="49" fontId="2" fillId="0" borderId="8" xfId="57" applyNumberFormat="1" applyFont="1" applyFill="1" applyBorder="1" applyAlignment="1">
      <alignment horizontal="center" vertical="center"/>
    </xf>
    <xf numFmtId="57" fontId="2" fillId="0" borderId="8" xfId="57" applyNumberFormat="1" applyFont="1" applyFill="1" applyBorder="1" applyAlignment="1">
      <alignment horizontal="center" vertical="center"/>
    </xf>
    <xf numFmtId="0" fontId="2" fillId="0" borderId="8" xfId="0" applyFont="1" applyFill="1" applyBorder="1" applyAlignment="1">
      <alignment horizontal="center" vertical="center" wrapText="1"/>
    </xf>
    <xf numFmtId="0" fontId="2" fillId="0" borderId="8" xfId="0" applyFont="1" applyFill="1" applyBorder="1" applyAlignment="1" applyProtection="1">
      <alignment horizontal="center" vertical="center" wrapText="1"/>
    </xf>
    <xf numFmtId="0" fontId="2" fillId="0" borderId="8" xfId="0" applyFont="1" applyFill="1" applyBorder="1" applyAlignment="1">
      <alignment horizontal="center" vertical="center"/>
    </xf>
    <xf numFmtId="0" fontId="3" fillId="0" borderId="8" xfId="72" applyNumberFormat="1" applyFont="1" applyFill="1" applyBorder="1" applyAlignment="1">
      <alignment horizontal="center" vertical="center" wrapText="1"/>
    </xf>
    <xf numFmtId="0" fontId="2" fillId="0" borderId="8" xfId="57" applyNumberFormat="1" applyFont="1" applyFill="1" applyBorder="1" applyAlignment="1">
      <alignment horizontal="center" vertical="center"/>
    </xf>
    <xf numFmtId="0" fontId="8" fillId="0" borderId="8"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2" fillId="0" borderId="8" xfId="57" applyNumberFormat="1" applyFont="1" applyFill="1" applyBorder="1" applyAlignment="1">
      <alignment horizontal="center" vertical="center" wrapText="1"/>
    </xf>
    <xf numFmtId="0" fontId="22" fillId="0" borderId="8" xfId="0" applyFont="1" applyFill="1" applyBorder="1" applyAlignment="1">
      <alignment horizontal="center" vertical="center" wrapText="1"/>
    </xf>
    <xf numFmtId="0" fontId="2" fillId="0" borderId="8" xfId="0" applyNumberFormat="1" applyFont="1" applyFill="1" applyBorder="1" applyAlignment="1">
      <alignment horizontal="center" vertical="center" wrapText="1"/>
    </xf>
    <xf numFmtId="49" fontId="2" fillId="0" borderId="8" xfId="0" applyNumberFormat="1" applyFont="1" applyFill="1" applyBorder="1" applyAlignment="1" applyProtection="1">
      <alignment horizontal="center" vertical="center" wrapText="1"/>
    </xf>
    <xf numFmtId="0" fontId="13" fillId="0"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 fillId="0" borderId="10" xfId="0" applyFont="1" applyFill="1" applyBorder="1" applyAlignment="1">
      <alignment horizontal="center" vertical="center" wrapText="1"/>
    </xf>
    <xf numFmtId="57" fontId="2" fillId="0" borderId="8" xfId="0" applyNumberFormat="1" applyFont="1" applyFill="1" applyBorder="1" applyAlignment="1">
      <alignment horizontal="center" vertical="center" wrapText="1"/>
    </xf>
    <xf numFmtId="0" fontId="27" fillId="0" borderId="8" xfId="0" applyFont="1" applyFill="1" applyBorder="1" applyAlignment="1">
      <alignment horizontal="center" vertical="center" wrapText="1"/>
    </xf>
    <xf numFmtId="0" fontId="17" fillId="2" borderId="8" xfId="0" applyFont="1" applyFill="1" applyBorder="1" applyAlignment="1">
      <alignment horizontal="center" vertical="center" wrapText="1"/>
    </xf>
    <xf numFmtId="177" fontId="2" fillId="0" borderId="8" xfId="0" applyNumberFormat="1" applyFont="1" applyFill="1" applyBorder="1" applyAlignment="1" applyProtection="1">
      <alignment horizontal="center" vertical="center" wrapText="1"/>
    </xf>
    <xf numFmtId="0" fontId="2" fillId="2" borderId="8" xfId="57" applyFont="1" applyFill="1" applyBorder="1" applyAlignment="1">
      <alignment horizontal="center" vertical="center" wrapText="1"/>
    </xf>
    <xf numFmtId="0" fontId="2" fillId="0" borderId="0" xfId="0" applyFont="1" applyFill="1" applyBorder="1" applyAlignment="1">
      <alignment horizontal="center" vertical="center" wrapText="1"/>
    </xf>
    <xf numFmtId="0" fontId="27" fillId="0" borderId="8" xfId="0" applyFont="1" applyFill="1" applyBorder="1" applyAlignment="1">
      <alignment horizontal="center" vertical="center" wrapText="1" shrinkToFit="1"/>
    </xf>
    <xf numFmtId="0" fontId="2" fillId="0" borderId="8" xfId="0" applyNumberFormat="1" applyFont="1" applyFill="1" applyBorder="1" applyAlignment="1" applyProtection="1">
      <alignment horizontal="center" vertical="center" wrapText="1"/>
    </xf>
    <xf numFmtId="0" fontId="3" fillId="0" borderId="8" xfId="54" applyFont="1" applyFill="1" applyBorder="1" applyAlignment="1">
      <alignment horizontal="center" vertical="center" wrapText="1"/>
    </xf>
    <xf numFmtId="178" fontId="4" fillId="0" borderId="8" xfId="0" applyNumberFormat="1" applyFont="1" applyFill="1" applyBorder="1" applyAlignment="1" applyProtection="1">
      <alignment horizontal="center" vertical="center" wrapText="1" shrinkToFit="1"/>
    </xf>
    <xf numFmtId="178" fontId="3" fillId="0" borderId="8" xfId="0" applyNumberFormat="1" applyFont="1" applyFill="1" applyBorder="1" applyAlignment="1" applyProtection="1">
      <alignment horizontal="center" vertical="center" wrapText="1" shrinkToFit="1"/>
    </xf>
    <xf numFmtId="0" fontId="4" fillId="0" borderId="8" xfId="41" applyFont="1" applyFill="1" applyBorder="1" applyAlignment="1" applyProtection="1">
      <alignment horizontal="center" vertical="center" wrapText="1"/>
    </xf>
    <xf numFmtId="0" fontId="3" fillId="0" borderId="8" xfId="68" applyFont="1" applyFill="1" applyBorder="1" applyAlignment="1" applyProtection="1">
      <alignment horizontal="center" vertical="center" wrapText="1"/>
    </xf>
    <xf numFmtId="179" fontId="4" fillId="0" borderId="8" xfId="0" applyNumberFormat="1" applyFont="1" applyFill="1" applyBorder="1" applyAlignment="1" applyProtection="1">
      <alignment horizontal="center" vertical="center" wrapText="1" shrinkToFit="1"/>
    </xf>
    <xf numFmtId="0" fontId="4" fillId="0" borderId="8" xfId="68" applyFont="1" applyFill="1" applyBorder="1" applyAlignment="1" applyProtection="1">
      <alignment horizontal="center" vertical="center" wrapText="1"/>
    </xf>
    <xf numFmtId="0" fontId="3" fillId="0" borderId="8" xfId="41" applyFont="1" applyFill="1" applyBorder="1" applyAlignment="1" applyProtection="1">
      <alignment horizontal="center" vertical="center" wrapText="1"/>
    </xf>
    <xf numFmtId="57" fontId="4" fillId="0" borderId="8" xfId="71" applyNumberFormat="1" applyFont="1" applyFill="1" applyBorder="1" applyAlignment="1">
      <alignment horizontal="center" vertical="center" wrapText="1"/>
    </xf>
    <xf numFmtId="57" fontId="4" fillId="0" borderId="8" xfId="57" applyNumberFormat="1" applyFont="1" applyFill="1" applyBorder="1" applyAlignment="1" applyProtection="1">
      <alignment horizontal="center" vertical="center" wrapText="1"/>
    </xf>
    <xf numFmtId="180" fontId="3" fillId="0" borderId="8" xfId="0" applyNumberFormat="1" applyFont="1" applyFill="1" applyBorder="1" applyAlignment="1">
      <alignment horizontal="center" vertical="center"/>
    </xf>
    <xf numFmtId="0" fontId="4" fillId="0" borderId="8" xfId="58" applyFont="1" applyFill="1" applyBorder="1" applyAlignment="1" applyProtection="1">
      <alignment horizontal="center" vertical="center" wrapText="1"/>
    </xf>
    <xf numFmtId="177" fontId="3" fillId="0" borderId="8" xfId="0" applyNumberFormat="1" applyFont="1" applyFill="1" applyBorder="1" applyAlignment="1" applyProtection="1">
      <alignment horizontal="center" vertical="center"/>
    </xf>
    <xf numFmtId="180" fontId="3" fillId="0" borderId="8" xfId="57" applyNumberFormat="1" applyFont="1" applyFill="1" applyBorder="1" applyAlignment="1">
      <alignment horizontal="center" vertical="center" wrapText="1"/>
    </xf>
    <xf numFmtId="177" fontId="3" fillId="0" borderId="8" xfId="0" applyNumberFormat="1" applyFont="1" applyFill="1" applyBorder="1" applyAlignment="1" applyProtection="1">
      <alignment horizontal="center" vertical="center" wrapText="1" shrinkToFit="1"/>
    </xf>
    <xf numFmtId="49" fontId="6" fillId="0" borderId="8" xfId="0" applyNumberFormat="1" applyFont="1" applyFill="1" applyBorder="1" applyAlignment="1">
      <alignment horizontal="center" vertical="center" wrapText="1"/>
    </xf>
    <xf numFmtId="177" fontId="3" fillId="0" borderId="8" xfId="68" applyNumberFormat="1" applyFont="1" applyFill="1" applyBorder="1" applyAlignment="1" applyProtection="1">
      <alignment horizontal="center" vertical="center" wrapText="1"/>
    </xf>
    <xf numFmtId="177" fontId="4" fillId="0" borderId="8" xfId="0" applyNumberFormat="1" applyFont="1" applyFill="1" applyBorder="1" applyAlignment="1" applyProtection="1">
      <alignment horizontal="center" vertical="center"/>
    </xf>
    <xf numFmtId="177" fontId="3" fillId="0" borderId="8" xfId="41" applyNumberFormat="1" applyFont="1" applyFill="1" applyBorder="1" applyAlignment="1" applyProtection="1">
      <alignment horizontal="center" vertical="center" wrapText="1"/>
    </xf>
    <xf numFmtId="0" fontId="3" fillId="0" borderId="8" xfId="59" applyFont="1" applyFill="1" applyBorder="1" applyAlignment="1" applyProtection="1">
      <alignment horizontal="center" vertical="center" wrapText="1"/>
    </xf>
    <xf numFmtId="179" fontId="3" fillId="0" borderId="8" xfId="0" applyNumberFormat="1" applyFont="1" applyFill="1" applyBorder="1" applyAlignment="1" applyProtection="1">
      <alignment horizontal="center" vertical="center" wrapText="1" shrinkToFit="1"/>
    </xf>
    <xf numFmtId="0" fontId="3" fillId="0" borderId="8" xfId="66" applyFont="1" applyFill="1" applyBorder="1" applyAlignment="1">
      <alignment horizontal="center" vertical="center" wrapText="1"/>
    </xf>
    <xf numFmtId="0" fontId="4" fillId="0" borderId="8" xfId="59" applyFont="1" applyFill="1" applyBorder="1" applyAlignment="1" applyProtection="1">
      <alignment horizontal="center" vertical="center" wrapText="1"/>
    </xf>
    <xf numFmtId="0" fontId="4" fillId="0" borderId="8" xfId="66" applyFont="1" applyFill="1" applyBorder="1" applyAlignment="1">
      <alignment horizontal="center" vertical="center" wrapText="1"/>
    </xf>
    <xf numFmtId="57" fontId="4" fillId="0" borderId="7" xfId="57" applyNumberFormat="1" applyFont="1" applyFill="1" applyBorder="1" applyAlignment="1">
      <alignment horizontal="center" vertical="center" wrapText="1"/>
    </xf>
    <xf numFmtId="57" fontId="4" fillId="0" borderId="8" xfId="0" applyNumberFormat="1" applyFont="1" applyFill="1" applyBorder="1" applyAlignment="1">
      <alignment horizontal="center" vertical="center"/>
    </xf>
    <xf numFmtId="58" fontId="4" fillId="0" borderId="8" xfId="0" applyNumberFormat="1" applyFont="1" applyFill="1" applyBorder="1" applyAlignment="1">
      <alignment horizontal="center" vertical="center" wrapText="1"/>
    </xf>
    <xf numFmtId="0" fontId="3" fillId="0" borderId="8" xfId="63" applyFont="1" applyFill="1" applyBorder="1" applyAlignment="1">
      <alignment horizontal="center" vertical="center" wrapText="1" shrinkToFit="1"/>
    </xf>
    <xf numFmtId="57" fontId="3" fillId="0" borderId="8" xfId="71" applyNumberFormat="1" applyFont="1" applyFill="1" applyBorder="1" applyAlignment="1">
      <alignment horizontal="center" vertical="center" wrapText="1"/>
    </xf>
    <xf numFmtId="177" fontId="3" fillId="0" borderId="8" xfId="0" applyNumberFormat="1" applyFont="1" applyFill="1" applyBorder="1" applyAlignment="1">
      <alignment horizontal="center" vertical="center"/>
    </xf>
    <xf numFmtId="0" fontId="3" fillId="0" borderId="7" xfId="57" applyNumberFormat="1" applyFont="1" applyFill="1" applyBorder="1" applyAlignment="1">
      <alignment horizontal="center" vertical="center" wrapText="1"/>
    </xf>
    <xf numFmtId="0" fontId="11" fillId="0" borderId="8" xfId="59" applyFont="1" applyFill="1" applyBorder="1" applyAlignment="1" applyProtection="1">
      <alignment horizontal="center" vertical="center" wrapText="1"/>
    </xf>
    <xf numFmtId="0" fontId="10" fillId="0" borderId="8" xfId="59" applyFont="1" applyFill="1" applyBorder="1" applyAlignment="1" applyProtection="1">
      <alignment horizontal="center" vertical="center" wrapText="1"/>
    </xf>
    <xf numFmtId="0" fontId="0" fillId="0" borderId="8" xfId="0" applyFont="1" applyFill="1" applyBorder="1" applyAlignment="1">
      <alignment vertical="center"/>
    </xf>
    <xf numFmtId="0" fontId="0" fillId="0" borderId="8" xfId="0" applyFont="1" applyFill="1" applyBorder="1" applyAlignment="1">
      <alignment horizontal="center" vertical="center"/>
    </xf>
    <xf numFmtId="0" fontId="4" fillId="0" borderId="8" xfId="0" applyNumberFormat="1" applyFont="1" applyFill="1" applyBorder="1" applyAlignment="1" applyProtection="1">
      <alignment horizontal="center" vertical="center" wrapText="1"/>
      <protection locked="0"/>
    </xf>
    <xf numFmtId="180" fontId="3" fillId="0" borderId="8" xfId="57" applyNumberFormat="1" applyFont="1" applyFill="1" applyBorder="1" applyAlignment="1" applyProtection="1">
      <alignment horizontal="center" vertical="center" wrapText="1"/>
    </xf>
    <xf numFmtId="180" fontId="4" fillId="0" borderId="8" xfId="0" applyNumberFormat="1" applyFont="1" applyFill="1" applyBorder="1" applyAlignment="1" applyProtection="1">
      <alignment horizontal="center" vertical="center" wrapText="1"/>
    </xf>
    <xf numFmtId="0" fontId="4" fillId="0" borderId="8" xfId="71" applyFont="1" applyFill="1" applyBorder="1" applyAlignment="1">
      <alignment horizontal="center" vertical="center" wrapText="1"/>
    </xf>
    <xf numFmtId="0" fontId="4" fillId="0" borderId="8" xfId="58" applyFont="1" applyFill="1" applyBorder="1" applyAlignment="1">
      <alignment horizontal="center" vertical="center" wrapText="1"/>
    </xf>
    <xf numFmtId="177" fontId="4" fillId="0" borderId="8" xfId="0" applyNumberFormat="1" applyFont="1" applyFill="1" applyBorder="1" applyAlignment="1" applyProtection="1">
      <alignment horizontal="center" vertical="center" wrapText="1"/>
    </xf>
    <xf numFmtId="0" fontId="3" fillId="0" borderId="8" xfId="71" applyNumberFormat="1" applyFont="1" applyFill="1" applyBorder="1" applyAlignment="1">
      <alignment horizontal="center" vertical="center" wrapText="1"/>
    </xf>
    <xf numFmtId="179" fontId="18" fillId="0" borderId="8" xfId="41" applyNumberFormat="1" applyFont="1" applyFill="1" applyBorder="1" applyAlignment="1" applyProtection="1">
      <alignment horizontal="center" vertical="center" wrapText="1"/>
    </xf>
    <xf numFmtId="180" fontId="18" fillId="0" borderId="8" xfId="57" applyNumberFormat="1" applyFont="1" applyFill="1" applyBorder="1" applyAlignment="1">
      <alignment horizontal="center" vertical="center" wrapText="1"/>
    </xf>
    <xf numFmtId="180" fontId="3" fillId="0" borderId="8" xfId="59" applyNumberFormat="1" applyFont="1" applyFill="1" applyBorder="1" applyAlignment="1" applyProtection="1">
      <alignment horizontal="center" vertical="center" wrapText="1"/>
    </xf>
    <xf numFmtId="0" fontId="3" fillId="0" borderId="8" xfId="15" applyNumberFormat="1" applyFont="1" applyFill="1" applyBorder="1" applyAlignment="1" applyProtection="1">
      <alignment horizontal="center" vertical="center" wrapText="1"/>
    </xf>
    <xf numFmtId="0" fontId="3" fillId="0" borderId="8" xfId="47" applyFont="1" applyFill="1" applyBorder="1" applyAlignment="1" applyProtection="1">
      <alignment horizontal="center" vertical="center" wrapText="1"/>
    </xf>
    <xf numFmtId="177" fontId="3" fillId="0" borderId="8" xfId="15" applyNumberFormat="1" applyFont="1" applyFill="1" applyBorder="1" applyAlignment="1" applyProtection="1">
      <alignment horizontal="center" vertical="center" wrapText="1"/>
    </xf>
    <xf numFmtId="0" fontId="3" fillId="0" borderId="8" xfId="66" applyNumberFormat="1" applyFont="1" applyFill="1" applyBorder="1" applyAlignment="1" applyProtection="1">
      <alignment horizontal="center" vertical="center" wrapText="1"/>
    </xf>
    <xf numFmtId="0" fontId="3" fillId="0" borderId="8" xfId="68" applyNumberFormat="1" applyFont="1" applyFill="1" applyBorder="1" applyAlignment="1" applyProtection="1">
      <alignment horizontal="center" vertical="center" wrapText="1"/>
    </xf>
    <xf numFmtId="0" fontId="3" fillId="0" borderId="8" xfId="68" applyFont="1" applyFill="1" applyBorder="1" applyAlignment="1" applyProtection="1">
      <alignment horizontal="center" vertical="center"/>
    </xf>
    <xf numFmtId="0" fontId="28" fillId="0" borderId="8" xfId="0" applyFont="1" applyFill="1" applyBorder="1" applyAlignment="1">
      <alignment horizontal="center" vertical="center" wrapText="1"/>
    </xf>
    <xf numFmtId="0" fontId="14" fillId="0" borderId="11" xfId="57" applyFont="1" applyFill="1" applyBorder="1" applyAlignment="1">
      <alignment horizontal="center" vertical="center" wrapText="1"/>
    </xf>
    <xf numFmtId="57" fontId="28" fillId="0" borderId="8" xfId="0" applyNumberFormat="1" applyFont="1" applyFill="1" applyBorder="1" applyAlignment="1">
      <alignment horizontal="center" vertical="center" wrapText="1"/>
    </xf>
    <xf numFmtId="57" fontId="14" fillId="0" borderId="11" xfId="57" applyNumberFormat="1" applyFont="1" applyFill="1" applyBorder="1" applyAlignment="1">
      <alignment horizontal="center" vertical="center" wrapText="1"/>
    </xf>
    <xf numFmtId="0" fontId="14" fillId="0" borderId="8" xfId="57" applyFont="1" applyFill="1" applyBorder="1" applyAlignment="1">
      <alignment horizontal="center" vertical="center" wrapText="1"/>
    </xf>
    <xf numFmtId="57" fontId="14" fillId="0" borderId="8" xfId="57" applyNumberFormat="1" applyFont="1" applyFill="1" applyBorder="1" applyAlignment="1">
      <alignment horizontal="center" vertical="center" wrapText="1"/>
    </xf>
    <xf numFmtId="0" fontId="28" fillId="0" borderId="8" xfId="0" applyFont="1" applyFill="1" applyBorder="1" applyAlignment="1">
      <alignment horizontal="center" vertical="center"/>
    </xf>
    <xf numFmtId="0" fontId="29" fillId="0" borderId="8" xfId="57" applyFont="1" applyFill="1" applyBorder="1" applyAlignment="1">
      <alignment horizontal="center" vertical="center" wrapText="1"/>
    </xf>
    <xf numFmtId="0" fontId="6" fillId="0" borderId="8" xfId="0" applyFont="1" applyFill="1" applyBorder="1" applyAlignment="1">
      <alignment horizontal="center" vertical="center"/>
    </xf>
    <xf numFmtId="49" fontId="14" fillId="0" borderId="11" xfId="57" applyNumberFormat="1" applyFont="1" applyFill="1" applyBorder="1" applyAlignment="1">
      <alignment horizontal="center" vertical="center" wrapText="1"/>
    </xf>
    <xf numFmtId="49" fontId="14" fillId="0" borderId="8" xfId="57" applyNumberFormat="1" applyFont="1" applyFill="1" applyBorder="1" applyAlignment="1">
      <alignment horizontal="center" vertical="center" wrapText="1"/>
    </xf>
    <xf numFmtId="0" fontId="6" fillId="0" borderId="8" xfId="0" applyFont="1" applyFill="1" applyBorder="1" applyAlignment="1">
      <alignment horizontal="center" vertical="center" wrapText="1"/>
    </xf>
    <xf numFmtId="0" fontId="14" fillId="0" borderId="11" xfId="57" applyNumberFormat="1" applyFont="1" applyFill="1" applyBorder="1" applyAlignment="1">
      <alignment horizontal="center" vertical="center" wrapText="1"/>
    </xf>
    <xf numFmtId="0" fontId="30" fillId="0" borderId="8" xfId="0" applyFont="1" applyFill="1" applyBorder="1" applyAlignment="1">
      <alignment horizontal="center" vertical="center" wrapText="1"/>
    </xf>
  </cellXfs>
  <cellStyles count="7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常规 2 2 3" xfId="39"/>
    <cellStyle name="20% - 强调文字颜色 2" xfId="40" builtinId="34"/>
    <cellStyle name="常规_副本张家界市２００７年度第三批人饮(二次申报)" xfId="41"/>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常规 17 2" xfId="47"/>
    <cellStyle name="强调文字颜色 5" xfId="48" builtinId="45"/>
    <cellStyle name="常规 2 2" xfId="49"/>
    <cellStyle name="40% - 强调文字颜色 5" xfId="50" builtinId="47"/>
    <cellStyle name="60% - 强调文字颜色 5" xfId="51" builtinId="48"/>
    <cellStyle name="强调文字颜色 6" xfId="52" builtinId="49"/>
    <cellStyle name="常规 10" xfId="53"/>
    <cellStyle name="常规 2 3" xfId="54"/>
    <cellStyle name="40% - 强调文字颜色 6" xfId="55" builtinId="51"/>
    <cellStyle name="60% - 强调文字颜色 6" xfId="56" builtinId="52"/>
    <cellStyle name="常规_Sheet1" xfId="57"/>
    <cellStyle name="常规 2" xfId="58"/>
    <cellStyle name="常规_Sheet1 2 2" xfId="59"/>
    <cellStyle name="常规_Sheet1_1" xfId="60"/>
    <cellStyle name="常规 17" xfId="61"/>
    <cellStyle name="常规 4" xfId="62"/>
    <cellStyle name="常规 15" xfId="63"/>
    <cellStyle name="常规 3 2" xfId="64"/>
    <cellStyle name="常规_Sheet1 3" xfId="65"/>
    <cellStyle name="常规 11 2" xfId="66"/>
    <cellStyle name="常规 14" xfId="67"/>
    <cellStyle name="常规 3" xfId="68"/>
    <cellStyle name="常规 17 4" xfId="69"/>
    <cellStyle name="常规_Sheet1 3 2" xfId="70"/>
    <cellStyle name="常规 11" xfId="71"/>
    <cellStyle name="常规 4 2" xfId="72"/>
  </cellStyles>
  <dxfs count="2">
    <dxf>
      <font>
        <color indexed="9"/>
      </font>
    </dxf>
    <dxf>
      <font>
        <color indexed="9"/>
      </font>
    </dxf>
  </dxfs>
  <tableStyles count="0" defaultTableStyle="TableStyleMedium2" defaultPivotStyle="PivotStyleLight16"/>
  <colors>
    <mruColors>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976"/>
  <sheetViews>
    <sheetView tabSelected="1" workbookViewId="0">
      <pane ySplit="10" topLeftCell="A11" activePane="bottomLeft" state="frozen"/>
      <selection/>
      <selection pane="bottomLeft" activeCell="I11" sqref="I11"/>
    </sheetView>
  </sheetViews>
  <sheetFormatPr defaultColWidth="9" defaultRowHeight="14.25"/>
  <cols>
    <col min="1" max="1" width="5.75" style="8" customWidth="1"/>
    <col min="2" max="2" width="16.5" style="8" customWidth="1"/>
    <col min="3" max="3" width="6" style="8" customWidth="1"/>
    <col min="4" max="4" width="5.125" style="8" customWidth="1"/>
    <col min="5" max="5" width="8.5" style="8" customWidth="1"/>
    <col min="6" max="6" width="9.75" style="8" customWidth="1"/>
    <col min="7" max="7" width="10" style="8" customWidth="1"/>
    <col min="8" max="8" width="6.5" style="8" customWidth="1"/>
    <col min="9" max="9" width="26.5" style="8" customWidth="1"/>
    <col min="10" max="10" width="7.5" style="8" customWidth="1"/>
    <col min="11" max="11" width="6.375" style="8" customWidth="1"/>
    <col min="12" max="12" width="7.25" style="8" customWidth="1"/>
    <col min="13" max="13" width="8.125" style="8" customWidth="1"/>
    <col min="14" max="14" width="6.375" style="8" customWidth="1"/>
    <col min="15" max="17" width="5.375" style="8" customWidth="1"/>
    <col min="18" max="18" width="5.5" style="8" customWidth="1"/>
    <col min="19" max="19" width="6.75" style="8" customWidth="1"/>
    <col min="20" max="20" width="7.375" style="8" customWidth="1"/>
    <col min="21" max="21" width="22.5" style="8" customWidth="1"/>
    <col min="22" max="22" width="8.875" style="8" customWidth="1"/>
    <col min="23" max="23" width="7.25" style="8" customWidth="1"/>
    <col min="24" max="16384" width="9" style="8"/>
  </cols>
  <sheetData>
    <row r="1" s="1" customFormat="1" ht="30" customHeight="1" spans="1:23">
      <c r="A1" s="22" t="s">
        <v>0</v>
      </c>
      <c r="B1" s="22"/>
      <c r="C1" s="22"/>
      <c r="D1" s="22"/>
      <c r="E1" s="22"/>
      <c r="F1" s="22"/>
      <c r="G1" s="22"/>
      <c r="H1" s="22"/>
      <c r="I1" s="22"/>
      <c r="J1" s="22"/>
      <c r="K1" s="22"/>
      <c r="L1" s="22"/>
      <c r="M1" s="22"/>
      <c r="N1" s="22"/>
      <c r="O1" s="22"/>
      <c r="P1" s="22"/>
      <c r="Q1" s="22"/>
      <c r="R1" s="22"/>
      <c r="S1" s="22"/>
      <c r="T1" s="22"/>
      <c r="U1" s="22"/>
      <c r="V1" s="22"/>
      <c r="W1" s="22"/>
    </row>
    <row r="2" s="2" customFormat="1" ht="30" customHeight="1" spans="1:23">
      <c r="A2" s="23" t="s">
        <v>1</v>
      </c>
      <c r="B2" s="23"/>
      <c r="C2" s="23"/>
      <c r="D2" s="23"/>
      <c r="E2" s="23"/>
      <c r="F2" s="23"/>
      <c r="G2" s="23"/>
      <c r="H2" s="23"/>
      <c r="I2" s="23"/>
      <c r="J2" s="23"/>
      <c r="K2" s="23"/>
      <c r="L2" s="23"/>
      <c r="M2" s="23"/>
      <c r="N2" s="23"/>
      <c r="O2" s="23"/>
      <c r="P2" s="23"/>
      <c r="Q2" s="23"/>
      <c r="R2" s="23"/>
      <c r="S2" s="23"/>
      <c r="T2" s="23"/>
      <c r="U2" s="23"/>
      <c r="V2" s="23"/>
      <c r="W2" s="23"/>
    </row>
    <row r="3" s="1" customFormat="1" ht="20.25" customHeight="1" spans="1:23">
      <c r="A3" s="24" t="s">
        <v>2</v>
      </c>
      <c r="B3" s="24" t="s">
        <v>3</v>
      </c>
      <c r="C3" s="24" t="s">
        <v>4</v>
      </c>
      <c r="D3" s="24" t="s">
        <v>5</v>
      </c>
      <c r="E3" s="24" t="s">
        <v>6</v>
      </c>
      <c r="F3" s="25" t="s">
        <v>7</v>
      </c>
      <c r="G3" s="26"/>
      <c r="H3" s="24" t="s">
        <v>8</v>
      </c>
      <c r="I3" s="24" t="s">
        <v>9</v>
      </c>
      <c r="J3" s="31" t="s">
        <v>10</v>
      </c>
      <c r="K3" s="31"/>
      <c r="L3" s="31"/>
      <c r="M3" s="31"/>
      <c r="N3" s="31"/>
      <c r="O3" s="31" t="s">
        <v>11</v>
      </c>
      <c r="P3" s="31"/>
      <c r="Q3" s="31"/>
      <c r="R3" s="31"/>
      <c r="S3" s="31"/>
      <c r="T3" s="31"/>
      <c r="U3" s="24" t="s">
        <v>12</v>
      </c>
      <c r="V3" s="24" t="s">
        <v>13</v>
      </c>
      <c r="W3" s="24" t="s">
        <v>14</v>
      </c>
    </row>
    <row r="4" s="1" customFormat="1" ht="18" customHeight="1" spans="1:23">
      <c r="A4" s="27"/>
      <c r="B4" s="27"/>
      <c r="C4" s="27"/>
      <c r="D4" s="27"/>
      <c r="E4" s="27"/>
      <c r="F4" s="28"/>
      <c r="G4" s="29"/>
      <c r="H4" s="27"/>
      <c r="I4" s="27"/>
      <c r="J4" s="24" t="s">
        <v>15</v>
      </c>
      <c r="K4" s="31" t="s">
        <v>16</v>
      </c>
      <c r="L4" s="31"/>
      <c r="M4" s="31"/>
      <c r="N4" s="31"/>
      <c r="O4" s="24" t="s">
        <v>17</v>
      </c>
      <c r="P4" s="24" t="s">
        <v>18</v>
      </c>
      <c r="Q4" s="24" t="s">
        <v>19</v>
      </c>
      <c r="R4" s="31" t="s">
        <v>16</v>
      </c>
      <c r="S4" s="31"/>
      <c r="T4" s="31"/>
      <c r="U4" s="27"/>
      <c r="V4" s="27"/>
      <c r="W4" s="27"/>
    </row>
    <row r="5" s="1" customFormat="1" ht="63" spans="1:23">
      <c r="A5" s="30"/>
      <c r="B5" s="30"/>
      <c r="C5" s="30"/>
      <c r="D5" s="30"/>
      <c r="E5" s="30"/>
      <c r="F5" s="31" t="s">
        <v>20</v>
      </c>
      <c r="G5" s="31" t="s">
        <v>21</v>
      </c>
      <c r="H5" s="30"/>
      <c r="I5" s="30"/>
      <c r="J5" s="30"/>
      <c r="K5" s="31" t="s">
        <v>22</v>
      </c>
      <c r="L5" s="31" t="s">
        <v>23</v>
      </c>
      <c r="M5" s="31" t="s">
        <v>24</v>
      </c>
      <c r="N5" s="31" t="s">
        <v>25</v>
      </c>
      <c r="O5" s="30"/>
      <c r="P5" s="30"/>
      <c r="Q5" s="30"/>
      <c r="R5" s="31" t="s">
        <v>26</v>
      </c>
      <c r="S5" s="67" t="s">
        <v>27</v>
      </c>
      <c r="T5" s="67" t="s">
        <v>28</v>
      </c>
      <c r="U5" s="30"/>
      <c r="V5" s="30"/>
      <c r="W5" s="30"/>
    </row>
    <row r="6" s="3" customFormat="1" ht="36" customHeight="1" spans="1:23">
      <c r="A6" s="32"/>
      <c r="B6" s="33"/>
      <c r="C6" s="33"/>
      <c r="D6" s="33"/>
      <c r="E6" s="33"/>
      <c r="F6" s="34"/>
      <c r="G6" s="34"/>
      <c r="H6" s="32"/>
      <c r="I6" s="33" t="s">
        <v>29</v>
      </c>
      <c r="J6" s="33">
        <f>J7+J8+J9</f>
        <v>179575.4693</v>
      </c>
      <c r="K6" s="52">
        <f>K7+K8+K9</f>
        <v>5300.3</v>
      </c>
      <c r="L6" s="52">
        <f>L7+L8+L9</f>
        <v>149951.4047</v>
      </c>
      <c r="M6" s="52">
        <f>M7+M8+M9</f>
        <v>23141.7646</v>
      </c>
      <c r="N6" s="52">
        <f>N7+N8+N9</f>
        <v>1182</v>
      </c>
      <c r="O6" s="32"/>
      <c r="P6" s="32"/>
      <c r="Q6" s="32"/>
      <c r="R6" s="34"/>
      <c r="S6" s="68"/>
      <c r="T6" s="68"/>
      <c r="U6" s="32"/>
      <c r="V6" s="32"/>
      <c r="W6" s="32"/>
    </row>
    <row r="7" s="3" customFormat="1" ht="36" customHeight="1" spans="1:23">
      <c r="A7" s="32"/>
      <c r="B7" s="33"/>
      <c r="C7" s="33"/>
      <c r="D7" s="33"/>
      <c r="E7" s="33"/>
      <c r="F7" s="34"/>
      <c r="G7" s="34"/>
      <c r="H7" s="32"/>
      <c r="I7" s="33" t="s">
        <v>30</v>
      </c>
      <c r="J7" s="33">
        <f>K7+L7+M7+N7</f>
        <v>37008.5805</v>
      </c>
      <c r="K7" s="34">
        <v>1342</v>
      </c>
      <c r="L7" s="34">
        <v>34213.5805</v>
      </c>
      <c r="M7" s="34">
        <v>303</v>
      </c>
      <c r="N7" s="34">
        <v>1150</v>
      </c>
      <c r="O7" s="32"/>
      <c r="P7" s="32"/>
      <c r="Q7" s="32"/>
      <c r="R7" s="34"/>
      <c r="S7" s="68"/>
      <c r="T7" s="68"/>
      <c r="U7" s="32"/>
      <c r="V7" s="32"/>
      <c r="W7" s="32"/>
    </row>
    <row r="8" s="3" customFormat="1" ht="36" customHeight="1" spans="1:23">
      <c r="A8" s="32"/>
      <c r="B8" s="33"/>
      <c r="C8" s="33"/>
      <c r="D8" s="33"/>
      <c r="E8" s="33"/>
      <c r="F8" s="34"/>
      <c r="G8" s="34"/>
      <c r="H8" s="32"/>
      <c r="I8" s="33" t="s">
        <v>31</v>
      </c>
      <c r="J8" s="33">
        <f>K8+L8+M8+N8</f>
        <v>136019.1142</v>
      </c>
      <c r="K8" s="34">
        <v>3958.3</v>
      </c>
      <c r="L8" s="34">
        <v>112313.8142</v>
      </c>
      <c r="M8" s="34">
        <v>19715</v>
      </c>
      <c r="N8" s="34">
        <v>32</v>
      </c>
      <c r="O8" s="32"/>
      <c r="P8" s="32"/>
      <c r="Q8" s="32"/>
      <c r="R8" s="34"/>
      <c r="S8" s="68"/>
      <c r="T8" s="68"/>
      <c r="U8" s="32"/>
      <c r="V8" s="32"/>
      <c r="W8" s="32"/>
    </row>
    <row r="9" s="3" customFormat="1" ht="36" customHeight="1" spans="1:23">
      <c r="A9" s="32"/>
      <c r="B9" s="33"/>
      <c r="C9" s="33"/>
      <c r="D9" s="33"/>
      <c r="E9" s="33"/>
      <c r="F9" s="34"/>
      <c r="G9" s="34"/>
      <c r="H9" s="32"/>
      <c r="I9" s="33" t="s">
        <v>32</v>
      </c>
      <c r="J9" s="33">
        <f>K9+L9+M9+N9</f>
        <v>6547.7746</v>
      </c>
      <c r="K9" s="34"/>
      <c r="L9" s="34">
        <v>3424.01</v>
      </c>
      <c r="M9" s="34">
        <v>3123.7646</v>
      </c>
      <c r="N9" s="34"/>
      <c r="O9" s="32"/>
      <c r="P9" s="32"/>
      <c r="Q9" s="32"/>
      <c r="R9" s="34"/>
      <c r="S9" s="68"/>
      <c r="T9" s="68"/>
      <c r="U9" s="32"/>
      <c r="V9" s="32"/>
      <c r="W9" s="32"/>
    </row>
    <row r="10" s="4" customFormat="1" ht="24" spans="1:23">
      <c r="A10" s="35">
        <v>1</v>
      </c>
      <c r="B10" s="36" t="s">
        <v>33</v>
      </c>
      <c r="C10" s="36" t="s">
        <v>31</v>
      </c>
      <c r="D10" s="36" t="s">
        <v>34</v>
      </c>
      <c r="E10" s="36" t="s">
        <v>35</v>
      </c>
      <c r="F10" s="37">
        <v>44440</v>
      </c>
      <c r="G10" s="38">
        <v>44531</v>
      </c>
      <c r="H10" s="39" t="s">
        <v>36</v>
      </c>
      <c r="I10" s="41" t="s">
        <v>37</v>
      </c>
      <c r="J10" s="53">
        <v>30</v>
      </c>
      <c r="K10" s="53"/>
      <c r="L10" s="53">
        <v>30</v>
      </c>
      <c r="M10" s="53"/>
      <c r="N10" s="53"/>
      <c r="O10" s="53">
        <v>1</v>
      </c>
      <c r="P10" s="53"/>
      <c r="Q10" s="53"/>
      <c r="R10" s="53"/>
      <c r="S10" s="36">
        <v>13</v>
      </c>
      <c r="T10" s="36">
        <v>46</v>
      </c>
      <c r="U10" s="36" t="s">
        <v>38</v>
      </c>
      <c r="V10" s="42" t="s">
        <v>39</v>
      </c>
      <c r="W10" s="69" t="s">
        <v>40</v>
      </c>
    </row>
    <row r="11" s="5" customFormat="1" ht="24" spans="1:23">
      <c r="A11" s="35">
        <v>2</v>
      </c>
      <c r="B11" s="35" t="s">
        <v>41</v>
      </c>
      <c r="C11" s="35" t="s">
        <v>31</v>
      </c>
      <c r="D11" s="35" t="s">
        <v>34</v>
      </c>
      <c r="E11" s="35" t="s">
        <v>42</v>
      </c>
      <c r="F11" s="40">
        <v>44501</v>
      </c>
      <c r="G11" s="40">
        <v>44531</v>
      </c>
      <c r="H11" s="36" t="s">
        <v>36</v>
      </c>
      <c r="I11" s="35" t="s">
        <v>43</v>
      </c>
      <c r="J11" s="35">
        <v>20</v>
      </c>
      <c r="K11" s="54"/>
      <c r="L11" s="54">
        <v>20</v>
      </c>
      <c r="M11" s="54"/>
      <c r="N11" s="54"/>
      <c r="O11" s="35">
        <v>1</v>
      </c>
      <c r="P11" s="35"/>
      <c r="Q11" s="35"/>
      <c r="R11" s="54"/>
      <c r="S11" s="54">
        <v>69</v>
      </c>
      <c r="T11" s="54">
        <v>240</v>
      </c>
      <c r="U11" s="35" t="s">
        <v>44</v>
      </c>
      <c r="V11" s="35" t="s">
        <v>39</v>
      </c>
      <c r="W11" s="35" t="s">
        <v>40</v>
      </c>
    </row>
    <row r="12" s="5" customFormat="1" ht="36" spans="1:23">
      <c r="A12" s="35">
        <v>3</v>
      </c>
      <c r="B12" s="41" t="s">
        <v>45</v>
      </c>
      <c r="C12" s="35" t="s">
        <v>31</v>
      </c>
      <c r="D12" s="35" t="s">
        <v>34</v>
      </c>
      <c r="E12" s="35" t="s">
        <v>46</v>
      </c>
      <c r="F12" s="40">
        <v>44501</v>
      </c>
      <c r="G12" s="40">
        <v>44531</v>
      </c>
      <c r="H12" s="36" t="s">
        <v>36</v>
      </c>
      <c r="I12" s="35" t="s">
        <v>47</v>
      </c>
      <c r="J12" s="35">
        <v>5</v>
      </c>
      <c r="K12" s="54"/>
      <c r="L12" s="54">
        <v>5</v>
      </c>
      <c r="M12" s="54"/>
      <c r="N12" s="54"/>
      <c r="O12" s="35">
        <v>1</v>
      </c>
      <c r="P12" s="35"/>
      <c r="Q12" s="35"/>
      <c r="R12" s="70">
        <v>1</v>
      </c>
      <c r="S12" s="41">
        <v>45</v>
      </c>
      <c r="T12" s="41">
        <v>192</v>
      </c>
      <c r="U12" s="35" t="s">
        <v>48</v>
      </c>
      <c r="V12" s="35" t="s">
        <v>39</v>
      </c>
      <c r="W12" s="35" t="s">
        <v>49</v>
      </c>
    </row>
    <row r="13" s="5" customFormat="1" ht="36" spans="1:23">
      <c r="A13" s="35">
        <v>4</v>
      </c>
      <c r="B13" s="36" t="s">
        <v>50</v>
      </c>
      <c r="C13" s="36" t="s">
        <v>31</v>
      </c>
      <c r="D13" s="42" t="s">
        <v>34</v>
      </c>
      <c r="E13" s="36" t="s">
        <v>51</v>
      </c>
      <c r="F13" s="43">
        <v>44256</v>
      </c>
      <c r="G13" s="43">
        <v>44531</v>
      </c>
      <c r="H13" s="36" t="s">
        <v>36</v>
      </c>
      <c r="I13" s="36" t="s">
        <v>52</v>
      </c>
      <c r="J13" s="55">
        <v>19.8</v>
      </c>
      <c r="K13" s="55"/>
      <c r="L13" s="55">
        <v>19.8</v>
      </c>
      <c r="M13" s="53"/>
      <c r="N13" s="53"/>
      <c r="O13" s="53">
        <v>1</v>
      </c>
      <c r="P13" s="53"/>
      <c r="Q13" s="53"/>
      <c r="R13" s="53"/>
      <c r="S13" s="36">
        <v>16</v>
      </c>
      <c r="T13" s="36">
        <v>80</v>
      </c>
      <c r="U13" s="36" t="s">
        <v>53</v>
      </c>
      <c r="V13" s="42" t="s">
        <v>39</v>
      </c>
      <c r="W13" s="69" t="s">
        <v>54</v>
      </c>
    </row>
    <row r="14" s="5" customFormat="1" ht="25" customHeight="1" spans="1:23">
      <c r="A14" s="35">
        <v>5</v>
      </c>
      <c r="B14" s="36" t="s">
        <v>55</v>
      </c>
      <c r="C14" s="36" t="s">
        <v>31</v>
      </c>
      <c r="D14" s="36" t="s">
        <v>34</v>
      </c>
      <c r="E14" s="36" t="s">
        <v>56</v>
      </c>
      <c r="F14" s="43">
        <v>44256</v>
      </c>
      <c r="G14" s="43">
        <v>44531</v>
      </c>
      <c r="H14" s="36" t="s">
        <v>36</v>
      </c>
      <c r="I14" s="36" t="s">
        <v>57</v>
      </c>
      <c r="J14" s="55">
        <v>20</v>
      </c>
      <c r="K14" s="55"/>
      <c r="L14" s="55">
        <v>20</v>
      </c>
      <c r="M14" s="53"/>
      <c r="N14" s="53"/>
      <c r="O14" s="53">
        <v>1</v>
      </c>
      <c r="P14" s="53"/>
      <c r="Q14" s="53"/>
      <c r="R14" s="70">
        <v>1</v>
      </c>
      <c r="S14" s="36">
        <v>16</v>
      </c>
      <c r="T14" s="36">
        <v>69</v>
      </c>
      <c r="U14" s="36" t="s">
        <v>58</v>
      </c>
      <c r="V14" s="42" t="s">
        <v>39</v>
      </c>
      <c r="W14" s="69" t="s">
        <v>54</v>
      </c>
    </row>
    <row r="15" s="5" customFormat="1" ht="25" customHeight="1" spans="1:23">
      <c r="A15" s="35">
        <v>6</v>
      </c>
      <c r="B15" s="36" t="s">
        <v>59</v>
      </c>
      <c r="C15" s="36" t="s">
        <v>31</v>
      </c>
      <c r="D15" s="36" t="s">
        <v>34</v>
      </c>
      <c r="E15" s="36" t="s">
        <v>60</v>
      </c>
      <c r="F15" s="43">
        <v>44256</v>
      </c>
      <c r="G15" s="43">
        <v>44531</v>
      </c>
      <c r="H15" s="36" t="s">
        <v>36</v>
      </c>
      <c r="I15" s="36" t="s">
        <v>61</v>
      </c>
      <c r="J15" s="53">
        <v>10</v>
      </c>
      <c r="K15" s="53"/>
      <c r="L15" s="53">
        <v>10</v>
      </c>
      <c r="M15" s="53"/>
      <c r="N15" s="53"/>
      <c r="O15" s="53">
        <v>1</v>
      </c>
      <c r="P15" s="53"/>
      <c r="Q15" s="53"/>
      <c r="R15" s="70">
        <v>1</v>
      </c>
      <c r="S15" s="36">
        <v>118</v>
      </c>
      <c r="T15" s="36">
        <v>531</v>
      </c>
      <c r="U15" s="36" t="s">
        <v>62</v>
      </c>
      <c r="V15" s="42" t="s">
        <v>39</v>
      </c>
      <c r="W15" s="69" t="s">
        <v>54</v>
      </c>
    </row>
    <row r="16" s="5" customFormat="1" ht="25" customHeight="1" spans="1:23">
      <c r="A16" s="35">
        <v>7</v>
      </c>
      <c r="B16" s="36" t="s">
        <v>59</v>
      </c>
      <c r="C16" s="36" t="s">
        <v>31</v>
      </c>
      <c r="D16" s="36" t="s">
        <v>34</v>
      </c>
      <c r="E16" s="36" t="s">
        <v>60</v>
      </c>
      <c r="F16" s="43">
        <v>44256</v>
      </c>
      <c r="G16" s="43">
        <v>44531</v>
      </c>
      <c r="H16" s="36" t="s">
        <v>36</v>
      </c>
      <c r="I16" s="36" t="s">
        <v>63</v>
      </c>
      <c r="J16" s="53">
        <v>2</v>
      </c>
      <c r="K16" s="53"/>
      <c r="L16" s="53">
        <v>2</v>
      </c>
      <c r="M16" s="53"/>
      <c r="N16" s="53"/>
      <c r="O16" s="53">
        <v>1</v>
      </c>
      <c r="P16" s="53"/>
      <c r="Q16" s="53"/>
      <c r="R16" s="70">
        <v>1</v>
      </c>
      <c r="S16" s="36">
        <v>118</v>
      </c>
      <c r="T16" s="36">
        <v>531</v>
      </c>
      <c r="U16" s="36" t="s">
        <v>62</v>
      </c>
      <c r="V16" s="42" t="s">
        <v>39</v>
      </c>
      <c r="W16" s="69" t="s">
        <v>54</v>
      </c>
    </row>
    <row r="17" s="5" customFormat="1" ht="25" customHeight="1" spans="1:23">
      <c r="A17" s="35">
        <v>8</v>
      </c>
      <c r="B17" s="36" t="s">
        <v>64</v>
      </c>
      <c r="C17" s="36" t="s">
        <v>31</v>
      </c>
      <c r="D17" s="36" t="s">
        <v>34</v>
      </c>
      <c r="E17" s="36" t="s">
        <v>60</v>
      </c>
      <c r="F17" s="43">
        <v>44256</v>
      </c>
      <c r="G17" s="43">
        <v>44531</v>
      </c>
      <c r="H17" s="36" t="s">
        <v>36</v>
      </c>
      <c r="I17" s="36" t="s">
        <v>65</v>
      </c>
      <c r="J17" s="53">
        <v>8</v>
      </c>
      <c r="K17" s="53"/>
      <c r="L17" s="53">
        <v>8</v>
      </c>
      <c r="M17" s="53"/>
      <c r="N17" s="53"/>
      <c r="O17" s="53">
        <v>1</v>
      </c>
      <c r="P17" s="53"/>
      <c r="Q17" s="53"/>
      <c r="R17" s="70">
        <v>1</v>
      </c>
      <c r="S17" s="36">
        <v>72</v>
      </c>
      <c r="T17" s="36">
        <v>286</v>
      </c>
      <c r="U17" s="36" t="s">
        <v>66</v>
      </c>
      <c r="V17" s="42" t="s">
        <v>39</v>
      </c>
      <c r="W17" s="69" t="s">
        <v>54</v>
      </c>
    </row>
    <row r="18" s="5" customFormat="1" ht="25" customHeight="1" spans="1:23">
      <c r="A18" s="35">
        <v>9</v>
      </c>
      <c r="B18" s="36" t="s">
        <v>67</v>
      </c>
      <c r="C18" s="36" t="s">
        <v>31</v>
      </c>
      <c r="D18" s="36" t="s">
        <v>34</v>
      </c>
      <c r="E18" s="36" t="s">
        <v>68</v>
      </c>
      <c r="F18" s="43">
        <v>44256</v>
      </c>
      <c r="G18" s="43">
        <v>44531</v>
      </c>
      <c r="H18" s="36" t="s">
        <v>36</v>
      </c>
      <c r="I18" s="36" t="s">
        <v>69</v>
      </c>
      <c r="J18" s="53">
        <v>20</v>
      </c>
      <c r="K18" s="53"/>
      <c r="L18" s="53">
        <v>20</v>
      </c>
      <c r="M18" s="53"/>
      <c r="N18" s="53"/>
      <c r="O18" s="53">
        <v>1</v>
      </c>
      <c r="P18" s="53"/>
      <c r="Q18" s="53"/>
      <c r="R18" s="53"/>
      <c r="S18" s="36">
        <v>27</v>
      </c>
      <c r="T18" s="36">
        <v>105</v>
      </c>
      <c r="U18" s="44" t="s">
        <v>70</v>
      </c>
      <c r="V18" s="42" t="s">
        <v>39</v>
      </c>
      <c r="W18" s="69" t="s">
        <v>54</v>
      </c>
    </row>
    <row r="19" s="5" customFormat="1" ht="25" customHeight="1" spans="1:23">
      <c r="A19" s="35">
        <v>10</v>
      </c>
      <c r="B19" s="36" t="s">
        <v>71</v>
      </c>
      <c r="C19" s="36" t="s">
        <v>31</v>
      </c>
      <c r="D19" s="36" t="s">
        <v>34</v>
      </c>
      <c r="E19" s="36" t="s">
        <v>68</v>
      </c>
      <c r="F19" s="43">
        <v>44256</v>
      </c>
      <c r="G19" s="43">
        <v>44531</v>
      </c>
      <c r="H19" s="36" t="s">
        <v>36</v>
      </c>
      <c r="I19" s="36" t="s">
        <v>72</v>
      </c>
      <c r="J19" s="53">
        <v>20</v>
      </c>
      <c r="K19" s="53"/>
      <c r="L19" s="53">
        <v>20</v>
      </c>
      <c r="M19" s="53"/>
      <c r="N19" s="53"/>
      <c r="O19" s="53">
        <v>1</v>
      </c>
      <c r="P19" s="53"/>
      <c r="Q19" s="53"/>
      <c r="R19" s="53"/>
      <c r="S19" s="36">
        <v>22</v>
      </c>
      <c r="T19" s="36">
        <v>80</v>
      </c>
      <c r="U19" s="44" t="s">
        <v>73</v>
      </c>
      <c r="V19" s="42" t="s">
        <v>39</v>
      </c>
      <c r="W19" s="69" t="s">
        <v>54</v>
      </c>
    </row>
    <row r="20" s="5" customFormat="1" ht="25" customHeight="1" spans="1:23">
      <c r="A20" s="35">
        <v>11</v>
      </c>
      <c r="B20" s="36" t="s">
        <v>74</v>
      </c>
      <c r="C20" s="36" t="s">
        <v>31</v>
      </c>
      <c r="D20" s="36" t="s">
        <v>34</v>
      </c>
      <c r="E20" s="36" t="s">
        <v>75</v>
      </c>
      <c r="F20" s="43">
        <v>44256</v>
      </c>
      <c r="G20" s="43">
        <v>44531</v>
      </c>
      <c r="H20" s="36" t="s">
        <v>36</v>
      </c>
      <c r="I20" s="36" t="s">
        <v>76</v>
      </c>
      <c r="J20" s="53">
        <v>24</v>
      </c>
      <c r="K20" s="53"/>
      <c r="L20" s="53">
        <v>24</v>
      </c>
      <c r="M20" s="53"/>
      <c r="N20" s="53"/>
      <c r="O20" s="53">
        <v>1</v>
      </c>
      <c r="P20" s="53"/>
      <c r="Q20" s="53"/>
      <c r="R20" s="53"/>
      <c r="S20" s="36">
        <v>76</v>
      </c>
      <c r="T20" s="36">
        <v>213</v>
      </c>
      <c r="U20" s="71" t="s">
        <v>77</v>
      </c>
      <c r="V20" s="42" t="s">
        <v>39</v>
      </c>
      <c r="W20" s="69" t="s">
        <v>54</v>
      </c>
    </row>
    <row r="21" s="5" customFormat="1" ht="25" customHeight="1" spans="1:23">
      <c r="A21" s="35">
        <v>12</v>
      </c>
      <c r="B21" s="36" t="s">
        <v>78</v>
      </c>
      <c r="C21" s="36" t="s">
        <v>31</v>
      </c>
      <c r="D21" s="36" t="s">
        <v>34</v>
      </c>
      <c r="E21" s="36" t="s">
        <v>79</v>
      </c>
      <c r="F21" s="43">
        <v>44256</v>
      </c>
      <c r="G21" s="43">
        <v>44531</v>
      </c>
      <c r="H21" s="36" t="s">
        <v>36</v>
      </c>
      <c r="I21" s="36" t="s">
        <v>80</v>
      </c>
      <c r="J21" s="53">
        <v>20</v>
      </c>
      <c r="K21" s="53"/>
      <c r="L21" s="53">
        <v>20</v>
      </c>
      <c r="M21" s="53"/>
      <c r="N21" s="53"/>
      <c r="O21" s="53">
        <v>1</v>
      </c>
      <c r="P21" s="53"/>
      <c r="Q21" s="53"/>
      <c r="R21" s="70">
        <v>1</v>
      </c>
      <c r="S21" s="36">
        <v>130</v>
      </c>
      <c r="T21" s="36">
        <v>483</v>
      </c>
      <c r="U21" s="36" t="s">
        <v>81</v>
      </c>
      <c r="V21" s="42" t="s">
        <v>39</v>
      </c>
      <c r="W21" s="69" t="s">
        <v>54</v>
      </c>
    </row>
    <row r="22" s="5" customFormat="1" ht="25" customHeight="1" spans="1:23">
      <c r="A22" s="35">
        <v>13</v>
      </c>
      <c r="B22" s="36" t="s">
        <v>82</v>
      </c>
      <c r="C22" s="36" t="s">
        <v>31</v>
      </c>
      <c r="D22" s="36" t="s">
        <v>34</v>
      </c>
      <c r="E22" s="36" t="s">
        <v>83</v>
      </c>
      <c r="F22" s="43">
        <v>44256</v>
      </c>
      <c r="G22" s="43">
        <v>44531</v>
      </c>
      <c r="H22" s="44" t="s">
        <v>36</v>
      </c>
      <c r="I22" s="36" t="s">
        <v>84</v>
      </c>
      <c r="J22" s="53">
        <v>15</v>
      </c>
      <c r="K22" s="53"/>
      <c r="L22" s="53">
        <v>15</v>
      </c>
      <c r="M22" s="53"/>
      <c r="N22" s="53"/>
      <c r="O22" s="53">
        <v>1</v>
      </c>
      <c r="P22" s="53"/>
      <c r="Q22" s="53"/>
      <c r="R22" s="70">
        <v>1</v>
      </c>
      <c r="S22" s="36">
        <v>120</v>
      </c>
      <c r="T22" s="36">
        <v>420</v>
      </c>
      <c r="U22" s="44" t="s">
        <v>85</v>
      </c>
      <c r="V22" s="42" t="s">
        <v>39</v>
      </c>
      <c r="W22" s="69" t="s">
        <v>54</v>
      </c>
    </row>
    <row r="23" s="5" customFormat="1" ht="25" customHeight="1" spans="1:23">
      <c r="A23" s="35">
        <v>14</v>
      </c>
      <c r="B23" s="36" t="s">
        <v>86</v>
      </c>
      <c r="C23" s="36" t="s">
        <v>31</v>
      </c>
      <c r="D23" s="36" t="s">
        <v>87</v>
      </c>
      <c r="E23" s="36" t="s">
        <v>88</v>
      </c>
      <c r="F23" s="43">
        <v>44256</v>
      </c>
      <c r="G23" s="43">
        <v>44531</v>
      </c>
      <c r="H23" s="44" t="s">
        <v>36</v>
      </c>
      <c r="I23" s="36" t="s">
        <v>89</v>
      </c>
      <c r="J23" s="51">
        <v>8.5</v>
      </c>
      <c r="K23" s="51"/>
      <c r="L23" s="51">
        <v>8.5</v>
      </c>
      <c r="M23" s="51"/>
      <c r="N23" s="51"/>
      <c r="O23" s="53">
        <v>1</v>
      </c>
      <c r="P23" s="51"/>
      <c r="Q23" s="51"/>
      <c r="R23" s="70">
        <v>1</v>
      </c>
      <c r="S23" s="44">
        <v>124</v>
      </c>
      <c r="T23" s="44">
        <v>456</v>
      </c>
      <c r="U23" s="44" t="s">
        <v>90</v>
      </c>
      <c r="V23" s="42" t="s">
        <v>39</v>
      </c>
      <c r="W23" s="69" t="s">
        <v>54</v>
      </c>
    </row>
    <row r="24" s="5" customFormat="1" ht="25" customHeight="1" spans="1:23">
      <c r="A24" s="35">
        <v>15</v>
      </c>
      <c r="B24" s="36" t="s">
        <v>91</v>
      </c>
      <c r="C24" s="36" t="s">
        <v>31</v>
      </c>
      <c r="D24" s="36" t="s">
        <v>92</v>
      </c>
      <c r="E24" s="36" t="s">
        <v>88</v>
      </c>
      <c r="F24" s="43">
        <v>44256</v>
      </c>
      <c r="G24" s="43">
        <v>44531</v>
      </c>
      <c r="H24" s="44" t="s">
        <v>36</v>
      </c>
      <c r="I24" s="36" t="s">
        <v>93</v>
      </c>
      <c r="J24" s="51">
        <v>25</v>
      </c>
      <c r="K24" s="51"/>
      <c r="L24" s="51">
        <v>25</v>
      </c>
      <c r="M24" s="51"/>
      <c r="N24" s="51"/>
      <c r="O24" s="53">
        <v>1</v>
      </c>
      <c r="P24" s="51"/>
      <c r="Q24" s="51"/>
      <c r="R24" s="70">
        <v>1</v>
      </c>
      <c r="S24" s="44">
        <v>81</v>
      </c>
      <c r="T24" s="44">
        <v>327</v>
      </c>
      <c r="U24" s="44" t="s">
        <v>94</v>
      </c>
      <c r="V24" s="42" t="s">
        <v>39</v>
      </c>
      <c r="W24" s="69" t="s">
        <v>54</v>
      </c>
    </row>
    <row r="25" s="5" customFormat="1" ht="25" customHeight="1" spans="1:23">
      <c r="A25" s="35">
        <v>16</v>
      </c>
      <c r="B25" s="36" t="s">
        <v>95</v>
      </c>
      <c r="C25" s="36" t="s">
        <v>31</v>
      </c>
      <c r="D25" s="36" t="s">
        <v>34</v>
      </c>
      <c r="E25" s="36" t="s">
        <v>96</v>
      </c>
      <c r="F25" s="43">
        <v>44256</v>
      </c>
      <c r="G25" s="43">
        <v>44531</v>
      </c>
      <c r="H25" s="44" t="s">
        <v>36</v>
      </c>
      <c r="I25" s="36" t="s">
        <v>97</v>
      </c>
      <c r="J25" s="51">
        <v>30</v>
      </c>
      <c r="K25" s="51"/>
      <c r="L25" s="51">
        <v>30</v>
      </c>
      <c r="M25" s="51"/>
      <c r="N25" s="51"/>
      <c r="O25" s="53">
        <v>1</v>
      </c>
      <c r="P25" s="51"/>
      <c r="Q25" s="51"/>
      <c r="R25" s="51"/>
      <c r="S25" s="44">
        <v>58</v>
      </c>
      <c r="T25" s="44">
        <v>214</v>
      </c>
      <c r="U25" s="44" t="s">
        <v>98</v>
      </c>
      <c r="V25" s="42" t="s">
        <v>39</v>
      </c>
      <c r="W25" s="69" t="s">
        <v>54</v>
      </c>
    </row>
    <row r="26" s="5" customFormat="1" ht="25" customHeight="1" spans="1:23">
      <c r="A26" s="35">
        <v>17</v>
      </c>
      <c r="B26" s="44" t="s">
        <v>99</v>
      </c>
      <c r="C26" s="36" t="s">
        <v>31</v>
      </c>
      <c r="D26" s="36" t="s">
        <v>87</v>
      </c>
      <c r="E26" s="44" t="s">
        <v>100</v>
      </c>
      <c r="F26" s="43">
        <v>44256</v>
      </c>
      <c r="G26" s="43">
        <v>44531</v>
      </c>
      <c r="H26" s="44" t="s">
        <v>36</v>
      </c>
      <c r="I26" s="44" t="s">
        <v>101</v>
      </c>
      <c r="J26" s="51">
        <v>7</v>
      </c>
      <c r="K26" s="51"/>
      <c r="L26" s="51">
        <v>7</v>
      </c>
      <c r="M26" s="51"/>
      <c r="N26" s="51"/>
      <c r="O26" s="53">
        <v>1</v>
      </c>
      <c r="P26" s="51"/>
      <c r="Q26" s="51"/>
      <c r="R26" s="70">
        <v>1</v>
      </c>
      <c r="S26" s="44">
        <v>26</v>
      </c>
      <c r="T26" s="44">
        <v>108</v>
      </c>
      <c r="U26" s="44" t="s">
        <v>102</v>
      </c>
      <c r="V26" s="42" t="s">
        <v>39</v>
      </c>
      <c r="W26" s="69" t="s">
        <v>54</v>
      </c>
    </row>
    <row r="27" s="5" customFormat="1" ht="25" customHeight="1" spans="1:23">
      <c r="A27" s="35">
        <v>18</v>
      </c>
      <c r="B27" s="44" t="s">
        <v>103</v>
      </c>
      <c r="C27" s="36" t="s">
        <v>31</v>
      </c>
      <c r="D27" s="36" t="s">
        <v>34</v>
      </c>
      <c r="E27" s="36" t="s">
        <v>104</v>
      </c>
      <c r="F27" s="43">
        <v>44256</v>
      </c>
      <c r="G27" s="43">
        <v>44531</v>
      </c>
      <c r="H27" s="44" t="s">
        <v>36</v>
      </c>
      <c r="I27" s="36" t="s">
        <v>105</v>
      </c>
      <c r="J27" s="51">
        <v>25</v>
      </c>
      <c r="K27" s="51"/>
      <c r="L27" s="51">
        <v>25</v>
      </c>
      <c r="M27" s="51"/>
      <c r="N27" s="51"/>
      <c r="O27" s="53">
        <v>1</v>
      </c>
      <c r="P27" s="51"/>
      <c r="Q27" s="51"/>
      <c r="R27" s="51"/>
      <c r="S27" s="44">
        <v>101</v>
      </c>
      <c r="T27" s="44">
        <v>395</v>
      </c>
      <c r="U27" s="44" t="s">
        <v>106</v>
      </c>
      <c r="V27" s="42" t="s">
        <v>39</v>
      </c>
      <c r="W27" s="69" t="s">
        <v>54</v>
      </c>
    </row>
    <row r="28" s="5" customFormat="1" ht="25" customHeight="1" spans="1:23">
      <c r="A28" s="35">
        <v>19</v>
      </c>
      <c r="B28" s="44" t="s">
        <v>107</v>
      </c>
      <c r="C28" s="36" t="s">
        <v>31</v>
      </c>
      <c r="D28" s="36" t="s">
        <v>34</v>
      </c>
      <c r="E28" s="36" t="s">
        <v>108</v>
      </c>
      <c r="F28" s="43">
        <v>44256</v>
      </c>
      <c r="G28" s="43">
        <v>44531</v>
      </c>
      <c r="H28" s="44" t="s">
        <v>36</v>
      </c>
      <c r="I28" s="36" t="s">
        <v>109</v>
      </c>
      <c r="J28" s="51">
        <v>30</v>
      </c>
      <c r="K28" s="51"/>
      <c r="L28" s="51">
        <v>30</v>
      </c>
      <c r="M28" s="51"/>
      <c r="N28" s="51"/>
      <c r="O28" s="53">
        <v>1</v>
      </c>
      <c r="P28" s="51"/>
      <c r="Q28" s="51"/>
      <c r="R28" s="51"/>
      <c r="S28" s="44">
        <v>45</v>
      </c>
      <c r="T28" s="44">
        <v>162</v>
      </c>
      <c r="U28" s="44" t="s">
        <v>110</v>
      </c>
      <c r="V28" s="42" t="s">
        <v>39</v>
      </c>
      <c r="W28" s="69" t="s">
        <v>54</v>
      </c>
    </row>
    <row r="29" s="5" customFormat="1" ht="25" customHeight="1" spans="1:23">
      <c r="A29" s="35">
        <v>20</v>
      </c>
      <c r="B29" s="36" t="s">
        <v>111</v>
      </c>
      <c r="C29" s="36" t="s">
        <v>31</v>
      </c>
      <c r="D29" s="36" t="s">
        <v>34</v>
      </c>
      <c r="E29" s="36" t="s">
        <v>112</v>
      </c>
      <c r="F29" s="43">
        <v>44256</v>
      </c>
      <c r="G29" s="43">
        <v>44531</v>
      </c>
      <c r="H29" s="36" t="s">
        <v>36</v>
      </c>
      <c r="I29" s="36" t="s">
        <v>113</v>
      </c>
      <c r="J29" s="53">
        <v>20</v>
      </c>
      <c r="K29" s="53"/>
      <c r="L29" s="53">
        <v>20</v>
      </c>
      <c r="M29" s="53"/>
      <c r="N29" s="53"/>
      <c r="O29" s="53">
        <v>1</v>
      </c>
      <c r="P29" s="53"/>
      <c r="Q29" s="53"/>
      <c r="R29" s="70">
        <v>1</v>
      </c>
      <c r="S29" s="36">
        <v>146</v>
      </c>
      <c r="T29" s="36">
        <v>563</v>
      </c>
      <c r="U29" s="36" t="s">
        <v>114</v>
      </c>
      <c r="V29" s="42" t="s">
        <v>39</v>
      </c>
      <c r="W29" s="69" t="s">
        <v>54</v>
      </c>
    </row>
    <row r="30" s="5" customFormat="1" ht="25" customHeight="1" spans="1:23">
      <c r="A30" s="35">
        <v>21</v>
      </c>
      <c r="B30" s="36" t="s">
        <v>115</v>
      </c>
      <c r="C30" s="36" t="s">
        <v>31</v>
      </c>
      <c r="D30" s="36" t="s">
        <v>34</v>
      </c>
      <c r="E30" s="36" t="s">
        <v>112</v>
      </c>
      <c r="F30" s="43">
        <v>44256</v>
      </c>
      <c r="G30" s="43">
        <v>44531</v>
      </c>
      <c r="H30" s="36" t="s">
        <v>36</v>
      </c>
      <c r="I30" s="36" t="s">
        <v>116</v>
      </c>
      <c r="J30" s="53">
        <v>20</v>
      </c>
      <c r="K30" s="53"/>
      <c r="L30" s="53">
        <v>20</v>
      </c>
      <c r="M30" s="53"/>
      <c r="N30" s="53"/>
      <c r="O30" s="53">
        <v>1</v>
      </c>
      <c r="P30" s="53"/>
      <c r="Q30" s="53"/>
      <c r="R30" s="70">
        <v>1</v>
      </c>
      <c r="S30" s="36">
        <v>146</v>
      </c>
      <c r="T30" s="36">
        <v>563</v>
      </c>
      <c r="U30" s="36" t="s">
        <v>114</v>
      </c>
      <c r="V30" s="42" t="s">
        <v>39</v>
      </c>
      <c r="W30" s="69" t="s">
        <v>54</v>
      </c>
    </row>
    <row r="31" s="5" customFormat="1" ht="25" customHeight="1" spans="1:23">
      <c r="A31" s="35">
        <v>22</v>
      </c>
      <c r="B31" s="36" t="s">
        <v>117</v>
      </c>
      <c r="C31" s="36" t="s">
        <v>31</v>
      </c>
      <c r="D31" s="36" t="s">
        <v>34</v>
      </c>
      <c r="E31" s="36" t="s">
        <v>118</v>
      </c>
      <c r="F31" s="43">
        <v>44256</v>
      </c>
      <c r="G31" s="43">
        <v>44531</v>
      </c>
      <c r="H31" s="44" t="s">
        <v>36</v>
      </c>
      <c r="I31" s="36" t="s">
        <v>119</v>
      </c>
      <c r="J31" s="53">
        <v>6.5</v>
      </c>
      <c r="K31" s="53"/>
      <c r="L31" s="53">
        <v>6.5</v>
      </c>
      <c r="M31" s="53"/>
      <c r="N31" s="53"/>
      <c r="O31" s="53">
        <v>1</v>
      </c>
      <c r="P31" s="53"/>
      <c r="Q31" s="53"/>
      <c r="R31" s="53"/>
      <c r="S31" s="36">
        <v>50</v>
      </c>
      <c r="T31" s="36">
        <v>169</v>
      </c>
      <c r="U31" s="36" t="s">
        <v>120</v>
      </c>
      <c r="V31" s="42" t="s">
        <v>39</v>
      </c>
      <c r="W31" s="69" t="s">
        <v>54</v>
      </c>
    </row>
    <row r="32" s="5" customFormat="1" ht="25" customHeight="1" spans="1:23">
      <c r="A32" s="35">
        <v>23</v>
      </c>
      <c r="B32" s="44" t="s">
        <v>121</v>
      </c>
      <c r="C32" s="44" t="s">
        <v>31</v>
      </c>
      <c r="D32" s="44" t="s">
        <v>34</v>
      </c>
      <c r="E32" s="44" t="s">
        <v>122</v>
      </c>
      <c r="F32" s="43">
        <v>44256</v>
      </c>
      <c r="G32" s="43">
        <v>44531</v>
      </c>
      <c r="H32" s="39" t="s">
        <v>36</v>
      </c>
      <c r="I32" s="44" t="s">
        <v>123</v>
      </c>
      <c r="J32" s="56">
        <v>15</v>
      </c>
      <c r="K32" s="56"/>
      <c r="L32" s="56">
        <v>15</v>
      </c>
      <c r="M32" s="53"/>
      <c r="N32" s="53"/>
      <c r="O32" s="53">
        <v>1</v>
      </c>
      <c r="P32" s="53"/>
      <c r="Q32" s="53"/>
      <c r="R32" s="70">
        <v>1</v>
      </c>
      <c r="S32" s="72">
        <v>151</v>
      </c>
      <c r="T32" s="72">
        <v>695</v>
      </c>
      <c r="U32" s="44" t="s">
        <v>124</v>
      </c>
      <c r="V32" s="42" t="s">
        <v>39</v>
      </c>
      <c r="W32" s="69" t="s">
        <v>54</v>
      </c>
    </row>
    <row r="33" s="6" customFormat="1" ht="24" spans="1:23">
      <c r="A33" s="35">
        <v>24</v>
      </c>
      <c r="B33" s="36" t="s">
        <v>121</v>
      </c>
      <c r="C33" s="44" t="s">
        <v>31</v>
      </c>
      <c r="D33" s="44" t="s">
        <v>34</v>
      </c>
      <c r="E33" s="44" t="s">
        <v>122</v>
      </c>
      <c r="F33" s="43">
        <v>44256</v>
      </c>
      <c r="G33" s="43">
        <v>44531</v>
      </c>
      <c r="H33" s="39" t="s">
        <v>36</v>
      </c>
      <c r="I33" s="57" t="s">
        <v>125</v>
      </c>
      <c r="J33" s="53">
        <v>9</v>
      </c>
      <c r="K33" s="53"/>
      <c r="L33" s="53">
        <v>9</v>
      </c>
      <c r="M33" s="53"/>
      <c r="N33" s="53"/>
      <c r="O33" s="53">
        <v>1</v>
      </c>
      <c r="P33" s="53"/>
      <c r="Q33" s="53"/>
      <c r="R33" s="70">
        <v>1</v>
      </c>
      <c r="S33" s="72">
        <v>48</v>
      </c>
      <c r="T33" s="72">
        <v>167</v>
      </c>
      <c r="U33" s="69" t="s">
        <v>126</v>
      </c>
      <c r="V33" s="42" t="s">
        <v>39</v>
      </c>
      <c r="W33" s="69" t="s">
        <v>54</v>
      </c>
    </row>
    <row r="34" s="6" customFormat="1" ht="36" spans="1:23">
      <c r="A34" s="35">
        <v>25</v>
      </c>
      <c r="B34" s="36" t="s">
        <v>127</v>
      </c>
      <c r="C34" s="44" t="s">
        <v>31</v>
      </c>
      <c r="D34" s="36" t="s">
        <v>87</v>
      </c>
      <c r="E34" s="44" t="s">
        <v>128</v>
      </c>
      <c r="F34" s="43">
        <v>44256</v>
      </c>
      <c r="G34" s="43">
        <v>44531</v>
      </c>
      <c r="H34" s="39" t="s">
        <v>36</v>
      </c>
      <c r="I34" s="57" t="s">
        <v>129</v>
      </c>
      <c r="J34" s="51">
        <v>10</v>
      </c>
      <c r="K34" s="51"/>
      <c r="L34" s="53">
        <v>10</v>
      </c>
      <c r="M34" s="56"/>
      <c r="N34" s="56"/>
      <c r="O34" s="53">
        <v>1</v>
      </c>
      <c r="P34" s="56"/>
      <c r="Q34" s="56"/>
      <c r="R34" s="56"/>
      <c r="S34" s="72">
        <v>121</v>
      </c>
      <c r="T34" s="72">
        <v>461</v>
      </c>
      <c r="U34" s="44" t="s">
        <v>130</v>
      </c>
      <c r="V34" s="42" t="s">
        <v>39</v>
      </c>
      <c r="W34" s="69" t="s">
        <v>54</v>
      </c>
    </row>
    <row r="35" s="6" customFormat="1" ht="24" spans="1:23">
      <c r="A35" s="35">
        <v>26</v>
      </c>
      <c r="B35" s="36" t="s">
        <v>131</v>
      </c>
      <c r="C35" s="36" t="s">
        <v>31</v>
      </c>
      <c r="D35" s="36" t="s">
        <v>34</v>
      </c>
      <c r="E35" s="36" t="s">
        <v>132</v>
      </c>
      <c r="F35" s="43">
        <v>44256</v>
      </c>
      <c r="G35" s="43">
        <v>44531</v>
      </c>
      <c r="H35" s="36" t="s">
        <v>36</v>
      </c>
      <c r="I35" s="36" t="s">
        <v>133</v>
      </c>
      <c r="J35" s="53">
        <v>10</v>
      </c>
      <c r="K35" s="53"/>
      <c r="L35" s="53">
        <v>10</v>
      </c>
      <c r="M35" s="53"/>
      <c r="N35" s="53"/>
      <c r="O35" s="53">
        <v>1</v>
      </c>
      <c r="P35" s="53"/>
      <c r="Q35" s="53"/>
      <c r="R35" s="70">
        <v>1</v>
      </c>
      <c r="S35" s="36">
        <v>20</v>
      </c>
      <c r="T35" s="36">
        <v>89</v>
      </c>
      <c r="U35" s="36" t="s">
        <v>134</v>
      </c>
      <c r="V35" s="42" t="s">
        <v>39</v>
      </c>
      <c r="W35" s="69" t="s">
        <v>54</v>
      </c>
    </row>
    <row r="36" s="6" customFormat="1" ht="36" spans="1:23">
      <c r="A36" s="35">
        <v>27</v>
      </c>
      <c r="B36" s="36" t="s">
        <v>135</v>
      </c>
      <c r="C36" s="36" t="s">
        <v>31</v>
      </c>
      <c r="D36" s="36" t="s">
        <v>87</v>
      </c>
      <c r="E36" s="36" t="s">
        <v>132</v>
      </c>
      <c r="F36" s="43">
        <v>44256</v>
      </c>
      <c r="G36" s="43">
        <v>44531</v>
      </c>
      <c r="H36" s="44" t="s">
        <v>36</v>
      </c>
      <c r="I36" s="36" t="s">
        <v>136</v>
      </c>
      <c r="J36" s="53">
        <v>20</v>
      </c>
      <c r="K36" s="53"/>
      <c r="L36" s="53">
        <v>20</v>
      </c>
      <c r="M36" s="53"/>
      <c r="N36" s="53"/>
      <c r="O36" s="53">
        <v>1</v>
      </c>
      <c r="P36" s="53"/>
      <c r="Q36" s="53"/>
      <c r="R36" s="70">
        <v>1</v>
      </c>
      <c r="S36" s="36">
        <v>192</v>
      </c>
      <c r="T36" s="36">
        <v>825</v>
      </c>
      <c r="U36" s="36" t="s">
        <v>137</v>
      </c>
      <c r="V36" s="42" t="s">
        <v>39</v>
      </c>
      <c r="W36" s="69" t="s">
        <v>54</v>
      </c>
    </row>
    <row r="37" s="6" customFormat="1" ht="36" spans="1:23">
      <c r="A37" s="35">
        <v>28</v>
      </c>
      <c r="B37" s="36" t="s">
        <v>138</v>
      </c>
      <c r="C37" s="36" t="s">
        <v>31</v>
      </c>
      <c r="D37" s="36" t="s">
        <v>87</v>
      </c>
      <c r="E37" s="36" t="s">
        <v>132</v>
      </c>
      <c r="F37" s="43">
        <v>44256</v>
      </c>
      <c r="G37" s="43">
        <v>44531</v>
      </c>
      <c r="H37" s="44" t="s">
        <v>36</v>
      </c>
      <c r="I37" s="36" t="s">
        <v>139</v>
      </c>
      <c r="J37" s="53">
        <v>15</v>
      </c>
      <c r="K37" s="53"/>
      <c r="L37" s="53">
        <v>15</v>
      </c>
      <c r="M37" s="53"/>
      <c r="N37" s="53"/>
      <c r="O37" s="53">
        <v>1</v>
      </c>
      <c r="P37" s="53"/>
      <c r="Q37" s="53"/>
      <c r="R37" s="70">
        <v>1</v>
      </c>
      <c r="S37" s="36">
        <v>64</v>
      </c>
      <c r="T37" s="36">
        <v>282</v>
      </c>
      <c r="U37" s="36" t="s">
        <v>140</v>
      </c>
      <c r="V37" s="42" t="s">
        <v>39</v>
      </c>
      <c r="W37" s="69" t="s">
        <v>54</v>
      </c>
    </row>
    <row r="38" s="6" customFormat="1" ht="36" spans="1:23">
      <c r="A38" s="35">
        <v>29</v>
      </c>
      <c r="B38" s="36" t="s">
        <v>141</v>
      </c>
      <c r="C38" s="36" t="s">
        <v>31</v>
      </c>
      <c r="D38" s="36" t="s">
        <v>34</v>
      </c>
      <c r="E38" s="36" t="s">
        <v>60</v>
      </c>
      <c r="F38" s="43">
        <v>44256</v>
      </c>
      <c r="G38" s="43">
        <v>44531</v>
      </c>
      <c r="H38" s="36" t="s">
        <v>36</v>
      </c>
      <c r="I38" s="36" t="s">
        <v>142</v>
      </c>
      <c r="J38" s="53">
        <v>10</v>
      </c>
      <c r="K38" s="53"/>
      <c r="L38" s="53">
        <v>10</v>
      </c>
      <c r="M38" s="53"/>
      <c r="N38" s="53"/>
      <c r="O38" s="53">
        <v>1</v>
      </c>
      <c r="P38" s="53"/>
      <c r="Q38" s="53"/>
      <c r="R38" s="70">
        <v>1</v>
      </c>
      <c r="S38" s="36">
        <v>19</v>
      </c>
      <c r="T38" s="36">
        <v>84</v>
      </c>
      <c r="U38" s="71" t="s">
        <v>143</v>
      </c>
      <c r="V38" s="42" t="s">
        <v>39</v>
      </c>
      <c r="W38" s="69" t="s">
        <v>54</v>
      </c>
    </row>
    <row r="39" s="6" customFormat="1" ht="36" spans="1:23">
      <c r="A39" s="35">
        <v>30</v>
      </c>
      <c r="B39" s="36" t="s">
        <v>144</v>
      </c>
      <c r="C39" s="36" t="s">
        <v>31</v>
      </c>
      <c r="D39" s="36" t="s">
        <v>34</v>
      </c>
      <c r="E39" s="36" t="s">
        <v>145</v>
      </c>
      <c r="F39" s="43">
        <v>44256</v>
      </c>
      <c r="G39" s="43">
        <v>44531</v>
      </c>
      <c r="H39" s="39" t="s">
        <v>36</v>
      </c>
      <c r="I39" s="36" t="s">
        <v>146</v>
      </c>
      <c r="J39" s="53">
        <v>6</v>
      </c>
      <c r="K39" s="53"/>
      <c r="L39" s="53">
        <v>6</v>
      </c>
      <c r="M39" s="53"/>
      <c r="N39" s="53"/>
      <c r="O39" s="53">
        <v>1</v>
      </c>
      <c r="P39" s="53"/>
      <c r="Q39" s="53"/>
      <c r="R39" s="53"/>
      <c r="S39" s="36">
        <v>25</v>
      </c>
      <c r="T39" s="36">
        <v>126</v>
      </c>
      <c r="U39" s="36" t="s">
        <v>147</v>
      </c>
      <c r="V39" s="42" t="s">
        <v>39</v>
      </c>
      <c r="W39" s="69" t="s">
        <v>54</v>
      </c>
    </row>
    <row r="40" s="6" customFormat="1" ht="36" spans="1:23">
      <c r="A40" s="35">
        <v>31</v>
      </c>
      <c r="B40" s="36" t="s">
        <v>148</v>
      </c>
      <c r="C40" s="36" t="s">
        <v>31</v>
      </c>
      <c r="D40" s="36" t="s">
        <v>34</v>
      </c>
      <c r="E40" s="36" t="s">
        <v>149</v>
      </c>
      <c r="F40" s="43">
        <v>44256</v>
      </c>
      <c r="G40" s="43">
        <v>44531</v>
      </c>
      <c r="H40" s="39" t="s">
        <v>36</v>
      </c>
      <c r="I40" s="36" t="s">
        <v>150</v>
      </c>
      <c r="J40" s="53">
        <v>30</v>
      </c>
      <c r="K40" s="53"/>
      <c r="L40" s="53">
        <v>30</v>
      </c>
      <c r="M40" s="53"/>
      <c r="N40" s="53"/>
      <c r="O40" s="53">
        <v>1</v>
      </c>
      <c r="P40" s="53"/>
      <c r="Q40" s="53"/>
      <c r="R40" s="53"/>
      <c r="S40" s="36">
        <v>75</v>
      </c>
      <c r="T40" s="36">
        <v>291</v>
      </c>
      <c r="U40" s="36" t="s">
        <v>151</v>
      </c>
      <c r="V40" s="42" t="s">
        <v>39</v>
      </c>
      <c r="W40" s="69" t="s">
        <v>54</v>
      </c>
    </row>
    <row r="41" s="6" customFormat="1" ht="36" spans="1:23">
      <c r="A41" s="35">
        <v>32</v>
      </c>
      <c r="B41" s="36" t="s">
        <v>152</v>
      </c>
      <c r="C41" s="36" t="s">
        <v>31</v>
      </c>
      <c r="D41" s="36" t="s">
        <v>34</v>
      </c>
      <c r="E41" s="36" t="s">
        <v>153</v>
      </c>
      <c r="F41" s="43">
        <v>44256</v>
      </c>
      <c r="G41" s="43">
        <v>44531</v>
      </c>
      <c r="H41" s="36" t="s">
        <v>36</v>
      </c>
      <c r="I41" s="36" t="s">
        <v>154</v>
      </c>
      <c r="J41" s="53">
        <v>12</v>
      </c>
      <c r="K41" s="53"/>
      <c r="L41" s="53">
        <v>12</v>
      </c>
      <c r="M41" s="53"/>
      <c r="N41" s="53"/>
      <c r="O41" s="53">
        <v>1</v>
      </c>
      <c r="P41" s="53"/>
      <c r="Q41" s="53"/>
      <c r="R41" s="53"/>
      <c r="S41" s="36">
        <v>142</v>
      </c>
      <c r="T41" s="36">
        <v>503</v>
      </c>
      <c r="U41" s="73" t="s">
        <v>155</v>
      </c>
      <c r="V41" s="42" t="s">
        <v>39</v>
      </c>
      <c r="W41" s="69" t="s">
        <v>54</v>
      </c>
    </row>
    <row r="42" s="6" customFormat="1" ht="36" spans="1:23">
      <c r="A42" s="35">
        <v>33</v>
      </c>
      <c r="B42" s="36" t="s">
        <v>156</v>
      </c>
      <c r="C42" s="36" t="s">
        <v>31</v>
      </c>
      <c r="D42" s="36" t="s">
        <v>34</v>
      </c>
      <c r="E42" s="36" t="s">
        <v>153</v>
      </c>
      <c r="F42" s="43">
        <v>44256</v>
      </c>
      <c r="G42" s="43">
        <v>44531</v>
      </c>
      <c r="H42" s="36" t="s">
        <v>36</v>
      </c>
      <c r="I42" s="36" t="s">
        <v>157</v>
      </c>
      <c r="J42" s="53">
        <v>22</v>
      </c>
      <c r="K42" s="53"/>
      <c r="L42" s="53">
        <v>22</v>
      </c>
      <c r="M42" s="53"/>
      <c r="N42" s="53"/>
      <c r="O42" s="53">
        <v>1</v>
      </c>
      <c r="P42" s="53"/>
      <c r="Q42" s="53"/>
      <c r="R42" s="53"/>
      <c r="S42" s="36">
        <v>76</v>
      </c>
      <c r="T42" s="36">
        <v>283</v>
      </c>
      <c r="U42" s="73" t="s">
        <v>158</v>
      </c>
      <c r="V42" s="42" t="s">
        <v>39</v>
      </c>
      <c r="W42" s="69" t="s">
        <v>54</v>
      </c>
    </row>
    <row r="43" s="6" customFormat="1" ht="36" spans="1:23">
      <c r="A43" s="35">
        <v>34</v>
      </c>
      <c r="B43" s="36" t="s">
        <v>159</v>
      </c>
      <c r="C43" s="36" t="s">
        <v>31</v>
      </c>
      <c r="D43" s="36" t="s">
        <v>34</v>
      </c>
      <c r="E43" s="36" t="s">
        <v>153</v>
      </c>
      <c r="F43" s="43">
        <v>44256</v>
      </c>
      <c r="G43" s="43">
        <v>44531</v>
      </c>
      <c r="H43" s="36" t="s">
        <v>36</v>
      </c>
      <c r="I43" s="36" t="s">
        <v>160</v>
      </c>
      <c r="J43" s="53">
        <v>13</v>
      </c>
      <c r="K43" s="53"/>
      <c r="L43" s="53">
        <v>13</v>
      </c>
      <c r="M43" s="53"/>
      <c r="N43" s="53"/>
      <c r="O43" s="53">
        <v>1</v>
      </c>
      <c r="P43" s="53"/>
      <c r="Q43" s="53"/>
      <c r="R43" s="53"/>
      <c r="S43" s="36">
        <v>64</v>
      </c>
      <c r="T43" s="36">
        <v>243</v>
      </c>
      <c r="U43" s="73" t="s">
        <v>161</v>
      </c>
      <c r="V43" s="42" t="s">
        <v>39</v>
      </c>
      <c r="W43" s="69" t="s">
        <v>54</v>
      </c>
    </row>
    <row r="44" s="6" customFormat="1" ht="24" spans="1:23">
      <c r="A44" s="35">
        <v>35</v>
      </c>
      <c r="B44" s="36" t="s">
        <v>162</v>
      </c>
      <c r="C44" s="44" t="s">
        <v>31</v>
      </c>
      <c r="D44" s="36" t="s">
        <v>87</v>
      </c>
      <c r="E44" s="36" t="s">
        <v>42</v>
      </c>
      <c r="F44" s="43">
        <v>44256</v>
      </c>
      <c r="G44" s="43">
        <v>44531</v>
      </c>
      <c r="H44" s="39" t="s">
        <v>36</v>
      </c>
      <c r="I44" s="36" t="s">
        <v>163</v>
      </c>
      <c r="J44" s="53">
        <v>2</v>
      </c>
      <c r="K44" s="53"/>
      <c r="L44" s="53">
        <v>2</v>
      </c>
      <c r="M44" s="53"/>
      <c r="N44" s="53"/>
      <c r="O44" s="53">
        <v>1</v>
      </c>
      <c r="P44" s="53"/>
      <c r="Q44" s="53"/>
      <c r="R44" s="53"/>
      <c r="S44" s="36">
        <v>33</v>
      </c>
      <c r="T44" s="36">
        <v>112</v>
      </c>
      <c r="U44" s="36" t="s">
        <v>164</v>
      </c>
      <c r="V44" s="42" t="s">
        <v>39</v>
      </c>
      <c r="W44" s="69" t="s">
        <v>54</v>
      </c>
    </row>
    <row r="45" s="6" customFormat="1" ht="36" spans="1:23">
      <c r="A45" s="35">
        <v>36</v>
      </c>
      <c r="B45" s="44" t="s">
        <v>165</v>
      </c>
      <c r="C45" s="44" t="s">
        <v>31</v>
      </c>
      <c r="D45" s="44" t="s">
        <v>34</v>
      </c>
      <c r="E45" s="44" t="s">
        <v>166</v>
      </c>
      <c r="F45" s="43">
        <v>44256</v>
      </c>
      <c r="G45" s="43">
        <v>44531</v>
      </c>
      <c r="H45" s="39" t="s">
        <v>36</v>
      </c>
      <c r="I45" s="44" t="s">
        <v>167</v>
      </c>
      <c r="J45" s="56">
        <v>6</v>
      </c>
      <c r="K45" s="56"/>
      <c r="L45" s="56">
        <v>6</v>
      </c>
      <c r="M45" s="56"/>
      <c r="N45" s="56"/>
      <c r="O45" s="53">
        <v>1</v>
      </c>
      <c r="P45" s="56"/>
      <c r="Q45" s="56"/>
      <c r="R45" s="70">
        <v>1</v>
      </c>
      <c r="S45" s="72">
        <v>32</v>
      </c>
      <c r="T45" s="72">
        <v>75</v>
      </c>
      <c r="U45" s="36" t="s">
        <v>168</v>
      </c>
      <c r="V45" s="42" t="s">
        <v>39</v>
      </c>
      <c r="W45" s="69" t="s">
        <v>54</v>
      </c>
    </row>
    <row r="46" s="6" customFormat="1" ht="36" spans="1:23">
      <c r="A46" s="35">
        <v>37</v>
      </c>
      <c r="B46" s="36" t="s">
        <v>169</v>
      </c>
      <c r="C46" s="44" t="s">
        <v>31</v>
      </c>
      <c r="D46" s="44" t="s">
        <v>34</v>
      </c>
      <c r="E46" s="44" t="s">
        <v>166</v>
      </c>
      <c r="F46" s="43">
        <v>44256</v>
      </c>
      <c r="G46" s="43">
        <v>44531</v>
      </c>
      <c r="H46" s="39" t="s">
        <v>36</v>
      </c>
      <c r="I46" s="36" t="s">
        <v>170</v>
      </c>
      <c r="J46" s="53">
        <v>4</v>
      </c>
      <c r="K46" s="53"/>
      <c r="L46" s="53">
        <v>4</v>
      </c>
      <c r="M46" s="53"/>
      <c r="N46" s="53"/>
      <c r="O46" s="53">
        <v>1</v>
      </c>
      <c r="P46" s="53"/>
      <c r="Q46" s="53"/>
      <c r="R46" s="70">
        <v>1</v>
      </c>
      <c r="S46" s="36">
        <v>171</v>
      </c>
      <c r="T46" s="36">
        <v>648</v>
      </c>
      <c r="U46" s="36" t="s">
        <v>171</v>
      </c>
      <c r="V46" s="42" t="s">
        <v>39</v>
      </c>
      <c r="W46" s="69" t="s">
        <v>54</v>
      </c>
    </row>
    <row r="47" s="7" customFormat="1" ht="24" spans="1:23">
      <c r="A47" s="35">
        <v>38</v>
      </c>
      <c r="B47" s="45" t="s">
        <v>172</v>
      </c>
      <c r="C47" s="45" t="s">
        <v>31</v>
      </c>
      <c r="D47" s="45" t="s">
        <v>34</v>
      </c>
      <c r="E47" s="45" t="s">
        <v>173</v>
      </c>
      <c r="F47" s="46">
        <v>44256</v>
      </c>
      <c r="G47" s="46">
        <v>44531</v>
      </c>
      <c r="H47" s="45" t="s">
        <v>36</v>
      </c>
      <c r="I47" s="45" t="s">
        <v>174</v>
      </c>
      <c r="J47" s="58">
        <v>40</v>
      </c>
      <c r="K47" s="59">
        <v>40</v>
      </c>
      <c r="L47" s="59"/>
      <c r="M47" s="60"/>
      <c r="N47" s="60"/>
      <c r="O47" s="61">
        <v>1</v>
      </c>
      <c r="P47" s="60"/>
      <c r="Q47" s="60"/>
      <c r="R47" s="60"/>
      <c r="S47" s="45">
        <v>69</v>
      </c>
      <c r="T47" s="45">
        <v>247</v>
      </c>
      <c r="U47" s="45" t="s">
        <v>175</v>
      </c>
      <c r="V47" s="74" t="s">
        <v>39</v>
      </c>
      <c r="W47" s="75" t="s">
        <v>54</v>
      </c>
    </row>
    <row r="48" s="7" customFormat="1" ht="36" spans="1:23">
      <c r="A48" s="35">
        <v>39</v>
      </c>
      <c r="B48" s="47" t="s">
        <v>176</v>
      </c>
      <c r="C48" s="47" t="s">
        <v>31</v>
      </c>
      <c r="D48" s="48" t="s">
        <v>34</v>
      </c>
      <c r="E48" s="47" t="s">
        <v>173</v>
      </c>
      <c r="F48" s="46">
        <v>44378</v>
      </c>
      <c r="G48" s="49">
        <v>44531</v>
      </c>
      <c r="H48" s="50" t="s">
        <v>36</v>
      </c>
      <c r="I48" s="47" t="s">
        <v>177</v>
      </c>
      <c r="J48" s="62">
        <v>6</v>
      </c>
      <c r="K48" s="63">
        <v>6</v>
      </c>
      <c r="L48" s="63"/>
      <c r="M48" s="63"/>
      <c r="N48" s="63"/>
      <c r="O48" s="64">
        <v>1</v>
      </c>
      <c r="P48" s="63"/>
      <c r="Q48" s="63"/>
      <c r="R48" s="63"/>
      <c r="S48" s="47">
        <v>20</v>
      </c>
      <c r="T48" s="47">
        <v>91</v>
      </c>
      <c r="U48" s="75" t="s">
        <v>178</v>
      </c>
      <c r="V48" s="74" t="s">
        <v>39</v>
      </c>
      <c r="W48" s="75" t="s">
        <v>179</v>
      </c>
    </row>
    <row r="49" s="6" customFormat="1" ht="36" spans="1:23">
      <c r="A49" s="35">
        <v>40</v>
      </c>
      <c r="B49" s="44" t="s">
        <v>180</v>
      </c>
      <c r="C49" s="44" t="s">
        <v>31</v>
      </c>
      <c r="D49" s="44" t="s">
        <v>34</v>
      </c>
      <c r="E49" s="44" t="s">
        <v>181</v>
      </c>
      <c r="F49" s="43">
        <v>44256</v>
      </c>
      <c r="G49" s="43">
        <v>44531</v>
      </c>
      <c r="H49" s="36" t="s">
        <v>36</v>
      </c>
      <c r="I49" s="44" t="s">
        <v>182</v>
      </c>
      <c r="J49" s="51">
        <v>28</v>
      </c>
      <c r="K49" s="65"/>
      <c r="L49" s="51">
        <v>28</v>
      </c>
      <c r="M49" s="51"/>
      <c r="N49" s="51"/>
      <c r="O49" s="53">
        <v>1</v>
      </c>
      <c r="P49" s="51"/>
      <c r="Q49" s="51"/>
      <c r="R49" s="70">
        <v>1</v>
      </c>
      <c r="S49" s="44">
        <v>11</v>
      </c>
      <c r="T49" s="44">
        <v>45</v>
      </c>
      <c r="U49" s="44" t="s">
        <v>183</v>
      </c>
      <c r="V49" s="42" t="s">
        <v>39</v>
      </c>
      <c r="W49" s="69" t="s">
        <v>54</v>
      </c>
    </row>
    <row r="50" s="6" customFormat="1" ht="36" spans="1:23">
      <c r="A50" s="35">
        <v>41</v>
      </c>
      <c r="B50" s="44" t="s">
        <v>184</v>
      </c>
      <c r="C50" s="44" t="s">
        <v>31</v>
      </c>
      <c r="D50" s="44" t="s">
        <v>34</v>
      </c>
      <c r="E50" s="44" t="s">
        <v>185</v>
      </c>
      <c r="F50" s="43">
        <v>44256</v>
      </c>
      <c r="G50" s="43">
        <v>44531</v>
      </c>
      <c r="H50" s="36" t="s">
        <v>36</v>
      </c>
      <c r="I50" s="44" t="s">
        <v>186</v>
      </c>
      <c r="J50" s="51">
        <v>25</v>
      </c>
      <c r="K50" s="51"/>
      <c r="L50" s="51">
        <v>25</v>
      </c>
      <c r="M50" s="51"/>
      <c r="N50" s="51"/>
      <c r="O50" s="53">
        <v>1</v>
      </c>
      <c r="P50" s="51"/>
      <c r="Q50" s="51"/>
      <c r="R50" s="70">
        <v>1</v>
      </c>
      <c r="S50" s="44">
        <v>19</v>
      </c>
      <c r="T50" s="44">
        <v>78</v>
      </c>
      <c r="U50" s="44" t="s">
        <v>187</v>
      </c>
      <c r="V50" s="42" t="s">
        <v>39</v>
      </c>
      <c r="W50" s="69" t="s">
        <v>54</v>
      </c>
    </row>
    <row r="51" s="6" customFormat="1" ht="36" spans="1:23">
      <c r="A51" s="35">
        <v>42</v>
      </c>
      <c r="B51" s="36" t="s">
        <v>188</v>
      </c>
      <c r="C51" s="36" t="s">
        <v>189</v>
      </c>
      <c r="D51" s="42" t="s">
        <v>87</v>
      </c>
      <c r="E51" s="36" t="s">
        <v>190</v>
      </c>
      <c r="F51" s="43">
        <v>44256</v>
      </c>
      <c r="G51" s="43">
        <v>44531</v>
      </c>
      <c r="H51" s="36" t="s">
        <v>36</v>
      </c>
      <c r="I51" s="36" t="s">
        <v>191</v>
      </c>
      <c r="J51" s="55">
        <v>3</v>
      </c>
      <c r="K51" s="55"/>
      <c r="L51" s="53">
        <v>3</v>
      </c>
      <c r="M51" s="53"/>
      <c r="N51" s="53"/>
      <c r="O51" s="53">
        <v>1</v>
      </c>
      <c r="P51" s="53"/>
      <c r="Q51" s="53"/>
      <c r="R51" s="70">
        <v>1</v>
      </c>
      <c r="S51" s="36">
        <v>93</v>
      </c>
      <c r="T51" s="36">
        <v>386</v>
      </c>
      <c r="U51" s="36" t="s">
        <v>192</v>
      </c>
      <c r="V51" s="42" t="s">
        <v>39</v>
      </c>
      <c r="W51" s="69" t="s">
        <v>54</v>
      </c>
    </row>
    <row r="52" s="6" customFormat="1" ht="36" spans="1:23">
      <c r="A52" s="35">
        <v>43</v>
      </c>
      <c r="B52" s="36" t="s">
        <v>193</v>
      </c>
      <c r="C52" s="36" t="s">
        <v>31</v>
      </c>
      <c r="D52" s="42" t="s">
        <v>34</v>
      </c>
      <c r="E52" s="36" t="s">
        <v>194</v>
      </c>
      <c r="F52" s="43">
        <v>44256</v>
      </c>
      <c r="G52" s="43">
        <v>44531</v>
      </c>
      <c r="H52" s="36" t="s">
        <v>36</v>
      </c>
      <c r="I52" s="36" t="s">
        <v>195</v>
      </c>
      <c r="J52" s="55">
        <v>30</v>
      </c>
      <c r="K52" s="55"/>
      <c r="L52" s="55">
        <v>30</v>
      </c>
      <c r="M52" s="55"/>
      <c r="N52" s="55"/>
      <c r="O52" s="53">
        <v>1</v>
      </c>
      <c r="P52" s="55"/>
      <c r="Q52" s="55"/>
      <c r="R52" s="55"/>
      <c r="S52" s="42">
        <v>4</v>
      </c>
      <c r="T52" s="36">
        <v>17</v>
      </c>
      <c r="U52" s="36" t="s">
        <v>196</v>
      </c>
      <c r="V52" s="42" t="s">
        <v>39</v>
      </c>
      <c r="W52" s="69" t="s">
        <v>54</v>
      </c>
    </row>
    <row r="53" s="6" customFormat="1" ht="36" spans="1:23">
      <c r="A53" s="35">
        <v>44</v>
      </c>
      <c r="B53" s="36" t="s">
        <v>197</v>
      </c>
      <c r="C53" s="36" t="s">
        <v>31</v>
      </c>
      <c r="D53" s="36" t="s">
        <v>87</v>
      </c>
      <c r="E53" s="36" t="s">
        <v>198</v>
      </c>
      <c r="F53" s="37">
        <v>44256</v>
      </c>
      <c r="G53" s="37">
        <v>44531</v>
      </c>
      <c r="H53" s="36" t="s">
        <v>36</v>
      </c>
      <c r="I53" s="36" t="s">
        <v>199</v>
      </c>
      <c r="J53" s="53">
        <v>8</v>
      </c>
      <c r="K53" s="53"/>
      <c r="L53" s="53">
        <v>8</v>
      </c>
      <c r="M53" s="53"/>
      <c r="N53" s="53"/>
      <c r="O53" s="53">
        <v>1</v>
      </c>
      <c r="P53" s="53"/>
      <c r="Q53" s="53"/>
      <c r="R53" s="53"/>
      <c r="S53" s="36">
        <v>6</v>
      </c>
      <c r="T53" s="36">
        <v>13</v>
      </c>
      <c r="U53" s="36" t="s">
        <v>200</v>
      </c>
      <c r="V53" s="42" t="s">
        <v>39</v>
      </c>
      <c r="W53" s="69" t="s">
        <v>201</v>
      </c>
    </row>
    <row r="54" s="6" customFormat="1" ht="36" spans="1:23">
      <c r="A54" s="35">
        <v>45</v>
      </c>
      <c r="B54" s="36" t="s">
        <v>202</v>
      </c>
      <c r="C54" s="36" t="s">
        <v>31</v>
      </c>
      <c r="D54" s="36" t="s">
        <v>87</v>
      </c>
      <c r="E54" s="36" t="s">
        <v>198</v>
      </c>
      <c r="F54" s="43">
        <v>44256</v>
      </c>
      <c r="G54" s="43">
        <v>44531</v>
      </c>
      <c r="H54" s="36" t="s">
        <v>36</v>
      </c>
      <c r="I54" s="36" t="s">
        <v>203</v>
      </c>
      <c r="J54" s="53">
        <v>5</v>
      </c>
      <c r="K54" s="53"/>
      <c r="L54" s="53">
        <v>5</v>
      </c>
      <c r="M54" s="53"/>
      <c r="N54" s="53"/>
      <c r="O54" s="53">
        <v>1</v>
      </c>
      <c r="P54" s="53"/>
      <c r="Q54" s="53"/>
      <c r="R54" s="53"/>
      <c r="S54" s="36">
        <v>16</v>
      </c>
      <c r="T54" s="36">
        <v>35</v>
      </c>
      <c r="U54" s="36" t="s">
        <v>204</v>
      </c>
      <c r="V54" s="42" t="s">
        <v>39</v>
      </c>
      <c r="W54" s="69" t="s">
        <v>54</v>
      </c>
    </row>
    <row r="55" s="6" customFormat="1" ht="36" spans="1:23">
      <c r="A55" s="35">
        <v>46</v>
      </c>
      <c r="B55" s="36" t="s">
        <v>205</v>
      </c>
      <c r="C55" s="36" t="s">
        <v>31</v>
      </c>
      <c r="D55" s="36" t="s">
        <v>34</v>
      </c>
      <c r="E55" s="36" t="s">
        <v>206</v>
      </c>
      <c r="F55" s="43">
        <v>44256</v>
      </c>
      <c r="G55" s="43">
        <v>44531</v>
      </c>
      <c r="H55" s="39" t="s">
        <v>36</v>
      </c>
      <c r="I55" s="36" t="s">
        <v>207</v>
      </c>
      <c r="J55" s="53">
        <v>3</v>
      </c>
      <c r="K55" s="53"/>
      <c r="L55" s="53">
        <v>3</v>
      </c>
      <c r="M55" s="53"/>
      <c r="N55" s="53"/>
      <c r="O55" s="53">
        <v>1</v>
      </c>
      <c r="P55" s="53"/>
      <c r="Q55" s="53"/>
      <c r="R55" s="70">
        <v>1</v>
      </c>
      <c r="S55" s="36">
        <v>35</v>
      </c>
      <c r="T55" s="36">
        <v>89</v>
      </c>
      <c r="U55" s="36" t="s">
        <v>208</v>
      </c>
      <c r="V55" s="42" t="s">
        <v>39</v>
      </c>
      <c r="W55" s="69" t="s">
        <v>54</v>
      </c>
    </row>
    <row r="56" s="6" customFormat="1" ht="36" spans="1:23">
      <c r="A56" s="35">
        <v>47</v>
      </c>
      <c r="B56" s="36" t="s">
        <v>209</v>
      </c>
      <c r="C56" s="36" t="s">
        <v>31</v>
      </c>
      <c r="D56" s="42" t="s">
        <v>87</v>
      </c>
      <c r="E56" s="36" t="s">
        <v>206</v>
      </c>
      <c r="F56" s="43">
        <v>44256</v>
      </c>
      <c r="G56" s="43">
        <v>44531</v>
      </c>
      <c r="H56" s="36" t="s">
        <v>36</v>
      </c>
      <c r="I56" s="36" t="s">
        <v>210</v>
      </c>
      <c r="J56" s="55">
        <v>8</v>
      </c>
      <c r="K56" s="55"/>
      <c r="L56" s="55">
        <v>8</v>
      </c>
      <c r="M56" s="53"/>
      <c r="N56" s="53"/>
      <c r="O56" s="53">
        <v>1</v>
      </c>
      <c r="P56" s="53"/>
      <c r="Q56" s="53"/>
      <c r="R56" s="70">
        <v>1</v>
      </c>
      <c r="S56" s="36">
        <v>130</v>
      </c>
      <c r="T56" s="36">
        <v>528</v>
      </c>
      <c r="U56" s="36" t="s">
        <v>211</v>
      </c>
      <c r="V56" s="42" t="s">
        <v>39</v>
      </c>
      <c r="W56" s="69" t="s">
        <v>54</v>
      </c>
    </row>
    <row r="57" s="6" customFormat="1" ht="36" spans="1:23">
      <c r="A57" s="35">
        <v>48</v>
      </c>
      <c r="B57" s="36" t="s">
        <v>209</v>
      </c>
      <c r="C57" s="36" t="s">
        <v>31</v>
      </c>
      <c r="D57" s="42" t="s">
        <v>34</v>
      </c>
      <c r="E57" s="36" t="s">
        <v>206</v>
      </c>
      <c r="F57" s="43">
        <v>44256</v>
      </c>
      <c r="G57" s="43">
        <v>44531</v>
      </c>
      <c r="H57" s="36" t="s">
        <v>36</v>
      </c>
      <c r="I57" s="36" t="s">
        <v>212</v>
      </c>
      <c r="J57" s="55">
        <v>12</v>
      </c>
      <c r="K57" s="55"/>
      <c r="L57" s="55">
        <v>12</v>
      </c>
      <c r="M57" s="53"/>
      <c r="N57" s="53"/>
      <c r="O57" s="53">
        <v>1</v>
      </c>
      <c r="P57" s="53"/>
      <c r="Q57" s="53"/>
      <c r="R57" s="70">
        <v>1</v>
      </c>
      <c r="S57" s="36">
        <v>18</v>
      </c>
      <c r="T57" s="36">
        <v>78</v>
      </c>
      <c r="U57" s="36" t="s">
        <v>213</v>
      </c>
      <c r="V57" s="42" t="s">
        <v>39</v>
      </c>
      <c r="W57" s="69" t="s">
        <v>54</v>
      </c>
    </row>
    <row r="58" s="6" customFormat="1" ht="36" spans="1:23">
      <c r="A58" s="35">
        <v>49</v>
      </c>
      <c r="B58" s="44" t="s">
        <v>214</v>
      </c>
      <c r="C58" s="44" t="s">
        <v>31</v>
      </c>
      <c r="D58" s="44" t="s">
        <v>34</v>
      </c>
      <c r="E58" s="44" t="s">
        <v>83</v>
      </c>
      <c r="F58" s="43">
        <v>44256</v>
      </c>
      <c r="G58" s="43">
        <v>44531</v>
      </c>
      <c r="H58" s="44" t="s">
        <v>36</v>
      </c>
      <c r="I58" s="44" t="s">
        <v>215</v>
      </c>
      <c r="J58" s="51">
        <v>7</v>
      </c>
      <c r="K58" s="51"/>
      <c r="L58" s="51">
        <v>7</v>
      </c>
      <c r="M58" s="51"/>
      <c r="N58" s="51"/>
      <c r="O58" s="53">
        <v>1</v>
      </c>
      <c r="P58" s="51"/>
      <c r="Q58" s="51"/>
      <c r="R58" s="70">
        <v>1</v>
      </c>
      <c r="S58" s="44">
        <v>16</v>
      </c>
      <c r="T58" s="44">
        <v>77</v>
      </c>
      <c r="U58" s="36" t="s">
        <v>216</v>
      </c>
      <c r="V58" s="42" t="s">
        <v>39</v>
      </c>
      <c r="W58" s="69" t="s">
        <v>54</v>
      </c>
    </row>
    <row r="59" s="6" customFormat="1" ht="36" spans="1:23">
      <c r="A59" s="35">
        <v>50</v>
      </c>
      <c r="B59" s="44" t="s">
        <v>214</v>
      </c>
      <c r="C59" s="44" t="s">
        <v>31</v>
      </c>
      <c r="D59" s="44" t="s">
        <v>34</v>
      </c>
      <c r="E59" s="44" t="s">
        <v>83</v>
      </c>
      <c r="F59" s="37">
        <v>44256</v>
      </c>
      <c r="G59" s="37">
        <v>44531</v>
      </c>
      <c r="H59" s="44" t="s">
        <v>36</v>
      </c>
      <c r="I59" s="44" t="s">
        <v>217</v>
      </c>
      <c r="J59" s="66">
        <v>62.2</v>
      </c>
      <c r="K59" s="66"/>
      <c r="L59" s="51">
        <v>62.2</v>
      </c>
      <c r="M59" s="51"/>
      <c r="N59" s="51"/>
      <c r="O59" s="53">
        <v>1</v>
      </c>
      <c r="P59" s="51"/>
      <c r="Q59" s="51"/>
      <c r="R59" s="70">
        <v>1</v>
      </c>
      <c r="S59" s="44">
        <v>46</v>
      </c>
      <c r="T59" s="44">
        <v>161</v>
      </c>
      <c r="U59" s="36" t="s">
        <v>218</v>
      </c>
      <c r="V59" s="42" t="s">
        <v>39</v>
      </c>
      <c r="W59" s="69" t="s">
        <v>201</v>
      </c>
    </row>
    <row r="60" s="6" customFormat="1" ht="36" spans="1:23">
      <c r="A60" s="35">
        <v>51</v>
      </c>
      <c r="B60" s="44" t="s">
        <v>219</v>
      </c>
      <c r="C60" s="44" t="s">
        <v>31</v>
      </c>
      <c r="D60" s="44" t="s">
        <v>34</v>
      </c>
      <c r="E60" s="44" t="s">
        <v>220</v>
      </c>
      <c r="F60" s="43">
        <v>44256</v>
      </c>
      <c r="G60" s="43">
        <v>44531</v>
      </c>
      <c r="H60" s="44" t="s">
        <v>36</v>
      </c>
      <c r="I60" s="44" t="s">
        <v>221</v>
      </c>
      <c r="J60" s="51">
        <v>10</v>
      </c>
      <c r="K60" s="51"/>
      <c r="L60" s="51">
        <v>10</v>
      </c>
      <c r="M60" s="51"/>
      <c r="N60" s="51"/>
      <c r="O60" s="53">
        <v>1</v>
      </c>
      <c r="P60" s="51"/>
      <c r="Q60" s="51"/>
      <c r="R60" s="70">
        <v>1</v>
      </c>
      <c r="S60" s="44">
        <v>215</v>
      </c>
      <c r="T60" s="44">
        <v>773</v>
      </c>
      <c r="U60" s="36" t="s">
        <v>222</v>
      </c>
      <c r="V60" s="42" t="s">
        <v>39</v>
      </c>
      <c r="W60" s="69" t="s">
        <v>54</v>
      </c>
    </row>
    <row r="61" s="6" customFormat="1" ht="36" spans="1:23">
      <c r="A61" s="35">
        <v>52</v>
      </c>
      <c r="B61" s="44" t="s">
        <v>219</v>
      </c>
      <c r="C61" s="44" t="s">
        <v>31</v>
      </c>
      <c r="D61" s="44" t="s">
        <v>34</v>
      </c>
      <c r="E61" s="44" t="s">
        <v>220</v>
      </c>
      <c r="F61" s="43">
        <v>44256</v>
      </c>
      <c r="G61" s="43">
        <v>44531</v>
      </c>
      <c r="H61" s="44" t="s">
        <v>36</v>
      </c>
      <c r="I61" s="44" t="s">
        <v>223</v>
      </c>
      <c r="J61" s="51">
        <v>10</v>
      </c>
      <c r="K61" s="51"/>
      <c r="L61" s="51">
        <v>10</v>
      </c>
      <c r="M61" s="51"/>
      <c r="N61" s="51"/>
      <c r="O61" s="53">
        <v>1</v>
      </c>
      <c r="P61" s="51"/>
      <c r="Q61" s="51"/>
      <c r="R61" s="70">
        <v>1</v>
      </c>
      <c r="S61" s="44">
        <v>160</v>
      </c>
      <c r="T61" s="44">
        <v>713</v>
      </c>
      <c r="U61" s="36" t="s">
        <v>222</v>
      </c>
      <c r="V61" s="42" t="s">
        <v>39</v>
      </c>
      <c r="W61" s="69" t="s">
        <v>54</v>
      </c>
    </row>
    <row r="62" s="6" customFormat="1" ht="36" spans="1:23">
      <c r="A62" s="35">
        <v>53</v>
      </c>
      <c r="B62" s="51" t="s">
        <v>224</v>
      </c>
      <c r="C62" s="36" t="s">
        <v>31</v>
      </c>
      <c r="D62" s="44" t="s">
        <v>92</v>
      </c>
      <c r="E62" s="44" t="s">
        <v>225</v>
      </c>
      <c r="F62" s="43">
        <v>44256</v>
      </c>
      <c r="G62" s="43">
        <v>44531</v>
      </c>
      <c r="H62" s="36" t="s">
        <v>36</v>
      </c>
      <c r="I62" s="44" t="s">
        <v>226</v>
      </c>
      <c r="J62" s="51">
        <v>20</v>
      </c>
      <c r="K62" s="51"/>
      <c r="L62" s="51">
        <v>20</v>
      </c>
      <c r="M62" s="51"/>
      <c r="N62" s="51"/>
      <c r="O62" s="53">
        <v>1</v>
      </c>
      <c r="P62" s="51"/>
      <c r="Q62" s="51"/>
      <c r="R62" s="53">
        <v>1</v>
      </c>
      <c r="S62" s="36">
        <v>27</v>
      </c>
      <c r="T62" s="36">
        <v>98</v>
      </c>
      <c r="U62" s="72" t="s">
        <v>227</v>
      </c>
      <c r="V62" s="42" t="s">
        <v>39</v>
      </c>
      <c r="W62" s="69" t="s">
        <v>54</v>
      </c>
    </row>
    <row r="63" s="6" customFormat="1" ht="36" spans="1:23">
      <c r="A63" s="35">
        <v>54</v>
      </c>
      <c r="B63" s="44" t="s">
        <v>228</v>
      </c>
      <c r="C63" s="36" t="s">
        <v>31</v>
      </c>
      <c r="D63" s="36" t="s">
        <v>34</v>
      </c>
      <c r="E63" s="36" t="s">
        <v>229</v>
      </c>
      <c r="F63" s="43">
        <v>44256</v>
      </c>
      <c r="G63" s="43">
        <v>44531</v>
      </c>
      <c r="H63" s="36" t="s">
        <v>36</v>
      </c>
      <c r="I63" s="36" t="s">
        <v>230</v>
      </c>
      <c r="J63" s="53">
        <v>5</v>
      </c>
      <c r="K63" s="53"/>
      <c r="L63" s="53">
        <v>5</v>
      </c>
      <c r="M63" s="53"/>
      <c r="N63" s="53"/>
      <c r="O63" s="53">
        <v>1</v>
      </c>
      <c r="P63" s="53"/>
      <c r="Q63" s="53"/>
      <c r="R63" s="70">
        <v>1</v>
      </c>
      <c r="S63" s="36">
        <v>15</v>
      </c>
      <c r="T63" s="36">
        <v>61</v>
      </c>
      <c r="U63" s="36" t="s">
        <v>231</v>
      </c>
      <c r="V63" s="42" t="s">
        <v>39</v>
      </c>
      <c r="W63" s="69" t="s">
        <v>54</v>
      </c>
    </row>
    <row r="64" s="6" customFormat="1" ht="36" spans="1:23">
      <c r="A64" s="35">
        <v>55</v>
      </c>
      <c r="B64" s="44" t="s">
        <v>228</v>
      </c>
      <c r="C64" s="36" t="s">
        <v>31</v>
      </c>
      <c r="D64" s="36" t="s">
        <v>34</v>
      </c>
      <c r="E64" s="36" t="s">
        <v>229</v>
      </c>
      <c r="F64" s="43">
        <v>44256</v>
      </c>
      <c r="G64" s="43">
        <v>44531</v>
      </c>
      <c r="H64" s="36" t="s">
        <v>36</v>
      </c>
      <c r="I64" s="36" t="s">
        <v>232</v>
      </c>
      <c r="J64" s="53">
        <v>10</v>
      </c>
      <c r="K64" s="53"/>
      <c r="L64" s="53">
        <v>10</v>
      </c>
      <c r="M64" s="53"/>
      <c r="N64" s="53"/>
      <c r="O64" s="53">
        <v>1</v>
      </c>
      <c r="P64" s="53"/>
      <c r="Q64" s="53"/>
      <c r="R64" s="70">
        <v>1</v>
      </c>
      <c r="S64" s="36">
        <v>21</v>
      </c>
      <c r="T64" s="36">
        <v>106</v>
      </c>
      <c r="U64" s="36" t="s">
        <v>233</v>
      </c>
      <c r="V64" s="42" t="s">
        <v>39</v>
      </c>
      <c r="W64" s="69" t="s">
        <v>54</v>
      </c>
    </row>
    <row r="65" s="6" customFormat="1" ht="24" spans="1:23">
      <c r="A65" s="35">
        <v>56</v>
      </c>
      <c r="B65" s="44" t="s">
        <v>234</v>
      </c>
      <c r="C65" s="36" t="s">
        <v>31</v>
      </c>
      <c r="D65" s="36" t="s">
        <v>34</v>
      </c>
      <c r="E65" s="36" t="s">
        <v>229</v>
      </c>
      <c r="F65" s="43">
        <v>44256</v>
      </c>
      <c r="G65" s="43">
        <v>44531</v>
      </c>
      <c r="H65" s="36" t="s">
        <v>36</v>
      </c>
      <c r="I65" s="36" t="s">
        <v>235</v>
      </c>
      <c r="J65" s="53">
        <v>13</v>
      </c>
      <c r="K65" s="53"/>
      <c r="L65" s="53">
        <v>13</v>
      </c>
      <c r="M65" s="53"/>
      <c r="N65" s="53"/>
      <c r="O65" s="53">
        <v>1</v>
      </c>
      <c r="P65" s="53"/>
      <c r="Q65" s="53"/>
      <c r="R65" s="70">
        <v>1</v>
      </c>
      <c r="S65" s="36">
        <v>25</v>
      </c>
      <c r="T65" s="36">
        <v>120</v>
      </c>
      <c r="U65" s="36" t="s">
        <v>236</v>
      </c>
      <c r="V65" s="42" t="s">
        <v>39</v>
      </c>
      <c r="W65" s="69" t="s">
        <v>54</v>
      </c>
    </row>
    <row r="66" s="6" customFormat="1" ht="24" spans="1:23">
      <c r="A66" s="35">
        <v>57</v>
      </c>
      <c r="B66" s="53" t="s">
        <v>237</v>
      </c>
      <c r="C66" s="36" t="s">
        <v>31</v>
      </c>
      <c r="D66" s="36" t="s">
        <v>87</v>
      </c>
      <c r="E66" s="36" t="s">
        <v>238</v>
      </c>
      <c r="F66" s="43">
        <v>44256</v>
      </c>
      <c r="G66" s="43">
        <v>44531</v>
      </c>
      <c r="H66" s="36" t="s">
        <v>36</v>
      </c>
      <c r="I66" s="73" t="s">
        <v>239</v>
      </c>
      <c r="J66" s="53">
        <v>20</v>
      </c>
      <c r="K66" s="53"/>
      <c r="L66" s="53">
        <v>20</v>
      </c>
      <c r="M66" s="53"/>
      <c r="N66" s="53"/>
      <c r="O66" s="53">
        <v>1</v>
      </c>
      <c r="P66" s="53"/>
      <c r="Q66" s="53"/>
      <c r="R66" s="53"/>
      <c r="S66" s="36">
        <v>32</v>
      </c>
      <c r="T66" s="36">
        <v>109</v>
      </c>
      <c r="U66" s="36" t="s">
        <v>240</v>
      </c>
      <c r="V66" s="42" t="s">
        <v>39</v>
      </c>
      <c r="W66" s="69" t="s">
        <v>54</v>
      </c>
    </row>
    <row r="67" s="6" customFormat="1" ht="36" spans="1:23">
      <c r="A67" s="35">
        <v>58</v>
      </c>
      <c r="B67" s="41" t="s">
        <v>241</v>
      </c>
      <c r="C67" s="41" t="s">
        <v>31</v>
      </c>
      <c r="D67" s="41" t="s">
        <v>34</v>
      </c>
      <c r="E67" s="41" t="s">
        <v>242</v>
      </c>
      <c r="F67" s="43">
        <v>44256</v>
      </c>
      <c r="G67" s="43">
        <v>44531</v>
      </c>
      <c r="H67" s="41" t="s">
        <v>36</v>
      </c>
      <c r="I67" s="41" t="s">
        <v>243</v>
      </c>
      <c r="J67" s="84">
        <v>45</v>
      </c>
      <c r="K67" s="84"/>
      <c r="L67" s="84">
        <v>33</v>
      </c>
      <c r="M67" s="84"/>
      <c r="N67" s="84">
        <v>12</v>
      </c>
      <c r="O67" s="53">
        <v>1</v>
      </c>
      <c r="P67" s="84"/>
      <c r="Q67" s="84"/>
      <c r="R67" s="53">
        <v>1</v>
      </c>
      <c r="S67" s="41">
        <v>32</v>
      </c>
      <c r="T67" s="41">
        <v>138</v>
      </c>
      <c r="U67" s="41" t="s">
        <v>244</v>
      </c>
      <c r="V67" s="42" t="s">
        <v>39</v>
      </c>
      <c r="W67" s="69" t="s">
        <v>54</v>
      </c>
    </row>
    <row r="68" s="6" customFormat="1" ht="24" spans="1:23">
      <c r="A68" s="35">
        <v>59</v>
      </c>
      <c r="B68" s="36" t="s">
        <v>245</v>
      </c>
      <c r="C68" s="44" t="s">
        <v>31</v>
      </c>
      <c r="D68" s="36" t="s">
        <v>34</v>
      </c>
      <c r="E68" s="44" t="s">
        <v>246</v>
      </c>
      <c r="F68" s="43">
        <v>44256</v>
      </c>
      <c r="G68" s="43">
        <v>44531</v>
      </c>
      <c r="H68" s="39" t="s">
        <v>36</v>
      </c>
      <c r="I68" s="57" t="s">
        <v>247</v>
      </c>
      <c r="J68" s="51">
        <v>28</v>
      </c>
      <c r="K68" s="51"/>
      <c r="L68" s="53">
        <v>28</v>
      </c>
      <c r="M68" s="56"/>
      <c r="N68" s="56"/>
      <c r="O68" s="53">
        <v>1</v>
      </c>
      <c r="P68" s="56"/>
      <c r="Q68" s="56"/>
      <c r="R68" s="56"/>
      <c r="S68" s="72">
        <v>42</v>
      </c>
      <c r="T68" s="72">
        <v>153</v>
      </c>
      <c r="U68" s="44" t="s">
        <v>248</v>
      </c>
      <c r="V68" s="42" t="s">
        <v>39</v>
      </c>
      <c r="W68" s="69" t="s">
        <v>54</v>
      </c>
    </row>
    <row r="69" s="6" customFormat="1" ht="24" spans="1:23">
      <c r="A69" s="35">
        <v>60</v>
      </c>
      <c r="B69" s="36" t="s">
        <v>249</v>
      </c>
      <c r="C69" s="44" t="s">
        <v>31</v>
      </c>
      <c r="D69" s="36" t="s">
        <v>34</v>
      </c>
      <c r="E69" s="44" t="s">
        <v>246</v>
      </c>
      <c r="F69" s="43">
        <v>44256</v>
      </c>
      <c r="G69" s="43">
        <v>44531</v>
      </c>
      <c r="H69" s="39" t="s">
        <v>36</v>
      </c>
      <c r="I69" s="57" t="s">
        <v>250</v>
      </c>
      <c r="J69" s="51">
        <v>18</v>
      </c>
      <c r="K69" s="51"/>
      <c r="L69" s="53">
        <v>18</v>
      </c>
      <c r="M69" s="56"/>
      <c r="N69" s="56"/>
      <c r="O69" s="53">
        <v>1</v>
      </c>
      <c r="P69" s="56"/>
      <c r="Q69" s="56"/>
      <c r="R69" s="56"/>
      <c r="S69" s="72">
        <v>42</v>
      </c>
      <c r="T69" s="72">
        <v>153</v>
      </c>
      <c r="U69" s="44" t="s">
        <v>248</v>
      </c>
      <c r="V69" s="42" t="s">
        <v>39</v>
      </c>
      <c r="W69" s="69" t="s">
        <v>54</v>
      </c>
    </row>
    <row r="70" s="6" customFormat="1" ht="36" spans="1:23">
      <c r="A70" s="35">
        <v>61</v>
      </c>
      <c r="B70" s="44" t="s">
        <v>251</v>
      </c>
      <c r="C70" s="36" t="s">
        <v>31</v>
      </c>
      <c r="D70" s="44" t="s">
        <v>34</v>
      </c>
      <c r="E70" s="44" t="s">
        <v>252</v>
      </c>
      <c r="F70" s="37">
        <v>44256</v>
      </c>
      <c r="G70" s="37">
        <v>44531</v>
      </c>
      <c r="H70" s="44" t="s">
        <v>36</v>
      </c>
      <c r="I70" s="44" t="s">
        <v>253</v>
      </c>
      <c r="J70" s="84">
        <v>111.85</v>
      </c>
      <c r="K70" s="84"/>
      <c r="L70" s="84">
        <v>111.85</v>
      </c>
      <c r="M70" s="51"/>
      <c r="N70" s="51"/>
      <c r="O70" s="53">
        <v>1</v>
      </c>
      <c r="P70" s="51"/>
      <c r="Q70" s="51"/>
      <c r="R70" s="51"/>
      <c r="S70" s="36">
        <v>65</v>
      </c>
      <c r="T70" s="36">
        <v>227</v>
      </c>
      <c r="U70" s="44" t="s">
        <v>254</v>
      </c>
      <c r="V70" s="42" t="s">
        <v>39</v>
      </c>
      <c r="W70" s="69" t="s">
        <v>201</v>
      </c>
    </row>
    <row r="71" s="6" customFormat="1" ht="36" spans="1:23">
      <c r="A71" s="35">
        <v>62</v>
      </c>
      <c r="B71" s="36" t="s">
        <v>255</v>
      </c>
      <c r="C71" s="41" t="s">
        <v>31</v>
      </c>
      <c r="D71" s="36" t="s">
        <v>34</v>
      </c>
      <c r="E71" s="44" t="s">
        <v>256</v>
      </c>
      <c r="F71" s="43">
        <v>44256</v>
      </c>
      <c r="G71" s="43">
        <v>44531</v>
      </c>
      <c r="H71" s="41" t="s">
        <v>36</v>
      </c>
      <c r="I71" s="36" t="s">
        <v>257</v>
      </c>
      <c r="J71" s="51">
        <v>25</v>
      </c>
      <c r="K71" s="51"/>
      <c r="L71" s="51">
        <v>25</v>
      </c>
      <c r="M71" s="51"/>
      <c r="N71" s="51"/>
      <c r="O71" s="53">
        <v>1</v>
      </c>
      <c r="P71" s="51"/>
      <c r="Q71" s="51"/>
      <c r="R71" s="51"/>
      <c r="S71" s="44">
        <v>50</v>
      </c>
      <c r="T71" s="44">
        <v>163</v>
      </c>
      <c r="U71" s="44" t="s">
        <v>258</v>
      </c>
      <c r="V71" s="42" t="s">
        <v>39</v>
      </c>
      <c r="W71" s="69" t="s">
        <v>54</v>
      </c>
    </row>
    <row r="72" s="6" customFormat="1" ht="36" spans="1:23">
      <c r="A72" s="35">
        <v>63</v>
      </c>
      <c r="B72" s="44" t="s">
        <v>259</v>
      </c>
      <c r="C72" s="36" t="s">
        <v>31</v>
      </c>
      <c r="D72" s="44" t="s">
        <v>34</v>
      </c>
      <c r="E72" s="44" t="s">
        <v>260</v>
      </c>
      <c r="F72" s="43">
        <v>44256</v>
      </c>
      <c r="G72" s="43">
        <v>44531</v>
      </c>
      <c r="H72" s="41" t="s">
        <v>36</v>
      </c>
      <c r="I72" s="44" t="s">
        <v>261</v>
      </c>
      <c r="J72" s="51">
        <v>25</v>
      </c>
      <c r="K72" s="51"/>
      <c r="L72" s="51">
        <v>25</v>
      </c>
      <c r="M72" s="51"/>
      <c r="N72" s="51"/>
      <c r="O72" s="53">
        <v>1</v>
      </c>
      <c r="P72" s="51"/>
      <c r="Q72" s="51"/>
      <c r="R72" s="70">
        <v>1</v>
      </c>
      <c r="S72" s="44">
        <v>52</v>
      </c>
      <c r="T72" s="44">
        <v>240</v>
      </c>
      <c r="U72" s="44" t="s">
        <v>262</v>
      </c>
      <c r="V72" s="42" t="s">
        <v>39</v>
      </c>
      <c r="W72" s="69" t="s">
        <v>54</v>
      </c>
    </row>
    <row r="73" s="6" customFormat="1" ht="36" spans="1:23">
      <c r="A73" s="35">
        <v>64</v>
      </c>
      <c r="B73" s="44" t="s">
        <v>263</v>
      </c>
      <c r="C73" s="36" t="s">
        <v>31</v>
      </c>
      <c r="D73" s="44" t="s">
        <v>34</v>
      </c>
      <c r="E73" s="44" t="s">
        <v>100</v>
      </c>
      <c r="F73" s="43">
        <v>44256</v>
      </c>
      <c r="G73" s="43">
        <v>44531</v>
      </c>
      <c r="H73" s="41" t="s">
        <v>36</v>
      </c>
      <c r="I73" s="44" t="s">
        <v>264</v>
      </c>
      <c r="J73" s="51">
        <v>20</v>
      </c>
      <c r="K73" s="51"/>
      <c r="L73" s="51">
        <v>20</v>
      </c>
      <c r="M73" s="51"/>
      <c r="N73" s="51"/>
      <c r="O73" s="53">
        <v>1</v>
      </c>
      <c r="P73" s="51"/>
      <c r="Q73" s="51"/>
      <c r="R73" s="70">
        <v>1</v>
      </c>
      <c r="S73" s="44">
        <v>15</v>
      </c>
      <c r="T73" s="44">
        <v>45</v>
      </c>
      <c r="U73" s="44" t="s">
        <v>265</v>
      </c>
      <c r="V73" s="42" t="s">
        <v>39</v>
      </c>
      <c r="W73" s="69" t="s">
        <v>54</v>
      </c>
    </row>
    <row r="74" s="6" customFormat="1" ht="36" spans="1:23">
      <c r="A74" s="35">
        <v>65</v>
      </c>
      <c r="B74" s="36" t="s">
        <v>266</v>
      </c>
      <c r="C74" s="36" t="s">
        <v>31</v>
      </c>
      <c r="D74" s="36" t="s">
        <v>34</v>
      </c>
      <c r="E74" s="36" t="s">
        <v>104</v>
      </c>
      <c r="F74" s="43">
        <v>44256</v>
      </c>
      <c r="G74" s="43">
        <v>44531</v>
      </c>
      <c r="H74" s="41" t="s">
        <v>36</v>
      </c>
      <c r="I74" s="36" t="s">
        <v>267</v>
      </c>
      <c r="J74" s="51">
        <v>15</v>
      </c>
      <c r="K74" s="51"/>
      <c r="L74" s="51">
        <v>15</v>
      </c>
      <c r="M74" s="51"/>
      <c r="N74" s="51"/>
      <c r="O74" s="53">
        <v>1</v>
      </c>
      <c r="P74" s="51"/>
      <c r="Q74" s="51"/>
      <c r="R74" s="51"/>
      <c r="S74" s="44">
        <v>12</v>
      </c>
      <c r="T74" s="44">
        <v>58</v>
      </c>
      <c r="U74" s="44" t="s">
        <v>268</v>
      </c>
      <c r="V74" s="42" t="s">
        <v>39</v>
      </c>
      <c r="W74" s="69" t="s">
        <v>54</v>
      </c>
    </row>
    <row r="75" s="6" customFormat="1" ht="36" spans="1:23">
      <c r="A75" s="35">
        <v>66</v>
      </c>
      <c r="B75" s="36" t="s">
        <v>266</v>
      </c>
      <c r="C75" s="36" t="s">
        <v>31</v>
      </c>
      <c r="D75" s="36" t="s">
        <v>34</v>
      </c>
      <c r="E75" s="36" t="s">
        <v>104</v>
      </c>
      <c r="F75" s="43">
        <v>44256</v>
      </c>
      <c r="G75" s="43">
        <v>44531</v>
      </c>
      <c r="H75" s="41" t="s">
        <v>36</v>
      </c>
      <c r="I75" s="36" t="s">
        <v>269</v>
      </c>
      <c r="J75" s="51">
        <v>28</v>
      </c>
      <c r="K75" s="51"/>
      <c r="L75" s="51">
        <v>28</v>
      </c>
      <c r="M75" s="51"/>
      <c r="N75" s="51"/>
      <c r="O75" s="53">
        <v>1</v>
      </c>
      <c r="P75" s="51"/>
      <c r="Q75" s="51"/>
      <c r="R75" s="51"/>
      <c r="S75" s="44">
        <v>60</v>
      </c>
      <c r="T75" s="44">
        <v>220</v>
      </c>
      <c r="U75" s="44" t="s">
        <v>270</v>
      </c>
      <c r="V75" s="42" t="s">
        <v>39</v>
      </c>
      <c r="W75" s="69" t="s">
        <v>54</v>
      </c>
    </row>
    <row r="76" s="6" customFormat="1" ht="36" spans="1:23">
      <c r="A76" s="35">
        <v>67</v>
      </c>
      <c r="B76" s="36" t="s">
        <v>271</v>
      </c>
      <c r="C76" s="44" t="s">
        <v>31</v>
      </c>
      <c r="D76" s="44" t="s">
        <v>34</v>
      </c>
      <c r="E76" s="44" t="s">
        <v>272</v>
      </c>
      <c r="F76" s="43">
        <v>44256</v>
      </c>
      <c r="G76" s="43">
        <v>44531</v>
      </c>
      <c r="H76" s="41" t="s">
        <v>36</v>
      </c>
      <c r="I76" s="44" t="s">
        <v>273</v>
      </c>
      <c r="J76" s="51">
        <v>40</v>
      </c>
      <c r="K76" s="51"/>
      <c r="L76" s="51">
        <v>40</v>
      </c>
      <c r="M76" s="51"/>
      <c r="N76" s="51"/>
      <c r="O76" s="53">
        <v>1</v>
      </c>
      <c r="P76" s="51"/>
      <c r="Q76" s="51"/>
      <c r="R76" s="70">
        <v>1</v>
      </c>
      <c r="S76" s="44">
        <v>39</v>
      </c>
      <c r="T76" s="44">
        <v>112</v>
      </c>
      <c r="U76" s="44" t="s">
        <v>274</v>
      </c>
      <c r="V76" s="42" t="s">
        <v>39</v>
      </c>
      <c r="W76" s="69" t="s">
        <v>54</v>
      </c>
    </row>
    <row r="77" s="6" customFormat="1" ht="36" spans="1:23">
      <c r="A77" s="35">
        <v>68</v>
      </c>
      <c r="B77" s="36" t="s">
        <v>275</v>
      </c>
      <c r="C77" s="36" t="s">
        <v>31</v>
      </c>
      <c r="D77" s="44" t="s">
        <v>34</v>
      </c>
      <c r="E77" s="36" t="s">
        <v>276</v>
      </c>
      <c r="F77" s="43">
        <v>44256</v>
      </c>
      <c r="G77" s="43">
        <v>44531</v>
      </c>
      <c r="H77" s="41" t="s">
        <v>36</v>
      </c>
      <c r="I77" s="36" t="s">
        <v>277</v>
      </c>
      <c r="J77" s="51">
        <v>45</v>
      </c>
      <c r="K77" s="51"/>
      <c r="L77" s="51">
        <v>45</v>
      </c>
      <c r="M77" s="51"/>
      <c r="N77" s="51"/>
      <c r="O77" s="53">
        <v>1</v>
      </c>
      <c r="P77" s="51"/>
      <c r="Q77" s="51"/>
      <c r="R77" s="70">
        <v>1</v>
      </c>
      <c r="S77" s="44">
        <v>65</v>
      </c>
      <c r="T77" s="44">
        <v>230</v>
      </c>
      <c r="U77" s="44" t="s">
        <v>278</v>
      </c>
      <c r="V77" s="42" t="s">
        <v>39</v>
      </c>
      <c r="W77" s="69" t="s">
        <v>54</v>
      </c>
    </row>
    <row r="78" s="6" customFormat="1" ht="36" spans="1:23">
      <c r="A78" s="35">
        <v>69</v>
      </c>
      <c r="B78" s="36" t="s">
        <v>279</v>
      </c>
      <c r="C78" s="36" t="s">
        <v>31</v>
      </c>
      <c r="D78" s="36" t="s">
        <v>34</v>
      </c>
      <c r="E78" s="36" t="s">
        <v>280</v>
      </c>
      <c r="F78" s="43">
        <v>44256</v>
      </c>
      <c r="G78" s="43">
        <v>44531</v>
      </c>
      <c r="H78" s="36" t="s">
        <v>36</v>
      </c>
      <c r="I78" s="36" t="s">
        <v>281</v>
      </c>
      <c r="J78" s="53">
        <v>3</v>
      </c>
      <c r="K78" s="53"/>
      <c r="L78" s="53">
        <v>3</v>
      </c>
      <c r="M78" s="53"/>
      <c r="N78" s="53"/>
      <c r="O78" s="53">
        <v>1</v>
      </c>
      <c r="P78" s="53"/>
      <c r="Q78" s="53"/>
      <c r="R78" s="70">
        <v>1</v>
      </c>
      <c r="S78" s="36">
        <v>50</v>
      </c>
      <c r="T78" s="36">
        <v>152</v>
      </c>
      <c r="U78" s="44" t="s">
        <v>282</v>
      </c>
      <c r="V78" s="42" t="s">
        <v>39</v>
      </c>
      <c r="W78" s="69" t="s">
        <v>54</v>
      </c>
    </row>
    <row r="79" s="6" customFormat="1" ht="36" spans="1:23">
      <c r="A79" s="35">
        <v>70</v>
      </c>
      <c r="B79" s="69" t="s">
        <v>283</v>
      </c>
      <c r="C79" s="36" t="s">
        <v>189</v>
      </c>
      <c r="D79" s="36" t="s">
        <v>34</v>
      </c>
      <c r="E79" s="69" t="s">
        <v>284</v>
      </c>
      <c r="F79" s="43">
        <v>44256</v>
      </c>
      <c r="G79" s="43">
        <v>44531</v>
      </c>
      <c r="H79" s="44" t="s">
        <v>36</v>
      </c>
      <c r="I79" s="85" t="s">
        <v>285</v>
      </c>
      <c r="J79" s="73">
        <v>225</v>
      </c>
      <c r="K79" s="73"/>
      <c r="L79" s="73">
        <v>225</v>
      </c>
      <c r="M79" s="53"/>
      <c r="N79" s="53"/>
      <c r="O79" s="53">
        <v>1</v>
      </c>
      <c r="P79" s="53"/>
      <c r="Q79" s="53"/>
      <c r="R79" s="53"/>
      <c r="S79" s="36">
        <v>1542</v>
      </c>
      <c r="T79" s="36">
        <v>5397</v>
      </c>
      <c r="U79" s="69" t="s">
        <v>286</v>
      </c>
      <c r="V79" s="42" t="s">
        <v>287</v>
      </c>
      <c r="W79" s="69" t="s">
        <v>54</v>
      </c>
    </row>
    <row r="80" s="6" customFormat="1" ht="36" spans="1:23">
      <c r="A80" s="35">
        <v>71</v>
      </c>
      <c r="B80" s="69" t="s">
        <v>288</v>
      </c>
      <c r="C80" s="36" t="s">
        <v>31</v>
      </c>
      <c r="D80" s="36" t="s">
        <v>34</v>
      </c>
      <c r="E80" s="69" t="s">
        <v>289</v>
      </c>
      <c r="F80" s="43">
        <v>44256</v>
      </c>
      <c r="G80" s="43">
        <v>44531</v>
      </c>
      <c r="H80" s="44" t="s">
        <v>36</v>
      </c>
      <c r="I80" s="69" t="s">
        <v>290</v>
      </c>
      <c r="J80" s="73">
        <v>5</v>
      </c>
      <c r="K80" s="73"/>
      <c r="L80" s="73">
        <v>5</v>
      </c>
      <c r="M80" s="53"/>
      <c r="N80" s="53"/>
      <c r="O80" s="53">
        <v>1</v>
      </c>
      <c r="P80" s="53"/>
      <c r="Q80" s="53"/>
      <c r="R80" s="53"/>
      <c r="S80" s="36">
        <v>47</v>
      </c>
      <c r="T80" s="36">
        <v>166</v>
      </c>
      <c r="U80" s="69" t="s">
        <v>291</v>
      </c>
      <c r="V80" s="42" t="s">
        <v>39</v>
      </c>
      <c r="W80" s="69" t="s">
        <v>54</v>
      </c>
    </row>
    <row r="81" s="6" customFormat="1" ht="36" spans="1:23">
      <c r="A81" s="35">
        <v>72</v>
      </c>
      <c r="B81" s="69" t="s">
        <v>292</v>
      </c>
      <c r="C81" s="36" t="s">
        <v>31</v>
      </c>
      <c r="D81" s="36" t="s">
        <v>34</v>
      </c>
      <c r="E81" s="69" t="s">
        <v>293</v>
      </c>
      <c r="F81" s="43">
        <v>44256</v>
      </c>
      <c r="G81" s="43">
        <v>44531</v>
      </c>
      <c r="H81" s="44" t="s">
        <v>36</v>
      </c>
      <c r="I81" s="69" t="s">
        <v>294</v>
      </c>
      <c r="J81" s="73">
        <v>30</v>
      </c>
      <c r="K81" s="73"/>
      <c r="L81" s="73">
        <v>30</v>
      </c>
      <c r="M81" s="53"/>
      <c r="N81" s="53"/>
      <c r="O81" s="53">
        <v>1</v>
      </c>
      <c r="P81" s="53"/>
      <c r="Q81" s="53"/>
      <c r="R81" s="53"/>
      <c r="S81" s="36">
        <v>27</v>
      </c>
      <c r="T81" s="36">
        <v>95</v>
      </c>
      <c r="U81" s="69" t="s">
        <v>295</v>
      </c>
      <c r="V81" s="42" t="s">
        <v>39</v>
      </c>
      <c r="W81" s="69" t="s">
        <v>54</v>
      </c>
    </row>
    <row r="82" s="6" customFormat="1" ht="36" spans="1:23">
      <c r="A82" s="35">
        <v>73</v>
      </c>
      <c r="B82" s="69" t="s">
        <v>296</v>
      </c>
      <c r="C82" s="36" t="s">
        <v>31</v>
      </c>
      <c r="D82" s="36" t="s">
        <v>34</v>
      </c>
      <c r="E82" s="69" t="s">
        <v>297</v>
      </c>
      <c r="F82" s="43">
        <v>44256</v>
      </c>
      <c r="G82" s="43">
        <v>44531</v>
      </c>
      <c r="H82" s="44" t="s">
        <v>36</v>
      </c>
      <c r="I82" s="69" t="s">
        <v>298</v>
      </c>
      <c r="J82" s="73">
        <v>30</v>
      </c>
      <c r="K82" s="73"/>
      <c r="L82" s="73">
        <v>30</v>
      </c>
      <c r="M82" s="53"/>
      <c r="N82" s="53"/>
      <c r="O82" s="53">
        <v>1</v>
      </c>
      <c r="P82" s="53"/>
      <c r="Q82" s="53"/>
      <c r="R82" s="53"/>
      <c r="S82" s="36">
        <v>3</v>
      </c>
      <c r="T82" s="36">
        <v>14</v>
      </c>
      <c r="U82" s="69" t="s">
        <v>299</v>
      </c>
      <c r="V82" s="42" t="s">
        <v>39</v>
      </c>
      <c r="W82" s="69" t="s">
        <v>54</v>
      </c>
    </row>
    <row r="83" s="6" customFormat="1" ht="36" spans="1:23">
      <c r="A83" s="35">
        <v>74</v>
      </c>
      <c r="B83" s="69" t="s">
        <v>300</v>
      </c>
      <c r="C83" s="36" t="s">
        <v>31</v>
      </c>
      <c r="D83" s="36" t="s">
        <v>34</v>
      </c>
      <c r="E83" s="69" t="s">
        <v>297</v>
      </c>
      <c r="F83" s="43">
        <v>44256</v>
      </c>
      <c r="G83" s="43">
        <v>44531</v>
      </c>
      <c r="H83" s="44" t="s">
        <v>36</v>
      </c>
      <c r="I83" s="69" t="s">
        <v>301</v>
      </c>
      <c r="J83" s="73">
        <v>6</v>
      </c>
      <c r="K83" s="73"/>
      <c r="L83" s="73">
        <v>6</v>
      </c>
      <c r="M83" s="53"/>
      <c r="N83" s="53"/>
      <c r="O83" s="53">
        <v>1</v>
      </c>
      <c r="P83" s="53"/>
      <c r="Q83" s="53"/>
      <c r="R83" s="53"/>
      <c r="S83" s="36">
        <v>20</v>
      </c>
      <c r="T83" s="36">
        <v>76</v>
      </c>
      <c r="U83" s="69" t="s">
        <v>302</v>
      </c>
      <c r="V83" s="42" t="s">
        <v>39</v>
      </c>
      <c r="W83" s="69" t="s">
        <v>54</v>
      </c>
    </row>
    <row r="84" s="6" customFormat="1" ht="24" spans="1:23">
      <c r="A84" s="35">
        <v>75</v>
      </c>
      <c r="B84" s="44" t="s">
        <v>303</v>
      </c>
      <c r="C84" s="44" t="s">
        <v>31</v>
      </c>
      <c r="D84" s="44" t="s">
        <v>34</v>
      </c>
      <c r="E84" s="44" t="s">
        <v>304</v>
      </c>
      <c r="F84" s="76" t="s">
        <v>305</v>
      </c>
      <c r="G84" s="77" t="s">
        <v>306</v>
      </c>
      <c r="H84" s="36" t="s">
        <v>36</v>
      </c>
      <c r="I84" s="44" t="s">
        <v>307</v>
      </c>
      <c r="J84" s="51">
        <v>1.8</v>
      </c>
      <c r="K84" s="51"/>
      <c r="L84" s="51">
        <v>1.8</v>
      </c>
      <c r="M84" s="51"/>
      <c r="N84" s="51"/>
      <c r="O84" s="53">
        <v>1</v>
      </c>
      <c r="P84" s="51"/>
      <c r="Q84" s="51"/>
      <c r="R84" s="70">
        <v>1</v>
      </c>
      <c r="S84" s="44">
        <v>30</v>
      </c>
      <c r="T84" s="44">
        <v>118</v>
      </c>
      <c r="U84" s="44" t="s">
        <v>308</v>
      </c>
      <c r="V84" s="42" t="s">
        <v>39</v>
      </c>
      <c r="W84" s="36" t="s">
        <v>54</v>
      </c>
    </row>
    <row r="85" s="6" customFormat="1" ht="24" spans="1:23">
      <c r="A85" s="35">
        <v>76</v>
      </c>
      <c r="B85" s="36" t="s">
        <v>309</v>
      </c>
      <c r="C85" s="36" t="s">
        <v>31</v>
      </c>
      <c r="D85" s="36" t="s">
        <v>34</v>
      </c>
      <c r="E85" s="36" t="s">
        <v>122</v>
      </c>
      <c r="F85" s="37">
        <v>44166</v>
      </c>
      <c r="G85" s="37">
        <v>44256</v>
      </c>
      <c r="H85" s="44" t="s">
        <v>36</v>
      </c>
      <c r="I85" s="36" t="s">
        <v>310</v>
      </c>
      <c r="J85" s="53">
        <v>37</v>
      </c>
      <c r="K85" s="53"/>
      <c r="L85" s="53">
        <v>37</v>
      </c>
      <c r="M85" s="53"/>
      <c r="N85" s="53"/>
      <c r="O85" s="53">
        <v>1</v>
      </c>
      <c r="P85" s="53"/>
      <c r="Q85" s="53"/>
      <c r="R85" s="70">
        <v>1</v>
      </c>
      <c r="S85" s="36">
        <v>55</v>
      </c>
      <c r="T85" s="36">
        <v>192</v>
      </c>
      <c r="U85" s="44" t="s">
        <v>311</v>
      </c>
      <c r="V85" s="42" t="s">
        <v>39</v>
      </c>
      <c r="W85" s="69" t="s">
        <v>201</v>
      </c>
    </row>
    <row r="86" s="6" customFormat="1" ht="24" spans="1:23">
      <c r="A86" s="35">
        <v>77</v>
      </c>
      <c r="B86" s="36" t="s">
        <v>312</v>
      </c>
      <c r="C86" s="36" t="s">
        <v>31</v>
      </c>
      <c r="D86" s="36" t="s">
        <v>34</v>
      </c>
      <c r="E86" s="36" t="s">
        <v>122</v>
      </c>
      <c r="F86" s="37">
        <v>44287</v>
      </c>
      <c r="G86" s="37">
        <v>44531</v>
      </c>
      <c r="H86" s="44" t="s">
        <v>36</v>
      </c>
      <c r="I86" s="36" t="s">
        <v>313</v>
      </c>
      <c r="J86" s="53">
        <v>40</v>
      </c>
      <c r="K86" s="53"/>
      <c r="L86" s="53">
        <v>40</v>
      </c>
      <c r="M86" s="53"/>
      <c r="N86" s="53"/>
      <c r="O86" s="53">
        <v>1</v>
      </c>
      <c r="P86" s="53"/>
      <c r="Q86" s="53"/>
      <c r="R86" s="70">
        <v>1</v>
      </c>
      <c r="S86" s="36">
        <v>44</v>
      </c>
      <c r="T86" s="36">
        <v>156</v>
      </c>
      <c r="U86" s="44" t="s">
        <v>314</v>
      </c>
      <c r="V86" s="42" t="s">
        <v>39</v>
      </c>
      <c r="W86" s="36" t="s">
        <v>54</v>
      </c>
    </row>
    <row r="87" s="6" customFormat="1" ht="24" spans="1:23">
      <c r="A87" s="35">
        <v>78</v>
      </c>
      <c r="B87" s="36" t="s">
        <v>312</v>
      </c>
      <c r="C87" s="36" t="s">
        <v>31</v>
      </c>
      <c r="D87" s="36" t="s">
        <v>34</v>
      </c>
      <c r="E87" s="36" t="s">
        <v>122</v>
      </c>
      <c r="F87" s="37">
        <v>44287</v>
      </c>
      <c r="G87" s="37">
        <v>44531</v>
      </c>
      <c r="H87" s="44" t="s">
        <v>36</v>
      </c>
      <c r="I87" s="36" t="s">
        <v>315</v>
      </c>
      <c r="J87" s="53">
        <v>40</v>
      </c>
      <c r="K87" s="53"/>
      <c r="L87" s="53">
        <v>40</v>
      </c>
      <c r="M87" s="53"/>
      <c r="N87" s="53"/>
      <c r="O87" s="53">
        <v>1</v>
      </c>
      <c r="P87" s="53"/>
      <c r="Q87" s="53"/>
      <c r="R87" s="70">
        <v>1</v>
      </c>
      <c r="S87" s="36">
        <v>40</v>
      </c>
      <c r="T87" s="36">
        <v>152</v>
      </c>
      <c r="U87" s="44" t="s">
        <v>316</v>
      </c>
      <c r="V87" s="42" t="s">
        <v>39</v>
      </c>
      <c r="W87" s="36" t="s">
        <v>54</v>
      </c>
    </row>
    <row r="88" s="6" customFormat="1" ht="24" spans="1:23">
      <c r="A88" s="35">
        <v>79</v>
      </c>
      <c r="B88" s="36" t="s">
        <v>309</v>
      </c>
      <c r="C88" s="36" t="s">
        <v>31</v>
      </c>
      <c r="D88" s="36" t="s">
        <v>34</v>
      </c>
      <c r="E88" s="36" t="s">
        <v>122</v>
      </c>
      <c r="F88" s="37">
        <v>44287</v>
      </c>
      <c r="G88" s="37">
        <v>44531</v>
      </c>
      <c r="H88" s="44" t="s">
        <v>36</v>
      </c>
      <c r="I88" s="36" t="s">
        <v>317</v>
      </c>
      <c r="J88" s="53">
        <v>15</v>
      </c>
      <c r="K88" s="53"/>
      <c r="L88" s="53">
        <v>15</v>
      </c>
      <c r="M88" s="53"/>
      <c r="N88" s="53"/>
      <c r="O88" s="53">
        <v>1</v>
      </c>
      <c r="P88" s="53"/>
      <c r="Q88" s="53"/>
      <c r="R88" s="70">
        <v>1</v>
      </c>
      <c r="S88" s="36">
        <v>119</v>
      </c>
      <c r="T88" s="36">
        <v>445</v>
      </c>
      <c r="U88" s="44" t="s">
        <v>318</v>
      </c>
      <c r="V88" s="42" t="s">
        <v>39</v>
      </c>
      <c r="W88" s="36" t="s">
        <v>54</v>
      </c>
    </row>
    <row r="89" s="6" customFormat="1" ht="24" spans="1:23">
      <c r="A89" s="35">
        <v>80</v>
      </c>
      <c r="B89" s="36" t="s">
        <v>309</v>
      </c>
      <c r="C89" s="36" t="s">
        <v>31</v>
      </c>
      <c r="D89" s="36" t="s">
        <v>34</v>
      </c>
      <c r="E89" s="36" t="s">
        <v>122</v>
      </c>
      <c r="F89" s="37">
        <v>44287</v>
      </c>
      <c r="G89" s="37">
        <v>44531</v>
      </c>
      <c r="H89" s="44" t="s">
        <v>36</v>
      </c>
      <c r="I89" s="36" t="s">
        <v>319</v>
      </c>
      <c r="J89" s="53">
        <v>18</v>
      </c>
      <c r="K89" s="53"/>
      <c r="L89" s="53">
        <v>18</v>
      </c>
      <c r="M89" s="53"/>
      <c r="N89" s="53"/>
      <c r="O89" s="53">
        <v>1</v>
      </c>
      <c r="P89" s="53"/>
      <c r="Q89" s="53"/>
      <c r="R89" s="70">
        <v>1</v>
      </c>
      <c r="S89" s="36">
        <v>119</v>
      </c>
      <c r="T89" s="36">
        <v>445</v>
      </c>
      <c r="U89" s="44" t="s">
        <v>318</v>
      </c>
      <c r="V89" s="42" t="s">
        <v>39</v>
      </c>
      <c r="W89" s="36" t="s">
        <v>54</v>
      </c>
    </row>
    <row r="90" s="6" customFormat="1" ht="36" spans="1:23">
      <c r="A90" s="35">
        <v>81</v>
      </c>
      <c r="B90" s="36" t="s">
        <v>320</v>
      </c>
      <c r="C90" s="36" t="s">
        <v>189</v>
      </c>
      <c r="D90" s="36" t="s">
        <v>34</v>
      </c>
      <c r="E90" s="36" t="s">
        <v>112</v>
      </c>
      <c r="F90" s="37">
        <v>44287</v>
      </c>
      <c r="G90" s="37">
        <v>44531</v>
      </c>
      <c r="H90" s="44" t="s">
        <v>36</v>
      </c>
      <c r="I90" s="36" t="s">
        <v>321</v>
      </c>
      <c r="J90" s="53">
        <v>30</v>
      </c>
      <c r="K90" s="53"/>
      <c r="L90" s="53">
        <v>30</v>
      </c>
      <c r="M90" s="53"/>
      <c r="N90" s="53"/>
      <c r="O90" s="53">
        <v>1</v>
      </c>
      <c r="P90" s="53"/>
      <c r="Q90" s="53"/>
      <c r="R90" s="70">
        <v>1</v>
      </c>
      <c r="S90" s="36">
        <v>53</v>
      </c>
      <c r="T90" s="36">
        <v>208</v>
      </c>
      <c r="U90" s="90" t="s">
        <v>322</v>
      </c>
      <c r="V90" s="36" t="s">
        <v>39</v>
      </c>
      <c r="W90" s="36" t="s">
        <v>54</v>
      </c>
    </row>
    <row r="91" s="6" customFormat="1" ht="36" spans="1:23">
      <c r="A91" s="35">
        <v>82</v>
      </c>
      <c r="B91" s="36" t="s">
        <v>323</v>
      </c>
      <c r="C91" s="36" t="s">
        <v>31</v>
      </c>
      <c r="D91" s="36" t="s">
        <v>34</v>
      </c>
      <c r="E91" s="36" t="s">
        <v>324</v>
      </c>
      <c r="F91" s="37">
        <v>44287</v>
      </c>
      <c r="G91" s="37">
        <v>44531</v>
      </c>
      <c r="H91" s="44" t="s">
        <v>36</v>
      </c>
      <c r="I91" s="36" t="s">
        <v>325</v>
      </c>
      <c r="J91" s="53">
        <v>22</v>
      </c>
      <c r="K91" s="53"/>
      <c r="L91" s="53">
        <v>22</v>
      </c>
      <c r="M91" s="53"/>
      <c r="N91" s="53"/>
      <c r="O91" s="53">
        <v>1</v>
      </c>
      <c r="P91" s="53"/>
      <c r="Q91" s="53"/>
      <c r="R91" s="70">
        <v>1</v>
      </c>
      <c r="S91" s="36">
        <v>15</v>
      </c>
      <c r="T91" s="36">
        <v>68</v>
      </c>
      <c r="U91" s="90" t="s">
        <v>326</v>
      </c>
      <c r="V91" s="42" t="s">
        <v>39</v>
      </c>
      <c r="W91" s="36" t="s">
        <v>54</v>
      </c>
    </row>
    <row r="92" s="6" customFormat="1" ht="24" spans="1:23">
      <c r="A92" s="35">
        <v>83</v>
      </c>
      <c r="B92" s="36" t="s">
        <v>327</v>
      </c>
      <c r="C92" s="36" t="s">
        <v>31</v>
      </c>
      <c r="D92" s="36" t="s">
        <v>34</v>
      </c>
      <c r="E92" s="36" t="s">
        <v>324</v>
      </c>
      <c r="F92" s="37">
        <v>44287</v>
      </c>
      <c r="G92" s="37">
        <v>44531</v>
      </c>
      <c r="H92" s="44" t="s">
        <v>36</v>
      </c>
      <c r="I92" s="36" t="s">
        <v>328</v>
      </c>
      <c r="J92" s="53">
        <v>8</v>
      </c>
      <c r="K92" s="53"/>
      <c r="L92" s="53">
        <v>8</v>
      </c>
      <c r="M92" s="53"/>
      <c r="N92" s="53"/>
      <c r="O92" s="53">
        <v>1</v>
      </c>
      <c r="P92" s="53"/>
      <c r="Q92" s="53"/>
      <c r="R92" s="70">
        <v>1</v>
      </c>
      <c r="S92" s="36">
        <v>30</v>
      </c>
      <c r="T92" s="36">
        <v>135</v>
      </c>
      <c r="U92" s="90" t="s">
        <v>329</v>
      </c>
      <c r="V92" s="42" t="s">
        <v>39</v>
      </c>
      <c r="W92" s="36" t="s">
        <v>54</v>
      </c>
    </row>
    <row r="93" s="6" customFormat="1" ht="36" spans="1:23">
      <c r="A93" s="35">
        <v>84</v>
      </c>
      <c r="B93" s="36" t="s">
        <v>330</v>
      </c>
      <c r="C93" s="36" t="s">
        <v>31</v>
      </c>
      <c r="D93" s="36" t="s">
        <v>34</v>
      </c>
      <c r="E93" s="36" t="s">
        <v>331</v>
      </c>
      <c r="F93" s="37">
        <v>44256</v>
      </c>
      <c r="G93" s="76" t="s">
        <v>332</v>
      </c>
      <c r="H93" s="39" t="s">
        <v>36</v>
      </c>
      <c r="I93" s="36" t="s">
        <v>333</v>
      </c>
      <c r="J93" s="53">
        <v>32</v>
      </c>
      <c r="K93" s="53"/>
      <c r="L93" s="53">
        <v>32</v>
      </c>
      <c r="M93" s="53"/>
      <c r="N93" s="53"/>
      <c r="O93" s="53">
        <v>1</v>
      </c>
      <c r="P93" s="53"/>
      <c r="Q93" s="53"/>
      <c r="R93" s="70">
        <v>1</v>
      </c>
      <c r="S93" s="36">
        <v>65</v>
      </c>
      <c r="T93" s="36">
        <v>280</v>
      </c>
      <c r="U93" s="36" t="s">
        <v>334</v>
      </c>
      <c r="V93" s="42" t="s">
        <v>39</v>
      </c>
      <c r="W93" s="69" t="s">
        <v>54</v>
      </c>
    </row>
    <row r="94" s="6" customFormat="1" ht="24" spans="1:23">
      <c r="A94" s="35">
        <v>85</v>
      </c>
      <c r="B94" s="36" t="s">
        <v>335</v>
      </c>
      <c r="C94" s="36" t="s">
        <v>31</v>
      </c>
      <c r="D94" s="36" t="s">
        <v>34</v>
      </c>
      <c r="E94" s="36" t="s">
        <v>336</v>
      </c>
      <c r="F94" s="37">
        <v>44166</v>
      </c>
      <c r="G94" s="76" t="s">
        <v>337</v>
      </c>
      <c r="H94" s="39" t="s">
        <v>36</v>
      </c>
      <c r="I94" s="36" t="s">
        <v>338</v>
      </c>
      <c r="J94" s="53">
        <v>25</v>
      </c>
      <c r="K94" s="53"/>
      <c r="L94" s="53">
        <v>25</v>
      </c>
      <c r="M94" s="53"/>
      <c r="N94" s="53"/>
      <c r="O94" s="53">
        <v>1</v>
      </c>
      <c r="P94" s="53"/>
      <c r="Q94" s="53"/>
      <c r="R94" s="53"/>
      <c r="S94" s="36">
        <v>47</v>
      </c>
      <c r="T94" s="36">
        <v>173</v>
      </c>
      <c r="U94" s="36" t="s">
        <v>339</v>
      </c>
      <c r="V94" s="42" t="s">
        <v>39</v>
      </c>
      <c r="W94" s="69" t="s">
        <v>54</v>
      </c>
    </row>
    <row r="95" s="6" customFormat="1" ht="24" spans="1:23">
      <c r="A95" s="35">
        <v>86</v>
      </c>
      <c r="B95" s="36" t="s">
        <v>335</v>
      </c>
      <c r="C95" s="36" t="s">
        <v>31</v>
      </c>
      <c r="D95" s="36" t="s">
        <v>34</v>
      </c>
      <c r="E95" s="36" t="s">
        <v>336</v>
      </c>
      <c r="F95" s="37">
        <v>44256</v>
      </c>
      <c r="G95" s="76" t="s">
        <v>332</v>
      </c>
      <c r="H95" s="39" t="s">
        <v>36</v>
      </c>
      <c r="I95" s="36" t="s">
        <v>340</v>
      </c>
      <c r="J95" s="53">
        <v>12</v>
      </c>
      <c r="K95" s="53"/>
      <c r="L95" s="53">
        <v>12</v>
      </c>
      <c r="M95" s="53"/>
      <c r="N95" s="53"/>
      <c r="O95" s="53">
        <v>1</v>
      </c>
      <c r="P95" s="53"/>
      <c r="Q95" s="53"/>
      <c r="R95" s="53"/>
      <c r="S95" s="36">
        <v>47</v>
      </c>
      <c r="T95" s="36">
        <v>173</v>
      </c>
      <c r="U95" s="36" t="s">
        <v>339</v>
      </c>
      <c r="V95" s="42" t="s">
        <v>39</v>
      </c>
      <c r="W95" s="69" t="s">
        <v>54</v>
      </c>
    </row>
    <row r="96" s="6" customFormat="1" ht="36" spans="1:23">
      <c r="A96" s="35">
        <v>87</v>
      </c>
      <c r="B96" s="36" t="s">
        <v>341</v>
      </c>
      <c r="C96" s="36" t="s">
        <v>31</v>
      </c>
      <c r="D96" s="36" t="s">
        <v>34</v>
      </c>
      <c r="E96" s="36" t="s">
        <v>336</v>
      </c>
      <c r="F96" s="37">
        <v>44256</v>
      </c>
      <c r="G96" s="76" t="s">
        <v>332</v>
      </c>
      <c r="H96" s="39" t="s">
        <v>36</v>
      </c>
      <c r="I96" s="36" t="s">
        <v>342</v>
      </c>
      <c r="J96" s="53">
        <v>12</v>
      </c>
      <c r="K96" s="53"/>
      <c r="L96" s="53">
        <v>12</v>
      </c>
      <c r="M96" s="53"/>
      <c r="N96" s="53"/>
      <c r="O96" s="53">
        <v>1</v>
      </c>
      <c r="P96" s="53"/>
      <c r="Q96" s="53"/>
      <c r="R96" s="53"/>
      <c r="S96" s="36">
        <v>47</v>
      </c>
      <c r="T96" s="36">
        <v>173</v>
      </c>
      <c r="U96" s="36" t="s">
        <v>339</v>
      </c>
      <c r="V96" s="42" t="s">
        <v>39</v>
      </c>
      <c r="W96" s="69" t="s">
        <v>54</v>
      </c>
    </row>
    <row r="97" s="6" customFormat="1" ht="24" spans="1:23">
      <c r="A97" s="35">
        <v>88</v>
      </c>
      <c r="B97" s="36" t="s">
        <v>335</v>
      </c>
      <c r="C97" s="36" t="s">
        <v>31</v>
      </c>
      <c r="D97" s="36" t="s">
        <v>34</v>
      </c>
      <c r="E97" s="36" t="s">
        <v>336</v>
      </c>
      <c r="F97" s="37">
        <v>44256</v>
      </c>
      <c r="G97" s="76" t="s">
        <v>332</v>
      </c>
      <c r="H97" s="39" t="s">
        <v>36</v>
      </c>
      <c r="I97" s="36" t="s">
        <v>343</v>
      </c>
      <c r="J97" s="53">
        <v>20</v>
      </c>
      <c r="K97" s="53"/>
      <c r="L97" s="53">
        <v>20</v>
      </c>
      <c r="M97" s="53"/>
      <c r="N97" s="53"/>
      <c r="O97" s="53">
        <v>1</v>
      </c>
      <c r="P97" s="53"/>
      <c r="Q97" s="53"/>
      <c r="R97" s="53"/>
      <c r="S97" s="36">
        <v>47</v>
      </c>
      <c r="T97" s="36">
        <v>173</v>
      </c>
      <c r="U97" s="36" t="s">
        <v>339</v>
      </c>
      <c r="V97" s="42" t="s">
        <v>39</v>
      </c>
      <c r="W97" s="69" t="s">
        <v>54</v>
      </c>
    </row>
    <row r="98" s="6" customFormat="1" ht="24" spans="1:23">
      <c r="A98" s="35">
        <v>89</v>
      </c>
      <c r="B98" s="69" t="s">
        <v>344</v>
      </c>
      <c r="C98" s="36" t="s">
        <v>189</v>
      </c>
      <c r="D98" s="36" t="s">
        <v>34</v>
      </c>
      <c r="E98" s="44" t="s">
        <v>345</v>
      </c>
      <c r="F98" s="37">
        <v>44256</v>
      </c>
      <c r="G98" s="76" t="s">
        <v>332</v>
      </c>
      <c r="H98" s="44" t="s">
        <v>36</v>
      </c>
      <c r="I98" s="86" t="s">
        <v>346</v>
      </c>
      <c r="J98" s="73">
        <v>100</v>
      </c>
      <c r="K98" s="73"/>
      <c r="L98" s="73">
        <v>100</v>
      </c>
      <c r="M98" s="53"/>
      <c r="N98" s="53"/>
      <c r="O98" s="53">
        <v>1</v>
      </c>
      <c r="P98" s="53"/>
      <c r="Q98" s="53"/>
      <c r="R98" s="70">
        <v>1</v>
      </c>
      <c r="S98" s="36">
        <v>159</v>
      </c>
      <c r="T98" s="36">
        <v>604</v>
      </c>
      <c r="U98" s="69" t="s">
        <v>347</v>
      </c>
      <c r="V98" s="42" t="s">
        <v>287</v>
      </c>
      <c r="W98" s="69" t="s">
        <v>54</v>
      </c>
    </row>
    <row r="99" s="6" customFormat="1" ht="24" spans="1:23">
      <c r="A99" s="35">
        <v>90</v>
      </c>
      <c r="B99" s="41" t="s">
        <v>348</v>
      </c>
      <c r="C99" s="41" t="s">
        <v>31</v>
      </c>
      <c r="D99" s="41" t="s">
        <v>34</v>
      </c>
      <c r="E99" s="41" t="s">
        <v>349</v>
      </c>
      <c r="F99" s="37">
        <v>44256</v>
      </c>
      <c r="G99" s="76" t="s">
        <v>332</v>
      </c>
      <c r="H99" s="78" t="s">
        <v>36</v>
      </c>
      <c r="I99" s="41" t="s">
        <v>350</v>
      </c>
      <c r="J99" s="84">
        <v>15</v>
      </c>
      <c r="K99" s="84"/>
      <c r="L99" s="84">
        <v>15</v>
      </c>
      <c r="M99" s="84"/>
      <c r="N99" s="84"/>
      <c r="O99" s="53">
        <v>1</v>
      </c>
      <c r="P99" s="84"/>
      <c r="Q99" s="84"/>
      <c r="R99" s="70">
        <v>1</v>
      </c>
      <c r="S99" s="41">
        <v>68</v>
      </c>
      <c r="T99" s="41">
        <v>269</v>
      </c>
      <c r="U99" s="41" t="s">
        <v>351</v>
      </c>
      <c r="V99" s="42" t="s">
        <v>39</v>
      </c>
      <c r="W99" s="69" t="s">
        <v>54</v>
      </c>
    </row>
    <row r="100" s="6" customFormat="1" ht="24" spans="1:23">
      <c r="A100" s="35">
        <v>91</v>
      </c>
      <c r="B100" s="41" t="s">
        <v>352</v>
      </c>
      <c r="C100" s="41" t="s">
        <v>31</v>
      </c>
      <c r="D100" s="41" t="s">
        <v>92</v>
      </c>
      <c r="E100" s="41" t="s">
        <v>353</v>
      </c>
      <c r="F100" s="37">
        <v>44256</v>
      </c>
      <c r="G100" s="76" t="s">
        <v>332</v>
      </c>
      <c r="H100" s="78" t="s">
        <v>36</v>
      </c>
      <c r="I100" s="41" t="s">
        <v>354</v>
      </c>
      <c r="J100" s="84">
        <v>25</v>
      </c>
      <c r="K100" s="84"/>
      <c r="L100" s="84">
        <v>25</v>
      </c>
      <c r="M100" s="84"/>
      <c r="N100" s="84"/>
      <c r="O100" s="53">
        <v>1</v>
      </c>
      <c r="P100" s="84"/>
      <c r="Q100" s="84"/>
      <c r="R100" s="84"/>
      <c r="S100" s="41">
        <v>141</v>
      </c>
      <c r="T100" s="41">
        <v>555</v>
      </c>
      <c r="U100" s="41" t="s">
        <v>355</v>
      </c>
      <c r="V100" s="42" t="s">
        <v>39</v>
      </c>
      <c r="W100" s="69" t="s">
        <v>54</v>
      </c>
    </row>
    <row r="101" s="6" customFormat="1" ht="36" spans="1:23">
      <c r="A101" s="35">
        <v>92</v>
      </c>
      <c r="B101" s="41" t="s">
        <v>356</v>
      </c>
      <c r="C101" s="41" t="s">
        <v>31</v>
      </c>
      <c r="D101" s="41" t="s">
        <v>34</v>
      </c>
      <c r="E101" s="41" t="s">
        <v>220</v>
      </c>
      <c r="F101" s="37">
        <v>44256</v>
      </c>
      <c r="G101" s="76" t="s">
        <v>332</v>
      </c>
      <c r="H101" s="78" t="s">
        <v>36</v>
      </c>
      <c r="I101" s="41" t="s">
        <v>357</v>
      </c>
      <c r="J101" s="84">
        <v>10</v>
      </c>
      <c r="K101" s="84"/>
      <c r="L101" s="84">
        <v>10</v>
      </c>
      <c r="M101" s="84"/>
      <c r="N101" s="84"/>
      <c r="O101" s="53">
        <v>1</v>
      </c>
      <c r="P101" s="84"/>
      <c r="Q101" s="84"/>
      <c r="R101" s="70">
        <v>1</v>
      </c>
      <c r="S101" s="41">
        <v>218</v>
      </c>
      <c r="T101" s="41">
        <v>776</v>
      </c>
      <c r="U101" s="41" t="s">
        <v>358</v>
      </c>
      <c r="V101" s="42" t="s">
        <v>39</v>
      </c>
      <c r="W101" s="69" t="s">
        <v>54</v>
      </c>
    </row>
    <row r="102" s="8" customFormat="1" ht="84" spans="1:23">
      <c r="A102" s="35">
        <v>93</v>
      </c>
      <c r="B102" s="79" t="s">
        <v>359</v>
      </c>
      <c r="C102" s="79" t="s">
        <v>31</v>
      </c>
      <c r="D102" s="79" t="s">
        <v>34</v>
      </c>
      <c r="E102" s="79" t="s">
        <v>360</v>
      </c>
      <c r="F102" s="80">
        <v>44501</v>
      </c>
      <c r="G102" s="81" t="s">
        <v>332</v>
      </c>
      <c r="H102" s="82" t="s">
        <v>36</v>
      </c>
      <c r="I102" s="79" t="s">
        <v>361</v>
      </c>
      <c r="J102" s="87">
        <v>40</v>
      </c>
      <c r="K102" s="87">
        <v>40</v>
      </c>
      <c r="L102" s="87"/>
      <c r="M102" s="87"/>
      <c r="N102" s="87"/>
      <c r="O102" s="61">
        <v>1</v>
      </c>
      <c r="P102" s="87"/>
      <c r="Q102" s="87"/>
      <c r="R102" s="87"/>
      <c r="S102" s="79">
        <v>134</v>
      </c>
      <c r="T102" s="79">
        <v>567</v>
      </c>
      <c r="U102" s="79" t="s">
        <v>362</v>
      </c>
      <c r="V102" s="74" t="s">
        <v>39</v>
      </c>
      <c r="W102" s="75" t="s">
        <v>40</v>
      </c>
    </row>
    <row r="103" s="8" customFormat="1" ht="48" spans="1:23">
      <c r="A103" s="35">
        <v>94</v>
      </c>
      <c r="B103" s="79" t="s">
        <v>363</v>
      </c>
      <c r="C103" s="79" t="s">
        <v>31</v>
      </c>
      <c r="D103" s="79" t="s">
        <v>34</v>
      </c>
      <c r="E103" s="79" t="s">
        <v>360</v>
      </c>
      <c r="F103" s="80">
        <v>44501</v>
      </c>
      <c r="G103" s="81" t="s">
        <v>332</v>
      </c>
      <c r="H103" s="82" t="s">
        <v>36</v>
      </c>
      <c r="I103" s="79" t="s">
        <v>364</v>
      </c>
      <c r="J103" s="87">
        <v>20</v>
      </c>
      <c r="K103" s="87">
        <v>20</v>
      </c>
      <c r="L103" s="87"/>
      <c r="M103" s="87"/>
      <c r="N103" s="87"/>
      <c r="O103" s="61">
        <v>1</v>
      </c>
      <c r="P103" s="87"/>
      <c r="Q103" s="87"/>
      <c r="R103" s="87"/>
      <c r="S103" s="79">
        <v>113</v>
      </c>
      <c r="T103" s="79">
        <v>519</v>
      </c>
      <c r="U103" s="79" t="s">
        <v>365</v>
      </c>
      <c r="V103" s="74" t="s">
        <v>39</v>
      </c>
      <c r="W103" s="75" t="s">
        <v>40</v>
      </c>
    </row>
    <row r="104" s="6" customFormat="1" ht="36" spans="1:23">
      <c r="A104" s="35">
        <v>95</v>
      </c>
      <c r="B104" s="41" t="s">
        <v>366</v>
      </c>
      <c r="C104" s="41" t="s">
        <v>31</v>
      </c>
      <c r="D104" s="41" t="s">
        <v>34</v>
      </c>
      <c r="E104" s="41" t="s">
        <v>360</v>
      </c>
      <c r="F104" s="38">
        <v>43831</v>
      </c>
      <c r="G104" s="38">
        <v>44287</v>
      </c>
      <c r="H104" s="78" t="s">
        <v>36</v>
      </c>
      <c r="I104" s="41" t="s">
        <v>367</v>
      </c>
      <c r="J104" s="84">
        <v>38</v>
      </c>
      <c r="K104" s="84"/>
      <c r="L104" s="84">
        <v>38</v>
      </c>
      <c r="M104" s="84"/>
      <c r="N104" s="84"/>
      <c r="O104" s="53">
        <v>1</v>
      </c>
      <c r="P104" s="84"/>
      <c r="Q104" s="84"/>
      <c r="R104" s="84"/>
      <c r="S104" s="41">
        <v>134</v>
      </c>
      <c r="T104" s="41">
        <v>556</v>
      </c>
      <c r="U104" s="41" t="s">
        <v>368</v>
      </c>
      <c r="V104" s="42" t="s">
        <v>39</v>
      </c>
      <c r="W104" s="69" t="s">
        <v>201</v>
      </c>
    </row>
    <row r="105" s="6" customFormat="1" ht="36" spans="1:23">
      <c r="A105" s="35">
        <v>96</v>
      </c>
      <c r="B105" s="41" t="s">
        <v>369</v>
      </c>
      <c r="C105" s="41" t="s">
        <v>31</v>
      </c>
      <c r="D105" s="41" t="s">
        <v>34</v>
      </c>
      <c r="E105" s="41" t="s">
        <v>370</v>
      </c>
      <c r="F105" s="37">
        <v>44256</v>
      </c>
      <c r="G105" s="76" t="s">
        <v>332</v>
      </c>
      <c r="H105" s="78" t="s">
        <v>36</v>
      </c>
      <c r="I105" s="41" t="s">
        <v>371</v>
      </c>
      <c r="J105" s="84">
        <v>12</v>
      </c>
      <c r="K105" s="84"/>
      <c r="L105" s="84">
        <v>12</v>
      </c>
      <c r="M105" s="84"/>
      <c r="N105" s="84"/>
      <c r="O105" s="53">
        <v>1</v>
      </c>
      <c r="P105" s="84"/>
      <c r="Q105" s="84"/>
      <c r="R105" s="70">
        <v>1</v>
      </c>
      <c r="S105" s="41">
        <v>47</v>
      </c>
      <c r="T105" s="41">
        <v>185</v>
      </c>
      <c r="U105" s="41" t="s">
        <v>372</v>
      </c>
      <c r="V105" s="42" t="s">
        <v>39</v>
      </c>
      <c r="W105" s="69" t="s">
        <v>54</v>
      </c>
    </row>
    <row r="106" s="6" customFormat="1" ht="36" spans="1:23">
      <c r="A106" s="35">
        <v>97</v>
      </c>
      <c r="B106" s="41" t="s">
        <v>369</v>
      </c>
      <c r="C106" s="41" t="s">
        <v>31</v>
      </c>
      <c r="D106" s="41" t="s">
        <v>34</v>
      </c>
      <c r="E106" s="41" t="s">
        <v>370</v>
      </c>
      <c r="F106" s="37">
        <v>44256</v>
      </c>
      <c r="G106" s="76" t="s">
        <v>332</v>
      </c>
      <c r="H106" s="78" t="s">
        <v>36</v>
      </c>
      <c r="I106" s="41" t="s">
        <v>373</v>
      </c>
      <c r="J106" s="84">
        <v>15</v>
      </c>
      <c r="K106" s="84"/>
      <c r="L106" s="84">
        <v>15</v>
      </c>
      <c r="M106" s="84"/>
      <c r="N106" s="84"/>
      <c r="O106" s="53">
        <v>1</v>
      </c>
      <c r="P106" s="84"/>
      <c r="Q106" s="84"/>
      <c r="R106" s="70">
        <v>1</v>
      </c>
      <c r="S106" s="41">
        <v>48</v>
      </c>
      <c r="T106" s="41">
        <v>135</v>
      </c>
      <c r="U106" s="41" t="s">
        <v>374</v>
      </c>
      <c r="V106" s="42" t="s">
        <v>39</v>
      </c>
      <c r="W106" s="69" t="s">
        <v>54</v>
      </c>
    </row>
    <row r="107" s="6" customFormat="1" ht="36" spans="1:23">
      <c r="A107" s="35">
        <v>98</v>
      </c>
      <c r="B107" s="41" t="s">
        <v>375</v>
      </c>
      <c r="C107" s="41" t="s">
        <v>31</v>
      </c>
      <c r="D107" s="41" t="s">
        <v>34</v>
      </c>
      <c r="E107" s="41" t="s">
        <v>370</v>
      </c>
      <c r="F107" s="37">
        <v>44256</v>
      </c>
      <c r="G107" s="76" t="s">
        <v>332</v>
      </c>
      <c r="H107" s="78" t="s">
        <v>36</v>
      </c>
      <c r="I107" s="41" t="s">
        <v>376</v>
      </c>
      <c r="J107" s="84">
        <v>15</v>
      </c>
      <c r="K107" s="84"/>
      <c r="L107" s="84">
        <v>15</v>
      </c>
      <c r="M107" s="84"/>
      <c r="N107" s="84"/>
      <c r="O107" s="53">
        <v>1</v>
      </c>
      <c r="P107" s="84"/>
      <c r="Q107" s="84"/>
      <c r="R107" s="70">
        <v>1</v>
      </c>
      <c r="S107" s="41">
        <v>48</v>
      </c>
      <c r="T107" s="41">
        <v>135</v>
      </c>
      <c r="U107" s="41" t="s">
        <v>377</v>
      </c>
      <c r="V107" s="42" t="s">
        <v>39</v>
      </c>
      <c r="W107" s="69" t="s">
        <v>54</v>
      </c>
    </row>
    <row r="108" s="6" customFormat="1" ht="36" spans="1:23">
      <c r="A108" s="35">
        <v>99</v>
      </c>
      <c r="B108" s="41" t="s">
        <v>378</v>
      </c>
      <c r="C108" s="41" t="s">
        <v>31</v>
      </c>
      <c r="D108" s="41" t="s">
        <v>34</v>
      </c>
      <c r="E108" s="41" t="s">
        <v>370</v>
      </c>
      <c r="F108" s="37">
        <v>44256</v>
      </c>
      <c r="G108" s="76" t="s">
        <v>332</v>
      </c>
      <c r="H108" s="78" t="s">
        <v>36</v>
      </c>
      <c r="I108" s="41" t="s">
        <v>379</v>
      </c>
      <c r="J108" s="84">
        <v>12</v>
      </c>
      <c r="K108" s="84"/>
      <c r="L108" s="84">
        <v>12</v>
      </c>
      <c r="M108" s="84"/>
      <c r="N108" s="84"/>
      <c r="O108" s="53">
        <v>1</v>
      </c>
      <c r="P108" s="84"/>
      <c r="Q108" s="84"/>
      <c r="R108" s="70">
        <v>1</v>
      </c>
      <c r="S108" s="41">
        <v>45</v>
      </c>
      <c r="T108" s="41">
        <v>147</v>
      </c>
      <c r="U108" s="41" t="s">
        <v>380</v>
      </c>
      <c r="V108" s="42" t="s">
        <v>39</v>
      </c>
      <c r="W108" s="69" t="s">
        <v>54</v>
      </c>
    </row>
    <row r="109" s="6" customFormat="1" ht="36" spans="1:23">
      <c r="A109" s="35">
        <v>100</v>
      </c>
      <c r="B109" s="41" t="s">
        <v>381</v>
      </c>
      <c r="C109" s="41" t="s">
        <v>31</v>
      </c>
      <c r="D109" s="41" t="s">
        <v>34</v>
      </c>
      <c r="E109" s="41" t="s">
        <v>382</v>
      </c>
      <c r="F109" s="37">
        <v>44256</v>
      </c>
      <c r="G109" s="76" t="s">
        <v>332</v>
      </c>
      <c r="H109" s="78" t="s">
        <v>36</v>
      </c>
      <c r="I109" s="41" t="s">
        <v>383</v>
      </c>
      <c r="J109" s="84">
        <v>12</v>
      </c>
      <c r="K109" s="84"/>
      <c r="L109" s="84">
        <v>12</v>
      </c>
      <c r="M109" s="84"/>
      <c r="N109" s="84"/>
      <c r="O109" s="53">
        <v>1</v>
      </c>
      <c r="P109" s="84"/>
      <c r="Q109" s="84"/>
      <c r="R109" s="70">
        <v>1</v>
      </c>
      <c r="S109" s="41">
        <v>32</v>
      </c>
      <c r="T109" s="41">
        <v>120</v>
      </c>
      <c r="U109" s="41" t="s">
        <v>384</v>
      </c>
      <c r="V109" s="42" t="s">
        <v>39</v>
      </c>
      <c r="W109" s="69" t="s">
        <v>54</v>
      </c>
    </row>
    <row r="110" s="6" customFormat="1" ht="36" spans="1:23">
      <c r="A110" s="35">
        <v>101</v>
      </c>
      <c r="B110" s="41" t="s">
        <v>385</v>
      </c>
      <c r="C110" s="41" t="s">
        <v>31</v>
      </c>
      <c r="D110" s="41" t="s">
        <v>34</v>
      </c>
      <c r="E110" s="41" t="s">
        <v>386</v>
      </c>
      <c r="F110" s="37">
        <v>44256</v>
      </c>
      <c r="G110" s="76" t="s">
        <v>332</v>
      </c>
      <c r="H110" s="78" t="s">
        <v>36</v>
      </c>
      <c r="I110" s="41" t="s">
        <v>387</v>
      </c>
      <c r="J110" s="84">
        <v>28</v>
      </c>
      <c r="K110" s="84"/>
      <c r="L110" s="84">
        <v>28</v>
      </c>
      <c r="M110" s="84"/>
      <c r="N110" s="84"/>
      <c r="O110" s="53">
        <v>1</v>
      </c>
      <c r="P110" s="84"/>
      <c r="Q110" s="84"/>
      <c r="R110" s="84"/>
      <c r="S110" s="41">
        <v>64</v>
      </c>
      <c r="T110" s="41">
        <v>257</v>
      </c>
      <c r="U110" s="41" t="s">
        <v>388</v>
      </c>
      <c r="V110" s="42" t="s">
        <v>39</v>
      </c>
      <c r="W110" s="69" t="s">
        <v>54</v>
      </c>
    </row>
    <row r="111" s="6" customFormat="1" ht="36" spans="1:23">
      <c r="A111" s="35">
        <v>102</v>
      </c>
      <c r="B111" s="36" t="s">
        <v>389</v>
      </c>
      <c r="C111" s="36" t="s">
        <v>31</v>
      </c>
      <c r="D111" s="44" t="s">
        <v>34</v>
      </c>
      <c r="E111" s="36" t="s">
        <v>260</v>
      </c>
      <c r="F111" s="83">
        <v>44256</v>
      </c>
      <c r="G111" s="83">
        <v>44531</v>
      </c>
      <c r="H111" s="41" t="s">
        <v>36</v>
      </c>
      <c r="I111" s="36" t="s">
        <v>390</v>
      </c>
      <c r="J111" s="51">
        <v>28</v>
      </c>
      <c r="K111" s="51"/>
      <c r="L111" s="51">
        <v>28</v>
      </c>
      <c r="M111" s="51"/>
      <c r="N111" s="51"/>
      <c r="O111" s="53">
        <v>1</v>
      </c>
      <c r="P111" s="51"/>
      <c r="Q111" s="51"/>
      <c r="R111" s="70">
        <v>1</v>
      </c>
      <c r="S111" s="44">
        <v>78</v>
      </c>
      <c r="T111" s="44">
        <v>273</v>
      </c>
      <c r="U111" s="44" t="s">
        <v>391</v>
      </c>
      <c r="V111" s="42" t="s">
        <v>39</v>
      </c>
      <c r="W111" s="69" t="s">
        <v>201</v>
      </c>
    </row>
    <row r="112" s="6" customFormat="1" ht="36" spans="1:23">
      <c r="A112" s="35">
        <v>103</v>
      </c>
      <c r="B112" s="36" t="s">
        <v>392</v>
      </c>
      <c r="C112" s="36" t="s">
        <v>31</v>
      </c>
      <c r="D112" s="44" t="s">
        <v>34</v>
      </c>
      <c r="E112" s="36" t="s">
        <v>260</v>
      </c>
      <c r="F112" s="43">
        <v>44256</v>
      </c>
      <c r="G112" s="43">
        <v>44531</v>
      </c>
      <c r="H112" s="41" t="s">
        <v>36</v>
      </c>
      <c r="I112" s="36" t="s">
        <v>393</v>
      </c>
      <c r="J112" s="51">
        <v>24</v>
      </c>
      <c r="K112" s="51"/>
      <c r="L112" s="51">
        <v>24</v>
      </c>
      <c r="M112" s="51"/>
      <c r="N112" s="51"/>
      <c r="O112" s="53">
        <v>1</v>
      </c>
      <c r="P112" s="51"/>
      <c r="Q112" s="51"/>
      <c r="R112" s="70">
        <v>1</v>
      </c>
      <c r="S112" s="44">
        <v>195</v>
      </c>
      <c r="T112" s="44">
        <v>653</v>
      </c>
      <c r="U112" s="44" t="s">
        <v>394</v>
      </c>
      <c r="V112" s="42" t="s">
        <v>39</v>
      </c>
      <c r="W112" s="44" t="s">
        <v>54</v>
      </c>
    </row>
    <row r="113" s="6" customFormat="1" ht="36" spans="1:23">
      <c r="A113" s="35">
        <v>104</v>
      </c>
      <c r="B113" s="36" t="s">
        <v>395</v>
      </c>
      <c r="C113" s="36" t="s">
        <v>31</v>
      </c>
      <c r="D113" s="36" t="s">
        <v>34</v>
      </c>
      <c r="E113" s="36" t="s">
        <v>75</v>
      </c>
      <c r="F113" s="43">
        <v>44256</v>
      </c>
      <c r="G113" s="43">
        <v>44531</v>
      </c>
      <c r="H113" s="36" t="s">
        <v>36</v>
      </c>
      <c r="I113" s="36" t="s">
        <v>396</v>
      </c>
      <c r="J113" s="55">
        <v>30</v>
      </c>
      <c r="K113" s="55"/>
      <c r="L113" s="55">
        <v>30</v>
      </c>
      <c r="M113" s="53"/>
      <c r="N113" s="53"/>
      <c r="O113" s="53">
        <v>1</v>
      </c>
      <c r="P113" s="53"/>
      <c r="Q113" s="53"/>
      <c r="R113" s="53"/>
      <c r="S113" s="36">
        <v>82</v>
      </c>
      <c r="T113" s="36">
        <v>368</v>
      </c>
      <c r="U113" s="36" t="s">
        <v>397</v>
      </c>
      <c r="V113" s="42" t="s">
        <v>39</v>
      </c>
      <c r="W113" s="36" t="s">
        <v>201</v>
      </c>
    </row>
    <row r="114" s="6" customFormat="1" ht="36" spans="1:23">
      <c r="A114" s="35">
        <v>105</v>
      </c>
      <c r="B114" s="36" t="s">
        <v>398</v>
      </c>
      <c r="C114" s="36" t="s">
        <v>31</v>
      </c>
      <c r="D114" s="36" t="s">
        <v>34</v>
      </c>
      <c r="E114" s="36" t="s">
        <v>399</v>
      </c>
      <c r="F114" s="43">
        <v>44256</v>
      </c>
      <c r="G114" s="43">
        <v>44531</v>
      </c>
      <c r="H114" s="36" t="s">
        <v>36</v>
      </c>
      <c r="I114" s="36" t="s">
        <v>400</v>
      </c>
      <c r="J114" s="55">
        <v>60</v>
      </c>
      <c r="K114" s="55"/>
      <c r="L114" s="55">
        <v>60</v>
      </c>
      <c r="M114" s="53"/>
      <c r="N114" s="53"/>
      <c r="O114" s="53">
        <v>1</v>
      </c>
      <c r="P114" s="53"/>
      <c r="Q114" s="53"/>
      <c r="R114" s="70">
        <v>1</v>
      </c>
      <c r="S114" s="36">
        <v>30</v>
      </c>
      <c r="T114" s="36">
        <v>122</v>
      </c>
      <c r="U114" s="36" t="s">
        <v>401</v>
      </c>
      <c r="V114" s="42" t="s">
        <v>39</v>
      </c>
      <c r="W114" s="36" t="s">
        <v>54</v>
      </c>
    </row>
    <row r="115" s="6" customFormat="1" ht="60" spans="1:23">
      <c r="A115" s="35">
        <v>106</v>
      </c>
      <c r="B115" s="69" t="s">
        <v>402</v>
      </c>
      <c r="C115" s="36" t="s">
        <v>31</v>
      </c>
      <c r="D115" s="36" t="s">
        <v>34</v>
      </c>
      <c r="E115" s="69" t="s">
        <v>399</v>
      </c>
      <c r="F115" s="43">
        <v>44256</v>
      </c>
      <c r="G115" s="43">
        <v>44531</v>
      </c>
      <c r="H115" s="44" t="s">
        <v>36</v>
      </c>
      <c r="I115" s="69" t="s">
        <v>403</v>
      </c>
      <c r="J115" s="73">
        <v>28</v>
      </c>
      <c r="K115" s="73"/>
      <c r="L115" s="73">
        <v>28</v>
      </c>
      <c r="M115" s="53"/>
      <c r="N115" s="53"/>
      <c r="O115" s="53">
        <v>1</v>
      </c>
      <c r="P115" s="53"/>
      <c r="Q115" s="53"/>
      <c r="R115" s="70">
        <v>1</v>
      </c>
      <c r="S115" s="36">
        <v>191</v>
      </c>
      <c r="T115" s="36">
        <v>725</v>
      </c>
      <c r="U115" s="69" t="s">
        <v>404</v>
      </c>
      <c r="V115" s="42" t="s">
        <v>39</v>
      </c>
      <c r="W115" s="91" t="s">
        <v>54</v>
      </c>
    </row>
    <row r="116" s="6" customFormat="1" ht="36" spans="1:23">
      <c r="A116" s="35">
        <v>107</v>
      </c>
      <c r="B116" s="44" t="s">
        <v>202</v>
      </c>
      <c r="C116" s="36" t="s">
        <v>31</v>
      </c>
      <c r="D116" s="36" t="s">
        <v>34</v>
      </c>
      <c r="E116" s="36" t="s">
        <v>198</v>
      </c>
      <c r="F116" s="38">
        <v>44075</v>
      </c>
      <c r="G116" s="38">
        <v>44256</v>
      </c>
      <c r="H116" s="44" t="s">
        <v>36</v>
      </c>
      <c r="I116" s="36" t="s">
        <v>405</v>
      </c>
      <c r="J116" s="53">
        <v>81.22</v>
      </c>
      <c r="K116" s="53"/>
      <c r="L116" s="53">
        <v>81.22</v>
      </c>
      <c r="M116" s="53"/>
      <c r="N116" s="53"/>
      <c r="O116" s="53">
        <v>1</v>
      </c>
      <c r="P116" s="53"/>
      <c r="Q116" s="53"/>
      <c r="R116" s="53"/>
      <c r="S116" s="36">
        <v>16</v>
      </c>
      <c r="T116" s="36">
        <v>35</v>
      </c>
      <c r="U116" s="36" t="s">
        <v>406</v>
      </c>
      <c r="V116" s="42" t="s">
        <v>39</v>
      </c>
      <c r="W116" s="69" t="s">
        <v>54</v>
      </c>
    </row>
    <row r="117" s="6" customFormat="1" ht="36" spans="1:23">
      <c r="A117" s="35">
        <v>108</v>
      </c>
      <c r="B117" s="44" t="s">
        <v>407</v>
      </c>
      <c r="C117" s="36" t="s">
        <v>31</v>
      </c>
      <c r="D117" s="36" t="s">
        <v>34</v>
      </c>
      <c r="E117" s="36" t="s">
        <v>46</v>
      </c>
      <c r="F117" s="38">
        <v>44075</v>
      </c>
      <c r="G117" s="38">
        <v>44256</v>
      </c>
      <c r="H117" s="44" t="s">
        <v>36</v>
      </c>
      <c r="I117" s="36" t="s">
        <v>408</v>
      </c>
      <c r="J117" s="53">
        <v>95</v>
      </c>
      <c r="K117" s="53"/>
      <c r="L117" s="53">
        <v>95</v>
      </c>
      <c r="M117" s="53"/>
      <c r="N117" s="53"/>
      <c r="O117" s="53">
        <v>1</v>
      </c>
      <c r="P117" s="53"/>
      <c r="Q117" s="53"/>
      <c r="R117" s="70">
        <v>1</v>
      </c>
      <c r="S117" s="36">
        <v>147</v>
      </c>
      <c r="T117" s="36">
        <v>571</v>
      </c>
      <c r="U117" s="36" t="s">
        <v>409</v>
      </c>
      <c r="V117" s="42" t="s">
        <v>39</v>
      </c>
      <c r="W117" s="69" t="s">
        <v>54</v>
      </c>
    </row>
    <row r="118" s="6" customFormat="1" ht="24" spans="1:23">
      <c r="A118" s="35">
        <v>109</v>
      </c>
      <c r="B118" s="36" t="s">
        <v>410</v>
      </c>
      <c r="C118" s="36" t="s">
        <v>189</v>
      </c>
      <c r="D118" s="36" t="s">
        <v>34</v>
      </c>
      <c r="E118" s="36" t="s">
        <v>411</v>
      </c>
      <c r="F118" s="37">
        <v>44256</v>
      </c>
      <c r="G118" s="76" t="s">
        <v>332</v>
      </c>
      <c r="H118" s="44" t="s">
        <v>36</v>
      </c>
      <c r="I118" s="36" t="s">
        <v>412</v>
      </c>
      <c r="J118" s="53">
        <v>58.3</v>
      </c>
      <c r="K118" s="53"/>
      <c r="L118" s="53">
        <v>58.3</v>
      </c>
      <c r="M118" s="53"/>
      <c r="N118" s="53"/>
      <c r="O118" s="53">
        <v>1</v>
      </c>
      <c r="P118" s="53"/>
      <c r="Q118" s="53"/>
      <c r="R118" s="53"/>
      <c r="S118" s="36">
        <v>65</v>
      </c>
      <c r="T118" s="36">
        <v>230</v>
      </c>
      <c r="U118" s="36" t="s">
        <v>413</v>
      </c>
      <c r="V118" s="42" t="s">
        <v>39</v>
      </c>
      <c r="W118" s="69" t="s">
        <v>54</v>
      </c>
    </row>
    <row r="119" s="6" customFormat="1" ht="24" spans="1:23">
      <c r="A119" s="35">
        <v>110</v>
      </c>
      <c r="B119" s="36" t="s">
        <v>414</v>
      </c>
      <c r="C119" s="36" t="s">
        <v>189</v>
      </c>
      <c r="D119" s="36" t="s">
        <v>34</v>
      </c>
      <c r="E119" s="36" t="s">
        <v>118</v>
      </c>
      <c r="F119" s="37">
        <v>44256</v>
      </c>
      <c r="G119" s="76" t="s">
        <v>332</v>
      </c>
      <c r="H119" s="44" t="s">
        <v>36</v>
      </c>
      <c r="I119" s="36" t="s">
        <v>415</v>
      </c>
      <c r="J119" s="53">
        <v>9.2866</v>
      </c>
      <c r="K119" s="53"/>
      <c r="L119" s="53">
        <v>9.2866</v>
      </c>
      <c r="M119" s="53"/>
      <c r="N119" s="53"/>
      <c r="O119" s="53">
        <v>1</v>
      </c>
      <c r="P119" s="53"/>
      <c r="Q119" s="53"/>
      <c r="R119" s="53"/>
      <c r="S119" s="36">
        <v>33</v>
      </c>
      <c r="T119" s="36">
        <v>121</v>
      </c>
      <c r="U119" s="36" t="s">
        <v>413</v>
      </c>
      <c r="V119" s="42" t="s">
        <v>39</v>
      </c>
      <c r="W119" s="69" t="s">
        <v>54</v>
      </c>
    </row>
    <row r="120" s="6" customFormat="1" ht="24" spans="1:23">
      <c r="A120" s="35">
        <v>111</v>
      </c>
      <c r="B120" s="36" t="s">
        <v>416</v>
      </c>
      <c r="C120" s="36" t="s">
        <v>189</v>
      </c>
      <c r="D120" s="36" t="s">
        <v>34</v>
      </c>
      <c r="E120" s="36" t="s">
        <v>382</v>
      </c>
      <c r="F120" s="37">
        <v>44256</v>
      </c>
      <c r="G120" s="76" t="s">
        <v>332</v>
      </c>
      <c r="H120" s="44" t="s">
        <v>36</v>
      </c>
      <c r="I120" s="36" t="s">
        <v>417</v>
      </c>
      <c r="J120" s="53">
        <v>33</v>
      </c>
      <c r="K120" s="53"/>
      <c r="L120" s="53">
        <v>33</v>
      </c>
      <c r="M120" s="53"/>
      <c r="N120" s="53"/>
      <c r="O120" s="53">
        <v>1</v>
      </c>
      <c r="P120" s="53"/>
      <c r="Q120" s="53"/>
      <c r="R120" s="70">
        <v>1</v>
      </c>
      <c r="S120" s="36">
        <v>47</v>
      </c>
      <c r="T120" s="36">
        <v>165</v>
      </c>
      <c r="U120" s="36" t="s">
        <v>413</v>
      </c>
      <c r="V120" s="42" t="s">
        <v>39</v>
      </c>
      <c r="W120" s="69" t="s">
        <v>54</v>
      </c>
    </row>
    <row r="121" s="6" customFormat="1" ht="24" spans="1:23">
      <c r="A121" s="35">
        <v>112</v>
      </c>
      <c r="B121" s="36" t="s">
        <v>418</v>
      </c>
      <c r="C121" s="36" t="s">
        <v>189</v>
      </c>
      <c r="D121" s="36" t="s">
        <v>34</v>
      </c>
      <c r="E121" s="36" t="s">
        <v>382</v>
      </c>
      <c r="F121" s="37">
        <v>44256</v>
      </c>
      <c r="G121" s="76" t="s">
        <v>332</v>
      </c>
      <c r="H121" s="44" t="s">
        <v>36</v>
      </c>
      <c r="I121" s="36" t="s">
        <v>417</v>
      </c>
      <c r="J121" s="53">
        <v>33</v>
      </c>
      <c r="K121" s="53"/>
      <c r="L121" s="53">
        <v>33</v>
      </c>
      <c r="M121" s="53"/>
      <c r="N121" s="53"/>
      <c r="O121" s="53">
        <v>1</v>
      </c>
      <c r="P121" s="53"/>
      <c r="Q121" s="53"/>
      <c r="R121" s="70">
        <v>1</v>
      </c>
      <c r="S121" s="36">
        <v>47</v>
      </c>
      <c r="T121" s="36">
        <v>165</v>
      </c>
      <c r="U121" s="36" t="s">
        <v>413</v>
      </c>
      <c r="V121" s="42" t="s">
        <v>39</v>
      </c>
      <c r="W121" s="69" t="s">
        <v>54</v>
      </c>
    </row>
    <row r="122" s="6" customFormat="1" ht="24" spans="1:23">
      <c r="A122" s="35">
        <v>113</v>
      </c>
      <c r="B122" s="36" t="s">
        <v>419</v>
      </c>
      <c r="C122" s="36" t="s">
        <v>189</v>
      </c>
      <c r="D122" s="36" t="s">
        <v>34</v>
      </c>
      <c r="E122" s="36" t="s">
        <v>420</v>
      </c>
      <c r="F122" s="37">
        <v>44256</v>
      </c>
      <c r="G122" s="76" t="s">
        <v>332</v>
      </c>
      <c r="H122" s="44" t="s">
        <v>36</v>
      </c>
      <c r="I122" s="36" t="s">
        <v>421</v>
      </c>
      <c r="J122" s="73">
        <v>480</v>
      </c>
      <c r="K122" s="73"/>
      <c r="L122" s="73">
        <v>480</v>
      </c>
      <c r="M122" s="53"/>
      <c r="N122" s="53"/>
      <c r="O122" s="53">
        <v>1</v>
      </c>
      <c r="P122" s="53"/>
      <c r="Q122" s="53"/>
      <c r="R122" s="53"/>
      <c r="S122" s="36">
        <v>686</v>
      </c>
      <c r="T122" s="36">
        <v>2400</v>
      </c>
      <c r="U122" s="36" t="s">
        <v>413</v>
      </c>
      <c r="V122" s="42" t="s">
        <v>287</v>
      </c>
      <c r="W122" s="69" t="s">
        <v>54</v>
      </c>
    </row>
    <row r="123" s="6" customFormat="1" ht="36" spans="1:23">
      <c r="A123" s="35">
        <v>114</v>
      </c>
      <c r="B123" s="36" t="s">
        <v>422</v>
      </c>
      <c r="C123" s="36" t="s">
        <v>31</v>
      </c>
      <c r="D123" s="36" t="s">
        <v>34</v>
      </c>
      <c r="E123" s="36" t="s">
        <v>153</v>
      </c>
      <c r="F123" s="37">
        <v>44166</v>
      </c>
      <c r="G123" s="37">
        <v>43921</v>
      </c>
      <c r="H123" s="44" t="s">
        <v>36</v>
      </c>
      <c r="I123" s="36" t="s">
        <v>423</v>
      </c>
      <c r="J123" s="53">
        <v>18</v>
      </c>
      <c r="K123" s="53"/>
      <c r="L123" s="53">
        <v>18</v>
      </c>
      <c r="M123" s="53"/>
      <c r="N123" s="53"/>
      <c r="O123" s="53">
        <v>1</v>
      </c>
      <c r="P123" s="53"/>
      <c r="Q123" s="53"/>
      <c r="R123" s="53"/>
      <c r="S123" s="36">
        <v>32</v>
      </c>
      <c r="T123" s="36">
        <v>112</v>
      </c>
      <c r="U123" s="36" t="s">
        <v>424</v>
      </c>
      <c r="V123" s="42" t="s">
        <v>39</v>
      </c>
      <c r="W123" s="69" t="s">
        <v>54</v>
      </c>
    </row>
    <row r="124" s="6" customFormat="1" ht="36" spans="1:23">
      <c r="A124" s="35">
        <v>115</v>
      </c>
      <c r="B124" s="44" t="s">
        <v>425</v>
      </c>
      <c r="C124" s="36" t="s">
        <v>31</v>
      </c>
      <c r="D124" s="36" t="s">
        <v>34</v>
      </c>
      <c r="E124" s="36" t="s">
        <v>426</v>
      </c>
      <c r="F124" s="37">
        <v>44256</v>
      </c>
      <c r="G124" s="37">
        <v>44531</v>
      </c>
      <c r="H124" s="44" t="s">
        <v>36</v>
      </c>
      <c r="I124" s="36" t="s">
        <v>427</v>
      </c>
      <c r="J124" s="88">
        <v>49.15</v>
      </c>
      <c r="K124" s="88"/>
      <c r="L124" s="88">
        <v>49.15</v>
      </c>
      <c r="M124" s="53"/>
      <c r="N124" s="53"/>
      <c r="O124" s="53">
        <v>1</v>
      </c>
      <c r="P124" s="53"/>
      <c r="Q124" s="53"/>
      <c r="R124" s="70">
        <v>1</v>
      </c>
      <c r="S124" s="36">
        <v>150</v>
      </c>
      <c r="T124" s="36">
        <v>568</v>
      </c>
      <c r="U124" s="36" t="s">
        <v>428</v>
      </c>
      <c r="V124" s="42" t="s">
        <v>39</v>
      </c>
      <c r="W124" s="69" t="s">
        <v>54</v>
      </c>
    </row>
    <row r="125" s="6" customFormat="1" ht="36" spans="1:23">
      <c r="A125" s="35">
        <v>116</v>
      </c>
      <c r="B125" s="44" t="s">
        <v>429</v>
      </c>
      <c r="C125" s="36" t="s">
        <v>31</v>
      </c>
      <c r="D125" s="36" t="s">
        <v>34</v>
      </c>
      <c r="E125" s="36" t="s">
        <v>430</v>
      </c>
      <c r="F125" s="37">
        <v>44166</v>
      </c>
      <c r="G125" s="37">
        <v>44256</v>
      </c>
      <c r="H125" s="44" t="s">
        <v>36</v>
      </c>
      <c r="I125" s="89" t="s">
        <v>431</v>
      </c>
      <c r="J125" s="53">
        <v>8</v>
      </c>
      <c r="K125" s="53"/>
      <c r="L125" s="53">
        <v>8</v>
      </c>
      <c r="M125" s="53"/>
      <c r="N125" s="53"/>
      <c r="O125" s="53">
        <v>1</v>
      </c>
      <c r="P125" s="53"/>
      <c r="Q125" s="53"/>
      <c r="R125" s="53"/>
      <c r="S125" s="36">
        <v>21</v>
      </c>
      <c r="T125" s="36">
        <v>75</v>
      </c>
      <c r="U125" s="36" t="s">
        <v>432</v>
      </c>
      <c r="V125" s="42" t="s">
        <v>39</v>
      </c>
      <c r="W125" s="69" t="s">
        <v>54</v>
      </c>
    </row>
    <row r="126" s="6" customFormat="1" ht="36" spans="1:23">
      <c r="A126" s="35">
        <v>117</v>
      </c>
      <c r="B126" s="44" t="s">
        <v>433</v>
      </c>
      <c r="C126" s="36" t="s">
        <v>31</v>
      </c>
      <c r="D126" s="36" t="s">
        <v>34</v>
      </c>
      <c r="E126" s="36" t="s">
        <v>399</v>
      </c>
      <c r="F126" s="37">
        <v>44166</v>
      </c>
      <c r="G126" s="37">
        <v>44256</v>
      </c>
      <c r="H126" s="44" t="s">
        <v>36</v>
      </c>
      <c r="I126" s="36" t="s">
        <v>434</v>
      </c>
      <c r="J126" s="53">
        <v>39</v>
      </c>
      <c r="K126" s="53"/>
      <c r="L126" s="53">
        <v>39</v>
      </c>
      <c r="M126" s="53"/>
      <c r="N126" s="53"/>
      <c r="O126" s="53">
        <v>1</v>
      </c>
      <c r="P126" s="53"/>
      <c r="Q126" s="53"/>
      <c r="R126" s="70">
        <v>1</v>
      </c>
      <c r="S126" s="36">
        <v>191</v>
      </c>
      <c r="T126" s="36">
        <v>722</v>
      </c>
      <c r="U126" s="36" t="s">
        <v>435</v>
      </c>
      <c r="V126" s="42" t="s">
        <v>39</v>
      </c>
      <c r="W126" s="69" t="s">
        <v>54</v>
      </c>
    </row>
    <row r="127" s="6" customFormat="1" ht="36" spans="1:23">
      <c r="A127" s="35">
        <v>118</v>
      </c>
      <c r="B127" s="44" t="s">
        <v>436</v>
      </c>
      <c r="C127" s="36" t="s">
        <v>31</v>
      </c>
      <c r="D127" s="36" t="s">
        <v>34</v>
      </c>
      <c r="E127" s="36" t="s">
        <v>437</v>
      </c>
      <c r="F127" s="37">
        <v>44256</v>
      </c>
      <c r="G127" s="76" t="s">
        <v>332</v>
      </c>
      <c r="H127" s="44" t="s">
        <v>36</v>
      </c>
      <c r="I127" s="36" t="s">
        <v>438</v>
      </c>
      <c r="J127" s="53">
        <v>131.9</v>
      </c>
      <c r="K127" s="53"/>
      <c r="L127" s="53">
        <v>131.9</v>
      </c>
      <c r="M127" s="53"/>
      <c r="N127" s="53"/>
      <c r="O127" s="53">
        <v>1</v>
      </c>
      <c r="P127" s="53"/>
      <c r="Q127" s="53"/>
      <c r="R127" s="53"/>
      <c r="S127" s="36">
        <v>124</v>
      </c>
      <c r="T127" s="36">
        <v>501</v>
      </c>
      <c r="U127" s="36" t="s">
        <v>439</v>
      </c>
      <c r="V127" s="42" t="s">
        <v>39</v>
      </c>
      <c r="W127" s="69" t="s">
        <v>54</v>
      </c>
    </row>
    <row r="128" s="6" customFormat="1" ht="36" spans="1:23">
      <c r="A128" s="35">
        <v>119</v>
      </c>
      <c r="B128" s="44" t="s">
        <v>440</v>
      </c>
      <c r="C128" s="36" t="s">
        <v>31</v>
      </c>
      <c r="D128" s="36" t="s">
        <v>34</v>
      </c>
      <c r="E128" s="36" t="s">
        <v>441</v>
      </c>
      <c r="F128" s="37">
        <v>44256</v>
      </c>
      <c r="G128" s="76" t="s">
        <v>332</v>
      </c>
      <c r="H128" s="44" t="s">
        <v>36</v>
      </c>
      <c r="I128" s="36" t="s">
        <v>442</v>
      </c>
      <c r="J128" s="53">
        <v>36</v>
      </c>
      <c r="K128" s="53"/>
      <c r="L128" s="53">
        <v>36</v>
      </c>
      <c r="M128" s="53"/>
      <c r="N128" s="53"/>
      <c r="O128" s="53">
        <v>1</v>
      </c>
      <c r="P128" s="53"/>
      <c r="Q128" s="53"/>
      <c r="R128" s="70">
        <v>1</v>
      </c>
      <c r="S128" s="36">
        <v>245</v>
      </c>
      <c r="T128" s="36">
        <v>916</v>
      </c>
      <c r="U128" s="36" t="s">
        <v>443</v>
      </c>
      <c r="V128" s="42" t="s">
        <v>39</v>
      </c>
      <c r="W128" s="69" t="s">
        <v>54</v>
      </c>
    </row>
    <row r="129" s="6" customFormat="1" ht="24" spans="1:23">
      <c r="A129" s="35">
        <v>120</v>
      </c>
      <c r="B129" s="36" t="s">
        <v>444</v>
      </c>
      <c r="C129" s="36" t="s">
        <v>31</v>
      </c>
      <c r="D129" s="36" t="s">
        <v>34</v>
      </c>
      <c r="E129" s="36" t="s">
        <v>445</v>
      </c>
      <c r="F129" s="37">
        <v>44256</v>
      </c>
      <c r="G129" s="76" t="s">
        <v>332</v>
      </c>
      <c r="H129" s="44" t="s">
        <v>36</v>
      </c>
      <c r="I129" s="36" t="s">
        <v>446</v>
      </c>
      <c r="J129" s="53">
        <v>30</v>
      </c>
      <c r="K129" s="53"/>
      <c r="L129" s="53">
        <v>30</v>
      </c>
      <c r="M129" s="53"/>
      <c r="N129" s="53"/>
      <c r="O129" s="53">
        <v>1</v>
      </c>
      <c r="P129" s="53"/>
      <c r="Q129" s="53"/>
      <c r="R129" s="53"/>
      <c r="S129" s="36">
        <v>45</v>
      </c>
      <c r="T129" s="36">
        <v>165</v>
      </c>
      <c r="U129" s="36" t="s">
        <v>447</v>
      </c>
      <c r="V129" s="42" t="s">
        <v>39</v>
      </c>
      <c r="W129" s="69" t="s">
        <v>54</v>
      </c>
    </row>
    <row r="130" s="6" customFormat="1" ht="36" spans="1:23">
      <c r="A130" s="35">
        <v>121</v>
      </c>
      <c r="B130" s="36" t="s">
        <v>448</v>
      </c>
      <c r="C130" s="36" t="s">
        <v>31</v>
      </c>
      <c r="D130" s="36" t="s">
        <v>34</v>
      </c>
      <c r="E130" s="36" t="s">
        <v>289</v>
      </c>
      <c r="F130" s="37">
        <v>44228</v>
      </c>
      <c r="G130" s="37">
        <v>44317</v>
      </c>
      <c r="H130" s="44" t="s">
        <v>36</v>
      </c>
      <c r="I130" s="36" t="s">
        <v>449</v>
      </c>
      <c r="J130" s="53">
        <v>67</v>
      </c>
      <c r="K130" s="53"/>
      <c r="L130" s="53">
        <v>67</v>
      </c>
      <c r="M130" s="53"/>
      <c r="N130" s="53"/>
      <c r="O130" s="53">
        <v>1</v>
      </c>
      <c r="P130" s="53"/>
      <c r="Q130" s="53"/>
      <c r="R130" s="53"/>
      <c r="S130" s="36">
        <v>46</v>
      </c>
      <c r="T130" s="36">
        <v>163</v>
      </c>
      <c r="U130" s="36" t="s">
        <v>450</v>
      </c>
      <c r="V130" s="42" t="s">
        <v>39</v>
      </c>
      <c r="W130" s="69" t="s">
        <v>54</v>
      </c>
    </row>
    <row r="131" s="6" customFormat="1" ht="36" spans="1:23">
      <c r="A131" s="35">
        <v>122</v>
      </c>
      <c r="B131" s="36" t="s">
        <v>451</v>
      </c>
      <c r="C131" s="36" t="s">
        <v>31</v>
      </c>
      <c r="D131" s="36" t="s">
        <v>34</v>
      </c>
      <c r="E131" s="36" t="s">
        <v>430</v>
      </c>
      <c r="F131" s="37">
        <v>44166</v>
      </c>
      <c r="G131" s="37">
        <v>44256</v>
      </c>
      <c r="H131" s="44" t="s">
        <v>36</v>
      </c>
      <c r="I131" s="69" t="s">
        <v>452</v>
      </c>
      <c r="J131" s="53">
        <v>38</v>
      </c>
      <c r="K131" s="53"/>
      <c r="L131" s="53">
        <v>38</v>
      </c>
      <c r="M131" s="53"/>
      <c r="N131" s="53"/>
      <c r="O131" s="53">
        <v>1</v>
      </c>
      <c r="P131" s="53"/>
      <c r="Q131" s="53"/>
      <c r="R131" s="53"/>
      <c r="S131" s="36">
        <v>45</v>
      </c>
      <c r="T131" s="36">
        <v>178</v>
      </c>
      <c r="U131" s="36" t="s">
        <v>453</v>
      </c>
      <c r="V131" s="42" t="s">
        <v>39</v>
      </c>
      <c r="W131" s="69" t="s">
        <v>54</v>
      </c>
    </row>
    <row r="132" s="6" customFormat="1" ht="36" spans="1:23">
      <c r="A132" s="35">
        <v>123</v>
      </c>
      <c r="B132" s="44" t="s">
        <v>454</v>
      </c>
      <c r="C132" s="36" t="s">
        <v>31</v>
      </c>
      <c r="D132" s="36" t="s">
        <v>34</v>
      </c>
      <c r="E132" s="36" t="s">
        <v>455</v>
      </c>
      <c r="F132" s="37">
        <v>44166</v>
      </c>
      <c r="G132" s="37">
        <v>44256</v>
      </c>
      <c r="H132" s="44" t="s">
        <v>36</v>
      </c>
      <c r="I132" s="36" t="s">
        <v>456</v>
      </c>
      <c r="J132" s="53">
        <v>20</v>
      </c>
      <c r="K132" s="53"/>
      <c r="L132" s="53">
        <v>20</v>
      </c>
      <c r="M132" s="53"/>
      <c r="N132" s="53"/>
      <c r="O132" s="53">
        <v>1</v>
      </c>
      <c r="P132" s="53"/>
      <c r="Q132" s="53"/>
      <c r="R132" s="53"/>
      <c r="S132" s="36">
        <v>101</v>
      </c>
      <c r="T132" s="36">
        <v>373</v>
      </c>
      <c r="U132" s="36" t="s">
        <v>457</v>
      </c>
      <c r="V132" s="42" t="s">
        <v>39</v>
      </c>
      <c r="W132" s="69" t="s">
        <v>54</v>
      </c>
    </row>
    <row r="133" s="6" customFormat="1" ht="24" spans="1:23">
      <c r="A133" s="35">
        <v>124</v>
      </c>
      <c r="B133" s="41" t="s">
        <v>458</v>
      </c>
      <c r="C133" s="36" t="s">
        <v>31</v>
      </c>
      <c r="D133" s="41" t="s">
        <v>34</v>
      </c>
      <c r="E133" s="41" t="s">
        <v>459</v>
      </c>
      <c r="F133" s="37">
        <v>44256</v>
      </c>
      <c r="G133" s="76" t="s">
        <v>332</v>
      </c>
      <c r="H133" s="41" t="s">
        <v>36</v>
      </c>
      <c r="I133" s="41" t="s">
        <v>460</v>
      </c>
      <c r="J133" s="84">
        <v>38</v>
      </c>
      <c r="K133" s="84"/>
      <c r="L133" s="84">
        <v>38</v>
      </c>
      <c r="M133" s="84"/>
      <c r="N133" s="84"/>
      <c r="O133" s="53">
        <v>1</v>
      </c>
      <c r="P133" s="84"/>
      <c r="Q133" s="84"/>
      <c r="R133" s="84"/>
      <c r="S133" s="41">
        <v>18</v>
      </c>
      <c r="T133" s="41">
        <v>63</v>
      </c>
      <c r="U133" s="41" t="s">
        <v>461</v>
      </c>
      <c r="V133" s="42" t="s">
        <v>39</v>
      </c>
      <c r="W133" s="69" t="s">
        <v>54</v>
      </c>
    </row>
    <row r="134" s="6" customFormat="1" ht="36" spans="1:23">
      <c r="A134" s="35">
        <v>125</v>
      </c>
      <c r="B134" s="41" t="s">
        <v>462</v>
      </c>
      <c r="C134" s="36" t="s">
        <v>31</v>
      </c>
      <c r="D134" s="41" t="s">
        <v>34</v>
      </c>
      <c r="E134" s="41" t="s">
        <v>463</v>
      </c>
      <c r="F134" s="37">
        <v>44256</v>
      </c>
      <c r="G134" s="76" t="s">
        <v>332</v>
      </c>
      <c r="H134" s="41" t="s">
        <v>36</v>
      </c>
      <c r="I134" s="41" t="s">
        <v>464</v>
      </c>
      <c r="J134" s="84">
        <v>20</v>
      </c>
      <c r="K134" s="84"/>
      <c r="L134" s="84">
        <v>20</v>
      </c>
      <c r="M134" s="84"/>
      <c r="N134" s="84"/>
      <c r="O134" s="53">
        <v>1</v>
      </c>
      <c r="P134" s="84"/>
      <c r="Q134" s="84"/>
      <c r="R134" s="84"/>
      <c r="S134" s="41">
        <v>24</v>
      </c>
      <c r="T134" s="41">
        <v>84</v>
      </c>
      <c r="U134" s="41" t="s">
        <v>465</v>
      </c>
      <c r="V134" s="42" t="s">
        <v>39</v>
      </c>
      <c r="W134" s="69" t="s">
        <v>54</v>
      </c>
    </row>
    <row r="135" s="6" customFormat="1" ht="36" spans="1:23">
      <c r="A135" s="35">
        <v>126</v>
      </c>
      <c r="B135" s="41" t="s">
        <v>466</v>
      </c>
      <c r="C135" s="36" t="s">
        <v>31</v>
      </c>
      <c r="D135" s="41" t="s">
        <v>34</v>
      </c>
      <c r="E135" s="41" t="s">
        <v>185</v>
      </c>
      <c r="F135" s="37">
        <v>44256</v>
      </c>
      <c r="G135" s="76" t="s">
        <v>332</v>
      </c>
      <c r="H135" s="41" t="s">
        <v>36</v>
      </c>
      <c r="I135" s="41" t="s">
        <v>467</v>
      </c>
      <c r="J135" s="84">
        <v>15</v>
      </c>
      <c r="K135" s="84"/>
      <c r="L135" s="84">
        <v>15</v>
      </c>
      <c r="M135" s="84"/>
      <c r="N135" s="84"/>
      <c r="O135" s="53">
        <v>1</v>
      </c>
      <c r="P135" s="84"/>
      <c r="Q135" s="84"/>
      <c r="R135" s="70">
        <v>1</v>
      </c>
      <c r="S135" s="41">
        <v>38</v>
      </c>
      <c r="T135" s="41">
        <v>132</v>
      </c>
      <c r="U135" s="41" t="s">
        <v>468</v>
      </c>
      <c r="V135" s="42" t="s">
        <v>39</v>
      </c>
      <c r="W135" s="69" t="s">
        <v>54</v>
      </c>
    </row>
    <row r="136" s="6" customFormat="1" ht="48" spans="1:23">
      <c r="A136" s="35">
        <v>127</v>
      </c>
      <c r="B136" s="41" t="s">
        <v>469</v>
      </c>
      <c r="C136" s="36" t="s">
        <v>31</v>
      </c>
      <c r="D136" s="41" t="s">
        <v>34</v>
      </c>
      <c r="E136" s="41" t="s">
        <v>470</v>
      </c>
      <c r="F136" s="38">
        <v>44166</v>
      </c>
      <c r="G136" s="38">
        <v>44256</v>
      </c>
      <c r="H136" s="41" t="s">
        <v>36</v>
      </c>
      <c r="I136" s="41" t="s">
        <v>471</v>
      </c>
      <c r="J136" s="84">
        <v>234</v>
      </c>
      <c r="K136" s="84"/>
      <c r="L136" s="84">
        <v>234</v>
      </c>
      <c r="M136" s="84"/>
      <c r="N136" s="84"/>
      <c r="O136" s="53">
        <v>1</v>
      </c>
      <c r="P136" s="84"/>
      <c r="Q136" s="84"/>
      <c r="R136" s="53">
        <v>1</v>
      </c>
      <c r="S136" s="41">
        <v>86</v>
      </c>
      <c r="T136" s="41">
        <v>399</v>
      </c>
      <c r="U136" s="41" t="s">
        <v>472</v>
      </c>
      <c r="V136" s="42" t="s">
        <v>39</v>
      </c>
      <c r="W136" s="69" t="s">
        <v>54</v>
      </c>
    </row>
    <row r="137" s="6" customFormat="1" ht="36" spans="1:23">
      <c r="A137" s="35">
        <v>128</v>
      </c>
      <c r="B137" s="41" t="s">
        <v>473</v>
      </c>
      <c r="C137" s="44" t="s">
        <v>31</v>
      </c>
      <c r="D137" s="41" t="s">
        <v>34</v>
      </c>
      <c r="E137" s="41" t="s">
        <v>225</v>
      </c>
      <c r="F137" s="37">
        <v>44105</v>
      </c>
      <c r="G137" s="37">
        <v>44256</v>
      </c>
      <c r="H137" s="39" t="s">
        <v>36</v>
      </c>
      <c r="I137" s="69" t="s">
        <v>474</v>
      </c>
      <c r="J137" s="84">
        <v>36.8</v>
      </c>
      <c r="K137" s="84"/>
      <c r="L137" s="84">
        <v>36.8</v>
      </c>
      <c r="M137" s="84"/>
      <c r="N137" s="84"/>
      <c r="O137" s="53">
        <v>1</v>
      </c>
      <c r="P137" s="84"/>
      <c r="Q137" s="84"/>
      <c r="R137" s="53">
        <v>1</v>
      </c>
      <c r="S137" s="36">
        <v>245</v>
      </c>
      <c r="T137" s="36">
        <v>916</v>
      </c>
      <c r="U137" s="69" t="s">
        <v>443</v>
      </c>
      <c r="V137" s="42" t="s">
        <v>39</v>
      </c>
      <c r="W137" s="36" t="s">
        <v>54</v>
      </c>
    </row>
    <row r="138" s="6" customFormat="1" ht="36" spans="1:23">
      <c r="A138" s="35">
        <v>129</v>
      </c>
      <c r="B138" s="41" t="s">
        <v>475</v>
      </c>
      <c r="C138" s="41" t="s">
        <v>31</v>
      </c>
      <c r="D138" s="41" t="s">
        <v>34</v>
      </c>
      <c r="E138" s="41" t="s">
        <v>476</v>
      </c>
      <c r="F138" s="37">
        <v>44256</v>
      </c>
      <c r="G138" s="37">
        <v>44531</v>
      </c>
      <c r="H138" s="44" t="s">
        <v>36</v>
      </c>
      <c r="I138" s="41" t="s">
        <v>477</v>
      </c>
      <c r="J138" s="84">
        <v>10</v>
      </c>
      <c r="K138" s="84"/>
      <c r="L138" s="84">
        <v>10</v>
      </c>
      <c r="M138" s="84"/>
      <c r="N138" s="84"/>
      <c r="O138" s="53">
        <v>1</v>
      </c>
      <c r="P138" s="84"/>
      <c r="Q138" s="84"/>
      <c r="R138" s="84"/>
      <c r="S138" s="41">
        <v>56</v>
      </c>
      <c r="T138" s="41">
        <v>237</v>
      </c>
      <c r="U138" s="41" t="s">
        <v>478</v>
      </c>
      <c r="V138" s="42" t="s">
        <v>39</v>
      </c>
      <c r="W138" s="36" t="s">
        <v>54</v>
      </c>
    </row>
    <row r="139" s="6" customFormat="1" ht="36" spans="1:23">
      <c r="A139" s="35">
        <v>130</v>
      </c>
      <c r="B139" s="36" t="s">
        <v>279</v>
      </c>
      <c r="C139" s="36" t="s">
        <v>31</v>
      </c>
      <c r="D139" s="36" t="s">
        <v>34</v>
      </c>
      <c r="E139" s="36" t="s">
        <v>280</v>
      </c>
      <c r="F139" s="37">
        <v>44166</v>
      </c>
      <c r="G139" s="37">
        <v>44256</v>
      </c>
      <c r="H139" s="44" t="s">
        <v>36</v>
      </c>
      <c r="I139" s="41" t="s">
        <v>479</v>
      </c>
      <c r="J139" s="53">
        <v>16</v>
      </c>
      <c r="K139" s="53"/>
      <c r="L139" s="53">
        <v>16</v>
      </c>
      <c r="M139" s="53"/>
      <c r="N139" s="53"/>
      <c r="O139" s="53">
        <v>1</v>
      </c>
      <c r="P139" s="53"/>
      <c r="Q139" s="53"/>
      <c r="R139" s="70">
        <v>1</v>
      </c>
      <c r="S139" s="36">
        <v>123</v>
      </c>
      <c r="T139" s="36">
        <v>441</v>
      </c>
      <c r="U139" s="36" t="s">
        <v>480</v>
      </c>
      <c r="V139" s="42" t="s">
        <v>39</v>
      </c>
      <c r="W139" s="36" t="s">
        <v>54</v>
      </c>
    </row>
    <row r="140" s="6" customFormat="1" ht="36" spans="1:23">
      <c r="A140" s="35">
        <v>131</v>
      </c>
      <c r="B140" s="41" t="s">
        <v>481</v>
      </c>
      <c r="C140" s="36" t="s">
        <v>31</v>
      </c>
      <c r="D140" s="36" t="s">
        <v>34</v>
      </c>
      <c r="E140" s="41" t="s">
        <v>289</v>
      </c>
      <c r="F140" s="37">
        <v>44166</v>
      </c>
      <c r="G140" s="37">
        <v>44256</v>
      </c>
      <c r="H140" s="44" t="s">
        <v>36</v>
      </c>
      <c r="I140" s="41" t="s">
        <v>482</v>
      </c>
      <c r="J140" s="84">
        <v>3</v>
      </c>
      <c r="K140" s="84"/>
      <c r="L140" s="84">
        <v>3</v>
      </c>
      <c r="M140" s="84"/>
      <c r="N140" s="84"/>
      <c r="O140" s="53">
        <v>1</v>
      </c>
      <c r="P140" s="84"/>
      <c r="Q140" s="84"/>
      <c r="R140" s="84"/>
      <c r="S140" s="41">
        <v>18</v>
      </c>
      <c r="T140" s="41">
        <v>82</v>
      </c>
      <c r="U140" s="41" t="s">
        <v>483</v>
      </c>
      <c r="V140" s="42" t="s">
        <v>39</v>
      </c>
      <c r="W140" s="36" t="s">
        <v>54</v>
      </c>
    </row>
    <row r="141" s="6" customFormat="1" ht="36" spans="1:23">
      <c r="A141" s="35">
        <v>132</v>
      </c>
      <c r="B141" s="92" t="s">
        <v>484</v>
      </c>
      <c r="C141" s="44" t="s">
        <v>31</v>
      </c>
      <c r="D141" s="93" t="s">
        <v>34</v>
      </c>
      <c r="E141" s="92" t="s">
        <v>476</v>
      </c>
      <c r="F141" s="37">
        <v>44256</v>
      </c>
      <c r="G141" s="37">
        <v>44531</v>
      </c>
      <c r="H141" s="73" t="s">
        <v>36</v>
      </c>
      <c r="I141" s="92" t="s">
        <v>485</v>
      </c>
      <c r="J141" s="92">
        <v>13</v>
      </c>
      <c r="K141" s="92"/>
      <c r="L141" s="92">
        <v>13</v>
      </c>
      <c r="M141" s="97"/>
      <c r="N141" s="97"/>
      <c r="O141" s="53">
        <v>1</v>
      </c>
      <c r="P141" s="97"/>
      <c r="Q141" s="97"/>
      <c r="R141" s="97"/>
      <c r="S141" s="92">
        <v>51</v>
      </c>
      <c r="T141" s="100">
        <v>180</v>
      </c>
      <c r="U141" s="69" t="s">
        <v>486</v>
      </c>
      <c r="V141" s="42" t="s">
        <v>39</v>
      </c>
      <c r="W141" s="36" t="s">
        <v>54</v>
      </c>
    </row>
    <row r="142" s="6" customFormat="1" ht="36" spans="1:23">
      <c r="A142" s="35">
        <v>133</v>
      </c>
      <c r="B142" s="92" t="s">
        <v>487</v>
      </c>
      <c r="C142" s="44" t="s">
        <v>31</v>
      </c>
      <c r="D142" s="93" t="s">
        <v>34</v>
      </c>
      <c r="E142" s="92" t="s">
        <v>488</v>
      </c>
      <c r="F142" s="43">
        <v>44256</v>
      </c>
      <c r="G142" s="94">
        <v>44531</v>
      </c>
      <c r="H142" s="73" t="s">
        <v>36</v>
      </c>
      <c r="I142" s="92" t="s">
        <v>489</v>
      </c>
      <c r="J142" s="53">
        <v>70.55</v>
      </c>
      <c r="K142" s="53"/>
      <c r="L142" s="53">
        <v>70.55</v>
      </c>
      <c r="M142" s="97"/>
      <c r="N142" s="97"/>
      <c r="O142" s="53">
        <v>1</v>
      </c>
      <c r="P142" s="97"/>
      <c r="Q142" s="97"/>
      <c r="R142" s="97"/>
      <c r="S142" s="92">
        <v>30</v>
      </c>
      <c r="T142" s="100">
        <v>120</v>
      </c>
      <c r="U142" s="69" t="s">
        <v>490</v>
      </c>
      <c r="V142" s="42" t="s">
        <v>39</v>
      </c>
      <c r="W142" s="69" t="s">
        <v>201</v>
      </c>
    </row>
    <row r="143" s="6" customFormat="1" ht="36" spans="1:23">
      <c r="A143" s="35">
        <v>134</v>
      </c>
      <c r="B143" s="92" t="s">
        <v>491</v>
      </c>
      <c r="C143" s="44" t="s">
        <v>31</v>
      </c>
      <c r="D143" s="93" t="s">
        <v>34</v>
      </c>
      <c r="E143" s="92" t="s">
        <v>492</v>
      </c>
      <c r="F143" s="43">
        <v>44166</v>
      </c>
      <c r="G143" s="94">
        <v>44287</v>
      </c>
      <c r="H143" s="73" t="s">
        <v>36</v>
      </c>
      <c r="I143" s="92" t="s">
        <v>493</v>
      </c>
      <c r="J143" s="92">
        <v>38</v>
      </c>
      <c r="K143" s="92"/>
      <c r="L143" s="92">
        <v>38</v>
      </c>
      <c r="M143" s="97"/>
      <c r="N143" s="97"/>
      <c r="O143" s="53">
        <v>1</v>
      </c>
      <c r="P143" s="97"/>
      <c r="Q143" s="97"/>
      <c r="R143" s="97"/>
      <c r="S143" s="92">
        <v>54</v>
      </c>
      <c r="T143" s="100">
        <v>189</v>
      </c>
      <c r="U143" s="69" t="s">
        <v>494</v>
      </c>
      <c r="V143" s="42" t="s">
        <v>39</v>
      </c>
      <c r="W143" s="69" t="s">
        <v>201</v>
      </c>
    </row>
    <row r="144" s="6" customFormat="1" ht="36" spans="1:23">
      <c r="A144" s="35">
        <v>135</v>
      </c>
      <c r="B144" s="92" t="s">
        <v>491</v>
      </c>
      <c r="C144" s="44" t="s">
        <v>31</v>
      </c>
      <c r="D144" s="93" t="s">
        <v>34</v>
      </c>
      <c r="E144" s="92" t="s">
        <v>492</v>
      </c>
      <c r="F144" s="43">
        <v>43891</v>
      </c>
      <c r="G144" s="94">
        <v>44531</v>
      </c>
      <c r="H144" s="73" t="s">
        <v>36</v>
      </c>
      <c r="I144" s="92" t="s">
        <v>495</v>
      </c>
      <c r="J144" s="92">
        <v>33</v>
      </c>
      <c r="K144" s="92"/>
      <c r="L144" s="92">
        <v>33</v>
      </c>
      <c r="M144" s="97"/>
      <c r="N144" s="97"/>
      <c r="O144" s="53">
        <v>1</v>
      </c>
      <c r="P144" s="97"/>
      <c r="Q144" s="97"/>
      <c r="R144" s="97"/>
      <c r="S144" s="92">
        <v>19</v>
      </c>
      <c r="T144" s="100">
        <v>74</v>
      </c>
      <c r="U144" s="69" t="s">
        <v>496</v>
      </c>
      <c r="V144" s="42" t="s">
        <v>39</v>
      </c>
      <c r="W144" s="69" t="s">
        <v>201</v>
      </c>
    </row>
    <row r="145" s="6" customFormat="1" ht="36" spans="1:23">
      <c r="A145" s="35">
        <v>136</v>
      </c>
      <c r="B145" s="92" t="s">
        <v>497</v>
      </c>
      <c r="C145" s="44" t="s">
        <v>31</v>
      </c>
      <c r="D145" s="93" t="s">
        <v>34</v>
      </c>
      <c r="E145" s="92" t="s">
        <v>498</v>
      </c>
      <c r="F145" s="43">
        <v>44256</v>
      </c>
      <c r="G145" s="94">
        <v>44531</v>
      </c>
      <c r="H145" s="73" t="s">
        <v>36</v>
      </c>
      <c r="I145" s="92" t="s">
        <v>499</v>
      </c>
      <c r="J145" s="92">
        <v>28</v>
      </c>
      <c r="K145" s="92"/>
      <c r="L145" s="92">
        <v>28</v>
      </c>
      <c r="M145" s="97"/>
      <c r="N145" s="97"/>
      <c r="O145" s="53">
        <v>1</v>
      </c>
      <c r="P145" s="97"/>
      <c r="Q145" s="97"/>
      <c r="R145" s="97"/>
      <c r="S145" s="92">
        <v>12</v>
      </c>
      <c r="T145" s="100">
        <v>72</v>
      </c>
      <c r="U145" s="69" t="s">
        <v>500</v>
      </c>
      <c r="V145" s="42" t="s">
        <v>39</v>
      </c>
      <c r="W145" s="69" t="s">
        <v>201</v>
      </c>
    </row>
    <row r="146" s="6" customFormat="1" ht="36" spans="1:23">
      <c r="A146" s="35">
        <v>137</v>
      </c>
      <c r="B146" s="92" t="s">
        <v>501</v>
      </c>
      <c r="C146" s="44" t="s">
        <v>31</v>
      </c>
      <c r="D146" s="93" t="s">
        <v>34</v>
      </c>
      <c r="E146" s="92" t="s">
        <v>502</v>
      </c>
      <c r="F146" s="43">
        <v>44256</v>
      </c>
      <c r="G146" s="94">
        <v>44531</v>
      </c>
      <c r="H146" s="73" t="s">
        <v>36</v>
      </c>
      <c r="I146" s="92" t="s">
        <v>503</v>
      </c>
      <c r="J146" s="92">
        <v>40</v>
      </c>
      <c r="K146" s="92"/>
      <c r="L146" s="92">
        <v>40</v>
      </c>
      <c r="M146" s="97"/>
      <c r="N146" s="97"/>
      <c r="O146" s="53">
        <v>1</v>
      </c>
      <c r="P146" s="97"/>
      <c r="Q146" s="97"/>
      <c r="R146" s="97"/>
      <c r="S146" s="92">
        <v>14</v>
      </c>
      <c r="T146" s="100">
        <v>47</v>
      </c>
      <c r="U146" s="69" t="s">
        <v>504</v>
      </c>
      <c r="V146" s="42" t="s">
        <v>39</v>
      </c>
      <c r="W146" s="69" t="s">
        <v>201</v>
      </c>
    </row>
    <row r="147" s="6" customFormat="1" ht="45" spans="1:23">
      <c r="A147" s="35">
        <v>138</v>
      </c>
      <c r="B147" s="92" t="s">
        <v>505</v>
      </c>
      <c r="C147" s="36" t="s">
        <v>189</v>
      </c>
      <c r="D147" s="93" t="s">
        <v>34</v>
      </c>
      <c r="E147" s="92" t="s">
        <v>420</v>
      </c>
      <c r="F147" s="43">
        <v>44256</v>
      </c>
      <c r="G147" s="94">
        <v>44531</v>
      </c>
      <c r="H147" s="73" t="s">
        <v>36</v>
      </c>
      <c r="I147" s="98" t="s">
        <v>506</v>
      </c>
      <c r="J147" s="92">
        <v>2900</v>
      </c>
      <c r="K147" s="92"/>
      <c r="L147" s="92">
        <v>1750</v>
      </c>
      <c r="M147" s="97"/>
      <c r="N147" s="97">
        <v>1150</v>
      </c>
      <c r="O147" s="97"/>
      <c r="P147" s="97"/>
      <c r="Q147" s="97"/>
      <c r="R147" s="97"/>
      <c r="S147" s="92">
        <v>1857</v>
      </c>
      <c r="T147" s="100">
        <v>6500</v>
      </c>
      <c r="U147" s="69" t="s">
        <v>507</v>
      </c>
      <c r="V147" s="42" t="s">
        <v>39</v>
      </c>
      <c r="W147" s="69" t="s">
        <v>201</v>
      </c>
    </row>
    <row r="148" s="6" customFormat="1" ht="36" spans="1:23">
      <c r="A148" s="35">
        <v>139</v>
      </c>
      <c r="B148" s="92" t="s">
        <v>508</v>
      </c>
      <c r="C148" s="44" t="s">
        <v>31</v>
      </c>
      <c r="D148" s="93" t="s">
        <v>34</v>
      </c>
      <c r="E148" s="92" t="s">
        <v>509</v>
      </c>
      <c r="F148" s="43">
        <v>44256</v>
      </c>
      <c r="G148" s="94">
        <v>44531</v>
      </c>
      <c r="H148" s="73" t="s">
        <v>36</v>
      </c>
      <c r="I148" s="36" t="s">
        <v>510</v>
      </c>
      <c r="J148" s="92">
        <v>180</v>
      </c>
      <c r="K148" s="92"/>
      <c r="L148" s="92">
        <v>180</v>
      </c>
      <c r="M148" s="97"/>
      <c r="N148" s="97"/>
      <c r="O148" s="97">
        <v>1</v>
      </c>
      <c r="P148" s="97"/>
      <c r="Q148" s="97"/>
      <c r="R148" s="97"/>
      <c r="S148" s="92">
        <v>35</v>
      </c>
      <c r="T148" s="100">
        <v>91</v>
      </c>
      <c r="U148" s="69" t="s">
        <v>511</v>
      </c>
      <c r="V148" s="42" t="s">
        <v>39</v>
      </c>
      <c r="W148" s="69" t="s">
        <v>201</v>
      </c>
    </row>
    <row r="149" s="6" customFormat="1" ht="24" spans="1:23">
      <c r="A149" s="35">
        <v>140</v>
      </c>
      <c r="B149" s="92" t="s">
        <v>512</v>
      </c>
      <c r="C149" s="44" t="s">
        <v>31</v>
      </c>
      <c r="D149" s="93" t="s">
        <v>34</v>
      </c>
      <c r="E149" s="92" t="s">
        <v>513</v>
      </c>
      <c r="F149" s="43">
        <v>44256</v>
      </c>
      <c r="G149" s="94">
        <v>44531</v>
      </c>
      <c r="H149" s="73" t="s">
        <v>36</v>
      </c>
      <c r="I149" s="92" t="s">
        <v>514</v>
      </c>
      <c r="J149" s="92">
        <v>8</v>
      </c>
      <c r="K149" s="92"/>
      <c r="L149" s="92">
        <v>8</v>
      </c>
      <c r="M149" s="97"/>
      <c r="N149" s="97"/>
      <c r="O149" s="97">
        <v>1</v>
      </c>
      <c r="P149" s="97"/>
      <c r="Q149" s="97"/>
      <c r="R149" s="97"/>
      <c r="S149" s="92">
        <v>30</v>
      </c>
      <c r="T149" s="100">
        <v>119</v>
      </c>
      <c r="U149" s="69" t="s">
        <v>515</v>
      </c>
      <c r="V149" s="42" t="s">
        <v>39</v>
      </c>
      <c r="W149" s="69" t="s">
        <v>201</v>
      </c>
    </row>
    <row r="150" s="6" customFormat="1" ht="36" spans="1:23">
      <c r="A150" s="35">
        <v>141</v>
      </c>
      <c r="B150" s="92" t="s">
        <v>516</v>
      </c>
      <c r="C150" s="44" t="s">
        <v>32</v>
      </c>
      <c r="D150" s="93" t="s">
        <v>34</v>
      </c>
      <c r="E150" s="92" t="s">
        <v>420</v>
      </c>
      <c r="F150" s="43">
        <v>44197</v>
      </c>
      <c r="G150" s="94">
        <v>44531</v>
      </c>
      <c r="H150" s="73" t="s">
        <v>36</v>
      </c>
      <c r="I150" s="92" t="s">
        <v>517</v>
      </c>
      <c r="J150" s="92">
        <v>319</v>
      </c>
      <c r="K150" s="92"/>
      <c r="L150" s="92">
        <v>319</v>
      </c>
      <c r="M150" s="97"/>
      <c r="N150" s="97"/>
      <c r="O150" s="97"/>
      <c r="P150" s="97"/>
      <c r="Q150" s="97"/>
      <c r="R150" s="97"/>
      <c r="S150" s="92">
        <v>9115</v>
      </c>
      <c r="T150" s="100">
        <v>31900</v>
      </c>
      <c r="U150" s="69" t="s">
        <v>518</v>
      </c>
      <c r="V150" s="42" t="s">
        <v>39</v>
      </c>
      <c r="W150" s="69" t="s">
        <v>201</v>
      </c>
    </row>
    <row r="151" s="6" customFormat="1" ht="36" spans="1:23">
      <c r="A151" s="35">
        <v>142</v>
      </c>
      <c r="B151" s="92" t="s">
        <v>519</v>
      </c>
      <c r="C151" s="44" t="s">
        <v>31</v>
      </c>
      <c r="D151" s="93" t="s">
        <v>34</v>
      </c>
      <c r="E151" s="92" t="s">
        <v>185</v>
      </c>
      <c r="F151" s="43">
        <v>44378</v>
      </c>
      <c r="G151" s="94">
        <v>44531</v>
      </c>
      <c r="H151" s="73" t="s">
        <v>36</v>
      </c>
      <c r="I151" s="92" t="s">
        <v>520</v>
      </c>
      <c r="J151" s="92">
        <v>32</v>
      </c>
      <c r="K151" s="92"/>
      <c r="L151" s="92">
        <v>32</v>
      </c>
      <c r="M151" s="97"/>
      <c r="N151" s="97"/>
      <c r="O151" s="97">
        <v>1</v>
      </c>
      <c r="P151" s="97"/>
      <c r="Q151" s="97"/>
      <c r="R151" s="70">
        <v>1</v>
      </c>
      <c r="S151" s="92">
        <v>19</v>
      </c>
      <c r="T151" s="100">
        <v>76</v>
      </c>
      <c r="U151" s="69" t="s">
        <v>521</v>
      </c>
      <c r="V151" s="42" t="s">
        <v>39</v>
      </c>
      <c r="W151" s="69" t="s">
        <v>201</v>
      </c>
    </row>
    <row r="152" s="6" customFormat="1" ht="36" spans="1:23">
      <c r="A152" s="35">
        <v>143</v>
      </c>
      <c r="B152" s="92" t="s">
        <v>519</v>
      </c>
      <c r="C152" s="44" t="s">
        <v>31</v>
      </c>
      <c r="D152" s="93" t="s">
        <v>34</v>
      </c>
      <c r="E152" s="92" t="s">
        <v>185</v>
      </c>
      <c r="F152" s="43">
        <v>44378</v>
      </c>
      <c r="G152" s="94">
        <v>44531</v>
      </c>
      <c r="H152" s="73" t="s">
        <v>36</v>
      </c>
      <c r="I152" s="92" t="s">
        <v>522</v>
      </c>
      <c r="J152" s="92">
        <v>13</v>
      </c>
      <c r="K152" s="92"/>
      <c r="L152" s="92">
        <v>13</v>
      </c>
      <c r="M152" s="97"/>
      <c r="N152" s="97"/>
      <c r="O152" s="97">
        <v>1</v>
      </c>
      <c r="P152" s="97"/>
      <c r="Q152" s="97"/>
      <c r="R152" s="70">
        <v>1</v>
      </c>
      <c r="S152" s="92">
        <v>13</v>
      </c>
      <c r="T152" s="100">
        <v>52</v>
      </c>
      <c r="U152" s="69" t="s">
        <v>523</v>
      </c>
      <c r="V152" s="42" t="s">
        <v>39</v>
      </c>
      <c r="W152" s="69" t="s">
        <v>201</v>
      </c>
    </row>
    <row r="153" s="6" customFormat="1" ht="36" spans="1:23">
      <c r="A153" s="35">
        <v>144</v>
      </c>
      <c r="B153" s="92" t="s">
        <v>524</v>
      </c>
      <c r="C153" s="44" t="s">
        <v>31</v>
      </c>
      <c r="D153" s="93" t="s">
        <v>34</v>
      </c>
      <c r="E153" s="92" t="s">
        <v>185</v>
      </c>
      <c r="F153" s="43">
        <v>44378</v>
      </c>
      <c r="G153" s="94">
        <v>44531</v>
      </c>
      <c r="H153" s="73" t="s">
        <v>36</v>
      </c>
      <c r="I153" s="92" t="s">
        <v>525</v>
      </c>
      <c r="J153" s="92">
        <v>6</v>
      </c>
      <c r="K153" s="92"/>
      <c r="L153" s="92">
        <v>6</v>
      </c>
      <c r="M153" s="97"/>
      <c r="N153" s="97"/>
      <c r="O153" s="97">
        <v>1</v>
      </c>
      <c r="P153" s="97"/>
      <c r="Q153" s="97"/>
      <c r="R153" s="70">
        <v>1</v>
      </c>
      <c r="S153" s="92">
        <v>20</v>
      </c>
      <c r="T153" s="100">
        <v>90</v>
      </c>
      <c r="U153" s="69" t="s">
        <v>526</v>
      </c>
      <c r="V153" s="42" t="s">
        <v>39</v>
      </c>
      <c r="W153" s="69" t="s">
        <v>201</v>
      </c>
    </row>
    <row r="154" s="6" customFormat="1" ht="36" spans="1:23">
      <c r="A154" s="35">
        <v>145</v>
      </c>
      <c r="B154" s="92" t="s">
        <v>524</v>
      </c>
      <c r="C154" s="44" t="s">
        <v>31</v>
      </c>
      <c r="D154" s="93" t="s">
        <v>34</v>
      </c>
      <c r="E154" s="92" t="s">
        <v>185</v>
      </c>
      <c r="F154" s="43">
        <v>44378</v>
      </c>
      <c r="G154" s="94">
        <v>44531</v>
      </c>
      <c r="H154" s="73" t="s">
        <v>36</v>
      </c>
      <c r="I154" s="92" t="s">
        <v>527</v>
      </c>
      <c r="J154" s="92">
        <v>24</v>
      </c>
      <c r="K154" s="92"/>
      <c r="L154" s="92">
        <v>24</v>
      </c>
      <c r="M154" s="97"/>
      <c r="N154" s="97"/>
      <c r="O154" s="97">
        <v>1</v>
      </c>
      <c r="P154" s="97"/>
      <c r="Q154" s="97"/>
      <c r="R154" s="70">
        <v>1</v>
      </c>
      <c r="S154" s="92">
        <v>44</v>
      </c>
      <c r="T154" s="100">
        <v>90</v>
      </c>
      <c r="U154" s="69" t="s">
        <v>528</v>
      </c>
      <c r="V154" s="42" t="s">
        <v>39</v>
      </c>
      <c r="W154" s="69" t="s">
        <v>201</v>
      </c>
    </row>
    <row r="155" s="6" customFormat="1" ht="36" spans="1:23">
      <c r="A155" s="35">
        <v>146</v>
      </c>
      <c r="B155" s="92" t="s">
        <v>529</v>
      </c>
      <c r="C155" s="44" t="s">
        <v>31</v>
      </c>
      <c r="D155" s="93" t="s">
        <v>34</v>
      </c>
      <c r="E155" s="92" t="s">
        <v>83</v>
      </c>
      <c r="F155" s="43">
        <v>44256</v>
      </c>
      <c r="G155" s="94">
        <v>44531</v>
      </c>
      <c r="H155" s="73" t="s">
        <v>36</v>
      </c>
      <c r="I155" s="92" t="s">
        <v>530</v>
      </c>
      <c r="J155" s="92">
        <v>40</v>
      </c>
      <c r="K155" s="92"/>
      <c r="L155" s="92">
        <v>40</v>
      </c>
      <c r="M155" s="97"/>
      <c r="N155" s="97"/>
      <c r="O155" s="97">
        <v>1</v>
      </c>
      <c r="P155" s="97"/>
      <c r="Q155" s="97"/>
      <c r="R155" s="70">
        <v>1</v>
      </c>
      <c r="S155" s="92">
        <v>21</v>
      </c>
      <c r="T155" s="100">
        <v>71</v>
      </c>
      <c r="U155" s="69" t="s">
        <v>531</v>
      </c>
      <c r="V155" s="42" t="s">
        <v>39</v>
      </c>
      <c r="W155" s="69" t="s">
        <v>201</v>
      </c>
    </row>
    <row r="156" s="6" customFormat="1" ht="36" spans="1:23">
      <c r="A156" s="35">
        <v>147</v>
      </c>
      <c r="B156" s="92" t="s">
        <v>532</v>
      </c>
      <c r="C156" s="44" t="s">
        <v>31</v>
      </c>
      <c r="D156" s="93" t="s">
        <v>34</v>
      </c>
      <c r="E156" s="92" t="s">
        <v>533</v>
      </c>
      <c r="F156" s="43">
        <v>44348</v>
      </c>
      <c r="G156" s="94">
        <v>44531</v>
      </c>
      <c r="H156" s="73" t="s">
        <v>36</v>
      </c>
      <c r="I156" s="92" t="s">
        <v>534</v>
      </c>
      <c r="J156" s="92">
        <v>26</v>
      </c>
      <c r="K156" s="92"/>
      <c r="L156" s="92">
        <v>26</v>
      </c>
      <c r="M156" s="97"/>
      <c r="N156" s="97"/>
      <c r="O156" s="97">
        <v>1</v>
      </c>
      <c r="P156" s="97"/>
      <c r="Q156" s="97"/>
      <c r="R156" s="97"/>
      <c r="S156" s="92">
        <v>9</v>
      </c>
      <c r="T156" s="100">
        <v>37</v>
      </c>
      <c r="U156" s="69" t="s">
        <v>535</v>
      </c>
      <c r="V156" s="42" t="s">
        <v>39</v>
      </c>
      <c r="W156" s="69" t="s">
        <v>201</v>
      </c>
    </row>
    <row r="157" s="6" customFormat="1" ht="36" spans="1:23">
      <c r="A157" s="35">
        <v>148</v>
      </c>
      <c r="B157" s="92" t="s">
        <v>536</v>
      </c>
      <c r="C157" s="44" t="s">
        <v>31</v>
      </c>
      <c r="D157" s="93" t="s">
        <v>34</v>
      </c>
      <c r="E157" s="92" t="s">
        <v>537</v>
      </c>
      <c r="F157" s="43">
        <v>44348</v>
      </c>
      <c r="G157" s="94">
        <v>44531</v>
      </c>
      <c r="H157" s="73" t="s">
        <v>36</v>
      </c>
      <c r="I157" s="92" t="s">
        <v>538</v>
      </c>
      <c r="J157" s="92">
        <v>28</v>
      </c>
      <c r="K157" s="92"/>
      <c r="L157" s="92">
        <v>28</v>
      </c>
      <c r="M157" s="97"/>
      <c r="N157" s="97"/>
      <c r="O157" s="97">
        <v>1</v>
      </c>
      <c r="P157" s="97"/>
      <c r="Q157" s="97"/>
      <c r="R157" s="97"/>
      <c r="S157" s="92">
        <v>7</v>
      </c>
      <c r="T157" s="100">
        <v>28</v>
      </c>
      <c r="U157" s="69" t="s">
        <v>539</v>
      </c>
      <c r="V157" s="42" t="s">
        <v>39</v>
      </c>
      <c r="W157" s="69" t="s">
        <v>201</v>
      </c>
    </row>
    <row r="158" s="6" customFormat="1" ht="36" spans="1:23">
      <c r="A158" s="35">
        <v>149</v>
      </c>
      <c r="B158" s="92" t="s">
        <v>536</v>
      </c>
      <c r="C158" s="44" t="s">
        <v>31</v>
      </c>
      <c r="D158" s="93" t="s">
        <v>34</v>
      </c>
      <c r="E158" s="92" t="s">
        <v>537</v>
      </c>
      <c r="F158" s="43">
        <v>44378</v>
      </c>
      <c r="G158" s="94">
        <v>44531</v>
      </c>
      <c r="H158" s="73" t="s">
        <v>36</v>
      </c>
      <c r="I158" s="92" t="s">
        <v>540</v>
      </c>
      <c r="J158" s="92">
        <v>32</v>
      </c>
      <c r="K158" s="92"/>
      <c r="L158" s="92">
        <v>32</v>
      </c>
      <c r="M158" s="97"/>
      <c r="N158" s="97"/>
      <c r="O158" s="97">
        <v>1</v>
      </c>
      <c r="P158" s="97"/>
      <c r="Q158" s="97"/>
      <c r="R158" s="97"/>
      <c r="S158" s="92">
        <v>10</v>
      </c>
      <c r="T158" s="100">
        <v>36</v>
      </c>
      <c r="U158" s="69" t="s">
        <v>541</v>
      </c>
      <c r="V158" s="42" t="s">
        <v>39</v>
      </c>
      <c r="W158" s="69" t="s">
        <v>201</v>
      </c>
    </row>
    <row r="159" s="6" customFormat="1" ht="48" spans="1:23">
      <c r="A159" s="35">
        <v>150</v>
      </c>
      <c r="B159" s="92" t="s">
        <v>542</v>
      </c>
      <c r="C159" s="44" t="s">
        <v>31</v>
      </c>
      <c r="D159" s="93" t="s">
        <v>34</v>
      </c>
      <c r="E159" s="92" t="s">
        <v>411</v>
      </c>
      <c r="F159" s="43">
        <v>44348</v>
      </c>
      <c r="G159" s="94">
        <v>44531</v>
      </c>
      <c r="H159" s="73" t="s">
        <v>36</v>
      </c>
      <c r="I159" s="92" t="s">
        <v>543</v>
      </c>
      <c r="J159" s="92">
        <v>24</v>
      </c>
      <c r="K159" s="92"/>
      <c r="L159" s="92">
        <v>24</v>
      </c>
      <c r="M159" s="97"/>
      <c r="N159" s="97"/>
      <c r="O159" s="97">
        <v>1</v>
      </c>
      <c r="P159" s="97"/>
      <c r="Q159" s="97"/>
      <c r="R159" s="97"/>
      <c r="S159" s="92">
        <v>23</v>
      </c>
      <c r="T159" s="100">
        <v>65</v>
      </c>
      <c r="U159" s="69" t="s">
        <v>544</v>
      </c>
      <c r="V159" s="42" t="s">
        <v>39</v>
      </c>
      <c r="W159" s="69" t="s">
        <v>201</v>
      </c>
    </row>
    <row r="160" s="6" customFormat="1" ht="48" spans="1:23">
      <c r="A160" s="35">
        <v>151</v>
      </c>
      <c r="B160" s="92" t="s">
        <v>545</v>
      </c>
      <c r="C160" s="44" t="s">
        <v>31</v>
      </c>
      <c r="D160" s="93" t="s">
        <v>34</v>
      </c>
      <c r="E160" s="92" t="s">
        <v>546</v>
      </c>
      <c r="F160" s="43">
        <v>44256</v>
      </c>
      <c r="G160" s="94">
        <v>44531</v>
      </c>
      <c r="H160" s="73" t="s">
        <v>36</v>
      </c>
      <c r="I160" s="92" t="s">
        <v>547</v>
      </c>
      <c r="J160" s="92">
        <v>160</v>
      </c>
      <c r="K160" s="92"/>
      <c r="L160" s="92">
        <v>160</v>
      </c>
      <c r="M160" s="97"/>
      <c r="N160" s="97"/>
      <c r="O160" s="97">
        <v>1</v>
      </c>
      <c r="P160" s="97"/>
      <c r="Q160" s="97"/>
      <c r="R160" s="97"/>
      <c r="S160" s="92">
        <v>90</v>
      </c>
      <c r="T160" s="100">
        <v>293</v>
      </c>
      <c r="U160" s="69" t="s">
        <v>548</v>
      </c>
      <c r="V160" s="42" t="s">
        <v>39</v>
      </c>
      <c r="W160" s="69" t="s">
        <v>201</v>
      </c>
    </row>
    <row r="161" s="6" customFormat="1" ht="36" spans="1:23">
      <c r="A161" s="35">
        <v>152</v>
      </c>
      <c r="B161" s="95" t="s">
        <v>549</v>
      </c>
      <c r="C161" s="44" t="s">
        <v>31</v>
      </c>
      <c r="D161" s="41" t="s">
        <v>34</v>
      </c>
      <c r="E161" s="36" t="s">
        <v>238</v>
      </c>
      <c r="F161" s="43">
        <v>44256</v>
      </c>
      <c r="G161" s="94">
        <v>44531</v>
      </c>
      <c r="H161" s="73" t="s">
        <v>36</v>
      </c>
      <c r="I161" s="36" t="s">
        <v>550</v>
      </c>
      <c r="J161" s="55">
        <v>190</v>
      </c>
      <c r="K161" s="55"/>
      <c r="L161" s="55">
        <v>190</v>
      </c>
      <c r="M161" s="55"/>
      <c r="N161" s="55"/>
      <c r="O161" s="97">
        <v>1</v>
      </c>
      <c r="P161" s="55"/>
      <c r="Q161" s="55"/>
      <c r="R161" s="55"/>
      <c r="S161" s="42">
        <v>200</v>
      </c>
      <c r="T161" s="42">
        <v>850</v>
      </c>
      <c r="U161" s="101" t="s">
        <v>551</v>
      </c>
      <c r="V161" s="42" t="s">
        <v>39</v>
      </c>
      <c r="W161" s="69" t="s">
        <v>201</v>
      </c>
    </row>
    <row r="162" s="6" customFormat="1" ht="24" spans="1:23">
      <c r="A162" s="35">
        <v>153</v>
      </c>
      <c r="B162" s="95" t="s">
        <v>552</v>
      </c>
      <c r="C162" s="44" t="s">
        <v>31</v>
      </c>
      <c r="D162" s="41" t="s">
        <v>34</v>
      </c>
      <c r="E162" s="36" t="s">
        <v>553</v>
      </c>
      <c r="F162" s="43">
        <v>44256</v>
      </c>
      <c r="G162" s="94">
        <v>44896</v>
      </c>
      <c r="H162" s="73" t="s">
        <v>36</v>
      </c>
      <c r="I162" s="36" t="s">
        <v>554</v>
      </c>
      <c r="J162" s="55">
        <v>18</v>
      </c>
      <c r="K162" s="55"/>
      <c r="L162" s="55">
        <v>18</v>
      </c>
      <c r="M162" s="55"/>
      <c r="N162" s="55"/>
      <c r="O162" s="97">
        <v>1</v>
      </c>
      <c r="P162" s="55"/>
      <c r="Q162" s="55"/>
      <c r="R162" s="70">
        <v>1</v>
      </c>
      <c r="S162" s="42">
        <v>68</v>
      </c>
      <c r="T162" s="42">
        <v>340</v>
      </c>
      <c r="U162" s="101" t="s">
        <v>555</v>
      </c>
      <c r="V162" s="42" t="s">
        <v>39</v>
      </c>
      <c r="W162" s="69" t="s">
        <v>201</v>
      </c>
    </row>
    <row r="163" s="6" customFormat="1" ht="24" spans="1:23">
      <c r="A163" s="35">
        <v>154</v>
      </c>
      <c r="B163" s="95" t="s">
        <v>556</v>
      </c>
      <c r="C163" s="44" t="s">
        <v>31</v>
      </c>
      <c r="D163" s="41" t="s">
        <v>34</v>
      </c>
      <c r="E163" s="36" t="s">
        <v>557</v>
      </c>
      <c r="F163" s="43">
        <v>44256</v>
      </c>
      <c r="G163" s="94">
        <v>44896</v>
      </c>
      <c r="H163" s="73" t="s">
        <v>36</v>
      </c>
      <c r="I163" s="36" t="s">
        <v>558</v>
      </c>
      <c r="J163" s="55">
        <v>30</v>
      </c>
      <c r="K163" s="55"/>
      <c r="L163" s="55">
        <v>30</v>
      </c>
      <c r="M163" s="55"/>
      <c r="N163" s="55"/>
      <c r="O163" s="97">
        <v>1</v>
      </c>
      <c r="P163" s="55"/>
      <c r="Q163" s="55"/>
      <c r="R163" s="55"/>
      <c r="S163" s="42">
        <v>29</v>
      </c>
      <c r="T163" s="42">
        <v>102</v>
      </c>
      <c r="U163" s="101" t="s">
        <v>559</v>
      </c>
      <c r="V163" s="42" t="s">
        <v>39</v>
      </c>
      <c r="W163" s="69" t="s">
        <v>201</v>
      </c>
    </row>
    <row r="164" s="6" customFormat="1" ht="24" spans="1:23">
      <c r="A164" s="35">
        <v>155</v>
      </c>
      <c r="B164" s="95" t="s">
        <v>560</v>
      </c>
      <c r="C164" s="95" t="s">
        <v>31</v>
      </c>
      <c r="D164" s="96" t="s">
        <v>34</v>
      </c>
      <c r="E164" s="95" t="s">
        <v>75</v>
      </c>
      <c r="F164" s="43">
        <v>44287</v>
      </c>
      <c r="G164" s="94">
        <v>44713</v>
      </c>
      <c r="H164" s="73" t="s">
        <v>36</v>
      </c>
      <c r="I164" s="95" t="s">
        <v>561</v>
      </c>
      <c r="J164" s="65">
        <v>5</v>
      </c>
      <c r="K164" s="65"/>
      <c r="L164" s="65">
        <v>5</v>
      </c>
      <c r="M164" s="65"/>
      <c r="N164" s="65"/>
      <c r="O164" s="97">
        <v>1</v>
      </c>
      <c r="P164" s="65"/>
      <c r="Q164" s="65"/>
      <c r="R164" s="65"/>
      <c r="S164" s="95">
        <v>68</v>
      </c>
      <c r="T164" s="95">
        <v>212</v>
      </c>
      <c r="U164" s="101" t="s">
        <v>562</v>
      </c>
      <c r="V164" s="42" t="s">
        <v>39</v>
      </c>
      <c r="W164" s="69" t="s">
        <v>201</v>
      </c>
    </row>
    <row r="165" s="6" customFormat="1" ht="48" spans="1:23">
      <c r="A165" s="35">
        <v>156</v>
      </c>
      <c r="B165" s="95" t="s">
        <v>563</v>
      </c>
      <c r="C165" s="95" t="s">
        <v>31</v>
      </c>
      <c r="D165" s="96" t="s">
        <v>34</v>
      </c>
      <c r="E165" s="95" t="s">
        <v>185</v>
      </c>
      <c r="F165" s="43">
        <v>44287</v>
      </c>
      <c r="G165" s="94">
        <v>44531</v>
      </c>
      <c r="H165" s="73" t="s">
        <v>36</v>
      </c>
      <c r="I165" s="95" t="s">
        <v>564</v>
      </c>
      <c r="J165" s="65">
        <v>30</v>
      </c>
      <c r="K165" s="65"/>
      <c r="L165" s="65">
        <v>30</v>
      </c>
      <c r="M165" s="65"/>
      <c r="N165" s="65"/>
      <c r="O165" s="97">
        <v>1</v>
      </c>
      <c r="P165" s="65"/>
      <c r="Q165" s="65"/>
      <c r="R165" s="70">
        <v>1</v>
      </c>
      <c r="S165" s="95">
        <v>44</v>
      </c>
      <c r="T165" s="95">
        <v>90</v>
      </c>
      <c r="U165" s="69" t="s">
        <v>565</v>
      </c>
      <c r="V165" s="42" t="s">
        <v>39</v>
      </c>
      <c r="W165" s="69" t="s">
        <v>201</v>
      </c>
    </row>
    <row r="166" s="6" customFormat="1" ht="36" spans="1:23">
      <c r="A166" s="35">
        <v>157</v>
      </c>
      <c r="B166" s="95" t="s">
        <v>566</v>
      </c>
      <c r="C166" s="95" t="s">
        <v>31</v>
      </c>
      <c r="D166" s="96" t="s">
        <v>34</v>
      </c>
      <c r="E166" s="95" t="s">
        <v>567</v>
      </c>
      <c r="F166" s="43">
        <v>44287</v>
      </c>
      <c r="G166" s="94">
        <v>44531</v>
      </c>
      <c r="H166" s="73" t="s">
        <v>36</v>
      </c>
      <c r="I166" s="95" t="s">
        <v>568</v>
      </c>
      <c r="J166" s="65">
        <v>20</v>
      </c>
      <c r="K166" s="65"/>
      <c r="L166" s="65">
        <v>20</v>
      </c>
      <c r="M166" s="65"/>
      <c r="N166" s="65"/>
      <c r="O166" s="97">
        <v>1</v>
      </c>
      <c r="P166" s="65"/>
      <c r="Q166" s="65"/>
      <c r="R166" s="65"/>
      <c r="S166" s="95">
        <v>92</v>
      </c>
      <c r="T166" s="95">
        <v>319</v>
      </c>
      <c r="U166" s="69" t="s">
        <v>569</v>
      </c>
      <c r="V166" s="42" t="s">
        <v>39</v>
      </c>
      <c r="W166" s="69" t="s">
        <v>201</v>
      </c>
    </row>
    <row r="167" s="6" customFormat="1" ht="36" spans="1:23">
      <c r="A167" s="35">
        <v>158</v>
      </c>
      <c r="B167" s="95" t="s">
        <v>570</v>
      </c>
      <c r="C167" s="95" t="s">
        <v>31</v>
      </c>
      <c r="D167" s="96" t="s">
        <v>34</v>
      </c>
      <c r="E167" s="95" t="s">
        <v>304</v>
      </c>
      <c r="F167" s="43">
        <v>44287</v>
      </c>
      <c r="G167" s="94">
        <v>44531</v>
      </c>
      <c r="H167" s="73" t="s">
        <v>36</v>
      </c>
      <c r="I167" s="95" t="s">
        <v>571</v>
      </c>
      <c r="J167" s="65">
        <v>15</v>
      </c>
      <c r="K167" s="65"/>
      <c r="L167" s="65">
        <v>15</v>
      </c>
      <c r="M167" s="65"/>
      <c r="N167" s="65"/>
      <c r="O167" s="97">
        <v>1</v>
      </c>
      <c r="P167" s="65"/>
      <c r="Q167" s="65"/>
      <c r="R167" s="70">
        <v>1</v>
      </c>
      <c r="S167" s="95">
        <v>82</v>
      </c>
      <c r="T167" s="95">
        <v>249</v>
      </c>
      <c r="U167" s="69" t="s">
        <v>572</v>
      </c>
      <c r="V167" s="42" t="s">
        <v>39</v>
      </c>
      <c r="W167" s="69" t="s">
        <v>201</v>
      </c>
    </row>
    <row r="168" s="6" customFormat="1" ht="24" spans="1:23">
      <c r="A168" s="35">
        <v>159</v>
      </c>
      <c r="B168" s="95" t="s">
        <v>573</v>
      </c>
      <c r="C168" s="95" t="s">
        <v>31</v>
      </c>
      <c r="D168" s="96" t="s">
        <v>34</v>
      </c>
      <c r="E168" s="95" t="s">
        <v>79</v>
      </c>
      <c r="F168" s="43">
        <v>44256</v>
      </c>
      <c r="G168" s="94">
        <v>44896</v>
      </c>
      <c r="H168" s="73" t="s">
        <v>36</v>
      </c>
      <c r="I168" s="95" t="s">
        <v>574</v>
      </c>
      <c r="J168" s="65">
        <v>30</v>
      </c>
      <c r="K168" s="65"/>
      <c r="L168" s="65">
        <v>30</v>
      </c>
      <c r="M168" s="65"/>
      <c r="N168" s="65"/>
      <c r="O168" s="97">
        <v>1</v>
      </c>
      <c r="P168" s="65"/>
      <c r="Q168" s="65"/>
      <c r="R168" s="70">
        <v>1</v>
      </c>
      <c r="S168" s="95">
        <v>129</v>
      </c>
      <c r="T168" s="95">
        <v>478</v>
      </c>
      <c r="U168" s="101" t="s">
        <v>575</v>
      </c>
      <c r="V168" s="42" t="s">
        <v>39</v>
      </c>
      <c r="W168" s="69" t="s">
        <v>201</v>
      </c>
    </row>
    <row r="169" s="6" customFormat="1" ht="36" spans="1:23">
      <c r="A169" s="35">
        <v>160</v>
      </c>
      <c r="B169" s="95" t="s">
        <v>576</v>
      </c>
      <c r="C169" s="95" t="s">
        <v>31</v>
      </c>
      <c r="D169" s="96" t="s">
        <v>34</v>
      </c>
      <c r="E169" s="95" t="s">
        <v>488</v>
      </c>
      <c r="F169" s="43">
        <v>44409</v>
      </c>
      <c r="G169" s="94">
        <v>44531</v>
      </c>
      <c r="H169" s="73" t="s">
        <v>36</v>
      </c>
      <c r="I169" s="95" t="s">
        <v>577</v>
      </c>
      <c r="J169" s="65">
        <v>25</v>
      </c>
      <c r="K169" s="65"/>
      <c r="L169" s="65">
        <v>25</v>
      </c>
      <c r="M169" s="65"/>
      <c r="N169" s="65"/>
      <c r="O169" s="97">
        <v>1</v>
      </c>
      <c r="P169" s="65"/>
      <c r="Q169" s="65"/>
      <c r="R169" s="65"/>
      <c r="S169" s="95">
        <v>35</v>
      </c>
      <c r="T169" s="95">
        <v>200</v>
      </c>
      <c r="U169" s="69" t="s">
        <v>578</v>
      </c>
      <c r="V169" s="42" t="s">
        <v>39</v>
      </c>
      <c r="W169" s="69" t="s">
        <v>179</v>
      </c>
    </row>
    <row r="170" s="6" customFormat="1" ht="36" spans="1:23">
      <c r="A170" s="35">
        <v>161</v>
      </c>
      <c r="B170" s="95" t="s">
        <v>576</v>
      </c>
      <c r="C170" s="95" t="s">
        <v>31</v>
      </c>
      <c r="D170" s="96" t="s">
        <v>34</v>
      </c>
      <c r="E170" s="95" t="s">
        <v>488</v>
      </c>
      <c r="F170" s="43">
        <v>44409</v>
      </c>
      <c r="G170" s="94">
        <v>44531</v>
      </c>
      <c r="H170" s="73" t="s">
        <v>36</v>
      </c>
      <c r="I170" s="95" t="s">
        <v>579</v>
      </c>
      <c r="J170" s="65">
        <v>28</v>
      </c>
      <c r="K170" s="65"/>
      <c r="L170" s="65">
        <v>28</v>
      </c>
      <c r="M170" s="65"/>
      <c r="N170" s="65"/>
      <c r="O170" s="97">
        <v>1</v>
      </c>
      <c r="P170" s="65"/>
      <c r="Q170" s="65"/>
      <c r="R170" s="65"/>
      <c r="S170" s="95">
        <v>40</v>
      </c>
      <c r="T170" s="95">
        <v>260</v>
      </c>
      <c r="U170" s="69" t="s">
        <v>580</v>
      </c>
      <c r="V170" s="42" t="s">
        <v>39</v>
      </c>
      <c r="W170" s="69" t="s">
        <v>179</v>
      </c>
    </row>
    <row r="171" s="6" customFormat="1" ht="24" spans="1:23">
      <c r="A171" s="35">
        <v>162</v>
      </c>
      <c r="B171" s="95" t="s">
        <v>581</v>
      </c>
      <c r="C171" s="95" t="s">
        <v>31</v>
      </c>
      <c r="D171" s="96" t="s">
        <v>34</v>
      </c>
      <c r="E171" s="95" t="s">
        <v>426</v>
      </c>
      <c r="F171" s="43">
        <v>44378</v>
      </c>
      <c r="G171" s="94">
        <v>44531</v>
      </c>
      <c r="H171" s="73" t="s">
        <v>36</v>
      </c>
      <c r="I171" s="95" t="s">
        <v>582</v>
      </c>
      <c r="J171" s="65">
        <v>20</v>
      </c>
      <c r="K171" s="65"/>
      <c r="L171" s="65">
        <v>20</v>
      </c>
      <c r="M171" s="65"/>
      <c r="N171" s="65"/>
      <c r="O171" s="97">
        <v>1</v>
      </c>
      <c r="P171" s="65"/>
      <c r="Q171" s="65"/>
      <c r="R171" s="70">
        <v>1</v>
      </c>
      <c r="S171" s="95">
        <v>45</v>
      </c>
      <c r="T171" s="95">
        <v>176</v>
      </c>
      <c r="U171" s="69" t="s">
        <v>583</v>
      </c>
      <c r="V171" s="42" t="s">
        <v>39</v>
      </c>
      <c r="W171" s="69" t="s">
        <v>179</v>
      </c>
    </row>
    <row r="172" s="6" customFormat="1" ht="36" spans="1:23">
      <c r="A172" s="35">
        <v>163</v>
      </c>
      <c r="B172" s="95" t="s">
        <v>584</v>
      </c>
      <c r="C172" s="95" t="s">
        <v>31</v>
      </c>
      <c r="D172" s="96" t="s">
        <v>34</v>
      </c>
      <c r="E172" s="95" t="s">
        <v>585</v>
      </c>
      <c r="F172" s="43">
        <v>44348</v>
      </c>
      <c r="G172" s="94">
        <v>44531</v>
      </c>
      <c r="H172" s="73" t="s">
        <v>36</v>
      </c>
      <c r="I172" s="95" t="s">
        <v>586</v>
      </c>
      <c r="J172" s="65">
        <v>185</v>
      </c>
      <c r="K172" s="65"/>
      <c r="L172" s="65">
        <v>185</v>
      </c>
      <c r="M172" s="65"/>
      <c r="N172" s="65"/>
      <c r="O172" s="97">
        <v>1</v>
      </c>
      <c r="P172" s="65"/>
      <c r="Q172" s="65"/>
      <c r="R172" s="70">
        <v>1</v>
      </c>
      <c r="S172" s="95">
        <v>156</v>
      </c>
      <c r="T172" s="95">
        <v>615</v>
      </c>
      <c r="U172" s="69" t="s">
        <v>587</v>
      </c>
      <c r="V172" s="42" t="s">
        <v>39</v>
      </c>
      <c r="W172" s="69" t="s">
        <v>179</v>
      </c>
    </row>
    <row r="173" s="6" customFormat="1" ht="45" spans="1:23">
      <c r="A173" s="35">
        <v>164</v>
      </c>
      <c r="B173" s="95" t="s">
        <v>588</v>
      </c>
      <c r="C173" s="95" t="s">
        <v>31</v>
      </c>
      <c r="D173" s="96" t="s">
        <v>34</v>
      </c>
      <c r="E173" s="95" t="s">
        <v>498</v>
      </c>
      <c r="F173" s="43">
        <v>44348</v>
      </c>
      <c r="G173" s="94">
        <v>44531</v>
      </c>
      <c r="H173" s="73" t="s">
        <v>36</v>
      </c>
      <c r="I173" s="95" t="s">
        <v>589</v>
      </c>
      <c r="J173" s="65">
        <v>100</v>
      </c>
      <c r="K173" s="65"/>
      <c r="L173" s="65">
        <v>100</v>
      </c>
      <c r="M173" s="65"/>
      <c r="N173" s="65"/>
      <c r="O173" s="97">
        <v>1</v>
      </c>
      <c r="P173" s="65"/>
      <c r="Q173" s="65"/>
      <c r="R173" s="65"/>
      <c r="S173" s="95">
        <v>108</v>
      </c>
      <c r="T173" s="95">
        <v>386</v>
      </c>
      <c r="U173" s="69" t="s">
        <v>590</v>
      </c>
      <c r="V173" s="42" t="s">
        <v>39</v>
      </c>
      <c r="W173" s="69" t="s">
        <v>179</v>
      </c>
    </row>
    <row r="174" s="6" customFormat="1" ht="36" spans="1:23">
      <c r="A174" s="35">
        <v>165</v>
      </c>
      <c r="B174" s="95" t="s">
        <v>591</v>
      </c>
      <c r="C174" s="95" t="s">
        <v>31</v>
      </c>
      <c r="D174" s="96" t="s">
        <v>34</v>
      </c>
      <c r="E174" s="95" t="s">
        <v>592</v>
      </c>
      <c r="F174" s="43">
        <v>44348</v>
      </c>
      <c r="G174" s="94">
        <v>44531</v>
      </c>
      <c r="H174" s="73" t="s">
        <v>36</v>
      </c>
      <c r="I174" s="95" t="s">
        <v>593</v>
      </c>
      <c r="J174" s="65">
        <v>38.2</v>
      </c>
      <c r="K174" s="65"/>
      <c r="L174" s="65">
        <v>38.2</v>
      </c>
      <c r="M174" s="65"/>
      <c r="N174" s="65"/>
      <c r="O174" s="97">
        <v>1</v>
      </c>
      <c r="P174" s="65"/>
      <c r="Q174" s="65"/>
      <c r="R174" s="53">
        <v>1</v>
      </c>
      <c r="S174" s="95">
        <v>40</v>
      </c>
      <c r="T174" s="95">
        <v>120</v>
      </c>
      <c r="U174" s="69" t="s">
        <v>594</v>
      </c>
      <c r="V174" s="42" t="s">
        <v>39</v>
      </c>
      <c r="W174" s="69" t="s">
        <v>179</v>
      </c>
    </row>
    <row r="175" s="6" customFormat="1" ht="36" spans="1:23">
      <c r="A175" s="35">
        <v>166</v>
      </c>
      <c r="B175" s="95" t="s">
        <v>50</v>
      </c>
      <c r="C175" s="95" t="s">
        <v>31</v>
      </c>
      <c r="D175" s="96" t="s">
        <v>34</v>
      </c>
      <c r="E175" s="95" t="s">
        <v>51</v>
      </c>
      <c r="F175" s="43">
        <v>44409</v>
      </c>
      <c r="G175" s="94">
        <v>44531</v>
      </c>
      <c r="H175" s="73" t="s">
        <v>36</v>
      </c>
      <c r="I175" s="95" t="s">
        <v>595</v>
      </c>
      <c r="J175" s="65">
        <v>20</v>
      </c>
      <c r="K175" s="65"/>
      <c r="L175" s="65">
        <v>20</v>
      </c>
      <c r="M175" s="65"/>
      <c r="N175" s="65"/>
      <c r="O175" s="97">
        <v>1</v>
      </c>
      <c r="P175" s="65"/>
      <c r="Q175" s="65"/>
      <c r="R175" s="65"/>
      <c r="S175" s="95">
        <v>58</v>
      </c>
      <c r="T175" s="95">
        <v>268</v>
      </c>
      <c r="U175" s="69" t="s">
        <v>594</v>
      </c>
      <c r="V175" s="42" t="s">
        <v>39</v>
      </c>
      <c r="W175" s="69" t="s">
        <v>179</v>
      </c>
    </row>
    <row r="176" s="6" customFormat="1" ht="24" spans="1:23">
      <c r="A176" s="35">
        <v>167</v>
      </c>
      <c r="B176" s="95" t="s">
        <v>596</v>
      </c>
      <c r="C176" s="95" t="s">
        <v>31</v>
      </c>
      <c r="D176" s="96" t="s">
        <v>34</v>
      </c>
      <c r="E176" s="95" t="s">
        <v>51</v>
      </c>
      <c r="F176" s="43">
        <v>44409</v>
      </c>
      <c r="G176" s="94">
        <v>44531</v>
      </c>
      <c r="H176" s="73" t="s">
        <v>36</v>
      </c>
      <c r="I176" s="95" t="s">
        <v>597</v>
      </c>
      <c r="J176" s="65">
        <v>30</v>
      </c>
      <c r="K176" s="65"/>
      <c r="L176" s="65">
        <v>30</v>
      </c>
      <c r="M176" s="65"/>
      <c r="N176" s="65"/>
      <c r="O176" s="97">
        <v>1</v>
      </c>
      <c r="P176" s="65"/>
      <c r="Q176" s="65"/>
      <c r="R176" s="65"/>
      <c r="S176" s="95">
        <v>42</v>
      </c>
      <c r="T176" s="95">
        <v>220</v>
      </c>
      <c r="U176" s="69" t="s">
        <v>598</v>
      </c>
      <c r="V176" s="42" t="s">
        <v>39</v>
      </c>
      <c r="W176" s="69" t="s">
        <v>179</v>
      </c>
    </row>
    <row r="177" s="6" customFormat="1" ht="36" spans="1:23">
      <c r="A177" s="35">
        <v>168</v>
      </c>
      <c r="B177" s="95" t="s">
        <v>599</v>
      </c>
      <c r="C177" s="95" t="s">
        <v>31</v>
      </c>
      <c r="D177" s="96" t="s">
        <v>34</v>
      </c>
      <c r="E177" s="95" t="s">
        <v>600</v>
      </c>
      <c r="F177" s="43">
        <v>44378</v>
      </c>
      <c r="G177" s="94">
        <v>44531</v>
      </c>
      <c r="H177" s="73" t="s">
        <v>36</v>
      </c>
      <c r="I177" s="95" t="s">
        <v>601</v>
      </c>
      <c r="J177" s="65">
        <v>39</v>
      </c>
      <c r="K177" s="65"/>
      <c r="L177" s="65">
        <v>39</v>
      </c>
      <c r="M177" s="65"/>
      <c r="N177" s="65"/>
      <c r="O177" s="97">
        <v>1</v>
      </c>
      <c r="P177" s="65"/>
      <c r="Q177" s="65"/>
      <c r="R177" s="70">
        <v>1</v>
      </c>
      <c r="S177" s="95">
        <v>83</v>
      </c>
      <c r="T177" s="95">
        <v>258</v>
      </c>
      <c r="U177" s="69" t="s">
        <v>602</v>
      </c>
      <c r="V177" s="42" t="s">
        <v>39</v>
      </c>
      <c r="W177" s="69" t="s">
        <v>179</v>
      </c>
    </row>
    <row r="178" s="6" customFormat="1" ht="45" spans="1:23">
      <c r="A178" s="35">
        <v>169</v>
      </c>
      <c r="B178" s="95" t="s">
        <v>603</v>
      </c>
      <c r="C178" s="95" t="s">
        <v>31</v>
      </c>
      <c r="D178" s="96" t="s">
        <v>34</v>
      </c>
      <c r="E178" s="95" t="s">
        <v>272</v>
      </c>
      <c r="F178" s="43">
        <v>44348</v>
      </c>
      <c r="G178" s="94">
        <v>44531</v>
      </c>
      <c r="H178" s="73" t="s">
        <v>36</v>
      </c>
      <c r="I178" s="95" t="s">
        <v>604</v>
      </c>
      <c r="J178" s="65">
        <v>38.6</v>
      </c>
      <c r="K178" s="65"/>
      <c r="L178" s="65">
        <v>38.6</v>
      </c>
      <c r="M178" s="65"/>
      <c r="N178" s="65"/>
      <c r="O178" s="97">
        <v>1</v>
      </c>
      <c r="P178" s="65"/>
      <c r="Q178" s="65"/>
      <c r="R178" s="70">
        <v>1</v>
      </c>
      <c r="S178" s="95">
        <v>37</v>
      </c>
      <c r="T178" s="95">
        <v>116</v>
      </c>
      <c r="U178" s="69" t="s">
        <v>605</v>
      </c>
      <c r="V178" s="42" t="s">
        <v>39</v>
      </c>
      <c r="W178" s="69" t="s">
        <v>179</v>
      </c>
    </row>
    <row r="179" s="6" customFormat="1" ht="24" spans="1:23">
      <c r="A179" s="35">
        <v>170</v>
      </c>
      <c r="B179" s="95" t="s">
        <v>275</v>
      </c>
      <c r="C179" s="95" t="s">
        <v>31</v>
      </c>
      <c r="D179" s="96" t="s">
        <v>34</v>
      </c>
      <c r="E179" s="95" t="s">
        <v>276</v>
      </c>
      <c r="F179" s="43">
        <v>44348</v>
      </c>
      <c r="G179" s="94">
        <v>44531</v>
      </c>
      <c r="H179" s="73" t="s">
        <v>36</v>
      </c>
      <c r="I179" s="95" t="s">
        <v>606</v>
      </c>
      <c r="J179" s="65">
        <v>39.9</v>
      </c>
      <c r="K179" s="65"/>
      <c r="L179" s="65">
        <v>39.9</v>
      </c>
      <c r="M179" s="65"/>
      <c r="N179" s="65"/>
      <c r="O179" s="97">
        <v>1</v>
      </c>
      <c r="P179" s="65"/>
      <c r="Q179" s="65"/>
      <c r="R179" s="70">
        <v>1</v>
      </c>
      <c r="S179" s="95">
        <v>86</v>
      </c>
      <c r="T179" s="95">
        <v>348</v>
      </c>
      <c r="U179" s="69" t="s">
        <v>607</v>
      </c>
      <c r="V179" s="42" t="s">
        <v>39</v>
      </c>
      <c r="W179" s="69" t="s">
        <v>179</v>
      </c>
    </row>
    <row r="180" s="6" customFormat="1" ht="33.75" spans="1:23">
      <c r="A180" s="35">
        <v>171</v>
      </c>
      <c r="B180" s="95" t="s">
        <v>141</v>
      </c>
      <c r="C180" s="95" t="s">
        <v>31</v>
      </c>
      <c r="D180" s="96" t="s">
        <v>34</v>
      </c>
      <c r="E180" s="95" t="s">
        <v>60</v>
      </c>
      <c r="F180" s="43">
        <v>44348</v>
      </c>
      <c r="G180" s="94">
        <v>44531</v>
      </c>
      <c r="H180" s="73" t="s">
        <v>36</v>
      </c>
      <c r="I180" s="95" t="s">
        <v>608</v>
      </c>
      <c r="J180" s="65">
        <v>38.4</v>
      </c>
      <c r="K180" s="65"/>
      <c r="L180" s="65">
        <v>38.4</v>
      </c>
      <c r="M180" s="65"/>
      <c r="N180" s="65"/>
      <c r="O180" s="97">
        <v>1</v>
      </c>
      <c r="P180" s="65"/>
      <c r="Q180" s="65"/>
      <c r="R180" s="70">
        <v>1</v>
      </c>
      <c r="S180" s="95">
        <v>210</v>
      </c>
      <c r="T180" s="95">
        <v>820</v>
      </c>
      <c r="U180" s="69" t="s">
        <v>609</v>
      </c>
      <c r="V180" s="42" t="s">
        <v>39</v>
      </c>
      <c r="W180" s="69" t="s">
        <v>179</v>
      </c>
    </row>
    <row r="181" s="6" customFormat="1" ht="36" spans="1:23">
      <c r="A181" s="35">
        <v>172</v>
      </c>
      <c r="B181" s="95" t="s">
        <v>610</v>
      </c>
      <c r="C181" s="95" t="s">
        <v>31</v>
      </c>
      <c r="D181" s="96" t="s">
        <v>34</v>
      </c>
      <c r="E181" s="95" t="s">
        <v>430</v>
      </c>
      <c r="F181" s="43">
        <v>44348</v>
      </c>
      <c r="G181" s="94">
        <v>44531</v>
      </c>
      <c r="H181" s="73" t="s">
        <v>36</v>
      </c>
      <c r="I181" s="95" t="s">
        <v>611</v>
      </c>
      <c r="J181" s="65">
        <v>40</v>
      </c>
      <c r="K181" s="65"/>
      <c r="L181" s="65">
        <v>40</v>
      </c>
      <c r="M181" s="65"/>
      <c r="N181" s="65"/>
      <c r="O181" s="97">
        <v>1</v>
      </c>
      <c r="P181" s="65"/>
      <c r="Q181" s="65"/>
      <c r="R181" s="65"/>
      <c r="S181" s="95">
        <v>12</v>
      </c>
      <c r="T181" s="95">
        <v>49</v>
      </c>
      <c r="U181" s="69" t="s">
        <v>612</v>
      </c>
      <c r="V181" s="42" t="s">
        <v>39</v>
      </c>
      <c r="W181" s="69" t="s">
        <v>179</v>
      </c>
    </row>
    <row r="182" s="6" customFormat="1" ht="36" spans="1:23">
      <c r="A182" s="35">
        <v>173</v>
      </c>
      <c r="B182" s="95" t="s">
        <v>610</v>
      </c>
      <c r="C182" s="95" t="s">
        <v>31</v>
      </c>
      <c r="D182" s="96" t="s">
        <v>34</v>
      </c>
      <c r="E182" s="95" t="s">
        <v>430</v>
      </c>
      <c r="F182" s="43">
        <v>44348</v>
      </c>
      <c r="G182" s="94">
        <v>44531</v>
      </c>
      <c r="H182" s="73" t="s">
        <v>36</v>
      </c>
      <c r="I182" s="95" t="s">
        <v>613</v>
      </c>
      <c r="J182" s="65">
        <v>40</v>
      </c>
      <c r="K182" s="65"/>
      <c r="L182" s="65">
        <v>40</v>
      </c>
      <c r="M182" s="65"/>
      <c r="N182" s="65"/>
      <c r="O182" s="97">
        <v>1</v>
      </c>
      <c r="P182" s="65"/>
      <c r="Q182" s="65"/>
      <c r="R182" s="65"/>
      <c r="S182" s="95">
        <v>12</v>
      </c>
      <c r="T182" s="95">
        <v>49</v>
      </c>
      <c r="U182" s="69" t="s">
        <v>614</v>
      </c>
      <c r="V182" s="42" t="s">
        <v>39</v>
      </c>
      <c r="W182" s="69" t="s">
        <v>179</v>
      </c>
    </row>
    <row r="183" s="6" customFormat="1" ht="36" spans="1:23">
      <c r="A183" s="35">
        <v>174</v>
      </c>
      <c r="B183" s="95" t="s">
        <v>615</v>
      </c>
      <c r="C183" s="95" t="s">
        <v>31</v>
      </c>
      <c r="D183" s="96" t="s">
        <v>34</v>
      </c>
      <c r="E183" s="95" t="s">
        <v>616</v>
      </c>
      <c r="F183" s="43">
        <v>44348</v>
      </c>
      <c r="G183" s="94">
        <v>44531</v>
      </c>
      <c r="H183" s="73" t="s">
        <v>36</v>
      </c>
      <c r="I183" s="86" t="s">
        <v>617</v>
      </c>
      <c r="J183" s="65">
        <v>130</v>
      </c>
      <c r="K183" s="65"/>
      <c r="L183" s="65">
        <v>130</v>
      </c>
      <c r="M183" s="65"/>
      <c r="N183" s="65"/>
      <c r="O183" s="97">
        <v>1</v>
      </c>
      <c r="P183" s="65"/>
      <c r="Q183" s="65"/>
      <c r="R183" s="65"/>
      <c r="S183" s="95">
        <v>34</v>
      </c>
      <c r="T183" s="95">
        <v>100</v>
      </c>
      <c r="U183" s="69" t="s">
        <v>618</v>
      </c>
      <c r="V183" s="42" t="s">
        <v>39</v>
      </c>
      <c r="W183" s="69" t="s">
        <v>179</v>
      </c>
    </row>
    <row r="184" s="6" customFormat="1" ht="36" spans="1:23">
      <c r="A184" s="35">
        <v>175</v>
      </c>
      <c r="B184" s="95" t="s">
        <v>619</v>
      </c>
      <c r="C184" s="95" t="s">
        <v>31</v>
      </c>
      <c r="D184" s="96" t="s">
        <v>34</v>
      </c>
      <c r="E184" s="95" t="s">
        <v>476</v>
      </c>
      <c r="F184" s="43">
        <v>44348</v>
      </c>
      <c r="G184" s="94">
        <v>44531</v>
      </c>
      <c r="H184" s="73" t="s">
        <v>36</v>
      </c>
      <c r="I184" s="95" t="s">
        <v>620</v>
      </c>
      <c r="J184" s="65">
        <v>6</v>
      </c>
      <c r="K184" s="65"/>
      <c r="L184" s="65">
        <v>6</v>
      </c>
      <c r="M184" s="65"/>
      <c r="N184" s="65"/>
      <c r="O184" s="97">
        <v>1</v>
      </c>
      <c r="P184" s="65"/>
      <c r="Q184" s="65"/>
      <c r="R184" s="65"/>
      <c r="S184" s="95">
        <v>33</v>
      </c>
      <c r="T184" s="95">
        <v>128</v>
      </c>
      <c r="U184" s="69" t="s">
        <v>621</v>
      </c>
      <c r="V184" s="42" t="s">
        <v>39</v>
      </c>
      <c r="W184" s="69" t="s">
        <v>179</v>
      </c>
    </row>
    <row r="185" s="6" customFormat="1" ht="24" spans="1:23">
      <c r="A185" s="35">
        <v>176</v>
      </c>
      <c r="B185" s="95" t="s">
        <v>622</v>
      </c>
      <c r="C185" s="95" t="s">
        <v>31</v>
      </c>
      <c r="D185" s="96" t="s">
        <v>34</v>
      </c>
      <c r="E185" s="95" t="s">
        <v>476</v>
      </c>
      <c r="F185" s="43">
        <v>44348</v>
      </c>
      <c r="G185" s="94">
        <v>44531</v>
      </c>
      <c r="H185" s="73" t="s">
        <v>36</v>
      </c>
      <c r="I185" s="95" t="s">
        <v>623</v>
      </c>
      <c r="J185" s="65">
        <v>6</v>
      </c>
      <c r="K185" s="65"/>
      <c r="L185" s="65">
        <v>6</v>
      </c>
      <c r="M185" s="65"/>
      <c r="N185" s="65"/>
      <c r="O185" s="97">
        <v>1</v>
      </c>
      <c r="P185" s="65"/>
      <c r="Q185" s="65"/>
      <c r="R185" s="65"/>
      <c r="S185" s="95">
        <v>33</v>
      </c>
      <c r="T185" s="95">
        <v>128</v>
      </c>
      <c r="U185" s="69" t="s">
        <v>624</v>
      </c>
      <c r="V185" s="42" t="s">
        <v>39</v>
      </c>
      <c r="W185" s="69" t="s">
        <v>179</v>
      </c>
    </row>
    <row r="186" s="6" customFormat="1" ht="24" spans="1:23">
      <c r="A186" s="35">
        <v>177</v>
      </c>
      <c r="B186" s="95" t="s">
        <v>625</v>
      </c>
      <c r="C186" s="95" t="s">
        <v>31</v>
      </c>
      <c r="D186" s="96" t="s">
        <v>34</v>
      </c>
      <c r="E186" s="95" t="s">
        <v>476</v>
      </c>
      <c r="F186" s="43">
        <v>44348</v>
      </c>
      <c r="G186" s="94">
        <v>44531</v>
      </c>
      <c r="H186" s="73" t="s">
        <v>36</v>
      </c>
      <c r="I186" s="95" t="s">
        <v>626</v>
      </c>
      <c r="J186" s="65">
        <v>12</v>
      </c>
      <c r="K186" s="65"/>
      <c r="L186" s="65">
        <v>12</v>
      </c>
      <c r="M186" s="65"/>
      <c r="N186" s="65"/>
      <c r="O186" s="97">
        <v>1</v>
      </c>
      <c r="P186" s="65"/>
      <c r="Q186" s="65"/>
      <c r="R186" s="65"/>
      <c r="S186" s="95">
        <v>66</v>
      </c>
      <c r="T186" s="95">
        <v>270</v>
      </c>
      <c r="U186" s="69" t="s">
        <v>627</v>
      </c>
      <c r="V186" s="42" t="s">
        <v>39</v>
      </c>
      <c r="W186" s="69" t="s">
        <v>179</v>
      </c>
    </row>
    <row r="187" s="6" customFormat="1" ht="24" spans="1:23">
      <c r="A187" s="35">
        <v>178</v>
      </c>
      <c r="B187" s="95" t="s">
        <v>475</v>
      </c>
      <c r="C187" s="95" t="s">
        <v>31</v>
      </c>
      <c r="D187" s="96" t="s">
        <v>34</v>
      </c>
      <c r="E187" s="95" t="s">
        <v>476</v>
      </c>
      <c r="F187" s="43">
        <v>44348</v>
      </c>
      <c r="G187" s="94">
        <v>44531</v>
      </c>
      <c r="H187" s="73" t="s">
        <v>36</v>
      </c>
      <c r="I187" s="95" t="s">
        <v>628</v>
      </c>
      <c r="J187" s="65">
        <v>10</v>
      </c>
      <c r="K187" s="65"/>
      <c r="L187" s="65">
        <v>10</v>
      </c>
      <c r="M187" s="65"/>
      <c r="N187" s="65"/>
      <c r="O187" s="97">
        <v>1</v>
      </c>
      <c r="P187" s="65"/>
      <c r="Q187" s="65"/>
      <c r="R187" s="65"/>
      <c r="S187" s="95">
        <v>31</v>
      </c>
      <c r="T187" s="95">
        <v>198</v>
      </c>
      <c r="U187" s="69" t="s">
        <v>629</v>
      </c>
      <c r="V187" s="42" t="s">
        <v>39</v>
      </c>
      <c r="W187" s="69" t="s">
        <v>179</v>
      </c>
    </row>
    <row r="188" s="6" customFormat="1" ht="33.75" spans="1:23">
      <c r="A188" s="35">
        <v>179</v>
      </c>
      <c r="B188" s="95" t="s">
        <v>630</v>
      </c>
      <c r="C188" s="95" t="s">
        <v>31</v>
      </c>
      <c r="D188" s="96" t="s">
        <v>34</v>
      </c>
      <c r="E188" s="95" t="s">
        <v>476</v>
      </c>
      <c r="F188" s="43">
        <v>44348</v>
      </c>
      <c r="G188" s="94">
        <v>44531</v>
      </c>
      <c r="H188" s="73" t="s">
        <v>36</v>
      </c>
      <c r="I188" s="95" t="s">
        <v>631</v>
      </c>
      <c r="J188" s="65">
        <v>42</v>
      </c>
      <c r="K188" s="65"/>
      <c r="L188" s="65">
        <v>42</v>
      </c>
      <c r="M188" s="65"/>
      <c r="N188" s="65"/>
      <c r="O188" s="97">
        <v>1</v>
      </c>
      <c r="P188" s="65"/>
      <c r="Q188" s="65"/>
      <c r="R188" s="65"/>
      <c r="S188" s="95">
        <v>172</v>
      </c>
      <c r="T188" s="95">
        <v>690</v>
      </c>
      <c r="U188" s="69" t="s">
        <v>632</v>
      </c>
      <c r="V188" s="42" t="s">
        <v>39</v>
      </c>
      <c r="W188" s="69" t="s">
        <v>179</v>
      </c>
    </row>
    <row r="189" s="6" customFormat="1" ht="36" spans="1:23">
      <c r="A189" s="35">
        <v>180</v>
      </c>
      <c r="B189" s="95" t="s">
        <v>633</v>
      </c>
      <c r="C189" s="95" t="s">
        <v>31</v>
      </c>
      <c r="D189" s="96" t="s">
        <v>34</v>
      </c>
      <c r="E189" s="95" t="s">
        <v>173</v>
      </c>
      <c r="F189" s="43">
        <v>44378</v>
      </c>
      <c r="G189" s="94">
        <v>44531</v>
      </c>
      <c r="H189" s="73" t="s">
        <v>36</v>
      </c>
      <c r="I189" s="95" t="s">
        <v>634</v>
      </c>
      <c r="J189" s="65">
        <v>9</v>
      </c>
      <c r="K189" s="65"/>
      <c r="L189" s="65">
        <v>9</v>
      </c>
      <c r="M189" s="65"/>
      <c r="N189" s="65"/>
      <c r="O189" s="97">
        <v>1</v>
      </c>
      <c r="P189" s="65"/>
      <c r="Q189" s="65"/>
      <c r="R189" s="65"/>
      <c r="S189" s="95">
        <v>11</v>
      </c>
      <c r="T189" s="95">
        <v>55</v>
      </c>
      <c r="U189" s="69" t="s">
        <v>635</v>
      </c>
      <c r="V189" s="42" t="s">
        <v>39</v>
      </c>
      <c r="W189" s="69" t="s">
        <v>179</v>
      </c>
    </row>
    <row r="190" s="6" customFormat="1" ht="36" spans="1:23">
      <c r="A190" s="35">
        <v>181</v>
      </c>
      <c r="B190" s="95" t="s">
        <v>633</v>
      </c>
      <c r="C190" s="95" t="s">
        <v>31</v>
      </c>
      <c r="D190" s="96" t="s">
        <v>34</v>
      </c>
      <c r="E190" s="95" t="s">
        <v>173</v>
      </c>
      <c r="F190" s="43">
        <v>44378</v>
      </c>
      <c r="G190" s="94">
        <v>44501</v>
      </c>
      <c r="H190" s="73" t="s">
        <v>36</v>
      </c>
      <c r="I190" s="99" t="s">
        <v>636</v>
      </c>
      <c r="J190" s="65">
        <v>40</v>
      </c>
      <c r="K190" s="65"/>
      <c r="L190" s="65">
        <v>40</v>
      </c>
      <c r="M190" s="65"/>
      <c r="N190" s="65"/>
      <c r="O190" s="97">
        <v>1</v>
      </c>
      <c r="P190" s="65"/>
      <c r="Q190" s="65"/>
      <c r="R190" s="65"/>
      <c r="S190" s="95">
        <v>23</v>
      </c>
      <c r="T190" s="95">
        <v>106</v>
      </c>
      <c r="U190" s="69" t="s">
        <v>637</v>
      </c>
      <c r="V190" s="42" t="s">
        <v>39</v>
      </c>
      <c r="W190" s="69" t="s">
        <v>179</v>
      </c>
    </row>
    <row r="191" s="6" customFormat="1" ht="33.75" spans="1:23">
      <c r="A191" s="35">
        <v>182</v>
      </c>
      <c r="B191" s="95" t="s">
        <v>638</v>
      </c>
      <c r="C191" s="95" t="s">
        <v>31</v>
      </c>
      <c r="D191" s="96" t="s">
        <v>34</v>
      </c>
      <c r="E191" s="95" t="s">
        <v>639</v>
      </c>
      <c r="F191" s="43">
        <v>44378</v>
      </c>
      <c r="G191" s="94">
        <v>44470</v>
      </c>
      <c r="H191" s="73" t="s">
        <v>36</v>
      </c>
      <c r="I191" s="95" t="s">
        <v>640</v>
      </c>
      <c r="J191" s="65">
        <v>40</v>
      </c>
      <c r="K191" s="65"/>
      <c r="L191" s="65">
        <v>40</v>
      </c>
      <c r="M191" s="65"/>
      <c r="N191" s="65"/>
      <c r="O191" s="97">
        <v>1</v>
      </c>
      <c r="P191" s="65"/>
      <c r="Q191" s="65"/>
      <c r="R191" s="65"/>
      <c r="S191" s="95">
        <v>18</v>
      </c>
      <c r="T191" s="95">
        <v>55</v>
      </c>
      <c r="U191" s="69" t="s">
        <v>641</v>
      </c>
      <c r="V191" s="42" t="s">
        <v>39</v>
      </c>
      <c r="W191" s="69" t="s">
        <v>179</v>
      </c>
    </row>
    <row r="192" s="6" customFormat="1" ht="24" spans="1:23">
      <c r="A192" s="35">
        <v>183</v>
      </c>
      <c r="B192" s="95" t="s">
        <v>642</v>
      </c>
      <c r="C192" s="95" t="s">
        <v>31</v>
      </c>
      <c r="D192" s="96" t="s">
        <v>34</v>
      </c>
      <c r="E192" s="95" t="s">
        <v>643</v>
      </c>
      <c r="F192" s="43">
        <v>44378</v>
      </c>
      <c r="G192" s="94">
        <v>44470</v>
      </c>
      <c r="H192" s="73" t="s">
        <v>36</v>
      </c>
      <c r="I192" s="95" t="s">
        <v>644</v>
      </c>
      <c r="J192" s="65">
        <v>12.6</v>
      </c>
      <c r="K192" s="65"/>
      <c r="L192" s="65">
        <v>12.6</v>
      </c>
      <c r="M192" s="65"/>
      <c r="N192" s="65"/>
      <c r="O192" s="97">
        <v>1</v>
      </c>
      <c r="P192" s="65"/>
      <c r="Q192" s="65"/>
      <c r="R192" s="65"/>
      <c r="S192" s="95">
        <v>40</v>
      </c>
      <c r="T192" s="95">
        <v>120</v>
      </c>
      <c r="U192" s="69" t="s">
        <v>645</v>
      </c>
      <c r="V192" s="42" t="s">
        <v>39</v>
      </c>
      <c r="W192" s="69" t="s">
        <v>179</v>
      </c>
    </row>
    <row r="193" s="6" customFormat="1" ht="33.75" spans="1:23">
      <c r="A193" s="35">
        <v>184</v>
      </c>
      <c r="B193" s="95" t="s">
        <v>646</v>
      </c>
      <c r="C193" s="95" t="s">
        <v>31</v>
      </c>
      <c r="D193" s="96" t="s">
        <v>34</v>
      </c>
      <c r="E193" s="95" t="s">
        <v>498</v>
      </c>
      <c r="F193" s="43">
        <v>44378</v>
      </c>
      <c r="G193" s="94">
        <v>44470</v>
      </c>
      <c r="H193" s="73" t="s">
        <v>36</v>
      </c>
      <c r="I193" s="95" t="s">
        <v>647</v>
      </c>
      <c r="J193" s="65">
        <v>20</v>
      </c>
      <c r="K193" s="65"/>
      <c r="L193" s="65">
        <v>20</v>
      </c>
      <c r="M193" s="65"/>
      <c r="N193" s="65"/>
      <c r="O193" s="97">
        <v>1</v>
      </c>
      <c r="P193" s="65"/>
      <c r="Q193" s="65"/>
      <c r="R193" s="65"/>
      <c r="S193" s="95">
        <v>82</v>
      </c>
      <c r="T193" s="95">
        <v>295</v>
      </c>
      <c r="U193" s="69" t="s">
        <v>648</v>
      </c>
      <c r="V193" s="42" t="s">
        <v>39</v>
      </c>
      <c r="W193" s="69" t="s">
        <v>179</v>
      </c>
    </row>
    <row r="194" s="6" customFormat="1" ht="48" spans="1:23">
      <c r="A194" s="35">
        <v>185</v>
      </c>
      <c r="B194" s="36" t="s">
        <v>649</v>
      </c>
      <c r="C194" s="36" t="s">
        <v>31</v>
      </c>
      <c r="D194" s="36" t="s">
        <v>34</v>
      </c>
      <c r="E194" s="36" t="s">
        <v>650</v>
      </c>
      <c r="F194" s="37">
        <v>44013</v>
      </c>
      <c r="G194" s="76" t="s">
        <v>651</v>
      </c>
      <c r="H194" s="39" t="s">
        <v>36</v>
      </c>
      <c r="I194" s="73" t="s">
        <v>652</v>
      </c>
      <c r="J194" s="73">
        <v>4.4637</v>
      </c>
      <c r="K194" s="73"/>
      <c r="L194" s="73">
        <v>4.4637</v>
      </c>
      <c r="M194" s="53"/>
      <c r="N194" s="53"/>
      <c r="O194" s="97">
        <v>1</v>
      </c>
      <c r="P194" s="53"/>
      <c r="Q194" s="53"/>
      <c r="R194" s="70">
        <v>1</v>
      </c>
      <c r="S194" s="36">
        <v>141</v>
      </c>
      <c r="T194" s="36">
        <v>574</v>
      </c>
      <c r="U194" s="36" t="s">
        <v>653</v>
      </c>
      <c r="V194" s="42" t="s">
        <v>39</v>
      </c>
      <c r="W194" s="69" t="s">
        <v>654</v>
      </c>
    </row>
    <row r="195" s="6" customFormat="1" ht="48" spans="1:23">
      <c r="A195" s="35">
        <v>186</v>
      </c>
      <c r="B195" s="36" t="s">
        <v>655</v>
      </c>
      <c r="C195" s="36" t="s">
        <v>31</v>
      </c>
      <c r="D195" s="36" t="s">
        <v>34</v>
      </c>
      <c r="E195" s="36" t="s">
        <v>585</v>
      </c>
      <c r="F195" s="37">
        <v>43952</v>
      </c>
      <c r="G195" s="37">
        <v>44014</v>
      </c>
      <c r="H195" s="44" t="s">
        <v>36</v>
      </c>
      <c r="I195" s="36" t="s">
        <v>656</v>
      </c>
      <c r="J195" s="53">
        <v>9</v>
      </c>
      <c r="K195" s="53"/>
      <c r="L195" s="53">
        <v>9</v>
      </c>
      <c r="M195" s="53"/>
      <c r="N195" s="53"/>
      <c r="O195" s="97">
        <v>1</v>
      </c>
      <c r="P195" s="53"/>
      <c r="Q195" s="53"/>
      <c r="R195" s="70">
        <v>1</v>
      </c>
      <c r="S195" s="36">
        <v>88</v>
      </c>
      <c r="T195" s="36">
        <v>327</v>
      </c>
      <c r="U195" s="90" t="s">
        <v>657</v>
      </c>
      <c r="V195" s="42" t="s">
        <v>39</v>
      </c>
      <c r="W195" s="69" t="s">
        <v>654</v>
      </c>
    </row>
    <row r="196" s="6" customFormat="1" ht="36" spans="1:23">
      <c r="A196" s="35">
        <v>187</v>
      </c>
      <c r="B196" s="44" t="s">
        <v>658</v>
      </c>
      <c r="C196" s="72" t="s">
        <v>31</v>
      </c>
      <c r="D196" s="72" t="s">
        <v>34</v>
      </c>
      <c r="E196" s="44" t="s">
        <v>345</v>
      </c>
      <c r="F196" s="102">
        <v>43952</v>
      </c>
      <c r="G196" s="102">
        <v>43983</v>
      </c>
      <c r="H196" s="39" t="s">
        <v>36</v>
      </c>
      <c r="I196" s="72" t="s">
        <v>659</v>
      </c>
      <c r="J196" s="56">
        <v>29.25</v>
      </c>
      <c r="K196" s="56"/>
      <c r="L196" s="56">
        <v>29.25</v>
      </c>
      <c r="M196" s="56"/>
      <c r="N196" s="56"/>
      <c r="O196" s="97">
        <v>1</v>
      </c>
      <c r="P196" s="56"/>
      <c r="Q196" s="56"/>
      <c r="R196" s="70">
        <v>1</v>
      </c>
      <c r="S196" s="72">
        <v>159</v>
      </c>
      <c r="T196" s="72">
        <v>609</v>
      </c>
      <c r="U196" s="44" t="s">
        <v>660</v>
      </c>
      <c r="V196" s="42" t="s">
        <v>39</v>
      </c>
      <c r="W196" s="69" t="s">
        <v>654</v>
      </c>
    </row>
    <row r="197" s="6" customFormat="1" ht="52.5" spans="1:23">
      <c r="A197" s="35">
        <v>188</v>
      </c>
      <c r="B197" s="44" t="s">
        <v>661</v>
      </c>
      <c r="C197" s="72" t="s">
        <v>31</v>
      </c>
      <c r="D197" s="72" t="s">
        <v>34</v>
      </c>
      <c r="E197" s="44" t="s">
        <v>79</v>
      </c>
      <c r="F197" s="102">
        <v>44013</v>
      </c>
      <c r="G197" s="102">
        <v>44075</v>
      </c>
      <c r="H197" s="44" t="s">
        <v>36</v>
      </c>
      <c r="I197" s="90" t="s">
        <v>662</v>
      </c>
      <c r="J197" s="56">
        <v>21.5</v>
      </c>
      <c r="K197" s="56"/>
      <c r="L197" s="56">
        <v>21.5</v>
      </c>
      <c r="M197" s="56"/>
      <c r="N197" s="56"/>
      <c r="O197" s="97">
        <v>1</v>
      </c>
      <c r="P197" s="56"/>
      <c r="Q197" s="56"/>
      <c r="R197" s="70">
        <v>1</v>
      </c>
      <c r="S197" s="72">
        <v>129</v>
      </c>
      <c r="T197" s="72">
        <v>476</v>
      </c>
      <c r="U197" s="44" t="s">
        <v>663</v>
      </c>
      <c r="V197" s="42" t="s">
        <v>39</v>
      </c>
      <c r="W197" s="69" t="s">
        <v>654</v>
      </c>
    </row>
    <row r="198" s="6" customFormat="1" ht="84" spans="1:23">
      <c r="A198" s="35">
        <v>189</v>
      </c>
      <c r="B198" s="41" t="s">
        <v>664</v>
      </c>
      <c r="C198" s="41" t="s">
        <v>31</v>
      </c>
      <c r="D198" s="41" t="s">
        <v>34</v>
      </c>
      <c r="E198" s="41" t="s">
        <v>476</v>
      </c>
      <c r="F198" s="102">
        <v>43983</v>
      </c>
      <c r="G198" s="102">
        <v>44044</v>
      </c>
      <c r="H198" s="44" t="s">
        <v>36</v>
      </c>
      <c r="I198" s="112" t="s">
        <v>665</v>
      </c>
      <c r="J198" s="84">
        <v>12.19</v>
      </c>
      <c r="K198" s="84"/>
      <c r="L198" s="84">
        <v>12.19</v>
      </c>
      <c r="M198" s="84"/>
      <c r="N198" s="84"/>
      <c r="O198" s="97">
        <v>1</v>
      </c>
      <c r="P198" s="84"/>
      <c r="Q198" s="84"/>
      <c r="R198" s="84"/>
      <c r="S198" s="41">
        <v>171</v>
      </c>
      <c r="T198" s="41">
        <v>696</v>
      </c>
      <c r="U198" s="41" t="s">
        <v>666</v>
      </c>
      <c r="V198" s="42" t="s">
        <v>39</v>
      </c>
      <c r="W198" s="69" t="s">
        <v>654</v>
      </c>
    </row>
    <row r="199" s="6" customFormat="1" ht="105" spans="1:23">
      <c r="A199" s="35">
        <v>190</v>
      </c>
      <c r="B199" s="41" t="s">
        <v>667</v>
      </c>
      <c r="C199" s="36" t="s">
        <v>189</v>
      </c>
      <c r="D199" s="41" t="s">
        <v>87</v>
      </c>
      <c r="E199" s="41" t="s">
        <v>225</v>
      </c>
      <c r="F199" s="102">
        <v>43952</v>
      </c>
      <c r="G199" s="102">
        <v>43983</v>
      </c>
      <c r="H199" s="39" t="s">
        <v>36</v>
      </c>
      <c r="I199" s="112" t="s">
        <v>668</v>
      </c>
      <c r="J199" s="53">
        <v>8.0539</v>
      </c>
      <c r="K199" s="53"/>
      <c r="L199" s="53">
        <v>8.0539</v>
      </c>
      <c r="M199" s="84"/>
      <c r="N199" s="84"/>
      <c r="O199" s="97">
        <v>1</v>
      </c>
      <c r="P199" s="84"/>
      <c r="Q199" s="84"/>
      <c r="R199" s="53">
        <v>1</v>
      </c>
      <c r="S199" s="41">
        <v>20</v>
      </c>
      <c r="T199" s="41">
        <v>69</v>
      </c>
      <c r="U199" s="118" t="s">
        <v>669</v>
      </c>
      <c r="V199" s="42" t="s">
        <v>287</v>
      </c>
      <c r="W199" s="69" t="s">
        <v>654</v>
      </c>
    </row>
    <row r="200" s="6" customFormat="1" ht="52.5" spans="1:23">
      <c r="A200" s="35">
        <v>191</v>
      </c>
      <c r="B200" s="41" t="s">
        <v>670</v>
      </c>
      <c r="C200" s="41" t="s">
        <v>31</v>
      </c>
      <c r="D200" s="41" t="s">
        <v>34</v>
      </c>
      <c r="E200" s="41" t="s">
        <v>671</v>
      </c>
      <c r="F200" s="38">
        <v>43952</v>
      </c>
      <c r="G200" s="38">
        <v>43983</v>
      </c>
      <c r="H200" s="78" t="s">
        <v>36</v>
      </c>
      <c r="I200" s="112" t="s">
        <v>672</v>
      </c>
      <c r="J200" s="53">
        <v>1.6</v>
      </c>
      <c r="K200" s="53"/>
      <c r="L200" s="53">
        <v>1.6</v>
      </c>
      <c r="M200" s="84"/>
      <c r="N200" s="84"/>
      <c r="O200" s="97">
        <v>1</v>
      </c>
      <c r="P200" s="84"/>
      <c r="Q200" s="84"/>
      <c r="R200" s="70">
        <v>1</v>
      </c>
      <c r="S200" s="41">
        <v>68</v>
      </c>
      <c r="T200" s="41">
        <v>290</v>
      </c>
      <c r="U200" s="41" t="s">
        <v>673</v>
      </c>
      <c r="V200" s="42" t="s">
        <v>39</v>
      </c>
      <c r="W200" s="69" t="s">
        <v>654</v>
      </c>
    </row>
    <row r="201" s="6" customFormat="1" ht="24" spans="1:23">
      <c r="A201" s="35">
        <v>192</v>
      </c>
      <c r="B201" s="86" t="s">
        <v>674</v>
      </c>
      <c r="C201" s="36" t="s">
        <v>189</v>
      </c>
      <c r="D201" s="103" t="s">
        <v>34</v>
      </c>
      <c r="E201" s="86" t="s">
        <v>420</v>
      </c>
      <c r="F201" s="76" t="s">
        <v>675</v>
      </c>
      <c r="G201" s="76" t="s">
        <v>332</v>
      </c>
      <c r="H201" s="39" t="s">
        <v>36</v>
      </c>
      <c r="I201" s="36" t="s">
        <v>676</v>
      </c>
      <c r="J201" s="93">
        <v>500</v>
      </c>
      <c r="K201" s="93"/>
      <c r="L201" s="93">
        <v>500</v>
      </c>
      <c r="M201" s="93"/>
      <c r="N201" s="93"/>
      <c r="O201" s="97">
        <v>1</v>
      </c>
      <c r="P201" s="93"/>
      <c r="Q201" s="93"/>
      <c r="R201" s="93"/>
      <c r="S201" s="100">
        <v>4802</v>
      </c>
      <c r="T201" s="100">
        <v>4802</v>
      </c>
      <c r="U201" s="73" t="s">
        <v>677</v>
      </c>
      <c r="V201" s="36" t="s">
        <v>39</v>
      </c>
      <c r="W201" s="69" t="s">
        <v>179</v>
      </c>
    </row>
    <row r="202" s="6" customFormat="1" ht="24" spans="1:23">
      <c r="A202" s="35">
        <v>193</v>
      </c>
      <c r="B202" s="36" t="s">
        <v>419</v>
      </c>
      <c r="C202" s="36" t="s">
        <v>189</v>
      </c>
      <c r="D202" s="36" t="s">
        <v>34</v>
      </c>
      <c r="E202" s="36" t="s">
        <v>420</v>
      </c>
      <c r="F202" s="37">
        <v>43831</v>
      </c>
      <c r="G202" s="37">
        <v>44166</v>
      </c>
      <c r="H202" s="44" t="s">
        <v>36</v>
      </c>
      <c r="I202" s="36" t="s">
        <v>678</v>
      </c>
      <c r="J202" s="53">
        <v>500</v>
      </c>
      <c r="K202" s="53"/>
      <c r="L202" s="53">
        <v>500</v>
      </c>
      <c r="M202" s="53"/>
      <c r="N202" s="53"/>
      <c r="O202" s="97">
        <v>1</v>
      </c>
      <c r="P202" s="53"/>
      <c r="Q202" s="53"/>
      <c r="R202" s="53"/>
      <c r="S202" s="36">
        <v>715</v>
      </c>
      <c r="T202" s="36">
        <v>2500</v>
      </c>
      <c r="U202" s="36" t="s">
        <v>679</v>
      </c>
      <c r="V202" s="42" t="s">
        <v>680</v>
      </c>
      <c r="W202" s="69" t="s">
        <v>179</v>
      </c>
    </row>
    <row r="203" s="6" customFormat="1" ht="36" spans="1:23">
      <c r="A203" s="35">
        <v>194</v>
      </c>
      <c r="B203" s="69" t="s">
        <v>681</v>
      </c>
      <c r="C203" s="36" t="s">
        <v>189</v>
      </c>
      <c r="D203" s="36" t="s">
        <v>34</v>
      </c>
      <c r="E203" s="36" t="s">
        <v>682</v>
      </c>
      <c r="F203" s="37">
        <v>44348</v>
      </c>
      <c r="G203" s="38">
        <v>44531</v>
      </c>
      <c r="H203" s="39" t="s">
        <v>36</v>
      </c>
      <c r="I203" s="69" t="s">
        <v>683</v>
      </c>
      <c r="J203" s="53">
        <v>200</v>
      </c>
      <c r="K203" s="53"/>
      <c r="L203" s="53">
        <v>200</v>
      </c>
      <c r="M203" s="93"/>
      <c r="N203" s="93"/>
      <c r="O203" s="93"/>
      <c r="P203" s="93">
        <v>350</v>
      </c>
      <c r="Q203" s="93">
        <v>1200</v>
      </c>
      <c r="R203" s="93"/>
      <c r="S203" s="100">
        <v>350</v>
      </c>
      <c r="T203" s="100">
        <v>1200</v>
      </c>
      <c r="U203" s="69" t="s">
        <v>684</v>
      </c>
      <c r="V203" s="36" t="s">
        <v>39</v>
      </c>
      <c r="W203" s="69" t="s">
        <v>179</v>
      </c>
    </row>
    <row r="204" s="6" customFormat="1" ht="36" spans="1:23">
      <c r="A204" s="35">
        <v>195</v>
      </c>
      <c r="B204" s="36" t="s">
        <v>685</v>
      </c>
      <c r="C204" s="36" t="s">
        <v>31</v>
      </c>
      <c r="D204" s="36" t="s">
        <v>34</v>
      </c>
      <c r="E204" s="36" t="s">
        <v>399</v>
      </c>
      <c r="F204" s="37">
        <v>44348</v>
      </c>
      <c r="G204" s="38">
        <v>44531</v>
      </c>
      <c r="H204" s="39" t="s">
        <v>36</v>
      </c>
      <c r="I204" s="92" t="s">
        <v>686</v>
      </c>
      <c r="J204" s="53">
        <v>8</v>
      </c>
      <c r="K204" s="53"/>
      <c r="L204" s="53">
        <v>8</v>
      </c>
      <c r="M204" s="53"/>
      <c r="N204" s="53"/>
      <c r="O204" s="53">
        <v>1</v>
      </c>
      <c r="P204" s="53"/>
      <c r="Q204" s="53"/>
      <c r="R204" s="70">
        <v>1</v>
      </c>
      <c r="S204" s="100">
        <v>18</v>
      </c>
      <c r="T204" s="100">
        <v>63</v>
      </c>
      <c r="U204" s="69" t="s">
        <v>687</v>
      </c>
      <c r="V204" s="36" t="s">
        <v>39</v>
      </c>
      <c r="W204" s="69" t="s">
        <v>179</v>
      </c>
    </row>
    <row r="205" s="6" customFormat="1" ht="48" spans="1:23">
      <c r="A205" s="35">
        <v>196</v>
      </c>
      <c r="B205" s="86" t="s">
        <v>688</v>
      </c>
      <c r="C205" s="69" t="s">
        <v>32</v>
      </c>
      <c r="D205" s="44" t="s">
        <v>34</v>
      </c>
      <c r="E205" s="86" t="s">
        <v>420</v>
      </c>
      <c r="F205" s="104">
        <v>44197</v>
      </c>
      <c r="G205" s="76" t="s">
        <v>332</v>
      </c>
      <c r="H205" s="39" t="s">
        <v>36</v>
      </c>
      <c r="I205" s="69" t="s">
        <v>689</v>
      </c>
      <c r="J205" s="93">
        <v>450</v>
      </c>
      <c r="K205" s="93"/>
      <c r="L205" s="93">
        <v>450</v>
      </c>
      <c r="M205" s="93"/>
      <c r="N205" s="93"/>
      <c r="O205" s="93"/>
      <c r="P205" s="93">
        <v>515</v>
      </c>
      <c r="Q205" s="93">
        <v>1800</v>
      </c>
      <c r="R205" s="93"/>
      <c r="S205" s="93">
        <v>515</v>
      </c>
      <c r="T205" s="93">
        <v>1800</v>
      </c>
      <c r="U205" s="69" t="s">
        <v>690</v>
      </c>
      <c r="V205" s="42" t="s">
        <v>39</v>
      </c>
      <c r="W205" s="69" t="s">
        <v>179</v>
      </c>
    </row>
    <row r="206" s="6" customFormat="1" ht="48" spans="1:23">
      <c r="A206" s="35">
        <v>197</v>
      </c>
      <c r="B206" s="86" t="s">
        <v>688</v>
      </c>
      <c r="C206" s="69" t="s">
        <v>32</v>
      </c>
      <c r="D206" s="44" t="s">
        <v>34</v>
      </c>
      <c r="E206" s="86" t="s">
        <v>420</v>
      </c>
      <c r="F206" s="104">
        <v>43831</v>
      </c>
      <c r="G206" s="76" t="s">
        <v>691</v>
      </c>
      <c r="H206" s="39" t="s">
        <v>36</v>
      </c>
      <c r="I206" s="69" t="s">
        <v>692</v>
      </c>
      <c r="J206" s="93">
        <v>53.35</v>
      </c>
      <c r="K206" s="93"/>
      <c r="L206" s="93">
        <v>53.35</v>
      </c>
      <c r="M206" s="93"/>
      <c r="N206" s="93"/>
      <c r="O206" s="93"/>
      <c r="P206" s="93">
        <v>107</v>
      </c>
      <c r="Q206" s="93">
        <v>107</v>
      </c>
      <c r="R206" s="93"/>
      <c r="S206" s="93">
        <v>107</v>
      </c>
      <c r="T206" s="93">
        <v>107</v>
      </c>
      <c r="U206" s="69" t="s">
        <v>690</v>
      </c>
      <c r="V206" s="42" t="s">
        <v>39</v>
      </c>
      <c r="W206" s="69" t="s">
        <v>654</v>
      </c>
    </row>
    <row r="207" s="6" customFormat="1" ht="24" spans="1:23">
      <c r="A207" s="35">
        <v>198</v>
      </c>
      <c r="B207" s="36" t="s">
        <v>693</v>
      </c>
      <c r="C207" s="36" t="s">
        <v>189</v>
      </c>
      <c r="D207" s="36" t="s">
        <v>34</v>
      </c>
      <c r="E207" s="36" t="s">
        <v>420</v>
      </c>
      <c r="F207" s="37">
        <v>43831</v>
      </c>
      <c r="G207" s="37">
        <v>44228</v>
      </c>
      <c r="H207" s="44" t="s">
        <v>36</v>
      </c>
      <c r="I207" s="36" t="s">
        <v>694</v>
      </c>
      <c r="J207" s="53">
        <v>298</v>
      </c>
      <c r="K207" s="53"/>
      <c r="L207" s="53">
        <v>298</v>
      </c>
      <c r="M207" s="53"/>
      <c r="N207" s="53"/>
      <c r="O207" s="53"/>
      <c r="P207" s="36">
        <v>425</v>
      </c>
      <c r="Q207" s="36">
        <v>1490</v>
      </c>
      <c r="R207" s="53"/>
      <c r="S207" s="36">
        <v>425</v>
      </c>
      <c r="T207" s="36">
        <v>1490</v>
      </c>
      <c r="U207" s="36" t="s">
        <v>413</v>
      </c>
      <c r="V207" s="42" t="s">
        <v>39</v>
      </c>
      <c r="W207" s="69" t="s">
        <v>654</v>
      </c>
    </row>
    <row r="208" s="6" customFormat="1" ht="24" spans="1:23">
      <c r="A208" s="35">
        <v>199</v>
      </c>
      <c r="B208" s="36" t="s">
        <v>419</v>
      </c>
      <c r="C208" s="36" t="s">
        <v>189</v>
      </c>
      <c r="D208" s="36" t="s">
        <v>34</v>
      </c>
      <c r="E208" s="36" t="s">
        <v>420</v>
      </c>
      <c r="F208" s="37">
        <v>43831</v>
      </c>
      <c r="G208" s="37">
        <v>44228</v>
      </c>
      <c r="H208" s="44" t="s">
        <v>36</v>
      </c>
      <c r="I208" s="36" t="s">
        <v>695</v>
      </c>
      <c r="J208" s="53">
        <v>38.6</v>
      </c>
      <c r="K208" s="53"/>
      <c r="L208" s="53">
        <v>38.6</v>
      </c>
      <c r="M208" s="53"/>
      <c r="N208" s="53"/>
      <c r="O208" s="53"/>
      <c r="P208" s="36">
        <v>55</v>
      </c>
      <c r="Q208" s="36">
        <v>193</v>
      </c>
      <c r="R208" s="53"/>
      <c r="S208" s="36">
        <v>55</v>
      </c>
      <c r="T208" s="36">
        <v>193</v>
      </c>
      <c r="U208" s="36" t="s">
        <v>413</v>
      </c>
      <c r="V208" s="42" t="s">
        <v>680</v>
      </c>
      <c r="W208" s="69" t="s">
        <v>654</v>
      </c>
    </row>
    <row r="209" s="6" customFormat="1" ht="24" spans="1:23">
      <c r="A209" s="35">
        <v>200</v>
      </c>
      <c r="B209" s="103" t="s">
        <v>696</v>
      </c>
      <c r="C209" s="36" t="s">
        <v>189</v>
      </c>
      <c r="D209" s="36" t="s">
        <v>34</v>
      </c>
      <c r="E209" s="53" t="s">
        <v>284</v>
      </c>
      <c r="F209" s="37">
        <v>44166</v>
      </c>
      <c r="G209" s="37">
        <v>44228</v>
      </c>
      <c r="H209" s="36" t="s">
        <v>36</v>
      </c>
      <c r="I209" s="86" t="s">
        <v>697</v>
      </c>
      <c r="J209" s="53">
        <v>459.65</v>
      </c>
      <c r="K209" s="53"/>
      <c r="L209" s="53">
        <v>459.65</v>
      </c>
      <c r="M209" s="97"/>
      <c r="N209" s="97"/>
      <c r="O209" s="97"/>
      <c r="P209" s="113">
        <v>2626</v>
      </c>
      <c r="Q209" s="113">
        <v>9193</v>
      </c>
      <c r="R209" s="97"/>
      <c r="S209" s="113">
        <v>2626</v>
      </c>
      <c r="T209" s="113">
        <v>9193</v>
      </c>
      <c r="U209" s="36" t="s">
        <v>413</v>
      </c>
      <c r="V209" s="42" t="s">
        <v>287</v>
      </c>
      <c r="W209" s="69" t="s">
        <v>179</v>
      </c>
    </row>
    <row r="210" s="6" customFormat="1" ht="36" spans="1:23">
      <c r="A210" s="35">
        <v>201</v>
      </c>
      <c r="B210" s="36" t="s">
        <v>698</v>
      </c>
      <c r="C210" s="36" t="s">
        <v>31</v>
      </c>
      <c r="D210" s="36" t="s">
        <v>34</v>
      </c>
      <c r="E210" s="36" t="s">
        <v>256</v>
      </c>
      <c r="F210" s="37">
        <v>44348</v>
      </c>
      <c r="G210" s="38">
        <v>44531</v>
      </c>
      <c r="H210" s="39" t="s">
        <v>36</v>
      </c>
      <c r="I210" s="41" t="s">
        <v>699</v>
      </c>
      <c r="J210" s="53">
        <v>35</v>
      </c>
      <c r="K210" s="53"/>
      <c r="L210" s="53">
        <v>35</v>
      </c>
      <c r="M210" s="53"/>
      <c r="N210" s="53"/>
      <c r="O210" s="53">
        <v>1</v>
      </c>
      <c r="P210" s="53"/>
      <c r="Q210" s="53"/>
      <c r="R210" s="53"/>
      <c r="S210" s="36">
        <v>50</v>
      </c>
      <c r="T210" s="36">
        <v>200</v>
      </c>
      <c r="U210" s="36" t="s">
        <v>700</v>
      </c>
      <c r="V210" s="42" t="s">
        <v>39</v>
      </c>
      <c r="W210" s="69" t="s">
        <v>179</v>
      </c>
    </row>
    <row r="211" s="6" customFormat="1" ht="24" spans="1:23">
      <c r="A211" s="35">
        <v>202</v>
      </c>
      <c r="B211" s="36" t="s">
        <v>33</v>
      </c>
      <c r="C211" s="36" t="s">
        <v>31</v>
      </c>
      <c r="D211" s="36" t="s">
        <v>34</v>
      </c>
      <c r="E211" s="36" t="s">
        <v>35</v>
      </c>
      <c r="F211" s="37">
        <v>44348</v>
      </c>
      <c r="G211" s="38">
        <v>44531</v>
      </c>
      <c r="H211" s="39" t="s">
        <v>36</v>
      </c>
      <c r="I211" s="41" t="s">
        <v>701</v>
      </c>
      <c r="J211" s="53">
        <v>30</v>
      </c>
      <c r="K211" s="53"/>
      <c r="L211" s="53">
        <v>30</v>
      </c>
      <c r="M211" s="53"/>
      <c r="N211" s="53"/>
      <c r="O211" s="53">
        <v>1</v>
      </c>
      <c r="P211" s="53"/>
      <c r="Q211" s="53"/>
      <c r="R211" s="53"/>
      <c r="S211" s="36">
        <v>13</v>
      </c>
      <c r="T211" s="36">
        <v>46</v>
      </c>
      <c r="U211" s="36" t="s">
        <v>702</v>
      </c>
      <c r="V211" s="42" t="s">
        <v>39</v>
      </c>
      <c r="W211" s="69" t="s">
        <v>179</v>
      </c>
    </row>
    <row r="212" s="6" customFormat="1" ht="24" spans="1:23">
      <c r="A212" s="35">
        <v>203</v>
      </c>
      <c r="B212" s="36" t="s">
        <v>312</v>
      </c>
      <c r="C212" s="36" t="s">
        <v>31</v>
      </c>
      <c r="D212" s="36" t="s">
        <v>34</v>
      </c>
      <c r="E212" s="36" t="s">
        <v>122</v>
      </c>
      <c r="F212" s="37">
        <v>44348</v>
      </c>
      <c r="G212" s="38">
        <v>44531</v>
      </c>
      <c r="H212" s="39" t="s">
        <v>36</v>
      </c>
      <c r="I212" s="41" t="s">
        <v>703</v>
      </c>
      <c r="J212" s="53">
        <v>38</v>
      </c>
      <c r="K212" s="53"/>
      <c r="L212" s="53">
        <v>38</v>
      </c>
      <c r="M212" s="97"/>
      <c r="N212" s="97"/>
      <c r="O212" s="97">
        <v>1</v>
      </c>
      <c r="P212" s="97"/>
      <c r="Q212" s="97"/>
      <c r="R212" s="70">
        <v>1</v>
      </c>
      <c r="S212" s="113">
        <v>30</v>
      </c>
      <c r="T212" s="113">
        <v>127</v>
      </c>
      <c r="U212" s="36" t="s">
        <v>704</v>
      </c>
      <c r="V212" s="42" t="s">
        <v>39</v>
      </c>
      <c r="W212" s="69" t="s">
        <v>179</v>
      </c>
    </row>
    <row r="213" s="6" customFormat="1" ht="36" spans="1:23">
      <c r="A213" s="35">
        <v>204</v>
      </c>
      <c r="B213" s="44" t="s">
        <v>705</v>
      </c>
      <c r="C213" s="36" t="s">
        <v>31</v>
      </c>
      <c r="D213" s="36" t="s">
        <v>34</v>
      </c>
      <c r="E213" s="36" t="s">
        <v>706</v>
      </c>
      <c r="F213" s="37">
        <v>44348</v>
      </c>
      <c r="G213" s="37">
        <v>44409</v>
      </c>
      <c r="H213" s="44" t="s">
        <v>36</v>
      </c>
      <c r="I213" s="36" t="s">
        <v>707</v>
      </c>
      <c r="J213" s="53">
        <v>40</v>
      </c>
      <c r="K213" s="53"/>
      <c r="L213" s="53">
        <v>40</v>
      </c>
      <c r="M213" s="53"/>
      <c r="N213" s="53"/>
      <c r="O213" s="53">
        <v>1</v>
      </c>
      <c r="P213" s="53"/>
      <c r="Q213" s="53"/>
      <c r="R213" s="53"/>
      <c r="S213" s="36">
        <v>20</v>
      </c>
      <c r="T213" s="36">
        <v>63</v>
      </c>
      <c r="U213" s="36" t="s">
        <v>708</v>
      </c>
      <c r="V213" s="42" t="s">
        <v>39</v>
      </c>
      <c r="W213" s="69" t="s">
        <v>179</v>
      </c>
    </row>
    <row r="214" s="6" customFormat="1" ht="36" spans="1:23">
      <c r="A214" s="35">
        <v>205</v>
      </c>
      <c r="B214" s="44" t="s">
        <v>705</v>
      </c>
      <c r="C214" s="36" t="s">
        <v>31</v>
      </c>
      <c r="D214" s="36" t="s">
        <v>34</v>
      </c>
      <c r="E214" s="36" t="s">
        <v>706</v>
      </c>
      <c r="F214" s="37">
        <v>44348</v>
      </c>
      <c r="G214" s="37">
        <v>44409</v>
      </c>
      <c r="H214" s="44" t="s">
        <v>36</v>
      </c>
      <c r="I214" s="36" t="s">
        <v>709</v>
      </c>
      <c r="J214" s="53">
        <v>40</v>
      </c>
      <c r="K214" s="53"/>
      <c r="L214" s="53">
        <v>40</v>
      </c>
      <c r="M214" s="53"/>
      <c r="N214" s="53"/>
      <c r="O214" s="53">
        <v>1</v>
      </c>
      <c r="P214" s="53"/>
      <c r="Q214" s="53"/>
      <c r="R214" s="53"/>
      <c r="S214" s="36">
        <v>35</v>
      </c>
      <c r="T214" s="36">
        <v>136</v>
      </c>
      <c r="U214" s="36" t="s">
        <v>710</v>
      </c>
      <c r="V214" s="42" t="s">
        <v>39</v>
      </c>
      <c r="W214" s="69" t="s">
        <v>179</v>
      </c>
    </row>
    <row r="215" s="6" customFormat="1" ht="36" spans="1:23">
      <c r="A215" s="35">
        <v>206</v>
      </c>
      <c r="B215" s="36" t="s">
        <v>711</v>
      </c>
      <c r="C215" s="36" t="s">
        <v>31</v>
      </c>
      <c r="D215" s="36" t="s">
        <v>34</v>
      </c>
      <c r="E215" s="36" t="s">
        <v>712</v>
      </c>
      <c r="F215" s="37">
        <v>44348</v>
      </c>
      <c r="G215" s="37">
        <v>44531</v>
      </c>
      <c r="H215" s="44" t="s">
        <v>36</v>
      </c>
      <c r="I215" s="36" t="s">
        <v>713</v>
      </c>
      <c r="J215" s="53">
        <v>35</v>
      </c>
      <c r="K215" s="53"/>
      <c r="L215" s="53">
        <v>35</v>
      </c>
      <c r="M215" s="53"/>
      <c r="N215" s="53"/>
      <c r="O215" s="53">
        <v>1</v>
      </c>
      <c r="P215" s="53"/>
      <c r="Q215" s="53"/>
      <c r="R215" s="53"/>
      <c r="S215" s="36">
        <v>122</v>
      </c>
      <c r="T215" s="36">
        <v>485</v>
      </c>
      <c r="U215" s="36" t="s">
        <v>714</v>
      </c>
      <c r="V215" s="42" t="s">
        <v>39</v>
      </c>
      <c r="W215" s="69" t="s">
        <v>179</v>
      </c>
    </row>
    <row r="216" s="6" customFormat="1" ht="36" spans="1:23">
      <c r="A216" s="35">
        <v>207</v>
      </c>
      <c r="B216" s="36" t="s">
        <v>715</v>
      </c>
      <c r="C216" s="36" t="s">
        <v>31</v>
      </c>
      <c r="D216" s="36" t="s">
        <v>34</v>
      </c>
      <c r="E216" s="36" t="s">
        <v>712</v>
      </c>
      <c r="F216" s="37">
        <v>44348</v>
      </c>
      <c r="G216" s="37">
        <v>44531</v>
      </c>
      <c r="H216" s="44" t="s">
        <v>36</v>
      </c>
      <c r="I216" s="36" t="s">
        <v>716</v>
      </c>
      <c r="J216" s="53">
        <v>38</v>
      </c>
      <c r="K216" s="53"/>
      <c r="L216" s="53">
        <v>38</v>
      </c>
      <c r="M216" s="53"/>
      <c r="N216" s="53"/>
      <c r="O216" s="53">
        <v>1</v>
      </c>
      <c r="P216" s="53"/>
      <c r="Q216" s="53"/>
      <c r="R216" s="53"/>
      <c r="S216" s="36">
        <v>122</v>
      </c>
      <c r="T216" s="36">
        <v>425</v>
      </c>
      <c r="U216" s="36" t="s">
        <v>717</v>
      </c>
      <c r="V216" s="42" t="s">
        <v>39</v>
      </c>
      <c r="W216" s="69" t="s">
        <v>179</v>
      </c>
    </row>
    <row r="217" s="6" customFormat="1" ht="36" spans="1:23">
      <c r="A217" s="35">
        <v>208</v>
      </c>
      <c r="B217" s="41" t="s">
        <v>718</v>
      </c>
      <c r="C217" s="41" t="s">
        <v>31</v>
      </c>
      <c r="D217" s="36" t="s">
        <v>34</v>
      </c>
      <c r="E217" s="41" t="s">
        <v>324</v>
      </c>
      <c r="F217" s="37">
        <v>44348</v>
      </c>
      <c r="G217" s="37">
        <v>44531</v>
      </c>
      <c r="H217" s="44" t="s">
        <v>36</v>
      </c>
      <c r="I217" s="41" t="s">
        <v>719</v>
      </c>
      <c r="J217" s="53">
        <v>40</v>
      </c>
      <c r="K217" s="53"/>
      <c r="L217" s="53">
        <v>40</v>
      </c>
      <c r="M217" s="84"/>
      <c r="N217" s="84"/>
      <c r="O217" s="53">
        <v>1</v>
      </c>
      <c r="P217" s="84"/>
      <c r="Q217" s="84"/>
      <c r="R217" s="70">
        <v>1</v>
      </c>
      <c r="S217" s="41">
        <v>12</v>
      </c>
      <c r="T217" s="41">
        <v>47</v>
      </c>
      <c r="U217" s="36" t="s">
        <v>720</v>
      </c>
      <c r="V217" s="42" t="s">
        <v>39</v>
      </c>
      <c r="W217" s="69" t="s">
        <v>179</v>
      </c>
    </row>
    <row r="218" s="6" customFormat="1" ht="36" spans="1:23">
      <c r="A218" s="35">
        <v>209</v>
      </c>
      <c r="B218" s="41" t="s">
        <v>721</v>
      </c>
      <c r="C218" s="41" t="s">
        <v>31</v>
      </c>
      <c r="D218" s="36" t="s">
        <v>34</v>
      </c>
      <c r="E218" s="41" t="s">
        <v>324</v>
      </c>
      <c r="F218" s="37">
        <v>44348</v>
      </c>
      <c r="G218" s="37">
        <v>44531</v>
      </c>
      <c r="H218" s="44" t="s">
        <v>36</v>
      </c>
      <c r="I218" s="41" t="s">
        <v>722</v>
      </c>
      <c r="J218" s="53">
        <v>20</v>
      </c>
      <c r="K218" s="53"/>
      <c r="L218" s="53">
        <v>20</v>
      </c>
      <c r="M218" s="84"/>
      <c r="N218" s="84"/>
      <c r="O218" s="53">
        <v>1</v>
      </c>
      <c r="P218" s="84"/>
      <c r="Q218" s="84"/>
      <c r="R218" s="70">
        <v>1</v>
      </c>
      <c r="S218" s="41">
        <v>12</v>
      </c>
      <c r="T218" s="41">
        <v>47</v>
      </c>
      <c r="U218" s="36" t="s">
        <v>723</v>
      </c>
      <c r="V218" s="42" t="s">
        <v>39</v>
      </c>
      <c r="W218" s="69" t="s">
        <v>179</v>
      </c>
    </row>
    <row r="219" s="6" customFormat="1" ht="36" spans="1:23">
      <c r="A219" s="35">
        <v>210</v>
      </c>
      <c r="B219" s="41" t="s">
        <v>721</v>
      </c>
      <c r="C219" s="41" t="s">
        <v>31</v>
      </c>
      <c r="D219" s="36" t="s">
        <v>34</v>
      </c>
      <c r="E219" s="41" t="s">
        <v>324</v>
      </c>
      <c r="F219" s="37">
        <v>44348</v>
      </c>
      <c r="G219" s="37">
        <v>44531</v>
      </c>
      <c r="H219" s="44" t="s">
        <v>36</v>
      </c>
      <c r="I219" s="41" t="s">
        <v>724</v>
      </c>
      <c r="J219" s="53">
        <v>20</v>
      </c>
      <c r="K219" s="53"/>
      <c r="L219" s="53">
        <v>20</v>
      </c>
      <c r="M219" s="84"/>
      <c r="N219" s="84"/>
      <c r="O219" s="53">
        <v>1</v>
      </c>
      <c r="P219" s="84"/>
      <c r="Q219" s="84"/>
      <c r="R219" s="70">
        <v>1</v>
      </c>
      <c r="S219" s="41">
        <v>13</v>
      </c>
      <c r="T219" s="41">
        <v>55</v>
      </c>
      <c r="U219" s="36" t="s">
        <v>725</v>
      </c>
      <c r="V219" s="42" t="s">
        <v>39</v>
      </c>
      <c r="W219" s="69" t="s">
        <v>179</v>
      </c>
    </row>
    <row r="220" s="6" customFormat="1" ht="36" spans="1:23">
      <c r="A220" s="35">
        <v>211</v>
      </c>
      <c r="B220" s="36" t="s">
        <v>266</v>
      </c>
      <c r="C220" s="36" t="s">
        <v>31</v>
      </c>
      <c r="D220" s="36" t="s">
        <v>34</v>
      </c>
      <c r="E220" s="36" t="s">
        <v>104</v>
      </c>
      <c r="F220" s="37">
        <v>44348</v>
      </c>
      <c r="G220" s="37">
        <v>44531</v>
      </c>
      <c r="H220" s="44" t="s">
        <v>36</v>
      </c>
      <c r="I220" s="36" t="s">
        <v>726</v>
      </c>
      <c r="J220" s="53">
        <v>2</v>
      </c>
      <c r="K220" s="53"/>
      <c r="L220" s="53">
        <v>2</v>
      </c>
      <c r="M220" s="53"/>
      <c r="N220" s="53"/>
      <c r="O220" s="53">
        <v>1</v>
      </c>
      <c r="P220" s="53"/>
      <c r="Q220" s="53"/>
      <c r="R220" s="53"/>
      <c r="S220" s="36">
        <v>105</v>
      </c>
      <c r="T220" s="36">
        <v>397</v>
      </c>
      <c r="U220" s="36" t="s">
        <v>727</v>
      </c>
      <c r="V220" s="42" t="s">
        <v>39</v>
      </c>
      <c r="W220" s="69" t="s">
        <v>179</v>
      </c>
    </row>
    <row r="221" s="6" customFormat="1" ht="24" spans="1:23">
      <c r="A221" s="35">
        <v>212</v>
      </c>
      <c r="B221" s="36" t="s">
        <v>728</v>
      </c>
      <c r="C221" s="36" t="s">
        <v>31</v>
      </c>
      <c r="D221" s="36" t="s">
        <v>34</v>
      </c>
      <c r="E221" s="36" t="s">
        <v>104</v>
      </c>
      <c r="F221" s="37">
        <v>44348</v>
      </c>
      <c r="G221" s="37">
        <v>44531</v>
      </c>
      <c r="H221" s="44" t="s">
        <v>36</v>
      </c>
      <c r="I221" s="36" t="s">
        <v>729</v>
      </c>
      <c r="J221" s="53">
        <v>35</v>
      </c>
      <c r="K221" s="53"/>
      <c r="L221" s="53">
        <v>35</v>
      </c>
      <c r="M221" s="53"/>
      <c r="N221" s="53"/>
      <c r="O221" s="53">
        <v>1</v>
      </c>
      <c r="P221" s="53"/>
      <c r="Q221" s="53"/>
      <c r="R221" s="53"/>
      <c r="S221" s="36">
        <v>23</v>
      </c>
      <c r="T221" s="36">
        <v>82</v>
      </c>
      <c r="U221" s="36" t="s">
        <v>730</v>
      </c>
      <c r="V221" s="42" t="s">
        <v>39</v>
      </c>
      <c r="W221" s="69" t="s">
        <v>179</v>
      </c>
    </row>
    <row r="222" s="6" customFormat="1" ht="36" spans="1:23">
      <c r="A222" s="35">
        <v>213</v>
      </c>
      <c r="B222" s="41" t="s">
        <v>731</v>
      </c>
      <c r="C222" s="36" t="s">
        <v>31</v>
      </c>
      <c r="D222" s="36" t="s">
        <v>34</v>
      </c>
      <c r="E222" s="41" t="s">
        <v>68</v>
      </c>
      <c r="F222" s="102">
        <v>44470</v>
      </c>
      <c r="G222" s="37">
        <v>44531</v>
      </c>
      <c r="H222" s="44" t="s">
        <v>36</v>
      </c>
      <c r="I222" s="41" t="s">
        <v>732</v>
      </c>
      <c r="J222" s="53">
        <v>29</v>
      </c>
      <c r="K222" s="53"/>
      <c r="L222" s="53">
        <v>29</v>
      </c>
      <c r="M222" s="84"/>
      <c r="N222" s="84"/>
      <c r="O222" s="53">
        <v>1</v>
      </c>
      <c r="P222" s="84"/>
      <c r="Q222" s="84"/>
      <c r="R222" s="84"/>
      <c r="S222" s="41">
        <v>20</v>
      </c>
      <c r="T222" s="41">
        <v>69</v>
      </c>
      <c r="U222" s="36" t="s">
        <v>733</v>
      </c>
      <c r="V222" s="42" t="s">
        <v>39</v>
      </c>
      <c r="W222" s="69" t="s">
        <v>179</v>
      </c>
    </row>
    <row r="223" s="7" customFormat="1" ht="36" spans="1:23">
      <c r="A223" s="35">
        <v>214</v>
      </c>
      <c r="B223" s="45" t="s">
        <v>734</v>
      </c>
      <c r="C223" s="105" t="s">
        <v>31</v>
      </c>
      <c r="D223" s="105" t="s">
        <v>34</v>
      </c>
      <c r="E223" s="79" t="s">
        <v>735</v>
      </c>
      <c r="F223" s="80">
        <v>44348</v>
      </c>
      <c r="G223" s="80">
        <v>44470</v>
      </c>
      <c r="H223" s="45" t="s">
        <v>36</v>
      </c>
      <c r="I223" s="45" t="s">
        <v>736</v>
      </c>
      <c r="J223" s="58">
        <v>12</v>
      </c>
      <c r="K223" s="59">
        <v>12</v>
      </c>
      <c r="L223" s="59"/>
      <c r="M223" s="59"/>
      <c r="N223" s="59"/>
      <c r="O223" s="61">
        <v>1</v>
      </c>
      <c r="P223" s="45">
        <v>50</v>
      </c>
      <c r="Q223" s="45">
        <v>182</v>
      </c>
      <c r="R223" s="59"/>
      <c r="S223" s="45">
        <v>50</v>
      </c>
      <c r="T223" s="45">
        <v>182</v>
      </c>
      <c r="U223" s="105" t="s">
        <v>737</v>
      </c>
      <c r="V223" s="74" t="s">
        <v>39</v>
      </c>
      <c r="W223" s="75" t="s">
        <v>179</v>
      </c>
    </row>
    <row r="224" s="6" customFormat="1" ht="36" spans="1:23">
      <c r="A224" s="35">
        <v>215</v>
      </c>
      <c r="B224" s="44" t="s">
        <v>738</v>
      </c>
      <c r="C224" s="36" t="s">
        <v>31</v>
      </c>
      <c r="D224" s="36" t="s">
        <v>34</v>
      </c>
      <c r="E224" s="41" t="s">
        <v>194</v>
      </c>
      <c r="F224" s="37">
        <v>44348</v>
      </c>
      <c r="G224" s="37">
        <v>44531</v>
      </c>
      <c r="H224" s="44" t="s">
        <v>36</v>
      </c>
      <c r="I224" s="41" t="s">
        <v>739</v>
      </c>
      <c r="J224" s="51">
        <v>40</v>
      </c>
      <c r="K224" s="51"/>
      <c r="L224" s="51">
        <v>40</v>
      </c>
      <c r="M224" s="51"/>
      <c r="N224" s="51"/>
      <c r="O224" s="53">
        <v>1</v>
      </c>
      <c r="P224" s="51"/>
      <c r="Q224" s="51"/>
      <c r="R224" s="51"/>
      <c r="S224" s="44">
        <v>26</v>
      </c>
      <c r="T224" s="44">
        <v>80</v>
      </c>
      <c r="U224" s="36" t="s">
        <v>740</v>
      </c>
      <c r="V224" s="42" t="s">
        <v>39</v>
      </c>
      <c r="W224" s="69" t="s">
        <v>179</v>
      </c>
    </row>
    <row r="225" s="7" customFormat="1" ht="36" spans="1:23">
      <c r="A225" s="35">
        <v>216</v>
      </c>
      <c r="B225" s="106" t="s">
        <v>741</v>
      </c>
      <c r="C225" s="45" t="s">
        <v>189</v>
      </c>
      <c r="D225" s="45" t="s">
        <v>34</v>
      </c>
      <c r="E225" s="107" t="s">
        <v>742</v>
      </c>
      <c r="F225" s="108">
        <v>44409</v>
      </c>
      <c r="G225" s="108">
        <v>44531</v>
      </c>
      <c r="H225" s="107" t="s">
        <v>36</v>
      </c>
      <c r="I225" s="107" t="s">
        <v>743</v>
      </c>
      <c r="J225" s="114">
        <v>30</v>
      </c>
      <c r="K225" s="115">
        <v>30</v>
      </c>
      <c r="L225" s="115"/>
      <c r="M225" s="74"/>
      <c r="N225" s="74"/>
      <c r="O225" s="61">
        <v>1</v>
      </c>
      <c r="P225" s="74"/>
      <c r="Q225" s="74"/>
      <c r="R225" s="74"/>
      <c r="S225" s="74">
        <v>53</v>
      </c>
      <c r="T225" s="74">
        <v>212</v>
      </c>
      <c r="U225" s="107" t="s">
        <v>744</v>
      </c>
      <c r="V225" s="74" t="s">
        <v>39</v>
      </c>
      <c r="W225" s="75" t="s">
        <v>745</v>
      </c>
    </row>
    <row r="226" s="7" customFormat="1" ht="24" spans="1:23">
      <c r="A226" s="35">
        <v>217</v>
      </c>
      <c r="B226" s="106" t="s">
        <v>746</v>
      </c>
      <c r="C226" s="45" t="s">
        <v>31</v>
      </c>
      <c r="D226" s="45" t="s">
        <v>34</v>
      </c>
      <c r="E226" s="107" t="s">
        <v>742</v>
      </c>
      <c r="F226" s="108">
        <v>44409</v>
      </c>
      <c r="G226" s="108">
        <v>44531</v>
      </c>
      <c r="H226" s="107" t="s">
        <v>36</v>
      </c>
      <c r="I226" s="107" t="s">
        <v>747</v>
      </c>
      <c r="J226" s="114">
        <v>30</v>
      </c>
      <c r="K226" s="115">
        <v>30</v>
      </c>
      <c r="L226" s="115"/>
      <c r="M226" s="74"/>
      <c r="N226" s="74"/>
      <c r="O226" s="61">
        <v>1</v>
      </c>
      <c r="P226" s="74"/>
      <c r="Q226" s="74"/>
      <c r="R226" s="74"/>
      <c r="S226" s="74">
        <v>31</v>
      </c>
      <c r="T226" s="74">
        <v>81</v>
      </c>
      <c r="U226" s="107" t="s">
        <v>748</v>
      </c>
      <c r="V226" s="74" t="s">
        <v>39</v>
      </c>
      <c r="W226" s="75" t="s">
        <v>745</v>
      </c>
    </row>
    <row r="227" s="7" customFormat="1" ht="36" spans="1:23">
      <c r="A227" s="35">
        <v>218</v>
      </c>
      <c r="B227" s="106" t="s">
        <v>749</v>
      </c>
      <c r="C227" s="45" t="s">
        <v>189</v>
      </c>
      <c r="D227" s="45" t="s">
        <v>34</v>
      </c>
      <c r="E227" s="107" t="s">
        <v>750</v>
      </c>
      <c r="F227" s="108">
        <v>44409</v>
      </c>
      <c r="G227" s="108">
        <v>44531</v>
      </c>
      <c r="H227" s="107" t="s">
        <v>36</v>
      </c>
      <c r="I227" s="107" t="s">
        <v>751</v>
      </c>
      <c r="J227" s="114">
        <v>45</v>
      </c>
      <c r="K227" s="115">
        <v>45</v>
      </c>
      <c r="L227" s="115"/>
      <c r="M227" s="74"/>
      <c r="N227" s="74"/>
      <c r="O227" s="61">
        <v>1</v>
      </c>
      <c r="P227" s="74"/>
      <c r="Q227" s="74"/>
      <c r="R227" s="74"/>
      <c r="S227" s="74">
        <v>1200</v>
      </c>
      <c r="T227" s="74">
        <v>6800</v>
      </c>
      <c r="U227" s="107" t="s">
        <v>752</v>
      </c>
      <c r="V227" s="74" t="s">
        <v>39</v>
      </c>
      <c r="W227" s="75" t="s">
        <v>745</v>
      </c>
    </row>
    <row r="228" s="7" customFormat="1" ht="36" spans="1:23">
      <c r="A228" s="35">
        <v>219</v>
      </c>
      <c r="B228" s="106" t="s">
        <v>753</v>
      </c>
      <c r="C228" s="45" t="s">
        <v>189</v>
      </c>
      <c r="D228" s="45" t="s">
        <v>34</v>
      </c>
      <c r="E228" s="107" t="s">
        <v>750</v>
      </c>
      <c r="F228" s="108">
        <v>44409</v>
      </c>
      <c r="G228" s="108">
        <v>44531</v>
      </c>
      <c r="H228" s="107" t="s">
        <v>36</v>
      </c>
      <c r="I228" s="107" t="s">
        <v>754</v>
      </c>
      <c r="J228" s="114">
        <v>15</v>
      </c>
      <c r="K228" s="115">
        <v>15</v>
      </c>
      <c r="L228" s="115"/>
      <c r="M228" s="74"/>
      <c r="N228" s="74"/>
      <c r="O228" s="61">
        <v>1</v>
      </c>
      <c r="P228" s="74"/>
      <c r="Q228" s="74"/>
      <c r="R228" s="74"/>
      <c r="S228" s="74">
        <v>86</v>
      </c>
      <c r="T228" s="74">
        <v>289</v>
      </c>
      <c r="U228" s="107" t="s">
        <v>755</v>
      </c>
      <c r="V228" s="74" t="s">
        <v>39</v>
      </c>
      <c r="W228" s="75" t="s">
        <v>745</v>
      </c>
    </row>
    <row r="229" s="7" customFormat="1" ht="24" spans="1:23">
      <c r="A229" s="35">
        <v>220</v>
      </c>
      <c r="B229" s="106" t="s">
        <v>756</v>
      </c>
      <c r="C229" s="45" t="s">
        <v>189</v>
      </c>
      <c r="D229" s="45" t="s">
        <v>34</v>
      </c>
      <c r="E229" s="107" t="s">
        <v>757</v>
      </c>
      <c r="F229" s="108">
        <v>44409</v>
      </c>
      <c r="G229" s="108">
        <v>44531</v>
      </c>
      <c r="H229" s="107" t="s">
        <v>36</v>
      </c>
      <c r="I229" s="107" t="s">
        <v>758</v>
      </c>
      <c r="J229" s="114">
        <v>30</v>
      </c>
      <c r="K229" s="115">
        <v>30</v>
      </c>
      <c r="L229" s="115"/>
      <c r="M229" s="74"/>
      <c r="N229" s="74"/>
      <c r="O229" s="61">
        <v>1</v>
      </c>
      <c r="P229" s="74"/>
      <c r="Q229" s="74"/>
      <c r="R229" s="119">
        <v>1</v>
      </c>
      <c r="S229" s="74">
        <v>181</v>
      </c>
      <c r="T229" s="74">
        <v>702</v>
      </c>
      <c r="U229" s="107" t="s">
        <v>759</v>
      </c>
      <c r="V229" s="74" t="s">
        <v>39</v>
      </c>
      <c r="W229" s="75" t="s">
        <v>745</v>
      </c>
    </row>
    <row r="230" s="7" customFormat="1" ht="36" spans="1:23">
      <c r="A230" s="35">
        <v>221</v>
      </c>
      <c r="B230" s="106" t="s">
        <v>760</v>
      </c>
      <c r="C230" s="45" t="s">
        <v>31</v>
      </c>
      <c r="D230" s="45" t="s">
        <v>34</v>
      </c>
      <c r="E230" s="107" t="s">
        <v>757</v>
      </c>
      <c r="F230" s="108">
        <v>44409</v>
      </c>
      <c r="G230" s="108">
        <v>44531</v>
      </c>
      <c r="H230" s="107" t="s">
        <v>36</v>
      </c>
      <c r="I230" s="107" t="s">
        <v>761</v>
      </c>
      <c r="J230" s="114">
        <v>6</v>
      </c>
      <c r="K230" s="115">
        <v>6</v>
      </c>
      <c r="L230" s="115"/>
      <c r="M230" s="74"/>
      <c r="N230" s="74"/>
      <c r="O230" s="61">
        <v>1</v>
      </c>
      <c r="P230" s="74"/>
      <c r="Q230" s="74"/>
      <c r="R230" s="119">
        <v>1</v>
      </c>
      <c r="S230" s="74">
        <v>45</v>
      </c>
      <c r="T230" s="74">
        <v>150</v>
      </c>
      <c r="U230" s="107" t="s">
        <v>762</v>
      </c>
      <c r="V230" s="74" t="s">
        <v>39</v>
      </c>
      <c r="W230" s="75" t="s">
        <v>745</v>
      </c>
    </row>
    <row r="231" s="7" customFormat="1" ht="24" spans="1:23">
      <c r="A231" s="35">
        <v>222</v>
      </c>
      <c r="B231" s="106" t="s">
        <v>763</v>
      </c>
      <c r="C231" s="45" t="s">
        <v>31</v>
      </c>
      <c r="D231" s="45" t="s">
        <v>34</v>
      </c>
      <c r="E231" s="107" t="s">
        <v>757</v>
      </c>
      <c r="F231" s="108">
        <v>44409</v>
      </c>
      <c r="G231" s="108">
        <v>44531</v>
      </c>
      <c r="H231" s="107" t="s">
        <v>36</v>
      </c>
      <c r="I231" s="107" t="s">
        <v>764</v>
      </c>
      <c r="J231" s="114">
        <v>9</v>
      </c>
      <c r="K231" s="115">
        <v>9</v>
      </c>
      <c r="L231" s="115"/>
      <c r="M231" s="74"/>
      <c r="N231" s="74"/>
      <c r="O231" s="61">
        <v>1</v>
      </c>
      <c r="P231" s="74"/>
      <c r="Q231" s="74"/>
      <c r="R231" s="119">
        <v>1</v>
      </c>
      <c r="S231" s="74">
        <v>66</v>
      </c>
      <c r="T231" s="74">
        <v>237</v>
      </c>
      <c r="U231" s="107" t="s">
        <v>765</v>
      </c>
      <c r="V231" s="74" t="s">
        <v>39</v>
      </c>
      <c r="W231" s="75" t="s">
        <v>745</v>
      </c>
    </row>
    <row r="232" s="7" customFormat="1" ht="24" spans="1:23">
      <c r="A232" s="35">
        <v>223</v>
      </c>
      <c r="B232" s="106" t="s">
        <v>766</v>
      </c>
      <c r="C232" s="45" t="s">
        <v>189</v>
      </c>
      <c r="D232" s="45" t="s">
        <v>34</v>
      </c>
      <c r="E232" s="107" t="s">
        <v>757</v>
      </c>
      <c r="F232" s="108">
        <v>44409</v>
      </c>
      <c r="G232" s="108">
        <v>44531</v>
      </c>
      <c r="H232" s="107" t="s">
        <v>36</v>
      </c>
      <c r="I232" s="107" t="s">
        <v>767</v>
      </c>
      <c r="J232" s="114">
        <v>15</v>
      </c>
      <c r="K232" s="115">
        <v>15</v>
      </c>
      <c r="L232" s="115"/>
      <c r="M232" s="74"/>
      <c r="N232" s="74"/>
      <c r="O232" s="61">
        <v>1</v>
      </c>
      <c r="P232" s="74"/>
      <c r="Q232" s="74"/>
      <c r="R232" s="119">
        <v>1</v>
      </c>
      <c r="S232" s="74">
        <v>9</v>
      </c>
      <c r="T232" s="74">
        <v>28</v>
      </c>
      <c r="U232" s="107" t="s">
        <v>768</v>
      </c>
      <c r="V232" s="74" t="s">
        <v>39</v>
      </c>
      <c r="W232" s="75" t="s">
        <v>745</v>
      </c>
    </row>
    <row r="233" s="8" customFormat="1" ht="24" spans="1:23">
      <c r="A233" s="35">
        <v>224</v>
      </c>
      <c r="B233" s="106" t="s">
        <v>769</v>
      </c>
      <c r="C233" s="45" t="s">
        <v>189</v>
      </c>
      <c r="D233" s="45" t="s">
        <v>34</v>
      </c>
      <c r="E233" s="107" t="s">
        <v>770</v>
      </c>
      <c r="F233" s="108">
        <v>44501</v>
      </c>
      <c r="G233" s="108">
        <v>44531</v>
      </c>
      <c r="H233" s="107" t="s">
        <v>36</v>
      </c>
      <c r="I233" s="107" t="s">
        <v>771</v>
      </c>
      <c r="J233" s="114">
        <v>50</v>
      </c>
      <c r="K233" s="115">
        <v>50</v>
      </c>
      <c r="L233" s="115"/>
      <c r="M233" s="74"/>
      <c r="N233" s="74"/>
      <c r="O233" s="61">
        <v>1</v>
      </c>
      <c r="P233" s="74">
        <v>589</v>
      </c>
      <c r="Q233" s="74">
        <v>2062</v>
      </c>
      <c r="R233" s="119"/>
      <c r="S233" s="74">
        <v>63</v>
      </c>
      <c r="T233" s="74">
        <v>241</v>
      </c>
      <c r="U233" s="107" t="s">
        <v>772</v>
      </c>
      <c r="V233" s="74" t="s">
        <v>773</v>
      </c>
      <c r="W233" s="75" t="s">
        <v>40</v>
      </c>
    </row>
    <row r="234" s="7" customFormat="1" ht="24" spans="1:23">
      <c r="A234" s="35">
        <v>225</v>
      </c>
      <c r="B234" s="106" t="s">
        <v>774</v>
      </c>
      <c r="C234" s="45" t="s">
        <v>189</v>
      </c>
      <c r="D234" s="45" t="s">
        <v>34</v>
      </c>
      <c r="E234" s="107" t="s">
        <v>770</v>
      </c>
      <c r="F234" s="108">
        <v>44409</v>
      </c>
      <c r="G234" s="108">
        <v>44531</v>
      </c>
      <c r="H234" s="107" t="s">
        <v>36</v>
      </c>
      <c r="I234" s="107" t="s">
        <v>775</v>
      </c>
      <c r="J234" s="114">
        <v>60</v>
      </c>
      <c r="K234" s="115">
        <v>60</v>
      </c>
      <c r="L234" s="115"/>
      <c r="M234" s="74"/>
      <c r="N234" s="74"/>
      <c r="O234" s="61">
        <v>1</v>
      </c>
      <c r="P234" s="74"/>
      <c r="Q234" s="74"/>
      <c r="R234" s="74"/>
      <c r="S234" s="74">
        <v>63</v>
      </c>
      <c r="T234" s="74">
        <v>241</v>
      </c>
      <c r="U234" s="107" t="s">
        <v>776</v>
      </c>
      <c r="V234" s="74" t="s">
        <v>39</v>
      </c>
      <c r="W234" s="75" t="s">
        <v>745</v>
      </c>
    </row>
    <row r="235" s="7" customFormat="1" ht="24" spans="1:23">
      <c r="A235" s="35">
        <v>226</v>
      </c>
      <c r="B235" s="106" t="s">
        <v>777</v>
      </c>
      <c r="C235" s="45" t="s">
        <v>189</v>
      </c>
      <c r="D235" s="45" t="s">
        <v>34</v>
      </c>
      <c r="E235" s="107" t="s">
        <v>770</v>
      </c>
      <c r="F235" s="108">
        <v>44409</v>
      </c>
      <c r="G235" s="108">
        <v>44743</v>
      </c>
      <c r="H235" s="107" t="s">
        <v>36</v>
      </c>
      <c r="I235" s="107" t="s">
        <v>778</v>
      </c>
      <c r="J235" s="114">
        <v>10</v>
      </c>
      <c r="K235" s="115">
        <v>10</v>
      </c>
      <c r="L235" s="115"/>
      <c r="M235" s="74"/>
      <c r="N235" s="74"/>
      <c r="O235" s="61">
        <v>1</v>
      </c>
      <c r="P235" s="74"/>
      <c r="Q235" s="74"/>
      <c r="R235" s="74"/>
      <c r="S235" s="74">
        <v>63</v>
      </c>
      <c r="T235" s="74">
        <v>241</v>
      </c>
      <c r="U235" s="107" t="s">
        <v>779</v>
      </c>
      <c r="V235" s="105" t="s">
        <v>780</v>
      </c>
      <c r="W235" s="75" t="s">
        <v>745</v>
      </c>
    </row>
    <row r="236" s="6" customFormat="1" ht="36" spans="1:23">
      <c r="A236" s="35">
        <v>227</v>
      </c>
      <c r="B236" s="109" t="s">
        <v>781</v>
      </c>
      <c r="C236" s="44" t="s">
        <v>31</v>
      </c>
      <c r="D236" s="44" t="s">
        <v>34</v>
      </c>
      <c r="E236" s="110" t="s">
        <v>770</v>
      </c>
      <c r="F236" s="111">
        <v>44409</v>
      </c>
      <c r="G236" s="111">
        <v>44743</v>
      </c>
      <c r="H236" s="110" t="s">
        <v>36</v>
      </c>
      <c r="I236" s="110" t="s">
        <v>782</v>
      </c>
      <c r="J236" s="116">
        <v>230</v>
      </c>
      <c r="K236" s="116"/>
      <c r="L236" s="116">
        <v>230</v>
      </c>
      <c r="M236" s="42"/>
      <c r="N236" s="42"/>
      <c r="O236" s="53">
        <v>1</v>
      </c>
      <c r="P236" s="42"/>
      <c r="Q236" s="42"/>
      <c r="R236" s="42"/>
      <c r="S236" s="42">
        <v>63</v>
      </c>
      <c r="T236" s="42">
        <v>241</v>
      </c>
      <c r="U236" s="110" t="s">
        <v>783</v>
      </c>
      <c r="V236" s="42" t="s">
        <v>39</v>
      </c>
      <c r="W236" s="69" t="s">
        <v>745</v>
      </c>
    </row>
    <row r="237" s="6" customFormat="1" ht="36" spans="1:23">
      <c r="A237" s="35">
        <v>228</v>
      </c>
      <c r="B237" s="109" t="s">
        <v>784</v>
      </c>
      <c r="C237" s="44" t="s">
        <v>31</v>
      </c>
      <c r="D237" s="44" t="s">
        <v>34</v>
      </c>
      <c r="E237" s="110" t="s">
        <v>770</v>
      </c>
      <c r="F237" s="111">
        <v>44409</v>
      </c>
      <c r="G237" s="111">
        <v>44743</v>
      </c>
      <c r="H237" s="110" t="s">
        <v>36</v>
      </c>
      <c r="I237" s="110" t="s">
        <v>785</v>
      </c>
      <c r="J237" s="116">
        <v>30</v>
      </c>
      <c r="K237" s="116"/>
      <c r="L237" s="116">
        <v>30</v>
      </c>
      <c r="M237" s="42"/>
      <c r="N237" s="42"/>
      <c r="O237" s="53">
        <v>1</v>
      </c>
      <c r="P237" s="42"/>
      <c r="Q237" s="42"/>
      <c r="R237" s="42"/>
      <c r="S237" s="42">
        <v>14</v>
      </c>
      <c r="T237" s="42">
        <v>50</v>
      </c>
      <c r="U237" s="110" t="s">
        <v>786</v>
      </c>
      <c r="V237" s="42" t="s">
        <v>39</v>
      </c>
      <c r="W237" s="69" t="s">
        <v>745</v>
      </c>
    </row>
    <row r="238" s="6" customFormat="1" ht="36" spans="1:23">
      <c r="A238" s="35">
        <v>229</v>
      </c>
      <c r="B238" s="109" t="s">
        <v>784</v>
      </c>
      <c r="C238" s="44" t="s">
        <v>31</v>
      </c>
      <c r="D238" s="44" t="s">
        <v>34</v>
      </c>
      <c r="E238" s="110" t="s">
        <v>770</v>
      </c>
      <c r="F238" s="111">
        <v>44409</v>
      </c>
      <c r="G238" s="111">
        <v>44896</v>
      </c>
      <c r="H238" s="110" t="s">
        <v>36</v>
      </c>
      <c r="I238" s="110" t="s">
        <v>787</v>
      </c>
      <c r="J238" s="116">
        <v>45</v>
      </c>
      <c r="K238" s="116"/>
      <c r="L238" s="116">
        <v>45</v>
      </c>
      <c r="M238" s="42"/>
      <c r="N238" s="42"/>
      <c r="O238" s="53">
        <v>1</v>
      </c>
      <c r="P238" s="42"/>
      <c r="Q238" s="42"/>
      <c r="R238" s="42"/>
      <c r="S238" s="42">
        <v>63</v>
      </c>
      <c r="T238" s="42">
        <v>241</v>
      </c>
      <c r="U238" s="110" t="s">
        <v>788</v>
      </c>
      <c r="V238" s="42" t="s">
        <v>39</v>
      </c>
      <c r="W238" s="69" t="s">
        <v>745</v>
      </c>
    </row>
    <row r="239" s="6" customFormat="1" ht="36" spans="1:23">
      <c r="A239" s="35">
        <v>230</v>
      </c>
      <c r="B239" s="109" t="s">
        <v>789</v>
      </c>
      <c r="C239" s="44" t="s">
        <v>31</v>
      </c>
      <c r="D239" s="44" t="s">
        <v>34</v>
      </c>
      <c r="E239" s="110" t="s">
        <v>770</v>
      </c>
      <c r="F239" s="111">
        <v>44409</v>
      </c>
      <c r="G239" s="111">
        <v>44896</v>
      </c>
      <c r="H239" s="110" t="s">
        <v>36</v>
      </c>
      <c r="I239" s="110" t="s">
        <v>790</v>
      </c>
      <c r="J239" s="116">
        <v>40</v>
      </c>
      <c r="K239" s="116"/>
      <c r="L239" s="116">
        <v>40</v>
      </c>
      <c r="M239" s="42"/>
      <c r="N239" s="42"/>
      <c r="O239" s="53">
        <v>1</v>
      </c>
      <c r="P239" s="42"/>
      <c r="Q239" s="42"/>
      <c r="R239" s="42"/>
      <c r="S239" s="42">
        <v>63</v>
      </c>
      <c r="T239" s="42">
        <v>241</v>
      </c>
      <c r="U239" s="110" t="s">
        <v>791</v>
      </c>
      <c r="V239" s="42" t="s">
        <v>39</v>
      </c>
      <c r="W239" s="69" t="s">
        <v>745</v>
      </c>
    </row>
    <row r="240" s="6" customFormat="1" ht="36" spans="1:23">
      <c r="A240" s="35">
        <v>231</v>
      </c>
      <c r="B240" s="109" t="s">
        <v>792</v>
      </c>
      <c r="C240" s="44" t="s">
        <v>31</v>
      </c>
      <c r="D240" s="44" t="s">
        <v>34</v>
      </c>
      <c r="E240" s="110" t="s">
        <v>770</v>
      </c>
      <c r="F240" s="111">
        <v>44409</v>
      </c>
      <c r="G240" s="111">
        <v>44896</v>
      </c>
      <c r="H240" s="110" t="s">
        <v>36</v>
      </c>
      <c r="I240" s="110" t="s">
        <v>793</v>
      </c>
      <c r="J240" s="116">
        <v>20</v>
      </c>
      <c r="K240" s="116"/>
      <c r="L240" s="116">
        <v>20</v>
      </c>
      <c r="M240" s="42"/>
      <c r="N240" s="42"/>
      <c r="O240" s="53">
        <v>1</v>
      </c>
      <c r="P240" s="42"/>
      <c r="Q240" s="42"/>
      <c r="R240" s="42"/>
      <c r="S240" s="42">
        <v>63</v>
      </c>
      <c r="T240" s="42">
        <v>241</v>
      </c>
      <c r="U240" s="110" t="s">
        <v>794</v>
      </c>
      <c r="V240" s="42" t="s">
        <v>39</v>
      </c>
      <c r="W240" s="69" t="s">
        <v>745</v>
      </c>
    </row>
    <row r="241" s="6" customFormat="1" ht="36" spans="1:23">
      <c r="A241" s="35">
        <v>232</v>
      </c>
      <c r="B241" s="109" t="s">
        <v>795</v>
      </c>
      <c r="C241" s="44" t="s">
        <v>31</v>
      </c>
      <c r="D241" s="44" t="s">
        <v>34</v>
      </c>
      <c r="E241" s="110" t="s">
        <v>770</v>
      </c>
      <c r="F241" s="111">
        <v>44409</v>
      </c>
      <c r="G241" s="111">
        <v>44805</v>
      </c>
      <c r="H241" s="110" t="s">
        <v>36</v>
      </c>
      <c r="I241" s="110" t="s">
        <v>796</v>
      </c>
      <c r="J241" s="116">
        <v>40</v>
      </c>
      <c r="K241" s="116"/>
      <c r="L241" s="116">
        <v>40</v>
      </c>
      <c r="M241" s="42"/>
      <c r="N241" s="42"/>
      <c r="O241" s="53">
        <v>1</v>
      </c>
      <c r="P241" s="42"/>
      <c r="Q241" s="42"/>
      <c r="R241" s="42"/>
      <c r="S241" s="42">
        <v>25</v>
      </c>
      <c r="T241" s="42">
        <v>90</v>
      </c>
      <c r="U241" s="110" t="s">
        <v>797</v>
      </c>
      <c r="V241" s="42" t="s">
        <v>39</v>
      </c>
      <c r="W241" s="69" t="s">
        <v>745</v>
      </c>
    </row>
    <row r="242" s="6" customFormat="1" ht="36" spans="1:23">
      <c r="A242" s="35">
        <v>233</v>
      </c>
      <c r="B242" s="109" t="s">
        <v>795</v>
      </c>
      <c r="C242" s="44" t="s">
        <v>31</v>
      </c>
      <c r="D242" s="44" t="s">
        <v>34</v>
      </c>
      <c r="E242" s="110" t="s">
        <v>770</v>
      </c>
      <c r="F242" s="111">
        <v>44409</v>
      </c>
      <c r="G242" s="111">
        <v>44896</v>
      </c>
      <c r="H242" s="110" t="s">
        <v>36</v>
      </c>
      <c r="I242" s="110" t="s">
        <v>798</v>
      </c>
      <c r="J242" s="116">
        <v>28</v>
      </c>
      <c r="K242" s="116"/>
      <c r="L242" s="116">
        <v>28</v>
      </c>
      <c r="M242" s="42"/>
      <c r="N242" s="42"/>
      <c r="O242" s="53">
        <v>1</v>
      </c>
      <c r="P242" s="42"/>
      <c r="Q242" s="42"/>
      <c r="R242" s="42"/>
      <c r="S242" s="42">
        <v>15</v>
      </c>
      <c r="T242" s="42">
        <v>52</v>
      </c>
      <c r="U242" s="110" t="s">
        <v>799</v>
      </c>
      <c r="V242" s="42" t="s">
        <v>39</v>
      </c>
      <c r="W242" s="69" t="s">
        <v>745</v>
      </c>
    </row>
    <row r="243" s="6" customFormat="1" ht="24" spans="1:23">
      <c r="A243" s="35">
        <v>234</v>
      </c>
      <c r="B243" s="109" t="s">
        <v>800</v>
      </c>
      <c r="C243" s="44" t="s">
        <v>31</v>
      </c>
      <c r="D243" s="44" t="s">
        <v>34</v>
      </c>
      <c r="E243" s="110" t="s">
        <v>770</v>
      </c>
      <c r="F243" s="111">
        <v>44409</v>
      </c>
      <c r="G243" s="111">
        <v>44896</v>
      </c>
      <c r="H243" s="110" t="s">
        <v>36</v>
      </c>
      <c r="I243" s="110" t="s">
        <v>801</v>
      </c>
      <c r="J243" s="116">
        <v>30</v>
      </c>
      <c r="K243" s="116"/>
      <c r="L243" s="116">
        <v>30</v>
      </c>
      <c r="M243" s="42"/>
      <c r="N243" s="42"/>
      <c r="O243" s="53">
        <v>1</v>
      </c>
      <c r="P243" s="42"/>
      <c r="Q243" s="42"/>
      <c r="R243" s="42"/>
      <c r="S243" s="42">
        <v>63</v>
      </c>
      <c r="T243" s="42">
        <v>241</v>
      </c>
      <c r="U243" s="110" t="s">
        <v>802</v>
      </c>
      <c r="V243" s="42" t="s">
        <v>39</v>
      </c>
      <c r="W243" s="69" t="s">
        <v>745</v>
      </c>
    </row>
    <row r="244" s="6" customFormat="1" ht="36" spans="1:23">
      <c r="A244" s="35">
        <v>235</v>
      </c>
      <c r="B244" s="109" t="s">
        <v>795</v>
      </c>
      <c r="C244" s="44" t="s">
        <v>31</v>
      </c>
      <c r="D244" s="44" t="s">
        <v>34</v>
      </c>
      <c r="E244" s="110" t="s">
        <v>770</v>
      </c>
      <c r="F244" s="111">
        <v>44409</v>
      </c>
      <c r="G244" s="111">
        <v>44896</v>
      </c>
      <c r="H244" s="110" t="s">
        <v>36</v>
      </c>
      <c r="I244" s="110" t="s">
        <v>803</v>
      </c>
      <c r="J244" s="116">
        <v>20</v>
      </c>
      <c r="K244" s="116"/>
      <c r="L244" s="116">
        <v>20</v>
      </c>
      <c r="M244" s="42"/>
      <c r="N244" s="42"/>
      <c r="O244" s="53">
        <v>1</v>
      </c>
      <c r="P244" s="42"/>
      <c r="Q244" s="42"/>
      <c r="R244" s="42"/>
      <c r="S244" s="42">
        <v>32</v>
      </c>
      <c r="T244" s="42">
        <v>112</v>
      </c>
      <c r="U244" s="110" t="s">
        <v>804</v>
      </c>
      <c r="V244" s="42" t="s">
        <v>39</v>
      </c>
      <c r="W244" s="69" t="s">
        <v>745</v>
      </c>
    </row>
    <row r="245" s="6" customFormat="1" ht="36" spans="1:23">
      <c r="A245" s="35">
        <v>236</v>
      </c>
      <c r="B245" s="109" t="s">
        <v>795</v>
      </c>
      <c r="C245" s="44" t="s">
        <v>31</v>
      </c>
      <c r="D245" s="44" t="s">
        <v>34</v>
      </c>
      <c r="E245" s="110" t="s">
        <v>770</v>
      </c>
      <c r="F245" s="111">
        <v>44409</v>
      </c>
      <c r="G245" s="111">
        <v>44896</v>
      </c>
      <c r="H245" s="110" t="s">
        <v>36</v>
      </c>
      <c r="I245" s="110" t="s">
        <v>805</v>
      </c>
      <c r="J245" s="116">
        <v>42</v>
      </c>
      <c r="K245" s="116"/>
      <c r="L245" s="116">
        <v>42</v>
      </c>
      <c r="M245" s="42"/>
      <c r="N245" s="42"/>
      <c r="O245" s="53">
        <v>1</v>
      </c>
      <c r="P245" s="42"/>
      <c r="Q245" s="42"/>
      <c r="R245" s="42"/>
      <c r="S245" s="42">
        <v>14</v>
      </c>
      <c r="T245" s="42">
        <v>80</v>
      </c>
      <c r="U245" s="110" t="s">
        <v>806</v>
      </c>
      <c r="V245" s="42" t="s">
        <v>39</v>
      </c>
      <c r="W245" s="69" t="s">
        <v>745</v>
      </c>
    </row>
    <row r="246" s="6" customFormat="1" ht="36" spans="1:23">
      <c r="A246" s="35">
        <v>237</v>
      </c>
      <c r="B246" s="109" t="s">
        <v>792</v>
      </c>
      <c r="C246" s="44" t="s">
        <v>31</v>
      </c>
      <c r="D246" s="44" t="s">
        <v>34</v>
      </c>
      <c r="E246" s="110" t="s">
        <v>770</v>
      </c>
      <c r="F246" s="111">
        <v>44409</v>
      </c>
      <c r="G246" s="111">
        <v>45261</v>
      </c>
      <c r="H246" s="110" t="s">
        <v>36</v>
      </c>
      <c r="I246" s="110" t="s">
        <v>807</v>
      </c>
      <c r="J246" s="116">
        <v>5</v>
      </c>
      <c r="K246" s="116"/>
      <c r="L246" s="116">
        <v>5</v>
      </c>
      <c r="M246" s="42"/>
      <c r="N246" s="42"/>
      <c r="O246" s="53">
        <v>1</v>
      </c>
      <c r="P246" s="42"/>
      <c r="Q246" s="42"/>
      <c r="R246" s="42"/>
      <c r="S246" s="42">
        <v>63</v>
      </c>
      <c r="T246" s="42">
        <v>241</v>
      </c>
      <c r="U246" s="110" t="s">
        <v>808</v>
      </c>
      <c r="V246" s="42" t="s">
        <v>39</v>
      </c>
      <c r="W246" s="69" t="s">
        <v>745</v>
      </c>
    </row>
    <row r="247" s="6" customFormat="1" ht="36" spans="1:23">
      <c r="A247" s="35">
        <v>238</v>
      </c>
      <c r="B247" s="109" t="s">
        <v>795</v>
      </c>
      <c r="C247" s="44" t="s">
        <v>31</v>
      </c>
      <c r="D247" s="44" t="s">
        <v>34</v>
      </c>
      <c r="E247" s="110" t="s">
        <v>770</v>
      </c>
      <c r="F247" s="111">
        <v>44409</v>
      </c>
      <c r="G247" s="111">
        <v>45261</v>
      </c>
      <c r="H247" s="110" t="s">
        <v>36</v>
      </c>
      <c r="I247" s="110" t="s">
        <v>809</v>
      </c>
      <c r="J247" s="116">
        <v>40</v>
      </c>
      <c r="K247" s="116"/>
      <c r="L247" s="116">
        <v>40</v>
      </c>
      <c r="M247" s="42"/>
      <c r="N247" s="42"/>
      <c r="O247" s="53">
        <v>1</v>
      </c>
      <c r="P247" s="42"/>
      <c r="Q247" s="42"/>
      <c r="R247" s="42"/>
      <c r="S247" s="42">
        <v>30</v>
      </c>
      <c r="T247" s="42">
        <v>140</v>
      </c>
      <c r="U247" s="110" t="s">
        <v>810</v>
      </c>
      <c r="V247" s="42" t="s">
        <v>39</v>
      </c>
      <c r="W247" s="69" t="s">
        <v>745</v>
      </c>
    </row>
    <row r="248" s="7" customFormat="1" ht="36" spans="1:23">
      <c r="A248" s="35">
        <v>239</v>
      </c>
      <c r="B248" s="106" t="s">
        <v>811</v>
      </c>
      <c r="C248" s="45" t="s">
        <v>189</v>
      </c>
      <c r="D248" s="45" t="s">
        <v>34</v>
      </c>
      <c r="E248" s="107" t="s">
        <v>639</v>
      </c>
      <c r="F248" s="108">
        <v>44501</v>
      </c>
      <c r="G248" s="108">
        <v>44531</v>
      </c>
      <c r="H248" s="107" t="s">
        <v>36</v>
      </c>
      <c r="I248" s="107" t="s">
        <v>812</v>
      </c>
      <c r="J248" s="114">
        <v>47</v>
      </c>
      <c r="K248" s="115">
        <v>47</v>
      </c>
      <c r="L248" s="115"/>
      <c r="M248" s="74"/>
      <c r="N248" s="74"/>
      <c r="O248" s="61">
        <v>1</v>
      </c>
      <c r="P248" s="74"/>
      <c r="Q248" s="74"/>
      <c r="R248" s="74"/>
      <c r="S248" s="74">
        <v>42</v>
      </c>
      <c r="T248" s="74">
        <v>137</v>
      </c>
      <c r="U248" s="107" t="s">
        <v>813</v>
      </c>
      <c r="V248" s="74" t="s">
        <v>39</v>
      </c>
      <c r="W248" s="75" t="s">
        <v>745</v>
      </c>
    </row>
    <row r="249" s="7" customFormat="1" ht="24" spans="1:23">
      <c r="A249" s="35">
        <v>240</v>
      </c>
      <c r="B249" s="106" t="s">
        <v>814</v>
      </c>
      <c r="C249" s="45" t="s">
        <v>31</v>
      </c>
      <c r="D249" s="45" t="s">
        <v>34</v>
      </c>
      <c r="E249" s="107" t="s">
        <v>639</v>
      </c>
      <c r="F249" s="108">
        <v>44501</v>
      </c>
      <c r="G249" s="108">
        <v>44531</v>
      </c>
      <c r="H249" s="107" t="s">
        <v>36</v>
      </c>
      <c r="I249" s="107" t="s">
        <v>815</v>
      </c>
      <c r="J249" s="114">
        <v>11</v>
      </c>
      <c r="K249" s="115">
        <v>11</v>
      </c>
      <c r="L249" s="115"/>
      <c r="M249" s="74"/>
      <c r="N249" s="74"/>
      <c r="O249" s="61">
        <v>1</v>
      </c>
      <c r="P249" s="74"/>
      <c r="Q249" s="74"/>
      <c r="R249" s="74"/>
      <c r="S249" s="74">
        <v>42</v>
      </c>
      <c r="T249" s="74">
        <v>137</v>
      </c>
      <c r="U249" s="107" t="s">
        <v>816</v>
      </c>
      <c r="V249" s="74" t="s">
        <v>39</v>
      </c>
      <c r="W249" s="75" t="s">
        <v>745</v>
      </c>
    </row>
    <row r="250" s="7" customFormat="1" ht="36" spans="1:23">
      <c r="A250" s="35">
        <v>241</v>
      </c>
      <c r="B250" s="106" t="s">
        <v>817</v>
      </c>
      <c r="C250" s="45" t="s">
        <v>189</v>
      </c>
      <c r="D250" s="45" t="s">
        <v>34</v>
      </c>
      <c r="E250" s="105" t="s">
        <v>639</v>
      </c>
      <c r="F250" s="108">
        <v>44501</v>
      </c>
      <c r="G250" s="108">
        <v>44531</v>
      </c>
      <c r="H250" s="107" t="s">
        <v>36</v>
      </c>
      <c r="I250" s="107" t="s">
        <v>818</v>
      </c>
      <c r="J250" s="114">
        <v>2</v>
      </c>
      <c r="K250" s="115">
        <v>2</v>
      </c>
      <c r="L250" s="115"/>
      <c r="M250" s="74"/>
      <c r="N250" s="74"/>
      <c r="O250" s="61">
        <v>1</v>
      </c>
      <c r="P250" s="74"/>
      <c r="Q250" s="74"/>
      <c r="R250" s="74"/>
      <c r="S250" s="105">
        <v>42</v>
      </c>
      <c r="T250" s="105">
        <v>137</v>
      </c>
      <c r="U250" s="107" t="s">
        <v>819</v>
      </c>
      <c r="V250" s="74" t="s">
        <v>39</v>
      </c>
      <c r="W250" s="75" t="s">
        <v>745</v>
      </c>
    </row>
    <row r="251" s="7" customFormat="1" ht="24" spans="1:23">
      <c r="A251" s="35">
        <v>242</v>
      </c>
      <c r="B251" s="106" t="s">
        <v>820</v>
      </c>
      <c r="C251" s="45" t="s">
        <v>31</v>
      </c>
      <c r="D251" s="45" t="s">
        <v>87</v>
      </c>
      <c r="E251" s="105" t="s">
        <v>639</v>
      </c>
      <c r="F251" s="108">
        <v>44409</v>
      </c>
      <c r="G251" s="108">
        <v>44531</v>
      </c>
      <c r="H251" s="107" t="s">
        <v>36</v>
      </c>
      <c r="I251" s="107" t="s">
        <v>821</v>
      </c>
      <c r="J251" s="114">
        <v>8</v>
      </c>
      <c r="K251" s="115">
        <v>8</v>
      </c>
      <c r="L251" s="115"/>
      <c r="M251" s="74"/>
      <c r="N251" s="74"/>
      <c r="O251" s="61">
        <v>1</v>
      </c>
      <c r="P251" s="74"/>
      <c r="Q251" s="74"/>
      <c r="R251" s="74"/>
      <c r="S251" s="105">
        <v>42</v>
      </c>
      <c r="T251" s="105">
        <v>137</v>
      </c>
      <c r="U251" s="107" t="s">
        <v>822</v>
      </c>
      <c r="V251" s="74" t="s">
        <v>39</v>
      </c>
      <c r="W251" s="75" t="s">
        <v>745</v>
      </c>
    </row>
    <row r="252" s="7" customFormat="1" ht="36" spans="1:23">
      <c r="A252" s="35">
        <v>243</v>
      </c>
      <c r="B252" s="106" t="s">
        <v>823</v>
      </c>
      <c r="C252" s="45" t="s">
        <v>189</v>
      </c>
      <c r="D252" s="45" t="s">
        <v>34</v>
      </c>
      <c r="E252" s="107" t="s">
        <v>824</v>
      </c>
      <c r="F252" s="108">
        <v>44501</v>
      </c>
      <c r="G252" s="108">
        <v>44531</v>
      </c>
      <c r="H252" s="107" t="s">
        <v>36</v>
      </c>
      <c r="I252" s="107" t="s">
        <v>825</v>
      </c>
      <c r="J252" s="114">
        <v>30</v>
      </c>
      <c r="K252" s="115">
        <v>30</v>
      </c>
      <c r="L252" s="115"/>
      <c r="M252" s="74"/>
      <c r="N252" s="74"/>
      <c r="O252" s="61">
        <v>1</v>
      </c>
      <c r="P252" s="74">
        <v>238</v>
      </c>
      <c r="Q252" s="74">
        <v>732</v>
      </c>
      <c r="R252" s="120">
        <v>1</v>
      </c>
      <c r="S252" s="74">
        <v>38</v>
      </c>
      <c r="T252" s="74">
        <v>132</v>
      </c>
      <c r="U252" s="107" t="s">
        <v>826</v>
      </c>
      <c r="V252" s="105" t="s">
        <v>827</v>
      </c>
      <c r="W252" s="75" t="s">
        <v>40</v>
      </c>
    </row>
    <row r="253" s="8" customFormat="1" ht="24" spans="1:23">
      <c r="A253" s="35">
        <v>244</v>
      </c>
      <c r="B253" s="106" t="s">
        <v>828</v>
      </c>
      <c r="C253" s="45" t="s">
        <v>189</v>
      </c>
      <c r="D253" s="45" t="s">
        <v>34</v>
      </c>
      <c r="E253" s="105" t="s">
        <v>824</v>
      </c>
      <c r="F253" s="108">
        <v>44501</v>
      </c>
      <c r="G253" s="108">
        <v>44531</v>
      </c>
      <c r="H253" s="107" t="s">
        <v>36</v>
      </c>
      <c r="I253" s="107" t="s">
        <v>829</v>
      </c>
      <c r="J253" s="114">
        <v>20</v>
      </c>
      <c r="K253" s="115">
        <v>20</v>
      </c>
      <c r="L253" s="115"/>
      <c r="M253" s="74"/>
      <c r="N253" s="74"/>
      <c r="O253" s="61">
        <v>1</v>
      </c>
      <c r="P253" s="74">
        <v>238</v>
      </c>
      <c r="Q253" s="74">
        <v>732</v>
      </c>
      <c r="R253" s="120">
        <v>1</v>
      </c>
      <c r="S253" s="74">
        <v>38</v>
      </c>
      <c r="T253" s="74">
        <v>132</v>
      </c>
      <c r="U253" s="107" t="s">
        <v>830</v>
      </c>
      <c r="V253" s="105" t="s">
        <v>827</v>
      </c>
      <c r="W253" s="75" t="s">
        <v>40</v>
      </c>
    </row>
    <row r="254" s="8" customFormat="1" ht="24" spans="1:23">
      <c r="A254" s="35">
        <v>245</v>
      </c>
      <c r="B254" s="106" t="s">
        <v>831</v>
      </c>
      <c r="C254" s="45" t="s">
        <v>31</v>
      </c>
      <c r="D254" s="45" t="s">
        <v>34</v>
      </c>
      <c r="E254" s="105" t="s">
        <v>824</v>
      </c>
      <c r="F254" s="108">
        <v>44501</v>
      </c>
      <c r="G254" s="108">
        <v>44531</v>
      </c>
      <c r="H254" s="107" t="s">
        <v>36</v>
      </c>
      <c r="I254" s="107" t="s">
        <v>832</v>
      </c>
      <c r="J254" s="114">
        <v>10</v>
      </c>
      <c r="K254" s="115">
        <v>10</v>
      </c>
      <c r="L254" s="115"/>
      <c r="M254" s="74"/>
      <c r="N254" s="74"/>
      <c r="O254" s="61">
        <v>1</v>
      </c>
      <c r="P254" s="74">
        <v>238</v>
      </c>
      <c r="Q254" s="74">
        <v>732</v>
      </c>
      <c r="R254" s="120">
        <v>1</v>
      </c>
      <c r="S254" s="74">
        <v>38</v>
      </c>
      <c r="T254" s="74">
        <v>132</v>
      </c>
      <c r="U254" s="107" t="s">
        <v>833</v>
      </c>
      <c r="V254" s="105" t="s">
        <v>39</v>
      </c>
      <c r="W254" s="75" t="s">
        <v>40</v>
      </c>
    </row>
    <row r="255" s="7" customFormat="1" ht="36" spans="1:23">
      <c r="A255" s="35">
        <v>246</v>
      </c>
      <c r="B255" s="106" t="s">
        <v>823</v>
      </c>
      <c r="C255" s="45" t="s">
        <v>189</v>
      </c>
      <c r="D255" s="45" t="s">
        <v>34</v>
      </c>
      <c r="E255" s="107" t="s">
        <v>824</v>
      </c>
      <c r="F255" s="108">
        <v>44409</v>
      </c>
      <c r="G255" s="108">
        <v>44531</v>
      </c>
      <c r="H255" s="107" t="s">
        <v>36</v>
      </c>
      <c r="I255" s="107" t="s">
        <v>834</v>
      </c>
      <c r="J255" s="114">
        <v>60</v>
      </c>
      <c r="K255" s="115">
        <v>60</v>
      </c>
      <c r="L255" s="115"/>
      <c r="M255" s="74"/>
      <c r="N255" s="74"/>
      <c r="O255" s="61">
        <v>1</v>
      </c>
      <c r="P255" s="74">
        <v>238</v>
      </c>
      <c r="Q255" s="74">
        <v>732</v>
      </c>
      <c r="R255" s="119">
        <v>1</v>
      </c>
      <c r="S255" s="74">
        <v>38</v>
      </c>
      <c r="T255" s="74">
        <v>132</v>
      </c>
      <c r="U255" s="107" t="s">
        <v>826</v>
      </c>
      <c r="V255" s="74" t="s">
        <v>39</v>
      </c>
      <c r="W255" s="75" t="s">
        <v>745</v>
      </c>
    </row>
    <row r="256" s="7" customFormat="1" ht="36" spans="1:23">
      <c r="A256" s="35">
        <v>247</v>
      </c>
      <c r="B256" s="45" t="s">
        <v>835</v>
      </c>
      <c r="C256" s="45" t="s">
        <v>189</v>
      </c>
      <c r="D256" s="45" t="s">
        <v>34</v>
      </c>
      <c r="E256" s="45" t="s">
        <v>360</v>
      </c>
      <c r="F256" s="108">
        <v>44409</v>
      </c>
      <c r="G256" s="108">
        <v>44531</v>
      </c>
      <c r="H256" s="107" t="s">
        <v>36</v>
      </c>
      <c r="I256" s="105" t="s">
        <v>836</v>
      </c>
      <c r="J256" s="117">
        <v>55</v>
      </c>
      <c r="K256" s="45">
        <v>55</v>
      </c>
      <c r="L256" s="45"/>
      <c r="M256" s="45"/>
      <c r="N256" s="45"/>
      <c r="O256" s="61">
        <v>1</v>
      </c>
      <c r="P256" s="45">
        <v>372</v>
      </c>
      <c r="Q256" s="45">
        <v>1386</v>
      </c>
      <c r="R256" s="45"/>
      <c r="S256" s="79">
        <v>134</v>
      </c>
      <c r="T256" s="79">
        <v>556</v>
      </c>
      <c r="U256" s="105" t="s">
        <v>837</v>
      </c>
      <c r="V256" s="74" t="s">
        <v>39</v>
      </c>
      <c r="W256" s="75" t="s">
        <v>745</v>
      </c>
    </row>
    <row r="257" s="7" customFormat="1" ht="24" spans="1:23">
      <c r="A257" s="35">
        <v>248</v>
      </c>
      <c r="B257" s="45" t="s">
        <v>359</v>
      </c>
      <c r="C257" s="45" t="s">
        <v>31</v>
      </c>
      <c r="D257" s="45" t="s">
        <v>34</v>
      </c>
      <c r="E257" s="45" t="s">
        <v>360</v>
      </c>
      <c r="F257" s="108">
        <v>44409</v>
      </c>
      <c r="G257" s="108">
        <v>44531</v>
      </c>
      <c r="H257" s="107" t="s">
        <v>36</v>
      </c>
      <c r="I257" s="45" t="s">
        <v>838</v>
      </c>
      <c r="J257" s="117">
        <v>5</v>
      </c>
      <c r="K257" s="45">
        <v>5</v>
      </c>
      <c r="L257" s="45"/>
      <c r="M257" s="45"/>
      <c r="N257" s="45"/>
      <c r="O257" s="61">
        <v>1</v>
      </c>
      <c r="P257" s="45">
        <v>372</v>
      </c>
      <c r="Q257" s="45">
        <v>1386</v>
      </c>
      <c r="R257" s="45"/>
      <c r="S257" s="45">
        <v>224</v>
      </c>
      <c r="T257" s="45">
        <v>872</v>
      </c>
      <c r="U257" s="107" t="s">
        <v>839</v>
      </c>
      <c r="V257" s="74" t="s">
        <v>39</v>
      </c>
      <c r="W257" s="75" t="s">
        <v>745</v>
      </c>
    </row>
    <row r="258" s="6" customFormat="1" ht="48" spans="1:23">
      <c r="A258" s="35">
        <v>249</v>
      </c>
      <c r="B258" s="44" t="s">
        <v>840</v>
      </c>
      <c r="C258" s="44" t="s">
        <v>31</v>
      </c>
      <c r="D258" s="44" t="s">
        <v>34</v>
      </c>
      <c r="E258" s="41" t="s">
        <v>841</v>
      </c>
      <c r="F258" s="111">
        <v>44409</v>
      </c>
      <c r="G258" s="111">
        <v>44531</v>
      </c>
      <c r="H258" s="110" t="s">
        <v>36</v>
      </c>
      <c r="I258" s="69" t="s">
        <v>842</v>
      </c>
      <c r="J258" s="51">
        <v>14</v>
      </c>
      <c r="K258" s="51"/>
      <c r="L258" s="51">
        <v>14</v>
      </c>
      <c r="M258" s="51"/>
      <c r="N258" s="51"/>
      <c r="O258" s="53">
        <v>1</v>
      </c>
      <c r="P258" s="51"/>
      <c r="Q258" s="51"/>
      <c r="R258" s="70">
        <v>1</v>
      </c>
      <c r="S258" s="44">
        <v>9</v>
      </c>
      <c r="T258" s="44">
        <v>34</v>
      </c>
      <c r="U258" s="36" t="s">
        <v>843</v>
      </c>
      <c r="V258" s="42" t="s">
        <v>39</v>
      </c>
      <c r="W258" s="69" t="s">
        <v>745</v>
      </c>
    </row>
    <row r="259" s="7" customFormat="1" ht="48" spans="1:23">
      <c r="A259" s="35">
        <v>250</v>
      </c>
      <c r="B259" s="45" t="s">
        <v>844</v>
      </c>
      <c r="C259" s="105" t="s">
        <v>189</v>
      </c>
      <c r="D259" s="105" t="s">
        <v>34</v>
      </c>
      <c r="E259" s="79" t="s">
        <v>845</v>
      </c>
      <c r="F259" s="80">
        <v>44501</v>
      </c>
      <c r="G259" s="108">
        <v>44531</v>
      </c>
      <c r="H259" s="107" t="s">
        <v>36</v>
      </c>
      <c r="I259" s="79" t="s">
        <v>846</v>
      </c>
      <c r="J259" s="58">
        <v>40</v>
      </c>
      <c r="K259" s="59">
        <v>25</v>
      </c>
      <c r="L259" s="59"/>
      <c r="M259" s="59">
        <v>15</v>
      </c>
      <c r="N259" s="59"/>
      <c r="O259" s="61">
        <v>1</v>
      </c>
      <c r="P259" s="45">
        <v>335</v>
      </c>
      <c r="Q259" s="45">
        <v>1091</v>
      </c>
      <c r="R259" s="119">
        <v>1</v>
      </c>
      <c r="S259" s="45">
        <v>79</v>
      </c>
      <c r="T259" s="45">
        <v>286</v>
      </c>
      <c r="U259" s="105" t="s">
        <v>847</v>
      </c>
      <c r="V259" s="105" t="s">
        <v>848</v>
      </c>
      <c r="W259" s="75" t="s">
        <v>745</v>
      </c>
    </row>
    <row r="260" s="7" customFormat="1" ht="60" spans="1:23">
      <c r="A260" s="35">
        <v>251</v>
      </c>
      <c r="B260" s="45" t="s">
        <v>849</v>
      </c>
      <c r="C260" s="105" t="s">
        <v>189</v>
      </c>
      <c r="D260" s="105" t="s">
        <v>34</v>
      </c>
      <c r="E260" s="79" t="s">
        <v>845</v>
      </c>
      <c r="F260" s="80">
        <v>44501</v>
      </c>
      <c r="G260" s="108">
        <v>44531</v>
      </c>
      <c r="H260" s="107" t="s">
        <v>36</v>
      </c>
      <c r="I260" s="79" t="s">
        <v>850</v>
      </c>
      <c r="J260" s="58">
        <v>32</v>
      </c>
      <c r="K260" s="59">
        <v>32</v>
      </c>
      <c r="L260" s="59"/>
      <c r="M260" s="59"/>
      <c r="N260" s="59"/>
      <c r="O260" s="61">
        <v>1</v>
      </c>
      <c r="P260" s="45">
        <v>335</v>
      </c>
      <c r="Q260" s="45">
        <v>1091</v>
      </c>
      <c r="R260" s="119">
        <v>1</v>
      </c>
      <c r="S260" s="45">
        <v>79</v>
      </c>
      <c r="T260" s="45">
        <v>286</v>
      </c>
      <c r="U260" s="105" t="s">
        <v>851</v>
      </c>
      <c r="V260" s="105" t="s">
        <v>848</v>
      </c>
      <c r="W260" s="75" t="s">
        <v>745</v>
      </c>
    </row>
    <row r="261" s="7" customFormat="1" ht="24" spans="1:23">
      <c r="A261" s="35">
        <v>252</v>
      </c>
      <c r="B261" s="45" t="s">
        <v>852</v>
      </c>
      <c r="C261" s="105" t="s">
        <v>189</v>
      </c>
      <c r="D261" s="105" t="s">
        <v>34</v>
      </c>
      <c r="E261" s="79" t="s">
        <v>845</v>
      </c>
      <c r="F261" s="80">
        <v>44501</v>
      </c>
      <c r="G261" s="108">
        <v>44531</v>
      </c>
      <c r="H261" s="107" t="s">
        <v>36</v>
      </c>
      <c r="I261" s="79" t="s">
        <v>853</v>
      </c>
      <c r="J261" s="58">
        <v>10</v>
      </c>
      <c r="K261" s="59">
        <v>10</v>
      </c>
      <c r="L261" s="59"/>
      <c r="M261" s="59"/>
      <c r="N261" s="59"/>
      <c r="O261" s="61">
        <v>1</v>
      </c>
      <c r="P261" s="45">
        <v>335</v>
      </c>
      <c r="Q261" s="45">
        <v>1091</v>
      </c>
      <c r="R261" s="119">
        <v>1</v>
      </c>
      <c r="S261" s="45">
        <v>79</v>
      </c>
      <c r="T261" s="45">
        <v>286</v>
      </c>
      <c r="U261" s="105" t="s">
        <v>854</v>
      </c>
      <c r="V261" s="74" t="s">
        <v>39</v>
      </c>
      <c r="W261" s="75" t="s">
        <v>745</v>
      </c>
    </row>
    <row r="262" s="7" customFormat="1" ht="36" spans="1:23">
      <c r="A262" s="35">
        <v>253</v>
      </c>
      <c r="B262" s="45" t="s">
        <v>855</v>
      </c>
      <c r="C262" s="105" t="s">
        <v>189</v>
      </c>
      <c r="D262" s="105" t="s">
        <v>34</v>
      </c>
      <c r="E262" s="79" t="s">
        <v>845</v>
      </c>
      <c r="F262" s="80">
        <v>44501</v>
      </c>
      <c r="G262" s="108">
        <v>44531</v>
      </c>
      <c r="H262" s="107" t="s">
        <v>36</v>
      </c>
      <c r="I262" s="79" t="s">
        <v>856</v>
      </c>
      <c r="J262" s="58">
        <v>7</v>
      </c>
      <c r="K262" s="59">
        <v>7</v>
      </c>
      <c r="L262" s="59"/>
      <c r="M262" s="59"/>
      <c r="N262" s="59"/>
      <c r="O262" s="61">
        <v>1</v>
      </c>
      <c r="P262" s="45">
        <v>335</v>
      </c>
      <c r="Q262" s="45">
        <v>1091</v>
      </c>
      <c r="R262" s="119">
        <v>1</v>
      </c>
      <c r="S262" s="45">
        <v>79</v>
      </c>
      <c r="T262" s="45">
        <v>286</v>
      </c>
      <c r="U262" s="105" t="s">
        <v>857</v>
      </c>
      <c r="V262" s="74" t="s">
        <v>39</v>
      </c>
      <c r="W262" s="75" t="s">
        <v>745</v>
      </c>
    </row>
    <row r="263" s="7" customFormat="1" ht="48" spans="1:23">
      <c r="A263" s="35">
        <v>254</v>
      </c>
      <c r="B263" s="45" t="s">
        <v>858</v>
      </c>
      <c r="C263" s="105" t="s">
        <v>31</v>
      </c>
      <c r="D263" s="105" t="s">
        <v>34</v>
      </c>
      <c r="E263" s="79" t="s">
        <v>845</v>
      </c>
      <c r="F263" s="80">
        <v>44440</v>
      </c>
      <c r="G263" s="108">
        <v>44531</v>
      </c>
      <c r="H263" s="107" t="s">
        <v>36</v>
      </c>
      <c r="I263" s="79" t="s">
        <v>859</v>
      </c>
      <c r="J263" s="58">
        <v>16</v>
      </c>
      <c r="K263" s="59">
        <v>16</v>
      </c>
      <c r="L263" s="59"/>
      <c r="M263" s="59"/>
      <c r="N263" s="59"/>
      <c r="O263" s="61">
        <v>1</v>
      </c>
      <c r="P263" s="45">
        <v>335</v>
      </c>
      <c r="Q263" s="45">
        <v>1091</v>
      </c>
      <c r="R263" s="119">
        <v>1</v>
      </c>
      <c r="S263" s="45">
        <v>79</v>
      </c>
      <c r="T263" s="45">
        <v>286</v>
      </c>
      <c r="U263" s="105" t="s">
        <v>860</v>
      </c>
      <c r="V263" s="74" t="s">
        <v>39</v>
      </c>
      <c r="W263" s="75" t="s">
        <v>745</v>
      </c>
    </row>
    <row r="264" s="7" customFormat="1" ht="36" spans="1:23">
      <c r="A264" s="35">
        <v>255</v>
      </c>
      <c r="B264" s="45" t="s">
        <v>861</v>
      </c>
      <c r="C264" s="105" t="s">
        <v>31</v>
      </c>
      <c r="D264" s="105" t="s">
        <v>34</v>
      </c>
      <c r="E264" s="79" t="s">
        <v>845</v>
      </c>
      <c r="F264" s="80">
        <v>44501</v>
      </c>
      <c r="G264" s="108">
        <v>44531</v>
      </c>
      <c r="H264" s="107" t="s">
        <v>36</v>
      </c>
      <c r="I264" s="79" t="s">
        <v>862</v>
      </c>
      <c r="J264" s="58">
        <v>10</v>
      </c>
      <c r="K264" s="59">
        <v>10</v>
      </c>
      <c r="L264" s="59"/>
      <c r="M264" s="59"/>
      <c r="N264" s="59"/>
      <c r="O264" s="61">
        <v>1</v>
      </c>
      <c r="P264" s="45">
        <v>335</v>
      </c>
      <c r="Q264" s="45">
        <v>1091</v>
      </c>
      <c r="R264" s="119">
        <v>1</v>
      </c>
      <c r="S264" s="45">
        <v>79</v>
      </c>
      <c r="T264" s="45">
        <v>286</v>
      </c>
      <c r="U264" s="105" t="s">
        <v>863</v>
      </c>
      <c r="V264" s="74" t="s">
        <v>39</v>
      </c>
      <c r="W264" s="75" t="s">
        <v>745</v>
      </c>
    </row>
    <row r="265" s="7" customFormat="1" ht="24" spans="1:23">
      <c r="A265" s="35">
        <v>256</v>
      </c>
      <c r="B265" s="121" t="s">
        <v>864</v>
      </c>
      <c r="C265" s="122" t="s">
        <v>31</v>
      </c>
      <c r="D265" s="75" t="s">
        <v>34</v>
      </c>
      <c r="E265" s="121" t="s">
        <v>845</v>
      </c>
      <c r="F265" s="80">
        <v>44287</v>
      </c>
      <c r="G265" s="80">
        <v>44501</v>
      </c>
      <c r="H265" s="121" t="s">
        <v>36</v>
      </c>
      <c r="I265" s="121" t="s">
        <v>865</v>
      </c>
      <c r="J265" s="132">
        <v>16</v>
      </c>
      <c r="K265" s="133">
        <v>16</v>
      </c>
      <c r="L265" s="133"/>
      <c r="M265" s="133"/>
      <c r="N265" s="133"/>
      <c r="O265" s="133">
        <v>1</v>
      </c>
      <c r="P265" s="121">
        <v>335</v>
      </c>
      <c r="Q265" s="121">
        <v>1091</v>
      </c>
      <c r="R265" s="119">
        <v>1</v>
      </c>
      <c r="S265" s="121">
        <v>79</v>
      </c>
      <c r="T265" s="121">
        <v>286</v>
      </c>
      <c r="U265" s="121" t="s">
        <v>866</v>
      </c>
      <c r="V265" s="74" t="s">
        <v>39</v>
      </c>
      <c r="W265" s="105" t="s">
        <v>867</v>
      </c>
    </row>
    <row r="266" s="6" customFormat="1" ht="60" spans="1:23">
      <c r="A266" s="35">
        <v>257</v>
      </c>
      <c r="B266" s="44" t="s">
        <v>868</v>
      </c>
      <c r="C266" s="36" t="s">
        <v>189</v>
      </c>
      <c r="D266" s="36" t="s">
        <v>34</v>
      </c>
      <c r="E266" s="41" t="s">
        <v>845</v>
      </c>
      <c r="F266" s="37">
        <v>44440</v>
      </c>
      <c r="G266" s="111">
        <v>44743</v>
      </c>
      <c r="H266" s="110" t="s">
        <v>36</v>
      </c>
      <c r="I266" s="41" t="s">
        <v>869</v>
      </c>
      <c r="J266" s="51">
        <v>34</v>
      </c>
      <c r="K266" s="51"/>
      <c r="L266" s="51">
        <v>34</v>
      </c>
      <c r="M266" s="51"/>
      <c r="N266" s="51"/>
      <c r="O266" s="53">
        <v>1</v>
      </c>
      <c r="P266" s="44">
        <v>335</v>
      </c>
      <c r="Q266" s="44">
        <v>1091</v>
      </c>
      <c r="R266" s="70">
        <v>1</v>
      </c>
      <c r="S266" s="44">
        <v>79</v>
      </c>
      <c r="T266" s="44">
        <v>286</v>
      </c>
      <c r="U266" s="36" t="s">
        <v>870</v>
      </c>
      <c r="V266" s="42" t="s">
        <v>39</v>
      </c>
      <c r="W266" s="69" t="s">
        <v>745</v>
      </c>
    </row>
    <row r="267" s="6" customFormat="1" ht="60" spans="1:23">
      <c r="A267" s="35">
        <v>258</v>
      </c>
      <c r="B267" s="44" t="s">
        <v>871</v>
      </c>
      <c r="C267" s="36" t="s">
        <v>189</v>
      </c>
      <c r="D267" s="36" t="s">
        <v>34</v>
      </c>
      <c r="E267" s="41" t="s">
        <v>845</v>
      </c>
      <c r="F267" s="37">
        <v>44440</v>
      </c>
      <c r="G267" s="111">
        <v>44743</v>
      </c>
      <c r="H267" s="110" t="s">
        <v>36</v>
      </c>
      <c r="I267" s="41" t="s">
        <v>872</v>
      </c>
      <c r="J267" s="51">
        <v>40</v>
      </c>
      <c r="K267" s="51"/>
      <c r="L267" s="51">
        <v>40</v>
      </c>
      <c r="M267" s="51"/>
      <c r="N267" s="51"/>
      <c r="O267" s="53">
        <v>1</v>
      </c>
      <c r="P267" s="44">
        <v>335</v>
      </c>
      <c r="Q267" s="44">
        <v>1091</v>
      </c>
      <c r="R267" s="70">
        <v>1</v>
      </c>
      <c r="S267" s="44">
        <v>79</v>
      </c>
      <c r="T267" s="44">
        <v>286</v>
      </c>
      <c r="U267" s="36" t="s">
        <v>873</v>
      </c>
      <c r="V267" s="42" t="s">
        <v>39</v>
      </c>
      <c r="W267" s="69" t="s">
        <v>745</v>
      </c>
    </row>
    <row r="268" s="6" customFormat="1" ht="24" spans="1:23">
      <c r="A268" s="35">
        <v>259</v>
      </c>
      <c r="B268" s="44" t="s">
        <v>855</v>
      </c>
      <c r="C268" s="36" t="s">
        <v>189</v>
      </c>
      <c r="D268" s="36" t="s">
        <v>34</v>
      </c>
      <c r="E268" s="41" t="s">
        <v>845</v>
      </c>
      <c r="F268" s="37">
        <v>44440</v>
      </c>
      <c r="G268" s="111">
        <v>44805</v>
      </c>
      <c r="H268" s="110" t="s">
        <v>36</v>
      </c>
      <c r="I268" s="41" t="s">
        <v>874</v>
      </c>
      <c r="J268" s="51">
        <v>30</v>
      </c>
      <c r="K268" s="51"/>
      <c r="L268" s="51">
        <v>30</v>
      </c>
      <c r="M268" s="51"/>
      <c r="N268" s="51"/>
      <c r="O268" s="53">
        <v>1</v>
      </c>
      <c r="P268" s="44">
        <v>335</v>
      </c>
      <c r="Q268" s="44">
        <v>1091</v>
      </c>
      <c r="R268" s="70">
        <v>1</v>
      </c>
      <c r="S268" s="44">
        <v>79</v>
      </c>
      <c r="T268" s="44">
        <v>286</v>
      </c>
      <c r="U268" s="110" t="s">
        <v>826</v>
      </c>
      <c r="V268" s="42" t="s">
        <v>39</v>
      </c>
      <c r="W268" s="69" t="s">
        <v>745</v>
      </c>
    </row>
    <row r="269" s="6" customFormat="1" ht="24" spans="1:23">
      <c r="A269" s="35">
        <v>260</v>
      </c>
      <c r="B269" s="44" t="s">
        <v>855</v>
      </c>
      <c r="C269" s="36" t="s">
        <v>189</v>
      </c>
      <c r="D269" s="36" t="s">
        <v>34</v>
      </c>
      <c r="E269" s="41" t="s">
        <v>845</v>
      </c>
      <c r="F269" s="37">
        <v>44440</v>
      </c>
      <c r="G269" s="111">
        <v>44805</v>
      </c>
      <c r="H269" s="110" t="s">
        <v>36</v>
      </c>
      <c r="I269" s="41" t="s">
        <v>875</v>
      </c>
      <c r="J269" s="51">
        <v>30</v>
      </c>
      <c r="K269" s="51"/>
      <c r="L269" s="51">
        <v>30</v>
      </c>
      <c r="M269" s="51"/>
      <c r="N269" s="51"/>
      <c r="O269" s="53">
        <v>1</v>
      </c>
      <c r="P269" s="44">
        <v>335</v>
      </c>
      <c r="Q269" s="44">
        <v>1091</v>
      </c>
      <c r="R269" s="70">
        <v>1</v>
      </c>
      <c r="S269" s="44">
        <v>79</v>
      </c>
      <c r="T269" s="44">
        <v>286</v>
      </c>
      <c r="U269" s="110" t="s">
        <v>826</v>
      </c>
      <c r="V269" s="42" t="s">
        <v>39</v>
      </c>
      <c r="W269" s="69" t="s">
        <v>745</v>
      </c>
    </row>
    <row r="270" s="6" customFormat="1" ht="24" spans="1:23">
      <c r="A270" s="35">
        <v>261</v>
      </c>
      <c r="B270" s="44" t="s">
        <v>855</v>
      </c>
      <c r="C270" s="36" t="s">
        <v>189</v>
      </c>
      <c r="D270" s="36" t="s">
        <v>34</v>
      </c>
      <c r="E270" s="41" t="s">
        <v>845</v>
      </c>
      <c r="F270" s="37">
        <v>44440</v>
      </c>
      <c r="G270" s="111">
        <v>44805</v>
      </c>
      <c r="H270" s="110" t="s">
        <v>36</v>
      </c>
      <c r="I270" s="41" t="s">
        <v>876</v>
      </c>
      <c r="J270" s="51">
        <v>10</v>
      </c>
      <c r="K270" s="51"/>
      <c r="L270" s="51">
        <v>10</v>
      </c>
      <c r="M270" s="51"/>
      <c r="N270" s="51"/>
      <c r="O270" s="53">
        <v>1</v>
      </c>
      <c r="P270" s="44">
        <v>335</v>
      </c>
      <c r="Q270" s="44">
        <v>1091</v>
      </c>
      <c r="R270" s="70">
        <v>1</v>
      </c>
      <c r="S270" s="44">
        <v>79</v>
      </c>
      <c r="T270" s="44">
        <v>286</v>
      </c>
      <c r="U270" s="110" t="s">
        <v>826</v>
      </c>
      <c r="V270" s="42" t="s">
        <v>39</v>
      </c>
      <c r="W270" s="69" t="s">
        <v>745</v>
      </c>
    </row>
    <row r="271" s="6" customFormat="1" ht="72" spans="1:23">
      <c r="A271" s="35">
        <v>262</v>
      </c>
      <c r="B271" s="44" t="s">
        <v>877</v>
      </c>
      <c r="C271" s="36" t="s">
        <v>189</v>
      </c>
      <c r="D271" s="36" t="s">
        <v>34</v>
      </c>
      <c r="E271" s="41" t="s">
        <v>845</v>
      </c>
      <c r="F271" s="37">
        <v>44440</v>
      </c>
      <c r="G271" s="111">
        <v>44835</v>
      </c>
      <c r="H271" s="110" t="s">
        <v>36</v>
      </c>
      <c r="I271" s="41" t="s">
        <v>878</v>
      </c>
      <c r="J271" s="51">
        <v>20</v>
      </c>
      <c r="K271" s="51"/>
      <c r="L271" s="51">
        <v>20</v>
      </c>
      <c r="M271" s="51"/>
      <c r="N271" s="51"/>
      <c r="O271" s="53">
        <v>1</v>
      </c>
      <c r="P271" s="44">
        <v>335</v>
      </c>
      <c r="Q271" s="44">
        <v>1091</v>
      </c>
      <c r="R271" s="70">
        <v>1</v>
      </c>
      <c r="S271" s="44">
        <v>79</v>
      </c>
      <c r="T271" s="44">
        <v>286</v>
      </c>
      <c r="U271" s="36" t="s">
        <v>879</v>
      </c>
      <c r="V271" s="42" t="s">
        <v>39</v>
      </c>
      <c r="W271" s="69" t="s">
        <v>745</v>
      </c>
    </row>
    <row r="272" s="7" customFormat="1" ht="24" spans="1:23">
      <c r="A272" s="35">
        <v>263</v>
      </c>
      <c r="B272" s="79" t="s">
        <v>880</v>
      </c>
      <c r="C272" s="45" t="s">
        <v>31</v>
      </c>
      <c r="D272" s="79" t="s">
        <v>34</v>
      </c>
      <c r="E272" s="79" t="s">
        <v>225</v>
      </c>
      <c r="F272" s="80">
        <v>44440</v>
      </c>
      <c r="G272" s="80">
        <v>44531</v>
      </c>
      <c r="H272" s="123" t="s">
        <v>36</v>
      </c>
      <c r="I272" s="105" t="s">
        <v>881</v>
      </c>
      <c r="J272" s="134">
        <v>28</v>
      </c>
      <c r="K272" s="87">
        <v>28</v>
      </c>
      <c r="L272" s="87"/>
      <c r="M272" s="87"/>
      <c r="N272" s="87"/>
      <c r="O272" s="61">
        <v>1</v>
      </c>
      <c r="P272" s="87"/>
      <c r="Q272" s="87"/>
      <c r="R272" s="87"/>
      <c r="S272" s="105">
        <v>245</v>
      </c>
      <c r="T272" s="105">
        <v>916</v>
      </c>
      <c r="U272" s="75" t="s">
        <v>882</v>
      </c>
      <c r="V272" s="74" t="s">
        <v>39</v>
      </c>
      <c r="W272" s="75" t="s">
        <v>745</v>
      </c>
    </row>
    <row r="273" s="7" customFormat="1" ht="52.5" spans="1:23">
      <c r="A273" s="35">
        <v>264</v>
      </c>
      <c r="B273" s="45" t="s">
        <v>883</v>
      </c>
      <c r="C273" s="105" t="s">
        <v>189</v>
      </c>
      <c r="D273" s="79" t="s">
        <v>34</v>
      </c>
      <c r="E273" s="79" t="s">
        <v>884</v>
      </c>
      <c r="F273" s="80">
        <v>44501</v>
      </c>
      <c r="G273" s="80">
        <v>44531</v>
      </c>
      <c r="H273" s="123" t="s">
        <v>36</v>
      </c>
      <c r="I273" s="135" t="s">
        <v>885</v>
      </c>
      <c r="J273" s="58">
        <v>150</v>
      </c>
      <c r="K273" s="59">
        <v>62</v>
      </c>
      <c r="L273" s="59"/>
      <c r="M273" s="59">
        <v>88</v>
      </c>
      <c r="N273" s="59"/>
      <c r="O273" s="61">
        <v>1</v>
      </c>
      <c r="P273" s="45">
        <v>1225</v>
      </c>
      <c r="Q273" s="45">
        <v>4083</v>
      </c>
      <c r="R273" s="59"/>
      <c r="S273" s="45">
        <v>203</v>
      </c>
      <c r="T273" s="45">
        <v>748</v>
      </c>
      <c r="U273" s="139" t="s">
        <v>886</v>
      </c>
      <c r="V273" s="74" t="s">
        <v>39</v>
      </c>
      <c r="W273" s="75" t="s">
        <v>745</v>
      </c>
    </row>
    <row r="274" s="7" customFormat="1" ht="36" spans="1:23">
      <c r="A274" s="35">
        <v>265</v>
      </c>
      <c r="B274" s="45" t="s">
        <v>887</v>
      </c>
      <c r="C274" s="105" t="s">
        <v>31</v>
      </c>
      <c r="D274" s="79" t="s">
        <v>34</v>
      </c>
      <c r="E274" s="79" t="s">
        <v>884</v>
      </c>
      <c r="F274" s="80">
        <v>44501</v>
      </c>
      <c r="G274" s="108">
        <v>44531</v>
      </c>
      <c r="H274" s="123" t="s">
        <v>36</v>
      </c>
      <c r="I274" s="135" t="s">
        <v>888</v>
      </c>
      <c r="J274" s="114">
        <v>15</v>
      </c>
      <c r="K274" s="115">
        <v>15</v>
      </c>
      <c r="L274" s="59"/>
      <c r="M274" s="59"/>
      <c r="N274" s="59"/>
      <c r="O274" s="61">
        <v>1</v>
      </c>
      <c r="P274" s="45">
        <v>1225</v>
      </c>
      <c r="Q274" s="45">
        <v>4083</v>
      </c>
      <c r="R274" s="59"/>
      <c r="S274" s="45">
        <v>203</v>
      </c>
      <c r="T274" s="45">
        <v>748</v>
      </c>
      <c r="U274" s="105" t="s">
        <v>889</v>
      </c>
      <c r="V274" s="74" t="s">
        <v>39</v>
      </c>
      <c r="W274" s="75" t="s">
        <v>40</v>
      </c>
    </row>
    <row r="275" s="7" customFormat="1" ht="36" spans="1:23">
      <c r="A275" s="35">
        <v>266</v>
      </c>
      <c r="B275" s="45" t="s">
        <v>890</v>
      </c>
      <c r="C275" s="105" t="s">
        <v>31</v>
      </c>
      <c r="D275" s="79" t="s">
        <v>34</v>
      </c>
      <c r="E275" s="79" t="s">
        <v>884</v>
      </c>
      <c r="F275" s="80">
        <v>44501</v>
      </c>
      <c r="G275" s="108">
        <v>44531</v>
      </c>
      <c r="H275" s="123" t="s">
        <v>36</v>
      </c>
      <c r="I275" s="135" t="s">
        <v>891</v>
      </c>
      <c r="J275" s="114">
        <v>26</v>
      </c>
      <c r="K275" s="115">
        <v>26</v>
      </c>
      <c r="L275" s="59"/>
      <c r="M275" s="59"/>
      <c r="N275" s="59"/>
      <c r="O275" s="61">
        <v>1</v>
      </c>
      <c r="P275" s="45">
        <v>1225</v>
      </c>
      <c r="Q275" s="45">
        <v>4083</v>
      </c>
      <c r="R275" s="59"/>
      <c r="S275" s="45">
        <v>203</v>
      </c>
      <c r="T275" s="45">
        <v>748</v>
      </c>
      <c r="U275" s="105" t="s">
        <v>892</v>
      </c>
      <c r="V275" s="74" t="s">
        <v>39</v>
      </c>
      <c r="W275" s="75" t="s">
        <v>40</v>
      </c>
    </row>
    <row r="276" s="7" customFormat="1" ht="36" spans="1:23">
      <c r="A276" s="35">
        <v>267</v>
      </c>
      <c r="B276" s="45" t="s">
        <v>893</v>
      </c>
      <c r="C276" s="105" t="s">
        <v>31</v>
      </c>
      <c r="D276" s="79" t="s">
        <v>34</v>
      </c>
      <c r="E276" s="79" t="s">
        <v>884</v>
      </c>
      <c r="F276" s="80">
        <v>44501</v>
      </c>
      <c r="G276" s="108">
        <v>44531</v>
      </c>
      <c r="H276" s="123" t="s">
        <v>36</v>
      </c>
      <c r="I276" s="135" t="s">
        <v>894</v>
      </c>
      <c r="J276" s="114">
        <v>10.5</v>
      </c>
      <c r="K276" s="115">
        <v>10.5</v>
      </c>
      <c r="L276" s="59"/>
      <c r="M276" s="59"/>
      <c r="N276" s="59"/>
      <c r="O276" s="61">
        <v>1</v>
      </c>
      <c r="P276" s="45">
        <v>1225</v>
      </c>
      <c r="Q276" s="45">
        <v>4083</v>
      </c>
      <c r="R276" s="59"/>
      <c r="S276" s="45">
        <v>203</v>
      </c>
      <c r="T276" s="45">
        <v>748</v>
      </c>
      <c r="U276" s="105" t="s">
        <v>892</v>
      </c>
      <c r="V276" s="74" t="s">
        <v>39</v>
      </c>
      <c r="W276" s="75" t="s">
        <v>40</v>
      </c>
    </row>
    <row r="277" s="4" customFormat="1" ht="42" spans="1:23">
      <c r="A277" s="35">
        <v>268</v>
      </c>
      <c r="B277" s="44" t="s">
        <v>895</v>
      </c>
      <c r="C277" s="36" t="s">
        <v>189</v>
      </c>
      <c r="D277" s="41" t="s">
        <v>34</v>
      </c>
      <c r="E277" s="41" t="s">
        <v>884</v>
      </c>
      <c r="F277" s="37">
        <v>44531</v>
      </c>
      <c r="G277" s="37">
        <v>44896</v>
      </c>
      <c r="H277" s="39" t="s">
        <v>36</v>
      </c>
      <c r="I277" s="41" t="s">
        <v>896</v>
      </c>
      <c r="J277" s="51">
        <v>50</v>
      </c>
      <c r="K277" s="51"/>
      <c r="L277" s="51">
        <v>50</v>
      </c>
      <c r="M277" s="51"/>
      <c r="N277" s="51"/>
      <c r="O277" s="53">
        <v>1</v>
      </c>
      <c r="P277" s="44">
        <v>1225</v>
      </c>
      <c r="Q277" s="44">
        <v>4083</v>
      </c>
      <c r="R277" s="51"/>
      <c r="S277" s="44">
        <v>203</v>
      </c>
      <c r="T277" s="44">
        <v>748</v>
      </c>
      <c r="U277" s="140" t="s">
        <v>897</v>
      </c>
      <c r="V277" s="42" t="s">
        <v>39</v>
      </c>
      <c r="W277" s="69" t="s">
        <v>745</v>
      </c>
    </row>
    <row r="278" s="6" customFormat="1" ht="52.5" spans="1:23">
      <c r="A278" s="35">
        <v>269</v>
      </c>
      <c r="B278" s="44" t="s">
        <v>887</v>
      </c>
      <c r="C278" s="36" t="s">
        <v>31</v>
      </c>
      <c r="D278" s="41" t="s">
        <v>34</v>
      </c>
      <c r="E278" s="41" t="s">
        <v>884</v>
      </c>
      <c r="F278" s="37">
        <v>44440</v>
      </c>
      <c r="G278" s="37">
        <v>44531</v>
      </c>
      <c r="H278" s="39" t="s">
        <v>36</v>
      </c>
      <c r="I278" s="112" t="s">
        <v>898</v>
      </c>
      <c r="J278" s="51">
        <v>38</v>
      </c>
      <c r="K278" s="51">
        <v>38</v>
      </c>
      <c r="L278" s="51"/>
      <c r="M278" s="51"/>
      <c r="N278" s="51"/>
      <c r="O278" s="53">
        <v>1</v>
      </c>
      <c r="P278" s="44">
        <v>1225</v>
      </c>
      <c r="Q278" s="44">
        <v>4083</v>
      </c>
      <c r="R278" s="51"/>
      <c r="S278" s="44">
        <v>203</v>
      </c>
      <c r="T278" s="44">
        <v>748</v>
      </c>
      <c r="U278" s="140" t="s">
        <v>892</v>
      </c>
      <c r="V278" s="42" t="s">
        <v>39</v>
      </c>
      <c r="W278" s="69" t="s">
        <v>745</v>
      </c>
    </row>
    <row r="279" s="6" customFormat="1" ht="31.5" spans="1:23">
      <c r="A279" s="35">
        <v>270</v>
      </c>
      <c r="B279" s="44" t="s">
        <v>899</v>
      </c>
      <c r="C279" s="36" t="s">
        <v>189</v>
      </c>
      <c r="D279" s="41" t="s">
        <v>34</v>
      </c>
      <c r="E279" s="41" t="s">
        <v>884</v>
      </c>
      <c r="F279" s="37">
        <v>44440</v>
      </c>
      <c r="G279" s="37">
        <v>44896</v>
      </c>
      <c r="H279" s="39" t="s">
        <v>36</v>
      </c>
      <c r="I279" s="112" t="s">
        <v>900</v>
      </c>
      <c r="J279" s="51">
        <v>100</v>
      </c>
      <c r="K279" s="51"/>
      <c r="L279" s="51">
        <v>100</v>
      </c>
      <c r="M279" s="51"/>
      <c r="N279" s="51"/>
      <c r="O279" s="53">
        <v>1</v>
      </c>
      <c r="P279" s="44">
        <v>1225</v>
      </c>
      <c r="Q279" s="44">
        <v>4083</v>
      </c>
      <c r="R279" s="51"/>
      <c r="S279" s="44">
        <v>203</v>
      </c>
      <c r="T279" s="44">
        <v>748</v>
      </c>
      <c r="U279" s="140" t="s">
        <v>892</v>
      </c>
      <c r="V279" s="42" t="s">
        <v>39</v>
      </c>
      <c r="W279" s="69" t="s">
        <v>745</v>
      </c>
    </row>
    <row r="280" s="6" customFormat="1" ht="48" spans="1:23">
      <c r="A280" s="35">
        <v>271</v>
      </c>
      <c r="B280" s="44" t="s">
        <v>901</v>
      </c>
      <c r="C280" s="36" t="s">
        <v>189</v>
      </c>
      <c r="D280" s="41" t="s">
        <v>34</v>
      </c>
      <c r="E280" s="41" t="s">
        <v>884</v>
      </c>
      <c r="F280" s="37">
        <v>44531</v>
      </c>
      <c r="G280" s="37">
        <v>45717</v>
      </c>
      <c r="H280" s="39" t="s">
        <v>36</v>
      </c>
      <c r="I280" s="41" t="s">
        <v>902</v>
      </c>
      <c r="J280" s="51">
        <v>200</v>
      </c>
      <c r="K280" s="51"/>
      <c r="L280" s="51">
        <v>200</v>
      </c>
      <c r="M280" s="51"/>
      <c r="N280" s="51"/>
      <c r="O280" s="53">
        <v>1</v>
      </c>
      <c r="P280" s="44">
        <v>1225</v>
      </c>
      <c r="Q280" s="44">
        <v>4083</v>
      </c>
      <c r="R280" s="51"/>
      <c r="S280" s="44">
        <v>203</v>
      </c>
      <c r="T280" s="44">
        <v>748</v>
      </c>
      <c r="U280" s="140" t="s">
        <v>897</v>
      </c>
      <c r="V280" s="42" t="s">
        <v>39</v>
      </c>
      <c r="W280" s="69" t="s">
        <v>745</v>
      </c>
    </row>
    <row r="281" s="6" customFormat="1" ht="24" spans="1:23">
      <c r="A281" s="35">
        <v>272</v>
      </c>
      <c r="B281" s="44" t="s">
        <v>903</v>
      </c>
      <c r="C281" s="36" t="s">
        <v>31</v>
      </c>
      <c r="D281" s="41" t="s">
        <v>34</v>
      </c>
      <c r="E281" s="41" t="s">
        <v>904</v>
      </c>
      <c r="F281" s="37">
        <v>44440</v>
      </c>
      <c r="G281" s="37">
        <v>44470</v>
      </c>
      <c r="H281" s="39" t="s">
        <v>36</v>
      </c>
      <c r="I281" s="41" t="s">
        <v>905</v>
      </c>
      <c r="J281" s="51">
        <v>29.3</v>
      </c>
      <c r="K281" s="51"/>
      <c r="L281" s="51">
        <v>29.3</v>
      </c>
      <c r="M281" s="51"/>
      <c r="N281" s="51"/>
      <c r="O281" s="53">
        <v>1</v>
      </c>
      <c r="P281" s="51"/>
      <c r="Q281" s="51"/>
      <c r="R281" s="51"/>
      <c r="S281" s="44">
        <v>24</v>
      </c>
      <c r="T281" s="44">
        <v>80</v>
      </c>
      <c r="U281" s="36" t="s">
        <v>906</v>
      </c>
      <c r="V281" s="42" t="s">
        <v>39</v>
      </c>
      <c r="W281" s="69" t="s">
        <v>745</v>
      </c>
    </row>
    <row r="282" s="6" customFormat="1" ht="24" spans="1:23">
      <c r="A282" s="35">
        <v>273</v>
      </c>
      <c r="B282" s="44" t="s">
        <v>907</v>
      </c>
      <c r="C282" s="36" t="s">
        <v>31</v>
      </c>
      <c r="D282" s="41" t="s">
        <v>34</v>
      </c>
      <c r="E282" s="41" t="s">
        <v>904</v>
      </c>
      <c r="F282" s="37">
        <v>44440</v>
      </c>
      <c r="G282" s="37">
        <v>44470</v>
      </c>
      <c r="H282" s="39" t="s">
        <v>36</v>
      </c>
      <c r="I282" s="41" t="s">
        <v>908</v>
      </c>
      <c r="J282" s="51">
        <v>29.6</v>
      </c>
      <c r="K282" s="51"/>
      <c r="L282" s="51">
        <v>29.6</v>
      </c>
      <c r="M282" s="51"/>
      <c r="N282" s="51"/>
      <c r="O282" s="53">
        <v>1</v>
      </c>
      <c r="P282" s="51"/>
      <c r="Q282" s="51"/>
      <c r="R282" s="51"/>
      <c r="S282" s="44">
        <v>65</v>
      </c>
      <c r="T282" s="44">
        <v>229</v>
      </c>
      <c r="U282" s="36" t="s">
        <v>909</v>
      </c>
      <c r="V282" s="42" t="s">
        <v>39</v>
      </c>
      <c r="W282" s="69" t="s">
        <v>745</v>
      </c>
    </row>
    <row r="283" s="7" customFormat="1" ht="36" spans="1:23">
      <c r="A283" s="35">
        <v>274</v>
      </c>
      <c r="B283" s="45" t="s">
        <v>910</v>
      </c>
      <c r="C283" s="105" t="s">
        <v>31</v>
      </c>
      <c r="D283" s="45" t="s">
        <v>34</v>
      </c>
      <c r="E283" s="45" t="s">
        <v>911</v>
      </c>
      <c r="F283" s="80">
        <v>44440</v>
      </c>
      <c r="G283" s="108">
        <v>44531</v>
      </c>
      <c r="H283" s="107" t="s">
        <v>36</v>
      </c>
      <c r="I283" s="45" t="s">
        <v>912</v>
      </c>
      <c r="J283" s="117">
        <v>6.5</v>
      </c>
      <c r="K283" s="45">
        <v>6.5</v>
      </c>
      <c r="L283" s="45"/>
      <c r="M283" s="45"/>
      <c r="N283" s="45"/>
      <c r="O283" s="61">
        <v>1</v>
      </c>
      <c r="P283" s="45"/>
      <c r="Q283" s="45"/>
      <c r="R283" s="45"/>
      <c r="S283" s="45">
        <v>68</v>
      </c>
      <c r="T283" s="45">
        <v>199</v>
      </c>
      <c r="U283" s="105" t="s">
        <v>913</v>
      </c>
      <c r="V283" s="74" t="s">
        <v>39</v>
      </c>
      <c r="W283" s="75" t="s">
        <v>745</v>
      </c>
    </row>
    <row r="284" s="7" customFormat="1" ht="36" spans="1:23">
      <c r="A284" s="35">
        <v>275</v>
      </c>
      <c r="B284" s="45" t="s">
        <v>910</v>
      </c>
      <c r="C284" s="105" t="s">
        <v>31</v>
      </c>
      <c r="D284" s="45" t="s">
        <v>34</v>
      </c>
      <c r="E284" s="45" t="s">
        <v>911</v>
      </c>
      <c r="F284" s="80">
        <v>44440</v>
      </c>
      <c r="G284" s="108">
        <v>44531</v>
      </c>
      <c r="H284" s="107" t="s">
        <v>36</v>
      </c>
      <c r="I284" s="45" t="s">
        <v>914</v>
      </c>
      <c r="J284" s="117">
        <v>6.5</v>
      </c>
      <c r="K284" s="45">
        <v>6.5</v>
      </c>
      <c r="L284" s="45"/>
      <c r="M284" s="45"/>
      <c r="N284" s="45"/>
      <c r="O284" s="61">
        <v>1</v>
      </c>
      <c r="P284" s="45"/>
      <c r="Q284" s="45"/>
      <c r="R284" s="45"/>
      <c r="S284" s="45">
        <v>68</v>
      </c>
      <c r="T284" s="45">
        <v>227</v>
      </c>
      <c r="U284" s="105" t="s">
        <v>915</v>
      </c>
      <c r="V284" s="74" t="s">
        <v>39</v>
      </c>
      <c r="W284" s="75" t="s">
        <v>745</v>
      </c>
    </row>
    <row r="285" s="7" customFormat="1" ht="36" spans="1:23">
      <c r="A285" s="35">
        <v>276</v>
      </c>
      <c r="B285" s="45" t="s">
        <v>910</v>
      </c>
      <c r="C285" s="105" t="s">
        <v>31</v>
      </c>
      <c r="D285" s="105" t="s">
        <v>34</v>
      </c>
      <c r="E285" s="124" t="s">
        <v>911</v>
      </c>
      <c r="F285" s="80">
        <v>44440</v>
      </c>
      <c r="G285" s="108">
        <v>44531</v>
      </c>
      <c r="H285" s="107" t="s">
        <v>36</v>
      </c>
      <c r="I285" s="45" t="s">
        <v>916</v>
      </c>
      <c r="J285" s="136">
        <v>10</v>
      </c>
      <c r="K285" s="105">
        <v>10</v>
      </c>
      <c r="L285" s="105"/>
      <c r="M285" s="105"/>
      <c r="N285" s="105"/>
      <c r="O285" s="61">
        <v>1</v>
      </c>
      <c r="P285" s="105"/>
      <c r="Q285" s="105"/>
      <c r="R285" s="105"/>
      <c r="S285" s="105">
        <v>37</v>
      </c>
      <c r="T285" s="105">
        <v>122</v>
      </c>
      <c r="U285" s="105" t="s">
        <v>917</v>
      </c>
      <c r="V285" s="74" t="s">
        <v>39</v>
      </c>
      <c r="W285" s="75" t="s">
        <v>745</v>
      </c>
    </row>
    <row r="286" s="7" customFormat="1" ht="36" spans="1:23">
      <c r="A286" s="35">
        <v>277</v>
      </c>
      <c r="B286" s="45" t="s">
        <v>918</v>
      </c>
      <c r="C286" s="105" t="s">
        <v>31</v>
      </c>
      <c r="D286" s="105" t="s">
        <v>34</v>
      </c>
      <c r="E286" s="45" t="s">
        <v>911</v>
      </c>
      <c r="F286" s="80">
        <v>44440</v>
      </c>
      <c r="G286" s="108">
        <v>44531</v>
      </c>
      <c r="H286" s="107" t="s">
        <v>36</v>
      </c>
      <c r="I286" s="45" t="s">
        <v>919</v>
      </c>
      <c r="J286" s="117">
        <v>14.5</v>
      </c>
      <c r="K286" s="45">
        <v>14.5</v>
      </c>
      <c r="L286" s="45"/>
      <c r="M286" s="45"/>
      <c r="N286" s="45"/>
      <c r="O286" s="61">
        <v>1</v>
      </c>
      <c r="P286" s="45"/>
      <c r="Q286" s="45"/>
      <c r="R286" s="45"/>
      <c r="S286" s="45">
        <v>136</v>
      </c>
      <c r="T286" s="45">
        <v>426</v>
      </c>
      <c r="U286" s="105" t="s">
        <v>920</v>
      </c>
      <c r="V286" s="74" t="s">
        <v>39</v>
      </c>
      <c r="W286" s="75" t="s">
        <v>745</v>
      </c>
    </row>
    <row r="287" s="7" customFormat="1" ht="36" spans="1:23">
      <c r="A287" s="35">
        <v>278</v>
      </c>
      <c r="B287" s="45" t="s">
        <v>921</v>
      </c>
      <c r="C287" s="105" t="s">
        <v>31</v>
      </c>
      <c r="D287" s="105" t="s">
        <v>34</v>
      </c>
      <c r="E287" s="45" t="s">
        <v>911</v>
      </c>
      <c r="F287" s="80">
        <v>44440</v>
      </c>
      <c r="G287" s="108">
        <v>44531</v>
      </c>
      <c r="H287" s="107" t="s">
        <v>36</v>
      </c>
      <c r="I287" s="45" t="s">
        <v>922</v>
      </c>
      <c r="J287" s="117">
        <v>20</v>
      </c>
      <c r="K287" s="45">
        <v>20</v>
      </c>
      <c r="L287" s="45"/>
      <c r="M287" s="45"/>
      <c r="N287" s="45"/>
      <c r="O287" s="61">
        <v>1</v>
      </c>
      <c r="P287" s="45"/>
      <c r="Q287" s="45"/>
      <c r="R287" s="45"/>
      <c r="S287" s="45">
        <v>91</v>
      </c>
      <c r="T287" s="45">
        <v>272</v>
      </c>
      <c r="U287" s="105" t="s">
        <v>923</v>
      </c>
      <c r="V287" s="74" t="s">
        <v>39</v>
      </c>
      <c r="W287" s="75" t="s">
        <v>745</v>
      </c>
    </row>
    <row r="288" s="7" customFormat="1" ht="36" spans="1:23">
      <c r="A288" s="35">
        <v>279</v>
      </c>
      <c r="B288" s="45" t="s">
        <v>918</v>
      </c>
      <c r="C288" s="105" t="s">
        <v>31</v>
      </c>
      <c r="D288" s="105" t="s">
        <v>92</v>
      </c>
      <c r="E288" s="105" t="s">
        <v>924</v>
      </c>
      <c r="F288" s="80">
        <v>44440</v>
      </c>
      <c r="G288" s="108">
        <v>44531</v>
      </c>
      <c r="H288" s="107" t="s">
        <v>36</v>
      </c>
      <c r="I288" s="45" t="s">
        <v>925</v>
      </c>
      <c r="J288" s="117">
        <v>14.5</v>
      </c>
      <c r="K288" s="45">
        <v>14.5</v>
      </c>
      <c r="L288" s="45"/>
      <c r="M288" s="105"/>
      <c r="N288" s="105"/>
      <c r="O288" s="61">
        <v>1</v>
      </c>
      <c r="P288" s="105"/>
      <c r="Q288" s="105"/>
      <c r="R288" s="105"/>
      <c r="S288" s="105">
        <v>155</v>
      </c>
      <c r="T288" s="105">
        <v>497</v>
      </c>
      <c r="U288" s="105" t="s">
        <v>926</v>
      </c>
      <c r="V288" s="74" t="s">
        <v>39</v>
      </c>
      <c r="W288" s="75" t="s">
        <v>745</v>
      </c>
    </row>
    <row r="289" s="7" customFormat="1" ht="36" spans="1:23">
      <c r="A289" s="35">
        <v>280</v>
      </c>
      <c r="B289" s="105" t="s">
        <v>927</v>
      </c>
      <c r="C289" s="105" t="s">
        <v>31</v>
      </c>
      <c r="D289" s="105" t="s">
        <v>34</v>
      </c>
      <c r="E289" s="105" t="s">
        <v>911</v>
      </c>
      <c r="F289" s="80">
        <v>44440</v>
      </c>
      <c r="G289" s="108">
        <v>44531</v>
      </c>
      <c r="H289" s="107" t="s">
        <v>36</v>
      </c>
      <c r="I289" s="105" t="s">
        <v>928</v>
      </c>
      <c r="J289" s="136">
        <v>28</v>
      </c>
      <c r="K289" s="105">
        <v>28</v>
      </c>
      <c r="L289" s="105"/>
      <c r="M289" s="105"/>
      <c r="N289" s="105"/>
      <c r="O289" s="61">
        <v>1</v>
      </c>
      <c r="P289" s="105"/>
      <c r="Q289" s="105"/>
      <c r="R289" s="105"/>
      <c r="S289" s="105">
        <v>91</v>
      </c>
      <c r="T289" s="105">
        <v>266</v>
      </c>
      <c r="U289" s="105" t="s">
        <v>929</v>
      </c>
      <c r="V289" s="74" t="s">
        <v>39</v>
      </c>
      <c r="W289" s="75" t="s">
        <v>745</v>
      </c>
    </row>
    <row r="290" s="6" customFormat="1" ht="36" spans="1:23">
      <c r="A290" s="35">
        <v>281</v>
      </c>
      <c r="B290" s="44" t="s">
        <v>930</v>
      </c>
      <c r="C290" s="36" t="s">
        <v>31</v>
      </c>
      <c r="D290" s="36" t="s">
        <v>34</v>
      </c>
      <c r="E290" s="41" t="s">
        <v>841</v>
      </c>
      <c r="F290" s="37">
        <v>44440</v>
      </c>
      <c r="G290" s="37">
        <v>44470</v>
      </c>
      <c r="H290" s="44" t="s">
        <v>36</v>
      </c>
      <c r="I290" s="41" t="s">
        <v>931</v>
      </c>
      <c r="J290" s="51">
        <v>29</v>
      </c>
      <c r="K290" s="51"/>
      <c r="L290" s="51">
        <v>29</v>
      </c>
      <c r="M290" s="51"/>
      <c r="N290" s="51"/>
      <c r="O290" s="53">
        <v>1</v>
      </c>
      <c r="P290" s="51"/>
      <c r="Q290" s="51"/>
      <c r="R290" s="70">
        <v>1</v>
      </c>
      <c r="S290" s="44">
        <v>14</v>
      </c>
      <c r="T290" s="44">
        <v>56</v>
      </c>
      <c r="U290" s="36" t="s">
        <v>932</v>
      </c>
      <c r="V290" s="42" t="s">
        <v>39</v>
      </c>
      <c r="W290" s="69" t="s">
        <v>745</v>
      </c>
    </row>
    <row r="291" s="6" customFormat="1" ht="24" spans="1:23">
      <c r="A291" s="35">
        <v>282</v>
      </c>
      <c r="B291" s="44" t="s">
        <v>933</v>
      </c>
      <c r="C291" s="36" t="s">
        <v>31</v>
      </c>
      <c r="D291" s="36" t="s">
        <v>34</v>
      </c>
      <c r="E291" s="41" t="s">
        <v>934</v>
      </c>
      <c r="F291" s="37">
        <v>44440</v>
      </c>
      <c r="G291" s="37">
        <v>44470</v>
      </c>
      <c r="H291" s="44" t="s">
        <v>36</v>
      </c>
      <c r="I291" s="41" t="s">
        <v>935</v>
      </c>
      <c r="J291" s="51">
        <v>29</v>
      </c>
      <c r="K291" s="51"/>
      <c r="L291" s="51">
        <v>29</v>
      </c>
      <c r="M291" s="51"/>
      <c r="N291" s="51"/>
      <c r="O291" s="53">
        <v>1</v>
      </c>
      <c r="P291" s="51"/>
      <c r="Q291" s="51"/>
      <c r="R291" s="51"/>
      <c r="S291" s="44">
        <v>34</v>
      </c>
      <c r="T291" s="44">
        <v>132</v>
      </c>
      <c r="U291" s="36" t="s">
        <v>936</v>
      </c>
      <c r="V291" s="42" t="s">
        <v>39</v>
      </c>
      <c r="W291" s="69" t="s">
        <v>745</v>
      </c>
    </row>
    <row r="292" s="6" customFormat="1" ht="36" spans="1:23">
      <c r="A292" s="35">
        <v>283</v>
      </c>
      <c r="B292" s="44" t="s">
        <v>937</v>
      </c>
      <c r="C292" s="36" t="s">
        <v>31</v>
      </c>
      <c r="D292" s="36" t="s">
        <v>34</v>
      </c>
      <c r="E292" s="41" t="s">
        <v>476</v>
      </c>
      <c r="F292" s="37">
        <v>44440</v>
      </c>
      <c r="G292" s="37">
        <v>44470</v>
      </c>
      <c r="H292" s="44" t="s">
        <v>36</v>
      </c>
      <c r="I292" s="41" t="s">
        <v>938</v>
      </c>
      <c r="J292" s="51">
        <v>28</v>
      </c>
      <c r="K292" s="51"/>
      <c r="L292" s="51">
        <v>28</v>
      </c>
      <c r="M292" s="51"/>
      <c r="N292" s="51"/>
      <c r="O292" s="53">
        <v>1</v>
      </c>
      <c r="P292" s="51"/>
      <c r="Q292" s="51"/>
      <c r="R292" s="51"/>
      <c r="S292" s="44">
        <v>32</v>
      </c>
      <c r="T292" s="44">
        <v>127</v>
      </c>
      <c r="U292" s="36" t="s">
        <v>939</v>
      </c>
      <c r="V292" s="42" t="s">
        <v>39</v>
      </c>
      <c r="W292" s="69" t="s">
        <v>745</v>
      </c>
    </row>
    <row r="293" s="7" customFormat="1" ht="36" spans="1:23">
      <c r="A293" s="35">
        <v>284</v>
      </c>
      <c r="B293" s="45" t="s">
        <v>940</v>
      </c>
      <c r="C293" s="45" t="s">
        <v>189</v>
      </c>
      <c r="D293" s="45" t="s">
        <v>34</v>
      </c>
      <c r="E293" s="45" t="s">
        <v>941</v>
      </c>
      <c r="F293" s="125">
        <v>44440</v>
      </c>
      <c r="G293" s="125">
        <v>44531</v>
      </c>
      <c r="H293" s="45" t="s">
        <v>36</v>
      </c>
      <c r="I293" s="105" t="s">
        <v>942</v>
      </c>
      <c r="J293" s="117">
        <v>60</v>
      </c>
      <c r="K293" s="45">
        <v>60</v>
      </c>
      <c r="L293" s="45"/>
      <c r="M293" s="45"/>
      <c r="N293" s="45"/>
      <c r="O293" s="61">
        <v>1</v>
      </c>
      <c r="P293" s="45"/>
      <c r="Q293" s="45"/>
      <c r="R293" s="119">
        <v>1</v>
      </c>
      <c r="S293" s="45">
        <v>70</v>
      </c>
      <c r="T293" s="45">
        <v>210</v>
      </c>
      <c r="U293" s="105" t="s">
        <v>943</v>
      </c>
      <c r="V293" s="74" t="s">
        <v>39</v>
      </c>
      <c r="W293" s="75" t="s">
        <v>745</v>
      </c>
    </row>
    <row r="294" s="7" customFormat="1" ht="36" spans="1:23">
      <c r="A294" s="35">
        <v>285</v>
      </c>
      <c r="B294" s="45" t="s">
        <v>944</v>
      </c>
      <c r="C294" s="45" t="s">
        <v>31</v>
      </c>
      <c r="D294" s="45" t="s">
        <v>34</v>
      </c>
      <c r="E294" s="45" t="s">
        <v>941</v>
      </c>
      <c r="F294" s="125">
        <v>44441</v>
      </c>
      <c r="G294" s="125">
        <v>44532</v>
      </c>
      <c r="H294" s="45" t="s">
        <v>36</v>
      </c>
      <c r="I294" s="45" t="s">
        <v>945</v>
      </c>
      <c r="J294" s="117">
        <v>40</v>
      </c>
      <c r="K294" s="45">
        <v>40</v>
      </c>
      <c r="L294" s="45"/>
      <c r="M294" s="45"/>
      <c r="N294" s="45"/>
      <c r="O294" s="61">
        <v>1</v>
      </c>
      <c r="P294" s="45"/>
      <c r="Q294" s="45"/>
      <c r="R294" s="119">
        <v>1</v>
      </c>
      <c r="S294" s="45">
        <v>179</v>
      </c>
      <c r="T294" s="45">
        <v>602</v>
      </c>
      <c r="U294" s="105" t="s">
        <v>946</v>
      </c>
      <c r="V294" s="74" t="s">
        <v>39</v>
      </c>
      <c r="W294" s="75" t="s">
        <v>745</v>
      </c>
    </row>
    <row r="295" s="6" customFormat="1" ht="24" spans="1:23">
      <c r="A295" s="35">
        <v>286</v>
      </c>
      <c r="B295" s="126" t="s">
        <v>947</v>
      </c>
      <c r="C295" s="44" t="s">
        <v>31</v>
      </c>
      <c r="D295" s="44" t="s">
        <v>34</v>
      </c>
      <c r="E295" s="126" t="s">
        <v>132</v>
      </c>
      <c r="F295" s="127" t="s">
        <v>948</v>
      </c>
      <c r="G295" s="127" t="s">
        <v>949</v>
      </c>
      <c r="H295" s="126" t="s">
        <v>36</v>
      </c>
      <c r="I295" s="126" t="s">
        <v>950</v>
      </c>
      <c r="J295" s="126">
        <v>30</v>
      </c>
      <c r="K295" s="126"/>
      <c r="L295" s="126">
        <v>30</v>
      </c>
      <c r="M295" s="126"/>
      <c r="N295" s="126"/>
      <c r="O295" s="53">
        <v>1</v>
      </c>
      <c r="P295" s="126"/>
      <c r="Q295" s="126"/>
      <c r="R295" s="70">
        <v>1</v>
      </c>
      <c r="S295" s="126">
        <v>50</v>
      </c>
      <c r="T295" s="126">
        <v>200</v>
      </c>
      <c r="U295" s="126" t="s">
        <v>951</v>
      </c>
      <c r="V295" s="42" t="s">
        <v>39</v>
      </c>
      <c r="W295" s="69" t="s">
        <v>745</v>
      </c>
    </row>
    <row r="296" s="6" customFormat="1" ht="24" spans="1:23">
      <c r="A296" s="35">
        <v>287</v>
      </c>
      <c r="B296" s="126" t="s">
        <v>947</v>
      </c>
      <c r="C296" s="44" t="s">
        <v>31</v>
      </c>
      <c r="D296" s="44" t="s">
        <v>34</v>
      </c>
      <c r="E296" s="126" t="s">
        <v>132</v>
      </c>
      <c r="F296" s="127" t="s">
        <v>952</v>
      </c>
      <c r="G296" s="127" t="s">
        <v>953</v>
      </c>
      <c r="H296" s="126" t="s">
        <v>36</v>
      </c>
      <c r="I296" s="126" t="s">
        <v>954</v>
      </c>
      <c r="J296" s="126">
        <v>120</v>
      </c>
      <c r="K296" s="126"/>
      <c r="L296" s="126">
        <v>120</v>
      </c>
      <c r="M296" s="126"/>
      <c r="N296" s="126"/>
      <c r="O296" s="53">
        <v>1</v>
      </c>
      <c r="P296" s="126"/>
      <c r="Q296" s="126"/>
      <c r="R296" s="70">
        <v>1</v>
      </c>
      <c r="S296" s="126">
        <v>50</v>
      </c>
      <c r="T296" s="126">
        <v>200</v>
      </c>
      <c r="U296" s="126" t="s">
        <v>951</v>
      </c>
      <c r="V296" s="42" t="s">
        <v>39</v>
      </c>
      <c r="W296" s="69" t="s">
        <v>745</v>
      </c>
    </row>
    <row r="297" s="6" customFormat="1" ht="24" spans="1:23">
      <c r="A297" s="35">
        <v>288</v>
      </c>
      <c r="B297" s="126" t="s">
        <v>947</v>
      </c>
      <c r="C297" s="44" t="s">
        <v>31</v>
      </c>
      <c r="D297" s="44" t="s">
        <v>34</v>
      </c>
      <c r="E297" s="126" t="s">
        <v>132</v>
      </c>
      <c r="F297" s="127" t="s">
        <v>955</v>
      </c>
      <c r="G297" s="127" t="s">
        <v>956</v>
      </c>
      <c r="H297" s="126" t="s">
        <v>36</v>
      </c>
      <c r="I297" s="126" t="s">
        <v>957</v>
      </c>
      <c r="J297" s="126">
        <v>400</v>
      </c>
      <c r="K297" s="126"/>
      <c r="L297" s="126">
        <v>400</v>
      </c>
      <c r="M297" s="126"/>
      <c r="N297" s="126"/>
      <c r="O297" s="53">
        <v>1</v>
      </c>
      <c r="P297" s="126"/>
      <c r="Q297" s="126"/>
      <c r="R297" s="70">
        <v>1</v>
      </c>
      <c r="S297" s="126">
        <v>170</v>
      </c>
      <c r="T297" s="126">
        <v>800</v>
      </c>
      <c r="U297" s="126" t="s">
        <v>958</v>
      </c>
      <c r="V297" s="42" t="s">
        <v>39</v>
      </c>
      <c r="W297" s="69" t="s">
        <v>745</v>
      </c>
    </row>
    <row r="298" s="6" customFormat="1" ht="24" spans="1:23">
      <c r="A298" s="35">
        <v>289</v>
      </c>
      <c r="B298" s="126" t="s">
        <v>959</v>
      </c>
      <c r="C298" s="44" t="s">
        <v>31</v>
      </c>
      <c r="D298" s="44" t="s">
        <v>34</v>
      </c>
      <c r="E298" s="126" t="s">
        <v>132</v>
      </c>
      <c r="F298" s="127" t="s">
        <v>960</v>
      </c>
      <c r="G298" s="127" t="s">
        <v>961</v>
      </c>
      <c r="H298" s="126" t="s">
        <v>36</v>
      </c>
      <c r="I298" s="126" t="s">
        <v>962</v>
      </c>
      <c r="J298" s="126">
        <v>15</v>
      </c>
      <c r="K298" s="126"/>
      <c r="L298" s="126">
        <v>15</v>
      </c>
      <c r="M298" s="126"/>
      <c r="N298" s="126"/>
      <c r="O298" s="53">
        <v>1</v>
      </c>
      <c r="P298" s="126"/>
      <c r="Q298" s="126"/>
      <c r="R298" s="70">
        <v>1</v>
      </c>
      <c r="S298" s="126">
        <v>50</v>
      </c>
      <c r="T298" s="126">
        <v>200</v>
      </c>
      <c r="U298" s="126" t="s">
        <v>951</v>
      </c>
      <c r="V298" s="42" t="s">
        <v>39</v>
      </c>
      <c r="W298" s="69" t="s">
        <v>745</v>
      </c>
    </row>
    <row r="299" s="6" customFormat="1" ht="24" spans="1:23">
      <c r="A299" s="35">
        <v>290</v>
      </c>
      <c r="B299" s="126" t="s">
        <v>959</v>
      </c>
      <c r="C299" s="44" t="s">
        <v>31</v>
      </c>
      <c r="D299" s="44" t="s">
        <v>34</v>
      </c>
      <c r="E299" s="126" t="s">
        <v>132</v>
      </c>
      <c r="F299" s="127" t="s">
        <v>952</v>
      </c>
      <c r="G299" s="127" t="s">
        <v>963</v>
      </c>
      <c r="H299" s="126" t="s">
        <v>36</v>
      </c>
      <c r="I299" s="126" t="s">
        <v>964</v>
      </c>
      <c r="J299" s="126">
        <v>5</v>
      </c>
      <c r="K299" s="126"/>
      <c r="L299" s="126">
        <v>5</v>
      </c>
      <c r="M299" s="126"/>
      <c r="N299" s="126"/>
      <c r="O299" s="53">
        <v>1</v>
      </c>
      <c r="P299" s="126"/>
      <c r="Q299" s="126"/>
      <c r="R299" s="70">
        <v>1</v>
      </c>
      <c r="S299" s="126">
        <v>90</v>
      </c>
      <c r="T299" s="126">
        <v>450</v>
      </c>
      <c r="U299" s="126" t="s">
        <v>965</v>
      </c>
      <c r="V299" s="42" t="s">
        <v>39</v>
      </c>
      <c r="W299" s="69" t="s">
        <v>745</v>
      </c>
    </row>
    <row r="300" s="6" customFormat="1" ht="24" spans="1:23">
      <c r="A300" s="35">
        <v>291</v>
      </c>
      <c r="B300" s="126" t="s">
        <v>959</v>
      </c>
      <c r="C300" s="44" t="s">
        <v>31</v>
      </c>
      <c r="D300" s="44" t="s">
        <v>34</v>
      </c>
      <c r="E300" s="126" t="s">
        <v>132</v>
      </c>
      <c r="F300" s="127" t="s">
        <v>952</v>
      </c>
      <c r="G300" s="127" t="s">
        <v>963</v>
      </c>
      <c r="H300" s="126" t="s">
        <v>36</v>
      </c>
      <c r="I300" s="126" t="s">
        <v>966</v>
      </c>
      <c r="J300" s="126">
        <v>10</v>
      </c>
      <c r="K300" s="126"/>
      <c r="L300" s="126">
        <v>10</v>
      </c>
      <c r="M300" s="126"/>
      <c r="N300" s="126"/>
      <c r="O300" s="53">
        <v>1</v>
      </c>
      <c r="P300" s="126"/>
      <c r="Q300" s="126"/>
      <c r="R300" s="70">
        <v>1</v>
      </c>
      <c r="S300" s="126">
        <v>120</v>
      </c>
      <c r="T300" s="126">
        <v>600</v>
      </c>
      <c r="U300" s="126" t="s">
        <v>967</v>
      </c>
      <c r="V300" s="42" t="s">
        <v>39</v>
      </c>
      <c r="W300" s="69" t="s">
        <v>745</v>
      </c>
    </row>
    <row r="301" s="6" customFormat="1" ht="24" spans="1:23">
      <c r="A301" s="35">
        <v>292</v>
      </c>
      <c r="B301" s="126" t="s">
        <v>959</v>
      </c>
      <c r="C301" s="44" t="s">
        <v>31</v>
      </c>
      <c r="D301" s="44" t="s">
        <v>34</v>
      </c>
      <c r="E301" s="126" t="s">
        <v>132</v>
      </c>
      <c r="F301" s="127" t="s">
        <v>952</v>
      </c>
      <c r="G301" s="127" t="s">
        <v>963</v>
      </c>
      <c r="H301" s="126" t="s">
        <v>36</v>
      </c>
      <c r="I301" s="126" t="s">
        <v>968</v>
      </c>
      <c r="J301" s="126">
        <v>12</v>
      </c>
      <c r="K301" s="126"/>
      <c r="L301" s="126">
        <v>12</v>
      </c>
      <c r="M301" s="126"/>
      <c r="N301" s="126"/>
      <c r="O301" s="53">
        <v>1</v>
      </c>
      <c r="P301" s="126"/>
      <c r="Q301" s="126"/>
      <c r="R301" s="70">
        <v>1</v>
      </c>
      <c r="S301" s="126">
        <v>100</v>
      </c>
      <c r="T301" s="126">
        <v>500</v>
      </c>
      <c r="U301" s="126" t="s">
        <v>969</v>
      </c>
      <c r="V301" s="42" t="s">
        <v>39</v>
      </c>
      <c r="W301" s="69" t="s">
        <v>745</v>
      </c>
    </row>
    <row r="302" s="7" customFormat="1" ht="24" spans="1:23">
      <c r="A302" s="35">
        <v>293</v>
      </c>
      <c r="B302" s="128" t="s">
        <v>970</v>
      </c>
      <c r="C302" s="45" t="s">
        <v>31</v>
      </c>
      <c r="D302" s="45" t="s">
        <v>34</v>
      </c>
      <c r="E302" s="128" t="s">
        <v>132</v>
      </c>
      <c r="F302" s="129" t="s">
        <v>971</v>
      </c>
      <c r="G302" s="129" t="s">
        <v>948</v>
      </c>
      <c r="H302" s="128" t="s">
        <v>36</v>
      </c>
      <c r="I302" s="128" t="s">
        <v>972</v>
      </c>
      <c r="J302" s="137">
        <v>10</v>
      </c>
      <c r="K302" s="128">
        <v>10</v>
      </c>
      <c r="L302" s="128"/>
      <c r="M302" s="128"/>
      <c r="N302" s="128"/>
      <c r="O302" s="61">
        <v>1</v>
      </c>
      <c r="P302" s="128"/>
      <c r="Q302" s="128"/>
      <c r="R302" s="119">
        <v>1</v>
      </c>
      <c r="S302" s="128">
        <v>50</v>
      </c>
      <c r="T302" s="128">
        <v>250</v>
      </c>
      <c r="U302" s="128" t="s">
        <v>973</v>
      </c>
      <c r="V302" s="74" t="s">
        <v>39</v>
      </c>
      <c r="W302" s="75" t="s">
        <v>745</v>
      </c>
    </row>
    <row r="303" s="9" customFormat="1" ht="36" spans="1:23">
      <c r="A303" s="35">
        <v>294</v>
      </c>
      <c r="B303" s="30" t="s">
        <v>974</v>
      </c>
      <c r="C303" s="30" t="s">
        <v>31</v>
      </c>
      <c r="D303" s="30" t="s">
        <v>34</v>
      </c>
      <c r="E303" s="130" t="s">
        <v>975</v>
      </c>
      <c r="F303" s="131">
        <v>44501</v>
      </c>
      <c r="G303" s="131">
        <v>44531</v>
      </c>
      <c r="H303" s="30" t="s">
        <v>36</v>
      </c>
      <c r="I303" s="30" t="s">
        <v>976</v>
      </c>
      <c r="J303" s="138">
        <v>50</v>
      </c>
      <c r="K303" s="30">
        <v>50</v>
      </c>
      <c r="L303" s="31"/>
      <c r="M303" s="31"/>
      <c r="N303" s="31"/>
      <c r="O303" s="30">
        <v>1</v>
      </c>
      <c r="P303" s="30">
        <v>623</v>
      </c>
      <c r="Q303" s="30">
        <v>2293</v>
      </c>
      <c r="R303" s="31">
        <v>1</v>
      </c>
      <c r="S303" s="31">
        <v>196</v>
      </c>
      <c r="T303" s="31">
        <v>589</v>
      </c>
      <c r="U303" s="30" t="s">
        <v>977</v>
      </c>
      <c r="V303" s="30" t="s">
        <v>978</v>
      </c>
      <c r="W303" s="30" t="s">
        <v>40</v>
      </c>
    </row>
    <row r="304" s="9" customFormat="1" ht="36" spans="1:23">
      <c r="A304" s="35">
        <v>295</v>
      </c>
      <c r="B304" s="30" t="s">
        <v>974</v>
      </c>
      <c r="C304" s="30" t="s">
        <v>31</v>
      </c>
      <c r="D304" s="30" t="s">
        <v>34</v>
      </c>
      <c r="E304" s="130" t="s">
        <v>975</v>
      </c>
      <c r="F304" s="131">
        <v>44501</v>
      </c>
      <c r="G304" s="131">
        <v>44531</v>
      </c>
      <c r="H304" s="30" t="s">
        <v>36</v>
      </c>
      <c r="I304" s="30" t="s">
        <v>979</v>
      </c>
      <c r="J304" s="138">
        <v>5</v>
      </c>
      <c r="K304" s="30">
        <v>5</v>
      </c>
      <c r="L304" s="31"/>
      <c r="M304" s="31"/>
      <c r="N304" s="31"/>
      <c r="O304" s="30">
        <v>1</v>
      </c>
      <c r="P304" s="30">
        <v>623</v>
      </c>
      <c r="Q304" s="30">
        <v>2293</v>
      </c>
      <c r="R304" s="31">
        <v>1</v>
      </c>
      <c r="S304" s="31">
        <v>196</v>
      </c>
      <c r="T304" s="31">
        <v>589</v>
      </c>
      <c r="U304" s="30" t="s">
        <v>977</v>
      </c>
      <c r="V304" s="30" t="s">
        <v>978</v>
      </c>
      <c r="W304" s="30" t="s">
        <v>40</v>
      </c>
    </row>
    <row r="305" s="9" customFormat="1" ht="36" spans="1:23">
      <c r="A305" s="35">
        <v>296</v>
      </c>
      <c r="B305" s="30" t="s">
        <v>974</v>
      </c>
      <c r="C305" s="30" t="s">
        <v>31</v>
      </c>
      <c r="D305" s="30" t="s">
        <v>34</v>
      </c>
      <c r="E305" s="130" t="s">
        <v>975</v>
      </c>
      <c r="F305" s="131">
        <v>44501</v>
      </c>
      <c r="G305" s="131">
        <v>44531</v>
      </c>
      <c r="H305" s="30" t="s">
        <v>36</v>
      </c>
      <c r="I305" s="30" t="s">
        <v>980</v>
      </c>
      <c r="J305" s="138">
        <v>15</v>
      </c>
      <c r="K305" s="30">
        <v>15</v>
      </c>
      <c r="L305" s="31"/>
      <c r="M305" s="31"/>
      <c r="N305" s="31"/>
      <c r="O305" s="30">
        <v>1</v>
      </c>
      <c r="P305" s="30">
        <v>623</v>
      </c>
      <c r="Q305" s="30">
        <v>2293</v>
      </c>
      <c r="R305" s="31">
        <v>1</v>
      </c>
      <c r="S305" s="31">
        <v>196</v>
      </c>
      <c r="T305" s="31">
        <v>589</v>
      </c>
      <c r="U305" s="30" t="s">
        <v>981</v>
      </c>
      <c r="V305" s="30" t="s">
        <v>39</v>
      </c>
      <c r="W305" s="30" t="s">
        <v>40</v>
      </c>
    </row>
    <row r="306" s="7" customFormat="1" ht="24" spans="1:23">
      <c r="A306" s="35">
        <v>297</v>
      </c>
      <c r="B306" s="128" t="s">
        <v>982</v>
      </c>
      <c r="C306" s="45" t="s">
        <v>31</v>
      </c>
      <c r="D306" s="45" t="s">
        <v>34</v>
      </c>
      <c r="E306" s="128" t="s">
        <v>132</v>
      </c>
      <c r="F306" s="129" t="s">
        <v>952</v>
      </c>
      <c r="G306" s="129" t="s">
        <v>332</v>
      </c>
      <c r="H306" s="128" t="s">
        <v>36</v>
      </c>
      <c r="I306" s="128" t="s">
        <v>983</v>
      </c>
      <c r="J306" s="137">
        <v>15</v>
      </c>
      <c r="K306" s="128">
        <v>15</v>
      </c>
      <c r="L306" s="128"/>
      <c r="M306" s="128"/>
      <c r="N306" s="128"/>
      <c r="O306" s="61">
        <v>1</v>
      </c>
      <c r="P306" s="30">
        <v>623</v>
      </c>
      <c r="Q306" s="30">
        <v>2293</v>
      </c>
      <c r="R306" s="119">
        <v>1</v>
      </c>
      <c r="S306" s="128">
        <v>75</v>
      </c>
      <c r="T306" s="128">
        <v>320</v>
      </c>
      <c r="U306" s="128" t="s">
        <v>984</v>
      </c>
      <c r="V306" s="74" t="s">
        <v>39</v>
      </c>
      <c r="W306" s="75" t="s">
        <v>745</v>
      </c>
    </row>
    <row r="307" s="7" customFormat="1" ht="24" spans="1:23">
      <c r="A307" s="35">
        <v>298</v>
      </c>
      <c r="B307" s="128" t="s">
        <v>985</v>
      </c>
      <c r="C307" s="128" t="s">
        <v>189</v>
      </c>
      <c r="D307" s="45" t="s">
        <v>34</v>
      </c>
      <c r="E307" s="128" t="s">
        <v>132</v>
      </c>
      <c r="F307" s="129" t="s">
        <v>332</v>
      </c>
      <c r="G307" s="129" t="s">
        <v>963</v>
      </c>
      <c r="H307" s="128" t="s">
        <v>36</v>
      </c>
      <c r="I307" s="128" t="s">
        <v>986</v>
      </c>
      <c r="J307" s="137">
        <v>15</v>
      </c>
      <c r="K307" s="128">
        <v>15</v>
      </c>
      <c r="L307" s="128"/>
      <c r="M307" s="128"/>
      <c r="N307" s="128"/>
      <c r="O307" s="61">
        <v>1</v>
      </c>
      <c r="P307" s="30">
        <v>623</v>
      </c>
      <c r="Q307" s="30">
        <v>2293</v>
      </c>
      <c r="R307" s="119">
        <v>1</v>
      </c>
      <c r="S307" s="128">
        <v>110</v>
      </c>
      <c r="T307" s="128">
        <v>600</v>
      </c>
      <c r="U307" s="128" t="s">
        <v>987</v>
      </c>
      <c r="V307" s="74" t="s">
        <v>39</v>
      </c>
      <c r="W307" s="75" t="s">
        <v>745</v>
      </c>
    </row>
    <row r="308" s="6" customFormat="1" ht="24" spans="1:23">
      <c r="A308" s="35">
        <v>299</v>
      </c>
      <c r="B308" s="126" t="s">
        <v>982</v>
      </c>
      <c r="C308" s="44" t="s">
        <v>31</v>
      </c>
      <c r="D308" s="44" t="s">
        <v>34</v>
      </c>
      <c r="E308" s="126" t="s">
        <v>132</v>
      </c>
      <c r="F308" s="127" t="s">
        <v>952</v>
      </c>
      <c r="G308" s="127" t="s">
        <v>332</v>
      </c>
      <c r="H308" s="126" t="s">
        <v>36</v>
      </c>
      <c r="I308" s="126" t="s">
        <v>988</v>
      </c>
      <c r="J308" s="126">
        <v>10</v>
      </c>
      <c r="K308" s="126"/>
      <c r="L308" s="126">
        <v>10</v>
      </c>
      <c r="M308" s="126"/>
      <c r="N308" s="126"/>
      <c r="O308" s="53">
        <v>1</v>
      </c>
      <c r="P308" s="126"/>
      <c r="Q308" s="126"/>
      <c r="R308" s="70">
        <v>1</v>
      </c>
      <c r="S308" s="126">
        <v>15</v>
      </c>
      <c r="T308" s="126">
        <v>75</v>
      </c>
      <c r="U308" s="126" t="s">
        <v>989</v>
      </c>
      <c r="V308" s="42" t="s">
        <v>39</v>
      </c>
      <c r="W308" s="69" t="s">
        <v>745</v>
      </c>
    </row>
    <row r="309" s="6" customFormat="1" ht="24" spans="1:23">
      <c r="A309" s="35">
        <v>300</v>
      </c>
      <c r="B309" s="126" t="s">
        <v>990</v>
      </c>
      <c r="C309" s="44" t="s">
        <v>31</v>
      </c>
      <c r="D309" s="44" t="s">
        <v>34</v>
      </c>
      <c r="E309" s="126" t="s">
        <v>132</v>
      </c>
      <c r="F309" s="127" t="s">
        <v>971</v>
      </c>
      <c r="G309" s="127" t="s">
        <v>955</v>
      </c>
      <c r="H309" s="126" t="s">
        <v>36</v>
      </c>
      <c r="I309" s="126" t="s">
        <v>991</v>
      </c>
      <c r="J309" s="126">
        <v>25</v>
      </c>
      <c r="K309" s="126"/>
      <c r="L309" s="126">
        <v>25</v>
      </c>
      <c r="M309" s="126"/>
      <c r="N309" s="126"/>
      <c r="O309" s="53">
        <v>1</v>
      </c>
      <c r="P309" s="126"/>
      <c r="Q309" s="126"/>
      <c r="R309" s="70">
        <v>1</v>
      </c>
      <c r="S309" s="126">
        <v>65</v>
      </c>
      <c r="T309" s="126">
        <v>280</v>
      </c>
      <c r="U309" s="126" t="s">
        <v>992</v>
      </c>
      <c r="V309" s="42" t="s">
        <v>39</v>
      </c>
      <c r="W309" s="69" t="s">
        <v>745</v>
      </c>
    </row>
    <row r="310" s="6" customFormat="1" ht="24" spans="1:23">
      <c r="A310" s="35">
        <v>301</v>
      </c>
      <c r="B310" s="126" t="s">
        <v>990</v>
      </c>
      <c r="C310" s="44" t="s">
        <v>31</v>
      </c>
      <c r="D310" s="44" t="s">
        <v>34</v>
      </c>
      <c r="E310" s="126" t="s">
        <v>132</v>
      </c>
      <c r="F310" s="127" t="s">
        <v>963</v>
      </c>
      <c r="G310" s="127" t="s">
        <v>993</v>
      </c>
      <c r="H310" s="126" t="s">
        <v>36</v>
      </c>
      <c r="I310" s="126" t="s">
        <v>994</v>
      </c>
      <c r="J310" s="126">
        <v>15</v>
      </c>
      <c r="K310" s="126"/>
      <c r="L310" s="126">
        <v>15</v>
      </c>
      <c r="M310" s="126"/>
      <c r="N310" s="126"/>
      <c r="O310" s="53">
        <v>1</v>
      </c>
      <c r="P310" s="126"/>
      <c r="Q310" s="126"/>
      <c r="R310" s="70">
        <v>1</v>
      </c>
      <c r="S310" s="126">
        <v>180</v>
      </c>
      <c r="T310" s="126">
        <v>820</v>
      </c>
      <c r="U310" s="126" t="s">
        <v>995</v>
      </c>
      <c r="V310" s="42" t="s">
        <v>39</v>
      </c>
      <c r="W310" s="69" t="s">
        <v>745</v>
      </c>
    </row>
    <row r="311" s="6" customFormat="1" ht="36" spans="1:23">
      <c r="A311" s="35">
        <v>302</v>
      </c>
      <c r="B311" s="126" t="s">
        <v>996</v>
      </c>
      <c r="C311" s="44" t="s">
        <v>31</v>
      </c>
      <c r="D311" s="44" t="s">
        <v>34</v>
      </c>
      <c r="E311" s="126" t="s">
        <v>132</v>
      </c>
      <c r="F311" s="127" t="s">
        <v>952</v>
      </c>
      <c r="G311" s="127" t="s">
        <v>955</v>
      </c>
      <c r="H311" s="126" t="s">
        <v>997</v>
      </c>
      <c r="I311" s="126" t="s">
        <v>998</v>
      </c>
      <c r="J311" s="126">
        <v>100</v>
      </c>
      <c r="K311" s="126"/>
      <c r="L311" s="126">
        <v>100</v>
      </c>
      <c r="M311" s="126"/>
      <c r="N311" s="126"/>
      <c r="O311" s="53">
        <v>1</v>
      </c>
      <c r="P311" s="126"/>
      <c r="Q311" s="126"/>
      <c r="R311" s="70">
        <v>1</v>
      </c>
      <c r="S311" s="126">
        <v>626</v>
      </c>
      <c r="T311" s="126">
        <v>2293</v>
      </c>
      <c r="U311" s="126" t="s">
        <v>999</v>
      </c>
      <c r="V311" s="42" t="s">
        <v>39</v>
      </c>
      <c r="W311" s="69" t="s">
        <v>745</v>
      </c>
    </row>
    <row r="312" s="6" customFormat="1" ht="24" spans="1:23">
      <c r="A312" s="35">
        <v>303</v>
      </c>
      <c r="B312" s="126" t="s">
        <v>1000</v>
      </c>
      <c r="C312" s="44" t="s">
        <v>31</v>
      </c>
      <c r="D312" s="44" t="s">
        <v>34</v>
      </c>
      <c r="E312" s="126" t="s">
        <v>132</v>
      </c>
      <c r="F312" s="127" t="s">
        <v>1001</v>
      </c>
      <c r="G312" s="127" t="s">
        <v>948</v>
      </c>
      <c r="H312" s="126" t="s">
        <v>36</v>
      </c>
      <c r="I312" s="126" t="s">
        <v>1002</v>
      </c>
      <c r="J312" s="126">
        <v>40</v>
      </c>
      <c r="K312" s="126"/>
      <c r="L312" s="126">
        <v>40</v>
      </c>
      <c r="M312" s="126"/>
      <c r="N312" s="126"/>
      <c r="O312" s="53">
        <v>1</v>
      </c>
      <c r="P312" s="126"/>
      <c r="Q312" s="126"/>
      <c r="R312" s="70">
        <v>1</v>
      </c>
      <c r="S312" s="126">
        <v>626</v>
      </c>
      <c r="T312" s="126">
        <v>2293</v>
      </c>
      <c r="U312" s="126" t="s">
        <v>999</v>
      </c>
      <c r="V312" s="42" t="s">
        <v>39</v>
      </c>
      <c r="W312" s="69" t="s">
        <v>745</v>
      </c>
    </row>
    <row r="313" s="7" customFormat="1" ht="48" spans="1:23">
      <c r="A313" s="35">
        <v>304</v>
      </c>
      <c r="B313" s="128" t="s">
        <v>1003</v>
      </c>
      <c r="C313" s="45" t="s">
        <v>31</v>
      </c>
      <c r="D313" s="45" t="s">
        <v>34</v>
      </c>
      <c r="E313" s="128" t="s">
        <v>132</v>
      </c>
      <c r="F313" s="129" t="s">
        <v>952</v>
      </c>
      <c r="G313" s="129" t="s">
        <v>332</v>
      </c>
      <c r="H313" s="128" t="s">
        <v>36</v>
      </c>
      <c r="I313" s="128" t="s">
        <v>1004</v>
      </c>
      <c r="J313" s="137">
        <v>60</v>
      </c>
      <c r="K313" s="128">
        <v>60</v>
      </c>
      <c r="L313" s="128"/>
      <c r="M313" s="128"/>
      <c r="N313" s="128"/>
      <c r="O313" s="61">
        <v>1</v>
      </c>
      <c r="P313" s="128"/>
      <c r="Q313" s="128"/>
      <c r="R313" s="119">
        <v>1</v>
      </c>
      <c r="S313" s="128">
        <v>626</v>
      </c>
      <c r="T313" s="128">
        <v>2293</v>
      </c>
      <c r="U313" s="128" t="s">
        <v>1005</v>
      </c>
      <c r="V313" s="74" t="s">
        <v>39</v>
      </c>
      <c r="W313" s="75" t="s">
        <v>745</v>
      </c>
    </row>
    <row r="314" s="6" customFormat="1" ht="36" spans="1:23">
      <c r="A314" s="35">
        <v>305</v>
      </c>
      <c r="B314" s="126" t="s">
        <v>1006</v>
      </c>
      <c r="C314" s="126" t="s">
        <v>189</v>
      </c>
      <c r="D314" s="44" t="s">
        <v>34</v>
      </c>
      <c r="E314" s="126" t="s">
        <v>132</v>
      </c>
      <c r="F314" s="127" t="s">
        <v>948</v>
      </c>
      <c r="G314" s="127" t="s">
        <v>1007</v>
      </c>
      <c r="H314" s="126" t="s">
        <v>36</v>
      </c>
      <c r="I314" s="126" t="s">
        <v>1008</v>
      </c>
      <c r="J314" s="126">
        <v>150</v>
      </c>
      <c r="K314" s="126"/>
      <c r="L314" s="126">
        <v>150</v>
      </c>
      <c r="M314" s="126"/>
      <c r="N314" s="126"/>
      <c r="O314" s="53">
        <v>1</v>
      </c>
      <c r="P314" s="126"/>
      <c r="Q314" s="126"/>
      <c r="R314" s="70">
        <v>1</v>
      </c>
      <c r="S314" s="126">
        <v>192</v>
      </c>
      <c r="T314" s="126">
        <v>900</v>
      </c>
      <c r="U314" s="126" t="s">
        <v>1009</v>
      </c>
      <c r="V314" s="42" t="s">
        <v>39</v>
      </c>
      <c r="W314" s="69" t="s">
        <v>745</v>
      </c>
    </row>
    <row r="315" s="6" customFormat="1" ht="36" spans="1:23">
      <c r="A315" s="35">
        <v>306</v>
      </c>
      <c r="B315" s="126" t="s">
        <v>1010</v>
      </c>
      <c r="C315" s="126" t="s">
        <v>189</v>
      </c>
      <c r="D315" s="44" t="s">
        <v>34</v>
      </c>
      <c r="E315" s="126" t="s">
        <v>132</v>
      </c>
      <c r="F315" s="127" t="s">
        <v>952</v>
      </c>
      <c r="G315" s="127" t="s">
        <v>332</v>
      </c>
      <c r="H315" s="126" t="s">
        <v>36</v>
      </c>
      <c r="I315" s="126" t="s">
        <v>1011</v>
      </c>
      <c r="J315" s="126">
        <v>10</v>
      </c>
      <c r="K315" s="126"/>
      <c r="L315" s="126">
        <v>10</v>
      </c>
      <c r="M315" s="126"/>
      <c r="N315" s="126"/>
      <c r="O315" s="53">
        <v>1</v>
      </c>
      <c r="P315" s="126"/>
      <c r="Q315" s="126"/>
      <c r="R315" s="70">
        <v>1</v>
      </c>
      <c r="S315" s="126">
        <v>626</v>
      </c>
      <c r="T315" s="126">
        <v>2293</v>
      </c>
      <c r="U315" s="126" t="s">
        <v>1012</v>
      </c>
      <c r="V315" s="42" t="s">
        <v>39</v>
      </c>
      <c r="W315" s="69" t="s">
        <v>745</v>
      </c>
    </row>
    <row r="316" s="6" customFormat="1" ht="48" spans="1:23">
      <c r="A316" s="35">
        <v>307</v>
      </c>
      <c r="B316" s="126" t="s">
        <v>1013</v>
      </c>
      <c r="C316" s="126" t="s">
        <v>189</v>
      </c>
      <c r="D316" s="44" t="s">
        <v>34</v>
      </c>
      <c r="E316" s="126" t="s">
        <v>132</v>
      </c>
      <c r="F316" s="127" t="s">
        <v>952</v>
      </c>
      <c r="G316" s="127" t="s">
        <v>332</v>
      </c>
      <c r="H316" s="126" t="s">
        <v>36</v>
      </c>
      <c r="I316" s="126" t="s">
        <v>1014</v>
      </c>
      <c r="J316" s="126">
        <v>10</v>
      </c>
      <c r="K316" s="126"/>
      <c r="L316" s="126">
        <v>10</v>
      </c>
      <c r="M316" s="126"/>
      <c r="N316" s="126"/>
      <c r="O316" s="53">
        <v>1</v>
      </c>
      <c r="P316" s="126"/>
      <c r="Q316" s="126"/>
      <c r="R316" s="70">
        <v>1</v>
      </c>
      <c r="S316" s="126">
        <v>626</v>
      </c>
      <c r="T316" s="126">
        <v>2293</v>
      </c>
      <c r="U316" s="126" t="s">
        <v>1015</v>
      </c>
      <c r="V316" s="42" t="s">
        <v>39</v>
      </c>
      <c r="W316" s="69" t="s">
        <v>745</v>
      </c>
    </row>
    <row r="317" s="6" customFormat="1" ht="36" spans="1:23">
      <c r="A317" s="35">
        <v>308</v>
      </c>
      <c r="B317" s="126" t="s">
        <v>1016</v>
      </c>
      <c r="C317" s="126" t="s">
        <v>189</v>
      </c>
      <c r="D317" s="44" t="s">
        <v>34</v>
      </c>
      <c r="E317" s="126" t="s">
        <v>132</v>
      </c>
      <c r="F317" s="127" t="s">
        <v>952</v>
      </c>
      <c r="G317" s="127" t="s">
        <v>332</v>
      </c>
      <c r="H317" s="126" t="s">
        <v>36</v>
      </c>
      <c r="I317" s="126" t="s">
        <v>1017</v>
      </c>
      <c r="J317" s="126">
        <v>10</v>
      </c>
      <c r="K317" s="126"/>
      <c r="L317" s="126">
        <v>10</v>
      </c>
      <c r="M317" s="126"/>
      <c r="N317" s="126"/>
      <c r="O317" s="53">
        <v>1</v>
      </c>
      <c r="P317" s="126"/>
      <c r="Q317" s="126"/>
      <c r="R317" s="70">
        <v>1</v>
      </c>
      <c r="S317" s="126">
        <v>626</v>
      </c>
      <c r="T317" s="126">
        <v>2293</v>
      </c>
      <c r="U317" s="126" t="s">
        <v>1018</v>
      </c>
      <c r="V317" s="42" t="s">
        <v>39</v>
      </c>
      <c r="W317" s="69" t="s">
        <v>745</v>
      </c>
    </row>
    <row r="318" s="6" customFormat="1" ht="24" spans="1:23">
      <c r="A318" s="35">
        <v>309</v>
      </c>
      <c r="B318" s="126" t="s">
        <v>1019</v>
      </c>
      <c r="C318" s="126" t="s">
        <v>31</v>
      </c>
      <c r="D318" s="44" t="s">
        <v>34</v>
      </c>
      <c r="E318" s="126" t="s">
        <v>132</v>
      </c>
      <c r="F318" s="127" t="s">
        <v>952</v>
      </c>
      <c r="G318" s="127" t="s">
        <v>332</v>
      </c>
      <c r="H318" s="126" t="s">
        <v>36</v>
      </c>
      <c r="I318" s="126" t="s">
        <v>1020</v>
      </c>
      <c r="J318" s="126">
        <v>8</v>
      </c>
      <c r="K318" s="126"/>
      <c r="L318" s="126">
        <v>8</v>
      </c>
      <c r="M318" s="126"/>
      <c r="N318" s="126"/>
      <c r="O318" s="53">
        <v>1</v>
      </c>
      <c r="P318" s="126"/>
      <c r="Q318" s="126"/>
      <c r="R318" s="70">
        <v>1</v>
      </c>
      <c r="S318" s="126">
        <v>180</v>
      </c>
      <c r="T318" s="126">
        <v>600</v>
      </c>
      <c r="U318" s="126" t="s">
        <v>1021</v>
      </c>
      <c r="V318" s="42" t="s">
        <v>39</v>
      </c>
      <c r="W318" s="69" t="s">
        <v>745</v>
      </c>
    </row>
    <row r="319" s="6" customFormat="1" ht="24" spans="1:23">
      <c r="A319" s="35">
        <v>310</v>
      </c>
      <c r="B319" s="126" t="s">
        <v>959</v>
      </c>
      <c r="C319" s="126" t="s">
        <v>31</v>
      </c>
      <c r="D319" s="44" t="s">
        <v>34</v>
      </c>
      <c r="E319" s="126" t="s">
        <v>132</v>
      </c>
      <c r="F319" s="127" t="s">
        <v>955</v>
      </c>
      <c r="G319" s="127" t="s">
        <v>953</v>
      </c>
      <c r="H319" s="126" t="s">
        <v>36</v>
      </c>
      <c r="I319" s="126" t="s">
        <v>1022</v>
      </c>
      <c r="J319" s="126">
        <v>10</v>
      </c>
      <c r="K319" s="126"/>
      <c r="L319" s="126">
        <v>10</v>
      </c>
      <c r="M319" s="126"/>
      <c r="N319" s="126"/>
      <c r="O319" s="53">
        <v>1</v>
      </c>
      <c r="P319" s="126"/>
      <c r="Q319" s="126"/>
      <c r="R319" s="70">
        <v>1</v>
      </c>
      <c r="S319" s="126">
        <v>30</v>
      </c>
      <c r="T319" s="126">
        <v>168</v>
      </c>
      <c r="U319" s="126" t="s">
        <v>1023</v>
      </c>
      <c r="V319" s="42" t="s">
        <v>39</v>
      </c>
      <c r="W319" s="69" t="s">
        <v>745</v>
      </c>
    </row>
    <row r="320" s="6" customFormat="1" ht="24" spans="1:23">
      <c r="A320" s="35">
        <v>311</v>
      </c>
      <c r="B320" s="126" t="s">
        <v>947</v>
      </c>
      <c r="C320" s="126" t="s">
        <v>31</v>
      </c>
      <c r="D320" s="44" t="s">
        <v>34</v>
      </c>
      <c r="E320" s="126" t="s">
        <v>132</v>
      </c>
      <c r="F320" s="127" t="s">
        <v>332</v>
      </c>
      <c r="G320" s="127" t="s">
        <v>1024</v>
      </c>
      <c r="H320" s="126" t="s">
        <v>36</v>
      </c>
      <c r="I320" s="126" t="s">
        <v>1025</v>
      </c>
      <c r="J320" s="126">
        <v>50</v>
      </c>
      <c r="K320" s="126"/>
      <c r="L320" s="126">
        <v>50</v>
      </c>
      <c r="M320" s="126"/>
      <c r="N320" s="126"/>
      <c r="O320" s="53">
        <v>1</v>
      </c>
      <c r="P320" s="126"/>
      <c r="Q320" s="126"/>
      <c r="R320" s="70">
        <v>1</v>
      </c>
      <c r="S320" s="126">
        <v>20</v>
      </c>
      <c r="T320" s="126">
        <v>102</v>
      </c>
      <c r="U320" s="126" t="s">
        <v>1026</v>
      </c>
      <c r="V320" s="42" t="s">
        <v>39</v>
      </c>
      <c r="W320" s="69" t="s">
        <v>745</v>
      </c>
    </row>
    <row r="321" s="6" customFormat="1" ht="24" spans="1:23">
      <c r="A321" s="35">
        <v>312</v>
      </c>
      <c r="B321" s="44" t="s">
        <v>1027</v>
      </c>
      <c r="C321" s="44" t="s">
        <v>31</v>
      </c>
      <c r="D321" s="36" t="s">
        <v>34</v>
      </c>
      <c r="E321" s="41" t="s">
        <v>420</v>
      </c>
      <c r="F321" s="141">
        <v>44287</v>
      </c>
      <c r="G321" s="94">
        <v>45017</v>
      </c>
      <c r="H321" s="44" t="s">
        <v>1028</v>
      </c>
      <c r="I321" s="41" t="s">
        <v>1029</v>
      </c>
      <c r="J321" s="51">
        <v>24251.17</v>
      </c>
      <c r="K321" s="51"/>
      <c r="L321" s="51">
        <v>5251.17</v>
      </c>
      <c r="M321" s="51">
        <v>19000</v>
      </c>
      <c r="N321" s="51"/>
      <c r="O321" s="51"/>
      <c r="P321" s="51"/>
      <c r="Q321" s="51"/>
      <c r="R321" s="51"/>
      <c r="S321" s="44">
        <v>19393</v>
      </c>
      <c r="T321" s="44">
        <v>70849</v>
      </c>
      <c r="U321" s="36" t="s">
        <v>1030</v>
      </c>
      <c r="V321" s="42" t="s">
        <v>39</v>
      </c>
      <c r="W321" s="69" t="s">
        <v>745</v>
      </c>
    </row>
    <row r="322" s="6" customFormat="1" ht="24" spans="1:23">
      <c r="A322" s="35">
        <v>313</v>
      </c>
      <c r="B322" s="142" t="s">
        <v>1031</v>
      </c>
      <c r="C322" s="36" t="s">
        <v>31</v>
      </c>
      <c r="D322" s="42" t="s">
        <v>34</v>
      </c>
      <c r="E322" s="142" t="s">
        <v>289</v>
      </c>
      <c r="F322" s="104">
        <v>44317</v>
      </c>
      <c r="G322" s="38">
        <v>44531</v>
      </c>
      <c r="H322" s="84" t="s">
        <v>1032</v>
      </c>
      <c r="I322" s="142" t="s">
        <v>1033</v>
      </c>
      <c r="J322" s="142">
        <v>24</v>
      </c>
      <c r="K322" s="142"/>
      <c r="L322" s="142">
        <v>24</v>
      </c>
      <c r="M322" s="142"/>
      <c r="N322" s="149"/>
      <c r="O322" s="149"/>
      <c r="P322" s="149"/>
      <c r="Q322" s="149"/>
      <c r="R322" s="149"/>
      <c r="S322" s="142"/>
      <c r="T322" s="142">
        <v>672</v>
      </c>
      <c r="U322" s="152" t="s">
        <v>1034</v>
      </c>
      <c r="V322" s="42" t="s">
        <v>39</v>
      </c>
      <c r="W322" s="69" t="s">
        <v>1035</v>
      </c>
    </row>
    <row r="323" s="6" customFormat="1" ht="24" spans="1:23">
      <c r="A323" s="35">
        <v>314</v>
      </c>
      <c r="B323" s="143" t="s">
        <v>1036</v>
      </c>
      <c r="C323" s="36" t="s">
        <v>31</v>
      </c>
      <c r="D323" s="42" t="s">
        <v>34</v>
      </c>
      <c r="E323" s="143" t="s">
        <v>1037</v>
      </c>
      <c r="F323" s="104">
        <v>44317</v>
      </c>
      <c r="G323" s="38">
        <v>44531</v>
      </c>
      <c r="H323" s="143" t="s">
        <v>1032</v>
      </c>
      <c r="I323" s="143" t="s">
        <v>1038</v>
      </c>
      <c r="J323" s="143">
        <v>35.5</v>
      </c>
      <c r="K323" s="143"/>
      <c r="L323" s="143">
        <v>35.5</v>
      </c>
      <c r="M323" s="143"/>
      <c r="N323" s="149"/>
      <c r="O323" s="149"/>
      <c r="P323" s="149"/>
      <c r="Q323" s="149"/>
      <c r="R323" s="149"/>
      <c r="S323" s="143"/>
      <c r="T323" s="143">
        <v>954</v>
      </c>
      <c r="U323" s="153" t="s">
        <v>1039</v>
      </c>
      <c r="V323" s="42" t="s">
        <v>39</v>
      </c>
      <c r="W323" s="69" t="s">
        <v>1035</v>
      </c>
    </row>
    <row r="324" s="6" customFormat="1" ht="24" spans="1:23">
      <c r="A324" s="35">
        <v>315</v>
      </c>
      <c r="B324" s="84" t="s">
        <v>1040</v>
      </c>
      <c r="C324" s="36" t="s">
        <v>31</v>
      </c>
      <c r="D324" s="42" t="s">
        <v>34</v>
      </c>
      <c r="E324" s="84" t="s">
        <v>513</v>
      </c>
      <c r="F324" s="104">
        <v>44317</v>
      </c>
      <c r="G324" s="38">
        <v>44531</v>
      </c>
      <c r="H324" s="84" t="s">
        <v>1032</v>
      </c>
      <c r="I324" s="84" t="s">
        <v>1041</v>
      </c>
      <c r="J324" s="84">
        <v>18</v>
      </c>
      <c r="K324" s="84"/>
      <c r="L324" s="84">
        <v>18</v>
      </c>
      <c r="M324" s="84"/>
      <c r="N324" s="149"/>
      <c r="O324" s="149"/>
      <c r="P324" s="149"/>
      <c r="Q324" s="149"/>
      <c r="R324" s="149"/>
      <c r="S324" s="84"/>
      <c r="T324" s="84">
        <v>235</v>
      </c>
      <c r="U324" s="154" t="s">
        <v>1042</v>
      </c>
      <c r="V324" s="42" t="s">
        <v>39</v>
      </c>
      <c r="W324" s="69" t="s">
        <v>1035</v>
      </c>
    </row>
    <row r="325" s="6" customFormat="1" ht="24" spans="1:23">
      <c r="A325" s="35">
        <v>316</v>
      </c>
      <c r="B325" s="84" t="s">
        <v>1043</v>
      </c>
      <c r="C325" s="36" t="s">
        <v>31</v>
      </c>
      <c r="D325" s="42" t="s">
        <v>34</v>
      </c>
      <c r="E325" s="84" t="s">
        <v>206</v>
      </c>
      <c r="F325" s="104">
        <v>44317</v>
      </c>
      <c r="G325" s="38">
        <v>44531</v>
      </c>
      <c r="H325" s="84" t="s">
        <v>1032</v>
      </c>
      <c r="I325" s="84" t="s">
        <v>1044</v>
      </c>
      <c r="J325" s="142">
        <v>18</v>
      </c>
      <c r="K325" s="142"/>
      <c r="L325" s="142">
        <v>18</v>
      </c>
      <c r="M325" s="142"/>
      <c r="N325" s="149"/>
      <c r="O325" s="149"/>
      <c r="P325" s="149"/>
      <c r="Q325" s="149"/>
      <c r="R325" s="70">
        <v>1</v>
      </c>
      <c r="S325" s="142"/>
      <c r="T325" s="142">
        <v>156</v>
      </c>
      <c r="U325" s="152" t="s">
        <v>1045</v>
      </c>
      <c r="V325" s="42" t="s">
        <v>39</v>
      </c>
      <c r="W325" s="69" t="s">
        <v>1035</v>
      </c>
    </row>
    <row r="326" s="6" customFormat="1" ht="24" spans="1:23">
      <c r="A326" s="35">
        <v>317</v>
      </c>
      <c r="B326" s="143" t="s">
        <v>1043</v>
      </c>
      <c r="C326" s="36" t="s">
        <v>31</v>
      </c>
      <c r="D326" s="42" t="s">
        <v>34</v>
      </c>
      <c r="E326" s="143" t="s">
        <v>533</v>
      </c>
      <c r="F326" s="104">
        <v>44317</v>
      </c>
      <c r="G326" s="38">
        <v>44531</v>
      </c>
      <c r="H326" s="143" t="s">
        <v>1032</v>
      </c>
      <c r="I326" s="143" t="s">
        <v>1046</v>
      </c>
      <c r="J326" s="143">
        <v>18</v>
      </c>
      <c r="K326" s="143"/>
      <c r="L326" s="143">
        <v>18</v>
      </c>
      <c r="M326" s="143"/>
      <c r="N326" s="149"/>
      <c r="O326" s="149"/>
      <c r="P326" s="149"/>
      <c r="Q326" s="149"/>
      <c r="R326" s="149"/>
      <c r="S326" s="143"/>
      <c r="T326" s="143">
        <v>1200</v>
      </c>
      <c r="U326" s="155" t="s">
        <v>1047</v>
      </c>
      <c r="V326" s="42" t="s">
        <v>39</v>
      </c>
      <c r="W326" s="69" t="s">
        <v>1035</v>
      </c>
    </row>
    <row r="327" s="6" customFormat="1" ht="24" spans="1:23">
      <c r="A327" s="35">
        <v>318</v>
      </c>
      <c r="B327" s="142" t="s">
        <v>1048</v>
      </c>
      <c r="C327" s="36" t="s">
        <v>31</v>
      </c>
      <c r="D327" s="42" t="s">
        <v>34</v>
      </c>
      <c r="E327" s="142" t="s">
        <v>1049</v>
      </c>
      <c r="F327" s="104">
        <v>44317</v>
      </c>
      <c r="G327" s="38">
        <v>44531</v>
      </c>
      <c r="H327" s="84" t="s">
        <v>1032</v>
      </c>
      <c r="I327" s="142" t="s">
        <v>1050</v>
      </c>
      <c r="J327" s="142">
        <v>8</v>
      </c>
      <c r="K327" s="142"/>
      <c r="L327" s="142">
        <v>8</v>
      </c>
      <c r="M327" s="142"/>
      <c r="N327" s="149"/>
      <c r="O327" s="149"/>
      <c r="P327" s="149"/>
      <c r="Q327" s="149"/>
      <c r="R327" s="70">
        <v>1</v>
      </c>
      <c r="S327" s="142"/>
      <c r="T327" s="142">
        <v>130</v>
      </c>
      <c r="U327" s="152" t="s">
        <v>1051</v>
      </c>
      <c r="V327" s="42" t="s">
        <v>39</v>
      </c>
      <c r="W327" s="69" t="s">
        <v>1035</v>
      </c>
    </row>
    <row r="328" s="6" customFormat="1" ht="24" spans="1:23">
      <c r="A328" s="35">
        <v>319</v>
      </c>
      <c r="B328" s="84" t="s">
        <v>1052</v>
      </c>
      <c r="C328" s="36" t="s">
        <v>31</v>
      </c>
      <c r="D328" s="42" t="s">
        <v>34</v>
      </c>
      <c r="E328" s="84" t="s">
        <v>88</v>
      </c>
      <c r="F328" s="104">
        <v>44317</v>
      </c>
      <c r="G328" s="38">
        <v>44531</v>
      </c>
      <c r="H328" s="84" t="s">
        <v>1032</v>
      </c>
      <c r="I328" s="84" t="s">
        <v>1053</v>
      </c>
      <c r="J328" s="84">
        <v>27</v>
      </c>
      <c r="K328" s="84"/>
      <c r="L328" s="84">
        <v>27</v>
      </c>
      <c r="M328" s="84"/>
      <c r="N328" s="149"/>
      <c r="O328" s="149"/>
      <c r="P328" s="149"/>
      <c r="Q328" s="149"/>
      <c r="R328" s="70">
        <v>1</v>
      </c>
      <c r="S328" s="84"/>
      <c r="T328" s="84">
        <v>215</v>
      </c>
      <c r="U328" s="153" t="s">
        <v>1054</v>
      </c>
      <c r="V328" s="42" t="s">
        <v>39</v>
      </c>
      <c r="W328" s="69" t="s">
        <v>1035</v>
      </c>
    </row>
    <row r="329" s="6" customFormat="1" ht="24" spans="1:23">
      <c r="A329" s="35">
        <v>320</v>
      </c>
      <c r="B329" s="142" t="s">
        <v>1055</v>
      </c>
      <c r="C329" s="36" t="s">
        <v>31</v>
      </c>
      <c r="D329" s="42" t="s">
        <v>34</v>
      </c>
      <c r="E329" s="84" t="s">
        <v>60</v>
      </c>
      <c r="F329" s="104">
        <v>44317</v>
      </c>
      <c r="G329" s="38">
        <v>44531</v>
      </c>
      <c r="H329" s="84" t="s">
        <v>1032</v>
      </c>
      <c r="I329" s="84" t="s">
        <v>1056</v>
      </c>
      <c r="J329" s="142">
        <v>16</v>
      </c>
      <c r="K329" s="142"/>
      <c r="L329" s="142">
        <v>16</v>
      </c>
      <c r="M329" s="142"/>
      <c r="N329" s="149"/>
      <c r="O329" s="149"/>
      <c r="P329" s="149"/>
      <c r="Q329" s="149"/>
      <c r="R329" s="70">
        <v>1</v>
      </c>
      <c r="S329" s="142"/>
      <c r="T329" s="142">
        <v>320</v>
      </c>
      <c r="U329" s="154" t="s">
        <v>1057</v>
      </c>
      <c r="V329" s="42" t="s">
        <v>39</v>
      </c>
      <c r="W329" s="69" t="s">
        <v>1035</v>
      </c>
    </row>
    <row r="330" s="6" customFormat="1" ht="24" spans="1:23">
      <c r="A330" s="35">
        <v>321</v>
      </c>
      <c r="B330" s="142" t="s">
        <v>1058</v>
      </c>
      <c r="C330" s="36" t="s">
        <v>31</v>
      </c>
      <c r="D330" s="42" t="s">
        <v>34</v>
      </c>
      <c r="E330" s="144" t="s">
        <v>132</v>
      </c>
      <c r="F330" s="104">
        <v>44317</v>
      </c>
      <c r="G330" s="38">
        <v>44531</v>
      </c>
      <c r="H330" s="143" t="s">
        <v>1032</v>
      </c>
      <c r="I330" s="142" t="s">
        <v>1059</v>
      </c>
      <c r="J330" s="144">
        <v>27</v>
      </c>
      <c r="K330" s="144"/>
      <c r="L330" s="144">
        <v>27</v>
      </c>
      <c r="M330" s="144"/>
      <c r="N330" s="149"/>
      <c r="O330" s="149"/>
      <c r="P330" s="149"/>
      <c r="Q330" s="149"/>
      <c r="R330" s="70">
        <v>1</v>
      </c>
      <c r="S330" s="144"/>
      <c r="T330" s="144">
        <v>370</v>
      </c>
      <c r="U330" s="155" t="s">
        <v>1060</v>
      </c>
      <c r="V330" s="42" t="s">
        <v>39</v>
      </c>
      <c r="W330" s="69" t="s">
        <v>1035</v>
      </c>
    </row>
    <row r="331" s="6" customFormat="1" ht="24" spans="1:23">
      <c r="A331" s="35">
        <v>322</v>
      </c>
      <c r="B331" s="142" t="s">
        <v>1061</v>
      </c>
      <c r="C331" s="36" t="s">
        <v>31</v>
      </c>
      <c r="D331" s="42" t="s">
        <v>34</v>
      </c>
      <c r="E331" s="142" t="s">
        <v>1062</v>
      </c>
      <c r="F331" s="104">
        <v>44317</v>
      </c>
      <c r="G331" s="38">
        <v>44531</v>
      </c>
      <c r="H331" s="84" t="s">
        <v>1032</v>
      </c>
      <c r="I331" s="142" t="s">
        <v>1063</v>
      </c>
      <c r="J331" s="142">
        <v>18</v>
      </c>
      <c r="K331" s="142"/>
      <c r="L331" s="142">
        <v>18</v>
      </c>
      <c r="M331" s="142"/>
      <c r="N331" s="149"/>
      <c r="O331" s="149"/>
      <c r="P331" s="149"/>
      <c r="Q331" s="149"/>
      <c r="R331" s="70">
        <v>1</v>
      </c>
      <c r="S331" s="142"/>
      <c r="T331" s="142">
        <v>460</v>
      </c>
      <c r="U331" s="152" t="s">
        <v>1064</v>
      </c>
      <c r="V331" s="42" t="s">
        <v>39</v>
      </c>
      <c r="W331" s="69" t="s">
        <v>1035</v>
      </c>
    </row>
    <row r="332" s="6" customFormat="1" ht="24" spans="1:23">
      <c r="A332" s="35">
        <v>323</v>
      </c>
      <c r="B332" s="142" t="s">
        <v>1065</v>
      </c>
      <c r="C332" s="36" t="s">
        <v>31</v>
      </c>
      <c r="D332" s="42" t="s">
        <v>34</v>
      </c>
      <c r="E332" s="142" t="s">
        <v>1066</v>
      </c>
      <c r="F332" s="104">
        <v>44317</v>
      </c>
      <c r="G332" s="38">
        <v>44531</v>
      </c>
      <c r="H332" s="84" t="s">
        <v>1032</v>
      </c>
      <c r="I332" s="142" t="s">
        <v>1067</v>
      </c>
      <c r="J332" s="142">
        <v>19</v>
      </c>
      <c r="K332" s="142"/>
      <c r="L332" s="142">
        <v>19</v>
      </c>
      <c r="M332" s="142"/>
      <c r="N332" s="149"/>
      <c r="O332" s="149"/>
      <c r="P332" s="149"/>
      <c r="Q332" s="149"/>
      <c r="R332" s="149"/>
      <c r="S332" s="142"/>
      <c r="T332" s="142">
        <v>710</v>
      </c>
      <c r="U332" s="154" t="s">
        <v>1068</v>
      </c>
      <c r="V332" s="42" t="s">
        <v>39</v>
      </c>
      <c r="W332" s="69" t="s">
        <v>1035</v>
      </c>
    </row>
    <row r="333" s="6" customFormat="1" ht="24" spans="1:23">
      <c r="A333" s="35">
        <v>324</v>
      </c>
      <c r="B333" s="142" t="s">
        <v>1065</v>
      </c>
      <c r="C333" s="36" t="s">
        <v>31</v>
      </c>
      <c r="D333" s="42" t="s">
        <v>34</v>
      </c>
      <c r="E333" s="142" t="s">
        <v>1069</v>
      </c>
      <c r="F333" s="104">
        <v>44317</v>
      </c>
      <c r="G333" s="38">
        <v>44531</v>
      </c>
      <c r="H333" s="84" t="s">
        <v>1032</v>
      </c>
      <c r="I333" s="142" t="s">
        <v>1067</v>
      </c>
      <c r="J333" s="142">
        <v>19</v>
      </c>
      <c r="K333" s="142"/>
      <c r="L333" s="142">
        <v>19</v>
      </c>
      <c r="M333" s="142"/>
      <c r="N333" s="149"/>
      <c r="O333" s="149"/>
      <c r="P333" s="149"/>
      <c r="Q333" s="149"/>
      <c r="R333" s="70">
        <v>1</v>
      </c>
      <c r="S333" s="142"/>
      <c r="T333" s="142">
        <v>710</v>
      </c>
      <c r="U333" s="154" t="s">
        <v>1068</v>
      </c>
      <c r="V333" s="42" t="s">
        <v>39</v>
      </c>
      <c r="W333" s="69" t="s">
        <v>1035</v>
      </c>
    </row>
    <row r="334" s="6" customFormat="1" ht="24" spans="1:23">
      <c r="A334" s="35">
        <v>325</v>
      </c>
      <c r="B334" s="142" t="s">
        <v>1065</v>
      </c>
      <c r="C334" s="36" t="s">
        <v>31</v>
      </c>
      <c r="D334" s="42" t="s">
        <v>34</v>
      </c>
      <c r="E334" s="142" t="s">
        <v>1070</v>
      </c>
      <c r="F334" s="104">
        <v>44317</v>
      </c>
      <c r="G334" s="38">
        <v>44531</v>
      </c>
      <c r="H334" s="84" t="s">
        <v>1032</v>
      </c>
      <c r="I334" s="142" t="s">
        <v>1067</v>
      </c>
      <c r="J334" s="142">
        <v>19</v>
      </c>
      <c r="K334" s="142"/>
      <c r="L334" s="142">
        <v>19</v>
      </c>
      <c r="M334" s="142"/>
      <c r="N334" s="149"/>
      <c r="O334" s="149"/>
      <c r="P334" s="149"/>
      <c r="Q334" s="149"/>
      <c r="R334" s="149"/>
      <c r="S334" s="142"/>
      <c r="T334" s="142">
        <v>710</v>
      </c>
      <c r="U334" s="154" t="s">
        <v>1068</v>
      </c>
      <c r="V334" s="42" t="s">
        <v>39</v>
      </c>
      <c r="W334" s="69" t="s">
        <v>1035</v>
      </c>
    </row>
    <row r="335" s="6" customFormat="1" ht="24" spans="1:23">
      <c r="A335" s="35">
        <v>326</v>
      </c>
      <c r="B335" s="144" t="s">
        <v>1065</v>
      </c>
      <c r="C335" s="36" t="s">
        <v>31</v>
      </c>
      <c r="D335" s="42" t="s">
        <v>34</v>
      </c>
      <c r="E335" s="144" t="s">
        <v>616</v>
      </c>
      <c r="F335" s="104">
        <v>44317</v>
      </c>
      <c r="G335" s="38">
        <v>44531</v>
      </c>
      <c r="H335" s="84" t="s">
        <v>1032</v>
      </c>
      <c r="I335" s="144" t="s">
        <v>1071</v>
      </c>
      <c r="J335" s="144">
        <v>8</v>
      </c>
      <c r="K335" s="144"/>
      <c r="L335" s="144">
        <v>8</v>
      </c>
      <c r="M335" s="144"/>
      <c r="N335" s="149"/>
      <c r="O335" s="149"/>
      <c r="P335" s="149"/>
      <c r="Q335" s="149"/>
      <c r="R335" s="149"/>
      <c r="S335" s="144"/>
      <c r="T335" s="144">
        <v>170</v>
      </c>
      <c r="U335" s="155" t="s">
        <v>1072</v>
      </c>
      <c r="V335" s="42" t="s">
        <v>39</v>
      </c>
      <c r="W335" s="69" t="s">
        <v>1035</v>
      </c>
    </row>
    <row r="336" s="6" customFormat="1" ht="24" spans="1:23">
      <c r="A336" s="35">
        <v>327</v>
      </c>
      <c r="B336" s="145" t="s">
        <v>1073</v>
      </c>
      <c r="C336" s="36" t="s">
        <v>31</v>
      </c>
      <c r="D336" s="42" t="s">
        <v>34</v>
      </c>
      <c r="E336" s="146" t="s">
        <v>1074</v>
      </c>
      <c r="F336" s="104">
        <v>44317</v>
      </c>
      <c r="G336" s="38">
        <v>44531</v>
      </c>
      <c r="H336" s="84" t="s">
        <v>1032</v>
      </c>
      <c r="I336" s="150" t="s">
        <v>1075</v>
      </c>
      <c r="J336" s="150">
        <v>20</v>
      </c>
      <c r="K336" s="150"/>
      <c r="L336" s="150">
        <v>20</v>
      </c>
      <c r="M336" s="150"/>
      <c r="N336" s="149"/>
      <c r="O336" s="149"/>
      <c r="P336" s="149"/>
      <c r="Q336" s="149"/>
      <c r="R336" s="149"/>
      <c r="S336" s="150"/>
      <c r="T336" s="150">
        <v>562</v>
      </c>
      <c r="U336" s="154" t="s">
        <v>1076</v>
      </c>
      <c r="V336" s="42" t="s">
        <v>39</v>
      </c>
      <c r="W336" s="69" t="s">
        <v>1035</v>
      </c>
    </row>
    <row r="337" s="6" customFormat="1" ht="24" spans="1:23">
      <c r="A337" s="35">
        <v>328</v>
      </c>
      <c r="B337" s="84" t="s">
        <v>1077</v>
      </c>
      <c r="C337" s="36" t="s">
        <v>31</v>
      </c>
      <c r="D337" s="42" t="s">
        <v>34</v>
      </c>
      <c r="E337" s="84" t="s">
        <v>194</v>
      </c>
      <c r="F337" s="104">
        <v>44317</v>
      </c>
      <c r="G337" s="38">
        <v>44531</v>
      </c>
      <c r="H337" s="84" t="s">
        <v>1032</v>
      </c>
      <c r="I337" s="84" t="s">
        <v>1078</v>
      </c>
      <c r="J337" s="142">
        <v>10</v>
      </c>
      <c r="K337" s="142"/>
      <c r="L337" s="142">
        <v>10</v>
      </c>
      <c r="M337" s="142"/>
      <c r="N337" s="149"/>
      <c r="O337" s="149"/>
      <c r="P337" s="149"/>
      <c r="Q337" s="149"/>
      <c r="R337" s="149"/>
      <c r="S337" s="142"/>
      <c r="T337" s="142">
        <v>400</v>
      </c>
      <c r="U337" s="152" t="s">
        <v>1079</v>
      </c>
      <c r="V337" s="42" t="s">
        <v>39</v>
      </c>
      <c r="W337" s="69" t="s">
        <v>1035</v>
      </c>
    </row>
    <row r="338" s="6" customFormat="1" ht="24" spans="1:23">
      <c r="A338" s="35">
        <v>329</v>
      </c>
      <c r="B338" s="143" t="s">
        <v>1080</v>
      </c>
      <c r="C338" s="36" t="s">
        <v>31</v>
      </c>
      <c r="D338" s="42" t="s">
        <v>34</v>
      </c>
      <c r="E338" s="143" t="s">
        <v>502</v>
      </c>
      <c r="F338" s="104">
        <v>44317</v>
      </c>
      <c r="G338" s="38">
        <v>44531</v>
      </c>
      <c r="H338" s="143" t="s">
        <v>1032</v>
      </c>
      <c r="I338" s="143" t="s">
        <v>1081</v>
      </c>
      <c r="J338" s="143">
        <v>28</v>
      </c>
      <c r="K338" s="143"/>
      <c r="L338" s="143">
        <v>28</v>
      </c>
      <c r="M338" s="143"/>
      <c r="N338" s="149"/>
      <c r="O338" s="149"/>
      <c r="P338" s="149"/>
      <c r="Q338" s="149"/>
      <c r="R338" s="149"/>
      <c r="S338" s="143"/>
      <c r="T338" s="143">
        <v>638</v>
      </c>
      <c r="U338" s="153" t="s">
        <v>1082</v>
      </c>
      <c r="V338" s="42" t="s">
        <v>39</v>
      </c>
      <c r="W338" s="69" t="s">
        <v>1035</v>
      </c>
    </row>
    <row r="339" s="6" customFormat="1" ht="24" spans="1:23">
      <c r="A339" s="35">
        <v>330</v>
      </c>
      <c r="B339" s="142" t="s">
        <v>1083</v>
      </c>
      <c r="C339" s="36" t="s">
        <v>31</v>
      </c>
      <c r="D339" s="42" t="s">
        <v>34</v>
      </c>
      <c r="E339" s="142" t="s">
        <v>1084</v>
      </c>
      <c r="F339" s="104">
        <v>44317</v>
      </c>
      <c r="G339" s="38">
        <v>44531</v>
      </c>
      <c r="H339" s="84" t="s">
        <v>1032</v>
      </c>
      <c r="I339" s="142" t="s">
        <v>1085</v>
      </c>
      <c r="J339" s="142">
        <v>12</v>
      </c>
      <c r="K339" s="142"/>
      <c r="L339" s="142">
        <v>12</v>
      </c>
      <c r="M339" s="142"/>
      <c r="N339" s="149"/>
      <c r="O339" s="149"/>
      <c r="P339" s="149"/>
      <c r="Q339" s="149"/>
      <c r="R339" s="149"/>
      <c r="S339" s="142"/>
      <c r="T339" s="142">
        <v>710</v>
      </c>
      <c r="U339" s="154" t="s">
        <v>1068</v>
      </c>
      <c r="V339" s="42" t="s">
        <v>39</v>
      </c>
      <c r="W339" s="69" t="s">
        <v>1035</v>
      </c>
    </row>
    <row r="340" s="6" customFormat="1" ht="24" spans="1:23">
      <c r="A340" s="35">
        <v>331</v>
      </c>
      <c r="B340" s="147" t="s">
        <v>1086</v>
      </c>
      <c r="C340" s="36" t="s">
        <v>31</v>
      </c>
      <c r="D340" s="42" t="s">
        <v>34</v>
      </c>
      <c r="E340" s="147" t="s">
        <v>1087</v>
      </c>
      <c r="F340" s="104">
        <v>44317</v>
      </c>
      <c r="G340" s="38">
        <v>44531</v>
      </c>
      <c r="H340" s="143" t="s">
        <v>1032</v>
      </c>
      <c r="I340" s="147" t="s">
        <v>1088</v>
      </c>
      <c r="J340" s="147">
        <v>25</v>
      </c>
      <c r="K340" s="147"/>
      <c r="L340" s="147">
        <v>25</v>
      </c>
      <c r="M340" s="147"/>
      <c r="N340" s="149"/>
      <c r="O340" s="149"/>
      <c r="P340" s="149"/>
      <c r="Q340" s="149"/>
      <c r="R340" s="149"/>
      <c r="S340" s="147"/>
      <c r="T340" s="147">
        <v>230</v>
      </c>
      <c r="U340" s="154" t="s">
        <v>1089</v>
      </c>
      <c r="V340" s="42" t="s">
        <v>39</v>
      </c>
      <c r="W340" s="69" t="s">
        <v>1035</v>
      </c>
    </row>
    <row r="341" s="6" customFormat="1" ht="24" spans="1:23">
      <c r="A341" s="35">
        <v>332</v>
      </c>
      <c r="B341" s="143" t="s">
        <v>1090</v>
      </c>
      <c r="C341" s="36" t="s">
        <v>31</v>
      </c>
      <c r="D341" s="42" t="s">
        <v>34</v>
      </c>
      <c r="E341" s="143" t="s">
        <v>1091</v>
      </c>
      <c r="F341" s="104">
        <v>44317</v>
      </c>
      <c r="G341" s="38">
        <v>44531</v>
      </c>
      <c r="H341" s="143" t="s">
        <v>1032</v>
      </c>
      <c r="I341" s="143" t="s">
        <v>1092</v>
      </c>
      <c r="J341" s="143">
        <v>8</v>
      </c>
      <c r="K341" s="143"/>
      <c r="L341" s="143">
        <v>8</v>
      </c>
      <c r="M341" s="143"/>
      <c r="N341" s="149"/>
      <c r="O341" s="149"/>
      <c r="P341" s="149"/>
      <c r="Q341" s="149"/>
      <c r="R341" s="149"/>
      <c r="S341" s="143"/>
      <c r="T341" s="143">
        <v>410</v>
      </c>
      <c r="U341" s="154" t="s">
        <v>1093</v>
      </c>
      <c r="V341" s="42" t="s">
        <v>39</v>
      </c>
      <c r="W341" s="69" t="s">
        <v>1035</v>
      </c>
    </row>
    <row r="342" s="6" customFormat="1" ht="24" spans="1:23">
      <c r="A342" s="35">
        <v>333</v>
      </c>
      <c r="B342" s="84" t="s">
        <v>1094</v>
      </c>
      <c r="C342" s="36" t="s">
        <v>31</v>
      </c>
      <c r="D342" s="42" t="s">
        <v>34</v>
      </c>
      <c r="E342" s="84" t="s">
        <v>1095</v>
      </c>
      <c r="F342" s="104">
        <v>44317</v>
      </c>
      <c r="G342" s="38">
        <v>44531</v>
      </c>
      <c r="H342" s="84" t="s">
        <v>1032</v>
      </c>
      <c r="I342" s="84" t="s">
        <v>1044</v>
      </c>
      <c r="J342" s="84">
        <v>18</v>
      </c>
      <c r="K342" s="84"/>
      <c r="L342" s="84">
        <v>18</v>
      </c>
      <c r="M342" s="84"/>
      <c r="N342" s="149"/>
      <c r="O342" s="149"/>
      <c r="P342" s="149"/>
      <c r="Q342" s="149"/>
      <c r="R342" s="149"/>
      <c r="S342" s="84"/>
      <c r="T342" s="84">
        <v>688</v>
      </c>
      <c r="U342" s="154" t="s">
        <v>1096</v>
      </c>
      <c r="V342" s="42" t="s">
        <v>39</v>
      </c>
      <c r="W342" s="69" t="s">
        <v>1035</v>
      </c>
    </row>
    <row r="343" s="6" customFormat="1" ht="24" spans="1:23">
      <c r="A343" s="35">
        <v>334</v>
      </c>
      <c r="B343" s="142" t="s">
        <v>1094</v>
      </c>
      <c r="C343" s="36" t="s">
        <v>31</v>
      </c>
      <c r="D343" s="42" t="s">
        <v>34</v>
      </c>
      <c r="E343" s="142" t="s">
        <v>1097</v>
      </c>
      <c r="F343" s="104">
        <v>44317</v>
      </c>
      <c r="G343" s="38">
        <v>44531</v>
      </c>
      <c r="H343" s="84" t="s">
        <v>1032</v>
      </c>
      <c r="I343" s="142" t="s">
        <v>1044</v>
      </c>
      <c r="J343" s="142">
        <v>18</v>
      </c>
      <c r="K343" s="142"/>
      <c r="L343" s="142">
        <v>18</v>
      </c>
      <c r="M343" s="142"/>
      <c r="N343" s="149"/>
      <c r="O343" s="149"/>
      <c r="P343" s="149"/>
      <c r="Q343" s="149"/>
      <c r="R343" s="149"/>
      <c r="S343" s="142"/>
      <c r="T343" s="142">
        <v>350</v>
      </c>
      <c r="U343" s="152" t="s">
        <v>1098</v>
      </c>
      <c r="V343" s="42" t="s">
        <v>39</v>
      </c>
      <c r="W343" s="69" t="s">
        <v>1035</v>
      </c>
    </row>
    <row r="344" s="6" customFormat="1" ht="24" spans="1:23">
      <c r="A344" s="35">
        <v>335</v>
      </c>
      <c r="B344" s="142" t="s">
        <v>1099</v>
      </c>
      <c r="C344" s="36" t="s">
        <v>31</v>
      </c>
      <c r="D344" s="42" t="s">
        <v>34</v>
      </c>
      <c r="E344" s="142" t="s">
        <v>1100</v>
      </c>
      <c r="F344" s="104">
        <v>44317</v>
      </c>
      <c r="G344" s="38">
        <v>44531</v>
      </c>
      <c r="H344" s="84" t="s">
        <v>1032</v>
      </c>
      <c r="I344" s="84" t="s">
        <v>1101</v>
      </c>
      <c r="J344" s="142">
        <v>12</v>
      </c>
      <c r="K344" s="142"/>
      <c r="L344" s="142">
        <v>12</v>
      </c>
      <c r="M344" s="142"/>
      <c r="N344" s="149"/>
      <c r="O344" s="149"/>
      <c r="P344" s="149"/>
      <c r="Q344" s="149"/>
      <c r="R344" s="149"/>
      <c r="S344" s="142"/>
      <c r="T344" s="142">
        <v>128</v>
      </c>
      <c r="U344" s="154" t="s">
        <v>1102</v>
      </c>
      <c r="V344" s="42" t="s">
        <v>39</v>
      </c>
      <c r="W344" s="69" t="s">
        <v>1035</v>
      </c>
    </row>
    <row r="345" s="6" customFormat="1" ht="24" spans="1:23">
      <c r="A345" s="35">
        <v>336</v>
      </c>
      <c r="B345" s="142" t="s">
        <v>1099</v>
      </c>
      <c r="C345" s="36" t="s">
        <v>31</v>
      </c>
      <c r="D345" s="42" t="s">
        <v>34</v>
      </c>
      <c r="E345" s="148" t="s">
        <v>79</v>
      </c>
      <c r="F345" s="104">
        <v>44317</v>
      </c>
      <c r="G345" s="38">
        <v>44531</v>
      </c>
      <c r="H345" s="84" t="s">
        <v>1032</v>
      </c>
      <c r="I345" s="142" t="s">
        <v>1103</v>
      </c>
      <c r="J345" s="142">
        <v>15</v>
      </c>
      <c r="K345" s="142"/>
      <c r="L345" s="142">
        <v>15</v>
      </c>
      <c r="M345" s="142"/>
      <c r="N345" s="149"/>
      <c r="O345" s="149"/>
      <c r="P345" s="149"/>
      <c r="Q345" s="149"/>
      <c r="R345" s="70">
        <v>1</v>
      </c>
      <c r="S345" s="142"/>
      <c r="T345" s="142">
        <v>230</v>
      </c>
      <c r="U345" s="152" t="s">
        <v>1089</v>
      </c>
      <c r="V345" s="42" t="s">
        <v>39</v>
      </c>
      <c r="W345" s="69" t="s">
        <v>1035</v>
      </c>
    </row>
    <row r="346" s="6" customFormat="1" ht="24" spans="1:23">
      <c r="A346" s="35">
        <v>337</v>
      </c>
      <c r="B346" s="142" t="s">
        <v>1104</v>
      </c>
      <c r="C346" s="36" t="s">
        <v>31</v>
      </c>
      <c r="D346" s="42" t="s">
        <v>34</v>
      </c>
      <c r="E346" s="142" t="s">
        <v>498</v>
      </c>
      <c r="F346" s="104">
        <v>44317</v>
      </c>
      <c r="G346" s="38">
        <v>44531</v>
      </c>
      <c r="H346" s="84" t="s">
        <v>1032</v>
      </c>
      <c r="I346" s="84" t="s">
        <v>1105</v>
      </c>
      <c r="J346" s="142">
        <v>25</v>
      </c>
      <c r="K346" s="142"/>
      <c r="L346" s="142">
        <v>25</v>
      </c>
      <c r="M346" s="142"/>
      <c r="N346" s="149"/>
      <c r="O346" s="149"/>
      <c r="P346" s="149"/>
      <c r="Q346" s="149"/>
      <c r="R346" s="149"/>
      <c r="S346" s="142"/>
      <c r="T346" s="142">
        <v>420</v>
      </c>
      <c r="U346" s="154" t="s">
        <v>1106</v>
      </c>
      <c r="V346" s="42" t="s">
        <v>39</v>
      </c>
      <c r="W346" s="69" t="s">
        <v>1035</v>
      </c>
    </row>
    <row r="347" s="6" customFormat="1" ht="24" spans="1:23">
      <c r="A347" s="35">
        <v>338</v>
      </c>
      <c r="B347" s="147" t="s">
        <v>1107</v>
      </c>
      <c r="C347" s="36" t="s">
        <v>31</v>
      </c>
      <c r="D347" s="42" t="s">
        <v>34</v>
      </c>
      <c r="E347" s="147" t="s">
        <v>934</v>
      </c>
      <c r="F347" s="104">
        <v>44317</v>
      </c>
      <c r="G347" s="38">
        <v>44531</v>
      </c>
      <c r="H347" s="143" t="s">
        <v>1032</v>
      </c>
      <c r="I347" s="147" t="s">
        <v>1108</v>
      </c>
      <c r="J347" s="147">
        <v>20</v>
      </c>
      <c r="K347" s="147"/>
      <c r="L347" s="147">
        <v>20</v>
      </c>
      <c r="M347" s="147"/>
      <c r="N347" s="149"/>
      <c r="O347" s="149"/>
      <c r="P347" s="149"/>
      <c r="Q347" s="149"/>
      <c r="R347" s="149"/>
      <c r="S347" s="147"/>
      <c r="T347" s="147">
        <v>710</v>
      </c>
      <c r="U347" s="154" t="s">
        <v>1068</v>
      </c>
      <c r="V347" s="42" t="s">
        <v>39</v>
      </c>
      <c r="W347" s="69" t="s">
        <v>1035</v>
      </c>
    </row>
    <row r="348" s="6" customFormat="1" ht="24" spans="1:23">
      <c r="A348" s="35">
        <v>339</v>
      </c>
      <c r="B348" s="142" t="s">
        <v>1109</v>
      </c>
      <c r="C348" s="36" t="s">
        <v>31</v>
      </c>
      <c r="D348" s="42" t="s">
        <v>34</v>
      </c>
      <c r="E348" s="142" t="s">
        <v>75</v>
      </c>
      <c r="F348" s="104">
        <v>44317</v>
      </c>
      <c r="G348" s="38">
        <v>44531</v>
      </c>
      <c r="H348" s="84" t="s">
        <v>1032</v>
      </c>
      <c r="I348" s="142" t="s">
        <v>1110</v>
      </c>
      <c r="J348" s="142">
        <v>25</v>
      </c>
      <c r="K348" s="142"/>
      <c r="L348" s="142">
        <v>25</v>
      </c>
      <c r="M348" s="142"/>
      <c r="N348" s="149"/>
      <c r="O348" s="149"/>
      <c r="P348" s="149"/>
      <c r="Q348" s="149"/>
      <c r="R348" s="149"/>
      <c r="S348" s="142"/>
      <c r="T348" s="142">
        <v>710</v>
      </c>
      <c r="U348" s="154" t="s">
        <v>1068</v>
      </c>
      <c r="V348" s="42" t="s">
        <v>39</v>
      </c>
      <c r="W348" s="69" t="s">
        <v>1035</v>
      </c>
    </row>
    <row r="349" s="6" customFormat="1" ht="24" spans="1:23">
      <c r="A349" s="35">
        <v>340</v>
      </c>
      <c r="B349" s="84" t="s">
        <v>1111</v>
      </c>
      <c r="C349" s="36" t="s">
        <v>31</v>
      </c>
      <c r="D349" s="42" t="s">
        <v>34</v>
      </c>
      <c r="E349" s="84" t="s">
        <v>459</v>
      </c>
      <c r="F349" s="104">
        <v>44317</v>
      </c>
      <c r="G349" s="38">
        <v>44531</v>
      </c>
      <c r="H349" s="84" t="s">
        <v>1032</v>
      </c>
      <c r="I349" s="84" t="s">
        <v>1044</v>
      </c>
      <c r="J349" s="84">
        <v>18</v>
      </c>
      <c r="K349" s="84"/>
      <c r="L349" s="84">
        <v>18</v>
      </c>
      <c r="M349" s="84"/>
      <c r="N349" s="149"/>
      <c r="O349" s="149"/>
      <c r="P349" s="149"/>
      <c r="Q349" s="149"/>
      <c r="R349" s="149"/>
      <c r="S349" s="84"/>
      <c r="T349" s="84">
        <v>320</v>
      </c>
      <c r="U349" s="154" t="s">
        <v>1057</v>
      </c>
      <c r="V349" s="42" t="s">
        <v>39</v>
      </c>
      <c r="W349" s="69" t="s">
        <v>1035</v>
      </c>
    </row>
    <row r="350" s="6" customFormat="1" ht="24" spans="1:23">
      <c r="A350" s="35">
        <v>341</v>
      </c>
      <c r="B350" s="84" t="s">
        <v>1112</v>
      </c>
      <c r="C350" s="36" t="s">
        <v>31</v>
      </c>
      <c r="D350" s="42" t="s">
        <v>34</v>
      </c>
      <c r="E350" s="84" t="s">
        <v>1037</v>
      </c>
      <c r="F350" s="104">
        <v>44317</v>
      </c>
      <c r="G350" s="38">
        <v>44531</v>
      </c>
      <c r="H350" s="84" t="s">
        <v>1032</v>
      </c>
      <c r="I350" s="84" t="s">
        <v>1044</v>
      </c>
      <c r="J350" s="84">
        <v>18</v>
      </c>
      <c r="K350" s="84"/>
      <c r="L350" s="84">
        <v>18</v>
      </c>
      <c r="M350" s="84"/>
      <c r="N350" s="149"/>
      <c r="O350" s="149"/>
      <c r="P350" s="149"/>
      <c r="Q350" s="149"/>
      <c r="R350" s="149"/>
      <c r="S350" s="84"/>
      <c r="T350" s="84">
        <v>314</v>
      </c>
      <c r="U350" s="154" t="s">
        <v>1113</v>
      </c>
      <c r="V350" s="42" t="s">
        <v>39</v>
      </c>
      <c r="W350" s="69" t="s">
        <v>1035</v>
      </c>
    </row>
    <row r="351" s="6" customFormat="1" ht="24" spans="1:23">
      <c r="A351" s="35">
        <v>342</v>
      </c>
      <c r="B351" s="84" t="s">
        <v>1114</v>
      </c>
      <c r="C351" s="36" t="s">
        <v>31</v>
      </c>
      <c r="D351" s="42" t="s">
        <v>34</v>
      </c>
      <c r="E351" s="84" t="s">
        <v>1115</v>
      </c>
      <c r="F351" s="104">
        <v>44317</v>
      </c>
      <c r="G351" s="38">
        <v>44531</v>
      </c>
      <c r="H351" s="84" t="s">
        <v>1032</v>
      </c>
      <c r="I351" s="84" t="s">
        <v>1116</v>
      </c>
      <c r="J351" s="84">
        <v>10</v>
      </c>
      <c r="K351" s="84"/>
      <c r="L351" s="84">
        <v>10</v>
      </c>
      <c r="M351" s="84"/>
      <c r="N351" s="149"/>
      <c r="O351" s="149"/>
      <c r="P351" s="149"/>
      <c r="Q351" s="149"/>
      <c r="R351" s="149"/>
      <c r="S351" s="84"/>
      <c r="T351" s="84">
        <v>531</v>
      </c>
      <c r="U351" s="154" t="s">
        <v>1117</v>
      </c>
      <c r="V351" s="42" t="s">
        <v>39</v>
      </c>
      <c r="W351" s="69" t="s">
        <v>1035</v>
      </c>
    </row>
    <row r="352" s="6" customFormat="1" ht="24" spans="1:23">
      <c r="A352" s="35">
        <v>343</v>
      </c>
      <c r="B352" s="148" t="s">
        <v>1118</v>
      </c>
      <c r="C352" s="36" t="s">
        <v>31</v>
      </c>
      <c r="D352" s="42" t="s">
        <v>34</v>
      </c>
      <c r="E352" s="148" t="s">
        <v>246</v>
      </c>
      <c r="F352" s="104">
        <v>44317</v>
      </c>
      <c r="G352" s="38">
        <v>44531</v>
      </c>
      <c r="H352" s="84" t="s">
        <v>1032</v>
      </c>
      <c r="I352" s="148" t="s">
        <v>1119</v>
      </c>
      <c r="J352" s="151">
        <v>15</v>
      </c>
      <c r="K352" s="151"/>
      <c r="L352" s="151">
        <v>15</v>
      </c>
      <c r="M352" s="151"/>
      <c r="N352" s="149"/>
      <c r="O352" s="149"/>
      <c r="P352" s="149"/>
      <c r="Q352" s="149"/>
      <c r="R352" s="149"/>
      <c r="S352" s="151"/>
      <c r="T352" s="151">
        <v>130</v>
      </c>
      <c r="U352" s="154" t="s">
        <v>1051</v>
      </c>
      <c r="V352" s="42" t="s">
        <v>39</v>
      </c>
      <c r="W352" s="69" t="s">
        <v>1035</v>
      </c>
    </row>
    <row r="353" s="6" customFormat="1" ht="24" spans="1:23">
      <c r="A353" s="35">
        <v>344</v>
      </c>
      <c r="B353" s="142" t="s">
        <v>1120</v>
      </c>
      <c r="C353" s="36" t="s">
        <v>31</v>
      </c>
      <c r="D353" s="42" t="s">
        <v>34</v>
      </c>
      <c r="E353" s="142" t="s">
        <v>1121</v>
      </c>
      <c r="F353" s="104">
        <v>44317</v>
      </c>
      <c r="G353" s="38">
        <v>44531</v>
      </c>
      <c r="H353" s="143" t="s">
        <v>1032</v>
      </c>
      <c r="I353" s="142" t="s">
        <v>1122</v>
      </c>
      <c r="J353" s="84">
        <v>28</v>
      </c>
      <c r="K353" s="84"/>
      <c r="L353" s="84">
        <v>28</v>
      </c>
      <c r="M353" s="84"/>
      <c r="N353" s="149"/>
      <c r="O353" s="149"/>
      <c r="P353" s="149"/>
      <c r="Q353" s="149"/>
      <c r="R353" s="149"/>
      <c r="S353" s="84"/>
      <c r="T353" s="84">
        <v>620</v>
      </c>
      <c r="U353" s="155" t="s">
        <v>1123</v>
      </c>
      <c r="V353" s="42" t="s">
        <v>39</v>
      </c>
      <c r="W353" s="69" t="s">
        <v>1035</v>
      </c>
    </row>
    <row r="354" s="6" customFormat="1" ht="24" spans="1:23">
      <c r="A354" s="35">
        <v>345</v>
      </c>
      <c r="B354" s="142" t="s">
        <v>1120</v>
      </c>
      <c r="C354" s="36" t="s">
        <v>31</v>
      </c>
      <c r="D354" s="42" t="s">
        <v>34</v>
      </c>
      <c r="E354" s="142" t="s">
        <v>1121</v>
      </c>
      <c r="F354" s="104">
        <v>44317</v>
      </c>
      <c r="G354" s="38">
        <v>44531</v>
      </c>
      <c r="H354" s="143" t="s">
        <v>1032</v>
      </c>
      <c r="I354" s="142" t="s">
        <v>1124</v>
      </c>
      <c r="J354" s="84">
        <v>29</v>
      </c>
      <c r="K354" s="84"/>
      <c r="L354" s="84">
        <v>29</v>
      </c>
      <c r="M354" s="84"/>
      <c r="N354" s="149"/>
      <c r="O354" s="149"/>
      <c r="P354" s="149"/>
      <c r="Q354" s="149"/>
      <c r="R354" s="149"/>
      <c r="S354" s="84"/>
      <c r="T354" s="84">
        <v>620</v>
      </c>
      <c r="U354" s="155" t="s">
        <v>1123</v>
      </c>
      <c r="V354" s="42" t="s">
        <v>39</v>
      </c>
      <c r="W354" s="69" t="s">
        <v>1035</v>
      </c>
    </row>
    <row r="355" s="6" customFormat="1" ht="24" spans="1:23">
      <c r="A355" s="35">
        <v>346</v>
      </c>
      <c r="B355" s="142" t="s">
        <v>1120</v>
      </c>
      <c r="C355" s="36" t="s">
        <v>31</v>
      </c>
      <c r="D355" s="42" t="s">
        <v>34</v>
      </c>
      <c r="E355" s="142" t="s">
        <v>934</v>
      </c>
      <c r="F355" s="104">
        <v>44317</v>
      </c>
      <c r="G355" s="38">
        <v>44531</v>
      </c>
      <c r="H355" s="143" t="s">
        <v>1032</v>
      </c>
      <c r="I355" s="142" t="s">
        <v>1125</v>
      </c>
      <c r="J355" s="84">
        <v>29</v>
      </c>
      <c r="K355" s="84"/>
      <c r="L355" s="84">
        <v>29</v>
      </c>
      <c r="M355" s="84"/>
      <c r="N355" s="149"/>
      <c r="O355" s="149"/>
      <c r="P355" s="149"/>
      <c r="Q355" s="149"/>
      <c r="R355" s="149"/>
      <c r="S355" s="84"/>
      <c r="T355" s="84">
        <v>150</v>
      </c>
      <c r="U355" s="156" t="s">
        <v>1126</v>
      </c>
      <c r="V355" s="42" t="s">
        <v>39</v>
      </c>
      <c r="W355" s="69" t="s">
        <v>1035</v>
      </c>
    </row>
    <row r="356" s="6" customFormat="1" ht="24" spans="1:23">
      <c r="A356" s="35">
        <v>347</v>
      </c>
      <c r="B356" s="148" t="s">
        <v>1120</v>
      </c>
      <c r="C356" s="36" t="s">
        <v>31</v>
      </c>
      <c r="D356" s="42" t="s">
        <v>34</v>
      </c>
      <c r="E356" s="84" t="s">
        <v>1127</v>
      </c>
      <c r="F356" s="104">
        <v>44317</v>
      </c>
      <c r="G356" s="38">
        <v>44531</v>
      </c>
      <c r="H356" s="143" t="s">
        <v>1032</v>
      </c>
      <c r="I356" s="148" t="s">
        <v>1128</v>
      </c>
      <c r="J356" s="142">
        <v>28</v>
      </c>
      <c r="K356" s="142"/>
      <c r="L356" s="142">
        <v>28</v>
      </c>
      <c r="M356" s="142"/>
      <c r="N356" s="149"/>
      <c r="O356" s="149"/>
      <c r="P356" s="149"/>
      <c r="Q356" s="149"/>
      <c r="R356" s="149"/>
      <c r="S356" s="142"/>
      <c r="T356" s="142">
        <v>170</v>
      </c>
      <c r="U356" s="154" t="s">
        <v>1129</v>
      </c>
      <c r="V356" s="42" t="s">
        <v>39</v>
      </c>
      <c r="W356" s="69" t="s">
        <v>1035</v>
      </c>
    </row>
    <row r="357" s="6" customFormat="1" ht="24" spans="1:23">
      <c r="A357" s="35">
        <v>348</v>
      </c>
      <c r="B357" s="142" t="s">
        <v>1120</v>
      </c>
      <c r="C357" s="36" t="s">
        <v>31</v>
      </c>
      <c r="D357" s="42" t="s">
        <v>34</v>
      </c>
      <c r="E357" s="142" t="s">
        <v>1130</v>
      </c>
      <c r="F357" s="104">
        <v>44317</v>
      </c>
      <c r="G357" s="38">
        <v>44531</v>
      </c>
      <c r="H357" s="143" t="s">
        <v>1032</v>
      </c>
      <c r="I357" s="142" t="s">
        <v>1131</v>
      </c>
      <c r="J357" s="84">
        <v>14</v>
      </c>
      <c r="K357" s="84"/>
      <c r="L357" s="84">
        <v>14</v>
      </c>
      <c r="M357" s="84"/>
      <c r="N357" s="149"/>
      <c r="O357" s="149"/>
      <c r="P357" s="149"/>
      <c r="Q357" s="149"/>
      <c r="R357" s="149"/>
      <c r="S357" s="84"/>
      <c r="T357" s="84">
        <v>196</v>
      </c>
      <c r="U357" s="154" t="s">
        <v>1132</v>
      </c>
      <c r="V357" s="42" t="s">
        <v>39</v>
      </c>
      <c r="W357" s="69" t="s">
        <v>1035</v>
      </c>
    </row>
    <row r="358" s="6" customFormat="1" ht="24" spans="1:23">
      <c r="A358" s="35">
        <v>349</v>
      </c>
      <c r="B358" s="148" t="s">
        <v>1120</v>
      </c>
      <c r="C358" s="36" t="s">
        <v>31</v>
      </c>
      <c r="D358" s="42" t="s">
        <v>34</v>
      </c>
      <c r="E358" s="84" t="s">
        <v>911</v>
      </c>
      <c r="F358" s="104">
        <v>44317</v>
      </c>
      <c r="G358" s="38">
        <v>44531</v>
      </c>
      <c r="H358" s="143" t="s">
        <v>1032</v>
      </c>
      <c r="I358" s="84" t="s">
        <v>1133</v>
      </c>
      <c r="J358" s="84">
        <v>20</v>
      </c>
      <c r="K358" s="84"/>
      <c r="L358" s="84">
        <v>20</v>
      </c>
      <c r="M358" s="84"/>
      <c r="N358" s="149"/>
      <c r="O358" s="149"/>
      <c r="P358" s="149"/>
      <c r="Q358" s="149"/>
      <c r="R358" s="149"/>
      <c r="S358" s="84"/>
      <c r="T358" s="84">
        <v>260</v>
      </c>
      <c r="U358" s="154" t="s">
        <v>1134</v>
      </c>
      <c r="V358" s="42" t="s">
        <v>39</v>
      </c>
      <c r="W358" s="69" t="s">
        <v>1035</v>
      </c>
    </row>
    <row r="359" s="6" customFormat="1" ht="24" spans="1:23">
      <c r="A359" s="35">
        <v>350</v>
      </c>
      <c r="B359" s="142" t="s">
        <v>1120</v>
      </c>
      <c r="C359" s="36" t="s">
        <v>31</v>
      </c>
      <c r="D359" s="42" t="s">
        <v>34</v>
      </c>
      <c r="E359" s="142" t="s">
        <v>386</v>
      </c>
      <c r="F359" s="104">
        <v>44317</v>
      </c>
      <c r="G359" s="38">
        <v>44531</v>
      </c>
      <c r="H359" s="143" t="s">
        <v>1032</v>
      </c>
      <c r="I359" s="142" t="s">
        <v>1135</v>
      </c>
      <c r="J359" s="84">
        <v>19</v>
      </c>
      <c r="K359" s="84"/>
      <c r="L359" s="84">
        <v>19</v>
      </c>
      <c r="M359" s="84"/>
      <c r="N359" s="149"/>
      <c r="O359" s="149"/>
      <c r="P359" s="149"/>
      <c r="Q359" s="149"/>
      <c r="R359" s="149"/>
      <c r="S359" s="84"/>
      <c r="T359" s="84">
        <v>210</v>
      </c>
      <c r="U359" s="154" t="s">
        <v>1136</v>
      </c>
      <c r="V359" s="42" t="s">
        <v>39</v>
      </c>
      <c r="W359" s="69" t="s">
        <v>1035</v>
      </c>
    </row>
    <row r="360" s="6" customFormat="1" ht="24" spans="1:23">
      <c r="A360" s="35">
        <v>351</v>
      </c>
      <c r="B360" s="142" t="s">
        <v>1120</v>
      </c>
      <c r="C360" s="36" t="s">
        <v>31</v>
      </c>
      <c r="D360" s="42" t="s">
        <v>34</v>
      </c>
      <c r="E360" s="142" t="s">
        <v>60</v>
      </c>
      <c r="F360" s="104">
        <v>44317</v>
      </c>
      <c r="G360" s="38">
        <v>44531</v>
      </c>
      <c r="H360" s="143" t="s">
        <v>1032</v>
      </c>
      <c r="I360" s="142" t="s">
        <v>1137</v>
      </c>
      <c r="J360" s="84">
        <v>15</v>
      </c>
      <c r="K360" s="84"/>
      <c r="L360" s="84">
        <v>15</v>
      </c>
      <c r="M360" s="84"/>
      <c r="N360" s="149"/>
      <c r="O360" s="149"/>
      <c r="P360" s="149"/>
      <c r="Q360" s="149"/>
      <c r="R360" s="70">
        <v>1</v>
      </c>
      <c r="S360" s="84"/>
      <c r="T360" s="84">
        <v>280</v>
      </c>
      <c r="U360" s="154" t="s">
        <v>1138</v>
      </c>
      <c r="V360" s="42" t="s">
        <v>39</v>
      </c>
      <c r="W360" s="69" t="s">
        <v>1035</v>
      </c>
    </row>
    <row r="361" s="6" customFormat="1" ht="24" spans="1:23">
      <c r="A361" s="35">
        <v>352</v>
      </c>
      <c r="B361" s="142" t="s">
        <v>1120</v>
      </c>
      <c r="C361" s="36" t="s">
        <v>31</v>
      </c>
      <c r="D361" s="42" t="s">
        <v>34</v>
      </c>
      <c r="E361" s="142" t="s">
        <v>1139</v>
      </c>
      <c r="F361" s="104">
        <v>44317</v>
      </c>
      <c r="G361" s="38">
        <v>44531</v>
      </c>
      <c r="H361" s="143" t="s">
        <v>1032</v>
      </c>
      <c r="I361" s="142" t="s">
        <v>1140</v>
      </c>
      <c r="J361" s="142">
        <v>28</v>
      </c>
      <c r="K361" s="142"/>
      <c r="L361" s="142">
        <v>28</v>
      </c>
      <c r="M361" s="142"/>
      <c r="N361" s="149"/>
      <c r="O361" s="149"/>
      <c r="P361" s="149"/>
      <c r="Q361" s="149"/>
      <c r="R361" s="149"/>
      <c r="S361" s="142"/>
      <c r="T361" s="142">
        <v>280</v>
      </c>
      <c r="U361" s="156" t="s">
        <v>1141</v>
      </c>
      <c r="V361" s="42" t="s">
        <v>39</v>
      </c>
      <c r="W361" s="69" t="s">
        <v>1035</v>
      </c>
    </row>
    <row r="362" s="6" customFormat="1" ht="24" spans="1:23">
      <c r="A362" s="35">
        <v>353</v>
      </c>
      <c r="B362" s="142" t="s">
        <v>1120</v>
      </c>
      <c r="C362" s="36" t="s">
        <v>31</v>
      </c>
      <c r="D362" s="42" t="s">
        <v>34</v>
      </c>
      <c r="E362" s="142" t="s">
        <v>1139</v>
      </c>
      <c r="F362" s="104">
        <v>44317</v>
      </c>
      <c r="G362" s="38">
        <v>44531</v>
      </c>
      <c r="H362" s="143" t="s">
        <v>1032</v>
      </c>
      <c r="I362" s="142" t="s">
        <v>1142</v>
      </c>
      <c r="J362" s="142">
        <v>29</v>
      </c>
      <c r="K362" s="142"/>
      <c r="L362" s="142">
        <v>29</v>
      </c>
      <c r="M362" s="142"/>
      <c r="N362" s="149"/>
      <c r="O362" s="149"/>
      <c r="P362" s="149"/>
      <c r="Q362" s="149"/>
      <c r="R362" s="149"/>
      <c r="S362" s="142"/>
      <c r="T362" s="142">
        <v>540</v>
      </c>
      <c r="U362" s="156" t="s">
        <v>1143</v>
      </c>
      <c r="V362" s="42" t="s">
        <v>39</v>
      </c>
      <c r="W362" s="69" t="s">
        <v>1035</v>
      </c>
    </row>
    <row r="363" s="6" customFormat="1" ht="24" spans="1:23">
      <c r="A363" s="35">
        <v>354</v>
      </c>
      <c r="B363" s="142" t="s">
        <v>1120</v>
      </c>
      <c r="C363" s="36" t="s">
        <v>31</v>
      </c>
      <c r="D363" s="42" t="s">
        <v>34</v>
      </c>
      <c r="E363" s="142" t="s">
        <v>1144</v>
      </c>
      <c r="F363" s="104">
        <v>44317</v>
      </c>
      <c r="G363" s="38">
        <v>44531</v>
      </c>
      <c r="H363" s="143" t="s">
        <v>1032</v>
      </c>
      <c r="I363" s="142" t="s">
        <v>1145</v>
      </c>
      <c r="J363" s="142">
        <v>29</v>
      </c>
      <c r="K363" s="142"/>
      <c r="L363" s="142">
        <v>29</v>
      </c>
      <c r="M363" s="142"/>
      <c r="N363" s="149"/>
      <c r="O363" s="149"/>
      <c r="P363" s="149"/>
      <c r="Q363" s="149"/>
      <c r="R363" s="149"/>
      <c r="S363" s="142"/>
      <c r="T363" s="142">
        <v>196</v>
      </c>
      <c r="U363" s="154" t="s">
        <v>1132</v>
      </c>
      <c r="V363" s="42" t="s">
        <v>39</v>
      </c>
      <c r="W363" s="69" t="s">
        <v>1035</v>
      </c>
    </row>
    <row r="364" s="6" customFormat="1" ht="36" spans="1:23">
      <c r="A364" s="35">
        <v>355</v>
      </c>
      <c r="B364" s="142" t="s">
        <v>1120</v>
      </c>
      <c r="C364" s="36" t="s">
        <v>31</v>
      </c>
      <c r="D364" s="42" t="s">
        <v>34</v>
      </c>
      <c r="E364" s="142" t="s">
        <v>1146</v>
      </c>
      <c r="F364" s="104">
        <v>44317</v>
      </c>
      <c r="G364" s="38">
        <v>44531</v>
      </c>
      <c r="H364" s="143" t="s">
        <v>1032</v>
      </c>
      <c r="I364" s="142" t="s">
        <v>1147</v>
      </c>
      <c r="J364" s="84">
        <v>15</v>
      </c>
      <c r="K364" s="84"/>
      <c r="L364" s="84">
        <v>15</v>
      </c>
      <c r="M364" s="84"/>
      <c r="N364" s="149"/>
      <c r="O364" s="149"/>
      <c r="P364" s="149"/>
      <c r="Q364" s="149"/>
      <c r="R364" s="149"/>
      <c r="S364" s="84"/>
      <c r="T364" s="84">
        <v>210</v>
      </c>
      <c r="U364" s="154" t="s">
        <v>1136</v>
      </c>
      <c r="V364" s="42" t="s">
        <v>39</v>
      </c>
      <c r="W364" s="69" t="s">
        <v>1035</v>
      </c>
    </row>
    <row r="365" s="6" customFormat="1" ht="36" spans="1:23">
      <c r="A365" s="35">
        <v>356</v>
      </c>
      <c r="B365" s="142" t="s">
        <v>1120</v>
      </c>
      <c r="C365" s="36" t="s">
        <v>31</v>
      </c>
      <c r="D365" s="42" t="s">
        <v>34</v>
      </c>
      <c r="E365" s="142" t="s">
        <v>1146</v>
      </c>
      <c r="F365" s="104">
        <v>44317</v>
      </c>
      <c r="G365" s="38">
        <v>44531</v>
      </c>
      <c r="H365" s="143" t="s">
        <v>1032</v>
      </c>
      <c r="I365" s="142" t="s">
        <v>1148</v>
      </c>
      <c r="J365" s="84">
        <v>20</v>
      </c>
      <c r="K365" s="84"/>
      <c r="L365" s="84">
        <v>20</v>
      </c>
      <c r="M365" s="84"/>
      <c r="N365" s="149"/>
      <c r="O365" s="149"/>
      <c r="P365" s="149"/>
      <c r="Q365" s="149"/>
      <c r="R365" s="149"/>
      <c r="S365" s="84"/>
      <c r="T365" s="84">
        <v>140</v>
      </c>
      <c r="U365" s="154" t="s">
        <v>1149</v>
      </c>
      <c r="V365" s="42" t="s">
        <v>39</v>
      </c>
      <c r="W365" s="69" t="s">
        <v>1035</v>
      </c>
    </row>
    <row r="366" s="6" customFormat="1" ht="24" spans="1:23">
      <c r="A366" s="35">
        <v>357</v>
      </c>
      <c r="B366" s="69" t="s">
        <v>1120</v>
      </c>
      <c r="C366" s="36" t="s">
        <v>31</v>
      </c>
      <c r="D366" s="42" t="s">
        <v>34</v>
      </c>
      <c r="E366" s="69" t="s">
        <v>650</v>
      </c>
      <c r="F366" s="104">
        <v>44317</v>
      </c>
      <c r="G366" s="38">
        <v>44531</v>
      </c>
      <c r="H366" s="143" t="s">
        <v>1032</v>
      </c>
      <c r="I366" s="69" t="s">
        <v>1150</v>
      </c>
      <c r="J366" s="73">
        <v>14</v>
      </c>
      <c r="K366" s="73"/>
      <c r="L366" s="73">
        <v>14</v>
      </c>
      <c r="M366" s="73"/>
      <c r="N366" s="149"/>
      <c r="O366" s="149"/>
      <c r="P366" s="149"/>
      <c r="Q366" s="149"/>
      <c r="R366" s="70">
        <v>1</v>
      </c>
      <c r="S366" s="73"/>
      <c r="T366" s="73">
        <v>258</v>
      </c>
      <c r="U366" s="154" t="s">
        <v>1151</v>
      </c>
      <c r="V366" s="42" t="s">
        <v>39</v>
      </c>
      <c r="W366" s="69" t="s">
        <v>1035</v>
      </c>
    </row>
    <row r="367" s="6" customFormat="1" ht="36" spans="1:23">
      <c r="A367" s="35">
        <v>358</v>
      </c>
      <c r="B367" s="53" t="s">
        <v>1152</v>
      </c>
      <c r="C367" s="36" t="s">
        <v>31</v>
      </c>
      <c r="D367" s="42" t="s">
        <v>34</v>
      </c>
      <c r="E367" s="53" t="s">
        <v>750</v>
      </c>
      <c r="F367" s="104">
        <v>44317</v>
      </c>
      <c r="G367" s="38">
        <v>44531</v>
      </c>
      <c r="H367" s="143" t="s">
        <v>1032</v>
      </c>
      <c r="I367" s="53" t="s">
        <v>1153</v>
      </c>
      <c r="J367" s="53">
        <v>10</v>
      </c>
      <c r="K367" s="53"/>
      <c r="L367" s="53">
        <v>10</v>
      </c>
      <c r="M367" s="53"/>
      <c r="N367" s="149"/>
      <c r="O367" s="149"/>
      <c r="P367" s="149"/>
      <c r="Q367" s="149"/>
      <c r="R367" s="149"/>
      <c r="S367" s="53"/>
      <c r="T367" s="53">
        <v>300</v>
      </c>
      <c r="U367" s="156" t="s">
        <v>1154</v>
      </c>
      <c r="V367" s="42" t="s">
        <v>39</v>
      </c>
      <c r="W367" s="69" t="s">
        <v>1035</v>
      </c>
    </row>
    <row r="368" s="6" customFormat="1" ht="36" spans="1:23">
      <c r="A368" s="35">
        <v>359</v>
      </c>
      <c r="B368" s="143" t="s">
        <v>1155</v>
      </c>
      <c r="C368" s="36" t="s">
        <v>31</v>
      </c>
      <c r="D368" s="42" t="s">
        <v>34</v>
      </c>
      <c r="E368" s="143" t="s">
        <v>1156</v>
      </c>
      <c r="F368" s="104">
        <v>44317</v>
      </c>
      <c r="G368" s="38">
        <v>44531</v>
      </c>
      <c r="H368" s="143" t="s">
        <v>1032</v>
      </c>
      <c r="I368" s="143" t="s">
        <v>1157</v>
      </c>
      <c r="J368" s="147">
        <v>70</v>
      </c>
      <c r="K368" s="147"/>
      <c r="L368" s="147">
        <v>70</v>
      </c>
      <c r="M368" s="147"/>
      <c r="N368" s="149"/>
      <c r="O368" s="149"/>
      <c r="P368" s="149"/>
      <c r="Q368" s="149"/>
      <c r="R368" s="149"/>
      <c r="S368" s="147"/>
      <c r="T368" s="147">
        <v>145</v>
      </c>
      <c r="U368" s="154" t="s">
        <v>1158</v>
      </c>
      <c r="V368" s="42" t="s">
        <v>39</v>
      </c>
      <c r="W368" s="69" t="s">
        <v>1035</v>
      </c>
    </row>
    <row r="369" s="6" customFormat="1" ht="36" spans="1:23">
      <c r="A369" s="35">
        <v>360</v>
      </c>
      <c r="B369" s="142" t="s">
        <v>1159</v>
      </c>
      <c r="C369" s="36" t="s">
        <v>31</v>
      </c>
      <c r="D369" s="42" t="s">
        <v>34</v>
      </c>
      <c r="E369" s="142" t="s">
        <v>1160</v>
      </c>
      <c r="F369" s="104">
        <v>44317</v>
      </c>
      <c r="G369" s="38">
        <v>44531</v>
      </c>
      <c r="H369" s="143" t="s">
        <v>1032</v>
      </c>
      <c r="I369" s="142" t="s">
        <v>1161</v>
      </c>
      <c r="J369" s="84">
        <v>25</v>
      </c>
      <c r="K369" s="84"/>
      <c r="L369" s="84">
        <v>25</v>
      </c>
      <c r="M369" s="84"/>
      <c r="N369" s="149"/>
      <c r="O369" s="149"/>
      <c r="P369" s="149"/>
      <c r="Q369" s="149"/>
      <c r="R369" s="149"/>
      <c r="S369" s="84"/>
      <c r="T369" s="84">
        <v>600</v>
      </c>
      <c r="U369" s="153" t="s">
        <v>1162</v>
      </c>
      <c r="V369" s="42" t="s">
        <v>39</v>
      </c>
      <c r="W369" s="69" t="s">
        <v>1035</v>
      </c>
    </row>
    <row r="370" s="6" customFormat="1" ht="24" spans="1:23">
      <c r="A370" s="35">
        <v>361</v>
      </c>
      <c r="B370" s="84" t="s">
        <v>1163</v>
      </c>
      <c r="C370" s="36" t="s">
        <v>31</v>
      </c>
      <c r="D370" s="42" t="s">
        <v>34</v>
      </c>
      <c r="E370" s="142" t="s">
        <v>1164</v>
      </c>
      <c r="F370" s="104">
        <v>44317</v>
      </c>
      <c r="G370" s="38">
        <v>44531</v>
      </c>
      <c r="H370" s="143" t="s">
        <v>1032</v>
      </c>
      <c r="I370" s="142" t="s">
        <v>1165</v>
      </c>
      <c r="J370" s="142">
        <v>8</v>
      </c>
      <c r="K370" s="142"/>
      <c r="L370" s="142">
        <v>8</v>
      </c>
      <c r="M370" s="142"/>
      <c r="N370" s="149"/>
      <c r="O370" s="149"/>
      <c r="P370" s="149"/>
      <c r="Q370" s="149"/>
      <c r="R370" s="149"/>
      <c r="S370" s="142"/>
      <c r="T370" s="142">
        <v>245</v>
      </c>
      <c r="U370" s="154" t="s">
        <v>1166</v>
      </c>
      <c r="V370" s="42" t="s">
        <v>39</v>
      </c>
      <c r="W370" s="69" t="s">
        <v>1035</v>
      </c>
    </row>
    <row r="371" s="6" customFormat="1" ht="24" spans="1:23">
      <c r="A371" s="35">
        <v>362</v>
      </c>
      <c r="B371" s="142" t="s">
        <v>1167</v>
      </c>
      <c r="C371" s="36" t="s">
        <v>31</v>
      </c>
      <c r="D371" s="42" t="s">
        <v>34</v>
      </c>
      <c r="E371" s="142" t="s">
        <v>476</v>
      </c>
      <c r="F371" s="104">
        <v>44317</v>
      </c>
      <c r="G371" s="38">
        <v>44531</v>
      </c>
      <c r="H371" s="143" t="s">
        <v>1032</v>
      </c>
      <c r="I371" s="142" t="s">
        <v>1168</v>
      </c>
      <c r="J371" s="84">
        <v>28</v>
      </c>
      <c r="K371" s="84"/>
      <c r="L371" s="84">
        <v>28</v>
      </c>
      <c r="M371" s="84"/>
      <c r="N371" s="149"/>
      <c r="O371" s="149"/>
      <c r="P371" s="149"/>
      <c r="Q371" s="149"/>
      <c r="R371" s="149"/>
      <c r="S371" s="84"/>
      <c r="T371" s="84">
        <v>385</v>
      </c>
      <c r="U371" s="156" t="s">
        <v>1169</v>
      </c>
      <c r="V371" s="42" t="s">
        <v>39</v>
      </c>
      <c r="W371" s="69" t="s">
        <v>1035</v>
      </c>
    </row>
    <row r="372" s="6" customFormat="1" ht="36" spans="1:23">
      <c r="A372" s="35">
        <v>363</v>
      </c>
      <c r="B372" s="84" t="s">
        <v>1167</v>
      </c>
      <c r="C372" s="36" t="s">
        <v>31</v>
      </c>
      <c r="D372" s="42" t="s">
        <v>34</v>
      </c>
      <c r="E372" s="142" t="s">
        <v>122</v>
      </c>
      <c r="F372" s="104">
        <v>44317</v>
      </c>
      <c r="G372" s="38">
        <v>44531</v>
      </c>
      <c r="H372" s="143" t="s">
        <v>1032</v>
      </c>
      <c r="I372" s="84" t="s">
        <v>1170</v>
      </c>
      <c r="J372" s="84">
        <v>10</v>
      </c>
      <c r="K372" s="84"/>
      <c r="L372" s="84">
        <v>10</v>
      </c>
      <c r="M372" s="84"/>
      <c r="N372" s="149"/>
      <c r="O372" s="149"/>
      <c r="P372" s="149"/>
      <c r="Q372" s="149"/>
      <c r="R372" s="70">
        <v>1</v>
      </c>
      <c r="S372" s="84"/>
      <c r="T372" s="84">
        <v>487</v>
      </c>
      <c r="U372" s="154" t="s">
        <v>1171</v>
      </c>
      <c r="V372" s="42" t="s">
        <v>39</v>
      </c>
      <c r="W372" s="69" t="s">
        <v>1035</v>
      </c>
    </row>
    <row r="373" s="6" customFormat="1" ht="36" spans="1:23">
      <c r="A373" s="35">
        <v>364</v>
      </c>
      <c r="B373" s="142" t="s">
        <v>1167</v>
      </c>
      <c r="C373" s="36" t="s">
        <v>31</v>
      </c>
      <c r="D373" s="42" t="s">
        <v>34</v>
      </c>
      <c r="E373" s="142" t="s">
        <v>60</v>
      </c>
      <c r="F373" s="104">
        <v>44317</v>
      </c>
      <c r="G373" s="38">
        <v>44531</v>
      </c>
      <c r="H373" s="143" t="s">
        <v>1032</v>
      </c>
      <c r="I373" s="142" t="s">
        <v>1172</v>
      </c>
      <c r="J373" s="142">
        <v>27</v>
      </c>
      <c r="K373" s="142"/>
      <c r="L373" s="142">
        <v>27</v>
      </c>
      <c r="M373" s="142"/>
      <c r="N373" s="149"/>
      <c r="O373" s="149"/>
      <c r="P373" s="149"/>
      <c r="Q373" s="149"/>
      <c r="R373" s="70">
        <v>1</v>
      </c>
      <c r="S373" s="142"/>
      <c r="T373" s="142">
        <v>150</v>
      </c>
      <c r="U373" s="154" t="s">
        <v>1173</v>
      </c>
      <c r="V373" s="42" t="s">
        <v>39</v>
      </c>
      <c r="W373" s="69" t="s">
        <v>1035</v>
      </c>
    </row>
    <row r="374" s="6" customFormat="1" ht="24" spans="1:23">
      <c r="A374" s="35">
        <v>365</v>
      </c>
      <c r="B374" s="84" t="s">
        <v>1174</v>
      </c>
      <c r="C374" s="36" t="s">
        <v>31</v>
      </c>
      <c r="D374" s="42" t="s">
        <v>34</v>
      </c>
      <c r="E374" s="142" t="s">
        <v>56</v>
      </c>
      <c r="F374" s="104">
        <v>44317</v>
      </c>
      <c r="G374" s="38">
        <v>44531</v>
      </c>
      <c r="H374" s="143" t="s">
        <v>1032</v>
      </c>
      <c r="I374" s="142" t="s">
        <v>1175</v>
      </c>
      <c r="J374" s="84">
        <v>29</v>
      </c>
      <c r="K374" s="84"/>
      <c r="L374" s="84">
        <v>29</v>
      </c>
      <c r="M374" s="84"/>
      <c r="N374" s="149"/>
      <c r="O374" s="149"/>
      <c r="P374" s="149"/>
      <c r="Q374" s="149"/>
      <c r="R374" s="70">
        <v>1</v>
      </c>
      <c r="S374" s="84"/>
      <c r="T374" s="84">
        <v>430</v>
      </c>
      <c r="U374" s="154" t="s">
        <v>1176</v>
      </c>
      <c r="V374" s="42" t="s">
        <v>39</v>
      </c>
      <c r="W374" s="69" t="s">
        <v>1035</v>
      </c>
    </row>
    <row r="375" s="6" customFormat="1" ht="24" spans="1:23">
      <c r="A375" s="35">
        <v>366</v>
      </c>
      <c r="B375" s="142" t="s">
        <v>1174</v>
      </c>
      <c r="C375" s="36" t="s">
        <v>31</v>
      </c>
      <c r="D375" s="42" t="s">
        <v>34</v>
      </c>
      <c r="E375" s="142" t="s">
        <v>1177</v>
      </c>
      <c r="F375" s="104">
        <v>44317</v>
      </c>
      <c r="G375" s="38">
        <v>44531</v>
      </c>
      <c r="H375" s="143" t="s">
        <v>1032</v>
      </c>
      <c r="I375" s="142" t="s">
        <v>1178</v>
      </c>
      <c r="J375" s="84">
        <v>27</v>
      </c>
      <c r="K375" s="84"/>
      <c r="L375" s="84">
        <v>27</v>
      </c>
      <c r="M375" s="84"/>
      <c r="N375" s="149"/>
      <c r="O375" s="149"/>
      <c r="P375" s="149"/>
      <c r="Q375" s="149"/>
      <c r="R375" s="149"/>
      <c r="S375" s="84"/>
      <c r="T375" s="84">
        <v>510</v>
      </c>
      <c r="U375" s="154" t="s">
        <v>1179</v>
      </c>
      <c r="V375" s="42" t="s">
        <v>39</v>
      </c>
      <c r="W375" s="69" t="s">
        <v>1035</v>
      </c>
    </row>
    <row r="376" s="6" customFormat="1" ht="24" spans="1:23">
      <c r="A376" s="35">
        <v>367</v>
      </c>
      <c r="B376" s="142" t="s">
        <v>1174</v>
      </c>
      <c r="C376" s="36" t="s">
        <v>31</v>
      </c>
      <c r="D376" s="42" t="s">
        <v>34</v>
      </c>
      <c r="E376" s="142" t="s">
        <v>1180</v>
      </c>
      <c r="F376" s="104">
        <v>44317</v>
      </c>
      <c r="G376" s="38">
        <v>44531</v>
      </c>
      <c r="H376" s="143" t="s">
        <v>1032</v>
      </c>
      <c r="I376" s="142" t="s">
        <v>1181</v>
      </c>
      <c r="J376" s="142">
        <v>21</v>
      </c>
      <c r="K376" s="142"/>
      <c r="L376" s="142">
        <v>21</v>
      </c>
      <c r="M376" s="142"/>
      <c r="N376" s="149"/>
      <c r="O376" s="149"/>
      <c r="P376" s="149"/>
      <c r="Q376" s="149"/>
      <c r="R376" s="149"/>
      <c r="S376" s="142"/>
      <c r="T376" s="142">
        <v>270</v>
      </c>
      <c r="U376" s="154" t="s">
        <v>1182</v>
      </c>
      <c r="V376" s="42" t="s">
        <v>39</v>
      </c>
      <c r="W376" s="69" t="s">
        <v>1035</v>
      </c>
    </row>
    <row r="377" s="6" customFormat="1" ht="24" spans="1:23">
      <c r="A377" s="35">
        <v>368</v>
      </c>
      <c r="B377" s="142" t="s">
        <v>1174</v>
      </c>
      <c r="C377" s="36" t="s">
        <v>31</v>
      </c>
      <c r="D377" s="42" t="s">
        <v>34</v>
      </c>
      <c r="E377" s="142" t="s">
        <v>1183</v>
      </c>
      <c r="F377" s="104">
        <v>44317</v>
      </c>
      <c r="G377" s="38">
        <v>44531</v>
      </c>
      <c r="H377" s="143" t="s">
        <v>1032</v>
      </c>
      <c r="I377" s="142" t="s">
        <v>1184</v>
      </c>
      <c r="J377" s="142">
        <v>21</v>
      </c>
      <c r="K377" s="142"/>
      <c r="L377" s="142">
        <v>21</v>
      </c>
      <c r="M377" s="142"/>
      <c r="N377" s="149"/>
      <c r="O377" s="149"/>
      <c r="P377" s="149"/>
      <c r="Q377" s="149"/>
      <c r="R377" s="149"/>
      <c r="S377" s="142"/>
      <c r="T377" s="142">
        <v>2350</v>
      </c>
      <c r="U377" s="154" t="s">
        <v>1185</v>
      </c>
      <c r="V377" s="42" t="s">
        <v>39</v>
      </c>
      <c r="W377" s="69" t="s">
        <v>1035</v>
      </c>
    </row>
    <row r="378" s="6" customFormat="1" ht="24" spans="1:23">
      <c r="A378" s="35">
        <v>369</v>
      </c>
      <c r="B378" s="142" t="s">
        <v>1174</v>
      </c>
      <c r="C378" s="36" t="s">
        <v>31</v>
      </c>
      <c r="D378" s="42" t="s">
        <v>34</v>
      </c>
      <c r="E378" s="142" t="s">
        <v>712</v>
      </c>
      <c r="F378" s="104">
        <v>44317</v>
      </c>
      <c r="G378" s="38">
        <v>44531</v>
      </c>
      <c r="H378" s="143" t="s">
        <v>1032</v>
      </c>
      <c r="I378" s="142" t="s">
        <v>1186</v>
      </c>
      <c r="J378" s="142">
        <v>29</v>
      </c>
      <c r="K378" s="142"/>
      <c r="L378" s="142">
        <v>29</v>
      </c>
      <c r="M378" s="142"/>
      <c r="N378" s="149"/>
      <c r="O378" s="149"/>
      <c r="P378" s="149"/>
      <c r="Q378" s="149"/>
      <c r="R378" s="149"/>
      <c r="S378" s="142"/>
      <c r="T378" s="142">
        <v>120</v>
      </c>
      <c r="U378" s="154" t="s">
        <v>1187</v>
      </c>
      <c r="V378" s="42" t="s">
        <v>39</v>
      </c>
      <c r="W378" s="69" t="s">
        <v>1035</v>
      </c>
    </row>
    <row r="379" s="6" customFormat="1" ht="24" spans="1:23">
      <c r="A379" s="35">
        <v>370</v>
      </c>
      <c r="B379" s="69" t="s">
        <v>1188</v>
      </c>
      <c r="C379" s="36" t="s">
        <v>31</v>
      </c>
      <c r="D379" s="42" t="s">
        <v>34</v>
      </c>
      <c r="E379" s="41" t="s">
        <v>426</v>
      </c>
      <c r="F379" s="104">
        <v>44317</v>
      </c>
      <c r="G379" s="38">
        <v>44531</v>
      </c>
      <c r="H379" s="143" t="s">
        <v>1032</v>
      </c>
      <c r="I379" s="41" t="s">
        <v>1189</v>
      </c>
      <c r="J379" s="84">
        <v>26</v>
      </c>
      <c r="K379" s="84"/>
      <c r="L379" s="84">
        <v>26</v>
      </c>
      <c r="M379" s="84"/>
      <c r="N379" s="149"/>
      <c r="O379" s="149"/>
      <c r="P379" s="149"/>
      <c r="Q379" s="149"/>
      <c r="R379" s="70">
        <v>1</v>
      </c>
      <c r="S379" s="84"/>
      <c r="T379" s="84">
        <v>580</v>
      </c>
      <c r="U379" s="156" t="s">
        <v>1190</v>
      </c>
      <c r="V379" s="42" t="s">
        <v>39</v>
      </c>
      <c r="W379" s="69" t="s">
        <v>1035</v>
      </c>
    </row>
    <row r="380" s="6" customFormat="1" ht="24" spans="1:23">
      <c r="A380" s="35">
        <v>371</v>
      </c>
      <c r="B380" s="142" t="s">
        <v>1188</v>
      </c>
      <c r="C380" s="36" t="s">
        <v>31</v>
      </c>
      <c r="D380" s="42" t="s">
        <v>34</v>
      </c>
      <c r="E380" s="84" t="s">
        <v>256</v>
      </c>
      <c r="F380" s="104">
        <v>44317</v>
      </c>
      <c r="G380" s="38">
        <v>44531</v>
      </c>
      <c r="H380" s="143" t="s">
        <v>1032</v>
      </c>
      <c r="I380" s="142" t="s">
        <v>1191</v>
      </c>
      <c r="J380" s="84">
        <v>25</v>
      </c>
      <c r="K380" s="84"/>
      <c r="L380" s="84">
        <v>25</v>
      </c>
      <c r="M380" s="84"/>
      <c r="N380" s="149"/>
      <c r="O380" s="149"/>
      <c r="P380" s="149"/>
      <c r="Q380" s="149"/>
      <c r="R380" s="149"/>
      <c r="S380" s="84"/>
      <c r="T380" s="84">
        <v>300</v>
      </c>
      <c r="U380" s="153" t="s">
        <v>1192</v>
      </c>
      <c r="V380" s="42" t="s">
        <v>39</v>
      </c>
      <c r="W380" s="69" t="s">
        <v>1035</v>
      </c>
    </row>
    <row r="381" s="6" customFormat="1" ht="24" spans="1:23">
      <c r="A381" s="35">
        <v>372</v>
      </c>
      <c r="B381" s="142" t="s">
        <v>1188</v>
      </c>
      <c r="C381" s="36" t="s">
        <v>31</v>
      </c>
      <c r="D381" s="42" t="s">
        <v>34</v>
      </c>
      <c r="E381" s="142" t="s">
        <v>1193</v>
      </c>
      <c r="F381" s="104">
        <v>44317</v>
      </c>
      <c r="G381" s="38">
        <v>44531</v>
      </c>
      <c r="H381" s="143" t="s">
        <v>1032</v>
      </c>
      <c r="I381" s="142" t="s">
        <v>1194</v>
      </c>
      <c r="J381" s="84">
        <v>19</v>
      </c>
      <c r="K381" s="84"/>
      <c r="L381" s="84">
        <v>19</v>
      </c>
      <c r="M381" s="84"/>
      <c r="N381" s="149"/>
      <c r="O381" s="149"/>
      <c r="P381" s="149"/>
      <c r="Q381" s="149"/>
      <c r="R381" s="149"/>
      <c r="S381" s="84"/>
      <c r="T381" s="84">
        <v>180</v>
      </c>
      <c r="U381" s="153" t="s">
        <v>1195</v>
      </c>
      <c r="V381" s="42" t="s">
        <v>39</v>
      </c>
      <c r="W381" s="69" t="s">
        <v>1035</v>
      </c>
    </row>
    <row r="382" s="6" customFormat="1" ht="24" spans="1:23">
      <c r="A382" s="35">
        <v>373</v>
      </c>
      <c r="B382" s="142" t="s">
        <v>1188</v>
      </c>
      <c r="C382" s="36" t="s">
        <v>31</v>
      </c>
      <c r="D382" s="42" t="s">
        <v>34</v>
      </c>
      <c r="E382" s="148" t="s">
        <v>1196</v>
      </c>
      <c r="F382" s="104">
        <v>44317</v>
      </c>
      <c r="G382" s="38">
        <v>44531</v>
      </c>
      <c r="H382" s="143" t="s">
        <v>1032</v>
      </c>
      <c r="I382" s="148" t="s">
        <v>1197</v>
      </c>
      <c r="J382" s="142">
        <v>29</v>
      </c>
      <c r="K382" s="142"/>
      <c r="L382" s="142">
        <v>29</v>
      </c>
      <c r="M382" s="142"/>
      <c r="N382" s="149"/>
      <c r="O382" s="149"/>
      <c r="P382" s="149"/>
      <c r="Q382" s="149"/>
      <c r="R382" s="149"/>
      <c r="S382" s="142"/>
      <c r="T382" s="142">
        <v>410</v>
      </c>
      <c r="U382" s="153" t="s">
        <v>1198</v>
      </c>
      <c r="V382" s="42" t="s">
        <v>39</v>
      </c>
      <c r="W382" s="69" t="s">
        <v>1035</v>
      </c>
    </row>
    <row r="383" s="6" customFormat="1" ht="24" spans="1:23">
      <c r="A383" s="35">
        <v>374</v>
      </c>
      <c r="B383" s="142" t="s">
        <v>1188</v>
      </c>
      <c r="C383" s="36" t="s">
        <v>31</v>
      </c>
      <c r="D383" s="42" t="s">
        <v>34</v>
      </c>
      <c r="E383" s="142" t="s">
        <v>46</v>
      </c>
      <c r="F383" s="104">
        <v>44317</v>
      </c>
      <c r="G383" s="38">
        <v>44531</v>
      </c>
      <c r="H383" s="143" t="s">
        <v>1032</v>
      </c>
      <c r="I383" s="142" t="s">
        <v>1199</v>
      </c>
      <c r="J383" s="142">
        <v>28</v>
      </c>
      <c r="K383" s="142"/>
      <c r="L383" s="142">
        <v>28</v>
      </c>
      <c r="M383" s="142"/>
      <c r="N383" s="149"/>
      <c r="O383" s="149"/>
      <c r="P383" s="149"/>
      <c r="Q383" s="149"/>
      <c r="R383" s="70">
        <v>1</v>
      </c>
      <c r="S383" s="142"/>
      <c r="T383" s="142">
        <v>530</v>
      </c>
      <c r="U383" s="154" t="s">
        <v>1200</v>
      </c>
      <c r="V383" s="42" t="s">
        <v>39</v>
      </c>
      <c r="W383" s="69" t="s">
        <v>1035</v>
      </c>
    </row>
    <row r="384" s="6" customFormat="1" ht="24" spans="1:23">
      <c r="A384" s="35">
        <v>375</v>
      </c>
      <c r="B384" s="142" t="s">
        <v>1188</v>
      </c>
      <c r="C384" s="36" t="s">
        <v>31</v>
      </c>
      <c r="D384" s="42" t="s">
        <v>34</v>
      </c>
      <c r="E384" s="142" t="s">
        <v>1201</v>
      </c>
      <c r="F384" s="104">
        <v>44317</v>
      </c>
      <c r="G384" s="38">
        <v>44531</v>
      </c>
      <c r="H384" s="143" t="s">
        <v>1032</v>
      </c>
      <c r="I384" s="142" t="s">
        <v>1202</v>
      </c>
      <c r="J384" s="142">
        <v>20</v>
      </c>
      <c r="K384" s="142"/>
      <c r="L384" s="142">
        <v>20</v>
      </c>
      <c r="M384" s="142"/>
      <c r="N384" s="149"/>
      <c r="O384" s="149"/>
      <c r="P384" s="149"/>
      <c r="Q384" s="149"/>
      <c r="R384" s="149"/>
      <c r="S384" s="142"/>
      <c r="T384" s="142">
        <v>470</v>
      </c>
      <c r="U384" s="154" t="s">
        <v>1203</v>
      </c>
      <c r="V384" s="42" t="s">
        <v>39</v>
      </c>
      <c r="W384" s="69" t="s">
        <v>1035</v>
      </c>
    </row>
    <row r="385" s="6" customFormat="1" ht="24" spans="1:23">
      <c r="A385" s="35">
        <v>376</v>
      </c>
      <c r="B385" s="84" t="s">
        <v>1188</v>
      </c>
      <c r="C385" s="36" t="s">
        <v>31</v>
      </c>
      <c r="D385" s="42" t="s">
        <v>34</v>
      </c>
      <c r="E385" s="142" t="s">
        <v>1204</v>
      </c>
      <c r="F385" s="104">
        <v>44317</v>
      </c>
      <c r="G385" s="38">
        <v>44531</v>
      </c>
      <c r="H385" s="143" t="s">
        <v>1032</v>
      </c>
      <c r="I385" s="142" t="s">
        <v>1205</v>
      </c>
      <c r="J385" s="142">
        <v>24</v>
      </c>
      <c r="K385" s="142"/>
      <c r="L385" s="142">
        <v>24</v>
      </c>
      <c r="M385" s="142"/>
      <c r="N385" s="149"/>
      <c r="O385" s="149"/>
      <c r="P385" s="149"/>
      <c r="Q385" s="149"/>
      <c r="R385" s="149"/>
      <c r="S385" s="142"/>
      <c r="T385" s="142">
        <v>360</v>
      </c>
      <c r="U385" s="154" t="s">
        <v>1206</v>
      </c>
      <c r="V385" s="42" t="s">
        <v>39</v>
      </c>
      <c r="W385" s="69" t="s">
        <v>1035</v>
      </c>
    </row>
    <row r="386" s="6" customFormat="1" ht="24" spans="1:23">
      <c r="A386" s="35">
        <v>377</v>
      </c>
      <c r="B386" s="142" t="s">
        <v>1188</v>
      </c>
      <c r="C386" s="36" t="s">
        <v>31</v>
      </c>
      <c r="D386" s="42" t="s">
        <v>34</v>
      </c>
      <c r="E386" s="142" t="s">
        <v>1207</v>
      </c>
      <c r="F386" s="104">
        <v>44317</v>
      </c>
      <c r="G386" s="38">
        <v>44531</v>
      </c>
      <c r="H386" s="143" t="s">
        <v>1032</v>
      </c>
      <c r="I386" s="142" t="s">
        <v>1208</v>
      </c>
      <c r="J386" s="142">
        <v>20</v>
      </c>
      <c r="K386" s="142"/>
      <c r="L386" s="142">
        <v>20</v>
      </c>
      <c r="M386" s="142"/>
      <c r="N386" s="149"/>
      <c r="O386" s="149"/>
      <c r="P386" s="149"/>
      <c r="Q386" s="149"/>
      <c r="R386" s="149"/>
      <c r="S386" s="142"/>
      <c r="T386" s="142">
        <v>256</v>
      </c>
      <c r="U386" s="154" t="s">
        <v>1209</v>
      </c>
      <c r="V386" s="42" t="s">
        <v>39</v>
      </c>
      <c r="W386" s="69" t="s">
        <v>1035</v>
      </c>
    </row>
    <row r="387" s="6" customFormat="1" ht="24" spans="1:23">
      <c r="A387" s="35">
        <v>378</v>
      </c>
      <c r="B387" s="142" t="s">
        <v>1065</v>
      </c>
      <c r="C387" s="36" t="s">
        <v>31</v>
      </c>
      <c r="D387" s="42" t="s">
        <v>34</v>
      </c>
      <c r="E387" s="142" t="s">
        <v>1210</v>
      </c>
      <c r="F387" s="104">
        <v>44317</v>
      </c>
      <c r="G387" s="38">
        <v>44531</v>
      </c>
      <c r="H387" s="143" t="s">
        <v>1032</v>
      </c>
      <c r="I387" s="142" t="s">
        <v>1211</v>
      </c>
      <c r="J387" s="142">
        <v>26</v>
      </c>
      <c r="K387" s="142"/>
      <c r="L387" s="142">
        <v>26</v>
      </c>
      <c r="M387" s="142"/>
      <c r="N387" s="149"/>
      <c r="O387" s="149"/>
      <c r="P387" s="149"/>
      <c r="Q387" s="149"/>
      <c r="R387" s="149"/>
      <c r="S387" s="142"/>
      <c r="T387" s="142">
        <v>680</v>
      </c>
      <c r="U387" s="154" t="s">
        <v>1212</v>
      </c>
      <c r="V387" s="42" t="s">
        <v>39</v>
      </c>
      <c r="W387" s="69" t="s">
        <v>1035</v>
      </c>
    </row>
    <row r="388" s="6" customFormat="1" ht="24" spans="1:23">
      <c r="A388" s="35">
        <v>379</v>
      </c>
      <c r="B388" s="84" t="s">
        <v>1188</v>
      </c>
      <c r="C388" s="36" t="s">
        <v>31</v>
      </c>
      <c r="D388" s="42" t="s">
        <v>34</v>
      </c>
      <c r="E388" s="84" t="s">
        <v>1213</v>
      </c>
      <c r="F388" s="104">
        <v>44317</v>
      </c>
      <c r="G388" s="38">
        <v>44531</v>
      </c>
      <c r="H388" s="143" t="s">
        <v>1032</v>
      </c>
      <c r="I388" s="142" t="s">
        <v>1214</v>
      </c>
      <c r="J388" s="142">
        <v>28</v>
      </c>
      <c r="K388" s="142"/>
      <c r="L388" s="142">
        <v>28</v>
      </c>
      <c r="M388" s="142"/>
      <c r="N388" s="149"/>
      <c r="O388" s="149"/>
      <c r="P388" s="149"/>
      <c r="Q388" s="149"/>
      <c r="R388" s="149"/>
      <c r="S388" s="142"/>
      <c r="T388" s="142">
        <v>365</v>
      </c>
      <c r="U388" s="154" t="s">
        <v>1215</v>
      </c>
      <c r="V388" s="42" t="s">
        <v>39</v>
      </c>
      <c r="W388" s="69" t="s">
        <v>1035</v>
      </c>
    </row>
    <row r="389" s="6" customFormat="1" ht="24" spans="1:23">
      <c r="A389" s="35">
        <v>380</v>
      </c>
      <c r="B389" s="69" t="s">
        <v>1188</v>
      </c>
      <c r="C389" s="36" t="s">
        <v>31</v>
      </c>
      <c r="D389" s="42" t="s">
        <v>34</v>
      </c>
      <c r="E389" s="69" t="s">
        <v>1216</v>
      </c>
      <c r="F389" s="104">
        <v>44317</v>
      </c>
      <c r="G389" s="38">
        <v>44531</v>
      </c>
      <c r="H389" s="143" t="s">
        <v>1032</v>
      </c>
      <c r="I389" s="69" t="s">
        <v>1217</v>
      </c>
      <c r="J389" s="73">
        <v>29</v>
      </c>
      <c r="K389" s="73"/>
      <c r="L389" s="73">
        <v>29</v>
      </c>
      <c r="M389" s="73"/>
      <c r="N389" s="149"/>
      <c r="O389" s="149"/>
      <c r="P389" s="149"/>
      <c r="Q389" s="149"/>
      <c r="R389" s="149"/>
      <c r="S389" s="73"/>
      <c r="T389" s="73">
        <v>482</v>
      </c>
      <c r="U389" s="154" t="s">
        <v>1218</v>
      </c>
      <c r="V389" s="42" t="s">
        <v>39</v>
      </c>
      <c r="W389" s="69" t="s">
        <v>1035</v>
      </c>
    </row>
    <row r="390" s="6" customFormat="1" ht="24" spans="1:23">
      <c r="A390" s="35">
        <v>381</v>
      </c>
      <c r="B390" s="142" t="s">
        <v>1188</v>
      </c>
      <c r="C390" s="36" t="s">
        <v>31</v>
      </c>
      <c r="D390" s="42" t="s">
        <v>34</v>
      </c>
      <c r="E390" s="142" t="s">
        <v>1219</v>
      </c>
      <c r="F390" s="104">
        <v>44317</v>
      </c>
      <c r="G390" s="38">
        <v>44531</v>
      </c>
      <c r="H390" s="84" t="s">
        <v>1032</v>
      </c>
      <c r="I390" s="41" t="s">
        <v>1220</v>
      </c>
      <c r="J390" s="160">
        <v>29</v>
      </c>
      <c r="K390" s="160"/>
      <c r="L390" s="160">
        <v>29</v>
      </c>
      <c r="M390" s="160"/>
      <c r="N390" s="149"/>
      <c r="O390" s="149"/>
      <c r="P390" s="149"/>
      <c r="Q390" s="149"/>
      <c r="R390" s="149"/>
      <c r="S390" s="160"/>
      <c r="T390" s="160">
        <v>210</v>
      </c>
      <c r="U390" s="154" t="s">
        <v>1136</v>
      </c>
      <c r="V390" s="42" t="s">
        <v>39</v>
      </c>
      <c r="W390" s="69" t="s">
        <v>1035</v>
      </c>
    </row>
    <row r="391" s="6" customFormat="1" ht="24" spans="1:23">
      <c r="A391" s="35">
        <v>382</v>
      </c>
      <c r="B391" s="142" t="s">
        <v>1188</v>
      </c>
      <c r="C391" s="36" t="s">
        <v>31</v>
      </c>
      <c r="D391" s="42" t="s">
        <v>34</v>
      </c>
      <c r="E391" s="142" t="s">
        <v>149</v>
      </c>
      <c r="F391" s="104">
        <v>44317</v>
      </c>
      <c r="G391" s="38">
        <v>44531</v>
      </c>
      <c r="H391" s="143" t="s">
        <v>1032</v>
      </c>
      <c r="I391" s="142" t="s">
        <v>1221</v>
      </c>
      <c r="J391" s="84">
        <v>17</v>
      </c>
      <c r="K391" s="84"/>
      <c r="L391" s="84">
        <v>17</v>
      </c>
      <c r="M391" s="84"/>
      <c r="N391" s="149"/>
      <c r="O391" s="149"/>
      <c r="P391" s="149"/>
      <c r="Q391" s="149"/>
      <c r="R391" s="149"/>
      <c r="S391" s="84"/>
      <c r="T391" s="84">
        <v>150</v>
      </c>
      <c r="U391" s="156" t="s">
        <v>1222</v>
      </c>
      <c r="V391" s="42" t="s">
        <v>39</v>
      </c>
      <c r="W391" s="69" t="s">
        <v>1035</v>
      </c>
    </row>
    <row r="392" s="6" customFormat="1" ht="24" spans="1:23">
      <c r="A392" s="35">
        <v>383</v>
      </c>
      <c r="B392" s="69" t="s">
        <v>1188</v>
      </c>
      <c r="C392" s="36" t="s">
        <v>31</v>
      </c>
      <c r="D392" s="42" t="s">
        <v>34</v>
      </c>
      <c r="E392" s="41" t="s">
        <v>293</v>
      </c>
      <c r="F392" s="104">
        <v>44317</v>
      </c>
      <c r="G392" s="38">
        <v>44531</v>
      </c>
      <c r="H392" s="143" t="s">
        <v>1032</v>
      </c>
      <c r="I392" s="41" t="s">
        <v>1223</v>
      </c>
      <c r="J392" s="84">
        <v>29</v>
      </c>
      <c r="K392" s="84"/>
      <c r="L392" s="84">
        <v>29</v>
      </c>
      <c r="M392" s="84"/>
      <c r="N392" s="149"/>
      <c r="O392" s="149"/>
      <c r="P392" s="149"/>
      <c r="Q392" s="149"/>
      <c r="R392" s="149"/>
      <c r="S392" s="84"/>
      <c r="T392" s="84">
        <v>620</v>
      </c>
      <c r="U392" s="156" t="s">
        <v>1224</v>
      </c>
      <c r="V392" s="42" t="s">
        <v>39</v>
      </c>
      <c r="W392" s="69" t="s">
        <v>1035</v>
      </c>
    </row>
    <row r="393" s="6" customFormat="1" ht="24" spans="1:23">
      <c r="A393" s="35">
        <v>384</v>
      </c>
      <c r="B393" s="142" t="s">
        <v>1188</v>
      </c>
      <c r="C393" s="36" t="s">
        <v>31</v>
      </c>
      <c r="D393" s="42" t="s">
        <v>34</v>
      </c>
      <c r="E393" s="142" t="s">
        <v>293</v>
      </c>
      <c r="F393" s="104">
        <v>44317</v>
      </c>
      <c r="G393" s="38">
        <v>44531</v>
      </c>
      <c r="H393" s="143" t="s">
        <v>1032</v>
      </c>
      <c r="I393" s="142" t="s">
        <v>1225</v>
      </c>
      <c r="J393" s="142">
        <v>28</v>
      </c>
      <c r="K393" s="142"/>
      <c r="L393" s="142">
        <v>28</v>
      </c>
      <c r="M393" s="142"/>
      <c r="N393" s="149"/>
      <c r="O393" s="149"/>
      <c r="P393" s="149"/>
      <c r="Q393" s="149"/>
      <c r="R393" s="149"/>
      <c r="S393" s="142"/>
      <c r="T393" s="142">
        <v>542</v>
      </c>
      <c r="U393" s="156" t="s">
        <v>1226</v>
      </c>
      <c r="V393" s="42" t="s">
        <v>39</v>
      </c>
      <c r="W393" s="69" t="s">
        <v>1035</v>
      </c>
    </row>
    <row r="394" s="6" customFormat="1" ht="24" spans="1:23">
      <c r="A394" s="35">
        <v>385</v>
      </c>
      <c r="B394" s="142" t="s">
        <v>1188</v>
      </c>
      <c r="C394" s="36" t="s">
        <v>31</v>
      </c>
      <c r="D394" s="42" t="s">
        <v>34</v>
      </c>
      <c r="E394" s="142" t="s">
        <v>1164</v>
      </c>
      <c r="F394" s="104">
        <v>44317</v>
      </c>
      <c r="G394" s="38">
        <v>44531</v>
      </c>
      <c r="H394" s="143" t="s">
        <v>1032</v>
      </c>
      <c r="I394" s="142" t="s">
        <v>1227</v>
      </c>
      <c r="J394" s="142">
        <v>29</v>
      </c>
      <c r="K394" s="142"/>
      <c r="L394" s="142">
        <v>29</v>
      </c>
      <c r="M394" s="142"/>
      <c r="N394" s="149"/>
      <c r="O394" s="149"/>
      <c r="P394" s="149"/>
      <c r="Q394" s="149"/>
      <c r="R394" s="149"/>
      <c r="S394" s="142"/>
      <c r="T394" s="142">
        <v>760</v>
      </c>
      <c r="U394" s="156" t="s">
        <v>1228</v>
      </c>
      <c r="V394" s="42" t="s">
        <v>39</v>
      </c>
      <c r="W394" s="69" t="s">
        <v>1035</v>
      </c>
    </row>
    <row r="395" s="6" customFormat="1" ht="24" spans="1:23">
      <c r="A395" s="35">
        <v>386</v>
      </c>
      <c r="B395" s="142" t="s">
        <v>1188</v>
      </c>
      <c r="C395" s="36" t="s">
        <v>31</v>
      </c>
      <c r="D395" s="42" t="s">
        <v>34</v>
      </c>
      <c r="E395" s="142" t="s">
        <v>1164</v>
      </c>
      <c r="F395" s="104">
        <v>44317</v>
      </c>
      <c r="G395" s="38">
        <v>44531</v>
      </c>
      <c r="H395" s="143" t="s">
        <v>1032</v>
      </c>
      <c r="I395" s="142" t="s">
        <v>1229</v>
      </c>
      <c r="J395" s="142">
        <v>25</v>
      </c>
      <c r="K395" s="142"/>
      <c r="L395" s="142">
        <v>25</v>
      </c>
      <c r="M395" s="142"/>
      <c r="N395" s="149"/>
      <c r="O395" s="149"/>
      <c r="P395" s="149"/>
      <c r="Q395" s="149"/>
      <c r="R395" s="149"/>
      <c r="S395" s="142"/>
      <c r="T395" s="142">
        <v>145</v>
      </c>
      <c r="U395" s="154" t="s">
        <v>1158</v>
      </c>
      <c r="V395" s="42" t="s">
        <v>39</v>
      </c>
      <c r="W395" s="69" t="s">
        <v>1035</v>
      </c>
    </row>
    <row r="396" s="6" customFormat="1" ht="24" spans="1:23">
      <c r="A396" s="35">
        <v>387</v>
      </c>
      <c r="B396" s="142" t="s">
        <v>1188</v>
      </c>
      <c r="C396" s="36" t="s">
        <v>31</v>
      </c>
      <c r="D396" s="42" t="s">
        <v>34</v>
      </c>
      <c r="E396" s="142" t="s">
        <v>1230</v>
      </c>
      <c r="F396" s="104">
        <v>44317</v>
      </c>
      <c r="G396" s="38">
        <v>44531</v>
      </c>
      <c r="H396" s="143" t="s">
        <v>1032</v>
      </c>
      <c r="I396" s="142" t="s">
        <v>1231</v>
      </c>
      <c r="J396" s="142">
        <v>27</v>
      </c>
      <c r="K396" s="142"/>
      <c r="L396" s="142">
        <v>27</v>
      </c>
      <c r="M396" s="142"/>
      <c r="N396" s="149"/>
      <c r="O396" s="149"/>
      <c r="P396" s="149"/>
      <c r="Q396" s="149"/>
      <c r="R396" s="149"/>
      <c r="S396" s="142"/>
      <c r="T396" s="142">
        <v>172</v>
      </c>
      <c r="U396" s="154" t="s">
        <v>1232</v>
      </c>
      <c r="V396" s="42" t="s">
        <v>39</v>
      </c>
      <c r="W396" s="69" t="s">
        <v>1035</v>
      </c>
    </row>
    <row r="397" s="6" customFormat="1" ht="24" spans="1:23">
      <c r="A397" s="35">
        <v>388</v>
      </c>
      <c r="B397" s="142" t="s">
        <v>1188</v>
      </c>
      <c r="C397" s="36" t="s">
        <v>31</v>
      </c>
      <c r="D397" s="42" t="s">
        <v>34</v>
      </c>
      <c r="E397" s="142" t="s">
        <v>1233</v>
      </c>
      <c r="F397" s="104">
        <v>44317</v>
      </c>
      <c r="G397" s="38">
        <v>44531</v>
      </c>
      <c r="H397" s="143" t="s">
        <v>1032</v>
      </c>
      <c r="I397" s="142" t="s">
        <v>1234</v>
      </c>
      <c r="J397" s="142">
        <v>20</v>
      </c>
      <c r="K397" s="142"/>
      <c r="L397" s="142">
        <v>20</v>
      </c>
      <c r="M397" s="142"/>
      <c r="N397" s="149"/>
      <c r="O397" s="149"/>
      <c r="P397" s="149"/>
      <c r="Q397" s="149"/>
      <c r="R397" s="149"/>
      <c r="S397" s="142"/>
      <c r="T397" s="142">
        <v>194</v>
      </c>
      <c r="U397" s="154" t="s">
        <v>1235</v>
      </c>
      <c r="V397" s="42" t="s">
        <v>39</v>
      </c>
      <c r="W397" s="69" t="s">
        <v>1035</v>
      </c>
    </row>
    <row r="398" s="6" customFormat="1" ht="36" spans="1:23">
      <c r="A398" s="35">
        <v>389</v>
      </c>
      <c r="B398" s="142" t="s">
        <v>1188</v>
      </c>
      <c r="C398" s="36" t="s">
        <v>31</v>
      </c>
      <c r="D398" s="42" t="s">
        <v>34</v>
      </c>
      <c r="E398" s="142" t="s">
        <v>750</v>
      </c>
      <c r="F398" s="104">
        <v>44317</v>
      </c>
      <c r="G398" s="38">
        <v>44531</v>
      </c>
      <c r="H398" s="143" t="s">
        <v>1032</v>
      </c>
      <c r="I398" s="142" t="s">
        <v>1236</v>
      </c>
      <c r="J398" s="142">
        <v>27</v>
      </c>
      <c r="K398" s="142"/>
      <c r="L398" s="142">
        <v>27</v>
      </c>
      <c r="M398" s="142"/>
      <c r="N398" s="149"/>
      <c r="O398" s="149"/>
      <c r="P398" s="149"/>
      <c r="Q398" s="149"/>
      <c r="R398" s="149"/>
      <c r="S398" s="142"/>
      <c r="T398" s="142">
        <v>186</v>
      </c>
      <c r="U398" s="154" t="s">
        <v>1237</v>
      </c>
      <c r="V398" s="42" t="s">
        <v>39</v>
      </c>
      <c r="W398" s="69" t="s">
        <v>1035</v>
      </c>
    </row>
    <row r="399" s="6" customFormat="1" ht="36" spans="1:23">
      <c r="A399" s="35">
        <v>390</v>
      </c>
      <c r="B399" s="142" t="s">
        <v>1188</v>
      </c>
      <c r="C399" s="36" t="s">
        <v>31</v>
      </c>
      <c r="D399" s="42" t="s">
        <v>34</v>
      </c>
      <c r="E399" s="142" t="s">
        <v>750</v>
      </c>
      <c r="F399" s="104">
        <v>44317</v>
      </c>
      <c r="G399" s="38">
        <v>44531</v>
      </c>
      <c r="H399" s="143" t="s">
        <v>1032</v>
      </c>
      <c r="I399" s="142" t="s">
        <v>1238</v>
      </c>
      <c r="J399" s="142">
        <v>12</v>
      </c>
      <c r="K399" s="142"/>
      <c r="L399" s="142">
        <v>12</v>
      </c>
      <c r="M399" s="142"/>
      <c r="N399" s="149"/>
      <c r="O399" s="149"/>
      <c r="P399" s="149"/>
      <c r="Q399" s="149"/>
      <c r="R399" s="149"/>
      <c r="S399" s="142"/>
      <c r="T399" s="142">
        <v>450</v>
      </c>
      <c r="U399" s="154" t="s">
        <v>1239</v>
      </c>
      <c r="V399" s="42" t="s">
        <v>39</v>
      </c>
      <c r="W399" s="69" t="s">
        <v>1035</v>
      </c>
    </row>
    <row r="400" s="6" customFormat="1" ht="36" spans="1:23">
      <c r="A400" s="35">
        <v>391</v>
      </c>
      <c r="B400" s="142" t="s">
        <v>1188</v>
      </c>
      <c r="C400" s="36" t="s">
        <v>31</v>
      </c>
      <c r="D400" s="42" t="s">
        <v>34</v>
      </c>
      <c r="E400" s="142" t="s">
        <v>750</v>
      </c>
      <c r="F400" s="104">
        <v>44317</v>
      </c>
      <c r="G400" s="38">
        <v>44531</v>
      </c>
      <c r="H400" s="143" t="s">
        <v>1032</v>
      </c>
      <c r="I400" s="142" t="s">
        <v>1240</v>
      </c>
      <c r="J400" s="142">
        <v>29</v>
      </c>
      <c r="K400" s="142"/>
      <c r="L400" s="142">
        <v>29</v>
      </c>
      <c r="M400" s="142"/>
      <c r="N400" s="149"/>
      <c r="O400" s="149"/>
      <c r="P400" s="149"/>
      <c r="Q400" s="149"/>
      <c r="R400" s="149"/>
      <c r="S400" s="142"/>
      <c r="T400" s="142">
        <v>965</v>
      </c>
      <c r="U400" s="154" t="s">
        <v>1241</v>
      </c>
      <c r="V400" s="42" t="s">
        <v>39</v>
      </c>
      <c r="W400" s="69" t="s">
        <v>1035</v>
      </c>
    </row>
    <row r="401" s="6" customFormat="1" ht="24" spans="1:23">
      <c r="A401" s="35">
        <v>392</v>
      </c>
      <c r="B401" s="142" t="s">
        <v>1188</v>
      </c>
      <c r="C401" s="36" t="s">
        <v>31</v>
      </c>
      <c r="D401" s="42" t="s">
        <v>34</v>
      </c>
      <c r="E401" s="142" t="s">
        <v>643</v>
      </c>
      <c r="F401" s="104">
        <v>44317</v>
      </c>
      <c r="G401" s="38">
        <v>44531</v>
      </c>
      <c r="H401" s="143" t="s">
        <v>1032</v>
      </c>
      <c r="I401" s="142" t="s">
        <v>1242</v>
      </c>
      <c r="J401" s="142">
        <v>15</v>
      </c>
      <c r="K401" s="142"/>
      <c r="L401" s="142">
        <v>15</v>
      </c>
      <c r="M401" s="142"/>
      <c r="N401" s="149"/>
      <c r="O401" s="149"/>
      <c r="P401" s="149"/>
      <c r="Q401" s="149"/>
      <c r="R401" s="149"/>
      <c r="S401" s="142"/>
      <c r="T401" s="142">
        <v>110</v>
      </c>
      <c r="U401" s="154" t="s">
        <v>1243</v>
      </c>
      <c r="V401" s="42" t="s">
        <v>39</v>
      </c>
      <c r="W401" s="69" t="s">
        <v>1035</v>
      </c>
    </row>
    <row r="402" s="6" customFormat="1" ht="24" spans="1:23">
      <c r="A402" s="35">
        <v>393</v>
      </c>
      <c r="B402" s="145" t="s">
        <v>1188</v>
      </c>
      <c r="C402" s="36" t="s">
        <v>31</v>
      </c>
      <c r="D402" s="42" t="s">
        <v>34</v>
      </c>
      <c r="E402" s="146" t="s">
        <v>1244</v>
      </c>
      <c r="F402" s="104">
        <v>44317</v>
      </c>
      <c r="G402" s="38">
        <v>44531</v>
      </c>
      <c r="H402" s="84" t="s">
        <v>1032</v>
      </c>
      <c r="I402" s="161" t="s">
        <v>1245</v>
      </c>
      <c r="J402" s="150">
        <v>14</v>
      </c>
      <c r="K402" s="150"/>
      <c r="L402" s="150">
        <v>14</v>
      </c>
      <c r="M402" s="150"/>
      <c r="N402" s="149"/>
      <c r="O402" s="149"/>
      <c r="P402" s="149"/>
      <c r="Q402" s="149"/>
      <c r="R402" s="149"/>
      <c r="S402" s="150"/>
      <c r="T402" s="150">
        <v>650</v>
      </c>
      <c r="U402" s="154" t="s">
        <v>1246</v>
      </c>
      <c r="V402" s="42" t="s">
        <v>39</v>
      </c>
      <c r="W402" s="69" t="s">
        <v>1035</v>
      </c>
    </row>
    <row r="403" s="6" customFormat="1" ht="24" spans="1:23">
      <c r="A403" s="35">
        <v>394</v>
      </c>
      <c r="B403" s="142" t="s">
        <v>1188</v>
      </c>
      <c r="C403" s="36" t="s">
        <v>31</v>
      </c>
      <c r="D403" s="42" t="s">
        <v>34</v>
      </c>
      <c r="E403" s="142" t="s">
        <v>1247</v>
      </c>
      <c r="F403" s="104">
        <v>44317</v>
      </c>
      <c r="G403" s="38">
        <v>44531</v>
      </c>
      <c r="H403" s="84" t="s">
        <v>1032</v>
      </c>
      <c r="I403" s="84" t="s">
        <v>1044</v>
      </c>
      <c r="J403" s="142">
        <v>18</v>
      </c>
      <c r="K403" s="142"/>
      <c r="L403" s="142">
        <v>18</v>
      </c>
      <c r="M403" s="142"/>
      <c r="N403" s="149"/>
      <c r="O403" s="149"/>
      <c r="P403" s="149"/>
      <c r="Q403" s="149"/>
      <c r="R403" s="149"/>
      <c r="S403" s="142"/>
      <c r="T403" s="142">
        <v>580</v>
      </c>
      <c r="U403" s="154" t="s">
        <v>1248</v>
      </c>
      <c r="V403" s="42" t="s">
        <v>39</v>
      </c>
      <c r="W403" s="69" t="s">
        <v>1035</v>
      </c>
    </row>
    <row r="404" s="6" customFormat="1" ht="24" spans="1:23">
      <c r="A404" s="35">
        <v>395</v>
      </c>
      <c r="B404" s="142" t="s">
        <v>1188</v>
      </c>
      <c r="C404" s="36" t="s">
        <v>31</v>
      </c>
      <c r="D404" s="42" t="s">
        <v>34</v>
      </c>
      <c r="E404" s="142" t="s">
        <v>537</v>
      </c>
      <c r="F404" s="104">
        <v>44317</v>
      </c>
      <c r="G404" s="38">
        <v>44531</v>
      </c>
      <c r="H404" s="143" t="s">
        <v>1032</v>
      </c>
      <c r="I404" s="142" t="s">
        <v>1249</v>
      </c>
      <c r="J404" s="142">
        <v>27</v>
      </c>
      <c r="K404" s="142"/>
      <c r="L404" s="142">
        <v>27</v>
      </c>
      <c r="M404" s="142"/>
      <c r="N404" s="149"/>
      <c r="O404" s="149"/>
      <c r="P404" s="149"/>
      <c r="Q404" s="149"/>
      <c r="R404" s="149"/>
      <c r="S404" s="142"/>
      <c r="T404" s="142">
        <v>860</v>
      </c>
      <c r="U404" s="156" t="s">
        <v>1250</v>
      </c>
      <c r="V404" s="42" t="s">
        <v>39</v>
      </c>
      <c r="W404" s="69" t="s">
        <v>1035</v>
      </c>
    </row>
    <row r="405" s="6" customFormat="1" ht="24" spans="1:23">
      <c r="A405" s="35">
        <v>396</v>
      </c>
      <c r="B405" s="69" t="s">
        <v>1188</v>
      </c>
      <c r="C405" s="36" t="s">
        <v>31</v>
      </c>
      <c r="D405" s="42" t="s">
        <v>34</v>
      </c>
      <c r="E405" s="69" t="s">
        <v>1216</v>
      </c>
      <c r="F405" s="104">
        <v>44317</v>
      </c>
      <c r="G405" s="38">
        <v>44531</v>
      </c>
      <c r="H405" s="143" t="s">
        <v>1032</v>
      </c>
      <c r="I405" s="69" t="s">
        <v>1251</v>
      </c>
      <c r="J405" s="73">
        <v>21</v>
      </c>
      <c r="K405" s="73"/>
      <c r="L405" s="73">
        <v>21</v>
      </c>
      <c r="M405" s="73"/>
      <c r="N405" s="149"/>
      <c r="O405" s="149"/>
      <c r="P405" s="149"/>
      <c r="Q405" s="149"/>
      <c r="R405" s="149"/>
      <c r="S405" s="73"/>
      <c r="T405" s="73">
        <v>180</v>
      </c>
      <c r="U405" s="154" t="s">
        <v>1252</v>
      </c>
      <c r="V405" s="42" t="s">
        <v>39</v>
      </c>
      <c r="W405" s="69" t="s">
        <v>1035</v>
      </c>
    </row>
    <row r="406" s="6" customFormat="1" ht="36" spans="1:23">
      <c r="A406" s="35">
        <v>397</v>
      </c>
      <c r="B406" s="142" t="s">
        <v>1253</v>
      </c>
      <c r="C406" s="36" t="s">
        <v>31</v>
      </c>
      <c r="D406" s="42" t="s">
        <v>34</v>
      </c>
      <c r="E406" s="142" t="s">
        <v>1254</v>
      </c>
      <c r="F406" s="104">
        <v>44317</v>
      </c>
      <c r="G406" s="38">
        <v>44531</v>
      </c>
      <c r="H406" s="143" t="s">
        <v>1032</v>
      </c>
      <c r="I406" s="142" t="s">
        <v>1255</v>
      </c>
      <c r="J406" s="84">
        <v>29</v>
      </c>
      <c r="K406" s="84"/>
      <c r="L406" s="84">
        <v>29</v>
      </c>
      <c r="M406" s="84"/>
      <c r="N406" s="149"/>
      <c r="O406" s="149"/>
      <c r="P406" s="149"/>
      <c r="Q406" s="149"/>
      <c r="R406" s="149"/>
      <c r="S406" s="84"/>
      <c r="T406" s="84">
        <v>820</v>
      </c>
      <c r="U406" s="154" t="s">
        <v>1256</v>
      </c>
      <c r="V406" s="42" t="s">
        <v>39</v>
      </c>
      <c r="W406" s="69" t="s">
        <v>1035</v>
      </c>
    </row>
    <row r="407" s="6" customFormat="1" ht="24" spans="1:23">
      <c r="A407" s="35">
        <v>398</v>
      </c>
      <c r="B407" s="142" t="s">
        <v>1257</v>
      </c>
      <c r="C407" s="36" t="s">
        <v>31</v>
      </c>
      <c r="D407" s="42" t="s">
        <v>34</v>
      </c>
      <c r="E407" s="142" t="s">
        <v>1258</v>
      </c>
      <c r="F407" s="104">
        <v>44317</v>
      </c>
      <c r="G407" s="38">
        <v>44531</v>
      </c>
      <c r="H407" s="143" t="s">
        <v>1032</v>
      </c>
      <c r="I407" s="142" t="s">
        <v>1259</v>
      </c>
      <c r="J407" s="84">
        <v>12</v>
      </c>
      <c r="K407" s="84"/>
      <c r="L407" s="84">
        <v>12</v>
      </c>
      <c r="M407" s="84"/>
      <c r="N407" s="149"/>
      <c r="O407" s="149"/>
      <c r="P407" s="149"/>
      <c r="Q407" s="149"/>
      <c r="R407" s="70">
        <v>1</v>
      </c>
      <c r="S407" s="84"/>
      <c r="T407" s="84">
        <v>285</v>
      </c>
      <c r="U407" s="156" t="s">
        <v>1260</v>
      </c>
      <c r="V407" s="42" t="s">
        <v>39</v>
      </c>
      <c r="W407" s="69" t="s">
        <v>1035</v>
      </c>
    </row>
    <row r="408" s="6" customFormat="1" ht="36" spans="1:23">
      <c r="A408" s="35">
        <v>399</v>
      </c>
      <c r="B408" s="84" t="s">
        <v>1257</v>
      </c>
      <c r="C408" s="36" t="s">
        <v>31</v>
      </c>
      <c r="D408" s="42" t="s">
        <v>34</v>
      </c>
      <c r="E408" s="84" t="s">
        <v>1261</v>
      </c>
      <c r="F408" s="104">
        <v>44317</v>
      </c>
      <c r="G408" s="38">
        <v>44531</v>
      </c>
      <c r="H408" s="143" t="s">
        <v>1032</v>
      </c>
      <c r="I408" s="142" t="s">
        <v>1262</v>
      </c>
      <c r="J408" s="84">
        <v>27</v>
      </c>
      <c r="K408" s="84"/>
      <c r="L408" s="84">
        <v>27</v>
      </c>
      <c r="M408" s="84"/>
      <c r="N408" s="149"/>
      <c r="O408" s="149"/>
      <c r="P408" s="149"/>
      <c r="Q408" s="149"/>
      <c r="R408" s="149"/>
      <c r="S408" s="84"/>
      <c r="T408" s="84">
        <v>294</v>
      </c>
      <c r="U408" s="154" t="s">
        <v>1263</v>
      </c>
      <c r="V408" s="42" t="s">
        <v>39</v>
      </c>
      <c r="W408" s="69" t="s">
        <v>1035</v>
      </c>
    </row>
    <row r="409" s="6" customFormat="1" ht="36" spans="1:23">
      <c r="A409" s="35">
        <v>400</v>
      </c>
      <c r="B409" s="84" t="s">
        <v>1257</v>
      </c>
      <c r="C409" s="36" t="s">
        <v>31</v>
      </c>
      <c r="D409" s="42" t="s">
        <v>34</v>
      </c>
      <c r="E409" s="142" t="s">
        <v>1097</v>
      </c>
      <c r="F409" s="104">
        <v>44317</v>
      </c>
      <c r="G409" s="38">
        <v>44531</v>
      </c>
      <c r="H409" s="143" t="s">
        <v>1032</v>
      </c>
      <c r="I409" s="142" t="s">
        <v>1264</v>
      </c>
      <c r="J409" s="84">
        <v>28</v>
      </c>
      <c r="K409" s="84"/>
      <c r="L409" s="84">
        <v>28</v>
      </c>
      <c r="M409" s="84"/>
      <c r="N409" s="149"/>
      <c r="O409" s="149"/>
      <c r="P409" s="149"/>
      <c r="Q409" s="149"/>
      <c r="R409" s="149"/>
      <c r="S409" s="84"/>
      <c r="T409" s="84">
        <v>600</v>
      </c>
      <c r="U409" s="156" t="s">
        <v>1265</v>
      </c>
      <c r="V409" s="42" t="s">
        <v>39</v>
      </c>
      <c r="W409" s="69" t="s">
        <v>1035</v>
      </c>
    </row>
    <row r="410" s="6" customFormat="1" ht="24" spans="1:23">
      <c r="A410" s="35">
        <v>401</v>
      </c>
      <c r="B410" s="142" t="s">
        <v>1266</v>
      </c>
      <c r="C410" s="36" t="s">
        <v>31</v>
      </c>
      <c r="D410" s="42" t="s">
        <v>34</v>
      </c>
      <c r="E410" s="142" t="s">
        <v>1267</v>
      </c>
      <c r="F410" s="104">
        <v>44317</v>
      </c>
      <c r="G410" s="38">
        <v>44531</v>
      </c>
      <c r="H410" s="143" t="s">
        <v>1032</v>
      </c>
      <c r="I410" s="142" t="s">
        <v>1268</v>
      </c>
      <c r="J410" s="142">
        <v>18</v>
      </c>
      <c r="K410" s="142"/>
      <c r="L410" s="142">
        <v>18</v>
      </c>
      <c r="M410" s="142"/>
      <c r="N410" s="149"/>
      <c r="O410" s="149"/>
      <c r="P410" s="149"/>
      <c r="Q410" s="149"/>
      <c r="R410" s="70">
        <v>1</v>
      </c>
      <c r="S410" s="142"/>
      <c r="T410" s="142">
        <v>180</v>
      </c>
      <c r="U410" s="154" t="s">
        <v>1252</v>
      </c>
      <c r="V410" s="42" t="s">
        <v>39</v>
      </c>
      <c r="W410" s="69" t="s">
        <v>1035</v>
      </c>
    </row>
    <row r="411" s="6" customFormat="1" ht="24" spans="1:23">
      <c r="A411" s="35">
        <v>402</v>
      </c>
      <c r="B411" s="142" t="s">
        <v>1266</v>
      </c>
      <c r="C411" s="36" t="s">
        <v>31</v>
      </c>
      <c r="D411" s="42" t="s">
        <v>34</v>
      </c>
      <c r="E411" s="142" t="s">
        <v>911</v>
      </c>
      <c r="F411" s="104">
        <v>44317</v>
      </c>
      <c r="G411" s="38">
        <v>44531</v>
      </c>
      <c r="H411" s="143" t="s">
        <v>1032</v>
      </c>
      <c r="I411" s="142" t="s">
        <v>1269</v>
      </c>
      <c r="J411" s="84">
        <v>29</v>
      </c>
      <c r="K411" s="84"/>
      <c r="L411" s="84">
        <v>29</v>
      </c>
      <c r="M411" s="84"/>
      <c r="N411" s="149"/>
      <c r="O411" s="149"/>
      <c r="P411" s="149"/>
      <c r="Q411" s="149"/>
      <c r="R411" s="149"/>
      <c r="S411" s="84"/>
      <c r="T411" s="84">
        <v>410</v>
      </c>
      <c r="U411" s="154" t="s">
        <v>1093</v>
      </c>
      <c r="V411" s="42" t="s">
        <v>39</v>
      </c>
      <c r="W411" s="69" t="s">
        <v>1035</v>
      </c>
    </row>
    <row r="412" s="6" customFormat="1" ht="36" spans="1:23">
      <c r="A412" s="35">
        <v>403</v>
      </c>
      <c r="B412" s="142" t="s">
        <v>1270</v>
      </c>
      <c r="C412" s="36" t="s">
        <v>31</v>
      </c>
      <c r="D412" s="42" t="s">
        <v>34</v>
      </c>
      <c r="E412" s="142" t="s">
        <v>1271</v>
      </c>
      <c r="F412" s="104">
        <v>44317</v>
      </c>
      <c r="G412" s="38">
        <v>44531</v>
      </c>
      <c r="H412" s="143" t="s">
        <v>1032</v>
      </c>
      <c r="I412" s="142" t="s">
        <v>1272</v>
      </c>
      <c r="J412" s="84">
        <v>29</v>
      </c>
      <c r="K412" s="84"/>
      <c r="L412" s="84">
        <v>29</v>
      </c>
      <c r="M412" s="84"/>
      <c r="N412" s="149"/>
      <c r="O412" s="149"/>
      <c r="P412" s="149"/>
      <c r="Q412" s="149"/>
      <c r="R412" s="70">
        <v>1</v>
      </c>
      <c r="S412" s="84"/>
      <c r="T412" s="84">
        <v>470</v>
      </c>
      <c r="U412" s="156" t="s">
        <v>1273</v>
      </c>
      <c r="V412" s="42" t="s">
        <v>39</v>
      </c>
      <c r="W412" s="69" t="s">
        <v>1035</v>
      </c>
    </row>
    <row r="413" s="6" customFormat="1" ht="24" spans="1:23">
      <c r="A413" s="35">
        <v>404</v>
      </c>
      <c r="B413" s="142" t="s">
        <v>1270</v>
      </c>
      <c r="C413" s="36" t="s">
        <v>31</v>
      </c>
      <c r="D413" s="42" t="s">
        <v>34</v>
      </c>
      <c r="E413" s="142" t="s">
        <v>1274</v>
      </c>
      <c r="F413" s="104">
        <v>44317</v>
      </c>
      <c r="G413" s="38">
        <v>44531</v>
      </c>
      <c r="H413" s="143" t="s">
        <v>1032</v>
      </c>
      <c r="I413" s="142" t="s">
        <v>1275</v>
      </c>
      <c r="J413" s="84">
        <v>29</v>
      </c>
      <c r="K413" s="84"/>
      <c r="L413" s="84">
        <v>29</v>
      </c>
      <c r="M413" s="84"/>
      <c r="N413" s="149"/>
      <c r="O413" s="149"/>
      <c r="P413" s="149"/>
      <c r="Q413" s="149"/>
      <c r="R413" s="70">
        <v>1</v>
      </c>
      <c r="S413" s="84"/>
      <c r="T413" s="84">
        <v>410</v>
      </c>
      <c r="U413" s="153" t="s">
        <v>1276</v>
      </c>
      <c r="V413" s="42" t="s">
        <v>39</v>
      </c>
      <c r="W413" s="69" t="s">
        <v>1035</v>
      </c>
    </row>
    <row r="414" s="6" customFormat="1" ht="24" spans="1:23">
      <c r="A414" s="35">
        <v>405</v>
      </c>
      <c r="B414" s="142" t="s">
        <v>1270</v>
      </c>
      <c r="C414" s="36" t="s">
        <v>31</v>
      </c>
      <c r="D414" s="42" t="s">
        <v>34</v>
      </c>
      <c r="E414" s="142" t="s">
        <v>904</v>
      </c>
      <c r="F414" s="104">
        <v>44317</v>
      </c>
      <c r="G414" s="38">
        <v>44531</v>
      </c>
      <c r="H414" s="143" t="s">
        <v>1032</v>
      </c>
      <c r="I414" s="142" t="s">
        <v>1277</v>
      </c>
      <c r="J414" s="84">
        <v>29</v>
      </c>
      <c r="K414" s="84"/>
      <c r="L414" s="84">
        <v>29</v>
      </c>
      <c r="M414" s="84"/>
      <c r="N414" s="149"/>
      <c r="O414" s="149"/>
      <c r="P414" s="149"/>
      <c r="Q414" s="149"/>
      <c r="R414" s="149"/>
      <c r="S414" s="84"/>
      <c r="T414" s="84">
        <v>330</v>
      </c>
      <c r="U414" s="153" t="s">
        <v>1278</v>
      </c>
      <c r="V414" s="42" t="s">
        <v>39</v>
      </c>
      <c r="W414" s="69" t="s">
        <v>1035</v>
      </c>
    </row>
    <row r="415" s="6" customFormat="1" ht="24" spans="1:23">
      <c r="A415" s="35">
        <v>406</v>
      </c>
      <c r="B415" s="142" t="s">
        <v>1270</v>
      </c>
      <c r="C415" s="36" t="s">
        <v>31</v>
      </c>
      <c r="D415" s="42" t="s">
        <v>34</v>
      </c>
      <c r="E415" s="142" t="s">
        <v>118</v>
      </c>
      <c r="F415" s="104">
        <v>44317</v>
      </c>
      <c r="G415" s="38">
        <v>44531</v>
      </c>
      <c r="H415" s="143" t="s">
        <v>1032</v>
      </c>
      <c r="I415" s="142" t="s">
        <v>1279</v>
      </c>
      <c r="J415" s="84">
        <v>29</v>
      </c>
      <c r="K415" s="84"/>
      <c r="L415" s="84">
        <v>29</v>
      </c>
      <c r="M415" s="84"/>
      <c r="N415" s="149"/>
      <c r="O415" s="149"/>
      <c r="P415" s="149"/>
      <c r="Q415" s="149"/>
      <c r="R415" s="149"/>
      <c r="S415" s="84"/>
      <c r="T415" s="84">
        <v>220</v>
      </c>
      <c r="U415" s="153" t="s">
        <v>1280</v>
      </c>
      <c r="V415" s="42" t="s">
        <v>39</v>
      </c>
      <c r="W415" s="69" t="s">
        <v>1035</v>
      </c>
    </row>
    <row r="416" s="6" customFormat="1" ht="24" spans="1:23">
      <c r="A416" s="35">
        <v>407</v>
      </c>
      <c r="B416" s="142" t="s">
        <v>1270</v>
      </c>
      <c r="C416" s="36" t="s">
        <v>31</v>
      </c>
      <c r="D416" s="42" t="s">
        <v>34</v>
      </c>
      <c r="E416" s="142" t="s">
        <v>1196</v>
      </c>
      <c r="F416" s="104">
        <v>44317</v>
      </c>
      <c r="G416" s="38">
        <v>44531</v>
      </c>
      <c r="H416" s="143" t="s">
        <v>1032</v>
      </c>
      <c r="I416" s="142" t="s">
        <v>1281</v>
      </c>
      <c r="J416" s="84">
        <v>29</v>
      </c>
      <c r="K416" s="84"/>
      <c r="L416" s="84">
        <v>29</v>
      </c>
      <c r="M416" s="84"/>
      <c r="N416" s="149"/>
      <c r="O416" s="149"/>
      <c r="P416" s="149"/>
      <c r="Q416" s="149"/>
      <c r="R416" s="149"/>
      <c r="S416" s="84"/>
      <c r="T416" s="84">
        <v>527</v>
      </c>
      <c r="U416" s="153" t="s">
        <v>1282</v>
      </c>
      <c r="V416" s="42" t="s">
        <v>39</v>
      </c>
      <c r="W416" s="69" t="s">
        <v>1035</v>
      </c>
    </row>
    <row r="417" s="6" customFormat="1" ht="24" spans="1:23">
      <c r="A417" s="35">
        <v>408</v>
      </c>
      <c r="B417" s="142" t="s">
        <v>1270</v>
      </c>
      <c r="C417" s="36" t="s">
        <v>31</v>
      </c>
      <c r="D417" s="42" t="s">
        <v>34</v>
      </c>
      <c r="E417" s="142" t="s">
        <v>1283</v>
      </c>
      <c r="F417" s="104">
        <v>44317</v>
      </c>
      <c r="G417" s="38">
        <v>44531</v>
      </c>
      <c r="H417" s="143" t="s">
        <v>1032</v>
      </c>
      <c r="I417" s="142" t="s">
        <v>1284</v>
      </c>
      <c r="J417" s="84">
        <v>29</v>
      </c>
      <c r="K417" s="84"/>
      <c r="L417" s="84">
        <v>29</v>
      </c>
      <c r="M417" s="84"/>
      <c r="N417" s="149"/>
      <c r="O417" s="149"/>
      <c r="P417" s="149"/>
      <c r="Q417" s="149"/>
      <c r="R417" s="149"/>
      <c r="S417" s="84"/>
      <c r="T417" s="84">
        <v>360</v>
      </c>
      <c r="U417" s="154" t="s">
        <v>1206</v>
      </c>
      <c r="V417" s="42" t="s">
        <v>39</v>
      </c>
      <c r="W417" s="69" t="s">
        <v>1035</v>
      </c>
    </row>
    <row r="418" s="6" customFormat="1" ht="24" spans="1:23">
      <c r="A418" s="35">
        <v>409</v>
      </c>
      <c r="B418" s="142" t="s">
        <v>1270</v>
      </c>
      <c r="C418" s="36" t="s">
        <v>31</v>
      </c>
      <c r="D418" s="42" t="s">
        <v>34</v>
      </c>
      <c r="E418" s="142" t="s">
        <v>1285</v>
      </c>
      <c r="F418" s="104">
        <v>44317</v>
      </c>
      <c r="G418" s="38">
        <v>44531</v>
      </c>
      <c r="H418" s="143" t="s">
        <v>1032</v>
      </c>
      <c r="I418" s="142" t="s">
        <v>1286</v>
      </c>
      <c r="J418" s="84">
        <v>29</v>
      </c>
      <c r="K418" s="84"/>
      <c r="L418" s="84">
        <v>29</v>
      </c>
      <c r="M418" s="84"/>
      <c r="N418" s="149"/>
      <c r="O418" s="149"/>
      <c r="P418" s="149"/>
      <c r="Q418" s="149"/>
      <c r="R418" s="70">
        <v>1</v>
      </c>
      <c r="S418" s="84"/>
      <c r="T418" s="84">
        <v>290</v>
      </c>
      <c r="U418" s="154" t="s">
        <v>1287</v>
      </c>
      <c r="V418" s="42" t="s">
        <v>39</v>
      </c>
      <c r="W418" s="69" t="s">
        <v>1035</v>
      </c>
    </row>
    <row r="419" s="6" customFormat="1" ht="36" spans="1:23">
      <c r="A419" s="35">
        <v>410</v>
      </c>
      <c r="B419" s="142" t="s">
        <v>1270</v>
      </c>
      <c r="C419" s="36" t="s">
        <v>31</v>
      </c>
      <c r="D419" s="42" t="s">
        <v>34</v>
      </c>
      <c r="E419" s="142" t="s">
        <v>1288</v>
      </c>
      <c r="F419" s="104">
        <v>44317</v>
      </c>
      <c r="G419" s="38">
        <v>44531</v>
      </c>
      <c r="H419" s="143" t="s">
        <v>1032</v>
      </c>
      <c r="I419" s="142" t="s">
        <v>1272</v>
      </c>
      <c r="J419" s="84">
        <v>29</v>
      </c>
      <c r="K419" s="84"/>
      <c r="L419" s="84">
        <v>29</v>
      </c>
      <c r="M419" s="84"/>
      <c r="N419" s="149"/>
      <c r="O419" s="149"/>
      <c r="P419" s="149"/>
      <c r="Q419" s="149"/>
      <c r="R419" s="149"/>
      <c r="S419" s="84"/>
      <c r="T419" s="84">
        <v>370</v>
      </c>
      <c r="U419" s="154" t="s">
        <v>1289</v>
      </c>
      <c r="V419" s="42" t="s">
        <v>39</v>
      </c>
      <c r="W419" s="69" t="s">
        <v>1035</v>
      </c>
    </row>
    <row r="420" s="6" customFormat="1" ht="24" spans="1:23">
      <c r="A420" s="35">
        <v>411</v>
      </c>
      <c r="B420" s="142" t="s">
        <v>1270</v>
      </c>
      <c r="C420" s="36" t="s">
        <v>31</v>
      </c>
      <c r="D420" s="42" t="s">
        <v>34</v>
      </c>
      <c r="E420" s="142" t="s">
        <v>46</v>
      </c>
      <c r="F420" s="104">
        <v>44317</v>
      </c>
      <c r="G420" s="38">
        <v>44531</v>
      </c>
      <c r="H420" s="143" t="s">
        <v>1032</v>
      </c>
      <c r="I420" s="142" t="s">
        <v>1290</v>
      </c>
      <c r="J420" s="84">
        <v>18</v>
      </c>
      <c r="K420" s="84"/>
      <c r="L420" s="84">
        <v>18</v>
      </c>
      <c r="M420" s="84"/>
      <c r="N420" s="149"/>
      <c r="O420" s="149"/>
      <c r="P420" s="149"/>
      <c r="Q420" s="149"/>
      <c r="R420" s="70">
        <v>1</v>
      </c>
      <c r="S420" s="84"/>
      <c r="T420" s="84">
        <v>260</v>
      </c>
      <c r="U420" s="154" t="s">
        <v>1134</v>
      </c>
      <c r="V420" s="42" t="s">
        <v>39</v>
      </c>
      <c r="W420" s="69" t="s">
        <v>1035</v>
      </c>
    </row>
    <row r="421" s="6" customFormat="1" ht="24" spans="1:23">
      <c r="A421" s="35">
        <v>412</v>
      </c>
      <c r="B421" s="142" t="s">
        <v>1270</v>
      </c>
      <c r="C421" s="36" t="s">
        <v>31</v>
      </c>
      <c r="D421" s="42" t="s">
        <v>34</v>
      </c>
      <c r="E421" s="142" t="s">
        <v>242</v>
      </c>
      <c r="F421" s="104">
        <v>44317</v>
      </c>
      <c r="G421" s="38">
        <v>44531</v>
      </c>
      <c r="H421" s="143" t="s">
        <v>1032</v>
      </c>
      <c r="I421" s="142" t="s">
        <v>1291</v>
      </c>
      <c r="J421" s="84">
        <v>29</v>
      </c>
      <c r="K421" s="84"/>
      <c r="L421" s="84">
        <v>29</v>
      </c>
      <c r="M421" s="84"/>
      <c r="N421" s="149"/>
      <c r="O421" s="149"/>
      <c r="P421" s="149"/>
      <c r="Q421" s="149"/>
      <c r="R421" s="149"/>
      <c r="S421" s="84"/>
      <c r="T421" s="84">
        <v>350</v>
      </c>
      <c r="U421" s="154" t="s">
        <v>1292</v>
      </c>
      <c r="V421" s="42" t="s">
        <v>39</v>
      </c>
      <c r="W421" s="69" t="s">
        <v>1035</v>
      </c>
    </row>
    <row r="422" s="6" customFormat="1" ht="24" spans="1:23">
      <c r="A422" s="35">
        <v>413</v>
      </c>
      <c r="B422" s="142" t="s">
        <v>1270</v>
      </c>
      <c r="C422" s="36" t="s">
        <v>31</v>
      </c>
      <c r="D422" s="42" t="s">
        <v>34</v>
      </c>
      <c r="E422" s="142" t="s">
        <v>1293</v>
      </c>
      <c r="F422" s="104">
        <v>44317</v>
      </c>
      <c r="G422" s="38">
        <v>44531</v>
      </c>
      <c r="H422" s="143" t="s">
        <v>1032</v>
      </c>
      <c r="I422" s="142" t="s">
        <v>1294</v>
      </c>
      <c r="J422" s="84">
        <v>27</v>
      </c>
      <c r="K422" s="84"/>
      <c r="L422" s="84">
        <v>27</v>
      </c>
      <c r="M422" s="84"/>
      <c r="N422" s="149"/>
      <c r="O422" s="149"/>
      <c r="P422" s="149"/>
      <c r="Q422" s="149"/>
      <c r="R422" s="70">
        <v>1</v>
      </c>
      <c r="S422" s="84"/>
      <c r="T422" s="84">
        <v>280</v>
      </c>
      <c r="U422" s="154" t="s">
        <v>1295</v>
      </c>
      <c r="V422" s="42" t="s">
        <v>39</v>
      </c>
      <c r="W422" s="69" t="s">
        <v>1035</v>
      </c>
    </row>
    <row r="423" s="6" customFormat="1" ht="24" spans="1:23">
      <c r="A423" s="35">
        <v>414</v>
      </c>
      <c r="B423" s="142" t="s">
        <v>1270</v>
      </c>
      <c r="C423" s="36" t="s">
        <v>31</v>
      </c>
      <c r="D423" s="42" t="s">
        <v>34</v>
      </c>
      <c r="E423" s="142" t="s">
        <v>513</v>
      </c>
      <c r="F423" s="104">
        <v>44317</v>
      </c>
      <c r="G423" s="38">
        <v>44531</v>
      </c>
      <c r="H423" s="143" t="s">
        <v>1032</v>
      </c>
      <c r="I423" s="142" t="s">
        <v>1296</v>
      </c>
      <c r="J423" s="84">
        <v>22</v>
      </c>
      <c r="K423" s="84"/>
      <c r="L423" s="84">
        <v>22</v>
      </c>
      <c r="M423" s="84"/>
      <c r="N423" s="149"/>
      <c r="O423" s="149"/>
      <c r="P423" s="149"/>
      <c r="Q423" s="149"/>
      <c r="R423" s="149"/>
      <c r="S423" s="84"/>
      <c r="T423" s="84">
        <v>410</v>
      </c>
      <c r="U423" s="154" t="s">
        <v>1297</v>
      </c>
      <c r="V423" s="42" t="s">
        <v>39</v>
      </c>
      <c r="W423" s="69" t="s">
        <v>1035</v>
      </c>
    </row>
    <row r="424" s="6" customFormat="1" ht="24" spans="1:23">
      <c r="A424" s="35">
        <v>415</v>
      </c>
      <c r="B424" s="142" t="s">
        <v>1270</v>
      </c>
      <c r="C424" s="36" t="s">
        <v>31</v>
      </c>
      <c r="D424" s="42" t="s">
        <v>34</v>
      </c>
      <c r="E424" s="142" t="s">
        <v>1298</v>
      </c>
      <c r="F424" s="104">
        <v>44317</v>
      </c>
      <c r="G424" s="38">
        <v>44531</v>
      </c>
      <c r="H424" s="143" t="s">
        <v>1032</v>
      </c>
      <c r="I424" s="142" t="s">
        <v>1299</v>
      </c>
      <c r="J424" s="84">
        <v>24</v>
      </c>
      <c r="K424" s="84"/>
      <c r="L424" s="84">
        <v>24</v>
      </c>
      <c r="M424" s="84"/>
      <c r="N424" s="149"/>
      <c r="O424" s="149"/>
      <c r="P424" s="149"/>
      <c r="Q424" s="149"/>
      <c r="R424" s="149"/>
      <c r="S424" s="84"/>
      <c r="T424" s="84">
        <v>250</v>
      </c>
      <c r="U424" s="154" t="s">
        <v>1300</v>
      </c>
      <c r="V424" s="42" t="s">
        <v>39</v>
      </c>
      <c r="W424" s="69" t="s">
        <v>1035</v>
      </c>
    </row>
    <row r="425" s="6" customFormat="1" ht="24" spans="1:23">
      <c r="A425" s="35">
        <v>416</v>
      </c>
      <c r="B425" s="142" t="s">
        <v>1270</v>
      </c>
      <c r="C425" s="36" t="s">
        <v>31</v>
      </c>
      <c r="D425" s="42" t="s">
        <v>34</v>
      </c>
      <c r="E425" s="142" t="s">
        <v>1301</v>
      </c>
      <c r="F425" s="104">
        <v>44317</v>
      </c>
      <c r="G425" s="38">
        <v>44531</v>
      </c>
      <c r="H425" s="143" t="s">
        <v>1032</v>
      </c>
      <c r="I425" s="142" t="s">
        <v>1302</v>
      </c>
      <c r="J425" s="84">
        <v>21</v>
      </c>
      <c r="K425" s="84"/>
      <c r="L425" s="84">
        <v>21</v>
      </c>
      <c r="M425" s="84"/>
      <c r="N425" s="149"/>
      <c r="O425" s="149"/>
      <c r="P425" s="149"/>
      <c r="Q425" s="149"/>
      <c r="R425" s="149"/>
      <c r="S425" s="84"/>
      <c r="T425" s="84">
        <v>492</v>
      </c>
      <c r="U425" s="154" t="s">
        <v>1303</v>
      </c>
      <c r="V425" s="42" t="s">
        <v>39</v>
      </c>
      <c r="W425" s="69" t="s">
        <v>1035</v>
      </c>
    </row>
    <row r="426" s="6" customFormat="1" ht="24" spans="1:23">
      <c r="A426" s="35">
        <v>417</v>
      </c>
      <c r="B426" s="142" t="s">
        <v>1270</v>
      </c>
      <c r="C426" s="36" t="s">
        <v>31</v>
      </c>
      <c r="D426" s="42" t="s">
        <v>34</v>
      </c>
      <c r="E426" s="142" t="s">
        <v>1304</v>
      </c>
      <c r="F426" s="104">
        <v>44317</v>
      </c>
      <c r="G426" s="38">
        <v>44531</v>
      </c>
      <c r="H426" s="143" t="s">
        <v>1032</v>
      </c>
      <c r="I426" s="142" t="s">
        <v>1305</v>
      </c>
      <c r="J426" s="142">
        <v>20</v>
      </c>
      <c r="K426" s="142"/>
      <c r="L426" s="142">
        <v>20</v>
      </c>
      <c r="M426" s="142"/>
      <c r="N426" s="149"/>
      <c r="O426" s="149"/>
      <c r="P426" s="149"/>
      <c r="Q426" s="149"/>
      <c r="R426" s="149"/>
      <c r="S426" s="142"/>
      <c r="T426" s="142">
        <v>780</v>
      </c>
      <c r="U426" s="156" t="s">
        <v>1306</v>
      </c>
      <c r="V426" s="42" t="s">
        <v>39</v>
      </c>
      <c r="W426" s="69" t="s">
        <v>1035</v>
      </c>
    </row>
    <row r="427" s="6" customFormat="1" ht="24" spans="1:23">
      <c r="A427" s="35">
        <v>418</v>
      </c>
      <c r="B427" s="142" t="s">
        <v>1270</v>
      </c>
      <c r="C427" s="36" t="s">
        <v>31</v>
      </c>
      <c r="D427" s="42" t="s">
        <v>34</v>
      </c>
      <c r="E427" s="142" t="s">
        <v>884</v>
      </c>
      <c r="F427" s="104">
        <v>44317</v>
      </c>
      <c r="G427" s="38">
        <v>44531</v>
      </c>
      <c r="H427" s="143" t="s">
        <v>1032</v>
      </c>
      <c r="I427" s="142" t="s">
        <v>1307</v>
      </c>
      <c r="J427" s="84">
        <v>21</v>
      </c>
      <c r="K427" s="84"/>
      <c r="L427" s="84">
        <v>21</v>
      </c>
      <c r="M427" s="84"/>
      <c r="N427" s="149"/>
      <c r="O427" s="149"/>
      <c r="P427" s="149"/>
      <c r="Q427" s="149"/>
      <c r="R427" s="149"/>
      <c r="S427" s="84"/>
      <c r="T427" s="84">
        <v>350</v>
      </c>
      <c r="U427" s="156" t="s">
        <v>1308</v>
      </c>
      <c r="V427" s="42" t="s">
        <v>39</v>
      </c>
      <c r="W427" s="69" t="s">
        <v>1035</v>
      </c>
    </row>
    <row r="428" s="6" customFormat="1" ht="24" spans="1:23">
      <c r="A428" s="35">
        <v>419</v>
      </c>
      <c r="B428" s="142" t="s">
        <v>1309</v>
      </c>
      <c r="C428" s="36" t="s">
        <v>31</v>
      </c>
      <c r="D428" s="42" t="s">
        <v>34</v>
      </c>
      <c r="E428" s="142" t="s">
        <v>166</v>
      </c>
      <c r="F428" s="104">
        <v>44317</v>
      </c>
      <c r="G428" s="38">
        <v>44531</v>
      </c>
      <c r="H428" s="143" t="s">
        <v>1032</v>
      </c>
      <c r="I428" s="142" t="s">
        <v>1310</v>
      </c>
      <c r="J428" s="84">
        <v>20</v>
      </c>
      <c r="K428" s="84"/>
      <c r="L428" s="84">
        <v>20</v>
      </c>
      <c r="M428" s="84"/>
      <c r="N428" s="149"/>
      <c r="O428" s="149"/>
      <c r="P428" s="149"/>
      <c r="Q428" s="149"/>
      <c r="R428" s="70">
        <v>1</v>
      </c>
      <c r="S428" s="84"/>
      <c r="T428" s="84">
        <v>290</v>
      </c>
      <c r="U428" s="156" t="s">
        <v>1311</v>
      </c>
      <c r="V428" s="42" t="s">
        <v>39</v>
      </c>
      <c r="W428" s="69" t="s">
        <v>1035</v>
      </c>
    </row>
    <row r="429" s="6" customFormat="1" ht="24" spans="1:23">
      <c r="A429" s="35">
        <v>420</v>
      </c>
      <c r="B429" s="142" t="s">
        <v>1312</v>
      </c>
      <c r="C429" s="36" t="s">
        <v>31</v>
      </c>
      <c r="D429" s="42" t="s">
        <v>34</v>
      </c>
      <c r="E429" s="142" t="s">
        <v>75</v>
      </c>
      <c r="F429" s="104">
        <v>44317</v>
      </c>
      <c r="G429" s="38">
        <v>44531</v>
      </c>
      <c r="H429" s="143" t="s">
        <v>1032</v>
      </c>
      <c r="I429" s="142" t="s">
        <v>1313</v>
      </c>
      <c r="J429" s="142">
        <v>18</v>
      </c>
      <c r="K429" s="142"/>
      <c r="L429" s="142">
        <v>18</v>
      </c>
      <c r="M429" s="142"/>
      <c r="N429" s="149"/>
      <c r="O429" s="149"/>
      <c r="P429" s="149"/>
      <c r="Q429" s="149"/>
      <c r="R429" s="149"/>
      <c r="S429" s="142"/>
      <c r="T429" s="142">
        <v>250</v>
      </c>
      <c r="U429" s="154" t="s">
        <v>1300</v>
      </c>
      <c r="V429" s="42" t="s">
        <v>39</v>
      </c>
      <c r="W429" s="69" t="s">
        <v>1035</v>
      </c>
    </row>
    <row r="430" s="6" customFormat="1" ht="24" spans="1:23">
      <c r="A430" s="35">
        <v>421</v>
      </c>
      <c r="B430" s="142" t="s">
        <v>1312</v>
      </c>
      <c r="C430" s="36" t="s">
        <v>31</v>
      </c>
      <c r="D430" s="42" t="s">
        <v>34</v>
      </c>
      <c r="E430" s="142" t="s">
        <v>1100</v>
      </c>
      <c r="F430" s="104">
        <v>44317</v>
      </c>
      <c r="G430" s="38">
        <v>44531</v>
      </c>
      <c r="H430" s="143" t="s">
        <v>1032</v>
      </c>
      <c r="I430" s="142" t="s">
        <v>1314</v>
      </c>
      <c r="J430" s="142">
        <v>21</v>
      </c>
      <c r="K430" s="142"/>
      <c r="L430" s="142">
        <v>21</v>
      </c>
      <c r="M430" s="142"/>
      <c r="N430" s="149"/>
      <c r="O430" s="149"/>
      <c r="P430" s="149"/>
      <c r="Q430" s="149"/>
      <c r="R430" s="149"/>
      <c r="S430" s="142"/>
      <c r="T430" s="142">
        <v>263</v>
      </c>
      <c r="U430" s="154" t="s">
        <v>1315</v>
      </c>
      <c r="V430" s="42" t="s">
        <v>39</v>
      </c>
      <c r="W430" s="69" t="s">
        <v>1035</v>
      </c>
    </row>
    <row r="431" s="6" customFormat="1" ht="24" spans="1:23">
      <c r="A431" s="35">
        <v>422</v>
      </c>
      <c r="B431" s="142" t="s">
        <v>1316</v>
      </c>
      <c r="C431" s="36" t="s">
        <v>31</v>
      </c>
      <c r="D431" s="42" t="s">
        <v>34</v>
      </c>
      <c r="E431" s="142" t="s">
        <v>1317</v>
      </c>
      <c r="F431" s="104">
        <v>44317</v>
      </c>
      <c r="G431" s="38">
        <v>44531</v>
      </c>
      <c r="H431" s="143" t="s">
        <v>1032</v>
      </c>
      <c r="I431" s="142" t="s">
        <v>1318</v>
      </c>
      <c r="J431" s="84">
        <v>28</v>
      </c>
      <c r="K431" s="84"/>
      <c r="L431" s="84">
        <v>28</v>
      </c>
      <c r="M431" s="84"/>
      <c r="N431" s="149"/>
      <c r="O431" s="149"/>
      <c r="P431" s="149"/>
      <c r="Q431" s="149"/>
      <c r="R431" s="70">
        <v>1</v>
      </c>
      <c r="S431" s="84"/>
      <c r="T431" s="84">
        <v>100</v>
      </c>
      <c r="U431" s="153" t="s">
        <v>1319</v>
      </c>
      <c r="V431" s="42" t="s">
        <v>39</v>
      </c>
      <c r="W431" s="69" t="s">
        <v>1035</v>
      </c>
    </row>
    <row r="432" s="6" customFormat="1" ht="24" spans="1:23">
      <c r="A432" s="35">
        <v>423</v>
      </c>
      <c r="B432" s="157" t="s">
        <v>1320</v>
      </c>
      <c r="C432" s="36" t="s">
        <v>31</v>
      </c>
      <c r="D432" s="42" t="s">
        <v>34</v>
      </c>
      <c r="E432" s="157" t="s">
        <v>1321</v>
      </c>
      <c r="F432" s="104">
        <v>44317</v>
      </c>
      <c r="G432" s="38">
        <v>44531</v>
      </c>
      <c r="H432" s="84" t="s">
        <v>1032</v>
      </c>
      <c r="I432" s="157" t="s">
        <v>1322</v>
      </c>
      <c r="J432" s="157">
        <v>25</v>
      </c>
      <c r="K432" s="157"/>
      <c r="L432" s="157">
        <v>25</v>
      </c>
      <c r="M432" s="157"/>
      <c r="N432" s="149"/>
      <c r="O432" s="149"/>
      <c r="P432" s="149"/>
      <c r="Q432" s="149"/>
      <c r="R432" s="70">
        <v>1</v>
      </c>
      <c r="S432" s="157"/>
      <c r="T432" s="157">
        <v>710</v>
      </c>
      <c r="U432" s="154" t="s">
        <v>1068</v>
      </c>
      <c r="V432" s="42" t="s">
        <v>39</v>
      </c>
      <c r="W432" s="69" t="s">
        <v>1035</v>
      </c>
    </row>
    <row r="433" s="6" customFormat="1" ht="24" spans="1:23">
      <c r="A433" s="35">
        <v>424</v>
      </c>
      <c r="B433" s="142" t="s">
        <v>1323</v>
      </c>
      <c r="C433" s="36" t="s">
        <v>31</v>
      </c>
      <c r="D433" s="42" t="s">
        <v>34</v>
      </c>
      <c r="E433" s="142" t="s">
        <v>1324</v>
      </c>
      <c r="F433" s="104">
        <v>44317</v>
      </c>
      <c r="G433" s="38">
        <v>44531</v>
      </c>
      <c r="H433" s="84" t="s">
        <v>1032</v>
      </c>
      <c r="I433" s="142" t="s">
        <v>1116</v>
      </c>
      <c r="J433" s="160">
        <v>10</v>
      </c>
      <c r="K433" s="160"/>
      <c r="L433" s="160">
        <v>10</v>
      </c>
      <c r="M433" s="160"/>
      <c r="N433" s="149"/>
      <c r="O433" s="149"/>
      <c r="P433" s="149"/>
      <c r="Q433" s="149"/>
      <c r="R433" s="149"/>
      <c r="S433" s="160"/>
      <c r="T433" s="160">
        <v>120</v>
      </c>
      <c r="U433" s="155" t="s">
        <v>1325</v>
      </c>
      <c r="V433" s="42" t="s">
        <v>39</v>
      </c>
      <c r="W433" s="69" t="s">
        <v>1035</v>
      </c>
    </row>
    <row r="434" s="6" customFormat="1" ht="24" spans="1:23">
      <c r="A434" s="35">
        <v>425</v>
      </c>
      <c r="B434" s="147" t="s">
        <v>1326</v>
      </c>
      <c r="C434" s="36" t="s">
        <v>31</v>
      </c>
      <c r="D434" s="42" t="s">
        <v>34</v>
      </c>
      <c r="E434" s="147" t="s">
        <v>353</v>
      </c>
      <c r="F434" s="104">
        <v>44317</v>
      </c>
      <c r="G434" s="38">
        <v>44531</v>
      </c>
      <c r="H434" s="143" t="s">
        <v>1032</v>
      </c>
      <c r="I434" s="147" t="s">
        <v>1327</v>
      </c>
      <c r="J434" s="147">
        <v>24</v>
      </c>
      <c r="K434" s="147"/>
      <c r="L434" s="147">
        <v>24</v>
      </c>
      <c r="M434" s="147"/>
      <c r="N434" s="149"/>
      <c r="O434" s="149"/>
      <c r="P434" s="149"/>
      <c r="Q434" s="149"/>
      <c r="R434" s="149"/>
      <c r="S434" s="147"/>
      <c r="T434" s="147">
        <v>215</v>
      </c>
      <c r="U434" s="162" t="s">
        <v>1328</v>
      </c>
      <c r="V434" s="42" t="s">
        <v>39</v>
      </c>
      <c r="W434" s="69" t="s">
        <v>1035</v>
      </c>
    </row>
    <row r="435" s="6" customFormat="1" ht="24" spans="1:23">
      <c r="A435" s="35">
        <v>426</v>
      </c>
      <c r="B435" s="142" t="s">
        <v>1329</v>
      </c>
      <c r="C435" s="36" t="s">
        <v>31</v>
      </c>
      <c r="D435" s="42" t="s">
        <v>34</v>
      </c>
      <c r="E435" s="142" t="s">
        <v>1330</v>
      </c>
      <c r="F435" s="104">
        <v>44317</v>
      </c>
      <c r="G435" s="38">
        <v>44531</v>
      </c>
      <c r="H435" s="84" t="s">
        <v>1032</v>
      </c>
      <c r="I435" s="142" t="s">
        <v>1331</v>
      </c>
      <c r="J435" s="142">
        <v>14</v>
      </c>
      <c r="K435" s="142"/>
      <c r="L435" s="142">
        <v>14</v>
      </c>
      <c r="M435" s="142"/>
      <c r="N435" s="149"/>
      <c r="O435" s="149"/>
      <c r="P435" s="149"/>
      <c r="Q435" s="149"/>
      <c r="R435" s="149"/>
      <c r="S435" s="142"/>
      <c r="T435" s="142">
        <v>270</v>
      </c>
      <c r="U435" s="154" t="s">
        <v>1182</v>
      </c>
      <c r="V435" s="42" t="s">
        <v>39</v>
      </c>
      <c r="W435" s="69" t="s">
        <v>1035</v>
      </c>
    </row>
    <row r="436" s="6" customFormat="1" ht="24" spans="1:23">
      <c r="A436" s="35">
        <v>427</v>
      </c>
      <c r="B436" s="142" t="s">
        <v>1332</v>
      </c>
      <c r="C436" s="36" t="s">
        <v>31</v>
      </c>
      <c r="D436" s="42" t="s">
        <v>34</v>
      </c>
      <c r="E436" s="142" t="s">
        <v>370</v>
      </c>
      <c r="F436" s="104">
        <v>44317</v>
      </c>
      <c r="G436" s="38">
        <v>44531</v>
      </c>
      <c r="H436" s="84" t="s">
        <v>1032</v>
      </c>
      <c r="I436" s="142" t="s">
        <v>1333</v>
      </c>
      <c r="J436" s="160">
        <v>11</v>
      </c>
      <c r="K436" s="160"/>
      <c r="L436" s="160">
        <v>11</v>
      </c>
      <c r="M436" s="160"/>
      <c r="N436" s="149"/>
      <c r="O436" s="149"/>
      <c r="P436" s="149"/>
      <c r="Q436" s="149"/>
      <c r="R436" s="70">
        <v>1</v>
      </c>
      <c r="S436" s="160"/>
      <c r="T436" s="160">
        <v>134</v>
      </c>
      <c r="U436" s="155" t="s">
        <v>1334</v>
      </c>
      <c r="V436" s="42" t="s">
        <v>39</v>
      </c>
      <c r="W436" s="69" t="s">
        <v>1035</v>
      </c>
    </row>
    <row r="437" s="6" customFormat="1" ht="24" spans="1:23">
      <c r="A437" s="35">
        <v>428</v>
      </c>
      <c r="B437" s="84" t="s">
        <v>1335</v>
      </c>
      <c r="C437" s="36" t="s">
        <v>31</v>
      </c>
      <c r="D437" s="42" t="s">
        <v>34</v>
      </c>
      <c r="E437" s="84" t="s">
        <v>1095</v>
      </c>
      <c r="F437" s="104">
        <v>44317</v>
      </c>
      <c r="G437" s="38">
        <v>44531</v>
      </c>
      <c r="H437" s="84" t="s">
        <v>1032</v>
      </c>
      <c r="I437" s="84" t="s">
        <v>1103</v>
      </c>
      <c r="J437" s="84">
        <v>15</v>
      </c>
      <c r="K437" s="84"/>
      <c r="L437" s="84">
        <v>15</v>
      </c>
      <c r="M437" s="84"/>
      <c r="N437" s="149"/>
      <c r="O437" s="149"/>
      <c r="P437" s="149"/>
      <c r="Q437" s="149"/>
      <c r="R437" s="149"/>
      <c r="S437" s="84"/>
      <c r="T437" s="84">
        <v>420</v>
      </c>
      <c r="U437" s="154" t="s">
        <v>1106</v>
      </c>
      <c r="V437" s="42" t="s">
        <v>39</v>
      </c>
      <c r="W437" s="69" t="s">
        <v>1035</v>
      </c>
    </row>
    <row r="438" s="6" customFormat="1" ht="24" spans="1:23">
      <c r="A438" s="35">
        <v>429</v>
      </c>
      <c r="B438" s="84" t="s">
        <v>1336</v>
      </c>
      <c r="C438" s="36" t="s">
        <v>31</v>
      </c>
      <c r="D438" s="42" t="s">
        <v>34</v>
      </c>
      <c r="E438" s="84" t="s">
        <v>513</v>
      </c>
      <c r="F438" s="104">
        <v>44317</v>
      </c>
      <c r="G438" s="38">
        <v>44531</v>
      </c>
      <c r="H438" s="84" t="s">
        <v>1032</v>
      </c>
      <c r="I438" s="84" t="s">
        <v>1337</v>
      </c>
      <c r="J438" s="142">
        <v>18</v>
      </c>
      <c r="K438" s="142"/>
      <c r="L438" s="142">
        <v>18</v>
      </c>
      <c r="M438" s="142"/>
      <c r="N438" s="149"/>
      <c r="O438" s="149"/>
      <c r="P438" s="149"/>
      <c r="Q438" s="149"/>
      <c r="R438" s="149"/>
      <c r="S438" s="142"/>
      <c r="T438" s="142">
        <v>151</v>
      </c>
      <c r="U438" s="152" t="s">
        <v>1338</v>
      </c>
      <c r="V438" s="42" t="s">
        <v>39</v>
      </c>
      <c r="W438" s="69" t="s">
        <v>1035</v>
      </c>
    </row>
    <row r="439" s="6" customFormat="1" ht="24" spans="1:23">
      <c r="A439" s="35">
        <v>430</v>
      </c>
      <c r="B439" s="142" t="s">
        <v>1339</v>
      </c>
      <c r="C439" s="36" t="s">
        <v>31</v>
      </c>
      <c r="D439" s="42" t="s">
        <v>34</v>
      </c>
      <c r="E439" s="142" t="s">
        <v>1340</v>
      </c>
      <c r="F439" s="104">
        <v>44317</v>
      </c>
      <c r="G439" s="38">
        <v>44531</v>
      </c>
      <c r="H439" s="84" t="s">
        <v>1032</v>
      </c>
      <c r="I439" s="142" t="s">
        <v>1341</v>
      </c>
      <c r="J439" s="142">
        <v>5</v>
      </c>
      <c r="K439" s="142"/>
      <c r="L439" s="142">
        <v>5</v>
      </c>
      <c r="M439" s="142"/>
      <c r="N439" s="149"/>
      <c r="O439" s="149"/>
      <c r="P439" s="149"/>
      <c r="Q439" s="149"/>
      <c r="R439" s="149"/>
      <c r="S439" s="142"/>
      <c r="T439" s="142">
        <v>270</v>
      </c>
      <c r="U439" s="152" t="s">
        <v>1182</v>
      </c>
      <c r="V439" s="42" t="s">
        <v>39</v>
      </c>
      <c r="W439" s="69" t="s">
        <v>1035</v>
      </c>
    </row>
    <row r="440" s="6" customFormat="1" ht="24" spans="1:23">
      <c r="A440" s="35">
        <v>431</v>
      </c>
      <c r="B440" s="142" t="s">
        <v>1342</v>
      </c>
      <c r="C440" s="36" t="s">
        <v>31</v>
      </c>
      <c r="D440" s="42" t="s">
        <v>34</v>
      </c>
      <c r="E440" s="148" t="s">
        <v>280</v>
      </c>
      <c r="F440" s="104">
        <v>44317</v>
      </c>
      <c r="G440" s="38">
        <v>44531</v>
      </c>
      <c r="H440" s="84" t="s">
        <v>1032</v>
      </c>
      <c r="I440" s="142" t="s">
        <v>1044</v>
      </c>
      <c r="J440" s="142">
        <v>18</v>
      </c>
      <c r="K440" s="142"/>
      <c r="L440" s="142">
        <v>18</v>
      </c>
      <c r="M440" s="142"/>
      <c r="N440" s="149"/>
      <c r="O440" s="149"/>
      <c r="P440" s="149"/>
      <c r="Q440" s="149"/>
      <c r="R440" s="70">
        <v>1</v>
      </c>
      <c r="S440" s="142"/>
      <c r="T440" s="142">
        <v>710</v>
      </c>
      <c r="U440" s="154" t="s">
        <v>1068</v>
      </c>
      <c r="V440" s="42" t="s">
        <v>39</v>
      </c>
      <c r="W440" s="69" t="s">
        <v>1035</v>
      </c>
    </row>
    <row r="441" s="6" customFormat="1" ht="24" spans="1:23">
      <c r="A441" s="35">
        <v>432</v>
      </c>
      <c r="B441" s="148" t="s">
        <v>1343</v>
      </c>
      <c r="C441" s="36" t="s">
        <v>31</v>
      </c>
      <c r="D441" s="42" t="s">
        <v>34</v>
      </c>
      <c r="E441" s="148" t="s">
        <v>60</v>
      </c>
      <c r="F441" s="104">
        <v>44317</v>
      </c>
      <c r="G441" s="38">
        <v>44531</v>
      </c>
      <c r="H441" s="84" t="s">
        <v>1032</v>
      </c>
      <c r="I441" s="148" t="s">
        <v>1344</v>
      </c>
      <c r="J441" s="142">
        <v>15</v>
      </c>
      <c r="K441" s="142"/>
      <c r="L441" s="142">
        <v>15</v>
      </c>
      <c r="M441" s="142"/>
      <c r="N441" s="149"/>
      <c r="O441" s="149"/>
      <c r="P441" s="149"/>
      <c r="Q441" s="149"/>
      <c r="R441" s="70">
        <v>1</v>
      </c>
      <c r="S441" s="142"/>
      <c r="T441" s="142">
        <v>1200</v>
      </c>
      <c r="U441" s="154" t="s">
        <v>1345</v>
      </c>
      <c r="V441" s="42" t="s">
        <v>39</v>
      </c>
      <c r="W441" s="69" t="s">
        <v>1035</v>
      </c>
    </row>
    <row r="442" s="6" customFormat="1" ht="24" spans="1:23">
      <c r="A442" s="35">
        <v>433</v>
      </c>
      <c r="B442" s="84" t="s">
        <v>1346</v>
      </c>
      <c r="C442" s="36" t="s">
        <v>31</v>
      </c>
      <c r="D442" s="42" t="s">
        <v>34</v>
      </c>
      <c r="E442" s="84" t="s">
        <v>1347</v>
      </c>
      <c r="F442" s="104">
        <v>44317</v>
      </c>
      <c r="G442" s="38">
        <v>44531</v>
      </c>
      <c r="H442" s="84" t="s">
        <v>1032</v>
      </c>
      <c r="I442" s="84" t="s">
        <v>1348</v>
      </c>
      <c r="J442" s="84">
        <v>21</v>
      </c>
      <c r="K442" s="84"/>
      <c r="L442" s="84">
        <v>21</v>
      </c>
      <c r="M442" s="84"/>
      <c r="N442" s="149"/>
      <c r="O442" s="149"/>
      <c r="P442" s="149"/>
      <c r="Q442" s="149"/>
      <c r="R442" s="70">
        <v>1</v>
      </c>
      <c r="S442" s="84"/>
      <c r="T442" s="84">
        <v>731</v>
      </c>
      <c r="U442" s="154" t="s">
        <v>1349</v>
      </c>
      <c r="V442" s="42" t="s">
        <v>39</v>
      </c>
      <c r="W442" s="69" t="s">
        <v>1035</v>
      </c>
    </row>
    <row r="443" s="6" customFormat="1" ht="24" spans="1:23">
      <c r="A443" s="35">
        <v>434</v>
      </c>
      <c r="B443" s="145" t="s">
        <v>1350</v>
      </c>
      <c r="C443" s="36" t="s">
        <v>31</v>
      </c>
      <c r="D443" s="42" t="s">
        <v>34</v>
      </c>
      <c r="E443" s="146" t="s">
        <v>297</v>
      </c>
      <c r="F443" s="104">
        <v>44317</v>
      </c>
      <c r="G443" s="38">
        <v>44531</v>
      </c>
      <c r="H443" s="84" t="s">
        <v>1032</v>
      </c>
      <c r="I443" s="161" t="s">
        <v>1351</v>
      </c>
      <c r="J443" s="150">
        <v>21</v>
      </c>
      <c r="K443" s="150"/>
      <c r="L443" s="150">
        <v>21</v>
      </c>
      <c r="M443" s="150"/>
      <c r="N443" s="149"/>
      <c r="O443" s="149"/>
      <c r="P443" s="149"/>
      <c r="Q443" s="149"/>
      <c r="R443" s="149"/>
      <c r="S443" s="150"/>
      <c r="T443" s="150">
        <v>560</v>
      </c>
      <c r="U443" s="154" t="s">
        <v>1352</v>
      </c>
      <c r="V443" s="42" t="s">
        <v>39</v>
      </c>
      <c r="W443" s="69" t="s">
        <v>1035</v>
      </c>
    </row>
    <row r="444" s="6" customFormat="1" ht="36" spans="1:23">
      <c r="A444" s="35">
        <v>435</v>
      </c>
      <c r="B444" s="147" t="s">
        <v>1353</v>
      </c>
      <c r="C444" s="36" t="s">
        <v>31</v>
      </c>
      <c r="D444" s="42" t="s">
        <v>34</v>
      </c>
      <c r="E444" s="158" t="s">
        <v>750</v>
      </c>
      <c r="F444" s="104">
        <v>44317</v>
      </c>
      <c r="G444" s="38">
        <v>44531</v>
      </c>
      <c r="H444" s="143" t="s">
        <v>1032</v>
      </c>
      <c r="I444" s="147" t="s">
        <v>1354</v>
      </c>
      <c r="J444" s="147">
        <v>13</v>
      </c>
      <c r="K444" s="147"/>
      <c r="L444" s="147">
        <v>13</v>
      </c>
      <c r="M444" s="147"/>
      <c r="N444" s="149"/>
      <c r="O444" s="149"/>
      <c r="P444" s="149"/>
      <c r="Q444" s="149"/>
      <c r="R444" s="149"/>
      <c r="S444" s="147"/>
      <c r="T444" s="147">
        <v>620</v>
      </c>
      <c r="U444" s="154" t="s">
        <v>1355</v>
      </c>
      <c r="V444" s="42" t="s">
        <v>39</v>
      </c>
      <c r="W444" s="69" t="s">
        <v>1035</v>
      </c>
    </row>
    <row r="445" s="6" customFormat="1" ht="24" spans="1:23">
      <c r="A445" s="35">
        <v>436</v>
      </c>
      <c r="B445" s="41" t="s">
        <v>1356</v>
      </c>
      <c r="C445" s="36" t="s">
        <v>31</v>
      </c>
      <c r="D445" s="42" t="s">
        <v>34</v>
      </c>
      <c r="E445" s="41" t="s">
        <v>1254</v>
      </c>
      <c r="F445" s="104">
        <v>44317</v>
      </c>
      <c r="G445" s="38">
        <v>44531</v>
      </c>
      <c r="H445" s="84" t="s">
        <v>1032</v>
      </c>
      <c r="I445" s="41" t="s">
        <v>1059</v>
      </c>
      <c r="J445" s="142">
        <v>25</v>
      </c>
      <c r="K445" s="142"/>
      <c r="L445" s="142">
        <v>25</v>
      </c>
      <c r="M445" s="142"/>
      <c r="N445" s="149"/>
      <c r="O445" s="149"/>
      <c r="P445" s="149"/>
      <c r="Q445" s="149"/>
      <c r="R445" s="149"/>
      <c r="S445" s="142"/>
      <c r="T445" s="142">
        <v>1480</v>
      </c>
      <c r="U445" s="152" t="s">
        <v>1357</v>
      </c>
      <c r="V445" s="42" t="s">
        <v>39</v>
      </c>
      <c r="W445" s="69" t="s">
        <v>1035</v>
      </c>
    </row>
    <row r="446" s="6" customFormat="1" ht="24" spans="1:23">
      <c r="A446" s="35">
        <v>437</v>
      </c>
      <c r="B446" s="142" t="s">
        <v>1358</v>
      </c>
      <c r="C446" s="36" t="s">
        <v>31</v>
      </c>
      <c r="D446" s="42" t="s">
        <v>34</v>
      </c>
      <c r="E446" s="159" t="s">
        <v>1144</v>
      </c>
      <c r="F446" s="104">
        <v>44317</v>
      </c>
      <c r="G446" s="38">
        <v>44531</v>
      </c>
      <c r="H446" s="84" t="s">
        <v>1032</v>
      </c>
      <c r="I446" s="160" t="s">
        <v>1359</v>
      </c>
      <c r="J446" s="160">
        <v>20</v>
      </c>
      <c r="K446" s="160"/>
      <c r="L446" s="160">
        <v>20</v>
      </c>
      <c r="M446" s="160"/>
      <c r="N446" s="149"/>
      <c r="O446" s="149"/>
      <c r="P446" s="149"/>
      <c r="Q446" s="149"/>
      <c r="R446" s="149"/>
      <c r="S446" s="160"/>
      <c r="T446" s="160">
        <v>168</v>
      </c>
      <c r="U446" s="154" t="s">
        <v>1360</v>
      </c>
      <c r="V446" s="42" t="s">
        <v>39</v>
      </c>
      <c r="W446" s="69" t="s">
        <v>1035</v>
      </c>
    </row>
    <row r="447" s="6" customFormat="1" ht="24" spans="1:23">
      <c r="A447" s="35">
        <v>438</v>
      </c>
      <c r="B447" s="142" t="s">
        <v>1361</v>
      </c>
      <c r="C447" s="36" t="s">
        <v>31</v>
      </c>
      <c r="D447" s="42" t="s">
        <v>34</v>
      </c>
      <c r="E447" s="142" t="s">
        <v>1274</v>
      </c>
      <c r="F447" s="104">
        <v>44317</v>
      </c>
      <c r="G447" s="38">
        <v>44531</v>
      </c>
      <c r="H447" s="84" t="s">
        <v>1032</v>
      </c>
      <c r="I447" s="142" t="s">
        <v>1067</v>
      </c>
      <c r="J447" s="142">
        <v>19</v>
      </c>
      <c r="K447" s="142"/>
      <c r="L447" s="142">
        <v>19</v>
      </c>
      <c r="M447" s="142"/>
      <c r="N447" s="149"/>
      <c r="O447" s="149"/>
      <c r="P447" s="149"/>
      <c r="Q447" s="149"/>
      <c r="R447" s="70">
        <v>1</v>
      </c>
      <c r="S447" s="142"/>
      <c r="T447" s="142">
        <v>710</v>
      </c>
      <c r="U447" s="154" t="s">
        <v>1068</v>
      </c>
      <c r="V447" s="42" t="s">
        <v>39</v>
      </c>
      <c r="W447" s="69" t="s">
        <v>1035</v>
      </c>
    </row>
    <row r="448" s="6" customFormat="1" ht="24" spans="1:23">
      <c r="A448" s="35">
        <v>439</v>
      </c>
      <c r="B448" s="142" t="s">
        <v>1362</v>
      </c>
      <c r="C448" s="36" t="s">
        <v>31</v>
      </c>
      <c r="D448" s="42" t="s">
        <v>34</v>
      </c>
      <c r="E448" s="142" t="s">
        <v>553</v>
      </c>
      <c r="F448" s="104">
        <v>44317</v>
      </c>
      <c r="G448" s="38">
        <v>44531</v>
      </c>
      <c r="H448" s="84" t="s">
        <v>1032</v>
      </c>
      <c r="I448" s="142" t="s">
        <v>1363</v>
      </c>
      <c r="J448" s="160">
        <v>18</v>
      </c>
      <c r="K448" s="160"/>
      <c r="L448" s="160">
        <v>18</v>
      </c>
      <c r="M448" s="160"/>
      <c r="N448" s="149"/>
      <c r="O448" s="149"/>
      <c r="P448" s="149"/>
      <c r="Q448" s="149"/>
      <c r="R448" s="70">
        <v>1</v>
      </c>
      <c r="S448" s="160"/>
      <c r="T448" s="160">
        <v>710</v>
      </c>
      <c r="U448" s="154" t="s">
        <v>1068</v>
      </c>
      <c r="V448" s="42" t="s">
        <v>39</v>
      </c>
      <c r="W448" s="69" t="s">
        <v>1035</v>
      </c>
    </row>
    <row r="449" s="6" customFormat="1" ht="24" spans="1:23">
      <c r="A449" s="35">
        <v>440</v>
      </c>
      <c r="B449" s="142" t="s">
        <v>1364</v>
      </c>
      <c r="C449" s="36" t="s">
        <v>31</v>
      </c>
      <c r="D449" s="42" t="s">
        <v>34</v>
      </c>
      <c r="E449" s="144" t="s">
        <v>1365</v>
      </c>
      <c r="F449" s="104">
        <v>44317</v>
      </c>
      <c r="G449" s="38">
        <v>44531</v>
      </c>
      <c r="H449" s="143" t="s">
        <v>1032</v>
      </c>
      <c r="I449" s="144" t="s">
        <v>1366</v>
      </c>
      <c r="J449" s="144">
        <v>9</v>
      </c>
      <c r="K449" s="144"/>
      <c r="L449" s="144">
        <v>9</v>
      </c>
      <c r="M449" s="144"/>
      <c r="N449" s="149"/>
      <c r="O449" s="149"/>
      <c r="P449" s="149"/>
      <c r="Q449" s="149"/>
      <c r="R449" s="70">
        <v>1</v>
      </c>
      <c r="S449" s="144"/>
      <c r="T449" s="144">
        <v>360</v>
      </c>
      <c r="U449" s="155" t="s">
        <v>1367</v>
      </c>
      <c r="V449" s="42" t="s">
        <v>39</v>
      </c>
      <c r="W449" s="69" t="s">
        <v>1035</v>
      </c>
    </row>
    <row r="450" s="6" customFormat="1" ht="24" spans="1:23">
      <c r="A450" s="35">
        <v>441</v>
      </c>
      <c r="B450" s="142" t="s">
        <v>1368</v>
      </c>
      <c r="C450" s="36" t="s">
        <v>31</v>
      </c>
      <c r="D450" s="42" t="s">
        <v>34</v>
      </c>
      <c r="E450" s="142" t="s">
        <v>735</v>
      </c>
      <c r="F450" s="104">
        <v>44317</v>
      </c>
      <c r="G450" s="38">
        <v>44531</v>
      </c>
      <c r="H450" s="84" t="s">
        <v>1032</v>
      </c>
      <c r="I450" s="142" t="s">
        <v>1369</v>
      </c>
      <c r="J450" s="142">
        <v>15</v>
      </c>
      <c r="K450" s="142"/>
      <c r="L450" s="142">
        <v>15</v>
      </c>
      <c r="M450" s="142"/>
      <c r="N450" s="149"/>
      <c r="O450" s="149"/>
      <c r="P450" s="149"/>
      <c r="Q450" s="149"/>
      <c r="R450" s="149"/>
      <c r="S450" s="142"/>
      <c r="T450" s="142">
        <v>192</v>
      </c>
      <c r="U450" s="154" t="s">
        <v>1370</v>
      </c>
      <c r="V450" s="42" t="s">
        <v>39</v>
      </c>
      <c r="W450" s="69" t="s">
        <v>1035</v>
      </c>
    </row>
    <row r="451" s="6" customFormat="1" ht="24" spans="1:23">
      <c r="A451" s="35">
        <v>442</v>
      </c>
      <c r="B451" s="142" t="s">
        <v>1371</v>
      </c>
      <c r="C451" s="36" t="s">
        <v>31</v>
      </c>
      <c r="D451" s="42" t="s">
        <v>34</v>
      </c>
      <c r="E451" s="142" t="s">
        <v>1139</v>
      </c>
      <c r="F451" s="104">
        <v>44317</v>
      </c>
      <c r="G451" s="38">
        <v>44531</v>
      </c>
      <c r="H451" s="84" t="s">
        <v>1032</v>
      </c>
      <c r="I451" s="160" t="s">
        <v>1372</v>
      </c>
      <c r="J451" s="142">
        <v>20</v>
      </c>
      <c r="K451" s="142"/>
      <c r="L451" s="142">
        <v>20</v>
      </c>
      <c r="M451" s="142"/>
      <c r="N451" s="149"/>
      <c r="O451" s="149"/>
      <c r="P451" s="149"/>
      <c r="Q451" s="149"/>
      <c r="R451" s="149"/>
      <c r="S451" s="142"/>
      <c r="T451" s="142">
        <v>196</v>
      </c>
      <c r="U451" s="154" t="s">
        <v>1132</v>
      </c>
      <c r="V451" s="42" t="s">
        <v>39</v>
      </c>
      <c r="W451" s="69" t="s">
        <v>1035</v>
      </c>
    </row>
    <row r="452" s="6" customFormat="1" ht="24" spans="1:23">
      <c r="A452" s="35">
        <v>443</v>
      </c>
      <c r="B452" s="84" t="s">
        <v>1373</v>
      </c>
      <c r="C452" s="36" t="s">
        <v>31</v>
      </c>
      <c r="D452" s="42" t="s">
        <v>34</v>
      </c>
      <c r="E452" s="84" t="s">
        <v>353</v>
      </c>
      <c r="F452" s="104">
        <v>44317</v>
      </c>
      <c r="G452" s="38">
        <v>44531</v>
      </c>
      <c r="H452" s="84" t="s">
        <v>1032</v>
      </c>
      <c r="I452" s="84" t="s">
        <v>1374</v>
      </c>
      <c r="J452" s="84">
        <v>15</v>
      </c>
      <c r="K452" s="84"/>
      <c r="L452" s="84">
        <v>15</v>
      </c>
      <c r="M452" s="84"/>
      <c r="N452" s="149"/>
      <c r="O452" s="149"/>
      <c r="P452" s="149"/>
      <c r="Q452" s="149"/>
      <c r="R452" s="149"/>
      <c r="S452" s="84"/>
      <c r="T452" s="84">
        <v>345</v>
      </c>
      <c r="U452" s="154" t="s">
        <v>1375</v>
      </c>
      <c r="V452" s="42" t="s">
        <v>39</v>
      </c>
      <c r="W452" s="69" t="s">
        <v>1035</v>
      </c>
    </row>
    <row r="453" s="6" customFormat="1" ht="24" spans="1:23">
      <c r="A453" s="35">
        <v>444</v>
      </c>
      <c r="B453" s="84" t="s">
        <v>1376</v>
      </c>
      <c r="C453" s="36" t="s">
        <v>31</v>
      </c>
      <c r="D453" s="42" t="s">
        <v>34</v>
      </c>
      <c r="E453" s="84" t="s">
        <v>242</v>
      </c>
      <c r="F453" s="104">
        <v>44317</v>
      </c>
      <c r="G453" s="38">
        <v>44531</v>
      </c>
      <c r="H453" s="84" t="s">
        <v>1032</v>
      </c>
      <c r="I453" s="84" t="s">
        <v>1377</v>
      </c>
      <c r="J453" s="84">
        <v>28</v>
      </c>
      <c r="K453" s="84"/>
      <c r="L453" s="84">
        <v>28</v>
      </c>
      <c r="M453" s="84"/>
      <c r="N453" s="149"/>
      <c r="O453" s="149"/>
      <c r="P453" s="149"/>
      <c r="Q453" s="149"/>
      <c r="R453" s="149"/>
      <c r="S453" s="84"/>
      <c r="T453" s="84">
        <v>890</v>
      </c>
      <c r="U453" s="154" t="s">
        <v>1378</v>
      </c>
      <c r="V453" s="42" t="s">
        <v>39</v>
      </c>
      <c r="W453" s="69" t="s">
        <v>1035</v>
      </c>
    </row>
    <row r="454" s="6" customFormat="1" ht="24" spans="1:23">
      <c r="A454" s="35">
        <v>445</v>
      </c>
      <c r="B454" s="84" t="s">
        <v>1379</v>
      </c>
      <c r="C454" s="36" t="s">
        <v>31</v>
      </c>
      <c r="D454" s="42" t="s">
        <v>34</v>
      </c>
      <c r="E454" s="84" t="s">
        <v>1380</v>
      </c>
      <c r="F454" s="104">
        <v>44317</v>
      </c>
      <c r="G454" s="38">
        <v>44531</v>
      </c>
      <c r="H454" s="84" t="s">
        <v>1032</v>
      </c>
      <c r="I454" s="84" t="s">
        <v>1381</v>
      </c>
      <c r="J454" s="144">
        <v>25</v>
      </c>
      <c r="K454" s="144"/>
      <c r="L454" s="144">
        <v>25</v>
      </c>
      <c r="M454" s="144"/>
      <c r="N454" s="149"/>
      <c r="O454" s="149"/>
      <c r="P454" s="149"/>
      <c r="Q454" s="149"/>
      <c r="R454" s="149"/>
      <c r="S454" s="144"/>
      <c r="T454" s="144">
        <v>360</v>
      </c>
      <c r="U454" s="154" t="s">
        <v>1206</v>
      </c>
      <c r="V454" s="42" t="s">
        <v>39</v>
      </c>
      <c r="W454" s="69" t="s">
        <v>1035</v>
      </c>
    </row>
    <row r="455" s="6" customFormat="1" ht="36" spans="1:23">
      <c r="A455" s="35">
        <v>446</v>
      </c>
      <c r="B455" s="142" t="s">
        <v>1382</v>
      </c>
      <c r="C455" s="36" t="s">
        <v>31</v>
      </c>
      <c r="D455" s="42" t="s">
        <v>34</v>
      </c>
      <c r="E455" s="142" t="s">
        <v>750</v>
      </c>
      <c r="F455" s="104">
        <v>44317</v>
      </c>
      <c r="G455" s="38">
        <v>44531</v>
      </c>
      <c r="H455" s="84" t="s">
        <v>1032</v>
      </c>
      <c r="I455" s="142" t="s">
        <v>1044</v>
      </c>
      <c r="J455" s="160">
        <v>18</v>
      </c>
      <c r="K455" s="160"/>
      <c r="L455" s="160">
        <v>18</v>
      </c>
      <c r="M455" s="160"/>
      <c r="N455" s="149"/>
      <c r="O455" s="149"/>
      <c r="P455" s="149"/>
      <c r="Q455" s="149"/>
      <c r="R455" s="149"/>
      <c r="S455" s="160"/>
      <c r="T455" s="160">
        <v>780</v>
      </c>
      <c r="U455" s="154" t="s">
        <v>1383</v>
      </c>
      <c r="V455" s="42" t="s">
        <v>39</v>
      </c>
      <c r="W455" s="69" t="s">
        <v>1035</v>
      </c>
    </row>
    <row r="456" s="6" customFormat="1" ht="24" spans="1:23">
      <c r="A456" s="35">
        <v>447</v>
      </c>
      <c r="B456" s="84" t="s">
        <v>1384</v>
      </c>
      <c r="C456" s="36" t="s">
        <v>31</v>
      </c>
      <c r="D456" s="42" t="s">
        <v>34</v>
      </c>
      <c r="E456" s="84" t="s">
        <v>1183</v>
      </c>
      <c r="F456" s="104">
        <v>44317</v>
      </c>
      <c r="G456" s="38">
        <v>44531</v>
      </c>
      <c r="H456" s="84" t="s">
        <v>1032</v>
      </c>
      <c r="I456" s="84" t="s">
        <v>1385</v>
      </c>
      <c r="J456" s="84">
        <v>20</v>
      </c>
      <c r="K456" s="84"/>
      <c r="L456" s="84">
        <v>20</v>
      </c>
      <c r="M456" s="84"/>
      <c r="N456" s="149"/>
      <c r="O456" s="149"/>
      <c r="P456" s="149"/>
      <c r="Q456" s="149"/>
      <c r="R456" s="149"/>
      <c r="S456" s="84"/>
      <c r="T456" s="84">
        <v>180</v>
      </c>
      <c r="U456" s="154" t="s">
        <v>1252</v>
      </c>
      <c r="V456" s="42" t="s">
        <v>39</v>
      </c>
      <c r="W456" s="69" t="s">
        <v>1035</v>
      </c>
    </row>
    <row r="457" s="6" customFormat="1" ht="24" spans="1:23">
      <c r="A457" s="35">
        <v>448</v>
      </c>
      <c r="B457" s="142" t="s">
        <v>1384</v>
      </c>
      <c r="C457" s="36" t="s">
        <v>31</v>
      </c>
      <c r="D457" s="42" t="s">
        <v>34</v>
      </c>
      <c r="E457" s="142" t="s">
        <v>1087</v>
      </c>
      <c r="F457" s="104">
        <v>44317</v>
      </c>
      <c r="G457" s="38">
        <v>44531</v>
      </c>
      <c r="H457" s="84" t="s">
        <v>1032</v>
      </c>
      <c r="I457" s="84" t="s">
        <v>1386</v>
      </c>
      <c r="J457" s="142">
        <v>20</v>
      </c>
      <c r="K457" s="142"/>
      <c r="L457" s="142">
        <v>20</v>
      </c>
      <c r="M457" s="142"/>
      <c r="N457" s="149"/>
      <c r="O457" s="149"/>
      <c r="P457" s="149"/>
      <c r="Q457" s="149"/>
      <c r="R457" s="149"/>
      <c r="S457" s="142"/>
      <c r="T457" s="142">
        <v>280</v>
      </c>
      <c r="U457" s="154" t="s">
        <v>1138</v>
      </c>
      <c r="V457" s="42" t="s">
        <v>39</v>
      </c>
      <c r="W457" s="69" t="s">
        <v>1035</v>
      </c>
    </row>
    <row r="458" s="6" customFormat="1" ht="24" spans="1:23">
      <c r="A458" s="35">
        <v>449</v>
      </c>
      <c r="B458" s="150" t="s">
        <v>1384</v>
      </c>
      <c r="C458" s="36" t="s">
        <v>31</v>
      </c>
      <c r="D458" s="42" t="s">
        <v>34</v>
      </c>
      <c r="E458" s="145" t="s">
        <v>1387</v>
      </c>
      <c r="F458" s="104">
        <v>44317</v>
      </c>
      <c r="G458" s="38">
        <v>44531</v>
      </c>
      <c r="H458" s="84" t="s">
        <v>1032</v>
      </c>
      <c r="I458" s="161" t="s">
        <v>1386</v>
      </c>
      <c r="J458" s="150">
        <v>20</v>
      </c>
      <c r="K458" s="150"/>
      <c r="L458" s="150">
        <v>20</v>
      </c>
      <c r="M458" s="150"/>
      <c r="N458" s="149"/>
      <c r="O458" s="149"/>
      <c r="P458" s="149"/>
      <c r="Q458" s="149"/>
      <c r="R458" s="149"/>
      <c r="S458" s="150"/>
      <c r="T458" s="150">
        <v>290</v>
      </c>
      <c r="U458" s="154" t="s">
        <v>1287</v>
      </c>
      <c r="V458" s="42" t="s">
        <v>39</v>
      </c>
      <c r="W458" s="69" t="s">
        <v>1035</v>
      </c>
    </row>
    <row r="459" s="6" customFormat="1" ht="24" spans="1:23">
      <c r="A459" s="35">
        <v>450</v>
      </c>
      <c r="B459" s="145" t="s">
        <v>1384</v>
      </c>
      <c r="C459" s="36" t="s">
        <v>31</v>
      </c>
      <c r="D459" s="42" t="s">
        <v>34</v>
      </c>
      <c r="E459" s="146" t="s">
        <v>349</v>
      </c>
      <c r="F459" s="104">
        <v>44317</v>
      </c>
      <c r="G459" s="38">
        <v>44531</v>
      </c>
      <c r="H459" s="84" t="s">
        <v>1032</v>
      </c>
      <c r="I459" s="161" t="s">
        <v>1386</v>
      </c>
      <c r="J459" s="150">
        <v>20</v>
      </c>
      <c r="K459" s="150"/>
      <c r="L459" s="150">
        <v>20</v>
      </c>
      <c r="M459" s="150"/>
      <c r="N459" s="149"/>
      <c r="O459" s="149"/>
      <c r="P459" s="149"/>
      <c r="Q459" s="149"/>
      <c r="R459" s="70">
        <v>1</v>
      </c>
      <c r="S459" s="150"/>
      <c r="T459" s="150">
        <v>470</v>
      </c>
      <c r="U459" s="154" t="s">
        <v>1203</v>
      </c>
      <c r="V459" s="42" t="s">
        <v>39</v>
      </c>
      <c r="W459" s="69" t="s">
        <v>1035</v>
      </c>
    </row>
    <row r="460" s="6" customFormat="1" ht="24" spans="1:23">
      <c r="A460" s="35">
        <v>451</v>
      </c>
      <c r="B460" s="148" t="s">
        <v>1384</v>
      </c>
      <c r="C460" s="36" t="s">
        <v>31</v>
      </c>
      <c r="D460" s="42" t="s">
        <v>34</v>
      </c>
      <c r="E460" s="148" t="s">
        <v>1388</v>
      </c>
      <c r="F460" s="104">
        <v>44317</v>
      </c>
      <c r="G460" s="38">
        <v>44531</v>
      </c>
      <c r="H460" s="84" t="s">
        <v>1032</v>
      </c>
      <c r="I460" s="84" t="s">
        <v>1389</v>
      </c>
      <c r="J460" s="142">
        <v>10</v>
      </c>
      <c r="K460" s="142"/>
      <c r="L460" s="142">
        <v>10</v>
      </c>
      <c r="M460" s="142"/>
      <c r="N460" s="149"/>
      <c r="O460" s="149"/>
      <c r="P460" s="149"/>
      <c r="Q460" s="149"/>
      <c r="R460" s="149"/>
      <c r="S460" s="142"/>
      <c r="T460" s="142">
        <v>320</v>
      </c>
      <c r="U460" s="154" t="s">
        <v>1057</v>
      </c>
      <c r="V460" s="42" t="s">
        <v>39</v>
      </c>
      <c r="W460" s="69" t="s">
        <v>1035</v>
      </c>
    </row>
    <row r="461" s="6" customFormat="1" ht="24" spans="1:23">
      <c r="A461" s="35">
        <v>452</v>
      </c>
      <c r="B461" s="150" t="s">
        <v>1390</v>
      </c>
      <c r="C461" s="36" t="s">
        <v>31</v>
      </c>
      <c r="D461" s="42" t="s">
        <v>34</v>
      </c>
      <c r="E461" s="146" t="s">
        <v>706</v>
      </c>
      <c r="F461" s="104">
        <v>44317</v>
      </c>
      <c r="G461" s="38">
        <v>44531</v>
      </c>
      <c r="H461" s="84" t="s">
        <v>1032</v>
      </c>
      <c r="I461" s="150" t="s">
        <v>1391</v>
      </c>
      <c r="J461" s="150">
        <v>20</v>
      </c>
      <c r="K461" s="150"/>
      <c r="L461" s="150">
        <v>20</v>
      </c>
      <c r="M461" s="150"/>
      <c r="N461" s="149"/>
      <c r="O461" s="149"/>
      <c r="P461" s="149"/>
      <c r="Q461" s="149"/>
      <c r="R461" s="149"/>
      <c r="S461" s="150"/>
      <c r="T461" s="150">
        <v>310</v>
      </c>
      <c r="U461" s="154" t="s">
        <v>1392</v>
      </c>
      <c r="V461" s="42" t="s">
        <v>39</v>
      </c>
      <c r="W461" s="69" t="s">
        <v>1035</v>
      </c>
    </row>
    <row r="462" s="6" customFormat="1" ht="24" spans="1:23">
      <c r="A462" s="35">
        <v>453</v>
      </c>
      <c r="B462" s="84" t="s">
        <v>1393</v>
      </c>
      <c r="C462" s="36" t="s">
        <v>31</v>
      </c>
      <c r="D462" s="42" t="s">
        <v>34</v>
      </c>
      <c r="E462" s="142" t="s">
        <v>884</v>
      </c>
      <c r="F462" s="104">
        <v>44317</v>
      </c>
      <c r="G462" s="38">
        <v>44531</v>
      </c>
      <c r="H462" s="84" t="s">
        <v>1032</v>
      </c>
      <c r="I462" s="84" t="s">
        <v>1372</v>
      </c>
      <c r="J462" s="142">
        <v>20</v>
      </c>
      <c r="K462" s="142"/>
      <c r="L462" s="142">
        <v>20</v>
      </c>
      <c r="M462" s="142"/>
      <c r="N462" s="73"/>
      <c r="O462" s="73"/>
      <c r="P462" s="73"/>
      <c r="Q462" s="73"/>
      <c r="R462" s="73"/>
      <c r="S462" s="142"/>
      <c r="T462" s="142">
        <v>165</v>
      </c>
      <c r="U462" s="152" t="s">
        <v>1394</v>
      </c>
      <c r="V462" s="42" t="s">
        <v>39</v>
      </c>
      <c r="W462" s="69" t="s">
        <v>1035</v>
      </c>
    </row>
    <row r="463" s="6" customFormat="1" ht="36" spans="1:23">
      <c r="A463" s="35">
        <v>454</v>
      </c>
      <c r="B463" s="142" t="s">
        <v>1395</v>
      </c>
      <c r="C463" s="36" t="s">
        <v>31</v>
      </c>
      <c r="D463" s="42" t="s">
        <v>34</v>
      </c>
      <c r="E463" s="142" t="s">
        <v>1396</v>
      </c>
      <c r="F463" s="104">
        <v>44317</v>
      </c>
      <c r="G463" s="38">
        <v>44531</v>
      </c>
      <c r="H463" s="143" t="s">
        <v>1032</v>
      </c>
      <c r="I463" s="142" t="s">
        <v>1397</v>
      </c>
      <c r="J463" s="142">
        <v>13</v>
      </c>
      <c r="K463" s="142"/>
      <c r="L463" s="142">
        <v>13</v>
      </c>
      <c r="M463" s="142"/>
      <c r="N463" s="73"/>
      <c r="O463" s="73"/>
      <c r="P463" s="73"/>
      <c r="Q463" s="73"/>
      <c r="R463" s="73"/>
      <c r="S463" s="142"/>
      <c r="T463" s="142">
        <v>300</v>
      </c>
      <c r="U463" s="156" t="s">
        <v>1398</v>
      </c>
      <c r="V463" s="42" t="s">
        <v>39</v>
      </c>
      <c r="W463" s="69" t="s">
        <v>1035</v>
      </c>
    </row>
    <row r="464" s="6" customFormat="1" ht="24" spans="1:23">
      <c r="A464" s="35">
        <v>455</v>
      </c>
      <c r="B464" s="142" t="s">
        <v>1395</v>
      </c>
      <c r="C464" s="36" t="s">
        <v>31</v>
      </c>
      <c r="D464" s="42" t="s">
        <v>34</v>
      </c>
      <c r="E464" s="142" t="s">
        <v>1204</v>
      </c>
      <c r="F464" s="104">
        <v>44317</v>
      </c>
      <c r="G464" s="38">
        <v>44531</v>
      </c>
      <c r="H464" s="143" t="s">
        <v>1032</v>
      </c>
      <c r="I464" s="142" t="s">
        <v>1399</v>
      </c>
      <c r="J464" s="142">
        <v>17</v>
      </c>
      <c r="K464" s="142"/>
      <c r="L464" s="142">
        <v>17</v>
      </c>
      <c r="M464" s="142"/>
      <c r="N464" s="73"/>
      <c r="O464" s="73"/>
      <c r="P464" s="73"/>
      <c r="Q464" s="73"/>
      <c r="R464" s="73"/>
      <c r="S464" s="142"/>
      <c r="T464" s="142">
        <v>210</v>
      </c>
      <c r="U464" s="154" t="s">
        <v>1136</v>
      </c>
      <c r="V464" s="42" t="s">
        <v>39</v>
      </c>
      <c r="W464" s="69" t="s">
        <v>1035</v>
      </c>
    </row>
    <row r="465" s="6" customFormat="1" ht="24" spans="1:23">
      <c r="A465" s="35">
        <v>456</v>
      </c>
      <c r="B465" s="142" t="s">
        <v>1395</v>
      </c>
      <c r="C465" s="36" t="s">
        <v>31</v>
      </c>
      <c r="D465" s="42" t="s">
        <v>34</v>
      </c>
      <c r="E465" s="142" t="s">
        <v>1204</v>
      </c>
      <c r="F465" s="104">
        <v>44317</v>
      </c>
      <c r="G465" s="38">
        <v>44531</v>
      </c>
      <c r="H465" s="143" t="s">
        <v>1032</v>
      </c>
      <c r="I465" s="142" t="s">
        <v>1400</v>
      </c>
      <c r="J465" s="142">
        <v>16</v>
      </c>
      <c r="K465" s="142"/>
      <c r="L465" s="142">
        <v>16</v>
      </c>
      <c r="M465" s="142"/>
      <c r="N465" s="73"/>
      <c r="O465" s="73"/>
      <c r="P465" s="73"/>
      <c r="Q465" s="73"/>
      <c r="R465" s="73"/>
      <c r="S465" s="142"/>
      <c r="T465" s="142">
        <v>250</v>
      </c>
      <c r="U465" s="154" t="s">
        <v>1401</v>
      </c>
      <c r="V465" s="42" t="s">
        <v>39</v>
      </c>
      <c r="W465" s="69" t="s">
        <v>1035</v>
      </c>
    </row>
    <row r="466" s="6" customFormat="1" ht="24" spans="1:23">
      <c r="A466" s="35">
        <v>457</v>
      </c>
      <c r="B466" s="142" t="s">
        <v>1395</v>
      </c>
      <c r="C466" s="36" t="s">
        <v>31</v>
      </c>
      <c r="D466" s="42" t="s">
        <v>34</v>
      </c>
      <c r="E466" s="142" t="s">
        <v>1164</v>
      </c>
      <c r="F466" s="104">
        <v>44317</v>
      </c>
      <c r="G466" s="38">
        <v>44531</v>
      </c>
      <c r="H466" s="143" t="s">
        <v>1032</v>
      </c>
      <c r="I466" s="142" t="s">
        <v>1402</v>
      </c>
      <c r="J466" s="142">
        <v>8</v>
      </c>
      <c r="K466" s="142"/>
      <c r="L466" s="142">
        <v>8</v>
      </c>
      <c r="M466" s="142"/>
      <c r="N466" s="73"/>
      <c r="O466" s="73"/>
      <c r="P466" s="73"/>
      <c r="Q466" s="73"/>
      <c r="R466" s="73"/>
      <c r="S466" s="142"/>
      <c r="T466" s="142">
        <v>130</v>
      </c>
      <c r="U466" s="154" t="s">
        <v>1051</v>
      </c>
      <c r="V466" s="42" t="s">
        <v>39</v>
      </c>
      <c r="W466" s="69" t="s">
        <v>1035</v>
      </c>
    </row>
    <row r="467" s="6" customFormat="1" ht="24" spans="1:23">
      <c r="A467" s="35">
        <v>458</v>
      </c>
      <c r="B467" s="142" t="s">
        <v>1395</v>
      </c>
      <c r="C467" s="36" t="s">
        <v>31</v>
      </c>
      <c r="D467" s="42" t="s">
        <v>34</v>
      </c>
      <c r="E467" s="142" t="s">
        <v>1233</v>
      </c>
      <c r="F467" s="104">
        <v>44317</v>
      </c>
      <c r="G467" s="38">
        <v>44531</v>
      </c>
      <c r="H467" s="143" t="s">
        <v>1032</v>
      </c>
      <c r="I467" s="142" t="s">
        <v>1403</v>
      </c>
      <c r="J467" s="142">
        <v>3.5</v>
      </c>
      <c r="K467" s="142"/>
      <c r="L467" s="142">
        <v>3.5</v>
      </c>
      <c r="M467" s="142"/>
      <c r="N467" s="73"/>
      <c r="O467" s="73"/>
      <c r="P467" s="73"/>
      <c r="Q467" s="73"/>
      <c r="R467" s="73"/>
      <c r="S467" s="142"/>
      <c r="T467" s="142">
        <v>105</v>
      </c>
      <c r="U467" s="154" t="s">
        <v>1404</v>
      </c>
      <c r="V467" s="42" t="s">
        <v>39</v>
      </c>
      <c r="W467" s="69" t="s">
        <v>1035</v>
      </c>
    </row>
    <row r="468" s="6" customFormat="1" ht="24" spans="1:23">
      <c r="A468" s="35">
        <v>459</v>
      </c>
      <c r="B468" s="144" t="s">
        <v>1405</v>
      </c>
      <c r="C468" s="36" t="s">
        <v>31</v>
      </c>
      <c r="D468" s="42" t="s">
        <v>34</v>
      </c>
      <c r="E468" s="144" t="s">
        <v>509</v>
      </c>
      <c r="F468" s="104">
        <v>44317</v>
      </c>
      <c r="G468" s="38">
        <v>44531</v>
      </c>
      <c r="H468" s="84" t="s">
        <v>1032</v>
      </c>
      <c r="I468" s="144" t="s">
        <v>1406</v>
      </c>
      <c r="J468" s="150">
        <v>17</v>
      </c>
      <c r="K468" s="150"/>
      <c r="L468" s="144">
        <v>17</v>
      </c>
      <c r="M468" s="144"/>
      <c r="N468" s="73"/>
      <c r="O468" s="73"/>
      <c r="P468" s="73"/>
      <c r="Q468" s="73"/>
      <c r="R468" s="73"/>
      <c r="S468" s="144"/>
      <c r="T468" s="144">
        <v>368</v>
      </c>
      <c r="U468" s="155" t="s">
        <v>1407</v>
      </c>
      <c r="V468" s="42" t="s">
        <v>39</v>
      </c>
      <c r="W468" s="69" t="s">
        <v>1035</v>
      </c>
    </row>
    <row r="469" s="6" customFormat="1" ht="24" spans="1:23">
      <c r="A469" s="35">
        <v>460</v>
      </c>
      <c r="B469" s="142" t="s">
        <v>1408</v>
      </c>
      <c r="C469" s="36" t="s">
        <v>31</v>
      </c>
      <c r="D469" s="42" t="s">
        <v>34</v>
      </c>
      <c r="E469" s="142" t="s">
        <v>1164</v>
      </c>
      <c r="F469" s="104">
        <v>44317</v>
      </c>
      <c r="G469" s="38">
        <v>44531</v>
      </c>
      <c r="H469" s="84" t="s">
        <v>1032</v>
      </c>
      <c r="I469" s="160" t="s">
        <v>1409</v>
      </c>
      <c r="J469" s="84">
        <v>16</v>
      </c>
      <c r="K469" s="84"/>
      <c r="L469" s="160">
        <v>16</v>
      </c>
      <c r="M469" s="160"/>
      <c r="N469" s="73"/>
      <c r="O469" s="73"/>
      <c r="P469" s="73"/>
      <c r="Q469" s="73"/>
      <c r="R469" s="73"/>
      <c r="S469" s="160"/>
      <c r="T469" s="160">
        <v>210</v>
      </c>
      <c r="U469" s="154" t="s">
        <v>1136</v>
      </c>
      <c r="V469" s="42" t="s">
        <v>39</v>
      </c>
      <c r="W469" s="69" t="s">
        <v>1035</v>
      </c>
    </row>
    <row r="470" s="6" customFormat="1" ht="24" spans="1:23">
      <c r="A470" s="35">
        <v>461</v>
      </c>
      <c r="B470" s="145" t="s">
        <v>1410</v>
      </c>
      <c r="C470" s="36" t="s">
        <v>31</v>
      </c>
      <c r="D470" s="42" t="s">
        <v>34</v>
      </c>
      <c r="E470" s="146" t="s">
        <v>1411</v>
      </c>
      <c r="F470" s="104">
        <v>44317</v>
      </c>
      <c r="G470" s="38">
        <v>44531</v>
      </c>
      <c r="H470" s="84" t="s">
        <v>1032</v>
      </c>
      <c r="I470" s="161" t="s">
        <v>1412</v>
      </c>
      <c r="J470" s="160">
        <v>15</v>
      </c>
      <c r="K470" s="160"/>
      <c r="L470" s="150">
        <v>15</v>
      </c>
      <c r="M470" s="150"/>
      <c r="N470" s="73"/>
      <c r="O470" s="73"/>
      <c r="P470" s="73"/>
      <c r="Q470" s="73"/>
      <c r="R470" s="73"/>
      <c r="S470" s="150"/>
      <c r="T470" s="150">
        <v>620</v>
      </c>
      <c r="U470" s="154" t="s">
        <v>1355</v>
      </c>
      <c r="V470" s="42" t="s">
        <v>39</v>
      </c>
      <c r="W470" s="69" t="s">
        <v>1035</v>
      </c>
    </row>
    <row r="471" s="6" customFormat="1" ht="24" spans="1:23">
      <c r="A471" s="35">
        <v>462</v>
      </c>
      <c r="B471" s="147" t="s">
        <v>1413</v>
      </c>
      <c r="C471" s="36" t="s">
        <v>31</v>
      </c>
      <c r="D471" s="42" t="s">
        <v>34</v>
      </c>
      <c r="E471" s="147" t="s">
        <v>1196</v>
      </c>
      <c r="F471" s="104">
        <v>44317</v>
      </c>
      <c r="G471" s="38">
        <v>44531</v>
      </c>
      <c r="H471" s="143" t="s">
        <v>1032</v>
      </c>
      <c r="I471" s="147" t="s">
        <v>1414</v>
      </c>
      <c r="J471" s="142">
        <v>17</v>
      </c>
      <c r="K471" s="142"/>
      <c r="L471" s="147">
        <v>17</v>
      </c>
      <c r="M471" s="147"/>
      <c r="N471" s="73"/>
      <c r="O471" s="73"/>
      <c r="P471" s="73"/>
      <c r="Q471" s="73"/>
      <c r="R471" s="73"/>
      <c r="S471" s="147"/>
      <c r="T471" s="147">
        <v>710</v>
      </c>
      <c r="U471" s="154" t="s">
        <v>1068</v>
      </c>
      <c r="V471" s="42" t="s">
        <v>39</v>
      </c>
      <c r="W471" s="69" t="s">
        <v>1035</v>
      </c>
    </row>
    <row r="472" s="6" customFormat="1" ht="24" spans="1:23">
      <c r="A472" s="35">
        <v>463</v>
      </c>
      <c r="B472" s="142" t="s">
        <v>1415</v>
      </c>
      <c r="C472" s="36" t="s">
        <v>31</v>
      </c>
      <c r="D472" s="42" t="s">
        <v>34</v>
      </c>
      <c r="E472" s="142" t="s">
        <v>1416</v>
      </c>
      <c r="F472" s="104">
        <v>44317</v>
      </c>
      <c r="G472" s="38">
        <v>44531</v>
      </c>
      <c r="H472" s="143" t="s">
        <v>1032</v>
      </c>
      <c r="I472" s="142" t="s">
        <v>1417</v>
      </c>
      <c r="J472" s="84">
        <v>20</v>
      </c>
      <c r="K472" s="84"/>
      <c r="L472" s="84">
        <v>20</v>
      </c>
      <c r="M472" s="84"/>
      <c r="N472" s="73"/>
      <c r="O472" s="73"/>
      <c r="P472" s="73"/>
      <c r="Q472" s="73"/>
      <c r="R472" s="73"/>
      <c r="S472" s="84"/>
      <c r="T472" s="84">
        <v>450</v>
      </c>
      <c r="U472" s="156" t="s">
        <v>1418</v>
      </c>
      <c r="V472" s="42" t="s">
        <v>39</v>
      </c>
      <c r="W472" s="69" t="s">
        <v>1035</v>
      </c>
    </row>
    <row r="473" s="6" customFormat="1" ht="24" spans="1:23">
      <c r="A473" s="35">
        <v>464</v>
      </c>
      <c r="B473" s="142" t="s">
        <v>1419</v>
      </c>
      <c r="C473" s="36" t="s">
        <v>31</v>
      </c>
      <c r="D473" s="42" t="s">
        <v>34</v>
      </c>
      <c r="E473" s="142" t="s">
        <v>1420</v>
      </c>
      <c r="F473" s="104">
        <v>44317</v>
      </c>
      <c r="G473" s="38">
        <v>44531</v>
      </c>
      <c r="H473" s="84" t="s">
        <v>1032</v>
      </c>
      <c r="I473" s="84" t="s">
        <v>1421</v>
      </c>
      <c r="J473" s="84">
        <v>20</v>
      </c>
      <c r="K473" s="84"/>
      <c r="L473" s="142">
        <v>20</v>
      </c>
      <c r="M473" s="142"/>
      <c r="N473" s="73"/>
      <c r="O473" s="73"/>
      <c r="P473" s="73"/>
      <c r="Q473" s="73"/>
      <c r="R473" s="73"/>
      <c r="S473" s="142"/>
      <c r="T473" s="142">
        <v>710</v>
      </c>
      <c r="U473" s="154" t="s">
        <v>1068</v>
      </c>
      <c r="V473" s="42" t="s">
        <v>39</v>
      </c>
      <c r="W473" s="69" t="s">
        <v>1035</v>
      </c>
    </row>
    <row r="474" s="6" customFormat="1" ht="24" spans="1:23">
      <c r="A474" s="35">
        <v>465</v>
      </c>
      <c r="B474" s="142" t="s">
        <v>1422</v>
      </c>
      <c r="C474" s="36" t="s">
        <v>31</v>
      </c>
      <c r="D474" s="42" t="s">
        <v>34</v>
      </c>
      <c r="E474" s="84" t="s">
        <v>96</v>
      </c>
      <c r="F474" s="104">
        <v>44317</v>
      </c>
      <c r="G474" s="38">
        <v>44531</v>
      </c>
      <c r="H474" s="143" t="s">
        <v>1032</v>
      </c>
      <c r="I474" s="142" t="s">
        <v>1423</v>
      </c>
      <c r="J474" s="84">
        <v>29</v>
      </c>
      <c r="K474" s="84"/>
      <c r="L474" s="142">
        <v>29</v>
      </c>
      <c r="M474" s="142"/>
      <c r="N474" s="73"/>
      <c r="O474" s="73"/>
      <c r="P474" s="73"/>
      <c r="Q474" s="73"/>
      <c r="R474" s="73"/>
      <c r="S474" s="142"/>
      <c r="T474" s="142">
        <v>100</v>
      </c>
      <c r="U474" s="153" t="s">
        <v>1319</v>
      </c>
      <c r="V474" s="42" t="s">
        <v>39</v>
      </c>
      <c r="W474" s="69" t="s">
        <v>1035</v>
      </c>
    </row>
    <row r="475" s="6" customFormat="1" ht="24" spans="1:23">
      <c r="A475" s="35">
        <v>466</v>
      </c>
      <c r="B475" s="142" t="s">
        <v>1424</v>
      </c>
      <c r="C475" s="36" t="s">
        <v>31</v>
      </c>
      <c r="D475" s="42" t="s">
        <v>34</v>
      </c>
      <c r="E475" s="142" t="s">
        <v>470</v>
      </c>
      <c r="F475" s="104">
        <v>44317</v>
      </c>
      <c r="G475" s="38">
        <v>44531</v>
      </c>
      <c r="H475" s="143" t="s">
        <v>1032</v>
      </c>
      <c r="I475" s="142" t="s">
        <v>1425</v>
      </c>
      <c r="J475" s="73">
        <v>23</v>
      </c>
      <c r="K475" s="73"/>
      <c r="L475" s="142">
        <v>23</v>
      </c>
      <c r="M475" s="142"/>
      <c r="N475" s="73"/>
      <c r="O475" s="73"/>
      <c r="P475" s="73"/>
      <c r="Q475" s="73"/>
      <c r="R475" s="73"/>
      <c r="S475" s="142"/>
      <c r="T475" s="142">
        <v>198</v>
      </c>
      <c r="U475" s="152" t="s">
        <v>1426</v>
      </c>
      <c r="V475" s="42" t="s">
        <v>39</v>
      </c>
      <c r="W475" s="69" t="s">
        <v>1035</v>
      </c>
    </row>
    <row r="476" s="6" customFormat="1" ht="24" spans="1:23">
      <c r="A476" s="35">
        <v>467</v>
      </c>
      <c r="B476" s="142" t="s">
        <v>1424</v>
      </c>
      <c r="C476" s="36" t="s">
        <v>31</v>
      </c>
      <c r="D476" s="42" t="s">
        <v>34</v>
      </c>
      <c r="E476" s="142" t="s">
        <v>1219</v>
      </c>
      <c r="F476" s="104">
        <v>44317</v>
      </c>
      <c r="G476" s="38">
        <v>44531</v>
      </c>
      <c r="H476" s="143" t="s">
        <v>1032</v>
      </c>
      <c r="I476" s="142" t="s">
        <v>1427</v>
      </c>
      <c r="J476" s="73">
        <v>14</v>
      </c>
      <c r="K476" s="73"/>
      <c r="L476" s="142">
        <v>14</v>
      </c>
      <c r="M476" s="142"/>
      <c r="N476" s="73"/>
      <c r="O476" s="73"/>
      <c r="P476" s="73"/>
      <c r="Q476" s="73"/>
      <c r="R476" s="73"/>
      <c r="S476" s="142"/>
      <c r="T476" s="142">
        <v>218</v>
      </c>
      <c r="U476" s="152" t="s">
        <v>1428</v>
      </c>
      <c r="V476" s="42" t="s">
        <v>39</v>
      </c>
      <c r="W476" s="69" t="s">
        <v>1035</v>
      </c>
    </row>
    <row r="477" s="6" customFormat="1" ht="24" spans="1:23">
      <c r="A477" s="35">
        <v>468</v>
      </c>
      <c r="B477" s="84" t="s">
        <v>1424</v>
      </c>
      <c r="C477" s="36" t="s">
        <v>31</v>
      </c>
      <c r="D477" s="42" t="s">
        <v>34</v>
      </c>
      <c r="E477" s="142" t="s">
        <v>1219</v>
      </c>
      <c r="F477" s="104">
        <v>44317</v>
      </c>
      <c r="G477" s="38">
        <v>44531</v>
      </c>
      <c r="H477" s="143" t="s">
        <v>1032</v>
      </c>
      <c r="I477" s="84" t="s">
        <v>1429</v>
      </c>
      <c r="J477" s="142">
        <v>29</v>
      </c>
      <c r="K477" s="142"/>
      <c r="L477" s="84">
        <v>29</v>
      </c>
      <c r="M477" s="84"/>
      <c r="N477" s="73"/>
      <c r="O477" s="73"/>
      <c r="P477" s="73"/>
      <c r="Q477" s="73"/>
      <c r="R477" s="73"/>
      <c r="S477" s="84"/>
      <c r="T477" s="84">
        <v>620</v>
      </c>
      <c r="U477" s="152" t="s">
        <v>1430</v>
      </c>
      <c r="V477" s="42" t="s">
        <v>39</v>
      </c>
      <c r="W477" s="69" t="s">
        <v>1035</v>
      </c>
    </row>
    <row r="478" s="6" customFormat="1" ht="24" spans="1:23">
      <c r="A478" s="35">
        <v>469</v>
      </c>
      <c r="B478" s="142" t="s">
        <v>1431</v>
      </c>
      <c r="C478" s="36" t="s">
        <v>31</v>
      </c>
      <c r="D478" s="42" t="s">
        <v>34</v>
      </c>
      <c r="E478" s="142" t="s">
        <v>1432</v>
      </c>
      <c r="F478" s="104">
        <v>44317</v>
      </c>
      <c r="G478" s="38">
        <v>44531</v>
      </c>
      <c r="H478" s="143" t="s">
        <v>1032</v>
      </c>
      <c r="I478" s="142" t="s">
        <v>1433</v>
      </c>
      <c r="J478" s="73">
        <v>12</v>
      </c>
      <c r="K478" s="73"/>
      <c r="L478" s="84">
        <v>12</v>
      </c>
      <c r="M478" s="84"/>
      <c r="N478" s="73"/>
      <c r="O478" s="73"/>
      <c r="P478" s="73"/>
      <c r="Q478" s="73"/>
      <c r="R478" s="70">
        <v>1</v>
      </c>
      <c r="S478" s="84"/>
      <c r="T478" s="84">
        <v>500</v>
      </c>
      <c r="U478" s="152" t="s">
        <v>1434</v>
      </c>
      <c r="V478" s="42" t="s">
        <v>39</v>
      </c>
      <c r="W478" s="69" t="s">
        <v>1035</v>
      </c>
    </row>
    <row r="479" s="6" customFormat="1" ht="24" spans="1:23">
      <c r="A479" s="35">
        <v>470</v>
      </c>
      <c r="B479" s="142" t="s">
        <v>1431</v>
      </c>
      <c r="C479" s="36" t="s">
        <v>31</v>
      </c>
      <c r="D479" s="42" t="s">
        <v>34</v>
      </c>
      <c r="E479" s="142" t="s">
        <v>260</v>
      </c>
      <c r="F479" s="104">
        <v>44317</v>
      </c>
      <c r="G479" s="38">
        <v>44531</v>
      </c>
      <c r="H479" s="143" t="s">
        <v>1032</v>
      </c>
      <c r="I479" s="142" t="s">
        <v>1435</v>
      </c>
      <c r="J479" s="73">
        <v>12</v>
      </c>
      <c r="K479" s="73"/>
      <c r="L479" s="84">
        <v>12</v>
      </c>
      <c r="M479" s="84"/>
      <c r="N479" s="73"/>
      <c r="O479" s="73"/>
      <c r="P479" s="73"/>
      <c r="Q479" s="73"/>
      <c r="R479" s="70">
        <v>1</v>
      </c>
      <c r="S479" s="84"/>
      <c r="T479" s="84">
        <v>370</v>
      </c>
      <c r="U479" s="152" t="s">
        <v>1436</v>
      </c>
      <c r="V479" s="42" t="s">
        <v>39</v>
      </c>
      <c r="W479" s="69" t="s">
        <v>1035</v>
      </c>
    </row>
    <row r="480" s="6" customFormat="1" ht="36" spans="1:23">
      <c r="A480" s="35">
        <v>471</v>
      </c>
      <c r="B480" s="142" t="s">
        <v>1437</v>
      </c>
      <c r="C480" s="36" t="s">
        <v>31</v>
      </c>
      <c r="D480" s="42" t="s">
        <v>34</v>
      </c>
      <c r="E480" s="142" t="s">
        <v>1438</v>
      </c>
      <c r="F480" s="104">
        <v>44317</v>
      </c>
      <c r="G480" s="38">
        <v>44531</v>
      </c>
      <c r="H480" s="143" t="s">
        <v>1032</v>
      </c>
      <c r="I480" s="142" t="s">
        <v>1439</v>
      </c>
      <c r="J480" s="142">
        <v>29</v>
      </c>
      <c r="K480" s="142"/>
      <c r="L480" s="142">
        <v>29</v>
      </c>
      <c r="M480" s="142"/>
      <c r="N480" s="73"/>
      <c r="O480" s="73"/>
      <c r="P480" s="73"/>
      <c r="Q480" s="73"/>
      <c r="R480" s="73"/>
      <c r="S480" s="142"/>
      <c r="T480" s="142">
        <v>670</v>
      </c>
      <c r="U480" s="152" t="s">
        <v>1440</v>
      </c>
      <c r="V480" s="42" t="s">
        <v>39</v>
      </c>
      <c r="W480" s="69" t="s">
        <v>1035</v>
      </c>
    </row>
    <row r="481" s="6" customFormat="1" ht="24" spans="1:23">
      <c r="A481" s="35">
        <v>472</v>
      </c>
      <c r="B481" s="142" t="s">
        <v>1441</v>
      </c>
      <c r="C481" s="36" t="s">
        <v>31</v>
      </c>
      <c r="D481" s="42" t="s">
        <v>34</v>
      </c>
      <c r="E481" s="142" t="s">
        <v>1416</v>
      </c>
      <c r="F481" s="104">
        <v>44317</v>
      </c>
      <c r="G481" s="38">
        <v>44531</v>
      </c>
      <c r="H481" s="84" t="s">
        <v>1032</v>
      </c>
      <c r="I481" s="142" t="s">
        <v>1442</v>
      </c>
      <c r="J481" s="142">
        <v>20</v>
      </c>
      <c r="K481" s="142"/>
      <c r="L481" s="160">
        <v>20</v>
      </c>
      <c r="M481" s="160"/>
      <c r="N481" s="73"/>
      <c r="O481" s="73"/>
      <c r="P481" s="73"/>
      <c r="Q481" s="73"/>
      <c r="R481" s="73"/>
      <c r="S481" s="160"/>
      <c r="T481" s="160">
        <v>100</v>
      </c>
      <c r="U481" s="155" t="s">
        <v>1443</v>
      </c>
      <c r="V481" s="42" t="s">
        <v>39</v>
      </c>
      <c r="W481" s="69" t="s">
        <v>1035</v>
      </c>
    </row>
    <row r="482" s="6" customFormat="1" ht="24" spans="1:23">
      <c r="A482" s="35">
        <v>473</v>
      </c>
      <c r="B482" s="142" t="s">
        <v>1444</v>
      </c>
      <c r="C482" s="36" t="s">
        <v>31</v>
      </c>
      <c r="D482" s="42" t="s">
        <v>34</v>
      </c>
      <c r="E482" s="142" t="s">
        <v>1445</v>
      </c>
      <c r="F482" s="104">
        <v>44317</v>
      </c>
      <c r="G482" s="38">
        <v>44531</v>
      </c>
      <c r="H482" s="84" t="s">
        <v>1032</v>
      </c>
      <c r="I482" s="142" t="s">
        <v>1446</v>
      </c>
      <c r="J482" s="142">
        <v>26</v>
      </c>
      <c r="K482" s="142"/>
      <c r="L482" s="160">
        <v>26</v>
      </c>
      <c r="M482" s="160"/>
      <c r="N482" s="73"/>
      <c r="O482" s="73"/>
      <c r="P482" s="73"/>
      <c r="Q482" s="73"/>
      <c r="R482" s="70">
        <v>1</v>
      </c>
      <c r="S482" s="160"/>
      <c r="T482" s="160">
        <v>100</v>
      </c>
      <c r="U482" s="155" t="s">
        <v>1447</v>
      </c>
      <c r="V482" s="42" t="s">
        <v>39</v>
      </c>
      <c r="W482" s="69" t="s">
        <v>1035</v>
      </c>
    </row>
    <row r="483" s="6" customFormat="1" ht="24" spans="1:23">
      <c r="A483" s="35">
        <v>474</v>
      </c>
      <c r="B483" s="142" t="s">
        <v>1448</v>
      </c>
      <c r="C483" s="36" t="s">
        <v>31</v>
      </c>
      <c r="D483" s="42" t="s">
        <v>34</v>
      </c>
      <c r="E483" s="142" t="s">
        <v>1449</v>
      </c>
      <c r="F483" s="104">
        <v>44317</v>
      </c>
      <c r="G483" s="38">
        <v>44531</v>
      </c>
      <c r="H483" s="143" t="s">
        <v>1032</v>
      </c>
      <c r="I483" s="142" t="s">
        <v>1450</v>
      </c>
      <c r="J483" s="142">
        <v>26</v>
      </c>
      <c r="K483" s="142"/>
      <c r="L483" s="160">
        <v>26</v>
      </c>
      <c r="M483" s="160"/>
      <c r="N483" s="73"/>
      <c r="O483" s="73"/>
      <c r="P483" s="73"/>
      <c r="Q483" s="73"/>
      <c r="R483" s="70">
        <v>1</v>
      </c>
      <c r="S483" s="160"/>
      <c r="T483" s="160">
        <v>710</v>
      </c>
      <c r="U483" s="154" t="s">
        <v>1451</v>
      </c>
      <c r="V483" s="42" t="s">
        <v>39</v>
      </c>
      <c r="W483" s="69" t="s">
        <v>1035</v>
      </c>
    </row>
    <row r="484" s="6" customFormat="1" ht="24" spans="1:23">
      <c r="A484" s="35">
        <v>475</v>
      </c>
      <c r="B484" s="142" t="s">
        <v>1452</v>
      </c>
      <c r="C484" s="36" t="s">
        <v>31</v>
      </c>
      <c r="D484" s="42" t="s">
        <v>34</v>
      </c>
      <c r="E484" s="142" t="s">
        <v>1453</v>
      </c>
      <c r="F484" s="104">
        <v>44317</v>
      </c>
      <c r="G484" s="38">
        <v>44531</v>
      </c>
      <c r="H484" s="84" t="s">
        <v>1032</v>
      </c>
      <c r="I484" s="142" t="s">
        <v>1454</v>
      </c>
      <c r="J484" s="142">
        <v>13</v>
      </c>
      <c r="K484" s="142"/>
      <c r="L484" s="142">
        <v>13</v>
      </c>
      <c r="M484" s="142"/>
      <c r="N484" s="73"/>
      <c r="O484" s="73"/>
      <c r="P484" s="73"/>
      <c r="Q484" s="73"/>
      <c r="R484" s="73"/>
      <c r="S484" s="142"/>
      <c r="T484" s="142">
        <v>710</v>
      </c>
      <c r="U484" s="154" t="s">
        <v>1068</v>
      </c>
      <c r="V484" s="42" t="s">
        <v>39</v>
      </c>
      <c r="W484" s="69" t="s">
        <v>1035</v>
      </c>
    </row>
    <row r="485" s="6" customFormat="1" ht="24" spans="1:23">
      <c r="A485" s="35">
        <v>476</v>
      </c>
      <c r="B485" s="142" t="s">
        <v>1455</v>
      </c>
      <c r="C485" s="36" t="s">
        <v>31</v>
      </c>
      <c r="D485" s="42" t="s">
        <v>34</v>
      </c>
      <c r="E485" s="142" t="s">
        <v>1164</v>
      </c>
      <c r="F485" s="104">
        <v>44317</v>
      </c>
      <c r="G485" s="38">
        <v>44531</v>
      </c>
      <c r="H485" s="84" t="s">
        <v>1032</v>
      </c>
      <c r="I485" s="160" t="s">
        <v>1450</v>
      </c>
      <c r="J485" s="142">
        <v>20</v>
      </c>
      <c r="K485" s="142"/>
      <c r="L485" s="160">
        <v>20</v>
      </c>
      <c r="M485" s="160"/>
      <c r="N485" s="73"/>
      <c r="O485" s="73"/>
      <c r="P485" s="73"/>
      <c r="Q485" s="73"/>
      <c r="R485" s="73"/>
      <c r="S485" s="160"/>
      <c r="T485" s="160">
        <v>163</v>
      </c>
      <c r="U485" s="154" t="s">
        <v>1456</v>
      </c>
      <c r="V485" s="42" t="s">
        <v>39</v>
      </c>
      <c r="W485" s="69" t="s">
        <v>1035</v>
      </c>
    </row>
    <row r="486" s="6" customFormat="1" ht="24" spans="1:23">
      <c r="A486" s="35">
        <v>477</v>
      </c>
      <c r="B486" s="142" t="s">
        <v>1457</v>
      </c>
      <c r="C486" s="36" t="s">
        <v>31</v>
      </c>
      <c r="D486" s="42" t="s">
        <v>34</v>
      </c>
      <c r="E486" s="142" t="s">
        <v>1365</v>
      </c>
      <c r="F486" s="104">
        <v>44317</v>
      </c>
      <c r="G486" s="38">
        <v>44531</v>
      </c>
      <c r="H486" s="143" t="s">
        <v>1032</v>
      </c>
      <c r="I486" s="142" t="s">
        <v>1458</v>
      </c>
      <c r="J486" s="142">
        <v>18</v>
      </c>
      <c r="K486" s="142"/>
      <c r="L486" s="84">
        <v>18</v>
      </c>
      <c r="M486" s="84"/>
      <c r="N486" s="73"/>
      <c r="O486" s="73"/>
      <c r="P486" s="73"/>
      <c r="Q486" s="73"/>
      <c r="R486" s="70">
        <v>1</v>
      </c>
      <c r="S486" s="84"/>
      <c r="T486" s="84">
        <v>150</v>
      </c>
      <c r="U486" s="154" t="s">
        <v>1459</v>
      </c>
      <c r="V486" s="42" t="s">
        <v>39</v>
      </c>
      <c r="W486" s="69" t="s">
        <v>1035</v>
      </c>
    </row>
    <row r="487" s="6" customFormat="1" ht="42" spans="1:23">
      <c r="A487" s="35">
        <v>478</v>
      </c>
      <c r="B487" s="142" t="s">
        <v>1460</v>
      </c>
      <c r="C487" s="36" t="s">
        <v>31</v>
      </c>
      <c r="D487" s="42" t="s">
        <v>34</v>
      </c>
      <c r="E487" s="142" t="s">
        <v>304</v>
      </c>
      <c r="F487" s="104">
        <v>44317</v>
      </c>
      <c r="G487" s="38">
        <v>44531</v>
      </c>
      <c r="H487" s="143" t="s">
        <v>1032</v>
      </c>
      <c r="I487" s="163" t="s">
        <v>1461</v>
      </c>
      <c r="J487" s="142">
        <v>29</v>
      </c>
      <c r="K487" s="142"/>
      <c r="L487" s="84">
        <v>29</v>
      </c>
      <c r="M487" s="84"/>
      <c r="N487" s="73"/>
      <c r="O487" s="73"/>
      <c r="P487" s="73"/>
      <c r="Q487" s="73"/>
      <c r="R487" s="70">
        <v>1</v>
      </c>
      <c r="S487" s="84"/>
      <c r="T487" s="84">
        <v>250</v>
      </c>
      <c r="U487" s="154" t="s">
        <v>1462</v>
      </c>
      <c r="V487" s="42" t="s">
        <v>39</v>
      </c>
      <c r="W487" s="69" t="s">
        <v>1035</v>
      </c>
    </row>
    <row r="488" s="6" customFormat="1" ht="24" spans="1:23">
      <c r="A488" s="35">
        <v>479</v>
      </c>
      <c r="B488" s="142" t="s">
        <v>1463</v>
      </c>
      <c r="C488" s="36" t="s">
        <v>31</v>
      </c>
      <c r="D488" s="42" t="s">
        <v>34</v>
      </c>
      <c r="E488" s="142" t="s">
        <v>1074</v>
      </c>
      <c r="F488" s="104">
        <v>44317</v>
      </c>
      <c r="G488" s="38">
        <v>44531</v>
      </c>
      <c r="H488" s="143" t="s">
        <v>1032</v>
      </c>
      <c r="I488" s="142" t="s">
        <v>1464</v>
      </c>
      <c r="J488" s="142">
        <v>29</v>
      </c>
      <c r="K488" s="142"/>
      <c r="L488" s="84">
        <v>29</v>
      </c>
      <c r="M488" s="84"/>
      <c r="N488" s="73"/>
      <c r="O488" s="73"/>
      <c r="P488" s="73"/>
      <c r="Q488" s="73"/>
      <c r="R488" s="73"/>
      <c r="S488" s="84"/>
      <c r="T488" s="84">
        <v>410</v>
      </c>
      <c r="U488" s="154" t="s">
        <v>1465</v>
      </c>
      <c r="V488" s="42" t="s">
        <v>39</v>
      </c>
      <c r="W488" s="69" t="s">
        <v>1035</v>
      </c>
    </row>
    <row r="489" s="6" customFormat="1" ht="36" spans="1:23">
      <c r="A489" s="35">
        <v>480</v>
      </c>
      <c r="B489" s="142" t="s">
        <v>1466</v>
      </c>
      <c r="C489" s="36" t="s">
        <v>31</v>
      </c>
      <c r="D489" s="42" t="s">
        <v>34</v>
      </c>
      <c r="E489" s="142" t="s">
        <v>1467</v>
      </c>
      <c r="F489" s="104">
        <v>44317</v>
      </c>
      <c r="G489" s="38">
        <v>44531</v>
      </c>
      <c r="H489" s="143" t="s">
        <v>1032</v>
      </c>
      <c r="I489" s="142" t="s">
        <v>1468</v>
      </c>
      <c r="J489" s="142">
        <v>29</v>
      </c>
      <c r="K489" s="142"/>
      <c r="L489" s="84">
        <v>29</v>
      </c>
      <c r="M489" s="84"/>
      <c r="N489" s="73"/>
      <c r="O489" s="73"/>
      <c r="P489" s="73"/>
      <c r="Q489" s="73"/>
      <c r="R489" s="70">
        <v>1</v>
      </c>
      <c r="S489" s="84"/>
      <c r="T489" s="84">
        <v>300</v>
      </c>
      <c r="U489" s="154" t="s">
        <v>1469</v>
      </c>
      <c r="V489" s="42" t="s">
        <v>39</v>
      </c>
      <c r="W489" s="69" t="s">
        <v>1035</v>
      </c>
    </row>
    <row r="490" s="6" customFormat="1" ht="24" spans="1:23">
      <c r="A490" s="35">
        <v>481</v>
      </c>
      <c r="B490" s="142" t="s">
        <v>1470</v>
      </c>
      <c r="C490" s="36" t="s">
        <v>31</v>
      </c>
      <c r="D490" s="42" t="s">
        <v>34</v>
      </c>
      <c r="E490" s="142" t="s">
        <v>1471</v>
      </c>
      <c r="F490" s="104">
        <v>44317</v>
      </c>
      <c r="G490" s="38">
        <v>44531</v>
      </c>
      <c r="H490" s="143" t="s">
        <v>1032</v>
      </c>
      <c r="I490" s="142" t="s">
        <v>1472</v>
      </c>
      <c r="J490" s="142">
        <v>25</v>
      </c>
      <c r="K490" s="142"/>
      <c r="L490" s="84">
        <v>25</v>
      </c>
      <c r="M490" s="84"/>
      <c r="N490" s="73"/>
      <c r="O490" s="73"/>
      <c r="P490" s="73"/>
      <c r="Q490" s="73"/>
      <c r="R490" s="73"/>
      <c r="S490" s="84"/>
      <c r="T490" s="84">
        <v>260</v>
      </c>
      <c r="U490" s="154" t="s">
        <v>1473</v>
      </c>
      <c r="V490" s="42" t="s">
        <v>39</v>
      </c>
      <c r="W490" s="69" t="s">
        <v>1035</v>
      </c>
    </row>
    <row r="491" s="6" customFormat="1" ht="24" spans="1:23">
      <c r="A491" s="35">
        <v>482</v>
      </c>
      <c r="B491" s="142" t="s">
        <v>1470</v>
      </c>
      <c r="C491" s="36" t="s">
        <v>31</v>
      </c>
      <c r="D491" s="42" t="s">
        <v>34</v>
      </c>
      <c r="E491" s="142" t="s">
        <v>1474</v>
      </c>
      <c r="F491" s="104">
        <v>44317</v>
      </c>
      <c r="G491" s="38">
        <v>44531</v>
      </c>
      <c r="H491" s="143" t="s">
        <v>1032</v>
      </c>
      <c r="I491" s="142" t="s">
        <v>1475</v>
      </c>
      <c r="J491" s="142">
        <v>22</v>
      </c>
      <c r="K491" s="142"/>
      <c r="L491" s="84">
        <v>22</v>
      </c>
      <c r="M491" s="84"/>
      <c r="N491" s="73"/>
      <c r="O491" s="73"/>
      <c r="P491" s="73"/>
      <c r="Q491" s="73"/>
      <c r="R491" s="73"/>
      <c r="S491" s="84"/>
      <c r="T491" s="84">
        <v>130</v>
      </c>
      <c r="U491" s="154" t="s">
        <v>1476</v>
      </c>
      <c r="V491" s="42" t="s">
        <v>39</v>
      </c>
      <c r="W491" s="69" t="s">
        <v>1035</v>
      </c>
    </row>
    <row r="492" s="6" customFormat="1" ht="24" spans="1:23">
      <c r="A492" s="35">
        <v>483</v>
      </c>
      <c r="B492" s="142" t="s">
        <v>1470</v>
      </c>
      <c r="C492" s="36" t="s">
        <v>31</v>
      </c>
      <c r="D492" s="42" t="s">
        <v>34</v>
      </c>
      <c r="E492" s="142" t="s">
        <v>1285</v>
      </c>
      <c r="F492" s="104">
        <v>44317</v>
      </c>
      <c r="G492" s="38">
        <v>44531</v>
      </c>
      <c r="H492" s="143" t="s">
        <v>1032</v>
      </c>
      <c r="I492" s="142" t="s">
        <v>1477</v>
      </c>
      <c r="J492" s="142">
        <v>28</v>
      </c>
      <c r="K492" s="142"/>
      <c r="L492" s="84">
        <v>28</v>
      </c>
      <c r="M492" s="84"/>
      <c r="N492" s="73"/>
      <c r="O492" s="73"/>
      <c r="P492" s="73"/>
      <c r="Q492" s="73"/>
      <c r="R492" s="70">
        <v>1</v>
      </c>
      <c r="S492" s="84"/>
      <c r="T492" s="84">
        <v>90</v>
      </c>
      <c r="U492" s="154" t="s">
        <v>1478</v>
      </c>
      <c r="V492" s="42" t="s">
        <v>39</v>
      </c>
      <c r="W492" s="69" t="s">
        <v>1035</v>
      </c>
    </row>
    <row r="493" s="6" customFormat="1" ht="24" spans="1:23">
      <c r="A493" s="35">
        <v>484</v>
      </c>
      <c r="B493" s="142" t="s">
        <v>1470</v>
      </c>
      <c r="C493" s="36" t="s">
        <v>31</v>
      </c>
      <c r="D493" s="42" t="s">
        <v>34</v>
      </c>
      <c r="E493" s="142" t="s">
        <v>353</v>
      </c>
      <c r="F493" s="104">
        <v>44317</v>
      </c>
      <c r="G493" s="38">
        <v>44531</v>
      </c>
      <c r="H493" s="143" t="s">
        <v>1032</v>
      </c>
      <c r="I493" s="142" t="s">
        <v>1479</v>
      </c>
      <c r="J493" s="142">
        <v>28</v>
      </c>
      <c r="K493" s="142"/>
      <c r="L493" s="84">
        <v>28</v>
      </c>
      <c r="M493" s="84"/>
      <c r="N493" s="73"/>
      <c r="O493" s="73"/>
      <c r="P493" s="73"/>
      <c r="Q493" s="73"/>
      <c r="R493" s="73"/>
      <c r="S493" s="84"/>
      <c r="T493" s="84">
        <v>60</v>
      </c>
      <c r="U493" s="154" t="s">
        <v>1480</v>
      </c>
      <c r="V493" s="42" t="s">
        <v>39</v>
      </c>
      <c r="W493" s="69" t="s">
        <v>1035</v>
      </c>
    </row>
    <row r="494" s="6" customFormat="1" ht="24" spans="1:23">
      <c r="A494" s="35">
        <v>485</v>
      </c>
      <c r="B494" s="142" t="s">
        <v>1470</v>
      </c>
      <c r="C494" s="36" t="s">
        <v>31</v>
      </c>
      <c r="D494" s="42" t="s">
        <v>34</v>
      </c>
      <c r="E494" s="142" t="s">
        <v>706</v>
      </c>
      <c r="F494" s="104">
        <v>44317</v>
      </c>
      <c r="G494" s="38">
        <v>44531</v>
      </c>
      <c r="H494" s="143" t="s">
        <v>1032</v>
      </c>
      <c r="I494" s="142" t="s">
        <v>1481</v>
      </c>
      <c r="J494" s="142">
        <v>28</v>
      </c>
      <c r="K494" s="142"/>
      <c r="L494" s="84">
        <v>28</v>
      </c>
      <c r="M494" s="84"/>
      <c r="N494" s="73"/>
      <c r="O494" s="73"/>
      <c r="P494" s="73"/>
      <c r="Q494" s="73"/>
      <c r="R494" s="73"/>
      <c r="S494" s="84"/>
      <c r="T494" s="84">
        <v>120</v>
      </c>
      <c r="U494" s="154" t="s">
        <v>1482</v>
      </c>
      <c r="V494" s="42" t="s">
        <v>39</v>
      </c>
      <c r="W494" s="69" t="s">
        <v>1035</v>
      </c>
    </row>
    <row r="495" s="6" customFormat="1" ht="24" spans="1:23">
      <c r="A495" s="35">
        <v>486</v>
      </c>
      <c r="B495" s="142" t="s">
        <v>1470</v>
      </c>
      <c r="C495" s="36" t="s">
        <v>31</v>
      </c>
      <c r="D495" s="42" t="s">
        <v>34</v>
      </c>
      <c r="E495" s="142" t="s">
        <v>1411</v>
      </c>
      <c r="F495" s="104">
        <v>44317</v>
      </c>
      <c r="G495" s="38">
        <v>44531</v>
      </c>
      <c r="H495" s="143" t="s">
        <v>1032</v>
      </c>
      <c r="I495" s="142" t="s">
        <v>1483</v>
      </c>
      <c r="J495" s="142">
        <v>28</v>
      </c>
      <c r="K495" s="142"/>
      <c r="L495" s="84">
        <v>28</v>
      </c>
      <c r="M495" s="84"/>
      <c r="N495" s="73"/>
      <c r="O495" s="73"/>
      <c r="P495" s="73"/>
      <c r="Q495" s="73"/>
      <c r="R495" s="73"/>
      <c r="S495" s="84"/>
      <c r="T495" s="84">
        <v>160</v>
      </c>
      <c r="U495" s="154" t="s">
        <v>1484</v>
      </c>
      <c r="V495" s="42" t="s">
        <v>39</v>
      </c>
      <c r="W495" s="69" t="s">
        <v>1035</v>
      </c>
    </row>
    <row r="496" s="6" customFormat="1" ht="24" spans="1:23">
      <c r="A496" s="35">
        <v>487</v>
      </c>
      <c r="B496" s="142" t="s">
        <v>1470</v>
      </c>
      <c r="C496" s="36" t="s">
        <v>31</v>
      </c>
      <c r="D496" s="42" t="s">
        <v>34</v>
      </c>
      <c r="E496" s="142" t="s">
        <v>1411</v>
      </c>
      <c r="F496" s="104">
        <v>44317</v>
      </c>
      <c r="G496" s="38">
        <v>44531</v>
      </c>
      <c r="H496" s="143" t="s">
        <v>1032</v>
      </c>
      <c r="I496" s="142" t="s">
        <v>1485</v>
      </c>
      <c r="J496" s="142">
        <v>29</v>
      </c>
      <c r="K496" s="142"/>
      <c r="L496" s="84">
        <v>29</v>
      </c>
      <c r="M496" s="84"/>
      <c r="N496" s="73"/>
      <c r="O496" s="73"/>
      <c r="P496" s="73"/>
      <c r="Q496" s="73"/>
      <c r="R496" s="73"/>
      <c r="S496" s="84"/>
      <c r="T496" s="84">
        <v>150</v>
      </c>
      <c r="U496" s="154" t="s">
        <v>1486</v>
      </c>
      <c r="V496" s="42" t="s">
        <v>39</v>
      </c>
      <c r="W496" s="69" t="s">
        <v>1035</v>
      </c>
    </row>
    <row r="497" s="6" customFormat="1" ht="24" spans="1:23">
      <c r="A497" s="35">
        <v>488</v>
      </c>
      <c r="B497" s="142" t="s">
        <v>1470</v>
      </c>
      <c r="C497" s="36" t="s">
        <v>31</v>
      </c>
      <c r="D497" s="42" t="s">
        <v>34</v>
      </c>
      <c r="E497" s="142" t="s">
        <v>360</v>
      </c>
      <c r="F497" s="104">
        <v>44317</v>
      </c>
      <c r="G497" s="38">
        <v>44531</v>
      </c>
      <c r="H497" s="143" t="s">
        <v>1032</v>
      </c>
      <c r="I497" s="142" t="s">
        <v>1487</v>
      </c>
      <c r="J497" s="142">
        <v>25</v>
      </c>
      <c r="K497" s="142"/>
      <c r="L497" s="84">
        <v>25</v>
      </c>
      <c r="M497" s="84"/>
      <c r="N497" s="73"/>
      <c r="O497" s="73"/>
      <c r="P497" s="73"/>
      <c r="Q497" s="73"/>
      <c r="R497" s="73"/>
      <c r="S497" s="84"/>
      <c r="T497" s="84">
        <v>90</v>
      </c>
      <c r="U497" s="154" t="s">
        <v>1488</v>
      </c>
      <c r="V497" s="42" t="s">
        <v>39</v>
      </c>
      <c r="W497" s="69" t="s">
        <v>1035</v>
      </c>
    </row>
    <row r="498" s="6" customFormat="1" ht="24" spans="1:23">
      <c r="A498" s="35">
        <v>489</v>
      </c>
      <c r="B498" s="142" t="s">
        <v>1470</v>
      </c>
      <c r="C498" s="36" t="s">
        <v>31</v>
      </c>
      <c r="D498" s="42" t="s">
        <v>34</v>
      </c>
      <c r="E498" s="142" t="s">
        <v>1489</v>
      </c>
      <c r="F498" s="104">
        <v>44317</v>
      </c>
      <c r="G498" s="38">
        <v>44531</v>
      </c>
      <c r="H498" s="143" t="s">
        <v>1032</v>
      </c>
      <c r="I498" s="142" t="s">
        <v>1490</v>
      </c>
      <c r="J498" s="142">
        <v>29</v>
      </c>
      <c r="K498" s="142"/>
      <c r="L498" s="84">
        <v>29</v>
      </c>
      <c r="M498" s="84"/>
      <c r="N498" s="73"/>
      <c r="O498" s="73"/>
      <c r="P498" s="73"/>
      <c r="Q498" s="73"/>
      <c r="R498" s="73"/>
      <c r="S498" s="84"/>
      <c r="T498" s="84">
        <v>120</v>
      </c>
      <c r="U498" s="154" t="s">
        <v>1491</v>
      </c>
      <c r="V498" s="42" t="s">
        <v>39</v>
      </c>
      <c r="W498" s="69" t="s">
        <v>1035</v>
      </c>
    </row>
    <row r="499" s="6" customFormat="1" ht="24" spans="1:23">
      <c r="A499" s="35">
        <v>490</v>
      </c>
      <c r="B499" s="147" t="s">
        <v>1492</v>
      </c>
      <c r="C499" s="36" t="s">
        <v>31</v>
      </c>
      <c r="D499" s="42" t="s">
        <v>34</v>
      </c>
      <c r="E499" s="147" t="s">
        <v>1493</v>
      </c>
      <c r="F499" s="104">
        <v>44317</v>
      </c>
      <c r="G499" s="38">
        <v>44531</v>
      </c>
      <c r="H499" s="143" t="s">
        <v>1032</v>
      </c>
      <c r="I499" s="147" t="s">
        <v>1494</v>
      </c>
      <c r="J499" s="73">
        <v>12</v>
      </c>
      <c r="K499" s="73"/>
      <c r="L499" s="164">
        <v>12</v>
      </c>
      <c r="M499" s="164"/>
      <c r="N499" s="73"/>
      <c r="O499" s="73"/>
      <c r="P499" s="73"/>
      <c r="Q499" s="73"/>
      <c r="R499" s="73"/>
      <c r="S499" s="164"/>
      <c r="T499" s="164">
        <v>160</v>
      </c>
      <c r="U499" s="165" t="s">
        <v>1495</v>
      </c>
      <c r="V499" s="42" t="s">
        <v>39</v>
      </c>
      <c r="W499" s="69" t="s">
        <v>1035</v>
      </c>
    </row>
    <row r="500" s="6" customFormat="1" ht="24" spans="1:23">
      <c r="A500" s="35">
        <v>491</v>
      </c>
      <c r="B500" s="142" t="s">
        <v>1496</v>
      </c>
      <c r="C500" s="36" t="s">
        <v>31</v>
      </c>
      <c r="D500" s="42" t="s">
        <v>34</v>
      </c>
      <c r="E500" s="142" t="s">
        <v>324</v>
      </c>
      <c r="F500" s="104">
        <v>44317</v>
      </c>
      <c r="G500" s="38">
        <v>44531</v>
      </c>
      <c r="H500" s="143" t="s">
        <v>1032</v>
      </c>
      <c r="I500" s="142" t="s">
        <v>1497</v>
      </c>
      <c r="J500" s="73">
        <v>26</v>
      </c>
      <c r="K500" s="73"/>
      <c r="L500" s="84">
        <v>26</v>
      </c>
      <c r="M500" s="84"/>
      <c r="N500" s="73"/>
      <c r="O500" s="73"/>
      <c r="P500" s="73"/>
      <c r="Q500" s="73"/>
      <c r="R500" s="70">
        <v>1</v>
      </c>
      <c r="S500" s="84"/>
      <c r="T500" s="84">
        <v>150</v>
      </c>
      <c r="U500" s="154" t="s">
        <v>1498</v>
      </c>
      <c r="V500" s="42" t="s">
        <v>39</v>
      </c>
      <c r="W500" s="69" t="s">
        <v>1035</v>
      </c>
    </row>
    <row r="501" s="6" customFormat="1" ht="24" spans="1:23">
      <c r="A501" s="35">
        <v>492</v>
      </c>
      <c r="B501" s="142" t="s">
        <v>1496</v>
      </c>
      <c r="C501" s="36" t="s">
        <v>31</v>
      </c>
      <c r="D501" s="42" t="s">
        <v>34</v>
      </c>
      <c r="E501" s="142" t="s">
        <v>145</v>
      </c>
      <c r="F501" s="104">
        <v>44317</v>
      </c>
      <c r="G501" s="38">
        <v>44531</v>
      </c>
      <c r="H501" s="143" t="s">
        <v>1032</v>
      </c>
      <c r="I501" s="142" t="s">
        <v>1499</v>
      </c>
      <c r="J501" s="73">
        <v>10</v>
      </c>
      <c r="K501" s="73"/>
      <c r="L501" s="84">
        <v>10</v>
      </c>
      <c r="M501" s="84"/>
      <c r="N501" s="73"/>
      <c r="O501" s="73"/>
      <c r="P501" s="73"/>
      <c r="Q501" s="73"/>
      <c r="R501" s="73"/>
      <c r="S501" s="84"/>
      <c r="T501" s="84">
        <v>60</v>
      </c>
      <c r="U501" s="154" t="s">
        <v>1500</v>
      </c>
      <c r="V501" s="42" t="s">
        <v>39</v>
      </c>
      <c r="W501" s="69" t="s">
        <v>1035</v>
      </c>
    </row>
    <row r="502" s="6" customFormat="1" ht="24" spans="1:23">
      <c r="A502" s="35">
        <v>493</v>
      </c>
      <c r="B502" s="142" t="s">
        <v>1496</v>
      </c>
      <c r="C502" s="36" t="s">
        <v>31</v>
      </c>
      <c r="D502" s="42" t="s">
        <v>34</v>
      </c>
      <c r="E502" s="143" t="s">
        <v>513</v>
      </c>
      <c r="F502" s="104">
        <v>44317</v>
      </c>
      <c r="G502" s="38">
        <v>44531</v>
      </c>
      <c r="H502" s="143" t="s">
        <v>1032</v>
      </c>
      <c r="I502" s="142" t="s">
        <v>1501</v>
      </c>
      <c r="J502" s="73">
        <v>16</v>
      </c>
      <c r="K502" s="73"/>
      <c r="L502" s="73">
        <v>16</v>
      </c>
      <c r="M502" s="73"/>
      <c r="N502" s="73"/>
      <c r="O502" s="73"/>
      <c r="P502" s="73"/>
      <c r="Q502" s="73"/>
      <c r="R502" s="73"/>
      <c r="S502" s="73"/>
      <c r="T502" s="73">
        <v>100</v>
      </c>
      <c r="U502" s="154" t="s">
        <v>1502</v>
      </c>
      <c r="V502" s="42" t="s">
        <v>39</v>
      </c>
      <c r="W502" s="69" t="s">
        <v>1035</v>
      </c>
    </row>
    <row r="503" s="6" customFormat="1" ht="24" spans="1:23">
      <c r="A503" s="35">
        <v>494</v>
      </c>
      <c r="B503" s="69" t="s">
        <v>1503</v>
      </c>
      <c r="C503" s="36" t="s">
        <v>31</v>
      </c>
      <c r="D503" s="42" t="s">
        <v>34</v>
      </c>
      <c r="E503" s="69" t="s">
        <v>1504</v>
      </c>
      <c r="F503" s="104">
        <v>44317</v>
      </c>
      <c r="G503" s="38">
        <v>44531</v>
      </c>
      <c r="H503" s="143" t="s">
        <v>1032</v>
      </c>
      <c r="I503" s="142" t="s">
        <v>1505</v>
      </c>
      <c r="J503" s="73">
        <v>17</v>
      </c>
      <c r="K503" s="73"/>
      <c r="L503" s="73">
        <v>17</v>
      </c>
      <c r="M503" s="73"/>
      <c r="N503" s="73"/>
      <c r="O503" s="73"/>
      <c r="P503" s="73"/>
      <c r="Q503" s="73"/>
      <c r="R503" s="73"/>
      <c r="S503" s="73"/>
      <c r="T503" s="73">
        <v>120</v>
      </c>
      <c r="U503" s="154" t="s">
        <v>1459</v>
      </c>
      <c r="V503" s="42" t="s">
        <v>39</v>
      </c>
      <c r="W503" s="69" t="s">
        <v>1035</v>
      </c>
    </row>
    <row r="504" s="6" customFormat="1" ht="24" spans="1:23">
      <c r="A504" s="35">
        <v>495</v>
      </c>
      <c r="B504" s="142" t="s">
        <v>1506</v>
      </c>
      <c r="C504" s="36" t="s">
        <v>31</v>
      </c>
      <c r="D504" s="42" t="s">
        <v>34</v>
      </c>
      <c r="E504" s="142" t="s">
        <v>68</v>
      </c>
      <c r="F504" s="104">
        <v>44317</v>
      </c>
      <c r="G504" s="38">
        <v>44531</v>
      </c>
      <c r="H504" s="84" t="s">
        <v>1032</v>
      </c>
      <c r="I504" s="142" t="s">
        <v>1507</v>
      </c>
      <c r="J504" s="142">
        <v>12</v>
      </c>
      <c r="K504" s="142"/>
      <c r="L504" s="142">
        <v>12</v>
      </c>
      <c r="M504" s="142"/>
      <c r="N504" s="73"/>
      <c r="O504" s="73"/>
      <c r="P504" s="73"/>
      <c r="Q504" s="73"/>
      <c r="R504" s="73"/>
      <c r="S504" s="142"/>
      <c r="T504" s="142">
        <v>710</v>
      </c>
      <c r="U504" s="154" t="s">
        <v>1068</v>
      </c>
      <c r="V504" s="42" t="s">
        <v>39</v>
      </c>
      <c r="W504" s="69" t="s">
        <v>1035</v>
      </c>
    </row>
    <row r="505" s="6" customFormat="1" ht="24" spans="1:23">
      <c r="A505" s="35">
        <v>496</v>
      </c>
      <c r="B505" s="142" t="s">
        <v>1508</v>
      </c>
      <c r="C505" s="36" t="s">
        <v>31</v>
      </c>
      <c r="D505" s="42" t="s">
        <v>34</v>
      </c>
      <c r="E505" s="142" t="s">
        <v>1509</v>
      </c>
      <c r="F505" s="104">
        <v>44317</v>
      </c>
      <c r="G505" s="38">
        <v>44531</v>
      </c>
      <c r="H505" s="143" t="s">
        <v>1032</v>
      </c>
      <c r="I505" s="142" t="s">
        <v>1510</v>
      </c>
      <c r="J505" s="142">
        <v>28</v>
      </c>
      <c r="K505" s="142"/>
      <c r="L505" s="84">
        <v>28</v>
      </c>
      <c r="M505" s="84"/>
      <c r="N505" s="73"/>
      <c r="O505" s="73"/>
      <c r="P505" s="73"/>
      <c r="Q505" s="73"/>
      <c r="R505" s="70">
        <v>1</v>
      </c>
      <c r="S505" s="84"/>
      <c r="T505" s="84">
        <v>300</v>
      </c>
      <c r="U505" s="152" t="s">
        <v>1511</v>
      </c>
      <c r="V505" s="42" t="s">
        <v>39</v>
      </c>
      <c r="W505" s="69" t="s">
        <v>1035</v>
      </c>
    </row>
    <row r="506" s="6" customFormat="1" ht="24" spans="1:23">
      <c r="A506" s="35">
        <v>497</v>
      </c>
      <c r="B506" s="142" t="s">
        <v>1508</v>
      </c>
      <c r="C506" s="36" t="s">
        <v>31</v>
      </c>
      <c r="D506" s="42" t="s">
        <v>34</v>
      </c>
      <c r="E506" s="142" t="s">
        <v>1512</v>
      </c>
      <c r="F506" s="104">
        <v>44317</v>
      </c>
      <c r="G506" s="38">
        <v>44531</v>
      </c>
      <c r="H506" s="143" t="s">
        <v>1032</v>
      </c>
      <c r="I506" s="142" t="s">
        <v>1513</v>
      </c>
      <c r="J506" s="142">
        <v>25</v>
      </c>
      <c r="K506" s="142"/>
      <c r="L506" s="84">
        <v>25</v>
      </c>
      <c r="M506" s="84"/>
      <c r="N506" s="73"/>
      <c r="O506" s="73"/>
      <c r="P506" s="73"/>
      <c r="Q506" s="73"/>
      <c r="R506" s="70">
        <v>1</v>
      </c>
      <c r="S506" s="84"/>
      <c r="T506" s="84">
        <v>265</v>
      </c>
      <c r="U506" s="152" t="s">
        <v>1514</v>
      </c>
      <c r="V506" s="42" t="s">
        <v>39</v>
      </c>
      <c r="W506" s="69" t="s">
        <v>1035</v>
      </c>
    </row>
    <row r="507" s="6" customFormat="1" ht="24" spans="1:23">
      <c r="A507" s="35">
        <v>498</v>
      </c>
      <c r="B507" s="142" t="s">
        <v>1508</v>
      </c>
      <c r="C507" s="36" t="s">
        <v>31</v>
      </c>
      <c r="D507" s="42" t="s">
        <v>34</v>
      </c>
      <c r="E507" s="142" t="s">
        <v>104</v>
      </c>
      <c r="F507" s="104">
        <v>44317</v>
      </c>
      <c r="G507" s="38">
        <v>44531</v>
      </c>
      <c r="H507" s="143" t="s">
        <v>1032</v>
      </c>
      <c r="I507" s="142" t="s">
        <v>1515</v>
      </c>
      <c r="J507" s="142">
        <v>29</v>
      </c>
      <c r="K507" s="142"/>
      <c r="L507" s="84">
        <v>29</v>
      </c>
      <c r="M507" s="84"/>
      <c r="N507" s="73"/>
      <c r="O507" s="73"/>
      <c r="P507" s="73"/>
      <c r="Q507" s="73"/>
      <c r="R507" s="73"/>
      <c r="S507" s="84"/>
      <c r="T507" s="84">
        <v>150</v>
      </c>
      <c r="U507" s="152" t="s">
        <v>1516</v>
      </c>
      <c r="V507" s="42" t="s">
        <v>39</v>
      </c>
      <c r="W507" s="69" t="s">
        <v>1035</v>
      </c>
    </row>
    <row r="508" s="6" customFormat="1" ht="24" spans="1:23">
      <c r="A508" s="35">
        <v>499</v>
      </c>
      <c r="B508" s="142" t="s">
        <v>1517</v>
      </c>
      <c r="C508" s="36" t="s">
        <v>31</v>
      </c>
      <c r="D508" s="42" t="s">
        <v>34</v>
      </c>
      <c r="E508" s="142" t="s">
        <v>1518</v>
      </c>
      <c r="F508" s="104">
        <v>44317</v>
      </c>
      <c r="G508" s="38">
        <v>44531</v>
      </c>
      <c r="H508" s="143" t="s">
        <v>1032</v>
      </c>
      <c r="I508" s="142" t="s">
        <v>1519</v>
      </c>
      <c r="J508" s="142">
        <v>28</v>
      </c>
      <c r="K508" s="142"/>
      <c r="L508" s="84">
        <v>28</v>
      </c>
      <c r="M508" s="55"/>
      <c r="N508" s="93"/>
      <c r="O508" s="93"/>
      <c r="P508" s="93"/>
      <c r="Q508" s="93"/>
      <c r="R508" s="93"/>
      <c r="S508" s="55"/>
      <c r="T508" s="55">
        <v>500</v>
      </c>
      <c r="U508" s="166" t="s">
        <v>1520</v>
      </c>
      <c r="V508" s="42" t="s">
        <v>39</v>
      </c>
      <c r="W508" s="69" t="s">
        <v>1035</v>
      </c>
    </row>
    <row r="509" s="6" customFormat="1" ht="24" spans="1:23">
      <c r="A509" s="35">
        <v>500</v>
      </c>
      <c r="B509" s="142" t="s">
        <v>1521</v>
      </c>
      <c r="C509" s="36" t="s">
        <v>31</v>
      </c>
      <c r="D509" s="42" t="s">
        <v>34</v>
      </c>
      <c r="E509" s="142" t="s">
        <v>104</v>
      </c>
      <c r="F509" s="104">
        <v>44317</v>
      </c>
      <c r="G509" s="38">
        <v>44531</v>
      </c>
      <c r="H509" s="143" t="s">
        <v>1032</v>
      </c>
      <c r="I509" s="142" t="s">
        <v>1522</v>
      </c>
      <c r="J509" s="73">
        <v>25</v>
      </c>
      <c r="K509" s="73"/>
      <c r="L509" s="84">
        <v>25</v>
      </c>
      <c r="M509" s="84"/>
      <c r="N509" s="73"/>
      <c r="O509" s="73"/>
      <c r="P509" s="73"/>
      <c r="Q509" s="73"/>
      <c r="R509" s="73"/>
      <c r="S509" s="84"/>
      <c r="T509" s="84">
        <v>150</v>
      </c>
      <c r="U509" s="154" t="s">
        <v>1523</v>
      </c>
      <c r="V509" s="42" t="s">
        <v>39</v>
      </c>
      <c r="W509" s="69" t="s">
        <v>1035</v>
      </c>
    </row>
    <row r="510" s="6" customFormat="1" ht="24" spans="1:23">
      <c r="A510" s="35">
        <v>501</v>
      </c>
      <c r="B510" s="73" t="s">
        <v>1524</v>
      </c>
      <c r="C510" s="36" t="s">
        <v>31</v>
      </c>
      <c r="D510" s="42" t="s">
        <v>34</v>
      </c>
      <c r="E510" s="36" t="s">
        <v>1087</v>
      </c>
      <c r="F510" s="104">
        <v>44317</v>
      </c>
      <c r="G510" s="38">
        <v>44531</v>
      </c>
      <c r="H510" s="143" t="s">
        <v>1032</v>
      </c>
      <c r="I510" s="73" t="s">
        <v>1525</v>
      </c>
      <c r="J510" s="73">
        <v>20</v>
      </c>
      <c r="K510" s="73"/>
      <c r="L510" s="55">
        <v>20</v>
      </c>
      <c r="M510" s="53"/>
      <c r="N510" s="73"/>
      <c r="O510" s="73"/>
      <c r="P510" s="73"/>
      <c r="Q510" s="73"/>
      <c r="R510" s="73"/>
      <c r="S510" s="53"/>
      <c r="T510" s="53">
        <v>1500</v>
      </c>
      <c r="U510" s="156" t="s">
        <v>1526</v>
      </c>
      <c r="V510" s="42" t="s">
        <v>39</v>
      </c>
      <c r="W510" s="69" t="s">
        <v>1035</v>
      </c>
    </row>
    <row r="511" s="6" customFormat="1" ht="24" spans="1:23">
      <c r="A511" s="35">
        <v>502</v>
      </c>
      <c r="B511" s="73" t="s">
        <v>1524</v>
      </c>
      <c r="C511" s="36" t="s">
        <v>31</v>
      </c>
      <c r="D511" s="42" t="s">
        <v>34</v>
      </c>
      <c r="E511" s="53" t="s">
        <v>1527</v>
      </c>
      <c r="F511" s="104">
        <v>44317</v>
      </c>
      <c r="G511" s="38">
        <v>44531</v>
      </c>
      <c r="H511" s="143" t="s">
        <v>1032</v>
      </c>
      <c r="I511" s="73" t="s">
        <v>1528</v>
      </c>
      <c r="J511" s="73">
        <v>20</v>
      </c>
      <c r="K511" s="73"/>
      <c r="L511" s="53">
        <v>20</v>
      </c>
      <c r="M511" s="53"/>
      <c r="N511" s="73"/>
      <c r="O511" s="73"/>
      <c r="P511" s="73"/>
      <c r="Q511" s="73"/>
      <c r="R511" s="70">
        <v>1</v>
      </c>
      <c r="S511" s="53"/>
      <c r="T511" s="53">
        <v>1000</v>
      </c>
      <c r="U511" s="156" t="s">
        <v>1529</v>
      </c>
      <c r="V511" s="42" t="s">
        <v>39</v>
      </c>
      <c r="W511" s="69" t="s">
        <v>1035</v>
      </c>
    </row>
    <row r="512" s="6" customFormat="1" ht="24" spans="1:23">
      <c r="A512" s="35">
        <v>503</v>
      </c>
      <c r="B512" s="73" t="s">
        <v>1524</v>
      </c>
      <c r="C512" s="36" t="s">
        <v>31</v>
      </c>
      <c r="D512" s="42" t="s">
        <v>34</v>
      </c>
      <c r="E512" s="73" t="s">
        <v>1139</v>
      </c>
      <c r="F512" s="104">
        <v>44317</v>
      </c>
      <c r="G512" s="38">
        <v>44531</v>
      </c>
      <c r="H512" s="143" t="s">
        <v>1032</v>
      </c>
      <c r="I512" s="73" t="s">
        <v>1530</v>
      </c>
      <c r="J512" s="73">
        <v>10</v>
      </c>
      <c r="K512" s="73"/>
      <c r="L512" s="73">
        <v>10</v>
      </c>
      <c r="M512" s="73"/>
      <c r="N512" s="73"/>
      <c r="O512" s="73"/>
      <c r="P512" s="73"/>
      <c r="Q512" s="73"/>
      <c r="R512" s="73"/>
      <c r="S512" s="73"/>
      <c r="T512" s="73">
        <v>800</v>
      </c>
      <c r="U512" s="156" t="s">
        <v>1531</v>
      </c>
      <c r="V512" s="42" t="s">
        <v>39</v>
      </c>
      <c r="W512" s="69" t="s">
        <v>1035</v>
      </c>
    </row>
    <row r="513" s="6" customFormat="1" ht="24" spans="1:23">
      <c r="A513" s="35">
        <v>504</v>
      </c>
      <c r="B513" s="73" t="s">
        <v>1524</v>
      </c>
      <c r="C513" s="36" t="s">
        <v>31</v>
      </c>
      <c r="D513" s="42" t="s">
        <v>34</v>
      </c>
      <c r="E513" s="73" t="s">
        <v>1144</v>
      </c>
      <c r="F513" s="104">
        <v>44317</v>
      </c>
      <c r="G513" s="38">
        <v>44531</v>
      </c>
      <c r="H513" s="143" t="s">
        <v>1032</v>
      </c>
      <c r="I513" s="73" t="s">
        <v>1532</v>
      </c>
      <c r="J513" s="73">
        <v>12</v>
      </c>
      <c r="K513" s="73"/>
      <c r="L513" s="73">
        <v>12</v>
      </c>
      <c r="M513" s="73"/>
      <c r="N513" s="73"/>
      <c r="O513" s="73"/>
      <c r="P513" s="73"/>
      <c r="Q513" s="73"/>
      <c r="R513" s="73"/>
      <c r="S513" s="73"/>
      <c r="T513" s="73">
        <v>1000</v>
      </c>
      <c r="U513" s="156" t="s">
        <v>1529</v>
      </c>
      <c r="V513" s="42" t="s">
        <v>39</v>
      </c>
      <c r="W513" s="69" t="s">
        <v>1035</v>
      </c>
    </row>
    <row r="514" s="6" customFormat="1" ht="24" spans="1:23">
      <c r="A514" s="35">
        <v>505</v>
      </c>
      <c r="B514" s="73" t="s">
        <v>1524</v>
      </c>
      <c r="C514" s="36" t="s">
        <v>31</v>
      </c>
      <c r="D514" s="42" t="s">
        <v>34</v>
      </c>
      <c r="E514" s="73" t="s">
        <v>1230</v>
      </c>
      <c r="F514" s="104">
        <v>44317</v>
      </c>
      <c r="G514" s="38">
        <v>44531</v>
      </c>
      <c r="H514" s="143" t="s">
        <v>1032</v>
      </c>
      <c r="I514" s="73" t="s">
        <v>1533</v>
      </c>
      <c r="J514" s="73">
        <v>10</v>
      </c>
      <c r="K514" s="73"/>
      <c r="L514" s="73">
        <v>10</v>
      </c>
      <c r="M514" s="73"/>
      <c r="N514" s="73"/>
      <c r="O514" s="73"/>
      <c r="P514" s="73"/>
      <c r="Q514" s="73"/>
      <c r="R514" s="73"/>
      <c r="S514" s="73"/>
      <c r="T514" s="73">
        <v>1000</v>
      </c>
      <c r="U514" s="156" t="s">
        <v>1529</v>
      </c>
      <c r="V514" s="42" t="s">
        <v>39</v>
      </c>
      <c r="W514" s="69" t="s">
        <v>1035</v>
      </c>
    </row>
    <row r="515" s="6" customFormat="1" ht="36" spans="1:23">
      <c r="A515" s="35">
        <v>506</v>
      </c>
      <c r="B515" s="142" t="s">
        <v>1534</v>
      </c>
      <c r="C515" s="36" t="s">
        <v>31</v>
      </c>
      <c r="D515" s="42" t="s">
        <v>34</v>
      </c>
      <c r="E515" s="142" t="s">
        <v>1535</v>
      </c>
      <c r="F515" s="104">
        <v>44317</v>
      </c>
      <c r="G515" s="38">
        <v>44531</v>
      </c>
      <c r="H515" s="143" t="s">
        <v>1032</v>
      </c>
      <c r="I515" s="142" t="s">
        <v>1536</v>
      </c>
      <c r="J515" s="142">
        <v>29</v>
      </c>
      <c r="K515" s="142"/>
      <c r="L515" s="142">
        <v>29</v>
      </c>
      <c r="M515" s="142"/>
      <c r="N515" s="73"/>
      <c r="O515" s="73"/>
      <c r="P515" s="73"/>
      <c r="Q515" s="73"/>
      <c r="R515" s="73"/>
      <c r="S515" s="142"/>
      <c r="T515" s="142">
        <v>153</v>
      </c>
      <c r="U515" s="154" t="s">
        <v>1537</v>
      </c>
      <c r="V515" s="42" t="s">
        <v>39</v>
      </c>
      <c r="W515" s="69" t="s">
        <v>1035</v>
      </c>
    </row>
    <row r="516" s="6" customFormat="1" ht="24" spans="1:23">
      <c r="A516" s="35">
        <v>507</v>
      </c>
      <c r="B516" s="142" t="s">
        <v>1538</v>
      </c>
      <c r="C516" s="36" t="s">
        <v>31</v>
      </c>
      <c r="D516" s="42" t="s">
        <v>34</v>
      </c>
      <c r="E516" s="142" t="s">
        <v>225</v>
      </c>
      <c r="F516" s="104">
        <v>44317</v>
      </c>
      <c r="G516" s="38">
        <v>44531</v>
      </c>
      <c r="H516" s="143" t="s">
        <v>1032</v>
      </c>
      <c r="I516" s="142" t="s">
        <v>1539</v>
      </c>
      <c r="J516" s="73">
        <v>28</v>
      </c>
      <c r="K516" s="73"/>
      <c r="L516" s="84">
        <v>28</v>
      </c>
      <c r="M516" s="84"/>
      <c r="N516" s="73"/>
      <c r="O516" s="73"/>
      <c r="P516" s="73"/>
      <c r="Q516" s="73"/>
      <c r="R516" s="73"/>
      <c r="S516" s="84"/>
      <c r="T516" s="84">
        <v>946</v>
      </c>
      <c r="U516" s="154" t="s">
        <v>1540</v>
      </c>
      <c r="V516" s="42" t="s">
        <v>39</v>
      </c>
      <c r="W516" s="69" t="s">
        <v>1035</v>
      </c>
    </row>
    <row r="517" s="6" customFormat="1" ht="24" spans="1:23">
      <c r="A517" s="35">
        <v>508</v>
      </c>
      <c r="B517" s="142" t="s">
        <v>1541</v>
      </c>
      <c r="C517" s="36" t="s">
        <v>31</v>
      </c>
      <c r="D517" s="42" t="s">
        <v>34</v>
      </c>
      <c r="E517" s="142" t="s">
        <v>1542</v>
      </c>
      <c r="F517" s="104">
        <v>44317</v>
      </c>
      <c r="G517" s="38">
        <v>44531</v>
      </c>
      <c r="H517" s="143" t="s">
        <v>1032</v>
      </c>
      <c r="I517" s="142" t="s">
        <v>1543</v>
      </c>
      <c r="J517" s="142">
        <v>9</v>
      </c>
      <c r="K517" s="142"/>
      <c r="L517" s="84">
        <v>9</v>
      </c>
      <c r="M517" s="84"/>
      <c r="N517" s="73"/>
      <c r="O517" s="73"/>
      <c r="P517" s="73"/>
      <c r="Q517" s="73"/>
      <c r="R517" s="73"/>
      <c r="S517" s="84"/>
      <c r="T517" s="84">
        <v>357</v>
      </c>
      <c r="U517" s="154" t="s">
        <v>1544</v>
      </c>
      <c r="V517" s="42" t="s">
        <v>39</v>
      </c>
      <c r="W517" s="69" t="s">
        <v>1035</v>
      </c>
    </row>
    <row r="518" s="6" customFormat="1" ht="24" spans="1:23">
      <c r="A518" s="35">
        <v>509</v>
      </c>
      <c r="B518" s="142" t="s">
        <v>1545</v>
      </c>
      <c r="C518" s="36" t="s">
        <v>31</v>
      </c>
      <c r="D518" s="42" t="s">
        <v>34</v>
      </c>
      <c r="E518" s="142" t="s">
        <v>1247</v>
      </c>
      <c r="F518" s="104">
        <v>44317</v>
      </c>
      <c r="G518" s="38">
        <v>44531</v>
      </c>
      <c r="H518" s="143" t="s">
        <v>1032</v>
      </c>
      <c r="I518" s="142" t="s">
        <v>1546</v>
      </c>
      <c r="J518" s="142">
        <v>28</v>
      </c>
      <c r="K518" s="142"/>
      <c r="L518" s="142">
        <v>28</v>
      </c>
      <c r="M518" s="142"/>
      <c r="N518" s="73"/>
      <c r="O518" s="73"/>
      <c r="P518" s="73"/>
      <c r="Q518" s="73"/>
      <c r="R518" s="73"/>
      <c r="S518" s="142"/>
      <c r="T518" s="142">
        <v>890</v>
      </c>
      <c r="U518" s="154" t="s">
        <v>1547</v>
      </c>
      <c r="V518" s="42" t="s">
        <v>39</v>
      </c>
      <c r="W518" s="69" t="s">
        <v>1035</v>
      </c>
    </row>
    <row r="519" s="6" customFormat="1" ht="36" spans="1:23">
      <c r="A519" s="35">
        <v>510</v>
      </c>
      <c r="B519" s="84" t="s">
        <v>1548</v>
      </c>
      <c r="C519" s="36" t="s">
        <v>31</v>
      </c>
      <c r="D519" s="42" t="s">
        <v>34</v>
      </c>
      <c r="E519" s="84" t="s">
        <v>1549</v>
      </c>
      <c r="F519" s="104">
        <v>44317</v>
      </c>
      <c r="G519" s="38">
        <v>44531</v>
      </c>
      <c r="H519" s="143" t="s">
        <v>1032</v>
      </c>
      <c r="I519" s="142" t="s">
        <v>1550</v>
      </c>
      <c r="J519" s="73">
        <v>18</v>
      </c>
      <c r="K519" s="73"/>
      <c r="L519" s="142">
        <v>18</v>
      </c>
      <c r="M519" s="142"/>
      <c r="N519" s="73"/>
      <c r="O519" s="73"/>
      <c r="P519" s="73"/>
      <c r="Q519" s="73"/>
      <c r="R519" s="73"/>
      <c r="S519" s="142"/>
      <c r="T519" s="142">
        <v>350</v>
      </c>
      <c r="U519" s="154" t="s">
        <v>1551</v>
      </c>
      <c r="V519" s="42" t="s">
        <v>39</v>
      </c>
      <c r="W519" s="69" t="s">
        <v>1035</v>
      </c>
    </row>
    <row r="520" s="6" customFormat="1" ht="31.5" spans="1:23">
      <c r="A520" s="35">
        <v>511</v>
      </c>
      <c r="B520" s="142" t="s">
        <v>1552</v>
      </c>
      <c r="C520" s="36" t="s">
        <v>31</v>
      </c>
      <c r="D520" s="42" t="s">
        <v>34</v>
      </c>
      <c r="E520" s="142" t="s">
        <v>1553</v>
      </c>
      <c r="F520" s="104">
        <v>44317</v>
      </c>
      <c r="G520" s="38">
        <v>44531</v>
      </c>
      <c r="H520" s="143" t="s">
        <v>1032</v>
      </c>
      <c r="I520" s="163" t="s">
        <v>1554</v>
      </c>
      <c r="J520" s="142">
        <v>28</v>
      </c>
      <c r="K520" s="142"/>
      <c r="L520" s="84">
        <v>28</v>
      </c>
      <c r="M520" s="84"/>
      <c r="N520" s="73"/>
      <c r="O520" s="73"/>
      <c r="P520" s="73"/>
      <c r="Q520" s="73"/>
      <c r="R520" s="73"/>
      <c r="S520" s="84"/>
      <c r="T520" s="84">
        <v>985</v>
      </c>
      <c r="U520" s="153" t="s">
        <v>1555</v>
      </c>
      <c r="V520" s="42" t="s">
        <v>39</v>
      </c>
      <c r="W520" s="69" t="s">
        <v>1035</v>
      </c>
    </row>
    <row r="521" s="5" customFormat="1" ht="48" spans="1:23">
      <c r="A521" s="35">
        <v>512</v>
      </c>
      <c r="B521" s="167" t="s">
        <v>1556</v>
      </c>
      <c r="C521" s="167" t="s">
        <v>189</v>
      </c>
      <c r="D521" s="35" t="s">
        <v>34</v>
      </c>
      <c r="E521" s="35" t="s">
        <v>225</v>
      </c>
      <c r="F521" s="40">
        <v>44470</v>
      </c>
      <c r="G521" s="40">
        <v>44531</v>
      </c>
      <c r="H521" s="36" t="s">
        <v>1557</v>
      </c>
      <c r="I521" s="167" t="s">
        <v>1558</v>
      </c>
      <c r="J521" s="35">
        <v>20</v>
      </c>
      <c r="K521" s="54">
        <v>20</v>
      </c>
      <c r="L521" s="54"/>
      <c r="M521" s="54"/>
      <c r="N521" s="54"/>
      <c r="O521" s="35">
        <v>1</v>
      </c>
      <c r="P521" s="35"/>
      <c r="Q521" s="35"/>
      <c r="R521" s="54">
        <v>1</v>
      </c>
      <c r="S521" s="170">
        <v>100</v>
      </c>
      <c r="T521" s="170">
        <v>300</v>
      </c>
      <c r="U521" s="36" t="s">
        <v>1559</v>
      </c>
      <c r="V521" s="35" t="s">
        <v>1560</v>
      </c>
      <c r="W521" s="35" t="s">
        <v>40</v>
      </c>
    </row>
    <row r="522" s="6" customFormat="1" ht="60" spans="1:23">
      <c r="A522" s="35">
        <v>513</v>
      </c>
      <c r="B522" s="159" t="s">
        <v>1561</v>
      </c>
      <c r="C522" s="159" t="s">
        <v>189</v>
      </c>
      <c r="D522" s="148" t="s">
        <v>34</v>
      </c>
      <c r="E522" s="159" t="s">
        <v>276</v>
      </c>
      <c r="F522" s="168">
        <v>44256</v>
      </c>
      <c r="G522" s="168">
        <v>44531</v>
      </c>
      <c r="H522" s="159" t="s">
        <v>1562</v>
      </c>
      <c r="I522" s="41" t="s">
        <v>1563</v>
      </c>
      <c r="J522" s="84">
        <v>90</v>
      </c>
      <c r="K522" s="84"/>
      <c r="L522" s="84">
        <v>90</v>
      </c>
      <c r="M522" s="84"/>
      <c r="N522" s="84"/>
      <c r="O522" s="84"/>
      <c r="P522" s="84"/>
      <c r="Q522" s="84"/>
      <c r="R522" s="70">
        <v>1</v>
      </c>
      <c r="S522" s="84">
        <v>207</v>
      </c>
      <c r="T522" s="84">
        <v>721</v>
      </c>
      <c r="U522" s="159" t="s">
        <v>1564</v>
      </c>
      <c r="V522" s="44" t="s">
        <v>39</v>
      </c>
      <c r="W522" s="41" t="s">
        <v>1565</v>
      </c>
    </row>
    <row r="523" s="6" customFormat="1" ht="48" spans="1:23">
      <c r="A523" s="35">
        <v>514</v>
      </c>
      <c r="B523" s="159" t="s">
        <v>1566</v>
      </c>
      <c r="C523" s="159" t="s">
        <v>189</v>
      </c>
      <c r="D523" s="148" t="s">
        <v>34</v>
      </c>
      <c r="E523" s="159" t="s">
        <v>1567</v>
      </c>
      <c r="F523" s="168">
        <v>44256</v>
      </c>
      <c r="G523" s="168">
        <v>44531</v>
      </c>
      <c r="H523" s="159" t="s">
        <v>1562</v>
      </c>
      <c r="I523" s="41" t="s">
        <v>1568</v>
      </c>
      <c r="J523" s="151">
        <v>28</v>
      </c>
      <c r="K523" s="151"/>
      <c r="L523" s="151">
        <v>28</v>
      </c>
      <c r="M523" s="84"/>
      <c r="N523" s="84"/>
      <c r="O523" s="84"/>
      <c r="P523" s="84"/>
      <c r="Q523" s="84"/>
      <c r="R523" s="70">
        <v>1</v>
      </c>
      <c r="S523" s="84">
        <v>83</v>
      </c>
      <c r="T523" s="84">
        <v>262</v>
      </c>
      <c r="U523" s="159" t="s">
        <v>1569</v>
      </c>
      <c r="V523" s="44" t="s">
        <v>39</v>
      </c>
      <c r="W523" s="41" t="s">
        <v>1565</v>
      </c>
    </row>
    <row r="524" s="6" customFormat="1" ht="36" spans="1:23">
      <c r="A524" s="35">
        <v>515</v>
      </c>
      <c r="B524" s="159" t="s">
        <v>1570</v>
      </c>
      <c r="C524" s="159" t="s">
        <v>189</v>
      </c>
      <c r="D524" s="148" t="s">
        <v>34</v>
      </c>
      <c r="E524" s="159" t="s">
        <v>1571</v>
      </c>
      <c r="F524" s="168">
        <v>44256</v>
      </c>
      <c r="G524" s="168">
        <v>44531</v>
      </c>
      <c r="H524" s="159" t="s">
        <v>1562</v>
      </c>
      <c r="I524" s="41" t="s">
        <v>1572</v>
      </c>
      <c r="J524" s="84">
        <v>20</v>
      </c>
      <c r="K524" s="84"/>
      <c r="L524" s="84">
        <v>20</v>
      </c>
      <c r="M524" s="84"/>
      <c r="N524" s="84"/>
      <c r="O524" s="84"/>
      <c r="P524" s="84"/>
      <c r="Q524" s="84"/>
      <c r="R524" s="84"/>
      <c r="S524" s="84">
        <v>105</v>
      </c>
      <c r="T524" s="84">
        <v>407</v>
      </c>
      <c r="U524" s="159" t="s">
        <v>1573</v>
      </c>
      <c r="V524" s="44" t="s">
        <v>39</v>
      </c>
      <c r="W524" s="41" t="s">
        <v>1565</v>
      </c>
    </row>
    <row r="525" s="6" customFormat="1" ht="60" spans="1:23">
      <c r="A525" s="35">
        <v>516</v>
      </c>
      <c r="B525" s="159" t="s">
        <v>1574</v>
      </c>
      <c r="C525" s="159" t="s">
        <v>189</v>
      </c>
      <c r="D525" s="148" t="s">
        <v>34</v>
      </c>
      <c r="E525" s="159" t="s">
        <v>1575</v>
      </c>
      <c r="F525" s="168">
        <v>44256</v>
      </c>
      <c r="G525" s="168">
        <v>44531</v>
      </c>
      <c r="H525" s="159" t="s">
        <v>1562</v>
      </c>
      <c r="I525" s="41" t="s">
        <v>1576</v>
      </c>
      <c r="J525" s="151">
        <v>70</v>
      </c>
      <c r="K525" s="151"/>
      <c r="L525" s="151">
        <v>70</v>
      </c>
      <c r="M525" s="84"/>
      <c r="N525" s="84"/>
      <c r="O525" s="84"/>
      <c r="P525" s="84"/>
      <c r="Q525" s="84"/>
      <c r="R525" s="70">
        <v>1</v>
      </c>
      <c r="S525" s="84">
        <v>89</v>
      </c>
      <c r="T525" s="84">
        <v>331</v>
      </c>
      <c r="U525" s="159" t="s">
        <v>1577</v>
      </c>
      <c r="V525" s="44" t="s">
        <v>39</v>
      </c>
      <c r="W525" s="41" t="s">
        <v>1565</v>
      </c>
    </row>
    <row r="526" s="6" customFormat="1" ht="36" spans="1:23">
      <c r="A526" s="35">
        <v>517</v>
      </c>
      <c r="B526" s="159" t="s">
        <v>1578</v>
      </c>
      <c r="C526" s="159" t="s">
        <v>189</v>
      </c>
      <c r="D526" s="148" t="s">
        <v>34</v>
      </c>
      <c r="E526" s="159" t="s">
        <v>1579</v>
      </c>
      <c r="F526" s="168">
        <v>44256</v>
      </c>
      <c r="G526" s="168">
        <v>44531</v>
      </c>
      <c r="H526" s="159" t="s">
        <v>1562</v>
      </c>
      <c r="I526" s="41" t="s">
        <v>1580</v>
      </c>
      <c r="J526" s="151">
        <v>16</v>
      </c>
      <c r="K526" s="151"/>
      <c r="L526" s="151">
        <v>16</v>
      </c>
      <c r="M526" s="84"/>
      <c r="N526" s="84"/>
      <c r="O526" s="84"/>
      <c r="P526" s="84"/>
      <c r="Q526" s="84"/>
      <c r="R526" s="70">
        <v>1</v>
      </c>
      <c r="S526" s="84">
        <v>89</v>
      </c>
      <c r="T526" s="84">
        <v>330</v>
      </c>
      <c r="U526" s="159" t="s">
        <v>1581</v>
      </c>
      <c r="V526" s="44" t="s">
        <v>39</v>
      </c>
      <c r="W526" s="41" t="s">
        <v>1565</v>
      </c>
    </row>
    <row r="527" s="6" customFormat="1" ht="36" spans="1:23">
      <c r="A527" s="35">
        <v>518</v>
      </c>
      <c r="B527" s="159" t="s">
        <v>1582</v>
      </c>
      <c r="C527" s="159" t="s">
        <v>189</v>
      </c>
      <c r="D527" s="148" t="s">
        <v>34</v>
      </c>
      <c r="E527" s="159" t="s">
        <v>304</v>
      </c>
      <c r="F527" s="168">
        <v>44256</v>
      </c>
      <c r="G527" s="168">
        <v>44531</v>
      </c>
      <c r="H527" s="159" t="s">
        <v>1562</v>
      </c>
      <c r="I527" s="41" t="s">
        <v>1583</v>
      </c>
      <c r="J527" s="151">
        <v>16</v>
      </c>
      <c r="K527" s="151"/>
      <c r="L527" s="151">
        <v>16</v>
      </c>
      <c r="M527" s="84"/>
      <c r="N527" s="84"/>
      <c r="O527" s="84"/>
      <c r="P527" s="84"/>
      <c r="Q527" s="84"/>
      <c r="R527" s="70">
        <v>1</v>
      </c>
      <c r="S527" s="84">
        <v>191</v>
      </c>
      <c r="T527" s="84">
        <v>668</v>
      </c>
      <c r="U527" s="159" t="s">
        <v>1584</v>
      </c>
      <c r="V527" s="44" t="s">
        <v>39</v>
      </c>
      <c r="W527" s="41" t="s">
        <v>1565</v>
      </c>
    </row>
    <row r="528" s="6" customFormat="1" ht="36" spans="1:23">
      <c r="A528" s="35">
        <v>519</v>
      </c>
      <c r="B528" s="159" t="s">
        <v>1585</v>
      </c>
      <c r="C528" s="159" t="s">
        <v>189</v>
      </c>
      <c r="D528" s="148" t="s">
        <v>34</v>
      </c>
      <c r="E528" s="159" t="s">
        <v>502</v>
      </c>
      <c r="F528" s="168">
        <v>44256</v>
      </c>
      <c r="G528" s="168">
        <v>44531</v>
      </c>
      <c r="H528" s="159" t="s">
        <v>1562</v>
      </c>
      <c r="I528" s="159" t="s">
        <v>1586</v>
      </c>
      <c r="J528" s="151">
        <v>21</v>
      </c>
      <c r="K528" s="151"/>
      <c r="L528" s="151">
        <v>21</v>
      </c>
      <c r="M528" s="84"/>
      <c r="N528" s="84"/>
      <c r="O528" s="84"/>
      <c r="P528" s="84"/>
      <c r="Q528" s="84"/>
      <c r="R528" s="84"/>
      <c r="S528" s="84">
        <v>14</v>
      </c>
      <c r="T528" s="84">
        <v>47</v>
      </c>
      <c r="U528" s="159" t="s">
        <v>1587</v>
      </c>
      <c r="V528" s="44" t="s">
        <v>39</v>
      </c>
      <c r="W528" s="41" t="s">
        <v>1565</v>
      </c>
    </row>
    <row r="529" s="6" customFormat="1" ht="36" spans="1:23">
      <c r="A529" s="35">
        <v>520</v>
      </c>
      <c r="B529" s="159" t="s">
        <v>1588</v>
      </c>
      <c r="C529" s="159" t="s">
        <v>189</v>
      </c>
      <c r="D529" s="148" t="s">
        <v>34</v>
      </c>
      <c r="E529" s="159" t="s">
        <v>194</v>
      </c>
      <c r="F529" s="168">
        <v>44256</v>
      </c>
      <c r="G529" s="168">
        <v>44531</v>
      </c>
      <c r="H529" s="159" t="s">
        <v>1562</v>
      </c>
      <c r="I529" s="159" t="s">
        <v>1589</v>
      </c>
      <c r="J529" s="151">
        <v>8.5</v>
      </c>
      <c r="K529" s="151"/>
      <c r="L529" s="151">
        <v>8.5</v>
      </c>
      <c r="M529" s="84"/>
      <c r="N529" s="84"/>
      <c r="O529" s="84"/>
      <c r="P529" s="84"/>
      <c r="Q529" s="84"/>
      <c r="R529" s="84"/>
      <c r="S529" s="84">
        <v>25</v>
      </c>
      <c r="T529" s="84">
        <v>77</v>
      </c>
      <c r="U529" s="159" t="s">
        <v>1590</v>
      </c>
      <c r="V529" s="44" t="s">
        <v>39</v>
      </c>
      <c r="W529" s="41" t="s">
        <v>1565</v>
      </c>
    </row>
    <row r="530" s="6" customFormat="1" ht="36" spans="1:23">
      <c r="A530" s="35">
        <v>521</v>
      </c>
      <c r="B530" s="159" t="s">
        <v>1591</v>
      </c>
      <c r="C530" s="159" t="s">
        <v>189</v>
      </c>
      <c r="D530" s="148" t="s">
        <v>34</v>
      </c>
      <c r="E530" s="159" t="s">
        <v>1592</v>
      </c>
      <c r="F530" s="168">
        <v>44256</v>
      </c>
      <c r="G530" s="168">
        <v>44531</v>
      </c>
      <c r="H530" s="159" t="s">
        <v>1562</v>
      </c>
      <c r="I530" s="159" t="s">
        <v>1593</v>
      </c>
      <c r="J530" s="151">
        <v>28</v>
      </c>
      <c r="K530" s="151"/>
      <c r="L530" s="151">
        <v>28</v>
      </c>
      <c r="M530" s="84"/>
      <c r="N530" s="84"/>
      <c r="O530" s="84"/>
      <c r="P530" s="84"/>
      <c r="Q530" s="84"/>
      <c r="R530" s="84"/>
      <c r="S530" s="84">
        <v>62</v>
      </c>
      <c r="T530" s="84">
        <v>201</v>
      </c>
      <c r="U530" s="159" t="s">
        <v>1594</v>
      </c>
      <c r="V530" s="44" t="s">
        <v>39</v>
      </c>
      <c r="W530" s="41" t="s">
        <v>1565</v>
      </c>
    </row>
    <row r="531" s="6" customFormat="1" ht="36" spans="1:23">
      <c r="A531" s="35">
        <v>522</v>
      </c>
      <c r="B531" s="159" t="s">
        <v>1595</v>
      </c>
      <c r="C531" s="159" t="s">
        <v>189</v>
      </c>
      <c r="D531" s="41" t="s">
        <v>34</v>
      </c>
      <c r="E531" s="41" t="s">
        <v>1074</v>
      </c>
      <c r="F531" s="168">
        <v>44256</v>
      </c>
      <c r="G531" s="168">
        <v>44531</v>
      </c>
      <c r="H531" s="169" t="s">
        <v>1562</v>
      </c>
      <c r="I531" s="41" t="s">
        <v>1596</v>
      </c>
      <c r="J531" s="84">
        <v>14.77</v>
      </c>
      <c r="K531" s="84"/>
      <c r="L531" s="84">
        <v>14.77</v>
      </c>
      <c r="M531" s="84"/>
      <c r="N531" s="84"/>
      <c r="O531" s="84"/>
      <c r="P531" s="84"/>
      <c r="Q531" s="84"/>
      <c r="R531" s="84"/>
      <c r="S531" s="84">
        <v>70</v>
      </c>
      <c r="T531" s="84">
        <v>230</v>
      </c>
      <c r="U531" s="159" t="s">
        <v>1597</v>
      </c>
      <c r="V531" s="44" t="s">
        <v>39</v>
      </c>
      <c r="W531" s="41" t="s">
        <v>1565</v>
      </c>
    </row>
    <row r="532" s="6" customFormat="1" ht="36" spans="1:23">
      <c r="A532" s="35">
        <v>523</v>
      </c>
      <c r="B532" s="159" t="s">
        <v>1598</v>
      </c>
      <c r="C532" s="159" t="s">
        <v>189</v>
      </c>
      <c r="D532" s="41" t="s">
        <v>34</v>
      </c>
      <c r="E532" s="41" t="s">
        <v>1411</v>
      </c>
      <c r="F532" s="168">
        <v>44256</v>
      </c>
      <c r="G532" s="168">
        <v>44531</v>
      </c>
      <c r="H532" s="169" t="s">
        <v>1562</v>
      </c>
      <c r="I532" s="41" t="s">
        <v>1599</v>
      </c>
      <c r="J532" s="84">
        <v>19.67</v>
      </c>
      <c r="K532" s="84"/>
      <c r="L532" s="84">
        <v>19.67</v>
      </c>
      <c r="M532" s="84"/>
      <c r="N532" s="84"/>
      <c r="O532" s="84"/>
      <c r="P532" s="84"/>
      <c r="Q532" s="84"/>
      <c r="R532" s="84"/>
      <c r="S532" s="84">
        <v>130</v>
      </c>
      <c r="T532" s="84">
        <v>350</v>
      </c>
      <c r="U532" s="159" t="s">
        <v>1600</v>
      </c>
      <c r="V532" s="44" t="s">
        <v>39</v>
      </c>
      <c r="W532" s="41" t="s">
        <v>1565</v>
      </c>
    </row>
    <row r="533" s="6" customFormat="1" ht="48" spans="1:23">
      <c r="A533" s="35">
        <v>524</v>
      </c>
      <c r="B533" s="159" t="s">
        <v>1601</v>
      </c>
      <c r="C533" s="159" t="s">
        <v>189</v>
      </c>
      <c r="D533" s="41" t="s">
        <v>34</v>
      </c>
      <c r="E533" s="41" t="s">
        <v>1602</v>
      </c>
      <c r="F533" s="168">
        <v>44256</v>
      </c>
      <c r="G533" s="168">
        <v>44531</v>
      </c>
      <c r="H533" s="169" t="s">
        <v>1562</v>
      </c>
      <c r="I533" s="41" t="s">
        <v>1603</v>
      </c>
      <c r="J533" s="84">
        <v>64.65</v>
      </c>
      <c r="K533" s="84"/>
      <c r="L533" s="84">
        <v>64.65</v>
      </c>
      <c r="M533" s="84"/>
      <c r="N533" s="84"/>
      <c r="O533" s="84"/>
      <c r="P533" s="84"/>
      <c r="Q533" s="84"/>
      <c r="R533" s="84"/>
      <c r="S533" s="84">
        <v>70</v>
      </c>
      <c r="T533" s="84">
        <v>230</v>
      </c>
      <c r="U533" s="159" t="s">
        <v>1604</v>
      </c>
      <c r="V533" s="44" t="s">
        <v>39</v>
      </c>
      <c r="W533" s="41" t="s">
        <v>1565</v>
      </c>
    </row>
    <row r="534" s="6" customFormat="1" ht="72" spans="1:23">
      <c r="A534" s="35">
        <v>525</v>
      </c>
      <c r="B534" s="159" t="s">
        <v>1605</v>
      </c>
      <c r="C534" s="159" t="s">
        <v>189</v>
      </c>
      <c r="D534" s="41" t="s">
        <v>34</v>
      </c>
      <c r="E534" s="41" t="s">
        <v>1606</v>
      </c>
      <c r="F534" s="168">
        <v>44256</v>
      </c>
      <c r="G534" s="168">
        <v>44531</v>
      </c>
      <c r="H534" s="169" t="s">
        <v>1562</v>
      </c>
      <c r="I534" s="41" t="s">
        <v>1607</v>
      </c>
      <c r="J534" s="84">
        <v>61.34</v>
      </c>
      <c r="K534" s="84"/>
      <c r="L534" s="84">
        <v>61.34</v>
      </c>
      <c r="M534" s="84"/>
      <c r="N534" s="84"/>
      <c r="O534" s="84"/>
      <c r="P534" s="84"/>
      <c r="Q534" s="84"/>
      <c r="R534" s="84"/>
      <c r="S534" s="84">
        <v>367</v>
      </c>
      <c r="T534" s="84">
        <v>2169</v>
      </c>
      <c r="U534" s="159" t="s">
        <v>1608</v>
      </c>
      <c r="V534" s="44" t="s">
        <v>39</v>
      </c>
      <c r="W534" s="41" t="s">
        <v>1565</v>
      </c>
    </row>
    <row r="535" s="6" customFormat="1" ht="36" spans="1:23">
      <c r="A535" s="35">
        <v>526</v>
      </c>
      <c r="B535" s="159" t="s">
        <v>1609</v>
      </c>
      <c r="C535" s="159" t="s">
        <v>189</v>
      </c>
      <c r="D535" s="41" t="s">
        <v>34</v>
      </c>
      <c r="E535" s="41" t="s">
        <v>1183</v>
      </c>
      <c r="F535" s="168">
        <v>44256</v>
      </c>
      <c r="G535" s="168">
        <v>44531</v>
      </c>
      <c r="H535" s="169" t="s">
        <v>1562</v>
      </c>
      <c r="I535" s="41" t="s">
        <v>1610</v>
      </c>
      <c r="J535" s="84">
        <v>22.11</v>
      </c>
      <c r="K535" s="84"/>
      <c r="L535" s="84">
        <v>22.11</v>
      </c>
      <c r="M535" s="84"/>
      <c r="N535" s="84"/>
      <c r="O535" s="84"/>
      <c r="P535" s="84"/>
      <c r="Q535" s="84"/>
      <c r="R535" s="84"/>
      <c r="S535" s="84">
        <v>65</v>
      </c>
      <c r="T535" s="84">
        <v>210</v>
      </c>
      <c r="U535" s="41" t="s">
        <v>1611</v>
      </c>
      <c r="V535" s="44" t="s">
        <v>39</v>
      </c>
      <c r="W535" s="41" t="s">
        <v>1565</v>
      </c>
    </row>
    <row r="536" s="6" customFormat="1" ht="36" spans="1:23">
      <c r="A536" s="35">
        <v>527</v>
      </c>
      <c r="B536" s="159" t="s">
        <v>1612</v>
      </c>
      <c r="C536" s="159" t="s">
        <v>189</v>
      </c>
      <c r="D536" s="41" t="s">
        <v>34</v>
      </c>
      <c r="E536" s="41" t="s">
        <v>1301</v>
      </c>
      <c r="F536" s="168">
        <v>44256</v>
      </c>
      <c r="G536" s="168">
        <v>44531</v>
      </c>
      <c r="H536" s="169" t="s">
        <v>1562</v>
      </c>
      <c r="I536" s="41" t="s">
        <v>1613</v>
      </c>
      <c r="J536" s="84">
        <v>18.42</v>
      </c>
      <c r="K536" s="84"/>
      <c r="L536" s="84">
        <v>18.42</v>
      </c>
      <c r="M536" s="84"/>
      <c r="N536" s="84"/>
      <c r="O536" s="84"/>
      <c r="P536" s="84"/>
      <c r="Q536" s="84"/>
      <c r="R536" s="84"/>
      <c r="S536" s="84">
        <v>62</v>
      </c>
      <c r="T536" s="84">
        <v>193</v>
      </c>
      <c r="U536" s="41" t="s">
        <v>1614</v>
      </c>
      <c r="V536" s="44" t="s">
        <v>39</v>
      </c>
      <c r="W536" s="41" t="s">
        <v>1565</v>
      </c>
    </row>
    <row r="537" s="6" customFormat="1" ht="36" spans="1:23">
      <c r="A537" s="35">
        <v>528</v>
      </c>
      <c r="B537" s="159" t="s">
        <v>1615</v>
      </c>
      <c r="C537" s="159" t="s">
        <v>189</v>
      </c>
      <c r="D537" s="41" t="s">
        <v>34</v>
      </c>
      <c r="E537" s="41" t="s">
        <v>502</v>
      </c>
      <c r="F537" s="168">
        <v>44256</v>
      </c>
      <c r="G537" s="168">
        <v>44531</v>
      </c>
      <c r="H537" s="169" t="s">
        <v>1562</v>
      </c>
      <c r="I537" s="41" t="s">
        <v>1616</v>
      </c>
      <c r="J537" s="84">
        <v>11.08</v>
      </c>
      <c r="K537" s="84"/>
      <c r="L537" s="84">
        <v>11.08</v>
      </c>
      <c r="M537" s="84"/>
      <c r="N537" s="84"/>
      <c r="O537" s="84"/>
      <c r="P537" s="84"/>
      <c r="Q537" s="84"/>
      <c r="R537" s="84"/>
      <c r="S537" s="84">
        <v>46</v>
      </c>
      <c r="T537" s="84">
        <v>126</v>
      </c>
      <c r="U537" s="41" t="s">
        <v>1617</v>
      </c>
      <c r="V537" s="44" t="s">
        <v>39</v>
      </c>
      <c r="W537" s="41" t="s">
        <v>1565</v>
      </c>
    </row>
    <row r="538" s="6" customFormat="1" ht="48" spans="1:23">
      <c r="A538" s="35">
        <v>529</v>
      </c>
      <c r="B538" s="159" t="s">
        <v>1618</v>
      </c>
      <c r="C538" s="159" t="s">
        <v>189</v>
      </c>
      <c r="D538" s="41" t="s">
        <v>34</v>
      </c>
      <c r="E538" s="41" t="s">
        <v>1095</v>
      </c>
      <c r="F538" s="168">
        <v>44256</v>
      </c>
      <c r="G538" s="168">
        <v>44531</v>
      </c>
      <c r="H538" s="169" t="s">
        <v>1562</v>
      </c>
      <c r="I538" s="41" t="s">
        <v>1619</v>
      </c>
      <c r="J538" s="84">
        <v>24.62</v>
      </c>
      <c r="K538" s="84"/>
      <c r="L538" s="84">
        <v>24.62</v>
      </c>
      <c r="M538" s="84"/>
      <c r="N538" s="84"/>
      <c r="O538" s="84"/>
      <c r="P538" s="84"/>
      <c r="Q538" s="84"/>
      <c r="R538" s="84"/>
      <c r="S538" s="84">
        <v>43</v>
      </c>
      <c r="T538" s="84">
        <v>122</v>
      </c>
      <c r="U538" s="41" t="s">
        <v>1620</v>
      </c>
      <c r="V538" s="44" t="s">
        <v>39</v>
      </c>
      <c r="W538" s="41" t="s">
        <v>1565</v>
      </c>
    </row>
    <row r="539" s="6" customFormat="1" ht="36" spans="1:23">
      <c r="A539" s="35">
        <v>530</v>
      </c>
      <c r="B539" s="159" t="s">
        <v>1621</v>
      </c>
      <c r="C539" s="159" t="s">
        <v>189</v>
      </c>
      <c r="D539" s="41" t="s">
        <v>34</v>
      </c>
      <c r="E539" s="41" t="s">
        <v>1130</v>
      </c>
      <c r="F539" s="168">
        <v>44256</v>
      </c>
      <c r="G539" s="168">
        <v>44531</v>
      </c>
      <c r="H539" s="169" t="s">
        <v>1562</v>
      </c>
      <c r="I539" s="41" t="s">
        <v>1622</v>
      </c>
      <c r="J539" s="84">
        <v>29.55</v>
      </c>
      <c r="K539" s="84"/>
      <c r="L539" s="84">
        <v>29.55</v>
      </c>
      <c r="M539" s="84"/>
      <c r="N539" s="84"/>
      <c r="O539" s="84"/>
      <c r="P539" s="84"/>
      <c r="Q539" s="84"/>
      <c r="R539" s="84"/>
      <c r="S539" s="84">
        <v>40</v>
      </c>
      <c r="T539" s="84">
        <v>141</v>
      </c>
      <c r="U539" s="41" t="s">
        <v>1623</v>
      </c>
      <c r="V539" s="44" t="s">
        <v>39</v>
      </c>
      <c r="W539" s="41" t="s">
        <v>1565</v>
      </c>
    </row>
    <row r="540" s="6" customFormat="1" ht="36" spans="1:23">
      <c r="A540" s="35">
        <v>531</v>
      </c>
      <c r="B540" s="159" t="s">
        <v>1624</v>
      </c>
      <c r="C540" s="159" t="s">
        <v>189</v>
      </c>
      <c r="D540" s="41" t="s">
        <v>34</v>
      </c>
      <c r="E540" s="41" t="s">
        <v>1201</v>
      </c>
      <c r="F540" s="168">
        <v>44256</v>
      </c>
      <c r="G540" s="168">
        <v>44531</v>
      </c>
      <c r="H540" s="169" t="s">
        <v>1562</v>
      </c>
      <c r="I540" s="41" t="s">
        <v>1625</v>
      </c>
      <c r="J540" s="84">
        <v>2.17</v>
      </c>
      <c r="K540" s="84"/>
      <c r="L540" s="84">
        <v>2.17</v>
      </c>
      <c r="M540" s="84"/>
      <c r="N540" s="84"/>
      <c r="O540" s="84"/>
      <c r="P540" s="84"/>
      <c r="Q540" s="84"/>
      <c r="R540" s="84"/>
      <c r="S540" s="84">
        <v>16</v>
      </c>
      <c r="T540" s="84">
        <v>48</v>
      </c>
      <c r="U540" s="41" t="s">
        <v>1626</v>
      </c>
      <c r="V540" s="44" t="s">
        <v>39</v>
      </c>
      <c r="W540" s="41" t="s">
        <v>1565</v>
      </c>
    </row>
    <row r="541" s="6" customFormat="1" ht="36" spans="1:23">
      <c r="A541" s="35">
        <v>532</v>
      </c>
      <c r="B541" s="159" t="s">
        <v>1627</v>
      </c>
      <c r="C541" s="159" t="s">
        <v>189</v>
      </c>
      <c r="D541" s="41" t="s">
        <v>34</v>
      </c>
      <c r="E541" s="41" t="s">
        <v>46</v>
      </c>
      <c r="F541" s="168">
        <v>44256</v>
      </c>
      <c r="G541" s="168">
        <v>44531</v>
      </c>
      <c r="H541" s="169" t="s">
        <v>1562</v>
      </c>
      <c r="I541" s="41" t="s">
        <v>1628</v>
      </c>
      <c r="J541" s="84">
        <v>22.89</v>
      </c>
      <c r="K541" s="84"/>
      <c r="L541" s="84">
        <v>22.89</v>
      </c>
      <c r="M541" s="84"/>
      <c r="N541" s="84"/>
      <c r="O541" s="84"/>
      <c r="P541" s="84"/>
      <c r="Q541" s="84"/>
      <c r="R541" s="70">
        <v>1</v>
      </c>
      <c r="S541" s="84">
        <v>70</v>
      </c>
      <c r="T541" s="84">
        <v>230</v>
      </c>
      <c r="U541" s="41" t="s">
        <v>1597</v>
      </c>
      <c r="V541" s="44" t="s">
        <v>39</v>
      </c>
      <c r="W541" s="41" t="s">
        <v>1565</v>
      </c>
    </row>
    <row r="542" s="6" customFormat="1" ht="36" spans="1:23">
      <c r="A542" s="35">
        <v>533</v>
      </c>
      <c r="B542" s="159" t="s">
        <v>1629</v>
      </c>
      <c r="C542" s="159" t="s">
        <v>189</v>
      </c>
      <c r="D542" s="41" t="s">
        <v>34</v>
      </c>
      <c r="E542" s="41" t="s">
        <v>1630</v>
      </c>
      <c r="F542" s="168">
        <v>44256</v>
      </c>
      <c r="G542" s="168">
        <v>44531</v>
      </c>
      <c r="H542" s="169" t="s">
        <v>1562</v>
      </c>
      <c r="I542" s="41" t="s">
        <v>1631</v>
      </c>
      <c r="J542" s="84">
        <v>15.22</v>
      </c>
      <c r="K542" s="84"/>
      <c r="L542" s="84">
        <v>15.22</v>
      </c>
      <c r="M542" s="84"/>
      <c r="N542" s="84"/>
      <c r="O542" s="84"/>
      <c r="P542" s="84"/>
      <c r="Q542" s="84"/>
      <c r="R542" s="84"/>
      <c r="S542" s="84">
        <v>66</v>
      </c>
      <c r="T542" s="84">
        <v>183</v>
      </c>
      <c r="U542" s="41" t="s">
        <v>1632</v>
      </c>
      <c r="V542" s="44" t="s">
        <v>39</v>
      </c>
      <c r="W542" s="41" t="s">
        <v>1565</v>
      </c>
    </row>
    <row r="543" s="6" customFormat="1" ht="36" spans="1:23">
      <c r="A543" s="35">
        <v>534</v>
      </c>
      <c r="B543" s="159" t="s">
        <v>1633</v>
      </c>
      <c r="C543" s="159" t="s">
        <v>189</v>
      </c>
      <c r="D543" s="41" t="s">
        <v>34</v>
      </c>
      <c r="E543" s="41" t="s">
        <v>1416</v>
      </c>
      <c r="F543" s="168">
        <v>44256</v>
      </c>
      <c r="G543" s="168">
        <v>44531</v>
      </c>
      <c r="H543" s="169" t="s">
        <v>1562</v>
      </c>
      <c r="I543" s="41" t="s">
        <v>1634</v>
      </c>
      <c r="J543" s="84">
        <v>15.22</v>
      </c>
      <c r="K543" s="84"/>
      <c r="L543" s="84">
        <v>15.22</v>
      </c>
      <c r="M543" s="84"/>
      <c r="N543" s="84"/>
      <c r="O543" s="84"/>
      <c r="P543" s="84"/>
      <c r="Q543" s="84"/>
      <c r="R543" s="84"/>
      <c r="S543" s="84">
        <v>70</v>
      </c>
      <c r="T543" s="84">
        <v>230</v>
      </c>
      <c r="U543" s="41" t="s">
        <v>1597</v>
      </c>
      <c r="V543" s="44" t="s">
        <v>39</v>
      </c>
      <c r="W543" s="41" t="s">
        <v>1565</v>
      </c>
    </row>
    <row r="544" s="6" customFormat="1" ht="36" spans="1:23">
      <c r="A544" s="35">
        <v>535</v>
      </c>
      <c r="B544" s="159" t="s">
        <v>1635</v>
      </c>
      <c r="C544" s="159" t="s">
        <v>189</v>
      </c>
      <c r="D544" s="41" t="s">
        <v>34</v>
      </c>
      <c r="E544" s="41" t="s">
        <v>382</v>
      </c>
      <c r="F544" s="168">
        <v>44256</v>
      </c>
      <c r="G544" s="168">
        <v>44531</v>
      </c>
      <c r="H544" s="169" t="s">
        <v>1562</v>
      </c>
      <c r="I544" s="41" t="s">
        <v>1636</v>
      </c>
      <c r="J544" s="84">
        <v>15.68</v>
      </c>
      <c r="K544" s="84"/>
      <c r="L544" s="84">
        <v>15.68</v>
      </c>
      <c r="M544" s="84"/>
      <c r="N544" s="84"/>
      <c r="O544" s="84"/>
      <c r="P544" s="84"/>
      <c r="Q544" s="84"/>
      <c r="R544" s="70">
        <v>1</v>
      </c>
      <c r="S544" s="84">
        <v>55</v>
      </c>
      <c r="T544" s="84">
        <v>163</v>
      </c>
      <c r="U544" s="41" t="s">
        <v>1637</v>
      </c>
      <c r="V544" s="44" t="s">
        <v>39</v>
      </c>
      <c r="W544" s="41" t="s">
        <v>1565</v>
      </c>
    </row>
    <row r="545" s="6" customFormat="1" ht="48" spans="1:23">
      <c r="A545" s="35">
        <v>536</v>
      </c>
      <c r="B545" s="159" t="s">
        <v>1638</v>
      </c>
      <c r="C545" s="159" t="s">
        <v>189</v>
      </c>
      <c r="D545" s="41" t="s">
        <v>34</v>
      </c>
      <c r="E545" s="41" t="s">
        <v>934</v>
      </c>
      <c r="F545" s="168">
        <v>44256</v>
      </c>
      <c r="G545" s="168">
        <v>44531</v>
      </c>
      <c r="H545" s="169" t="s">
        <v>1562</v>
      </c>
      <c r="I545" s="41" t="s">
        <v>1639</v>
      </c>
      <c r="J545" s="84">
        <v>15.32</v>
      </c>
      <c r="K545" s="84"/>
      <c r="L545" s="84">
        <v>15.32</v>
      </c>
      <c r="M545" s="84"/>
      <c r="N545" s="84"/>
      <c r="O545" s="84"/>
      <c r="P545" s="84"/>
      <c r="Q545" s="84"/>
      <c r="R545" s="84"/>
      <c r="S545" s="84">
        <v>66</v>
      </c>
      <c r="T545" s="84">
        <v>194</v>
      </c>
      <c r="U545" s="41" t="s">
        <v>1640</v>
      </c>
      <c r="V545" s="44" t="s">
        <v>39</v>
      </c>
      <c r="W545" s="41" t="s">
        <v>1565</v>
      </c>
    </row>
    <row r="546" s="6" customFormat="1" ht="48" spans="1:23">
      <c r="A546" s="35">
        <v>537</v>
      </c>
      <c r="B546" s="159" t="s">
        <v>1641</v>
      </c>
      <c r="C546" s="159" t="s">
        <v>189</v>
      </c>
      <c r="D546" s="41" t="s">
        <v>34</v>
      </c>
      <c r="E546" s="41" t="s">
        <v>1321</v>
      </c>
      <c r="F546" s="168">
        <v>44256</v>
      </c>
      <c r="G546" s="168">
        <v>44531</v>
      </c>
      <c r="H546" s="169" t="s">
        <v>1562</v>
      </c>
      <c r="I546" s="41" t="s">
        <v>1642</v>
      </c>
      <c r="J546" s="84">
        <v>34.25</v>
      </c>
      <c r="K546" s="84"/>
      <c r="L546" s="84">
        <v>34.25</v>
      </c>
      <c r="M546" s="84"/>
      <c r="N546" s="84"/>
      <c r="O546" s="84"/>
      <c r="P546" s="84"/>
      <c r="Q546" s="84"/>
      <c r="R546" s="70">
        <v>1</v>
      </c>
      <c r="S546" s="84">
        <v>75</v>
      </c>
      <c r="T546" s="84">
        <v>249</v>
      </c>
      <c r="U546" s="41" t="s">
        <v>1643</v>
      </c>
      <c r="V546" s="44" t="s">
        <v>39</v>
      </c>
      <c r="W546" s="41" t="s">
        <v>1565</v>
      </c>
    </row>
    <row r="547" s="6" customFormat="1" ht="36" spans="1:23">
      <c r="A547" s="35">
        <v>538</v>
      </c>
      <c r="B547" s="159" t="s">
        <v>1644</v>
      </c>
      <c r="C547" s="159" t="s">
        <v>189</v>
      </c>
      <c r="D547" s="41" t="s">
        <v>34</v>
      </c>
      <c r="E547" s="41" t="s">
        <v>884</v>
      </c>
      <c r="F547" s="168">
        <v>44256</v>
      </c>
      <c r="G547" s="168">
        <v>44531</v>
      </c>
      <c r="H547" s="169" t="s">
        <v>1562</v>
      </c>
      <c r="I547" s="41" t="s">
        <v>1645</v>
      </c>
      <c r="J547" s="84">
        <v>10.98</v>
      </c>
      <c r="K547" s="84"/>
      <c r="L547" s="84">
        <v>10.98</v>
      </c>
      <c r="M547" s="84"/>
      <c r="N547" s="84"/>
      <c r="O547" s="84"/>
      <c r="P547" s="84"/>
      <c r="Q547" s="84"/>
      <c r="R547" s="84"/>
      <c r="S547" s="84">
        <v>25</v>
      </c>
      <c r="T547" s="84">
        <v>68</v>
      </c>
      <c r="U547" s="41" t="s">
        <v>1646</v>
      </c>
      <c r="V547" s="44" t="s">
        <v>39</v>
      </c>
      <c r="W547" s="41" t="s">
        <v>1565</v>
      </c>
    </row>
    <row r="548" s="6" customFormat="1" ht="36" spans="1:23">
      <c r="A548" s="35">
        <v>539</v>
      </c>
      <c r="B548" s="159" t="s">
        <v>1647</v>
      </c>
      <c r="C548" s="159" t="s">
        <v>189</v>
      </c>
      <c r="D548" s="41" t="s">
        <v>34</v>
      </c>
      <c r="E548" s="41" t="s">
        <v>1283</v>
      </c>
      <c r="F548" s="168">
        <v>44256</v>
      </c>
      <c r="G548" s="168">
        <v>44531</v>
      </c>
      <c r="H548" s="169" t="s">
        <v>1562</v>
      </c>
      <c r="I548" s="41" t="s">
        <v>1648</v>
      </c>
      <c r="J548" s="84">
        <v>6.06</v>
      </c>
      <c r="K548" s="84"/>
      <c r="L548" s="84">
        <v>6.06</v>
      </c>
      <c r="M548" s="84"/>
      <c r="N548" s="84"/>
      <c r="O548" s="84"/>
      <c r="P548" s="84"/>
      <c r="Q548" s="84"/>
      <c r="R548" s="84"/>
      <c r="S548" s="84">
        <v>32</v>
      </c>
      <c r="T548" s="84">
        <v>88</v>
      </c>
      <c r="U548" s="41" t="s">
        <v>1649</v>
      </c>
      <c r="V548" s="44" t="s">
        <v>39</v>
      </c>
      <c r="W548" s="41" t="s">
        <v>1565</v>
      </c>
    </row>
    <row r="549" s="6" customFormat="1" ht="36" spans="1:23">
      <c r="A549" s="35">
        <v>540</v>
      </c>
      <c r="B549" s="159" t="s">
        <v>1650</v>
      </c>
      <c r="C549" s="159" t="s">
        <v>189</v>
      </c>
      <c r="D549" s="41" t="s">
        <v>34</v>
      </c>
      <c r="E549" s="41" t="s">
        <v>845</v>
      </c>
      <c r="F549" s="168">
        <v>44256</v>
      </c>
      <c r="G549" s="168">
        <v>44531</v>
      </c>
      <c r="H549" s="169" t="s">
        <v>1562</v>
      </c>
      <c r="I549" s="41" t="s">
        <v>1651</v>
      </c>
      <c r="J549" s="84">
        <v>15.09</v>
      </c>
      <c r="K549" s="84"/>
      <c r="L549" s="84">
        <v>15.09</v>
      </c>
      <c r="M549" s="84"/>
      <c r="N549" s="84"/>
      <c r="O549" s="84"/>
      <c r="P549" s="84"/>
      <c r="Q549" s="84"/>
      <c r="R549" s="70">
        <v>1</v>
      </c>
      <c r="S549" s="84">
        <v>55</v>
      </c>
      <c r="T549" s="84">
        <v>164</v>
      </c>
      <c r="U549" s="41" t="s">
        <v>1652</v>
      </c>
      <c r="V549" s="44" t="s">
        <v>39</v>
      </c>
      <c r="W549" s="41" t="s">
        <v>1565</v>
      </c>
    </row>
    <row r="550" s="6" customFormat="1" ht="48" spans="1:23">
      <c r="A550" s="35">
        <v>541</v>
      </c>
      <c r="B550" s="159" t="s">
        <v>1653</v>
      </c>
      <c r="C550" s="159" t="s">
        <v>189</v>
      </c>
      <c r="D550" s="41" t="s">
        <v>34</v>
      </c>
      <c r="E550" s="41" t="s">
        <v>1084</v>
      </c>
      <c r="F550" s="168">
        <v>44256</v>
      </c>
      <c r="G550" s="168">
        <v>44531</v>
      </c>
      <c r="H550" s="169" t="s">
        <v>1562</v>
      </c>
      <c r="I550" s="41" t="s">
        <v>1654</v>
      </c>
      <c r="J550" s="84">
        <v>20.88</v>
      </c>
      <c r="K550" s="84"/>
      <c r="L550" s="84">
        <v>20.88</v>
      </c>
      <c r="M550" s="84"/>
      <c r="N550" s="84"/>
      <c r="O550" s="84"/>
      <c r="P550" s="84"/>
      <c r="Q550" s="84"/>
      <c r="R550" s="84"/>
      <c r="S550" s="84">
        <v>40</v>
      </c>
      <c r="T550" s="84">
        <v>123</v>
      </c>
      <c r="U550" s="41" t="s">
        <v>1655</v>
      </c>
      <c r="V550" s="44" t="s">
        <v>39</v>
      </c>
      <c r="W550" s="41" t="s">
        <v>1565</v>
      </c>
    </row>
    <row r="551" s="6" customFormat="1" ht="36" spans="1:23">
      <c r="A551" s="35">
        <v>542</v>
      </c>
      <c r="B551" s="159" t="s">
        <v>1656</v>
      </c>
      <c r="C551" s="159" t="s">
        <v>189</v>
      </c>
      <c r="D551" s="41" t="s">
        <v>34</v>
      </c>
      <c r="E551" s="41" t="s">
        <v>1657</v>
      </c>
      <c r="F551" s="168">
        <v>44256</v>
      </c>
      <c r="G551" s="168">
        <v>44531</v>
      </c>
      <c r="H551" s="169" t="s">
        <v>1562</v>
      </c>
      <c r="I551" s="41" t="s">
        <v>1658</v>
      </c>
      <c r="J551" s="84">
        <v>11.82</v>
      </c>
      <c r="K551" s="84"/>
      <c r="L551" s="84">
        <v>11.82</v>
      </c>
      <c r="M551" s="84"/>
      <c r="N551" s="84"/>
      <c r="O551" s="84"/>
      <c r="P551" s="84"/>
      <c r="Q551" s="84"/>
      <c r="R551" s="84"/>
      <c r="S551" s="84">
        <v>28</v>
      </c>
      <c r="T551" s="84">
        <v>65</v>
      </c>
      <c r="U551" s="41" t="s">
        <v>1659</v>
      </c>
      <c r="V551" s="44" t="s">
        <v>39</v>
      </c>
      <c r="W551" s="41" t="s">
        <v>1565</v>
      </c>
    </row>
    <row r="552" s="6" customFormat="1" ht="36" spans="1:23">
      <c r="A552" s="35">
        <v>543</v>
      </c>
      <c r="B552" s="159" t="s">
        <v>1660</v>
      </c>
      <c r="C552" s="159" t="s">
        <v>189</v>
      </c>
      <c r="D552" s="41" t="s">
        <v>34</v>
      </c>
      <c r="E552" s="41" t="s">
        <v>1661</v>
      </c>
      <c r="F552" s="168">
        <v>44256</v>
      </c>
      <c r="G552" s="168">
        <v>44531</v>
      </c>
      <c r="H552" s="169" t="s">
        <v>1562</v>
      </c>
      <c r="I552" s="41" t="s">
        <v>1662</v>
      </c>
      <c r="J552" s="84">
        <v>18.88</v>
      </c>
      <c r="K552" s="84"/>
      <c r="L552" s="84">
        <v>18.88</v>
      </c>
      <c r="M552" s="84"/>
      <c r="N552" s="84"/>
      <c r="O552" s="84"/>
      <c r="P552" s="84"/>
      <c r="Q552" s="84"/>
      <c r="R552" s="84"/>
      <c r="S552" s="84">
        <v>70</v>
      </c>
      <c r="T552" s="84">
        <v>230</v>
      </c>
      <c r="U552" s="41" t="s">
        <v>1597</v>
      </c>
      <c r="V552" s="44" t="s">
        <v>39</v>
      </c>
      <c r="W552" s="41" t="s">
        <v>1565</v>
      </c>
    </row>
    <row r="553" s="6" customFormat="1" ht="36" spans="1:23">
      <c r="A553" s="35">
        <v>544</v>
      </c>
      <c r="B553" s="159" t="s">
        <v>1663</v>
      </c>
      <c r="C553" s="159" t="s">
        <v>189</v>
      </c>
      <c r="D553" s="41" t="s">
        <v>34</v>
      </c>
      <c r="E553" s="41" t="s">
        <v>1121</v>
      </c>
      <c r="F553" s="168">
        <v>44256</v>
      </c>
      <c r="G553" s="168">
        <v>44531</v>
      </c>
      <c r="H553" s="169" t="s">
        <v>1562</v>
      </c>
      <c r="I553" s="41" t="s">
        <v>1664</v>
      </c>
      <c r="J553" s="84">
        <v>11.25</v>
      </c>
      <c r="K553" s="84"/>
      <c r="L553" s="84">
        <v>11.25</v>
      </c>
      <c r="M553" s="84"/>
      <c r="N553" s="84"/>
      <c r="O553" s="84"/>
      <c r="P553" s="84"/>
      <c r="Q553" s="84"/>
      <c r="R553" s="84"/>
      <c r="S553" s="84">
        <v>18</v>
      </c>
      <c r="T553" s="84">
        <v>42</v>
      </c>
      <c r="U553" s="41" t="s">
        <v>1665</v>
      </c>
      <c r="V553" s="44" t="s">
        <v>39</v>
      </c>
      <c r="W553" s="41" t="s">
        <v>1565</v>
      </c>
    </row>
    <row r="554" s="6" customFormat="1" ht="36" spans="1:23">
      <c r="A554" s="35">
        <v>545</v>
      </c>
      <c r="B554" s="159" t="s">
        <v>1666</v>
      </c>
      <c r="C554" s="159" t="s">
        <v>189</v>
      </c>
      <c r="D554" s="41" t="s">
        <v>34</v>
      </c>
      <c r="E554" s="41" t="s">
        <v>546</v>
      </c>
      <c r="F554" s="168">
        <v>44256</v>
      </c>
      <c r="G554" s="168">
        <v>44531</v>
      </c>
      <c r="H554" s="169" t="s">
        <v>1562</v>
      </c>
      <c r="I554" s="41" t="s">
        <v>1667</v>
      </c>
      <c r="J554" s="84">
        <v>11.38</v>
      </c>
      <c r="K554" s="84"/>
      <c r="L554" s="84">
        <v>11.38</v>
      </c>
      <c r="M554" s="84"/>
      <c r="N554" s="84"/>
      <c r="O554" s="84"/>
      <c r="P554" s="84"/>
      <c r="Q554" s="84"/>
      <c r="R554" s="84"/>
      <c r="S554" s="84">
        <v>18</v>
      </c>
      <c r="T554" s="84">
        <v>68</v>
      </c>
      <c r="U554" s="36" t="s">
        <v>1668</v>
      </c>
      <c r="V554" s="44" t="s">
        <v>39</v>
      </c>
      <c r="W554" s="41" t="s">
        <v>1565</v>
      </c>
    </row>
    <row r="555" s="6" customFormat="1" ht="48" spans="1:23">
      <c r="A555" s="35">
        <v>546</v>
      </c>
      <c r="B555" s="159" t="s">
        <v>1669</v>
      </c>
      <c r="C555" s="159" t="s">
        <v>189</v>
      </c>
      <c r="D555" s="41" t="s">
        <v>34</v>
      </c>
      <c r="E555" s="41" t="s">
        <v>293</v>
      </c>
      <c r="F555" s="168">
        <v>44256</v>
      </c>
      <c r="G555" s="168">
        <v>44531</v>
      </c>
      <c r="H555" s="169" t="s">
        <v>1562</v>
      </c>
      <c r="I555" s="41" t="s">
        <v>1670</v>
      </c>
      <c r="J555" s="84">
        <v>81.94</v>
      </c>
      <c r="K555" s="84"/>
      <c r="L555" s="84">
        <v>81.94</v>
      </c>
      <c r="M555" s="84"/>
      <c r="N555" s="84"/>
      <c r="O555" s="84"/>
      <c r="P555" s="84"/>
      <c r="Q555" s="84"/>
      <c r="R555" s="84"/>
      <c r="S555" s="84">
        <v>60</v>
      </c>
      <c r="T555" s="84">
        <v>244</v>
      </c>
      <c r="U555" s="36" t="s">
        <v>1671</v>
      </c>
      <c r="V555" s="44" t="s">
        <v>39</v>
      </c>
      <c r="W555" s="41" t="s">
        <v>1565</v>
      </c>
    </row>
    <row r="556" s="6" customFormat="1" ht="36" spans="1:23">
      <c r="A556" s="35">
        <v>547</v>
      </c>
      <c r="B556" s="159" t="s">
        <v>1672</v>
      </c>
      <c r="C556" s="159" t="s">
        <v>189</v>
      </c>
      <c r="D556" s="41" t="s">
        <v>34</v>
      </c>
      <c r="E556" s="41" t="s">
        <v>1139</v>
      </c>
      <c r="F556" s="168">
        <v>44256</v>
      </c>
      <c r="G556" s="168">
        <v>44531</v>
      </c>
      <c r="H556" s="169" t="s">
        <v>1562</v>
      </c>
      <c r="I556" s="41" t="s">
        <v>1673</v>
      </c>
      <c r="J556" s="84">
        <v>31.51</v>
      </c>
      <c r="K556" s="84"/>
      <c r="L556" s="84">
        <v>31.51</v>
      </c>
      <c r="M556" s="84"/>
      <c r="N556" s="84"/>
      <c r="O556" s="84"/>
      <c r="P556" s="84"/>
      <c r="Q556" s="84"/>
      <c r="R556" s="84"/>
      <c r="S556" s="84">
        <v>20</v>
      </c>
      <c r="T556" s="84">
        <v>69</v>
      </c>
      <c r="U556" s="36" t="s">
        <v>1674</v>
      </c>
      <c r="V556" s="44" t="s">
        <v>39</v>
      </c>
      <c r="W556" s="41" t="s">
        <v>1565</v>
      </c>
    </row>
    <row r="557" s="6" customFormat="1" ht="48" spans="1:23">
      <c r="A557" s="35">
        <v>548</v>
      </c>
      <c r="B557" s="159" t="s">
        <v>1675</v>
      </c>
      <c r="C557" s="159" t="s">
        <v>189</v>
      </c>
      <c r="D557" s="41" t="s">
        <v>34</v>
      </c>
      <c r="E557" s="41" t="s">
        <v>1144</v>
      </c>
      <c r="F557" s="168">
        <v>44256</v>
      </c>
      <c r="G557" s="168">
        <v>44531</v>
      </c>
      <c r="H557" s="169" t="s">
        <v>1562</v>
      </c>
      <c r="I557" s="41" t="s">
        <v>1676</v>
      </c>
      <c r="J557" s="84">
        <v>30</v>
      </c>
      <c r="K557" s="84"/>
      <c r="L557" s="84">
        <v>30</v>
      </c>
      <c r="M557" s="84"/>
      <c r="N557" s="84"/>
      <c r="O557" s="84"/>
      <c r="P557" s="84"/>
      <c r="Q557" s="84"/>
      <c r="R557" s="84"/>
      <c r="S557" s="84">
        <v>20</v>
      </c>
      <c r="T557" s="84">
        <v>70</v>
      </c>
      <c r="U557" s="36" t="s">
        <v>1677</v>
      </c>
      <c r="V557" s="44" t="s">
        <v>39</v>
      </c>
      <c r="W557" s="41" t="s">
        <v>1565</v>
      </c>
    </row>
    <row r="558" s="6" customFormat="1" ht="36" spans="1:23">
      <c r="A558" s="35">
        <v>549</v>
      </c>
      <c r="B558" s="159" t="s">
        <v>1678</v>
      </c>
      <c r="C558" s="159" t="s">
        <v>189</v>
      </c>
      <c r="D558" s="41" t="s">
        <v>34</v>
      </c>
      <c r="E558" s="41" t="s">
        <v>1230</v>
      </c>
      <c r="F558" s="168">
        <v>44256</v>
      </c>
      <c r="G558" s="168">
        <v>44531</v>
      </c>
      <c r="H558" s="169" t="s">
        <v>1562</v>
      </c>
      <c r="I558" s="41" t="s">
        <v>1679</v>
      </c>
      <c r="J558" s="84">
        <v>29.73</v>
      </c>
      <c r="K558" s="84"/>
      <c r="L558" s="84">
        <v>29.73</v>
      </c>
      <c r="M558" s="84"/>
      <c r="N558" s="84"/>
      <c r="O558" s="84"/>
      <c r="P558" s="84"/>
      <c r="Q558" s="84"/>
      <c r="R558" s="84"/>
      <c r="S558" s="84">
        <v>80</v>
      </c>
      <c r="T558" s="84">
        <v>305</v>
      </c>
      <c r="U558" s="36" t="s">
        <v>1680</v>
      </c>
      <c r="V558" s="44" t="s">
        <v>39</v>
      </c>
      <c r="W558" s="41" t="s">
        <v>1565</v>
      </c>
    </row>
    <row r="559" s="6" customFormat="1" ht="60" spans="1:23">
      <c r="A559" s="35">
        <v>550</v>
      </c>
      <c r="B559" s="159" t="s">
        <v>1681</v>
      </c>
      <c r="C559" s="159" t="s">
        <v>189</v>
      </c>
      <c r="D559" s="41" t="s">
        <v>34</v>
      </c>
      <c r="E559" s="41" t="s">
        <v>1233</v>
      </c>
      <c r="F559" s="168">
        <v>44256</v>
      </c>
      <c r="G559" s="168">
        <v>44531</v>
      </c>
      <c r="H559" s="169" t="s">
        <v>1562</v>
      </c>
      <c r="I559" s="41" t="s">
        <v>1682</v>
      </c>
      <c r="J559" s="84">
        <v>25.77</v>
      </c>
      <c r="K559" s="84"/>
      <c r="L559" s="84">
        <v>25.77</v>
      </c>
      <c r="M559" s="84"/>
      <c r="N559" s="84"/>
      <c r="O559" s="84"/>
      <c r="P559" s="84"/>
      <c r="Q559" s="84"/>
      <c r="R559" s="84"/>
      <c r="S559" s="84">
        <v>80</v>
      </c>
      <c r="T559" s="84">
        <v>306</v>
      </c>
      <c r="U559" s="36" t="s">
        <v>1683</v>
      </c>
      <c r="V559" s="44" t="s">
        <v>39</v>
      </c>
      <c r="W559" s="41" t="s">
        <v>1565</v>
      </c>
    </row>
    <row r="560" s="6" customFormat="1" ht="60" spans="1:23">
      <c r="A560" s="35">
        <v>551</v>
      </c>
      <c r="B560" s="159" t="s">
        <v>1684</v>
      </c>
      <c r="C560" s="159" t="s">
        <v>189</v>
      </c>
      <c r="D560" s="41" t="s">
        <v>34</v>
      </c>
      <c r="E560" s="41" t="s">
        <v>470</v>
      </c>
      <c r="F560" s="168">
        <v>44256</v>
      </c>
      <c r="G560" s="168">
        <v>44531</v>
      </c>
      <c r="H560" s="169" t="s">
        <v>1562</v>
      </c>
      <c r="I560" s="41" t="s">
        <v>1685</v>
      </c>
      <c r="J560" s="84">
        <v>65.07</v>
      </c>
      <c r="K560" s="84"/>
      <c r="L560" s="84">
        <v>65.07</v>
      </c>
      <c r="M560" s="84"/>
      <c r="N560" s="84"/>
      <c r="O560" s="84"/>
      <c r="P560" s="84"/>
      <c r="Q560" s="84"/>
      <c r="R560" s="84"/>
      <c r="S560" s="84">
        <v>80</v>
      </c>
      <c r="T560" s="84">
        <v>307</v>
      </c>
      <c r="U560" s="36" t="s">
        <v>1686</v>
      </c>
      <c r="V560" s="44" t="s">
        <v>39</v>
      </c>
      <c r="W560" s="41" t="s">
        <v>1565</v>
      </c>
    </row>
    <row r="561" s="6" customFormat="1" ht="60" spans="1:23">
      <c r="A561" s="35">
        <v>552</v>
      </c>
      <c r="B561" s="159" t="s">
        <v>1687</v>
      </c>
      <c r="C561" s="159" t="s">
        <v>189</v>
      </c>
      <c r="D561" s="41" t="s">
        <v>34</v>
      </c>
      <c r="E561" s="41" t="s">
        <v>1688</v>
      </c>
      <c r="F561" s="168">
        <v>44256</v>
      </c>
      <c r="G561" s="168">
        <v>44531</v>
      </c>
      <c r="H561" s="169" t="s">
        <v>1562</v>
      </c>
      <c r="I561" s="41" t="s">
        <v>1689</v>
      </c>
      <c r="J561" s="84">
        <v>47.66</v>
      </c>
      <c r="K561" s="84"/>
      <c r="L561" s="84">
        <v>47.66</v>
      </c>
      <c r="M561" s="84"/>
      <c r="N561" s="84"/>
      <c r="O561" s="84"/>
      <c r="P561" s="84"/>
      <c r="Q561" s="84"/>
      <c r="R561" s="84"/>
      <c r="S561" s="84">
        <v>96</v>
      </c>
      <c r="T561" s="84">
        <v>96</v>
      </c>
      <c r="U561" s="36" t="s">
        <v>1690</v>
      </c>
      <c r="V561" s="44" t="s">
        <v>39</v>
      </c>
      <c r="W561" s="41" t="s">
        <v>1565</v>
      </c>
    </row>
    <row r="562" s="6" customFormat="1" ht="36" spans="1:23">
      <c r="A562" s="35">
        <v>553</v>
      </c>
      <c r="B562" s="159" t="s">
        <v>1691</v>
      </c>
      <c r="C562" s="159" t="s">
        <v>189</v>
      </c>
      <c r="D562" s="41" t="s">
        <v>34</v>
      </c>
      <c r="E562" s="41" t="s">
        <v>639</v>
      </c>
      <c r="F562" s="168">
        <v>44256</v>
      </c>
      <c r="G562" s="168">
        <v>44531</v>
      </c>
      <c r="H562" s="169" t="s">
        <v>1562</v>
      </c>
      <c r="I562" s="41" t="s">
        <v>1692</v>
      </c>
      <c r="J562" s="84">
        <v>11.34</v>
      </c>
      <c r="K562" s="84"/>
      <c r="L562" s="84">
        <v>11.34</v>
      </c>
      <c r="M562" s="84"/>
      <c r="N562" s="84"/>
      <c r="O562" s="84"/>
      <c r="P562" s="84"/>
      <c r="Q562" s="84"/>
      <c r="R562" s="84"/>
      <c r="S562" s="84">
        <v>97</v>
      </c>
      <c r="T562" s="84">
        <v>97</v>
      </c>
      <c r="U562" s="36" t="s">
        <v>1693</v>
      </c>
      <c r="V562" s="44" t="s">
        <v>39</v>
      </c>
      <c r="W562" s="41" t="s">
        <v>1565</v>
      </c>
    </row>
    <row r="563" s="6" customFormat="1" ht="36" spans="1:23">
      <c r="A563" s="35">
        <v>554</v>
      </c>
      <c r="B563" s="159" t="s">
        <v>1694</v>
      </c>
      <c r="C563" s="159" t="s">
        <v>189</v>
      </c>
      <c r="D563" s="41" t="s">
        <v>34</v>
      </c>
      <c r="E563" s="41" t="s">
        <v>1097</v>
      </c>
      <c r="F563" s="168">
        <v>44256</v>
      </c>
      <c r="G563" s="168">
        <v>44531</v>
      </c>
      <c r="H563" s="169" t="s">
        <v>1562</v>
      </c>
      <c r="I563" s="41" t="s">
        <v>1695</v>
      </c>
      <c r="J563" s="84">
        <v>22.75</v>
      </c>
      <c r="K563" s="84"/>
      <c r="L563" s="84">
        <v>22.75</v>
      </c>
      <c r="M563" s="84"/>
      <c r="N563" s="84"/>
      <c r="O563" s="84"/>
      <c r="P563" s="84"/>
      <c r="Q563" s="84"/>
      <c r="R563" s="84"/>
      <c r="S563" s="84">
        <v>297</v>
      </c>
      <c r="T563" s="84">
        <v>297</v>
      </c>
      <c r="U563" s="36" t="s">
        <v>1696</v>
      </c>
      <c r="V563" s="44" t="s">
        <v>39</v>
      </c>
      <c r="W563" s="41" t="s">
        <v>1565</v>
      </c>
    </row>
    <row r="564" s="6" customFormat="1" ht="72" spans="1:23">
      <c r="A564" s="35">
        <v>555</v>
      </c>
      <c r="B564" s="159" t="s">
        <v>1697</v>
      </c>
      <c r="C564" s="159" t="s">
        <v>189</v>
      </c>
      <c r="D564" s="41" t="s">
        <v>34</v>
      </c>
      <c r="E564" s="41" t="s">
        <v>533</v>
      </c>
      <c r="F564" s="168">
        <v>44256</v>
      </c>
      <c r="G564" s="168">
        <v>44531</v>
      </c>
      <c r="H564" s="169" t="s">
        <v>1562</v>
      </c>
      <c r="I564" s="41" t="s">
        <v>1698</v>
      </c>
      <c r="J564" s="84">
        <v>82.28</v>
      </c>
      <c r="K564" s="84"/>
      <c r="L564" s="84">
        <v>82.28</v>
      </c>
      <c r="M564" s="84"/>
      <c r="N564" s="84"/>
      <c r="O564" s="84"/>
      <c r="P564" s="84"/>
      <c r="Q564" s="84"/>
      <c r="R564" s="84"/>
      <c r="S564" s="84">
        <v>95</v>
      </c>
      <c r="T564" s="84">
        <v>353</v>
      </c>
      <c r="U564" s="36" t="s">
        <v>1699</v>
      </c>
      <c r="V564" s="44" t="s">
        <v>39</v>
      </c>
      <c r="W564" s="41" t="s">
        <v>1565</v>
      </c>
    </row>
    <row r="565" s="6" customFormat="1" ht="36" spans="1:23">
      <c r="A565" s="35">
        <v>556</v>
      </c>
      <c r="B565" s="41" t="s">
        <v>1700</v>
      </c>
      <c r="C565" s="159" t="s">
        <v>189</v>
      </c>
      <c r="D565" s="41" t="s">
        <v>1701</v>
      </c>
      <c r="E565" s="41" t="s">
        <v>742</v>
      </c>
      <c r="F565" s="168">
        <v>44256</v>
      </c>
      <c r="G565" s="168">
        <v>44531</v>
      </c>
      <c r="H565" s="41" t="s">
        <v>1562</v>
      </c>
      <c r="I565" s="41" t="s">
        <v>1702</v>
      </c>
      <c r="J565" s="84">
        <v>247</v>
      </c>
      <c r="K565" s="84"/>
      <c r="L565" s="84">
        <v>247</v>
      </c>
      <c r="M565" s="84"/>
      <c r="N565" s="84"/>
      <c r="O565" s="84"/>
      <c r="P565" s="84"/>
      <c r="Q565" s="84"/>
      <c r="R565" s="84"/>
      <c r="S565" s="84">
        <v>417</v>
      </c>
      <c r="T565" s="84">
        <v>1876</v>
      </c>
      <c r="U565" s="41" t="s">
        <v>1703</v>
      </c>
      <c r="V565" s="44" t="s">
        <v>39</v>
      </c>
      <c r="W565" s="41"/>
    </row>
    <row r="566" s="6" customFormat="1" ht="24" spans="1:23">
      <c r="A566" s="35">
        <v>557</v>
      </c>
      <c r="B566" s="41" t="s">
        <v>1704</v>
      </c>
      <c r="C566" s="159" t="s">
        <v>189</v>
      </c>
      <c r="D566" s="41" t="s">
        <v>1701</v>
      </c>
      <c r="E566" s="41" t="s">
        <v>1091</v>
      </c>
      <c r="F566" s="168">
        <v>44256</v>
      </c>
      <c r="G566" s="168">
        <v>44531</v>
      </c>
      <c r="H566" s="41" t="s">
        <v>1562</v>
      </c>
      <c r="I566" s="41" t="s">
        <v>1705</v>
      </c>
      <c r="J566" s="84">
        <v>200</v>
      </c>
      <c r="K566" s="84"/>
      <c r="L566" s="84">
        <v>200</v>
      </c>
      <c r="M566" s="84"/>
      <c r="N566" s="84"/>
      <c r="O566" s="84"/>
      <c r="P566" s="84"/>
      <c r="Q566" s="84"/>
      <c r="R566" s="84"/>
      <c r="S566" s="84">
        <v>465</v>
      </c>
      <c r="T566" s="84">
        <v>1982</v>
      </c>
      <c r="U566" s="41" t="s">
        <v>1706</v>
      </c>
      <c r="V566" s="44" t="s">
        <v>39</v>
      </c>
      <c r="W566" s="41"/>
    </row>
    <row r="567" s="6" customFormat="1" ht="24" spans="1:23">
      <c r="A567" s="35">
        <v>558</v>
      </c>
      <c r="B567" s="41" t="s">
        <v>1707</v>
      </c>
      <c r="C567" s="159" t="s">
        <v>189</v>
      </c>
      <c r="D567" s="41" t="s">
        <v>34</v>
      </c>
      <c r="E567" s="41" t="s">
        <v>289</v>
      </c>
      <c r="F567" s="168">
        <v>44256</v>
      </c>
      <c r="G567" s="168">
        <v>44531</v>
      </c>
      <c r="H567" s="41" t="s">
        <v>1562</v>
      </c>
      <c r="I567" s="41" t="s">
        <v>1708</v>
      </c>
      <c r="J567" s="84">
        <v>100</v>
      </c>
      <c r="K567" s="84"/>
      <c r="L567" s="84">
        <v>100</v>
      </c>
      <c r="M567" s="84"/>
      <c r="N567" s="84"/>
      <c r="O567" s="84"/>
      <c r="P567" s="84"/>
      <c r="Q567" s="84"/>
      <c r="R567" s="84"/>
      <c r="S567" s="84">
        <v>60</v>
      </c>
      <c r="T567" s="84">
        <v>320</v>
      </c>
      <c r="U567" s="41" t="s">
        <v>1709</v>
      </c>
      <c r="V567" s="44" t="s">
        <v>39</v>
      </c>
      <c r="W567" s="41"/>
    </row>
    <row r="568" s="6" customFormat="1" ht="24" spans="1:23">
      <c r="A568" s="35">
        <v>559</v>
      </c>
      <c r="B568" s="41" t="s">
        <v>1710</v>
      </c>
      <c r="C568" s="159" t="s">
        <v>189</v>
      </c>
      <c r="D568" s="41" t="s">
        <v>34</v>
      </c>
      <c r="E568" s="41" t="s">
        <v>289</v>
      </c>
      <c r="F568" s="168">
        <v>44256</v>
      </c>
      <c r="G568" s="168">
        <v>44531</v>
      </c>
      <c r="H568" s="41" t="s">
        <v>1562</v>
      </c>
      <c r="I568" s="41" t="s">
        <v>1711</v>
      </c>
      <c r="J568" s="84">
        <v>750</v>
      </c>
      <c r="K568" s="84"/>
      <c r="L568" s="84">
        <v>750</v>
      </c>
      <c r="M568" s="84"/>
      <c r="N568" s="84"/>
      <c r="O568" s="84"/>
      <c r="P568" s="84"/>
      <c r="Q568" s="84"/>
      <c r="R568" s="84"/>
      <c r="S568" s="84">
        <v>75</v>
      </c>
      <c r="T568" s="84">
        <v>345</v>
      </c>
      <c r="U568" s="41" t="s">
        <v>1712</v>
      </c>
      <c r="V568" s="44" t="s">
        <v>39</v>
      </c>
      <c r="W568" s="41"/>
    </row>
    <row r="569" s="6" customFormat="1" ht="24" spans="1:23">
      <c r="A569" s="35">
        <v>560</v>
      </c>
      <c r="B569" s="41" t="s">
        <v>1713</v>
      </c>
      <c r="C569" s="159" t="s">
        <v>189</v>
      </c>
      <c r="D569" s="41" t="s">
        <v>34</v>
      </c>
      <c r="E569" s="41" t="s">
        <v>289</v>
      </c>
      <c r="F569" s="168">
        <v>44256</v>
      </c>
      <c r="G569" s="168">
        <v>44531</v>
      </c>
      <c r="H569" s="41" t="s">
        <v>1562</v>
      </c>
      <c r="I569" s="41" t="s">
        <v>1714</v>
      </c>
      <c r="J569" s="84">
        <v>880</v>
      </c>
      <c r="K569" s="84"/>
      <c r="L569" s="84">
        <v>880</v>
      </c>
      <c r="M569" s="84"/>
      <c r="N569" s="84"/>
      <c r="O569" s="84"/>
      <c r="P569" s="84"/>
      <c r="Q569" s="84"/>
      <c r="R569" s="84"/>
      <c r="S569" s="84">
        <v>80</v>
      </c>
      <c r="T569" s="84">
        <v>380</v>
      </c>
      <c r="U569" s="41" t="s">
        <v>1715</v>
      </c>
      <c r="V569" s="44" t="s">
        <v>39</v>
      </c>
      <c r="W569" s="41"/>
    </row>
    <row r="570" s="6" customFormat="1" ht="24" spans="1:23">
      <c r="A570" s="35">
        <v>561</v>
      </c>
      <c r="B570" s="41" t="s">
        <v>1716</v>
      </c>
      <c r="C570" s="159" t="s">
        <v>189</v>
      </c>
      <c r="D570" s="41" t="s">
        <v>34</v>
      </c>
      <c r="E570" s="41" t="s">
        <v>289</v>
      </c>
      <c r="F570" s="168">
        <v>44256</v>
      </c>
      <c r="G570" s="168">
        <v>44531</v>
      </c>
      <c r="H570" s="41" t="s">
        <v>1562</v>
      </c>
      <c r="I570" s="41" t="s">
        <v>1717</v>
      </c>
      <c r="J570" s="84">
        <v>870</v>
      </c>
      <c r="K570" s="84"/>
      <c r="L570" s="84">
        <v>870</v>
      </c>
      <c r="M570" s="84"/>
      <c r="N570" s="84"/>
      <c r="O570" s="84"/>
      <c r="P570" s="84"/>
      <c r="Q570" s="84"/>
      <c r="R570" s="84"/>
      <c r="S570" s="84">
        <v>40</v>
      </c>
      <c r="T570" s="84">
        <v>210</v>
      </c>
      <c r="U570" s="41" t="s">
        <v>1718</v>
      </c>
      <c r="V570" s="44" t="s">
        <v>39</v>
      </c>
      <c r="W570" s="41"/>
    </row>
    <row r="571" s="6" customFormat="1" ht="24" spans="1:23">
      <c r="A571" s="35">
        <v>562</v>
      </c>
      <c r="B571" s="41" t="s">
        <v>1719</v>
      </c>
      <c r="C571" s="159" t="s">
        <v>189</v>
      </c>
      <c r="D571" s="41" t="s">
        <v>1720</v>
      </c>
      <c r="E571" s="41" t="s">
        <v>671</v>
      </c>
      <c r="F571" s="168">
        <v>44256</v>
      </c>
      <c r="G571" s="168">
        <v>44531</v>
      </c>
      <c r="H571" s="41" t="s">
        <v>1562</v>
      </c>
      <c r="I571" s="41" t="s">
        <v>1721</v>
      </c>
      <c r="J571" s="84">
        <v>850</v>
      </c>
      <c r="K571" s="84"/>
      <c r="L571" s="84">
        <v>850</v>
      </c>
      <c r="M571" s="84"/>
      <c r="N571" s="84"/>
      <c r="O571" s="84"/>
      <c r="P571" s="84"/>
      <c r="Q571" s="84"/>
      <c r="R571" s="70">
        <v>1</v>
      </c>
      <c r="S571" s="84">
        <v>265</v>
      </c>
      <c r="T571" s="84">
        <v>1048</v>
      </c>
      <c r="U571" s="41" t="s">
        <v>1722</v>
      </c>
      <c r="V571" s="44" t="s">
        <v>39</v>
      </c>
      <c r="W571" s="41"/>
    </row>
    <row r="572" s="6" customFormat="1" ht="24" spans="1:23">
      <c r="A572" s="35">
        <v>563</v>
      </c>
      <c r="B572" s="41" t="s">
        <v>1723</v>
      </c>
      <c r="C572" s="159" t="s">
        <v>189</v>
      </c>
      <c r="D572" s="41" t="s">
        <v>34</v>
      </c>
      <c r="E572" s="41" t="s">
        <v>502</v>
      </c>
      <c r="F572" s="168">
        <v>44256</v>
      </c>
      <c r="G572" s="168">
        <v>44531</v>
      </c>
      <c r="H572" s="41" t="s">
        <v>1562</v>
      </c>
      <c r="I572" s="41" t="s">
        <v>1724</v>
      </c>
      <c r="J572" s="84">
        <v>880</v>
      </c>
      <c r="K572" s="84"/>
      <c r="L572" s="84">
        <v>880</v>
      </c>
      <c r="M572" s="84"/>
      <c r="N572" s="84"/>
      <c r="O572" s="84"/>
      <c r="P572" s="84"/>
      <c r="Q572" s="84"/>
      <c r="R572" s="84"/>
      <c r="S572" s="84">
        <v>102</v>
      </c>
      <c r="T572" s="84">
        <v>480</v>
      </c>
      <c r="U572" s="41" t="s">
        <v>1725</v>
      </c>
      <c r="V572" s="44" t="s">
        <v>39</v>
      </c>
      <c r="W572" s="41"/>
    </row>
    <row r="573" s="6" customFormat="1" ht="36" spans="1:23">
      <c r="A573" s="35">
        <v>564</v>
      </c>
      <c r="B573" s="41" t="s">
        <v>1726</v>
      </c>
      <c r="C573" s="159" t="s">
        <v>189</v>
      </c>
      <c r="D573" s="41" t="s">
        <v>34</v>
      </c>
      <c r="E573" s="41" t="s">
        <v>502</v>
      </c>
      <c r="F573" s="168">
        <v>44256</v>
      </c>
      <c r="G573" s="168">
        <v>44531</v>
      </c>
      <c r="H573" s="41" t="s">
        <v>1562</v>
      </c>
      <c r="I573" s="41" t="s">
        <v>1727</v>
      </c>
      <c r="J573" s="84">
        <v>800</v>
      </c>
      <c r="K573" s="84"/>
      <c r="L573" s="84">
        <v>800</v>
      </c>
      <c r="M573" s="84"/>
      <c r="N573" s="84"/>
      <c r="O573" s="84"/>
      <c r="P573" s="84"/>
      <c r="Q573" s="84"/>
      <c r="R573" s="84"/>
      <c r="S573" s="84">
        <v>59</v>
      </c>
      <c r="T573" s="84">
        <v>302</v>
      </c>
      <c r="U573" s="41" t="s">
        <v>1728</v>
      </c>
      <c r="V573" s="44" t="s">
        <v>39</v>
      </c>
      <c r="W573" s="41"/>
    </row>
    <row r="574" s="6" customFormat="1" ht="24" spans="1:23">
      <c r="A574" s="35">
        <v>565</v>
      </c>
      <c r="B574" s="41" t="s">
        <v>1729</v>
      </c>
      <c r="C574" s="159" t="s">
        <v>189</v>
      </c>
      <c r="D574" s="41" t="s">
        <v>34</v>
      </c>
      <c r="E574" s="41" t="s">
        <v>502</v>
      </c>
      <c r="F574" s="168">
        <v>44256</v>
      </c>
      <c r="G574" s="168">
        <v>44531</v>
      </c>
      <c r="H574" s="41" t="s">
        <v>1562</v>
      </c>
      <c r="I574" s="41" t="s">
        <v>1730</v>
      </c>
      <c r="J574" s="84">
        <v>900</v>
      </c>
      <c r="K574" s="84"/>
      <c r="L574" s="84">
        <v>900</v>
      </c>
      <c r="M574" s="84"/>
      <c r="N574" s="84"/>
      <c r="O574" s="84"/>
      <c r="P574" s="84"/>
      <c r="Q574" s="84"/>
      <c r="R574" s="84"/>
      <c r="S574" s="84">
        <v>40</v>
      </c>
      <c r="T574" s="84">
        <v>201</v>
      </c>
      <c r="U574" s="41" t="s">
        <v>1731</v>
      </c>
      <c r="V574" s="44" t="s">
        <v>39</v>
      </c>
      <c r="W574" s="41"/>
    </row>
    <row r="575" s="6" customFormat="1" ht="36" spans="1:23">
      <c r="A575" s="35">
        <v>566</v>
      </c>
      <c r="B575" s="41" t="s">
        <v>1732</v>
      </c>
      <c r="C575" s="159" t="s">
        <v>189</v>
      </c>
      <c r="D575" s="41" t="s">
        <v>1720</v>
      </c>
      <c r="E575" s="41" t="s">
        <v>1733</v>
      </c>
      <c r="F575" s="168">
        <v>44256</v>
      </c>
      <c r="G575" s="168">
        <v>44531</v>
      </c>
      <c r="H575" s="41" t="s">
        <v>1562</v>
      </c>
      <c r="I575" s="41" t="s">
        <v>1734</v>
      </c>
      <c r="J575" s="84">
        <v>900</v>
      </c>
      <c r="K575" s="84"/>
      <c r="L575" s="84">
        <v>900</v>
      </c>
      <c r="M575" s="84"/>
      <c r="N575" s="84"/>
      <c r="O575" s="84"/>
      <c r="P575" s="84"/>
      <c r="Q575" s="84"/>
      <c r="R575" s="84"/>
      <c r="S575" s="84">
        <v>960</v>
      </c>
      <c r="T575" s="84">
        <v>3100</v>
      </c>
      <c r="U575" s="41" t="s">
        <v>1735</v>
      </c>
      <c r="V575" s="44" t="s">
        <v>39</v>
      </c>
      <c r="W575" s="41"/>
    </row>
    <row r="576" s="6" customFormat="1" ht="24" spans="1:23">
      <c r="A576" s="35">
        <v>567</v>
      </c>
      <c r="B576" s="41" t="s">
        <v>1736</v>
      </c>
      <c r="C576" s="159" t="s">
        <v>189</v>
      </c>
      <c r="D576" s="41" t="s">
        <v>1720</v>
      </c>
      <c r="E576" s="41" t="s">
        <v>1733</v>
      </c>
      <c r="F576" s="168">
        <v>44256</v>
      </c>
      <c r="G576" s="168">
        <v>44531</v>
      </c>
      <c r="H576" s="41" t="s">
        <v>1562</v>
      </c>
      <c r="I576" s="41" t="s">
        <v>1737</v>
      </c>
      <c r="J576" s="84">
        <v>980</v>
      </c>
      <c r="K576" s="84"/>
      <c r="L576" s="84">
        <v>980</v>
      </c>
      <c r="M576" s="84"/>
      <c r="N576" s="84"/>
      <c r="O576" s="84"/>
      <c r="P576" s="84"/>
      <c r="Q576" s="84"/>
      <c r="R576" s="84"/>
      <c r="S576" s="84">
        <v>790</v>
      </c>
      <c r="T576" s="84">
        <v>3076</v>
      </c>
      <c r="U576" s="41" t="s">
        <v>1738</v>
      </c>
      <c r="V576" s="44" t="s">
        <v>39</v>
      </c>
      <c r="W576" s="41"/>
    </row>
    <row r="577" s="6" customFormat="1" ht="36" spans="1:23">
      <c r="A577" s="35">
        <v>568</v>
      </c>
      <c r="B577" s="41" t="s">
        <v>1739</v>
      </c>
      <c r="C577" s="159" t="s">
        <v>189</v>
      </c>
      <c r="D577" s="41" t="s">
        <v>34</v>
      </c>
      <c r="E577" s="41" t="s">
        <v>941</v>
      </c>
      <c r="F577" s="168">
        <v>44256</v>
      </c>
      <c r="G577" s="168">
        <v>44531</v>
      </c>
      <c r="H577" s="41" t="s">
        <v>1562</v>
      </c>
      <c r="I577" s="41" t="s">
        <v>1740</v>
      </c>
      <c r="J577" s="84">
        <v>900</v>
      </c>
      <c r="K577" s="84"/>
      <c r="L577" s="84">
        <v>900</v>
      </c>
      <c r="M577" s="84"/>
      <c r="N577" s="84"/>
      <c r="O577" s="84"/>
      <c r="P577" s="84"/>
      <c r="Q577" s="84"/>
      <c r="R577" s="70">
        <v>1</v>
      </c>
      <c r="S577" s="84">
        <v>120</v>
      </c>
      <c r="T577" s="84">
        <v>480</v>
      </c>
      <c r="U577" s="41" t="s">
        <v>1741</v>
      </c>
      <c r="V577" s="44" t="s">
        <v>39</v>
      </c>
      <c r="W577" s="41"/>
    </row>
    <row r="578" s="6" customFormat="1" ht="24" spans="1:23">
      <c r="A578" s="35">
        <v>569</v>
      </c>
      <c r="B578" s="41" t="s">
        <v>1742</v>
      </c>
      <c r="C578" s="159" t="s">
        <v>189</v>
      </c>
      <c r="D578" s="41" t="s">
        <v>34</v>
      </c>
      <c r="E578" s="41" t="s">
        <v>941</v>
      </c>
      <c r="F578" s="168">
        <v>44256</v>
      </c>
      <c r="G578" s="168">
        <v>44531</v>
      </c>
      <c r="H578" s="41" t="s">
        <v>1562</v>
      </c>
      <c r="I578" s="41" t="s">
        <v>1743</v>
      </c>
      <c r="J578" s="84">
        <v>404.95</v>
      </c>
      <c r="K578" s="84"/>
      <c r="L578" s="84">
        <v>404.95</v>
      </c>
      <c r="M578" s="84"/>
      <c r="N578" s="84"/>
      <c r="O578" s="84"/>
      <c r="P578" s="84"/>
      <c r="Q578" s="84"/>
      <c r="R578" s="70">
        <v>1</v>
      </c>
      <c r="S578" s="84">
        <v>750</v>
      </c>
      <c r="T578" s="84">
        <v>2610</v>
      </c>
      <c r="U578" s="41" t="s">
        <v>1744</v>
      </c>
      <c r="V578" s="44" t="s">
        <v>39</v>
      </c>
      <c r="W578" s="41"/>
    </row>
    <row r="579" s="6" customFormat="1" ht="24" spans="1:23">
      <c r="A579" s="35">
        <v>570</v>
      </c>
      <c r="B579" s="159" t="s">
        <v>1745</v>
      </c>
      <c r="C579" s="159" t="s">
        <v>189</v>
      </c>
      <c r="D579" s="41" t="s">
        <v>34</v>
      </c>
      <c r="E579" s="41" t="s">
        <v>1489</v>
      </c>
      <c r="F579" s="168">
        <v>44256</v>
      </c>
      <c r="G579" s="168">
        <v>44531</v>
      </c>
      <c r="H579" s="159" t="s">
        <v>1562</v>
      </c>
      <c r="I579" s="41" t="s">
        <v>1746</v>
      </c>
      <c r="J579" s="84">
        <v>503</v>
      </c>
      <c r="K579" s="84"/>
      <c r="L579" s="84">
        <v>503</v>
      </c>
      <c r="M579" s="84"/>
      <c r="N579" s="84"/>
      <c r="O579" s="84"/>
      <c r="P579" s="84"/>
      <c r="Q579" s="84"/>
      <c r="R579" s="84"/>
      <c r="S579" s="84">
        <v>150</v>
      </c>
      <c r="T579" s="84">
        <v>550</v>
      </c>
      <c r="U579" s="159" t="s">
        <v>1747</v>
      </c>
      <c r="V579" s="44" t="s">
        <v>39</v>
      </c>
      <c r="W579" s="41"/>
    </row>
    <row r="580" s="6" customFormat="1" ht="24" spans="1:23">
      <c r="A580" s="35">
        <v>571</v>
      </c>
      <c r="B580" s="159" t="s">
        <v>1748</v>
      </c>
      <c r="C580" s="159" t="s">
        <v>189</v>
      </c>
      <c r="D580" s="159" t="s">
        <v>34</v>
      </c>
      <c r="E580" s="41" t="s">
        <v>592</v>
      </c>
      <c r="F580" s="168">
        <v>44256</v>
      </c>
      <c r="G580" s="168">
        <v>44531</v>
      </c>
      <c r="H580" s="159" t="s">
        <v>1562</v>
      </c>
      <c r="I580" s="41" t="s">
        <v>1749</v>
      </c>
      <c r="J580" s="84">
        <v>180</v>
      </c>
      <c r="K580" s="84"/>
      <c r="L580" s="84">
        <v>180</v>
      </c>
      <c r="M580" s="84"/>
      <c r="N580" s="84"/>
      <c r="O580" s="84"/>
      <c r="P580" s="84"/>
      <c r="Q580" s="84"/>
      <c r="R580" s="84"/>
      <c r="S580" s="84">
        <v>68</v>
      </c>
      <c r="T580" s="84">
        <v>265</v>
      </c>
      <c r="U580" s="159" t="s">
        <v>1750</v>
      </c>
      <c r="V580" s="44" t="s">
        <v>39</v>
      </c>
      <c r="W580" s="41"/>
    </row>
    <row r="581" s="6" customFormat="1" ht="24" spans="1:23">
      <c r="A581" s="35">
        <v>572</v>
      </c>
      <c r="B581" s="159" t="s">
        <v>1751</v>
      </c>
      <c r="C581" s="159" t="s">
        <v>189</v>
      </c>
      <c r="D581" s="159" t="s">
        <v>34</v>
      </c>
      <c r="E581" s="41" t="s">
        <v>592</v>
      </c>
      <c r="F581" s="168">
        <v>44256</v>
      </c>
      <c r="G581" s="168">
        <v>44531</v>
      </c>
      <c r="H581" s="159" t="s">
        <v>1562</v>
      </c>
      <c r="I581" s="41" t="s">
        <v>1752</v>
      </c>
      <c r="J581" s="84">
        <v>200</v>
      </c>
      <c r="K581" s="84"/>
      <c r="L581" s="84">
        <v>200</v>
      </c>
      <c r="M581" s="84"/>
      <c r="N581" s="84"/>
      <c r="O581" s="84"/>
      <c r="P581" s="84"/>
      <c r="Q581" s="84"/>
      <c r="R581" s="84"/>
      <c r="S581" s="84">
        <v>85</v>
      </c>
      <c r="T581" s="84">
        <v>350</v>
      </c>
      <c r="U581" s="159" t="s">
        <v>1753</v>
      </c>
      <c r="V581" s="44" t="s">
        <v>39</v>
      </c>
      <c r="W581" s="41"/>
    </row>
    <row r="582" s="6" customFormat="1" ht="24" spans="1:23">
      <c r="A582" s="35">
        <v>573</v>
      </c>
      <c r="B582" s="159" t="s">
        <v>1754</v>
      </c>
      <c r="C582" s="159" t="s">
        <v>189</v>
      </c>
      <c r="D582" s="159" t="s">
        <v>34</v>
      </c>
      <c r="E582" s="159" t="s">
        <v>399</v>
      </c>
      <c r="F582" s="168">
        <v>44256</v>
      </c>
      <c r="G582" s="168">
        <v>44531</v>
      </c>
      <c r="H582" s="159" t="s">
        <v>1562</v>
      </c>
      <c r="I582" s="159" t="s">
        <v>1755</v>
      </c>
      <c r="J582" s="151">
        <v>410</v>
      </c>
      <c r="K582" s="151"/>
      <c r="L582" s="151">
        <v>410</v>
      </c>
      <c r="M582" s="84"/>
      <c r="N582" s="84"/>
      <c r="O582" s="84"/>
      <c r="P582" s="84"/>
      <c r="Q582" s="84"/>
      <c r="R582" s="70">
        <v>1</v>
      </c>
      <c r="S582" s="151">
        <v>20</v>
      </c>
      <c r="T582" s="151">
        <v>80</v>
      </c>
      <c r="U582" s="159" t="s">
        <v>1756</v>
      </c>
      <c r="V582" s="44" t="s">
        <v>39</v>
      </c>
      <c r="W582" s="41"/>
    </row>
    <row r="583" s="6" customFormat="1" ht="24" spans="1:23">
      <c r="A583" s="35">
        <v>574</v>
      </c>
      <c r="B583" s="159" t="s">
        <v>1757</v>
      </c>
      <c r="C583" s="159" t="s">
        <v>189</v>
      </c>
      <c r="D583" s="159" t="s">
        <v>34</v>
      </c>
      <c r="E583" s="159" t="s">
        <v>399</v>
      </c>
      <c r="F583" s="168">
        <v>44256</v>
      </c>
      <c r="G583" s="168">
        <v>44531</v>
      </c>
      <c r="H583" s="159" t="s">
        <v>1562</v>
      </c>
      <c r="I583" s="159" t="s">
        <v>1755</v>
      </c>
      <c r="J583" s="151">
        <v>670</v>
      </c>
      <c r="K583" s="151"/>
      <c r="L583" s="151">
        <v>670</v>
      </c>
      <c r="M583" s="84"/>
      <c r="N583" s="84"/>
      <c r="O583" s="84"/>
      <c r="P583" s="84"/>
      <c r="Q583" s="84"/>
      <c r="R583" s="70">
        <v>1</v>
      </c>
      <c r="S583" s="151">
        <v>20</v>
      </c>
      <c r="T583" s="151">
        <v>96</v>
      </c>
      <c r="U583" s="159" t="s">
        <v>1758</v>
      </c>
      <c r="V583" s="44" t="s">
        <v>39</v>
      </c>
      <c r="W583" s="41"/>
    </row>
    <row r="584" s="6" customFormat="1" ht="24" spans="1:23">
      <c r="A584" s="35">
        <v>575</v>
      </c>
      <c r="B584" s="159" t="s">
        <v>1759</v>
      </c>
      <c r="C584" s="159" t="s">
        <v>189</v>
      </c>
      <c r="D584" s="159" t="s">
        <v>87</v>
      </c>
      <c r="E584" s="159" t="s">
        <v>399</v>
      </c>
      <c r="F584" s="168">
        <v>44256</v>
      </c>
      <c r="G584" s="168">
        <v>44531</v>
      </c>
      <c r="H584" s="159" t="s">
        <v>1562</v>
      </c>
      <c r="I584" s="159" t="s">
        <v>1755</v>
      </c>
      <c r="J584" s="151">
        <v>356</v>
      </c>
      <c r="K584" s="151"/>
      <c r="L584" s="151">
        <v>356</v>
      </c>
      <c r="M584" s="84"/>
      <c r="N584" s="84"/>
      <c r="O584" s="84"/>
      <c r="P584" s="84"/>
      <c r="Q584" s="84"/>
      <c r="R584" s="70">
        <v>1</v>
      </c>
      <c r="S584" s="151">
        <v>20</v>
      </c>
      <c r="T584" s="151">
        <v>86</v>
      </c>
      <c r="U584" s="159" t="s">
        <v>1760</v>
      </c>
      <c r="V584" s="44" t="s">
        <v>39</v>
      </c>
      <c r="W584" s="41"/>
    </row>
    <row r="585" s="6" customFormat="1" ht="24" spans="1:23">
      <c r="A585" s="35">
        <v>576</v>
      </c>
      <c r="B585" s="159" t="s">
        <v>1761</v>
      </c>
      <c r="C585" s="159" t="s">
        <v>189</v>
      </c>
      <c r="D585" s="41" t="s">
        <v>34</v>
      </c>
      <c r="E585" s="41" t="s">
        <v>56</v>
      </c>
      <c r="F585" s="168">
        <v>44256</v>
      </c>
      <c r="G585" s="168">
        <v>44531</v>
      </c>
      <c r="H585" s="159" t="s">
        <v>1562</v>
      </c>
      <c r="I585" s="41" t="s">
        <v>1762</v>
      </c>
      <c r="J585" s="84">
        <v>500</v>
      </c>
      <c r="K585" s="84"/>
      <c r="L585" s="84">
        <v>500</v>
      </c>
      <c r="M585" s="84"/>
      <c r="N585" s="84"/>
      <c r="O585" s="84"/>
      <c r="P585" s="84"/>
      <c r="Q585" s="84"/>
      <c r="R585" s="70">
        <v>1</v>
      </c>
      <c r="S585" s="84">
        <v>292</v>
      </c>
      <c r="T585" s="84">
        <v>1286</v>
      </c>
      <c r="U585" s="148" t="s">
        <v>1763</v>
      </c>
      <c r="V585" s="44" t="s">
        <v>39</v>
      </c>
      <c r="W585" s="41"/>
    </row>
    <row r="586" s="6" customFormat="1" ht="24" spans="1:23">
      <c r="A586" s="35">
        <v>577</v>
      </c>
      <c r="B586" s="159" t="s">
        <v>1764</v>
      </c>
      <c r="C586" s="159" t="s">
        <v>189</v>
      </c>
      <c r="D586" s="41" t="s">
        <v>34</v>
      </c>
      <c r="E586" s="41" t="s">
        <v>56</v>
      </c>
      <c r="F586" s="168">
        <v>44256</v>
      </c>
      <c r="G586" s="168">
        <v>44531</v>
      </c>
      <c r="H586" s="159" t="s">
        <v>1562</v>
      </c>
      <c r="I586" s="41" t="s">
        <v>1765</v>
      </c>
      <c r="J586" s="84">
        <v>400</v>
      </c>
      <c r="K586" s="84"/>
      <c r="L586" s="84">
        <v>400</v>
      </c>
      <c r="M586" s="84"/>
      <c r="N586" s="84"/>
      <c r="O586" s="84"/>
      <c r="P586" s="84"/>
      <c r="Q586" s="84"/>
      <c r="R586" s="70">
        <v>1</v>
      </c>
      <c r="S586" s="84">
        <v>292</v>
      </c>
      <c r="T586" s="84">
        <v>1286</v>
      </c>
      <c r="U586" s="148" t="s">
        <v>1763</v>
      </c>
      <c r="V586" s="44" t="s">
        <v>39</v>
      </c>
      <c r="W586" s="41"/>
    </row>
    <row r="587" s="6" customFormat="1" ht="24" spans="1:23">
      <c r="A587" s="35">
        <v>578</v>
      </c>
      <c r="B587" s="41" t="s">
        <v>1766</v>
      </c>
      <c r="C587" s="159" t="s">
        <v>189</v>
      </c>
      <c r="D587" s="41" t="s">
        <v>87</v>
      </c>
      <c r="E587" s="41" t="s">
        <v>470</v>
      </c>
      <c r="F587" s="168">
        <v>44256</v>
      </c>
      <c r="G587" s="168">
        <v>44531</v>
      </c>
      <c r="H587" s="159" t="s">
        <v>1562</v>
      </c>
      <c r="I587" s="41" t="s">
        <v>1767</v>
      </c>
      <c r="J587" s="84">
        <v>180</v>
      </c>
      <c r="K587" s="84"/>
      <c r="L587" s="84">
        <v>180</v>
      </c>
      <c r="M587" s="84"/>
      <c r="N587" s="84"/>
      <c r="O587" s="84"/>
      <c r="P587" s="84"/>
      <c r="Q587" s="84"/>
      <c r="R587" s="84"/>
      <c r="S587" s="84">
        <v>120</v>
      </c>
      <c r="T587" s="84">
        <v>550</v>
      </c>
      <c r="U587" s="148" t="s">
        <v>1768</v>
      </c>
      <c r="V587" s="44" t="s">
        <v>39</v>
      </c>
      <c r="W587" s="41"/>
    </row>
    <row r="588" s="6" customFormat="1" ht="24" spans="1:23">
      <c r="A588" s="35">
        <v>579</v>
      </c>
      <c r="B588" s="41" t="s">
        <v>1766</v>
      </c>
      <c r="C588" s="159" t="s">
        <v>189</v>
      </c>
      <c r="D588" s="41" t="s">
        <v>87</v>
      </c>
      <c r="E588" s="41" t="s">
        <v>470</v>
      </c>
      <c r="F588" s="168">
        <v>44256</v>
      </c>
      <c r="G588" s="168">
        <v>44531</v>
      </c>
      <c r="H588" s="159" t="s">
        <v>1562</v>
      </c>
      <c r="I588" s="41" t="s">
        <v>1769</v>
      </c>
      <c r="J588" s="84">
        <v>200</v>
      </c>
      <c r="K588" s="84"/>
      <c r="L588" s="84">
        <v>200</v>
      </c>
      <c r="M588" s="84"/>
      <c r="N588" s="84"/>
      <c r="O588" s="84"/>
      <c r="P588" s="84"/>
      <c r="Q588" s="84"/>
      <c r="R588" s="84"/>
      <c r="S588" s="84">
        <v>190</v>
      </c>
      <c r="T588" s="84">
        <v>800</v>
      </c>
      <c r="U588" s="148" t="s">
        <v>1768</v>
      </c>
      <c r="V588" s="44" t="s">
        <v>39</v>
      </c>
      <c r="W588" s="41"/>
    </row>
    <row r="589" s="6" customFormat="1" ht="24" spans="1:23">
      <c r="A589" s="35">
        <v>580</v>
      </c>
      <c r="B589" s="41" t="s">
        <v>1770</v>
      </c>
      <c r="C589" s="159" t="s">
        <v>189</v>
      </c>
      <c r="D589" s="41" t="s">
        <v>1771</v>
      </c>
      <c r="E589" s="41" t="s">
        <v>293</v>
      </c>
      <c r="F589" s="168">
        <v>44256</v>
      </c>
      <c r="G589" s="168">
        <v>44531</v>
      </c>
      <c r="H589" s="159" t="s">
        <v>1562</v>
      </c>
      <c r="I589" s="41" t="s">
        <v>1772</v>
      </c>
      <c r="J589" s="84">
        <v>168</v>
      </c>
      <c r="K589" s="84"/>
      <c r="L589" s="84">
        <v>168</v>
      </c>
      <c r="M589" s="84"/>
      <c r="N589" s="84"/>
      <c r="O589" s="84"/>
      <c r="P589" s="84"/>
      <c r="Q589" s="84"/>
      <c r="R589" s="84"/>
      <c r="S589" s="84">
        <v>230</v>
      </c>
      <c r="T589" s="84">
        <v>1100</v>
      </c>
      <c r="U589" s="41" t="s">
        <v>1773</v>
      </c>
      <c r="V589" s="44" t="s">
        <v>39</v>
      </c>
      <c r="W589" s="41"/>
    </row>
    <row r="590" s="6" customFormat="1" ht="24" spans="1:23">
      <c r="A590" s="35">
        <v>581</v>
      </c>
      <c r="B590" s="41" t="s">
        <v>1774</v>
      </c>
      <c r="C590" s="159" t="s">
        <v>189</v>
      </c>
      <c r="D590" s="41" t="s">
        <v>34</v>
      </c>
      <c r="E590" s="41" t="s">
        <v>104</v>
      </c>
      <c r="F590" s="168">
        <v>44256</v>
      </c>
      <c r="G590" s="168">
        <v>44531</v>
      </c>
      <c r="H590" s="41" t="s">
        <v>1562</v>
      </c>
      <c r="I590" s="41" t="s">
        <v>1775</v>
      </c>
      <c r="J590" s="84">
        <v>300</v>
      </c>
      <c r="K590" s="84"/>
      <c r="L590" s="84">
        <v>300</v>
      </c>
      <c r="M590" s="84"/>
      <c r="N590" s="84"/>
      <c r="O590" s="84"/>
      <c r="P590" s="84"/>
      <c r="Q590" s="84"/>
      <c r="R590" s="84"/>
      <c r="S590" s="84">
        <v>48</v>
      </c>
      <c r="T590" s="84">
        <v>215</v>
      </c>
      <c r="U590" s="159" t="s">
        <v>1776</v>
      </c>
      <c r="V590" s="44" t="s">
        <v>39</v>
      </c>
      <c r="W590" s="41"/>
    </row>
    <row r="591" s="6" customFormat="1" ht="24" spans="1:23">
      <c r="A591" s="35">
        <v>582</v>
      </c>
      <c r="B591" s="41" t="s">
        <v>1777</v>
      </c>
      <c r="C591" s="159" t="s">
        <v>189</v>
      </c>
      <c r="D591" s="41" t="s">
        <v>34</v>
      </c>
      <c r="E591" s="41" t="s">
        <v>104</v>
      </c>
      <c r="F591" s="168">
        <v>44256</v>
      </c>
      <c r="G591" s="168">
        <v>44531</v>
      </c>
      <c r="H591" s="41" t="s">
        <v>1562</v>
      </c>
      <c r="I591" s="41" t="s">
        <v>1778</v>
      </c>
      <c r="J591" s="84">
        <v>180</v>
      </c>
      <c r="K591" s="84"/>
      <c r="L591" s="84">
        <v>180</v>
      </c>
      <c r="M591" s="84"/>
      <c r="N591" s="84"/>
      <c r="O591" s="84"/>
      <c r="P591" s="84"/>
      <c r="Q591" s="84"/>
      <c r="R591" s="84"/>
      <c r="S591" s="84">
        <v>48</v>
      </c>
      <c r="T591" s="84">
        <v>242</v>
      </c>
      <c r="U591" s="148" t="s">
        <v>1779</v>
      </c>
      <c r="V591" s="44" t="s">
        <v>39</v>
      </c>
      <c r="W591" s="41"/>
    </row>
    <row r="592" s="6" customFormat="1" ht="24" spans="1:23">
      <c r="A592" s="35">
        <v>583</v>
      </c>
      <c r="B592" s="159" t="s">
        <v>1780</v>
      </c>
      <c r="C592" s="159" t="s">
        <v>189</v>
      </c>
      <c r="D592" s="41" t="s">
        <v>34</v>
      </c>
      <c r="E592" s="41" t="s">
        <v>1781</v>
      </c>
      <c r="F592" s="168">
        <v>44256</v>
      </c>
      <c r="G592" s="168">
        <v>44531</v>
      </c>
      <c r="H592" s="41" t="s">
        <v>1562</v>
      </c>
      <c r="I592" s="41" t="s">
        <v>1782</v>
      </c>
      <c r="J592" s="84">
        <v>200</v>
      </c>
      <c r="K592" s="84"/>
      <c r="L592" s="84">
        <v>200</v>
      </c>
      <c r="M592" s="84"/>
      <c r="N592" s="84"/>
      <c r="O592" s="84"/>
      <c r="P592" s="84"/>
      <c r="Q592" s="84"/>
      <c r="R592" s="84"/>
      <c r="S592" s="84">
        <v>47</v>
      </c>
      <c r="T592" s="84">
        <v>162</v>
      </c>
      <c r="U592" s="159" t="s">
        <v>1783</v>
      </c>
      <c r="V592" s="44" t="s">
        <v>39</v>
      </c>
      <c r="W592" s="41"/>
    </row>
    <row r="593" s="6" customFormat="1" ht="24" spans="1:23">
      <c r="A593" s="35">
        <v>584</v>
      </c>
      <c r="B593" s="159" t="s">
        <v>1784</v>
      </c>
      <c r="C593" s="159" t="s">
        <v>189</v>
      </c>
      <c r="D593" s="41" t="s">
        <v>34</v>
      </c>
      <c r="E593" s="41" t="s">
        <v>546</v>
      </c>
      <c r="F593" s="168">
        <v>44256</v>
      </c>
      <c r="G593" s="168">
        <v>44531</v>
      </c>
      <c r="H593" s="41" t="s">
        <v>1562</v>
      </c>
      <c r="I593" s="41" t="s">
        <v>1785</v>
      </c>
      <c r="J593" s="84">
        <v>180</v>
      </c>
      <c r="K593" s="84"/>
      <c r="L593" s="84">
        <v>180</v>
      </c>
      <c r="M593" s="84"/>
      <c r="N593" s="84"/>
      <c r="O593" s="84"/>
      <c r="P593" s="84"/>
      <c r="Q593" s="84"/>
      <c r="R593" s="84"/>
      <c r="S593" s="84">
        <v>459</v>
      </c>
      <c r="T593" s="84">
        <v>1661</v>
      </c>
      <c r="U593" s="159" t="s">
        <v>1786</v>
      </c>
      <c r="V593" s="44" t="s">
        <v>39</v>
      </c>
      <c r="W593" s="41"/>
    </row>
    <row r="594" s="6" customFormat="1" ht="36" spans="1:23">
      <c r="A594" s="35">
        <v>585</v>
      </c>
      <c r="B594" s="159" t="s">
        <v>1787</v>
      </c>
      <c r="C594" s="159" t="s">
        <v>189</v>
      </c>
      <c r="D594" s="41" t="s">
        <v>34</v>
      </c>
      <c r="E594" s="41" t="s">
        <v>1788</v>
      </c>
      <c r="F594" s="168">
        <v>44256</v>
      </c>
      <c r="G594" s="168">
        <v>44531</v>
      </c>
      <c r="H594" s="41" t="s">
        <v>1562</v>
      </c>
      <c r="I594" s="41" t="s">
        <v>1789</v>
      </c>
      <c r="J594" s="84">
        <v>175</v>
      </c>
      <c r="K594" s="84"/>
      <c r="L594" s="84">
        <v>175</v>
      </c>
      <c r="M594" s="84"/>
      <c r="N594" s="84"/>
      <c r="O594" s="84"/>
      <c r="P594" s="84"/>
      <c r="Q594" s="84"/>
      <c r="R594" s="70">
        <v>1</v>
      </c>
      <c r="S594" s="84">
        <v>210</v>
      </c>
      <c r="T594" s="84">
        <v>800</v>
      </c>
      <c r="U594" s="159" t="s">
        <v>1790</v>
      </c>
      <c r="V594" s="44" t="s">
        <v>39</v>
      </c>
      <c r="W594" s="41"/>
    </row>
    <row r="595" s="6" customFormat="1" ht="24" spans="1:23">
      <c r="A595" s="35">
        <v>586</v>
      </c>
      <c r="B595" s="41" t="s">
        <v>1791</v>
      </c>
      <c r="C595" s="159" t="s">
        <v>189</v>
      </c>
      <c r="D595" s="41" t="s">
        <v>34</v>
      </c>
      <c r="E595" s="41" t="s">
        <v>153</v>
      </c>
      <c r="F595" s="168">
        <v>44256</v>
      </c>
      <c r="G595" s="168">
        <v>44531</v>
      </c>
      <c r="H595" s="159" t="s">
        <v>1562</v>
      </c>
      <c r="I595" s="41" t="s">
        <v>1792</v>
      </c>
      <c r="J595" s="84">
        <v>220</v>
      </c>
      <c r="K595" s="84"/>
      <c r="L595" s="84">
        <v>220</v>
      </c>
      <c r="M595" s="84"/>
      <c r="N595" s="84"/>
      <c r="O595" s="84"/>
      <c r="P595" s="84"/>
      <c r="Q595" s="84"/>
      <c r="R595" s="84"/>
      <c r="S595" s="84">
        <v>156</v>
      </c>
      <c r="T595" s="84">
        <v>668</v>
      </c>
      <c r="U595" s="41" t="s">
        <v>1793</v>
      </c>
      <c r="V595" s="44" t="s">
        <v>39</v>
      </c>
      <c r="W595" s="41"/>
    </row>
    <row r="596" s="6" customFormat="1" ht="36" spans="1:23">
      <c r="A596" s="35">
        <v>587</v>
      </c>
      <c r="B596" s="41" t="s">
        <v>1794</v>
      </c>
      <c r="C596" s="159" t="s">
        <v>189</v>
      </c>
      <c r="D596" s="41" t="s">
        <v>34</v>
      </c>
      <c r="E596" s="41" t="s">
        <v>1795</v>
      </c>
      <c r="F596" s="168">
        <v>44256</v>
      </c>
      <c r="G596" s="168">
        <v>44531</v>
      </c>
      <c r="H596" s="159" t="s">
        <v>1562</v>
      </c>
      <c r="I596" s="41" t="s">
        <v>1796</v>
      </c>
      <c r="J596" s="84">
        <v>428</v>
      </c>
      <c r="K596" s="84"/>
      <c r="L596" s="84">
        <v>428</v>
      </c>
      <c r="M596" s="84"/>
      <c r="N596" s="84"/>
      <c r="O596" s="84"/>
      <c r="P596" s="84"/>
      <c r="Q596" s="84"/>
      <c r="R596" s="84"/>
      <c r="S596" s="84">
        <v>220</v>
      </c>
      <c r="T596" s="84">
        <v>596</v>
      </c>
      <c r="U596" s="159" t="s">
        <v>1797</v>
      </c>
      <c r="V596" s="44" t="s">
        <v>39</v>
      </c>
      <c r="W596" s="41"/>
    </row>
    <row r="597" s="6" customFormat="1" ht="36" spans="1:23">
      <c r="A597" s="35">
        <v>588</v>
      </c>
      <c r="B597" s="41" t="s">
        <v>1798</v>
      </c>
      <c r="C597" s="159" t="s">
        <v>189</v>
      </c>
      <c r="D597" s="41" t="s">
        <v>34</v>
      </c>
      <c r="E597" s="41" t="s">
        <v>1795</v>
      </c>
      <c r="F597" s="168">
        <v>44256</v>
      </c>
      <c r="G597" s="168">
        <v>44531</v>
      </c>
      <c r="H597" s="159" t="s">
        <v>1562</v>
      </c>
      <c r="I597" s="41" t="s">
        <v>1799</v>
      </c>
      <c r="J597" s="84">
        <v>300</v>
      </c>
      <c r="K597" s="84"/>
      <c r="L597" s="84">
        <v>300</v>
      </c>
      <c r="M597" s="84"/>
      <c r="N597" s="84"/>
      <c r="O597" s="84"/>
      <c r="P597" s="84"/>
      <c r="Q597" s="84"/>
      <c r="R597" s="84"/>
      <c r="S597" s="84">
        <v>220</v>
      </c>
      <c r="T597" s="84">
        <v>596</v>
      </c>
      <c r="U597" s="159" t="s">
        <v>1797</v>
      </c>
      <c r="V597" s="44" t="s">
        <v>39</v>
      </c>
      <c r="W597" s="41"/>
    </row>
    <row r="598" s="6" customFormat="1" ht="36" spans="1:23">
      <c r="A598" s="35">
        <v>589</v>
      </c>
      <c r="B598" s="41" t="s">
        <v>1800</v>
      </c>
      <c r="C598" s="159" t="s">
        <v>189</v>
      </c>
      <c r="D598" s="41" t="s">
        <v>34</v>
      </c>
      <c r="E598" s="41" t="s">
        <v>68</v>
      </c>
      <c r="F598" s="168">
        <v>44256</v>
      </c>
      <c r="G598" s="168">
        <v>44531</v>
      </c>
      <c r="H598" s="41" t="s">
        <v>1562</v>
      </c>
      <c r="I598" s="41" t="s">
        <v>1801</v>
      </c>
      <c r="J598" s="84">
        <v>300</v>
      </c>
      <c r="K598" s="84"/>
      <c r="L598" s="84">
        <v>300</v>
      </c>
      <c r="M598" s="84"/>
      <c r="N598" s="84"/>
      <c r="O598" s="84"/>
      <c r="P598" s="84"/>
      <c r="Q598" s="84"/>
      <c r="R598" s="84"/>
      <c r="S598" s="84">
        <v>315</v>
      </c>
      <c r="T598" s="84">
        <v>1489</v>
      </c>
      <c r="U598" s="41" t="s">
        <v>1802</v>
      </c>
      <c r="V598" s="44" t="s">
        <v>39</v>
      </c>
      <c r="W598" s="41"/>
    </row>
    <row r="599" s="6" customFormat="1" ht="24" spans="1:23">
      <c r="A599" s="35">
        <v>590</v>
      </c>
      <c r="B599" s="159" t="s">
        <v>1803</v>
      </c>
      <c r="C599" s="159" t="s">
        <v>189</v>
      </c>
      <c r="D599" s="41" t="s">
        <v>34</v>
      </c>
      <c r="E599" s="41" t="s">
        <v>911</v>
      </c>
      <c r="F599" s="168">
        <v>44256</v>
      </c>
      <c r="G599" s="168">
        <v>44531</v>
      </c>
      <c r="H599" s="41" t="s">
        <v>1562</v>
      </c>
      <c r="I599" s="41" t="s">
        <v>1804</v>
      </c>
      <c r="J599" s="84">
        <v>200</v>
      </c>
      <c r="K599" s="84"/>
      <c r="L599" s="84">
        <v>200</v>
      </c>
      <c r="M599" s="84"/>
      <c r="N599" s="84"/>
      <c r="O599" s="84"/>
      <c r="P599" s="84"/>
      <c r="Q599" s="84"/>
      <c r="R599" s="84"/>
      <c r="S599" s="84">
        <v>150</v>
      </c>
      <c r="T599" s="84">
        <v>500</v>
      </c>
      <c r="U599" s="159" t="s">
        <v>1805</v>
      </c>
      <c r="V599" s="44" t="s">
        <v>39</v>
      </c>
      <c r="W599" s="41"/>
    </row>
    <row r="600" s="6" customFormat="1" ht="24" spans="1:23">
      <c r="A600" s="35">
        <v>591</v>
      </c>
      <c r="B600" s="41" t="s">
        <v>1806</v>
      </c>
      <c r="C600" s="159" t="s">
        <v>189</v>
      </c>
      <c r="D600" s="41" t="s">
        <v>87</v>
      </c>
      <c r="E600" s="41" t="s">
        <v>1807</v>
      </c>
      <c r="F600" s="168">
        <v>44256</v>
      </c>
      <c r="G600" s="168">
        <v>44531</v>
      </c>
      <c r="H600" s="41" t="s">
        <v>1562</v>
      </c>
      <c r="I600" s="41" t="s">
        <v>1808</v>
      </c>
      <c r="J600" s="84">
        <v>210</v>
      </c>
      <c r="K600" s="84"/>
      <c r="L600" s="84">
        <v>210</v>
      </c>
      <c r="M600" s="84"/>
      <c r="N600" s="84"/>
      <c r="O600" s="84"/>
      <c r="P600" s="84"/>
      <c r="Q600" s="84"/>
      <c r="R600" s="70">
        <v>1</v>
      </c>
      <c r="S600" s="84">
        <v>46</v>
      </c>
      <c r="T600" s="84">
        <v>156</v>
      </c>
      <c r="U600" s="41" t="s">
        <v>1809</v>
      </c>
      <c r="V600" s="44" t="s">
        <v>39</v>
      </c>
      <c r="W600" s="159"/>
    </row>
    <row r="601" s="6" customFormat="1" ht="36" spans="1:23">
      <c r="A601" s="35">
        <v>592</v>
      </c>
      <c r="B601" s="41" t="s">
        <v>1810</v>
      </c>
      <c r="C601" s="159" t="s">
        <v>189</v>
      </c>
      <c r="D601" s="41" t="s">
        <v>34</v>
      </c>
      <c r="E601" s="41" t="s">
        <v>1258</v>
      </c>
      <c r="F601" s="168">
        <v>44256</v>
      </c>
      <c r="G601" s="168">
        <v>44531</v>
      </c>
      <c r="H601" s="41" t="s">
        <v>1562</v>
      </c>
      <c r="I601" s="41" t="s">
        <v>1811</v>
      </c>
      <c r="J601" s="84">
        <v>50.55</v>
      </c>
      <c r="K601" s="84"/>
      <c r="L601" s="84">
        <v>50.55</v>
      </c>
      <c r="M601" s="84"/>
      <c r="N601" s="84"/>
      <c r="O601" s="84"/>
      <c r="P601" s="84"/>
      <c r="Q601" s="84"/>
      <c r="R601" s="70">
        <v>1</v>
      </c>
      <c r="S601" s="84">
        <v>77</v>
      </c>
      <c r="T601" s="84">
        <v>272</v>
      </c>
      <c r="U601" s="41" t="s">
        <v>1812</v>
      </c>
      <c r="V601" s="44" t="s">
        <v>39</v>
      </c>
      <c r="W601" s="171"/>
    </row>
    <row r="602" s="6" customFormat="1" ht="36" spans="1:23">
      <c r="A602" s="35">
        <v>593</v>
      </c>
      <c r="B602" s="41" t="s">
        <v>1813</v>
      </c>
      <c r="C602" s="159" t="s">
        <v>189</v>
      </c>
      <c r="D602" s="41" t="s">
        <v>34</v>
      </c>
      <c r="E602" s="41" t="s">
        <v>1814</v>
      </c>
      <c r="F602" s="168">
        <v>44256</v>
      </c>
      <c r="G602" s="168">
        <v>44531</v>
      </c>
      <c r="H602" s="41" t="s">
        <v>1562</v>
      </c>
      <c r="I602" s="41" t="s">
        <v>1815</v>
      </c>
      <c r="J602" s="84">
        <v>55</v>
      </c>
      <c r="K602" s="84"/>
      <c r="L602" s="84">
        <v>55</v>
      </c>
      <c r="M602" s="84"/>
      <c r="N602" s="84"/>
      <c r="O602" s="84"/>
      <c r="P602" s="84"/>
      <c r="Q602" s="84"/>
      <c r="R602" s="84"/>
      <c r="S602" s="84">
        <v>54</v>
      </c>
      <c r="T602" s="84">
        <v>178</v>
      </c>
      <c r="U602" s="41" t="s">
        <v>1816</v>
      </c>
      <c r="V602" s="44" t="s">
        <v>39</v>
      </c>
      <c r="W602" s="171"/>
    </row>
    <row r="603" s="6" customFormat="1" ht="36" spans="1:23">
      <c r="A603" s="35">
        <v>594</v>
      </c>
      <c r="B603" s="41" t="s">
        <v>1817</v>
      </c>
      <c r="C603" s="159" t="s">
        <v>189</v>
      </c>
      <c r="D603" s="41" t="s">
        <v>34</v>
      </c>
      <c r="E603" s="41" t="s">
        <v>1467</v>
      </c>
      <c r="F603" s="168">
        <v>44256</v>
      </c>
      <c r="G603" s="168">
        <v>44531</v>
      </c>
      <c r="H603" s="41" t="s">
        <v>1562</v>
      </c>
      <c r="I603" s="41" t="s">
        <v>1818</v>
      </c>
      <c r="J603" s="84">
        <v>62.02</v>
      </c>
      <c r="K603" s="84"/>
      <c r="L603" s="84">
        <v>62.02</v>
      </c>
      <c r="M603" s="84"/>
      <c r="N603" s="84"/>
      <c r="O603" s="84"/>
      <c r="P603" s="84"/>
      <c r="Q603" s="84"/>
      <c r="R603" s="70">
        <v>1</v>
      </c>
      <c r="S603" s="84">
        <v>109</v>
      </c>
      <c r="T603" s="84">
        <v>402</v>
      </c>
      <c r="U603" s="41" t="s">
        <v>1819</v>
      </c>
      <c r="V603" s="44" t="s">
        <v>39</v>
      </c>
      <c r="W603" s="171"/>
    </row>
    <row r="604" s="6" customFormat="1" ht="36" spans="1:23">
      <c r="A604" s="35">
        <v>595</v>
      </c>
      <c r="B604" s="41" t="s">
        <v>1820</v>
      </c>
      <c r="C604" s="159" t="s">
        <v>189</v>
      </c>
      <c r="D604" s="41" t="s">
        <v>34</v>
      </c>
      <c r="E604" s="41" t="s">
        <v>42</v>
      </c>
      <c r="F604" s="168">
        <v>44256</v>
      </c>
      <c r="G604" s="168">
        <v>44531</v>
      </c>
      <c r="H604" s="41" t="s">
        <v>1562</v>
      </c>
      <c r="I604" s="41" t="s">
        <v>1821</v>
      </c>
      <c r="J604" s="84">
        <v>64.35</v>
      </c>
      <c r="K604" s="84"/>
      <c r="L604" s="84">
        <v>64.35</v>
      </c>
      <c r="M604" s="84"/>
      <c r="N604" s="84"/>
      <c r="O604" s="84"/>
      <c r="P604" s="84"/>
      <c r="Q604" s="84"/>
      <c r="R604" s="84"/>
      <c r="S604" s="84">
        <v>68</v>
      </c>
      <c r="T604" s="84">
        <v>243</v>
      </c>
      <c r="U604" s="41" t="s">
        <v>1822</v>
      </c>
      <c r="V604" s="44" t="s">
        <v>39</v>
      </c>
      <c r="W604" s="171"/>
    </row>
    <row r="605" s="6" customFormat="1" ht="36" spans="1:23">
      <c r="A605" s="35">
        <v>596</v>
      </c>
      <c r="B605" s="41" t="s">
        <v>1823</v>
      </c>
      <c r="C605" s="159" t="s">
        <v>189</v>
      </c>
      <c r="D605" s="41" t="s">
        <v>34</v>
      </c>
      <c r="E605" s="41" t="s">
        <v>166</v>
      </c>
      <c r="F605" s="168">
        <v>44256</v>
      </c>
      <c r="G605" s="168">
        <v>44531</v>
      </c>
      <c r="H605" s="41" t="s">
        <v>1562</v>
      </c>
      <c r="I605" s="41" t="s">
        <v>1824</v>
      </c>
      <c r="J605" s="84">
        <v>117.58</v>
      </c>
      <c r="K605" s="84"/>
      <c r="L605" s="84">
        <v>117.58</v>
      </c>
      <c r="M605" s="84"/>
      <c r="N605" s="84"/>
      <c r="O605" s="84"/>
      <c r="P605" s="84"/>
      <c r="Q605" s="84"/>
      <c r="R605" s="70">
        <v>1</v>
      </c>
      <c r="S605" s="84">
        <v>169</v>
      </c>
      <c r="T605" s="84">
        <v>642</v>
      </c>
      <c r="U605" s="41" t="s">
        <v>1825</v>
      </c>
      <c r="V605" s="44" t="s">
        <v>39</v>
      </c>
      <c r="W605" s="171"/>
    </row>
    <row r="606" s="6" customFormat="1" ht="36" spans="1:23">
      <c r="A606" s="35">
        <v>597</v>
      </c>
      <c r="B606" s="41" t="s">
        <v>1826</v>
      </c>
      <c r="C606" s="159" t="s">
        <v>189</v>
      </c>
      <c r="D606" s="41" t="s">
        <v>34</v>
      </c>
      <c r="E606" s="41" t="s">
        <v>567</v>
      </c>
      <c r="F606" s="168">
        <v>44256</v>
      </c>
      <c r="G606" s="168">
        <v>44531</v>
      </c>
      <c r="H606" s="41" t="s">
        <v>1562</v>
      </c>
      <c r="I606" s="41" t="s">
        <v>1827</v>
      </c>
      <c r="J606" s="84">
        <v>54.83</v>
      </c>
      <c r="K606" s="84"/>
      <c r="L606" s="84">
        <v>54.83</v>
      </c>
      <c r="M606" s="84"/>
      <c r="N606" s="84"/>
      <c r="O606" s="84"/>
      <c r="P606" s="84"/>
      <c r="Q606" s="84"/>
      <c r="R606" s="84"/>
      <c r="S606" s="84">
        <v>92</v>
      </c>
      <c r="T606" s="84">
        <v>320</v>
      </c>
      <c r="U606" s="41" t="s">
        <v>1828</v>
      </c>
      <c r="V606" s="44" t="s">
        <v>39</v>
      </c>
      <c r="W606" s="171"/>
    </row>
    <row r="607" s="6" customFormat="1" ht="36" spans="1:23">
      <c r="A607" s="35">
        <v>598</v>
      </c>
      <c r="B607" s="41" t="s">
        <v>1829</v>
      </c>
      <c r="C607" s="159" t="s">
        <v>189</v>
      </c>
      <c r="D607" s="41" t="s">
        <v>34</v>
      </c>
      <c r="E607" s="41" t="s">
        <v>841</v>
      </c>
      <c r="F607" s="168">
        <v>44256</v>
      </c>
      <c r="G607" s="168">
        <v>44531</v>
      </c>
      <c r="H607" s="41" t="s">
        <v>1562</v>
      </c>
      <c r="I607" s="41" t="s">
        <v>1830</v>
      </c>
      <c r="J607" s="84">
        <v>27.36</v>
      </c>
      <c r="K607" s="84"/>
      <c r="L607" s="84">
        <v>27.36</v>
      </c>
      <c r="M607" s="84"/>
      <c r="N607" s="84"/>
      <c r="O607" s="84"/>
      <c r="P607" s="84"/>
      <c r="Q607" s="84"/>
      <c r="R607" s="70">
        <v>1</v>
      </c>
      <c r="S607" s="84">
        <v>114</v>
      </c>
      <c r="T607" s="84">
        <v>380</v>
      </c>
      <c r="U607" s="41" t="s">
        <v>1831</v>
      </c>
      <c r="V607" s="44" t="s">
        <v>39</v>
      </c>
      <c r="W607" s="171"/>
    </row>
    <row r="608" s="6" customFormat="1" ht="36" spans="1:23">
      <c r="A608" s="35">
        <v>599</v>
      </c>
      <c r="B608" s="41" t="s">
        <v>1832</v>
      </c>
      <c r="C608" s="159" t="s">
        <v>189</v>
      </c>
      <c r="D608" s="41" t="s">
        <v>34</v>
      </c>
      <c r="E608" s="41" t="s">
        <v>1833</v>
      </c>
      <c r="F608" s="168">
        <v>44256</v>
      </c>
      <c r="G608" s="168">
        <v>44531</v>
      </c>
      <c r="H608" s="41" t="s">
        <v>1562</v>
      </c>
      <c r="I608" s="41" t="s">
        <v>1834</v>
      </c>
      <c r="J608" s="84">
        <v>80.32</v>
      </c>
      <c r="K608" s="84"/>
      <c r="L608" s="84">
        <v>80.32</v>
      </c>
      <c r="M608" s="84"/>
      <c r="N608" s="84"/>
      <c r="O608" s="84"/>
      <c r="P608" s="84"/>
      <c r="Q608" s="84"/>
      <c r="R608" s="70">
        <v>1</v>
      </c>
      <c r="S608" s="84">
        <v>167</v>
      </c>
      <c r="T608" s="84">
        <v>606</v>
      </c>
      <c r="U608" s="41" t="s">
        <v>1835</v>
      </c>
      <c r="V608" s="44" t="s">
        <v>39</v>
      </c>
      <c r="W608" s="171"/>
    </row>
    <row r="609" s="6" customFormat="1" ht="36" spans="1:23">
      <c r="A609" s="35">
        <v>600</v>
      </c>
      <c r="B609" s="41" t="s">
        <v>1836</v>
      </c>
      <c r="C609" s="159" t="s">
        <v>189</v>
      </c>
      <c r="D609" s="41" t="s">
        <v>34</v>
      </c>
      <c r="E609" s="41" t="s">
        <v>1365</v>
      </c>
      <c r="F609" s="168">
        <v>44256</v>
      </c>
      <c r="G609" s="168">
        <v>44531</v>
      </c>
      <c r="H609" s="41" t="s">
        <v>1562</v>
      </c>
      <c r="I609" s="41" t="s">
        <v>1837</v>
      </c>
      <c r="J609" s="84">
        <v>98.15</v>
      </c>
      <c r="K609" s="84"/>
      <c r="L609" s="84">
        <v>98.15</v>
      </c>
      <c r="M609" s="84"/>
      <c r="N609" s="84"/>
      <c r="O609" s="84"/>
      <c r="P609" s="84"/>
      <c r="Q609" s="84"/>
      <c r="R609" s="70">
        <v>1</v>
      </c>
      <c r="S609" s="84">
        <v>125</v>
      </c>
      <c r="T609" s="84">
        <v>396</v>
      </c>
      <c r="U609" s="41" t="s">
        <v>1838</v>
      </c>
      <c r="V609" s="44" t="s">
        <v>39</v>
      </c>
      <c r="W609" s="171"/>
    </row>
    <row r="610" s="6" customFormat="1" ht="36" spans="1:23">
      <c r="A610" s="35">
        <v>601</v>
      </c>
      <c r="B610" s="41" t="s">
        <v>1839</v>
      </c>
      <c r="C610" s="159" t="s">
        <v>189</v>
      </c>
      <c r="D610" s="41" t="s">
        <v>34</v>
      </c>
      <c r="E610" s="41" t="s">
        <v>185</v>
      </c>
      <c r="F610" s="168">
        <v>44256</v>
      </c>
      <c r="G610" s="168">
        <v>44531</v>
      </c>
      <c r="H610" s="41" t="s">
        <v>1562</v>
      </c>
      <c r="I610" s="41" t="s">
        <v>1840</v>
      </c>
      <c r="J610" s="84">
        <v>95.36</v>
      </c>
      <c r="K610" s="84"/>
      <c r="L610" s="84">
        <v>95.36</v>
      </c>
      <c r="M610" s="84"/>
      <c r="N610" s="84"/>
      <c r="O610" s="84"/>
      <c r="P610" s="84"/>
      <c r="Q610" s="84"/>
      <c r="R610" s="70">
        <v>1</v>
      </c>
      <c r="S610" s="84">
        <v>134</v>
      </c>
      <c r="T610" s="84">
        <v>502</v>
      </c>
      <c r="U610" s="41" t="s">
        <v>1841</v>
      </c>
      <c r="V610" s="44" t="s">
        <v>39</v>
      </c>
      <c r="W610" s="171"/>
    </row>
    <row r="611" s="6" customFormat="1" ht="36" spans="1:23">
      <c r="A611" s="35">
        <v>602</v>
      </c>
      <c r="B611" s="41" t="s">
        <v>1842</v>
      </c>
      <c r="C611" s="159" t="s">
        <v>189</v>
      </c>
      <c r="D611" s="41" t="s">
        <v>34</v>
      </c>
      <c r="E611" s="41" t="s">
        <v>181</v>
      </c>
      <c r="F611" s="168">
        <v>44256</v>
      </c>
      <c r="G611" s="168">
        <v>44531</v>
      </c>
      <c r="H611" s="41" t="s">
        <v>1562</v>
      </c>
      <c r="I611" s="41" t="s">
        <v>1843</v>
      </c>
      <c r="J611" s="84">
        <v>104.1</v>
      </c>
      <c r="K611" s="84"/>
      <c r="L611" s="84">
        <v>104.1</v>
      </c>
      <c r="M611" s="84"/>
      <c r="N611" s="84"/>
      <c r="O611" s="84"/>
      <c r="P611" s="84"/>
      <c r="Q611" s="84"/>
      <c r="R611" s="70">
        <v>1</v>
      </c>
      <c r="S611" s="84">
        <v>33</v>
      </c>
      <c r="T611" s="84">
        <v>101</v>
      </c>
      <c r="U611" s="41" t="s">
        <v>1844</v>
      </c>
      <c r="V611" s="44" t="s">
        <v>39</v>
      </c>
      <c r="W611" s="171"/>
    </row>
    <row r="612" s="6" customFormat="1" ht="36" spans="1:23">
      <c r="A612" s="35">
        <v>603</v>
      </c>
      <c r="B612" s="41" t="s">
        <v>1845</v>
      </c>
      <c r="C612" s="159" t="s">
        <v>189</v>
      </c>
      <c r="D612" s="41" t="s">
        <v>34</v>
      </c>
      <c r="E612" s="41" t="s">
        <v>1070</v>
      </c>
      <c r="F612" s="168">
        <v>44256</v>
      </c>
      <c r="G612" s="168">
        <v>44531</v>
      </c>
      <c r="H612" s="41" t="s">
        <v>1562</v>
      </c>
      <c r="I612" s="41" t="s">
        <v>1846</v>
      </c>
      <c r="J612" s="84">
        <v>77.77</v>
      </c>
      <c r="K612" s="84"/>
      <c r="L612" s="84">
        <v>77.77</v>
      </c>
      <c r="M612" s="84"/>
      <c r="N612" s="84"/>
      <c r="O612" s="84"/>
      <c r="P612" s="84"/>
      <c r="Q612" s="84"/>
      <c r="R612" s="84"/>
      <c r="S612" s="84">
        <v>38</v>
      </c>
      <c r="T612" s="84">
        <v>141</v>
      </c>
      <c r="U612" s="41" t="s">
        <v>1847</v>
      </c>
      <c r="V612" s="44" t="s">
        <v>39</v>
      </c>
      <c r="W612" s="171"/>
    </row>
    <row r="613" s="6" customFormat="1" ht="36" spans="1:23">
      <c r="A613" s="35">
        <v>604</v>
      </c>
      <c r="B613" s="41" t="s">
        <v>1848</v>
      </c>
      <c r="C613" s="159" t="s">
        <v>189</v>
      </c>
      <c r="D613" s="41" t="s">
        <v>34</v>
      </c>
      <c r="E613" s="41" t="s">
        <v>1849</v>
      </c>
      <c r="F613" s="168">
        <v>44256</v>
      </c>
      <c r="G613" s="168">
        <v>44531</v>
      </c>
      <c r="H613" s="41" t="s">
        <v>1562</v>
      </c>
      <c r="I613" s="41" t="s">
        <v>1850</v>
      </c>
      <c r="J613" s="84">
        <v>8.29</v>
      </c>
      <c r="K613" s="84"/>
      <c r="L613" s="84">
        <v>8.29</v>
      </c>
      <c r="M613" s="84"/>
      <c r="N613" s="84"/>
      <c r="O613" s="84"/>
      <c r="P613" s="84"/>
      <c r="Q613" s="84"/>
      <c r="R613" s="84"/>
      <c r="S613" s="84">
        <v>43</v>
      </c>
      <c r="T613" s="84">
        <v>151</v>
      </c>
      <c r="U613" s="41" t="s">
        <v>1851</v>
      </c>
      <c r="V613" s="44" t="s">
        <v>39</v>
      </c>
      <c r="W613" s="171"/>
    </row>
    <row r="614" s="6" customFormat="1" ht="36" spans="1:23">
      <c r="A614" s="35">
        <v>605</v>
      </c>
      <c r="B614" s="41" t="s">
        <v>1852</v>
      </c>
      <c r="C614" s="159" t="s">
        <v>189</v>
      </c>
      <c r="D614" s="41" t="s">
        <v>34</v>
      </c>
      <c r="E614" s="41" t="s">
        <v>399</v>
      </c>
      <c r="F614" s="168">
        <v>44256</v>
      </c>
      <c r="G614" s="168">
        <v>44531</v>
      </c>
      <c r="H614" s="41" t="s">
        <v>1562</v>
      </c>
      <c r="I614" s="41" t="s">
        <v>1853</v>
      </c>
      <c r="J614" s="84">
        <v>12.21</v>
      </c>
      <c r="K614" s="84"/>
      <c r="L614" s="84">
        <v>12.21</v>
      </c>
      <c r="M614" s="84"/>
      <c r="N614" s="84"/>
      <c r="O614" s="84"/>
      <c r="P614" s="84"/>
      <c r="Q614" s="84"/>
      <c r="R614" s="70">
        <v>1</v>
      </c>
      <c r="S614" s="84">
        <v>191</v>
      </c>
      <c r="T614" s="84">
        <v>722</v>
      </c>
      <c r="U614" s="41" t="s">
        <v>1854</v>
      </c>
      <c r="V614" s="44" t="s">
        <v>39</v>
      </c>
      <c r="W614" s="171"/>
    </row>
    <row r="615" s="6" customFormat="1" ht="36" spans="1:23">
      <c r="A615" s="35">
        <v>606</v>
      </c>
      <c r="B615" s="41" t="s">
        <v>1855</v>
      </c>
      <c r="C615" s="159" t="s">
        <v>189</v>
      </c>
      <c r="D615" s="41" t="s">
        <v>34</v>
      </c>
      <c r="E615" s="41" t="s">
        <v>1856</v>
      </c>
      <c r="F615" s="168">
        <v>44256</v>
      </c>
      <c r="G615" s="168">
        <v>44531</v>
      </c>
      <c r="H615" s="41" t="s">
        <v>1562</v>
      </c>
      <c r="I615" s="41" t="s">
        <v>1857</v>
      </c>
      <c r="J615" s="84">
        <v>59.79</v>
      </c>
      <c r="K615" s="84"/>
      <c r="L615" s="84">
        <v>59.79</v>
      </c>
      <c r="M615" s="84"/>
      <c r="N615" s="84"/>
      <c r="O615" s="84"/>
      <c r="P615" s="84"/>
      <c r="Q615" s="84"/>
      <c r="R615" s="84"/>
      <c r="S615" s="84">
        <v>56</v>
      </c>
      <c r="T615" s="84">
        <v>201</v>
      </c>
      <c r="U615" s="41" t="s">
        <v>1858</v>
      </c>
      <c r="V615" s="44" t="s">
        <v>39</v>
      </c>
      <c r="W615" s="171"/>
    </row>
    <row r="616" s="6" customFormat="1" ht="36" spans="1:23">
      <c r="A616" s="35">
        <v>607</v>
      </c>
      <c r="B616" s="41" t="s">
        <v>1859</v>
      </c>
      <c r="C616" s="159" t="s">
        <v>189</v>
      </c>
      <c r="D616" s="41" t="s">
        <v>34</v>
      </c>
      <c r="E616" s="41" t="s">
        <v>1160</v>
      </c>
      <c r="F616" s="168">
        <v>44256</v>
      </c>
      <c r="G616" s="168">
        <v>44531</v>
      </c>
      <c r="H616" s="41" t="s">
        <v>1562</v>
      </c>
      <c r="I616" s="41" t="s">
        <v>1860</v>
      </c>
      <c r="J616" s="84">
        <v>81.39</v>
      </c>
      <c r="K616" s="84"/>
      <c r="L616" s="84">
        <v>81.39</v>
      </c>
      <c r="M616" s="84"/>
      <c r="N616" s="84"/>
      <c r="O616" s="84"/>
      <c r="P616" s="84"/>
      <c r="Q616" s="84"/>
      <c r="R616" s="84"/>
      <c r="S616" s="84">
        <v>19</v>
      </c>
      <c r="T616" s="84">
        <v>74</v>
      </c>
      <c r="U616" s="41" t="s">
        <v>1861</v>
      </c>
      <c r="V616" s="44" t="s">
        <v>39</v>
      </c>
      <c r="W616" s="171"/>
    </row>
    <row r="617" s="6" customFormat="1" ht="36" spans="1:23">
      <c r="A617" s="35">
        <v>608</v>
      </c>
      <c r="B617" s="41" t="s">
        <v>1862</v>
      </c>
      <c r="C617" s="159" t="s">
        <v>189</v>
      </c>
      <c r="D617" s="41" t="s">
        <v>34</v>
      </c>
      <c r="E617" s="41" t="s">
        <v>1553</v>
      </c>
      <c r="F617" s="168">
        <v>44256</v>
      </c>
      <c r="G617" s="168">
        <v>44531</v>
      </c>
      <c r="H617" s="41" t="s">
        <v>1562</v>
      </c>
      <c r="I617" s="41" t="s">
        <v>1863</v>
      </c>
      <c r="J617" s="84">
        <v>66.06</v>
      </c>
      <c r="K617" s="84"/>
      <c r="L617" s="84">
        <v>66.06</v>
      </c>
      <c r="M617" s="84"/>
      <c r="N617" s="84"/>
      <c r="O617" s="84"/>
      <c r="P617" s="84"/>
      <c r="Q617" s="84"/>
      <c r="R617" s="84"/>
      <c r="S617" s="84">
        <v>42</v>
      </c>
      <c r="T617" s="84">
        <v>149</v>
      </c>
      <c r="U617" s="41" t="s">
        <v>1864</v>
      </c>
      <c r="V617" s="44" t="s">
        <v>39</v>
      </c>
      <c r="W617" s="171"/>
    </row>
    <row r="618" s="6" customFormat="1" ht="36" spans="1:23">
      <c r="A618" s="35">
        <v>609</v>
      </c>
      <c r="B618" s="41" t="s">
        <v>1865</v>
      </c>
      <c r="C618" s="159" t="s">
        <v>189</v>
      </c>
      <c r="D618" s="41" t="s">
        <v>34</v>
      </c>
      <c r="E618" s="41" t="s">
        <v>1274</v>
      </c>
      <c r="F618" s="168">
        <v>44256</v>
      </c>
      <c r="G618" s="168">
        <v>44531</v>
      </c>
      <c r="H618" s="41" t="s">
        <v>1562</v>
      </c>
      <c r="I618" s="41" t="s">
        <v>1866</v>
      </c>
      <c r="J618" s="84">
        <v>26.44</v>
      </c>
      <c r="K618" s="84"/>
      <c r="L618" s="84">
        <v>26.44</v>
      </c>
      <c r="M618" s="84"/>
      <c r="N618" s="84"/>
      <c r="O618" s="84"/>
      <c r="P618" s="84"/>
      <c r="Q618" s="84"/>
      <c r="R618" s="70">
        <v>1</v>
      </c>
      <c r="S618" s="84">
        <v>57</v>
      </c>
      <c r="T618" s="84">
        <v>211</v>
      </c>
      <c r="U618" s="41" t="s">
        <v>1867</v>
      </c>
      <c r="V618" s="44" t="s">
        <v>39</v>
      </c>
      <c r="W618" s="171"/>
    </row>
    <row r="619" s="6" customFormat="1" ht="36" spans="1:23">
      <c r="A619" s="35">
        <v>610</v>
      </c>
      <c r="B619" s="41" t="s">
        <v>1868</v>
      </c>
      <c r="C619" s="159" t="s">
        <v>189</v>
      </c>
      <c r="D619" s="41" t="s">
        <v>34</v>
      </c>
      <c r="E619" s="41" t="s">
        <v>1869</v>
      </c>
      <c r="F619" s="168">
        <v>44256</v>
      </c>
      <c r="G619" s="168">
        <v>44531</v>
      </c>
      <c r="H619" s="41" t="s">
        <v>1562</v>
      </c>
      <c r="I619" s="41" t="s">
        <v>1870</v>
      </c>
      <c r="J619" s="84">
        <v>12.86</v>
      </c>
      <c r="K619" s="84"/>
      <c r="L619" s="84">
        <v>12.86</v>
      </c>
      <c r="M619" s="84"/>
      <c r="N619" s="84"/>
      <c r="O619" s="84"/>
      <c r="P619" s="84"/>
      <c r="Q619" s="84"/>
      <c r="R619" s="84"/>
      <c r="S619" s="84">
        <v>138</v>
      </c>
      <c r="T619" s="84">
        <v>460</v>
      </c>
      <c r="U619" s="41" t="s">
        <v>1871</v>
      </c>
      <c r="V619" s="44" t="s">
        <v>39</v>
      </c>
      <c r="W619" s="171"/>
    </row>
    <row r="620" s="6" customFormat="1" ht="36" spans="1:23">
      <c r="A620" s="35">
        <v>611</v>
      </c>
      <c r="B620" s="41" t="s">
        <v>1872</v>
      </c>
      <c r="C620" s="159" t="s">
        <v>189</v>
      </c>
      <c r="D620" s="41" t="s">
        <v>34</v>
      </c>
      <c r="E620" s="41" t="s">
        <v>463</v>
      </c>
      <c r="F620" s="168">
        <v>44256</v>
      </c>
      <c r="G620" s="168">
        <v>44531</v>
      </c>
      <c r="H620" s="41" t="s">
        <v>1562</v>
      </c>
      <c r="I620" s="41" t="s">
        <v>1873</v>
      </c>
      <c r="J620" s="84">
        <v>81.99</v>
      </c>
      <c r="K620" s="84"/>
      <c r="L620" s="84">
        <v>81.99</v>
      </c>
      <c r="M620" s="84"/>
      <c r="N620" s="84"/>
      <c r="O620" s="84"/>
      <c r="P620" s="84"/>
      <c r="Q620" s="84"/>
      <c r="R620" s="84"/>
      <c r="S620" s="84">
        <v>34</v>
      </c>
      <c r="T620" s="84">
        <v>103</v>
      </c>
      <c r="U620" s="41" t="s">
        <v>1874</v>
      </c>
      <c r="V620" s="44" t="s">
        <v>39</v>
      </c>
      <c r="W620" s="171"/>
    </row>
    <row r="621" s="6" customFormat="1" ht="36" spans="1:23">
      <c r="A621" s="35">
        <v>612</v>
      </c>
      <c r="B621" s="41" t="s">
        <v>1875</v>
      </c>
      <c r="C621" s="159" t="s">
        <v>189</v>
      </c>
      <c r="D621" s="41" t="s">
        <v>34</v>
      </c>
      <c r="E621" s="41" t="s">
        <v>1066</v>
      </c>
      <c r="F621" s="168">
        <v>44256</v>
      </c>
      <c r="G621" s="168">
        <v>44531</v>
      </c>
      <c r="H621" s="41" t="s">
        <v>1562</v>
      </c>
      <c r="I621" s="41" t="s">
        <v>1876</v>
      </c>
      <c r="J621" s="84">
        <v>114.91</v>
      </c>
      <c r="K621" s="84"/>
      <c r="L621" s="84">
        <v>114.91</v>
      </c>
      <c r="M621" s="84"/>
      <c r="N621" s="84"/>
      <c r="O621" s="84"/>
      <c r="P621" s="84"/>
      <c r="Q621" s="84"/>
      <c r="R621" s="84"/>
      <c r="S621" s="84">
        <v>95</v>
      </c>
      <c r="T621" s="84">
        <v>333</v>
      </c>
      <c r="U621" s="41" t="s">
        <v>1877</v>
      </c>
      <c r="V621" s="44" t="s">
        <v>39</v>
      </c>
      <c r="W621" s="171"/>
    </row>
    <row r="622" s="6" customFormat="1" ht="36" spans="1:23">
      <c r="A622" s="35">
        <v>613</v>
      </c>
      <c r="B622" s="41" t="s">
        <v>1878</v>
      </c>
      <c r="C622" s="159" t="s">
        <v>189</v>
      </c>
      <c r="D622" s="41" t="s">
        <v>34</v>
      </c>
      <c r="E622" s="41" t="s">
        <v>1196</v>
      </c>
      <c r="F622" s="168">
        <v>44256</v>
      </c>
      <c r="G622" s="168">
        <v>44531</v>
      </c>
      <c r="H622" s="41" t="s">
        <v>1562</v>
      </c>
      <c r="I622" s="41" t="s">
        <v>1879</v>
      </c>
      <c r="J622" s="84">
        <v>87.01</v>
      </c>
      <c r="K622" s="84"/>
      <c r="L622" s="84">
        <v>87.01</v>
      </c>
      <c r="M622" s="84"/>
      <c r="N622" s="84"/>
      <c r="O622" s="84"/>
      <c r="P622" s="84"/>
      <c r="Q622" s="84"/>
      <c r="R622" s="84"/>
      <c r="S622" s="84">
        <v>33</v>
      </c>
      <c r="T622" s="84">
        <v>126</v>
      </c>
      <c r="U622" s="41" t="s">
        <v>1880</v>
      </c>
      <c r="V622" s="44" t="s">
        <v>39</v>
      </c>
      <c r="W622" s="171"/>
    </row>
    <row r="623" s="6" customFormat="1" ht="36" spans="1:23">
      <c r="A623" s="35">
        <v>614</v>
      </c>
      <c r="B623" s="41" t="s">
        <v>1881</v>
      </c>
      <c r="C623" s="159" t="s">
        <v>189</v>
      </c>
      <c r="D623" s="41" t="s">
        <v>34</v>
      </c>
      <c r="E623" s="41" t="s">
        <v>1283</v>
      </c>
      <c r="F623" s="168">
        <v>44256</v>
      </c>
      <c r="G623" s="168">
        <v>44531</v>
      </c>
      <c r="H623" s="41" t="s">
        <v>1562</v>
      </c>
      <c r="I623" s="41" t="s">
        <v>1882</v>
      </c>
      <c r="J623" s="84">
        <v>67.09</v>
      </c>
      <c r="K623" s="84"/>
      <c r="L623" s="84">
        <v>67.09</v>
      </c>
      <c r="M623" s="84"/>
      <c r="N623" s="84"/>
      <c r="O623" s="84"/>
      <c r="P623" s="84"/>
      <c r="Q623" s="84"/>
      <c r="R623" s="84"/>
      <c r="S623" s="84">
        <v>67</v>
      </c>
      <c r="T623" s="84">
        <v>231</v>
      </c>
      <c r="U623" s="41" t="s">
        <v>1883</v>
      </c>
      <c r="V623" s="44" t="s">
        <v>39</v>
      </c>
      <c r="W623" s="171"/>
    </row>
    <row r="624" s="6" customFormat="1" ht="36" spans="1:23">
      <c r="A624" s="35">
        <v>615</v>
      </c>
      <c r="B624" s="41" t="s">
        <v>1884</v>
      </c>
      <c r="C624" s="159" t="s">
        <v>189</v>
      </c>
      <c r="D624" s="41" t="s">
        <v>34</v>
      </c>
      <c r="E624" s="41" t="s">
        <v>1084</v>
      </c>
      <c r="F624" s="168">
        <v>44256</v>
      </c>
      <c r="G624" s="168">
        <v>44531</v>
      </c>
      <c r="H624" s="41" t="s">
        <v>1562</v>
      </c>
      <c r="I624" s="41" t="s">
        <v>1885</v>
      </c>
      <c r="J624" s="84">
        <v>45.38</v>
      </c>
      <c r="K624" s="84"/>
      <c r="L624" s="84">
        <v>45.38</v>
      </c>
      <c r="M624" s="84"/>
      <c r="N624" s="84"/>
      <c r="O624" s="84"/>
      <c r="P624" s="84"/>
      <c r="Q624" s="84"/>
      <c r="R624" s="84"/>
      <c r="S624" s="84">
        <v>47</v>
      </c>
      <c r="T624" s="84">
        <v>160</v>
      </c>
      <c r="U624" s="41" t="s">
        <v>1886</v>
      </c>
      <c r="V624" s="44" t="s">
        <v>39</v>
      </c>
      <c r="W624" s="171"/>
    </row>
    <row r="625" s="6" customFormat="1" ht="36" spans="1:23">
      <c r="A625" s="35">
        <v>616</v>
      </c>
      <c r="B625" s="41" t="s">
        <v>1887</v>
      </c>
      <c r="C625" s="159" t="s">
        <v>189</v>
      </c>
      <c r="D625" s="41" t="s">
        <v>34</v>
      </c>
      <c r="E625" s="41" t="s">
        <v>1193</v>
      </c>
      <c r="F625" s="168">
        <v>44256</v>
      </c>
      <c r="G625" s="168">
        <v>44531</v>
      </c>
      <c r="H625" s="41" t="s">
        <v>1562</v>
      </c>
      <c r="I625" s="41" t="s">
        <v>1888</v>
      </c>
      <c r="J625" s="84">
        <v>89.01</v>
      </c>
      <c r="K625" s="84"/>
      <c r="L625" s="84">
        <v>89.01</v>
      </c>
      <c r="M625" s="84"/>
      <c r="N625" s="84"/>
      <c r="O625" s="84"/>
      <c r="P625" s="84"/>
      <c r="Q625" s="84"/>
      <c r="R625" s="84"/>
      <c r="S625" s="84">
        <v>62</v>
      </c>
      <c r="T625" s="84">
        <v>212</v>
      </c>
      <c r="U625" s="41" t="s">
        <v>1889</v>
      </c>
      <c r="V625" s="44" t="s">
        <v>39</v>
      </c>
      <c r="W625" s="172"/>
    </row>
    <row r="626" s="6" customFormat="1" ht="36" spans="1:23">
      <c r="A626" s="35">
        <v>617</v>
      </c>
      <c r="B626" s="41" t="s">
        <v>1890</v>
      </c>
      <c r="C626" s="159" t="s">
        <v>189</v>
      </c>
      <c r="D626" s="41" t="s">
        <v>34</v>
      </c>
      <c r="E626" s="41" t="s">
        <v>153</v>
      </c>
      <c r="F626" s="168">
        <v>44256</v>
      </c>
      <c r="G626" s="168">
        <v>44531</v>
      </c>
      <c r="H626" s="41" t="s">
        <v>1562</v>
      </c>
      <c r="I626" s="41" t="s">
        <v>1891</v>
      </c>
      <c r="J626" s="84">
        <v>25.35</v>
      </c>
      <c r="K626" s="84"/>
      <c r="L626" s="84">
        <v>25.35</v>
      </c>
      <c r="M626" s="84"/>
      <c r="N626" s="84"/>
      <c r="O626" s="84"/>
      <c r="P626" s="84"/>
      <c r="Q626" s="84"/>
      <c r="R626" s="84"/>
      <c r="S626" s="84">
        <v>60</v>
      </c>
      <c r="T626" s="84">
        <v>245</v>
      </c>
      <c r="U626" s="41" t="s">
        <v>1892</v>
      </c>
      <c r="V626" s="44" t="s">
        <v>39</v>
      </c>
      <c r="W626" s="172"/>
    </row>
    <row r="627" s="6" customFormat="1" ht="36" spans="1:23">
      <c r="A627" s="35">
        <v>618</v>
      </c>
      <c r="B627" s="41" t="s">
        <v>1893</v>
      </c>
      <c r="C627" s="159" t="s">
        <v>189</v>
      </c>
      <c r="D627" s="41" t="s">
        <v>34</v>
      </c>
      <c r="E627" s="41" t="s">
        <v>370</v>
      </c>
      <c r="F627" s="168">
        <v>44256</v>
      </c>
      <c r="G627" s="168">
        <v>44531</v>
      </c>
      <c r="H627" s="41" t="s">
        <v>1562</v>
      </c>
      <c r="I627" s="41" t="s">
        <v>1894</v>
      </c>
      <c r="J627" s="84">
        <v>44.8</v>
      </c>
      <c r="K627" s="84"/>
      <c r="L627" s="84">
        <v>44.8</v>
      </c>
      <c r="M627" s="84"/>
      <c r="N627" s="84"/>
      <c r="O627" s="84"/>
      <c r="P627" s="84"/>
      <c r="Q627" s="84"/>
      <c r="R627" s="70">
        <v>1</v>
      </c>
      <c r="S627" s="84">
        <v>196</v>
      </c>
      <c r="T627" s="84">
        <v>689</v>
      </c>
      <c r="U627" s="41" t="s">
        <v>1895</v>
      </c>
      <c r="V627" s="44" t="s">
        <v>39</v>
      </c>
      <c r="W627" s="172"/>
    </row>
    <row r="628" s="6" customFormat="1" ht="36" spans="1:23">
      <c r="A628" s="35">
        <v>619</v>
      </c>
      <c r="B628" s="41" t="s">
        <v>1896</v>
      </c>
      <c r="C628" s="159" t="s">
        <v>189</v>
      </c>
      <c r="D628" s="41" t="s">
        <v>34</v>
      </c>
      <c r="E628" s="41" t="s">
        <v>118</v>
      </c>
      <c r="F628" s="168">
        <v>44256</v>
      </c>
      <c r="G628" s="168">
        <v>44531</v>
      </c>
      <c r="H628" s="41" t="s">
        <v>1562</v>
      </c>
      <c r="I628" s="41" t="s">
        <v>1897</v>
      </c>
      <c r="J628" s="84">
        <v>41.97</v>
      </c>
      <c r="K628" s="84"/>
      <c r="L628" s="84">
        <v>41.97</v>
      </c>
      <c r="M628" s="84"/>
      <c r="N628" s="84"/>
      <c r="O628" s="84"/>
      <c r="P628" s="84"/>
      <c r="Q628" s="84"/>
      <c r="R628" s="84"/>
      <c r="S628" s="84">
        <v>48</v>
      </c>
      <c r="T628" s="84">
        <v>167</v>
      </c>
      <c r="U628" s="41" t="s">
        <v>1898</v>
      </c>
      <c r="V628" s="44" t="s">
        <v>39</v>
      </c>
      <c r="W628" s="172"/>
    </row>
    <row r="629" s="6" customFormat="1" ht="36" spans="1:23">
      <c r="A629" s="35">
        <v>620</v>
      </c>
      <c r="B629" s="41" t="s">
        <v>1899</v>
      </c>
      <c r="C629" s="159" t="s">
        <v>189</v>
      </c>
      <c r="D629" s="41" t="s">
        <v>34</v>
      </c>
      <c r="E629" s="41" t="s">
        <v>225</v>
      </c>
      <c r="F629" s="168">
        <v>44256</v>
      </c>
      <c r="G629" s="168">
        <v>44531</v>
      </c>
      <c r="H629" s="41" t="s">
        <v>1562</v>
      </c>
      <c r="I629" s="41" t="s">
        <v>1900</v>
      </c>
      <c r="J629" s="84">
        <v>10.3</v>
      </c>
      <c r="K629" s="84"/>
      <c r="L629" s="84">
        <v>10.3</v>
      </c>
      <c r="M629" s="84"/>
      <c r="N629" s="84"/>
      <c r="O629" s="84"/>
      <c r="P629" s="84"/>
      <c r="Q629" s="84"/>
      <c r="R629" s="84"/>
      <c r="S629" s="84">
        <v>245</v>
      </c>
      <c r="T629" s="84">
        <v>917</v>
      </c>
      <c r="U629" s="41" t="s">
        <v>1901</v>
      </c>
      <c r="V629" s="44" t="s">
        <v>39</v>
      </c>
      <c r="W629" s="172"/>
    </row>
    <row r="630" s="6" customFormat="1" ht="36" spans="1:23">
      <c r="A630" s="35">
        <v>621</v>
      </c>
      <c r="B630" s="41" t="s">
        <v>1902</v>
      </c>
      <c r="C630" s="159" t="s">
        <v>189</v>
      </c>
      <c r="D630" s="41" t="s">
        <v>34</v>
      </c>
      <c r="E630" s="41" t="s">
        <v>884</v>
      </c>
      <c r="F630" s="168">
        <v>44256</v>
      </c>
      <c r="G630" s="168">
        <v>44531</v>
      </c>
      <c r="H630" s="41" t="s">
        <v>1562</v>
      </c>
      <c r="I630" s="41" t="s">
        <v>1903</v>
      </c>
      <c r="J630" s="84">
        <v>35.03</v>
      </c>
      <c r="K630" s="84"/>
      <c r="L630" s="84">
        <v>35.03</v>
      </c>
      <c r="M630" s="84"/>
      <c r="N630" s="84"/>
      <c r="O630" s="84"/>
      <c r="P630" s="84"/>
      <c r="Q630" s="84"/>
      <c r="R630" s="84"/>
      <c r="S630" s="84">
        <v>203</v>
      </c>
      <c r="T630" s="84">
        <v>748</v>
      </c>
      <c r="U630" s="41" t="s">
        <v>1904</v>
      </c>
      <c r="V630" s="44" t="s">
        <v>39</v>
      </c>
      <c r="W630" s="172"/>
    </row>
    <row r="631" s="6" customFormat="1" ht="36" spans="1:23">
      <c r="A631" s="35">
        <v>622</v>
      </c>
      <c r="B631" s="41" t="s">
        <v>1905</v>
      </c>
      <c r="C631" s="159" t="s">
        <v>189</v>
      </c>
      <c r="D631" s="41" t="s">
        <v>34</v>
      </c>
      <c r="E631" s="41" t="s">
        <v>537</v>
      </c>
      <c r="F631" s="168">
        <v>44256</v>
      </c>
      <c r="G631" s="168">
        <v>44531</v>
      </c>
      <c r="H631" s="41" t="s">
        <v>1562</v>
      </c>
      <c r="I631" s="41" t="s">
        <v>1906</v>
      </c>
      <c r="J631" s="84">
        <v>31.07</v>
      </c>
      <c r="K631" s="84"/>
      <c r="L631" s="84">
        <v>31.07</v>
      </c>
      <c r="M631" s="84"/>
      <c r="N631" s="84"/>
      <c r="O631" s="84"/>
      <c r="P631" s="84"/>
      <c r="Q631" s="84"/>
      <c r="R631" s="84"/>
      <c r="S631" s="84">
        <v>52</v>
      </c>
      <c r="T631" s="84">
        <v>187</v>
      </c>
      <c r="U631" s="41" t="s">
        <v>1907</v>
      </c>
      <c r="V631" s="44" t="s">
        <v>39</v>
      </c>
      <c r="W631" s="172"/>
    </row>
    <row r="632" s="6" customFormat="1" ht="36" spans="1:23">
      <c r="A632" s="35">
        <v>623</v>
      </c>
      <c r="B632" s="41" t="s">
        <v>1908</v>
      </c>
      <c r="C632" s="159" t="s">
        <v>189</v>
      </c>
      <c r="D632" s="41" t="s">
        <v>34</v>
      </c>
      <c r="E632" s="41" t="s">
        <v>824</v>
      </c>
      <c r="F632" s="168">
        <v>44256</v>
      </c>
      <c r="G632" s="168">
        <v>44531</v>
      </c>
      <c r="H632" s="41" t="s">
        <v>1562</v>
      </c>
      <c r="I632" s="41" t="s">
        <v>1909</v>
      </c>
      <c r="J632" s="84">
        <v>73.34</v>
      </c>
      <c r="K632" s="84"/>
      <c r="L632" s="84">
        <v>73.34</v>
      </c>
      <c r="M632" s="84"/>
      <c r="N632" s="84"/>
      <c r="O632" s="84"/>
      <c r="P632" s="84"/>
      <c r="Q632" s="84"/>
      <c r="R632" s="70">
        <v>1</v>
      </c>
      <c r="S632" s="84">
        <v>38</v>
      </c>
      <c r="T632" s="84">
        <v>133</v>
      </c>
      <c r="U632" s="41" t="s">
        <v>1910</v>
      </c>
      <c r="V632" s="44" t="s">
        <v>39</v>
      </c>
      <c r="W632" s="172"/>
    </row>
    <row r="633" s="6" customFormat="1" ht="36" spans="1:23">
      <c r="A633" s="35">
        <v>624</v>
      </c>
      <c r="B633" s="41" t="s">
        <v>1911</v>
      </c>
      <c r="C633" s="159" t="s">
        <v>189</v>
      </c>
      <c r="D633" s="41" t="s">
        <v>34</v>
      </c>
      <c r="E633" s="41" t="s">
        <v>229</v>
      </c>
      <c r="F633" s="168">
        <v>44256</v>
      </c>
      <c r="G633" s="168">
        <v>44531</v>
      </c>
      <c r="H633" s="41" t="s">
        <v>1562</v>
      </c>
      <c r="I633" s="41" t="s">
        <v>1912</v>
      </c>
      <c r="J633" s="84">
        <v>35.46</v>
      </c>
      <c r="K633" s="84"/>
      <c r="L633" s="84">
        <v>35.46</v>
      </c>
      <c r="M633" s="84"/>
      <c r="N633" s="84"/>
      <c r="O633" s="84"/>
      <c r="P633" s="84"/>
      <c r="Q633" s="84"/>
      <c r="R633" s="70">
        <v>1</v>
      </c>
      <c r="S633" s="84">
        <v>185</v>
      </c>
      <c r="T633" s="84">
        <v>652</v>
      </c>
      <c r="U633" s="41" t="s">
        <v>1913</v>
      </c>
      <c r="V633" s="44" t="s">
        <v>39</v>
      </c>
      <c r="W633" s="172"/>
    </row>
    <row r="634" s="6" customFormat="1" ht="36" spans="1:23">
      <c r="A634" s="35">
        <v>625</v>
      </c>
      <c r="B634" s="41" t="s">
        <v>1914</v>
      </c>
      <c r="C634" s="159" t="s">
        <v>189</v>
      </c>
      <c r="D634" s="41" t="s">
        <v>34</v>
      </c>
      <c r="E634" s="41" t="s">
        <v>845</v>
      </c>
      <c r="F634" s="168">
        <v>44256</v>
      </c>
      <c r="G634" s="168">
        <v>44531</v>
      </c>
      <c r="H634" s="41" t="s">
        <v>1562</v>
      </c>
      <c r="I634" s="41" t="s">
        <v>1915</v>
      </c>
      <c r="J634" s="84">
        <v>42.63</v>
      </c>
      <c r="K634" s="84"/>
      <c r="L634" s="84">
        <v>42.63</v>
      </c>
      <c r="M634" s="84"/>
      <c r="N634" s="84"/>
      <c r="O634" s="84"/>
      <c r="P634" s="84"/>
      <c r="Q634" s="84"/>
      <c r="R634" s="70">
        <v>1</v>
      </c>
      <c r="S634" s="84">
        <v>79</v>
      </c>
      <c r="T634" s="84">
        <v>287</v>
      </c>
      <c r="U634" s="41" t="s">
        <v>1916</v>
      </c>
      <c r="V634" s="44" t="s">
        <v>39</v>
      </c>
      <c r="W634" s="172"/>
    </row>
    <row r="635" s="6" customFormat="1" ht="36" spans="1:23">
      <c r="A635" s="35">
        <v>626</v>
      </c>
      <c r="B635" s="41" t="s">
        <v>1917</v>
      </c>
      <c r="C635" s="159" t="s">
        <v>189</v>
      </c>
      <c r="D635" s="41" t="s">
        <v>34</v>
      </c>
      <c r="E635" s="41" t="s">
        <v>1657</v>
      </c>
      <c r="F635" s="168">
        <v>44256</v>
      </c>
      <c r="G635" s="168">
        <v>44531</v>
      </c>
      <c r="H635" s="41" t="s">
        <v>1562</v>
      </c>
      <c r="I635" s="41" t="s">
        <v>1918</v>
      </c>
      <c r="J635" s="84">
        <v>76.06</v>
      </c>
      <c r="K635" s="84"/>
      <c r="L635" s="84">
        <v>76.06</v>
      </c>
      <c r="M635" s="84"/>
      <c r="N635" s="84"/>
      <c r="O635" s="84"/>
      <c r="P635" s="84"/>
      <c r="Q635" s="84"/>
      <c r="R635" s="84"/>
      <c r="S635" s="84">
        <v>40</v>
      </c>
      <c r="T635" s="84">
        <v>150</v>
      </c>
      <c r="U635" s="41" t="s">
        <v>1919</v>
      </c>
      <c r="V635" s="44" t="s">
        <v>39</v>
      </c>
      <c r="W635" s="172"/>
    </row>
    <row r="636" s="6" customFormat="1" ht="36" spans="1:23">
      <c r="A636" s="35">
        <v>627</v>
      </c>
      <c r="B636" s="41" t="s">
        <v>1920</v>
      </c>
      <c r="C636" s="159" t="s">
        <v>189</v>
      </c>
      <c r="D636" s="41" t="s">
        <v>34</v>
      </c>
      <c r="E636" s="41" t="s">
        <v>1921</v>
      </c>
      <c r="F636" s="168">
        <v>44256</v>
      </c>
      <c r="G636" s="168">
        <v>44531</v>
      </c>
      <c r="H636" s="41" t="s">
        <v>1562</v>
      </c>
      <c r="I636" s="41" t="s">
        <v>1922</v>
      </c>
      <c r="J636" s="84">
        <v>100.82</v>
      </c>
      <c r="K636" s="84"/>
      <c r="L636" s="84">
        <v>100.82</v>
      </c>
      <c r="M636" s="84"/>
      <c r="N636" s="84"/>
      <c r="O636" s="84"/>
      <c r="P636" s="84"/>
      <c r="Q636" s="84"/>
      <c r="R636" s="84"/>
      <c r="S636" s="84">
        <v>60</v>
      </c>
      <c r="T636" s="84">
        <v>212</v>
      </c>
      <c r="U636" s="41" t="s">
        <v>1923</v>
      </c>
      <c r="V636" s="44" t="s">
        <v>39</v>
      </c>
      <c r="W636" s="172"/>
    </row>
    <row r="637" s="6" customFormat="1" ht="36" spans="1:23">
      <c r="A637" s="35">
        <v>628</v>
      </c>
      <c r="B637" s="41" t="s">
        <v>1924</v>
      </c>
      <c r="C637" s="159" t="s">
        <v>189</v>
      </c>
      <c r="D637" s="41" t="s">
        <v>34</v>
      </c>
      <c r="E637" s="41" t="s">
        <v>1267</v>
      </c>
      <c r="F637" s="168">
        <v>44256</v>
      </c>
      <c r="G637" s="168">
        <v>44531</v>
      </c>
      <c r="H637" s="41" t="s">
        <v>1562</v>
      </c>
      <c r="I637" s="41" t="s">
        <v>1925</v>
      </c>
      <c r="J637" s="84">
        <v>84.39</v>
      </c>
      <c r="K637" s="84"/>
      <c r="L637" s="84">
        <v>84.39</v>
      </c>
      <c r="M637" s="84"/>
      <c r="N637" s="84"/>
      <c r="O637" s="84"/>
      <c r="P637" s="84"/>
      <c r="Q637" s="84"/>
      <c r="R637" s="70">
        <v>1</v>
      </c>
      <c r="S637" s="84">
        <v>233</v>
      </c>
      <c r="T637" s="84">
        <v>854</v>
      </c>
      <c r="U637" s="41" t="s">
        <v>1926</v>
      </c>
      <c r="V637" s="44" t="s">
        <v>39</v>
      </c>
      <c r="W637" s="172"/>
    </row>
    <row r="638" s="6" customFormat="1" ht="36" spans="1:23">
      <c r="A638" s="35">
        <v>629</v>
      </c>
      <c r="B638" s="41" t="s">
        <v>1927</v>
      </c>
      <c r="C638" s="159" t="s">
        <v>189</v>
      </c>
      <c r="D638" s="41" t="s">
        <v>34</v>
      </c>
      <c r="E638" s="41" t="s">
        <v>1928</v>
      </c>
      <c r="F638" s="168">
        <v>44256</v>
      </c>
      <c r="G638" s="168">
        <v>44531</v>
      </c>
      <c r="H638" s="41" t="s">
        <v>1562</v>
      </c>
      <c r="I638" s="41" t="s">
        <v>1929</v>
      </c>
      <c r="J638" s="84">
        <v>9.45</v>
      </c>
      <c r="K638" s="84"/>
      <c r="L638" s="84">
        <v>9.45</v>
      </c>
      <c r="M638" s="84"/>
      <c r="N638" s="84"/>
      <c r="O638" s="84"/>
      <c r="P638" s="84"/>
      <c r="Q638" s="84"/>
      <c r="R638" s="84"/>
      <c r="S638" s="84">
        <v>27</v>
      </c>
      <c r="T638" s="84">
        <v>88</v>
      </c>
      <c r="U638" s="41" t="s">
        <v>1930</v>
      </c>
      <c r="V638" s="44" t="s">
        <v>39</v>
      </c>
      <c r="W638" s="172"/>
    </row>
    <row r="639" s="6" customFormat="1" ht="36" spans="1:23">
      <c r="A639" s="35">
        <v>630</v>
      </c>
      <c r="B639" s="41" t="s">
        <v>1931</v>
      </c>
      <c r="C639" s="159" t="s">
        <v>189</v>
      </c>
      <c r="D639" s="41" t="s">
        <v>34</v>
      </c>
      <c r="E639" s="41" t="s">
        <v>289</v>
      </c>
      <c r="F639" s="168">
        <v>44256</v>
      </c>
      <c r="G639" s="168">
        <v>44531</v>
      </c>
      <c r="H639" s="41" t="s">
        <v>1562</v>
      </c>
      <c r="I639" s="41" t="s">
        <v>1932</v>
      </c>
      <c r="J639" s="84">
        <v>12.65</v>
      </c>
      <c r="K639" s="84"/>
      <c r="L639" s="84">
        <v>12.65</v>
      </c>
      <c r="M639" s="84"/>
      <c r="N639" s="84"/>
      <c r="O639" s="84"/>
      <c r="P639" s="84"/>
      <c r="Q639" s="84"/>
      <c r="R639" s="84"/>
      <c r="S639" s="84">
        <v>46</v>
      </c>
      <c r="T639" s="84">
        <v>162</v>
      </c>
      <c r="U639" s="41" t="s">
        <v>1933</v>
      </c>
      <c r="V639" s="44" t="s">
        <v>39</v>
      </c>
      <c r="W639" s="172"/>
    </row>
    <row r="640" s="6" customFormat="1" ht="36" spans="1:23">
      <c r="A640" s="35">
        <v>631</v>
      </c>
      <c r="B640" s="41" t="s">
        <v>1934</v>
      </c>
      <c r="C640" s="159" t="s">
        <v>189</v>
      </c>
      <c r="D640" s="41" t="s">
        <v>34</v>
      </c>
      <c r="E640" s="41" t="s">
        <v>750</v>
      </c>
      <c r="F640" s="168">
        <v>44256</v>
      </c>
      <c r="G640" s="168">
        <v>44531</v>
      </c>
      <c r="H640" s="41" t="s">
        <v>1562</v>
      </c>
      <c r="I640" s="41" t="s">
        <v>1935</v>
      </c>
      <c r="J640" s="84">
        <v>12.93</v>
      </c>
      <c r="K640" s="84"/>
      <c r="L640" s="84">
        <v>12.93</v>
      </c>
      <c r="M640" s="84"/>
      <c r="N640" s="84"/>
      <c r="O640" s="84"/>
      <c r="P640" s="84"/>
      <c r="Q640" s="84"/>
      <c r="R640" s="84"/>
      <c r="S640" s="84">
        <v>88</v>
      </c>
      <c r="T640" s="84">
        <v>283</v>
      </c>
      <c r="U640" s="41" t="s">
        <v>1936</v>
      </c>
      <c r="V640" s="44" t="s">
        <v>39</v>
      </c>
      <c r="W640" s="172"/>
    </row>
    <row r="641" s="6" customFormat="1" ht="36" spans="1:23">
      <c r="A641" s="35">
        <v>632</v>
      </c>
      <c r="B641" s="41" t="s">
        <v>1937</v>
      </c>
      <c r="C641" s="159" t="s">
        <v>189</v>
      </c>
      <c r="D641" s="41" t="s">
        <v>34</v>
      </c>
      <c r="E641" s="41" t="s">
        <v>712</v>
      </c>
      <c r="F641" s="168">
        <v>44256</v>
      </c>
      <c r="G641" s="168">
        <v>44531</v>
      </c>
      <c r="H641" s="41" t="s">
        <v>1562</v>
      </c>
      <c r="I641" s="41" t="s">
        <v>1938</v>
      </c>
      <c r="J641" s="84">
        <v>24.02</v>
      </c>
      <c r="K641" s="84"/>
      <c r="L641" s="84">
        <v>24.02</v>
      </c>
      <c r="M641" s="84"/>
      <c r="N641" s="84"/>
      <c r="O641" s="84"/>
      <c r="P641" s="84"/>
      <c r="Q641" s="84"/>
      <c r="R641" s="84"/>
      <c r="S641" s="84">
        <v>122</v>
      </c>
      <c r="T641" s="84">
        <v>493</v>
      </c>
      <c r="U641" s="41" t="s">
        <v>1939</v>
      </c>
      <c r="V641" s="44" t="s">
        <v>39</v>
      </c>
      <c r="W641" s="172"/>
    </row>
    <row r="642" s="6" customFormat="1" ht="36" spans="1:23">
      <c r="A642" s="35">
        <v>633</v>
      </c>
      <c r="B642" s="41" t="s">
        <v>1940</v>
      </c>
      <c r="C642" s="159" t="s">
        <v>189</v>
      </c>
      <c r="D642" s="41" t="s">
        <v>34</v>
      </c>
      <c r="E642" s="41" t="s">
        <v>1254</v>
      </c>
      <c r="F642" s="168">
        <v>44256</v>
      </c>
      <c r="G642" s="168">
        <v>44531</v>
      </c>
      <c r="H642" s="41" t="s">
        <v>1562</v>
      </c>
      <c r="I642" s="41" t="s">
        <v>1941</v>
      </c>
      <c r="J642" s="84">
        <v>11.09</v>
      </c>
      <c r="K642" s="84"/>
      <c r="L642" s="84">
        <v>11.09</v>
      </c>
      <c r="M642" s="84"/>
      <c r="N642" s="84"/>
      <c r="O642" s="84"/>
      <c r="P642" s="84"/>
      <c r="Q642" s="84"/>
      <c r="R642" s="84"/>
      <c r="S642" s="84">
        <v>17</v>
      </c>
      <c r="T642" s="84">
        <v>55</v>
      </c>
      <c r="U642" s="41" t="s">
        <v>1942</v>
      </c>
      <c r="V642" s="44" t="s">
        <v>39</v>
      </c>
      <c r="W642" s="172"/>
    </row>
    <row r="643" s="6" customFormat="1" ht="36" spans="1:23">
      <c r="A643" s="35">
        <v>634</v>
      </c>
      <c r="B643" s="41" t="s">
        <v>1943</v>
      </c>
      <c r="C643" s="159" t="s">
        <v>189</v>
      </c>
      <c r="D643" s="41" t="s">
        <v>34</v>
      </c>
      <c r="E643" s="41" t="s">
        <v>1944</v>
      </c>
      <c r="F643" s="168">
        <v>44256</v>
      </c>
      <c r="G643" s="168">
        <v>44531</v>
      </c>
      <c r="H643" s="41" t="s">
        <v>1562</v>
      </c>
      <c r="I643" s="41" t="s">
        <v>1945</v>
      </c>
      <c r="J643" s="84">
        <v>22.95</v>
      </c>
      <c r="K643" s="84"/>
      <c r="L643" s="84">
        <v>22.95</v>
      </c>
      <c r="M643" s="84"/>
      <c r="N643" s="84"/>
      <c r="O643" s="84"/>
      <c r="P643" s="84"/>
      <c r="Q643" s="84"/>
      <c r="R643" s="84"/>
      <c r="S643" s="84">
        <v>53</v>
      </c>
      <c r="T643" s="84">
        <v>211</v>
      </c>
      <c r="U643" s="41" t="s">
        <v>1946</v>
      </c>
      <c r="V643" s="44" t="s">
        <v>39</v>
      </c>
      <c r="W643" s="172"/>
    </row>
    <row r="644" s="6" customFormat="1" ht="36" spans="1:23">
      <c r="A644" s="35">
        <v>635</v>
      </c>
      <c r="B644" s="41" t="s">
        <v>1947</v>
      </c>
      <c r="C644" s="159" t="s">
        <v>189</v>
      </c>
      <c r="D644" s="41" t="s">
        <v>34</v>
      </c>
      <c r="E644" s="41" t="s">
        <v>173</v>
      </c>
      <c r="F644" s="168">
        <v>44256</v>
      </c>
      <c r="G644" s="168">
        <v>44531</v>
      </c>
      <c r="H644" s="41" t="s">
        <v>1562</v>
      </c>
      <c r="I644" s="41" t="s">
        <v>1948</v>
      </c>
      <c r="J644" s="84">
        <v>20.84</v>
      </c>
      <c r="K644" s="84"/>
      <c r="L644" s="84">
        <v>20.84</v>
      </c>
      <c r="M644" s="84"/>
      <c r="N644" s="84"/>
      <c r="O644" s="84"/>
      <c r="P644" s="84"/>
      <c r="Q644" s="84"/>
      <c r="R644" s="84"/>
      <c r="S644" s="84">
        <v>66</v>
      </c>
      <c r="T644" s="84">
        <v>242</v>
      </c>
      <c r="U644" s="41" t="s">
        <v>1949</v>
      </c>
      <c r="V644" s="44" t="s">
        <v>39</v>
      </c>
      <c r="W644" s="172"/>
    </row>
    <row r="645" s="6" customFormat="1" ht="36" spans="1:23">
      <c r="A645" s="35">
        <v>636</v>
      </c>
      <c r="B645" s="41" t="s">
        <v>1950</v>
      </c>
      <c r="C645" s="159" t="s">
        <v>189</v>
      </c>
      <c r="D645" s="41" t="s">
        <v>34</v>
      </c>
      <c r="E645" s="41" t="s">
        <v>1951</v>
      </c>
      <c r="F645" s="168">
        <v>44256</v>
      </c>
      <c r="G645" s="168">
        <v>44531</v>
      </c>
      <c r="H645" s="41" t="s">
        <v>1562</v>
      </c>
      <c r="I645" s="41" t="s">
        <v>1952</v>
      </c>
      <c r="J645" s="84">
        <v>37.22</v>
      </c>
      <c r="K645" s="84"/>
      <c r="L645" s="84">
        <v>37.22</v>
      </c>
      <c r="M645" s="84"/>
      <c r="N645" s="84"/>
      <c r="O645" s="84"/>
      <c r="P645" s="84"/>
      <c r="Q645" s="84"/>
      <c r="R645" s="84"/>
      <c r="S645" s="84">
        <v>65</v>
      </c>
      <c r="T645" s="84">
        <v>234</v>
      </c>
      <c r="U645" s="41" t="s">
        <v>1953</v>
      </c>
      <c r="V645" s="44" t="s">
        <v>39</v>
      </c>
      <c r="W645" s="172"/>
    </row>
    <row r="646" s="6" customFormat="1" ht="36" spans="1:23">
      <c r="A646" s="35">
        <v>637</v>
      </c>
      <c r="B646" s="41" t="s">
        <v>1954</v>
      </c>
      <c r="C646" s="159" t="s">
        <v>189</v>
      </c>
      <c r="D646" s="41" t="s">
        <v>34</v>
      </c>
      <c r="E646" s="41" t="s">
        <v>1955</v>
      </c>
      <c r="F646" s="168">
        <v>44256</v>
      </c>
      <c r="G646" s="168">
        <v>44531</v>
      </c>
      <c r="H646" s="41" t="s">
        <v>1562</v>
      </c>
      <c r="I646" s="41" t="s">
        <v>1956</v>
      </c>
      <c r="J646" s="84">
        <v>46.36</v>
      </c>
      <c r="K646" s="84"/>
      <c r="L646" s="84">
        <v>46.36</v>
      </c>
      <c r="M646" s="84"/>
      <c r="N646" s="84"/>
      <c r="O646" s="84"/>
      <c r="P646" s="84"/>
      <c r="Q646" s="84"/>
      <c r="R646" s="84">
        <v>2</v>
      </c>
      <c r="S646" s="84">
        <v>282</v>
      </c>
      <c r="T646" s="84">
        <v>969</v>
      </c>
      <c r="U646" s="41" t="s">
        <v>1838</v>
      </c>
      <c r="V646" s="44" t="s">
        <v>39</v>
      </c>
      <c r="W646" s="172"/>
    </row>
    <row r="647" s="6" customFormat="1" ht="24" spans="1:23">
      <c r="A647" s="35">
        <v>638</v>
      </c>
      <c r="B647" s="41" t="s">
        <v>1957</v>
      </c>
      <c r="C647" s="159" t="s">
        <v>189</v>
      </c>
      <c r="D647" s="41" t="s">
        <v>34</v>
      </c>
      <c r="E647" s="41" t="s">
        <v>1958</v>
      </c>
      <c r="F647" s="168">
        <v>44256</v>
      </c>
      <c r="G647" s="168">
        <v>44531</v>
      </c>
      <c r="H647" s="41" t="s">
        <v>1562</v>
      </c>
      <c r="I647" s="41" t="s">
        <v>1959</v>
      </c>
      <c r="J647" s="84">
        <v>35</v>
      </c>
      <c r="K647" s="84"/>
      <c r="L647" s="84">
        <v>35</v>
      </c>
      <c r="M647" s="84"/>
      <c r="N647" s="84"/>
      <c r="O647" s="84"/>
      <c r="P647" s="84"/>
      <c r="Q647" s="84"/>
      <c r="R647" s="84"/>
      <c r="S647" s="84">
        <v>2310</v>
      </c>
      <c r="T647" s="84">
        <v>8013</v>
      </c>
      <c r="U647" s="41" t="s">
        <v>1960</v>
      </c>
      <c r="V647" s="44" t="s">
        <v>39</v>
      </c>
      <c r="W647" s="172"/>
    </row>
    <row r="648" s="6" customFormat="1" ht="58.5" spans="1:23">
      <c r="A648" s="35">
        <v>639</v>
      </c>
      <c r="B648" s="41" t="s">
        <v>1961</v>
      </c>
      <c r="C648" s="159" t="s">
        <v>189</v>
      </c>
      <c r="D648" s="41" t="s">
        <v>34</v>
      </c>
      <c r="E648" s="41" t="s">
        <v>1962</v>
      </c>
      <c r="F648" s="168">
        <v>44256</v>
      </c>
      <c r="G648" s="168">
        <v>44531</v>
      </c>
      <c r="H648" s="41" t="s">
        <v>1562</v>
      </c>
      <c r="I648" s="177" t="s">
        <v>1963</v>
      </c>
      <c r="J648" s="84">
        <v>89.93</v>
      </c>
      <c r="K648" s="84"/>
      <c r="L648" s="84">
        <v>89.93</v>
      </c>
      <c r="M648" s="84"/>
      <c r="N648" s="84"/>
      <c r="O648" s="84"/>
      <c r="P648" s="84"/>
      <c r="Q648" s="84"/>
      <c r="R648" s="70">
        <v>1</v>
      </c>
      <c r="S648" s="84">
        <v>5012</v>
      </c>
      <c r="T648" s="84">
        <v>2116</v>
      </c>
      <c r="U648" s="41" t="s">
        <v>1964</v>
      </c>
      <c r="V648" s="44" t="s">
        <v>39</v>
      </c>
      <c r="W648" s="172"/>
    </row>
    <row r="649" s="6" customFormat="1" ht="24" spans="1:23">
      <c r="A649" s="35">
        <v>640</v>
      </c>
      <c r="B649" s="41" t="s">
        <v>1965</v>
      </c>
      <c r="C649" s="159" t="s">
        <v>189</v>
      </c>
      <c r="D649" s="41" t="s">
        <v>34</v>
      </c>
      <c r="E649" s="41" t="s">
        <v>1966</v>
      </c>
      <c r="F649" s="168">
        <v>44256</v>
      </c>
      <c r="G649" s="168">
        <v>44531</v>
      </c>
      <c r="H649" s="41" t="s">
        <v>1562</v>
      </c>
      <c r="I649" s="41" t="s">
        <v>1967</v>
      </c>
      <c r="J649" s="84">
        <v>20</v>
      </c>
      <c r="K649" s="84"/>
      <c r="L649" s="84">
        <v>20</v>
      </c>
      <c r="M649" s="84"/>
      <c r="N649" s="84"/>
      <c r="O649" s="84"/>
      <c r="P649" s="84"/>
      <c r="Q649" s="84"/>
      <c r="R649" s="84"/>
      <c r="S649" s="84">
        <v>95</v>
      </c>
      <c r="T649" s="84">
        <v>349</v>
      </c>
      <c r="U649" s="41" t="s">
        <v>1968</v>
      </c>
      <c r="V649" s="44" t="s">
        <v>39</v>
      </c>
      <c r="W649" s="179"/>
    </row>
    <row r="650" s="6" customFormat="1" ht="24" spans="1:23">
      <c r="A650" s="35">
        <v>641</v>
      </c>
      <c r="B650" s="41" t="s">
        <v>1969</v>
      </c>
      <c r="C650" s="159" t="s">
        <v>189</v>
      </c>
      <c r="D650" s="41" t="s">
        <v>34</v>
      </c>
      <c r="E650" s="41" t="s">
        <v>1365</v>
      </c>
      <c r="F650" s="168">
        <v>44256</v>
      </c>
      <c r="G650" s="168">
        <v>44531</v>
      </c>
      <c r="H650" s="41" t="s">
        <v>1562</v>
      </c>
      <c r="I650" s="41" t="s">
        <v>1970</v>
      </c>
      <c r="J650" s="84">
        <v>36</v>
      </c>
      <c r="K650" s="84"/>
      <c r="L650" s="84">
        <v>36</v>
      </c>
      <c r="M650" s="84"/>
      <c r="N650" s="84"/>
      <c r="O650" s="84"/>
      <c r="P650" s="84"/>
      <c r="Q650" s="84"/>
      <c r="R650" s="70">
        <v>1</v>
      </c>
      <c r="S650" s="84">
        <v>125</v>
      </c>
      <c r="T650" s="84">
        <v>396</v>
      </c>
      <c r="U650" s="41" t="s">
        <v>1971</v>
      </c>
      <c r="V650" s="44" t="s">
        <v>39</v>
      </c>
      <c r="W650" s="179"/>
    </row>
    <row r="651" s="6" customFormat="1" ht="24" spans="1:23">
      <c r="A651" s="35">
        <v>642</v>
      </c>
      <c r="B651" s="41" t="s">
        <v>1972</v>
      </c>
      <c r="C651" s="159" t="s">
        <v>189</v>
      </c>
      <c r="D651" s="41" t="s">
        <v>34</v>
      </c>
      <c r="E651" s="41" t="s">
        <v>1091</v>
      </c>
      <c r="F651" s="168">
        <v>44256</v>
      </c>
      <c r="G651" s="168">
        <v>44531</v>
      </c>
      <c r="H651" s="41" t="s">
        <v>1562</v>
      </c>
      <c r="I651" s="41" t="s">
        <v>1973</v>
      </c>
      <c r="J651" s="84">
        <v>8</v>
      </c>
      <c r="K651" s="84"/>
      <c r="L651" s="84">
        <v>8</v>
      </c>
      <c r="M651" s="84"/>
      <c r="N651" s="84"/>
      <c r="O651" s="84"/>
      <c r="P651" s="84"/>
      <c r="Q651" s="84"/>
      <c r="R651" s="84"/>
      <c r="S651" s="84">
        <v>35</v>
      </c>
      <c r="T651" s="84">
        <v>122</v>
      </c>
      <c r="U651" s="41" t="s">
        <v>1974</v>
      </c>
      <c r="V651" s="44" t="s">
        <v>39</v>
      </c>
      <c r="W651" s="179"/>
    </row>
    <row r="652" s="6" customFormat="1" ht="36" spans="1:23">
      <c r="A652" s="35">
        <v>643</v>
      </c>
      <c r="B652" s="41" t="s">
        <v>1975</v>
      </c>
      <c r="C652" s="159" t="s">
        <v>189</v>
      </c>
      <c r="D652" s="41" t="s">
        <v>34</v>
      </c>
      <c r="E652" s="41" t="s">
        <v>1976</v>
      </c>
      <c r="F652" s="168">
        <v>44256</v>
      </c>
      <c r="G652" s="168">
        <v>44531</v>
      </c>
      <c r="H652" s="41" t="s">
        <v>1562</v>
      </c>
      <c r="I652" s="41" t="s">
        <v>1977</v>
      </c>
      <c r="J652" s="84">
        <v>24</v>
      </c>
      <c r="K652" s="84"/>
      <c r="L652" s="84">
        <v>24</v>
      </c>
      <c r="M652" s="84"/>
      <c r="N652" s="84"/>
      <c r="O652" s="84"/>
      <c r="P652" s="84"/>
      <c r="Q652" s="84"/>
      <c r="R652" s="84"/>
      <c r="S652" s="84">
        <v>7</v>
      </c>
      <c r="T652" s="84">
        <v>18</v>
      </c>
      <c r="U652" s="41" t="s">
        <v>1978</v>
      </c>
      <c r="V652" s="44" t="s">
        <v>39</v>
      </c>
      <c r="W652" s="179"/>
    </row>
    <row r="653" s="6" customFormat="1" ht="24" spans="1:23">
      <c r="A653" s="35">
        <v>644</v>
      </c>
      <c r="B653" s="41" t="s">
        <v>1979</v>
      </c>
      <c r="C653" s="159" t="s">
        <v>189</v>
      </c>
      <c r="D653" s="41" t="s">
        <v>34</v>
      </c>
      <c r="E653" s="41" t="s">
        <v>194</v>
      </c>
      <c r="F653" s="168">
        <v>44256</v>
      </c>
      <c r="G653" s="168">
        <v>44531</v>
      </c>
      <c r="H653" s="41" t="s">
        <v>1562</v>
      </c>
      <c r="I653" s="41" t="s">
        <v>1980</v>
      </c>
      <c r="J653" s="84">
        <v>24.5</v>
      </c>
      <c r="K653" s="84"/>
      <c r="L653" s="84">
        <v>24.5</v>
      </c>
      <c r="M653" s="84"/>
      <c r="N653" s="84"/>
      <c r="O653" s="84"/>
      <c r="P653" s="84"/>
      <c r="Q653" s="84"/>
      <c r="R653" s="84"/>
      <c r="S653" s="84">
        <v>25</v>
      </c>
      <c r="T653" s="84">
        <v>77</v>
      </c>
      <c r="U653" s="41" t="s">
        <v>1981</v>
      </c>
      <c r="V653" s="44" t="s">
        <v>39</v>
      </c>
      <c r="W653" s="179"/>
    </row>
    <row r="654" s="6" customFormat="1" ht="24" spans="1:23">
      <c r="A654" s="35">
        <v>645</v>
      </c>
      <c r="B654" s="41" t="s">
        <v>1982</v>
      </c>
      <c r="C654" s="159" t="s">
        <v>189</v>
      </c>
      <c r="D654" s="41" t="s">
        <v>34</v>
      </c>
      <c r="E654" s="41" t="s">
        <v>459</v>
      </c>
      <c r="F654" s="168">
        <v>44256</v>
      </c>
      <c r="G654" s="168">
        <v>44531</v>
      </c>
      <c r="H654" s="41" t="s">
        <v>1562</v>
      </c>
      <c r="I654" s="41" t="s">
        <v>1983</v>
      </c>
      <c r="J654" s="84">
        <v>30</v>
      </c>
      <c r="K654" s="84"/>
      <c r="L654" s="84">
        <v>30</v>
      </c>
      <c r="M654" s="84"/>
      <c r="N654" s="84"/>
      <c r="O654" s="84"/>
      <c r="P654" s="84"/>
      <c r="Q654" s="84"/>
      <c r="R654" s="84"/>
      <c r="S654" s="84">
        <v>28</v>
      </c>
      <c r="T654" s="84">
        <v>84</v>
      </c>
      <c r="U654" s="41" t="s">
        <v>1984</v>
      </c>
      <c r="V654" s="44" t="s">
        <v>39</v>
      </c>
      <c r="W654" s="179"/>
    </row>
    <row r="655" s="6" customFormat="1" ht="36.75" spans="1:23">
      <c r="A655" s="35">
        <v>646</v>
      </c>
      <c r="B655" s="41" t="s">
        <v>1985</v>
      </c>
      <c r="C655" s="159" t="s">
        <v>189</v>
      </c>
      <c r="D655" s="41" t="s">
        <v>34</v>
      </c>
      <c r="E655" s="41" t="s">
        <v>225</v>
      </c>
      <c r="F655" s="168">
        <v>44256</v>
      </c>
      <c r="G655" s="168">
        <v>44531</v>
      </c>
      <c r="H655" s="41" t="s">
        <v>1562</v>
      </c>
      <c r="I655" s="41" t="s">
        <v>1986</v>
      </c>
      <c r="J655" s="84">
        <v>45</v>
      </c>
      <c r="K655" s="84"/>
      <c r="L655" s="84">
        <v>45</v>
      </c>
      <c r="M655" s="84"/>
      <c r="N655" s="84"/>
      <c r="O655" s="84"/>
      <c r="P655" s="84"/>
      <c r="Q655" s="84"/>
      <c r="R655" s="84"/>
      <c r="S655" s="84">
        <v>245</v>
      </c>
      <c r="T655" s="84">
        <v>917</v>
      </c>
      <c r="U655" s="41" t="s">
        <v>1987</v>
      </c>
      <c r="V655" s="44" t="s">
        <v>39</v>
      </c>
      <c r="W655" s="179"/>
    </row>
    <row r="656" s="6" customFormat="1" ht="36" spans="1:23">
      <c r="A656" s="35">
        <v>647</v>
      </c>
      <c r="B656" s="41" t="s">
        <v>1988</v>
      </c>
      <c r="C656" s="159" t="s">
        <v>189</v>
      </c>
      <c r="D656" s="41" t="s">
        <v>34</v>
      </c>
      <c r="E656" s="41" t="s">
        <v>1989</v>
      </c>
      <c r="F656" s="168">
        <v>44256</v>
      </c>
      <c r="G656" s="168">
        <v>44531</v>
      </c>
      <c r="H656" s="41" t="s">
        <v>1562</v>
      </c>
      <c r="I656" s="41" t="s">
        <v>1990</v>
      </c>
      <c r="J656" s="84">
        <v>40</v>
      </c>
      <c r="K656" s="84"/>
      <c r="L656" s="84">
        <v>40</v>
      </c>
      <c r="M656" s="84"/>
      <c r="N656" s="84"/>
      <c r="O656" s="84"/>
      <c r="P656" s="84"/>
      <c r="Q656" s="84"/>
      <c r="R656" s="84"/>
      <c r="S656" s="84">
        <v>203</v>
      </c>
      <c r="T656" s="84">
        <v>748</v>
      </c>
      <c r="U656" s="41" t="s">
        <v>1991</v>
      </c>
      <c r="V656" s="44" t="s">
        <v>39</v>
      </c>
      <c r="W656" s="179"/>
    </row>
    <row r="657" s="6" customFormat="1" ht="24" spans="1:23">
      <c r="A657" s="35">
        <v>648</v>
      </c>
      <c r="B657" s="41" t="s">
        <v>1992</v>
      </c>
      <c r="C657" s="159" t="s">
        <v>189</v>
      </c>
      <c r="D657" s="41" t="s">
        <v>34</v>
      </c>
      <c r="E657" s="41" t="s">
        <v>911</v>
      </c>
      <c r="F657" s="168">
        <v>44256</v>
      </c>
      <c r="G657" s="168">
        <v>44531</v>
      </c>
      <c r="H657" s="41" t="s">
        <v>1562</v>
      </c>
      <c r="I657" s="41" t="s">
        <v>1993</v>
      </c>
      <c r="J657" s="84">
        <v>17</v>
      </c>
      <c r="K657" s="84"/>
      <c r="L657" s="84">
        <v>17</v>
      </c>
      <c r="M657" s="84"/>
      <c r="N657" s="84"/>
      <c r="O657" s="84"/>
      <c r="P657" s="84"/>
      <c r="Q657" s="84"/>
      <c r="R657" s="84"/>
      <c r="S657" s="84">
        <v>105</v>
      </c>
      <c r="T657" s="84">
        <v>347</v>
      </c>
      <c r="U657" s="41" t="s">
        <v>1994</v>
      </c>
      <c r="V657" s="44" t="s">
        <v>39</v>
      </c>
      <c r="W657" s="179"/>
    </row>
    <row r="658" s="6" customFormat="1" ht="24" spans="1:23">
      <c r="A658" s="35">
        <v>649</v>
      </c>
      <c r="B658" s="41" t="s">
        <v>1995</v>
      </c>
      <c r="C658" s="159" t="s">
        <v>189</v>
      </c>
      <c r="D658" s="41" t="s">
        <v>34</v>
      </c>
      <c r="E658" s="41" t="s">
        <v>1095</v>
      </c>
      <c r="F658" s="168">
        <v>44256</v>
      </c>
      <c r="G658" s="168">
        <v>44531</v>
      </c>
      <c r="H658" s="41" t="s">
        <v>1562</v>
      </c>
      <c r="I658" s="41" t="s">
        <v>1996</v>
      </c>
      <c r="J658" s="84">
        <v>25</v>
      </c>
      <c r="K658" s="84"/>
      <c r="L658" s="84">
        <v>25</v>
      </c>
      <c r="M658" s="84"/>
      <c r="N658" s="84"/>
      <c r="O658" s="84"/>
      <c r="P658" s="84"/>
      <c r="Q658" s="84"/>
      <c r="R658" s="84"/>
      <c r="S658" s="84">
        <v>122</v>
      </c>
      <c r="T658" s="84">
        <v>456</v>
      </c>
      <c r="U658" s="41" t="s">
        <v>1997</v>
      </c>
      <c r="V658" s="44" t="s">
        <v>39</v>
      </c>
      <c r="W658" s="179"/>
    </row>
    <row r="659" s="6" customFormat="1" ht="36" spans="1:23">
      <c r="A659" s="35">
        <v>650</v>
      </c>
      <c r="B659" s="41" t="s">
        <v>1998</v>
      </c>
      <c r="C659" s="159" t="s">
        <v>189</v>
      </c>
      <c r="D659" s="41" t="s">
        <v>34</v>
      </c>
      <c r="E659" s="41" t="s">
        <v>1139</v>
      </c>
      <c r="F659" s="168">
        <v>44256</v>
      </c>
      <c r="G659" s="168">
        <v>44531</v>
      </c>
      <c r="H659" s="41" t="s">
        <v>1562</v>
      </c>
      <c r="I659" s="41" t="s">
        <v>1999</v>
      </c>
      <c r="J659" s="84">
        <v>30</v>
      </c>
      <c r="K659" s="84"/>
      <c r="L659" s="84">
        <v>30</v>
      </c>
      <c r="M659" s="84"/>
      <c r="N659" s="84"/>
      <c r="O659" s="84"/>
      <c r="P659" s="84"/>
      <c r="Q659" s="84"/>
      <c r="R659" s="84"/>
      <c r="S659" s="84">
        <v>35</v>
      </c>
      <c r="T659" s="84">
        <v>116</v>
      </c>
      <c r="U659" s="41" t="s">
        <v>2000</v>
      </c>
      <c r="V659" s="44" t="s">
        <v>39</v>
      </c>
      <c r="W659" s="179"/>
    </row>
    <row r="660" s="6" customFormat="1" ht="24" spans="1:23">
      <c r="A660" s="35">
        <v>651</v>
      </c>
      <c r="B660" s="41" t="s">
        <v>2001</v>
      </c>
      <c r="C660" s="159" t="s">
        <v>189</v>
      </c>
      <c r="D660" s="41" t="s">
        <v>34</v>
      </c>
      <c r="E660" s="41" t="s">
        <v>336</v>
      </c>
      <c r="F660" s="168">
        <v>44256</v>
      </c>
      <c r="G660" s="168">
        <v>44531</v>
      </c>
      <c r="H660" s="41" t="s">
        <v>1562</v>
      </c>
      <c r="I660" s="41" t="s">
        <v>2002</v>
      </c>
      <c r="J660" s="84">
        <v>70</v>
      </c>
      <c r="K660" s="84"/>
      <c r="L660" s="84">
        <v>70</v>
      </c>
      <c r="M660" s="84"/>
      <c r="N660" s="84"/>
      <c r="O660" s="84"/>
      <c r="P660" s="84"/>
      <c r="Q660" s="84"/>
      <c r="R660" s="84"/>
      <c r="S660" s="84">
        <v>47</v>
      </c>
      <c r="T660" s="84">
        <v>173</v>
      </c>
      <c r="U660" s="41" t="s">
        <v>2003</v>
      </c>
      <c r="V660" s="44" t="s">
        <v>39</v>
      </c>
      <c r="W660" s="179"/>
    </row>
    <row r="661" s="6" customFormat="1" ht="24" spans="1:23">
      <c r="A661" s="35">
        <v>652</v>
      </c>
      <c r="B661" s="41" t="s">
        <v>2004</v>
      </c>
      <c r="C661" s="159" t="s">
        <v>189</v>
      </c>
      <c r="D661" s="41" t="s">
        <v>34</v>
      </c>
      <c r="E661" s="41" t="s">
        <v>252</v>
      </c>
      <c r="F661" s="168">
        <v>44256</v>
      </c>
      <c r="G661" s="168">
        <v>44531</v>
      </c>
      <c r="H661" s="41" t="s">
        <v>1562</v>
      </c>
      <c r="I661" s="41" t="s">
        <v>2005</v>
      </c>
      <c r="J661" s="84">
        <v>24</v>
      </c>
      <c r="K661" s="84"/>
      <c r="L661" s="84">
        <v>24</v>
      </c>
      <c r="M661" s="84"/>
      <c r="N661" s="84"/>
      <c r="O661" s="84"/>
      <c r="P661" s="84"/>
      <c r="Q661" s="84"/>
      <c r="R661" s="84"/>
      <c r="S661" s="84">
        <v>54</v>
      </c>
      <c r="T661" s="84">
        <v>166</v>
      </c>
      <c r="U661" s="41" t="s">
        <v>2006</v>
      </c>
      <c r="V661" s="44" t="s">
        <v>39</v>
      </c>
      <c r="W661" s="179"/>
    </row>
    <row r="662" s="6" customFormat="1" ht="24" spans="1:23">
      <c r="A662" s="35">
        <v>653</v>
      </c>
      <c r="B662" s="41" t="s">
        <v>2007</v>
      </c>
      <c r="C662" s="159" t="s">
        <v>189</v>
      </c>
      <c r="D662" s="41" t="s">
        <v>34</v>
      </c>
      <c r="E662" s="41" t="s">
        <v>2008</v>
      </c>
      <c r="F662" s="168">
        <v>44256</v>
      </c>
      <c r="G662" s="168">
        <v>44531</v>
      </c>
      <c r="H662" s="41" t="s">
        <v>1562</v>
      </c>
      <c r="I662" s="41" t="s">
        <v>2009</v>
      </c>
      <c r="J662" s="84">
        <v>12</v>
      </c>
      <c r="K662" s="84"/>
      <c r="L662" s="84">
        <v>12</v>
      </c>
      <c r="M662" s="84"/>
      <c r="N662" s="84"/>
      <c r="O662" s="84"/>
      <c r="P662" s="84"/>
      <c r="Q662" s="84"/>
      <c r="R662" s="84"/>
      <c r="S662" s="84">
        <v>63</v>
      </c>
      <c r="T662" s="84">
        <v>205</v>
      </c>
      <c r="U662" s="41" t="s">
        <v>2010</v>
      </c>
      <c r="V662" s="44" t="s">
        <v>39</v>
      </c>
      <c r="W662" s="179"/>
    </row>
    <row r="663" s="6" customFormat="1" ht="24" spans="1:23">
      <c r="A663" s="35">
        <v>654</v>
      </c>
      <c r="B663" s="41" t="s">
        <v>2011</v>
      </c>
      <c r="C663" s="159" t="s">
        <v>189</v>
      </c>
      <c r="D663" s="41" t="s">
        <v>34</v>
      </c>
      <c r="E663" s="41" t="s">
        <v>488</v>
      </c>
      <c r="F663" s="168">
        <v>44256</v>
      </c>
      <c r="G663" s="168">
        <v>44531</v>
      </c>
      <c r="H663" s="41" t="s">
        <v>1562</v>
      </c>
      <c r="I663" s="41" t="s">
        <v>2012</v>
      </c>
      <c r="J663" s="84">
        <v>20</v>
      </c>
      <c r="K663" s="84"/>
      <c r="L663" s="84">
        <v>20</v>
      </c>
      <c r="M663" s="84"/>
      <c r="N663" s="84"/>
      <c r="O663" s="84"/>
      <c r="P663" s="84"/>
      <c r="Q663" s="84"/>
      <c r="R663" s="84"/>
      <c r="S663" s="84">
        <v>62</v>
      </c>
      <c r="T663" s="84">
        <v>250</v>
      </c>
      <c r="U663" s="41" t="s">
        <v>2013</v>
      </c>
      <c r="V663" s="44" t="s">
        <v>39</v>
      </c>
      <c r="W663" s="179"/>
    </row>
    <row r="664" s="6" customFormat="1" ht="24" spans="1:23">
      <c r="A664" s="35">
        <v>655</v>
      </c>
      <c r="B664" s="41" t="s">
        <v>2014</v>
      </c>
      <c r="C664" s="159" t="s">
        <v>189</v>
      </c>
      <c r="D664" s="41" t="s">
        <v>34</v>
      </c>
      <c r="E664" s="41" t="s">
        <v>1489</v>
      </c>
      <c r="F664" s="168">
        <v>44256</v>
      </c>
      <c r="G664" s="168">
        <v>44531</v>
      </c>
      <c r="H664" s="41" t="s">
        <v>1562</v>
      </c>
      <c r="I664" s="41" t="s">
        <v>2015</v>
      </c>
      <c r="J664" s="84">
        <v>5</v>
      </c>
      <c r="K664" s="84"/>
      <c r="L664" s="84">
        <v>5</v>
      </c>
      <c r="M664" s="84"/>
      <c r="N664" s="84"/>
      <c r="O664" s="84"/>
      <c r="P664" s="84"/>
      <c r="Q664" s="84"/>
      <c r="R664" s="84"/>
      <c r="S664" s="84">
        <v>70</v>
      </c>
      <c r="T664" s="84">
        <v>271</v>
      </c>
      <c r="U664" s="41" t="s">
        <v>2016</v>
      </c>
      <c r="V664" s="44" t="s">
        <v>39</v>
      </c>
      <c r="W664" s="179"/>
    </row>
    <row r="665" s="6" customFormat="1" ht="24" spans="1:23">
      <c r="A665" s="35">
        <v>656</v>
      </c>
      <c r="B665" s="41" t="s">
        <v>2017</v>
      </c>
      <c r="C665" s="159" t="s">
        <v>189</v>
      </c>
      <c r="D665" s="41" t="s">
        <v>34</v>
      </c>
      <c r="E665" s="41" t="s">
        <v>100</v>
      </c>
      <c r="F665" s="168">
        <v>44256</v>
      </c>
      <c r="G665" s="168">
        <v>44531</v>
      </c>
      <c r="H665" s="41" t="s">
        <v>1562</v>
      </c>
      <c r="I665" s="41" t="s">
        <v>2018</v>
      </c>
      <c r="J665" s="84">
        <v>7.54</v>
      </c>
      <c r="K665" s="84"/>
      <c r="L665" s="84">
        <v>7.54</v>
      </c>
      <c r="M665" s="84"/>
      <c r="N665" s="84"/>
      <c r="O665" s="84"/>
      <c r="P665" s="84"/>
      <c r="Q665" s="84"/>
      <c r="R665" s="70">
        <v>1</v>
      </c>
      <c r="S665" s="84">
        <v>87</v>
      </c>
      <c r="T665" s="84">
        <v>320</v>
      </c>
      <c r="U665" s="41" t="s">
        <v>2019</v>
      </c>
      <c r="V665" s="44" t="s">
        <v>39</v>
      </c>
      <c r="W665" s="180"/>
    </row>
    <row r="666" s="6" customFormat="1" ht="24" spans="1:23">
      <c r="A666" s="35">
        <v>657</v>
      </c>
      <c r="B666" s="41" t="s">
        <v>2020</v>
      </c>
      <c r="C666" s="159" t="s">
        <v>189</v>
      </c>
      <c r="D666" s="41" t="s">
        <v>34</v>
      </c>
      <c r="E666" s="41" t="s">
        <v>252</v>
      </c>
      <c r="F666" s="168">
        <v>44256</v>
      </c>
      <c r="G666" s="168">
        <v>44531</v>
      </c>
      <c r="H666" s="41" t="s">
        <v>1562</v>
      </c>
      <c r="I666" s="41" t="s">
        <v>2021</v>
      </c>
      <c r="J666" s="84">
        <v>8.72</v>
      </c>
      <c r="K666" s="84"/>
      <c r="L666" s="84">
        <v>8.72</v>
      </c>
      <c r="M666" s="84"/>
      <c r="N666" s="84"/>
      <c r="O666" s="84"/>
      <c r="P666" s="84"/>
      <c r="Q666" s="84"/>
      <c r="R666" s="84"/>
      <c r="S666" s="84">
        <v>84</v>
      </c>
      <c r="T666" s="84">
        <v>266</v>
      </c>
      <c r="U666" s="41" t="s">
        <v>2022</v>
      </c>
      <c r="V666" s="44" t="s">
        <v>39</v>
      </c>
      <c r="W666" s="180"/>
    </row>
    <row r="667" s="6" customFormat="1" ht="36" spans="1:23">
      <c r="A667" s="35">
        <v>658</v>
      </c>
      <c r="B667" s="41" t="s">
        <v>2023</v>
      </c>
      <c r="C667" s="159" t="s">
        <v>189</v>
      </c>
      <c r="D667" s="41" t="s">
        <v>34</v>
      </c>
      <c r="E667" s="41" t="s">
        <v>941</v>
      </c>
      <c r="F667" s="168">
        <v>44256</v>
      </c>
      <c r="G667" s="168">
        <v>44531</v>
      </c>
      <c r="H667" s="41" t="s">
        <v>1562</v>
      </c>
      <c r="I667" s="41" t="s">
        <v>2024</v>
      </c>
      <c r="J667" s="84">
        <v>7.38</v>
      </c>
      <c r="K667" s="84"/>
      <c r="L667" s="84">
        <v>7.38</v>
      </c>
      <c r="M667" s="84"/>
      <c r="N667" s="84"/>
      <c r="O667" s="84"/>
      <c r="P667" s="84"/>
      <c r="Q667" s="84"/>
      <c r="R667" s="70">
        <v>1</v>
      </c>
      <c r="S667" s="84">
        <v>34</v>
      </c>
      <c r="T667" s="84">
        <v>102</v>
      </c>
      <c r="U667" s="41" t="s">
        <v>2025</v>
      </c>
      <c r="V667" s="44" t="s">
        <v>39</v>
      </c>
      <c r="W667" s="181"/>
    </row>
    <row r="668" s="6" customFormat="1" ht="24" spans="1:23">
      <c r="A668" s="35">
        <v>659</v>
      </c>
      <c r="B668" s="41" t="s">
        <v>2026</v>
      </c>
      <c r="C668" s="159" t="s">
        <v>189</v>
      </c>
      <c r="D668" s="41" t="s">
        <v>34</v>
      </c>
      <c r="E668" s="41" t="s">
        <v>509</v>
      </c>
      <c r="F668" s="168">
        <v>44256</v>
      </c>
      <c r="G668" s="168">
        <v>44531</v>
      </c>
      <c r="H668" s="41" t="s">
        <v>1562</v>
      </c>
      <c r="I668" s="41" t="s">
        <v>2027</v>
      </c>
      <c r="J668" s="84">
        <v>19.16</v>
      </c>
      <c r="K668" s="84"/>
      <c r="L668" s="84">
        <v>19.16</v>
      </c>
      <c r="M668" s="84"/>
      <c r="N668" s="84"/>
      <c r="O668" s="84"/>
      <c r="P668" s="84"/>
      <c r="Q668" s="84"/>
      <c r="R668" s="84"/>
      <c r="S668" s="84">
        <v>400</v>
      </c>
      <c r="T668" s="84">
        <v>165</v>
      </c>
      <c r="U668" s="41" t="s">
        <v>2028</v>
      </c>
      <c r="V668" s="44" t="s">
        <v>39</v>
      </c>
      <c r="W668" s="181"/>
    </row>
    <row r="669" s="6" customFormat="1" ht="52.5" spans="1:23">
      <c r="A669" s="35">
        <v>660</v>
      </c>
      <c r="B669" s="69" t="s">
        <v>2029</v>
      </c>
      <c r="C669" s="159" t="s">
        <v>189</v>
      </c>
      <c r="D669" s="41" t="s">
        <v>34</v>
      </c>
      <c r="E669" s="85" t="s">
        <v>2030</v>
      </c>
      <c r="F669" s="168">
        <v>44256</v>
      </c>
      <c r="G669" s="168">
        <v>44531</v>
      </c>
      <c r="H669" s="169" t="s">
        <v>1562</v>
      </c>
      <c r="I669" s="69" t="s">
        <v>2031</v>
      </c>
      <c r="J669" s="84">
        <v>53.55</v>
      </c>
      <c r="K669" s="84"/>
      <c r="L669" s="84">
        <v>53.55</v>
      </c>
      <c r="M669" s="84"/>
      <c r="N669" s="84"/>
      <c r="O669" s="84">
        <v>5</v>
      </c>
      <c r="P669" s="84"/>
      <c r="Q669" s="84"/>
      <c r="R669" s="84"/>
      <c r="S669" s="84">
        <v>400</v>
      </c>
      <c r="T669" s="84">
        <v>1200</v>
      </c>
      <c r="U669" s="69" t="s">
        <v>2032</v>
      </c>
      <c r="V669" s="44" t="s">
        <v>39</v>
      </c>
      <c r="W669" s="169"/>
    </row>
    <row r="670" s="6" customFormat="1" ht="48" spans="1:23">
      <c r="A670" s="35">
        <v>661</v>
      </c>
      <c r="B670" s="69" t="s">
        <v>2033</v>
      </c>
      <c r="C670" s="159" t="s">
        <v>189</v>
      </c>
      <c r="D670" s="41" t="s">
        <v>34</v>
      </c>
      <c r="E670" s="173" t="s">
        <v>2034</v>
      </c>
      <c r="F670" s="168">
        <v>44256</v>
      </c>
      <c r="G670" s="168">
        <v>44531</v>
      </c>
      <c r="H670" s="169" t="s">
        <v>1562</v>
      </c>
      <c r="I670" s="69" t="s">
        <v>2031</v>
      </c>
      <c r="J670" s="84">
        <v>59.7</v>
      </c>
      <c r="K670" s="84"/>
      <c r="L670" s="84">
        <v>59.7</v>
      </c>
      <c r="M670" s="84"/>
      <c r="N670" s="84"/>
      <c r="O670" s="84">
        <v>3</v>
      </c>
      <c r="P670" s="84"/>
      <c r="Q670" s="84"/>
      <c r="R670" s="84">
        <v>1</v>
      </c>
      <c r="S670" s="84">
        <v>400</v>
      </c>
      <c r="T670" s="84">
        <v>1201</v>
      </c>
      <c r="U670" s="69" t="s">
        <v>2035</v>
      </c>
      <c r="V670" s="44" t="s">
        <v>39</v>
      </c>
      <c r="W670" s="169"/>
    </row>
    <row r="671" s="6" customFormat="1" ht="63" spans="1:23">
      <c r="A671" s="35">
        <v>662</v>
      </c>
      <c r="B671" s="69" t="s">
        <v>2036</v>
      </c>
      <c r="C671" s="159" t="s">
        <v>189</v>
      </c>
      <c r="D671" s="41" t="s">
        <v>34</v>
      </c>
      <c r="E671" s="174" t="s">
        <v>2037</v>
      </c>
      <c r="F671" s="168">
        <v>44256</v>
      </c>
      <c r="G671" s="168">
        <v>44531</v>
      </c>
      <c r="H671" s="169" t="s">
        <v>1562</v>
      </c>
      <c r="I671" s="69" t="s">
        <v>2031</v>
      </c>
      <c r="J671" s="84">
        <v>59.7</v>
      </c>
      <c r="K671" s="84"/>
      <c r="L671" s="84">
        <v>59.7</v>
      </c>
      <c r="M671" s="84"/>
      <c r="N671" s="84"/>
      <c r="O671" s="84">
        <v>5</v>
      </c>
      <c r="P671" s="84"/>
      <c r="Q671" s="84"/>
      <c r="R671" s="84">
        <v>1</v>
      </c>
      <c r="S671" s="84">
        <v>400</v>
      </c>
      <c r="T671" s="84">
        <v>1202</v>
      </c>
      <c r="U671" s="69" t="s">
        <v>2038</v>
      </c>
      <c r="V671" s="44" t="s">
        <v>39</v>
      </c>
      <c r="W671" s="169"/>
    </row>
    <row r="672" s="6" customFormat="1" ht="60" spans="1:23">
      <c r="A672" s="35">
        <v>663</v>
      </c>
      <c r="B672" s="41" t="s">
        <v>2039</v>
      </c>
      <c r="C672" s="159" t="s">
        <v>189</v>
      </c>
      <c r="D672" s="41" t="s">
        <v>34</v>
      </c>
      <c r="E672" s="173" t="s">
        <v>353</v>
      </c>
      <c r="F672" s="168">
        <v>44256</v>
      </c>
      <c r="G672" s="168">
        <v>44531</v>
      </c>
      <c r="H672" s="169" t="s">
        <v>1562</v>
      </c>
      <c r="I672" s="173" t="s">
        <v>2040</v>
      </c>
      <c r="J672" s="73">
        <v>53.56</v>
      </c>
      <c r="K672" s="73"/>
      <c r="L672" s="73">
        <v>53.56</v>
      </c>
      <c r="M672" s="84"/>
      <c r="N672" s="84"/>
      <c r="O672" s="84"/>
      <c r="P672" s="84"/>
      <c r="Q672" s="84"/>
      <c r="R672" s="84"/>
      <c r="S672" s="84">
        <v>342</v>
      </c>
      <c r="T672" s="84">
        <v>1560</v>
      </c>
      <c r="U672" s="173" t="s">
        <v>2041</v>
      </c>
      <c r="V672" s="44" t="s">
        <v>39</v>
      </c>
      <c r="W672" s="169"/>
    </row>
    <row r="673" s="6" customFormat="1" ht="24" spans="1:23">
      <c r="A673" s="35">
        <v>664</v>
      </c>
      <c r="B673" s="41" t="s">
        <v>2039</v>
      </c>
      <c r="C673" s="159" t="s">
        <v>189</v>
      </c>
      <c r="D673" s="41" t="s">
        <v>34</v>
      </c>
      <c r="E673" s="41" t="s">
        <v>206</v>
      </c>
      <c r="F673" s="168">
        <v>44256</v>
      </c>
      <c r="G673" s="168">
        <v>44531</v>
      </c>
      <c r="H673" s="169" t="s">
        <v>1562</v>
      </c>
      <c r="I673" s="41" t="s">
        <v>2042</v>
      </c>
      <c r="J673" s="73">
        <v>39.24</v>
      </c>
      <c r="K673" s="73"/>
      <c r="L673" s="73">
        <v>39.24</v>
      </c>
      <c r="M673" s="84"/>
      <c r="N673" s="84"/>
      <c r="O673" s="84"/>
      <c r="P673" s="84"/>
      <c r="Q673" s="84"/>
      <c r="R673" s="70">
        <v>1</v>
      </c>
      <c r="S673" s="84">
        <v>30</v>
      </c>
      <c r="T673" s="84">
        <v>30</v>
      </c>
      <c r="U673" s="41" t="s">
        <v>2043</v>
      </c>
      <c r="V673" s="44" t="s">
        <v>39</v>
      </c>
      <c r="W673" s="169"/>
    </row>
    <row r="674" s="6" customFormat="1" ht="60" spans="1:23">
      <c r="A674" s="35">
        <v>665</v>
      </c>
      <c r="B674" s="41" t="s">
        <v>2039</v>
      </c>
      <c r="C674" s="159" t="s">
        <v>189</v>
      </c>
      <c r="D674" s="41" t="s">
        <v>34</v>
      </c>
      <c r="E674" s="41" t="s">
        <v>513</v>
      </c>
      <c r="F674" s="168">
        <v>44256</v>
      </c>
      <c r="G674" s="168">
        <v>44531</v>
      </c>
      <c r="H674" s="169" t="s">
        <v>1562</v>
      </c>
      <c r="I674" s="41" t="s">
        <v>2044</v>
      </c>
      <c r="J674" s="73">
        <v>49.23</v>
      </c>
      <c r="K674" s="73"/>
      <c r="L674" s="73">
        <v>49.23</v>
      </c>
      <c r="M674" s="84"/>
      <c r="N674" s="84"/>
      <c r="O674" s="84"/>
      <c r="P674" s="84"/>
      <c r="Q674" s="84"/>
      <c r="R674" s="84"/>
      <c r="S674" s="84">
        <v>77</v>
      </c>
      <c r="T674" s="84">
        <v>317</v>
      </c>
      <c r="U674" s="41" t="s">
        <v>2045</v>
      </c>
      <c r="V674" s="44" t="s">
        <v>39</v>
      </c>
      <c r="W674" s="169"/>
    </row>
    <row r="675" s="6" customFormat="1" ht="60" spans="1:23">
      <c r="A675" s="35">
        <v>666</v>
      </c>
      <c r="B675" s="41" t="s">
        <v>2039</v>
      </c>
      <c r="C675" s="159" t="s">
        <v>189</v>
      </c>
      <c r="D675" s="41" t="s">
        <v>34</v>
      </c>
      <c r="E675" s="44" t="s">
        <v>100</v>
      </c>
      <c r="F675" s="168">
        <v>44256</v>
      </c>
      <c r="G675" s="168">
        <v>44531</v>
      </c>
      <c r="H675" s="169" t="s">
        <v>1562</v>
      </c>
      <c r="I675" s="173" t="s">
        <v>2046</v>
      </c>
      <c r="J675" s="73">
        <v>39.24</v>
      </c>
      <c r="K675" s="73"/>
      <c r="L675" s="73">
        <v>39.24</v>
      </c>
      <c r="M675" s="84"/>
      <c r="N675" s="84"/>
      <c r="O675" s="84"/>
      <c r="P675" s="84"/>
      <c r="Q675" s="84"/>
      <c r="R675" s="70">
        <v>1</v>
      </c>
      <c r="S675" s="84">
        <v>20</v>
      </c>
      <c r="T675" s="84">
        <v>79</v>
      </c>
      <c r="U675" s="173" t="s">
        <v>2047</v>
      </c>
      <c r="V675" s="44" t="s">
        <v>39</v>
      </c>
      <c r="W675" s="169"/>
    </row>
    <row r="676" s="6" customFormat="1" ht="24" spans="1:23">
      <c r="A676" s="35">
        <v>667</v>
      </c>
      <c r="B676" s="41" t="s">
        <v>2039</v>
      </c>
      <c r="C676" s="159" t="s">
        <v>189</v>
      </c>
      <c r="D676" s="41" t="s">
        <v>34</v>
      </c>
      <c r="E676" s="169" t="s">
        <v>272</v>
      </c>
      <c r="F676" s="168">
        <v>44256</v>
      </c>
      <c r="G676" s="168">
        <v>44531</v>
      </c>
      <c r="H676" s="169" t="s">
        <v>1562</v>
      </c>
      <c r="I676" s="173" t="s">
        <v>2048</v>
      </c>
      <c r="J676" s="73">
        <v>29.97</v>
      </c>
      <c r="K676" s="73"/>
      <c r="L676" s="73">
        <v>29.97</v>
      </c>
      <c r="M676" s="84"/>
      <c r="N676" s="84"/>
      <c r="O676" s="84"/>
      <c r="P676" s="84"/>
      <c r="Q676" s="84"/>
      <c r="R676" s="70">
        <v>1</v>
      </c>
      <c r="S676" s="84">
        <v>78</v>
      </c>
      <c r="T676" s="84">
        <v>298</v>
      </c>
      <c r="U676" s="44" t="s">
        <v>2049</v>
      </c>
      <c r="V676" s="44" t="s">
        <v>39</v>
      </c>
      <c r="W676" s="169"/>
    </row>
    <row r="677" s="6" customFormat="1" ht="24" spans="1:23">
      <c r="A677" s="35">
        <v>668</v>
      </c>
      <c r="B677" s="41" t="s">
        <v>2039</v>
      </c>
      <c r="C677" s="159" t="s">
        <v>189</v>
      </c>
      <c r="D677" s="41" t="s">
        <v>34</v>
      </c>
      <c r="E677" s="173" t="s">
        <v>276</v>
      </c>
      <c r="F677" s="168">
        <v>44256</v>
      </c>
      <c r="G677" s="168">
        <v>44531</v>
      </c>
      <c r="H677" s="169" t="s">
        <v>1562</v>
      </c>
      <c r="I677" s="173" t="s">
        <v>2050</v>
      </c>
      <c r="J677" s="73">
        <v>44.93</v>
      </c>
      <c r="K677" s="73"/>
      <c r="L677" s="73">
        <v>44.93</v>
      </c>
      <c r="M677" s="84"/>
      <c r="N677" s="84"/>
      <c r="O677" s="84"/>
      <c r="P677" s="84"/>
      <c r="Q677" s="84"/>
      <c r="R677" s="70">
        <v>1</v>
      </c>
      <c r="S677" s="84">
        <v>30</v>
      </c>
      <c r="T677" s="84">
        <v>110</v>
      </c>
      <c r="U677" s="173" t="s">
        <v>2051</v>
      </c>
      <c r="V677" s="44" t="s">
        <v>39</v>
      </c>
      <c r="W677" s="169"/>
    </row>
    <row r="678" s="6" customFormat="1" ht="24" spans="1:23">
      <c r="A678" s="35">
        <v>669</v>
      </c>
      <c r="B678" s="41" t="s">
        <v>2039</v>
      </c>
      <c r="C678" s="159" t="s">
        <v>189</v>
      </c>
      <c r="D678" s="41" t="s">
        <v>34</v>
      </c>
      <c r="E678" s="36" t="s">
        <v>386</v>
      </c>
      <c r="F678" s="168">
        <v>44256</v>
      </c>
      <c r="G678" s="168">
        <v>44531</v>
      </c>
      <c r="H678" s="169" t="s">
        <v>1562</v>
      </c>
      <c r="I678" s="173" t="s">
        <v>2052</v>
      </c>
      <c r="J678" s="73">
        <v>49.95</v>
      </c>
      <c r="K678" s="73"/>
      <c r="L678" s="73">
        <v>49.95</v>
      </c>
      <c r="M678" s="84"/>
      <c r="N678" s="84"/>
      <c r="O678" s="84"/>
      <c r="P678" s="84"/>
      <c r="Q678" s="84"/>
      <c r="R678" s="84"/>
      <c r="S678" s="84">
        <v>30</v>
      </c>
      <c r="T678" s="84">
        <v>102</v>
      </c>
      <c r="U678" s="173" t="s">
        <v>2053</v>
      </c>
      <c r="V678" s="44" t="s">
        <v>39</v>
      </c>
      <c r="W678" s="169"/>
    </row>
    <row r="679" s="6" customFormat="1" ht="24" spans="1:23">
      <c r="A679" s="35">
        <v>670</v>
      </c>
      <c r="B679" s="41" t="s">
        <v>2039</v>
      </c>
      <c r="C679" s="159" t="s">
        <v>189</v>
      </c>
      <c r="D679" s="41" t="s">
        <v>34</v>
      </c>
      <c r="E679" s="173" t="s">
        <v>1575</v>
      </c>
      <c r="F679" s="168">
        <v>44256</v>
      </c>
      <c r="G679" s="168">
        <v>44531</v>
      </c>
      <c r="H679" s="169" t="s">
        <v>1562</v>
      </c>
      <c r="I679" s="173" t="s">
        <v>2054</v>
      </c>
      <c r="J679" s="73">
        <v>40.61</v>
      </c>
      <c r="K679" s="73"/>
      <c r="L679" s="73">
        <v>40.61</v>
      </c>
      <c r="M679" s="84"/>
      <c r="N679" s="84"/>
      <c r="O679" s="84"/>
      <c r="P679" s="84"/>
      <c r="Q679" s="84"/>
      <c r="R679" s="70">
        <v>1</v>
      </c>
      <c r="S679" s="84">
        <v>20</v>
      </c>
      <c r="T679" s="84">
        <v>90</v>
      </c>
      <c r="U679" s="173" t="s">
        <v>2055</v>
      </c>
      <c r="V679" s="44" t="s">
        <v>39</v>
      </c>
      <c r="W679" s="169"/>
    </row>
    <row r="680" s="6" customFormat="1" ht="36" spans="1:23">
      <c r="A680" s="35">
        <v>671</v>
      </c>
      <c r="B680" s="41" t="s">
        <v>2039</v>
      </c>
      <c r="C680" s="159" t="s">
        <v>189</v>
      </c>
      <c r="D680" s="41" t="s">
        <v>34</v>
      </c>
      <c r="E680" s="175" t="s">
        <v>297</v>
      </c>
      <c r="F680" s="168">
        <v>44256</v>
      </c>
      <c r="G680" s="168">
        <v>44531</v>
      </c>
      <c r="H680" s="169" t="s">
        <v>1562</v>
      </c>
      <c r="I680" s="175" t="s">
        <v>2056</v>
      </c>
      <c r="J680" s="73">
        <v>12.13</v>
      </c>
      <c r="K680" s="73"/>
      <c r="L680" s="73">
        <v>12.13</v>
      </c>
      <c r="M680" s="84"/>
      <c r="N680" s="84"/>
      <c r="O680" s="84"/>
      <c r="P680" s="84"/>
      <c r="Q680" s="84"/>
      <c r="R680" s="84"/>
      <c r="S680" s="84">
        <v>20</v>
      </c>
      <c r="T680" s="84">
        <v>90</v>
      </c>
      <c r="U680" s="173" t="s">
        <v>2057</v>
      </c>
      <c r="V680" s="44" t="s">
        <v>39</v>
      </c>
      <c r="W680" s="169"/>
    </row>
    <row r="681" s="6" customFormat="1" ht="24" spans="1:23">
      <c r="A681" s="35">
        <v>672</v>
      </c>
      <c r="B681" s="41" t="s">
        <v>2039</v>
      </c>
      <c r="C681" s="159" t="s">
        <v>189</v>
      </c>
      <c r="D681" s="41" t="s">
        <v>34</v>
      </c>
      <c r="E681" s="176" t="s">
        <v>1602</v>
      </c>
      <c r="F681" s="168">
        <v>44256</v>
      </c>
      <c r="G681" s="168">
        <v>44531</v>
      </c>
      <c r="H681" s="169" t="s">
        <v>1562</v>
      </c>
      <c r="I681" s="176" t="s">
        <v>2058</v>
      </c>
      <c r="J681" s="73">
        <v>49.94</v>
      </c>
      <c r="K681" s="73"/>
      <c r="L681" s="73">
        <v>49.94</v>
      </c>
      <c r="M681" s="84"/>
      <c r="N681" s="84"/>
      <c r="O681" s="84"/>
      <c r="P681" s="84"/>
      <c r="Q681" s="84"/>
      <c r="R681" s="84"/>
      <c r="S681" s="84">
        <v>35</v>
      </c>
      <c r="T681" s="84">
        <v>112</v>
      </c>
      <c r="U681" s="173" t="s">
        <v>2059</v>
      </c>
      <c r="V681" s="44" t="s">
        <v>39</v>
      </c>
      <c r="W681" s="169"/>
    </row>
    <row r="682" s="6" customFormat="1" ht="24" spans="1:23">
      <c r="A682" s="35">
        <v>673</v>
      </c>
      <c r="B682" s="41" t="s">
        <v>2039</v>
      </c>
      <c r="C682" s="159" t="s">
        <v>189</v>
      </c>
      <c r="D682" s="41" t="s">
        <v>34</v>
      </c>
      <c r="E682" s="173" t="s">
        <v>1196</v>
      </c>
      <c r="F682" s="168">
        <v>44256</v>
      </c>
      <c r="G682" s="168">
        <v>44531</v>
      </c>
      <c r="H682" s="169" t="s">
        <v>1562</v>
      </c>
      <c r="I682" s="173" t="s">
        <v>2060</v>
      </c>
      <c r="J682" s="73">
        <v>39.95</v>
      </c>
      <c r="K682" s="73"/>
      <c r="L682" s="73">
        <v>39.95</v>
      </c>
      <c r="M682" s="84"/>
      <c r="N682" s="84"/>
      <c r="O682" s="84"/>
      <c r="P682" s="84"/>
      <c r="Q682" s="84"/>
      <c r="R682" s="84"/>
      <c r="S682" s="84">
        <v>7</v>
      </c>
      <c r="T682" s="84">
        <v>23</v>
      </c>
      <c r="U682" s="173" t="s">
        <v>2061</v>
      </c>
      <c r="V682" s="44" t="s">
        <v>39</v>
      </c>
      <c r="W682" s="169"/>
    </row>
    <row r="683" s="6" customFormat="1" ht="24" spans="1:23">
      <c r="A683" s="35">
        <v>674</v>
      </c>
      <c r="B683" s="41" t="s">
        <v>2039</v>
      </c>
      <c r="C683" s="159" t="s">
        <v>189</v>
      </c>
      <c r="D683" s="41" t="s">
        <v>34</v>
      </c>
      <c r="E683" s="173" t="s">
        <v>904</v>
      </c>
      <c r="F683" s="168">
        <v>44256</v>
      </c>
      <c r="G683" s="168">
        <v>44531</v>
      </c>
      <c r="H683" s="169" t="s">
        <v>1562</v>
      </c>
      <c r="I683" s="36" t="s">
        <v>2062</v>
      </c>
      <c r="J683" s="73">
        <v>49.94</v>
      </c>
      <c r="K683" s="73"/>
      <c r="L683" s="73">
        <v>49.94</v>
      </c>
      <c r="M683" s="84"/>
      <c r="N683" s="84"/>
      <c r="O683" s="84"/>
      <c r="P683" s="84"/>
      <c r="Q683" s="84"/>
      <c r="R683" s="84"/>
      <c r="S683" s="84">
        <v>34</v>
      </c>
      <c r="T683" s="84">
        <v>156</v>
      </c>
      <c r="U683" s="36" t="s">
        <v>2063</v>
      </c>
      <c r="V683" s="44" t="s">
        <v>39</v>
      </c>
      <c r="W683" s="169"/>
    </row>
    <row r="684" s="6" customFormat="1" ht="73.5" spans="1:23">
      <c r="A684" s="35">
        <v>675</v>
      </c>
      <c r="B684" s="41" t="s">
        <v>2039</v>
      </c>
      <c r="C684" s="159" t="s">
        <v>189</v>
      </c>
      <c r="D684" s="41" t="s">
        <v>34</v>
      </c>
      <c r="E684" s="173" t="s">
        <v>2064</v>
      </c>
      <c r="F684" s="168">
        <v>44256</v>
      </c>
      <c r="G684" s="168">
        <v>44531</v>
      </c>
      <c r="H684" s="169" t="s">
        <v>1562</v>
      </c>
      <c r="I684" s="174" t="s">
        <v>2065</v>
      </c>
      <c r="J684" s="73">
        <v>60.06</v>
      </c>
      <c r="K684" s="73"/>
      <c r="L684" s="73">
        <v>60.06</v>
      </c>
      <c r="M684" s="84"/>
      <c r="N684" s="84"/>
      <c r="O684" s="84"/>
      <c r="P684" s="84"/>
      <c r="Q684" s="84"/>
      <c r="R684" s="84"/>
      <c r="S684" s="84">
        <v>62</v>
      </c>
      <c r="T684" s="84">
        <v>248</v>
      </c>
      <c r="U684" s="36" t="s">
        <v>2066</v>
      </c>
      <c r="V684" s="44" t="s">
        <v>39</v>
      </c>
      <c r="W684" s="169"/>
    </row>
    <row r="685" s="6" customFormat="1" ht="60" spans="1:23">
      <c r="A685" s="35">
        <v>676</v>
      </c>
      <c r="B685" s="41" t="s">
        <v>2039</v>
      </c>
      <c r="C685" s="159" t="s">
        <v>189</v>
      </c>
      <c r="D685" s="41" t="s">
        <v>34</v>
      </c>
      <c r="E685" s="173" t="s">
        <v>770</v>
      </c>
      <c r="F685" s="168">
        <v>44256</v>
      </c>
      <c r="G685" s="168">
        <v>44531</v>
      </c>
      <c r="H685" s="169" t="s">
        <v>1562</v>
      </c>
      <c r="I685" s="173" t="s">
        <v>2067</v>
      </c>
      <c r="J685" s="73">
        <v>66.27</v>
      </c>
      <c r="K685" s="73"/>
      <c r="L685" s="73">
        <v>66.27</v>
      </c>
      <c r="M685" s="84"/>
      <c r="N685" s="84"/>
      <c r="O685" s="84"/>
      <c r="P685" s="84"/>
      <c r="Q685" s="84"/>
      <c r="R685" s="84"/>
      <c r="S685" s="84">
        <v>200</v>
      </c>
      <c r="T685" s="84">
        <v>800</v>
      </c>
      <c r="U685" s="173" t="s">
        <v>2068</v>
      </c>
      <c r="V685" s="44" t="s">
        <v>39</v>
      </c>
      <c r="W685" s="169"/>
    </row>
    <row r="686" s="6" customFormat="1" ht="24" spans="1:23">
      <c r="A686" s="35">
        <v>677</v>
      </c>
      <c r="B686" s="41" t="s">
        <v>2039</v>
      </c>
      <c r="C686" s="159" t="s">
        <v>189</v>
      </c>
      <c r="D686" s="41" t="s">
        <v>34</v>
      </c>
      <c r="E686" s="69" t="s">
        <v>399</v>
      </c>
      <c r="F686" s="168">
        <v>44256</v>
      </c>
      <c r="G686" s="168">
        <v>44531</v>
      </c>
      <c r="H686" s="169" t="s">
        <v>1562</v>
      </c>
      <c r="I686" s="69" t="s">
        <v>2069</v>
      </c>
      <c r="J686" s="73">
        <v>40.04</v>
      </c>
      <c r="K686" s="73"/>
      <c r="L686" s="73">
        <v>40.04</v>
      </c>
      <c r="M686" s="84"/>
      <c r="N686" s="84"/>
      <c r="O686" s="84"/>
      <c r="P686" s="84"/>
      <c r="Q686" s="84"/>
      <c r="R686" s="70">
        <v>1</v>
      </c>
      <c r="S686" s="84">
        <v>37</v>
      </c>
      <c r="T686" s="84">
        <v>146</v>
      </c>
      <c r="U686" s="69" t="s">
        <v>2070</v>
      </c>
      <c r="V686" s="44" t="s">
        <v>39</v>
      </c>
      <c r="W686" s="169"/>
    </row>
    <row r="687" s="6" customFormat="1" ht="24" spans="1:23">
      <c r="A687" s="35">
        <v>678</v>
      </c>
      <c r="B687" s="41" t="s">
        <v>2039</v>
      </c>
      <c r="C687" s="159" t="s">
        <v>189</v>
      </c>
      <c r="D687" s="41" t="s">
        <v>34</v>
      </c>
      <c r="E687" s="173" t="s">
        <v>592</v>
      </c>
      <c r="F687" s="168">
        <v>44256</v>
      </c>
      <c r="G687" s="168">
        <v>44531</v>
      </c>
      <c r="H687" s="169" t="s">
        <v>1562</v>
      </c>
      <c r="I687" s="173" t="s">
        <v>2071</v>
      </c>
      <c r="J687" s="73">
        <v>12.07</v>
      </c>
      <c r="K687" s="73"/>
      <c r="L687" s="73">
        <v>12.07</v>
      </c>
      <c r="M687" s="84"/>
      <c r="N687" s="84"/>
      <c r="O687" s="84"/>
      <c r="P687" s="84"/>
      <c r="Q687" s="84"/>
      <c r="R687" s="84"/>
      <c r="S687" s="84">
        <v>92</v>
      </c>
      <c r="T687" s="84">
        <v>320</v>
      </c>
      <c r="U687" s="173" t="s">
        <v>2072</v>
      </c>
      <c r="V687" s="44" t="s">
        <v>39</v>
      </c>
      <c r="W687" s="169"/>
    </row>
    <row r="688" s="6" customFormat="1" ht="24" spans="1:23">
      <c r="A688" s="35">
        <v>679</v>
      </c>
      <c r="B688" s="41" t="s">
        <v>2039</v>
      </c>
      <c r="C688" s="159" t="s">
        <v>189</v>
      </c>
      <c r="D688" s="41" t="s">
        <v>34</v>
      </c>
      <c r="E688" s="173" t="s">
        <v>145</v>
      </c>
      <c r="F688" s="168">
        <v>44256</v>
      </c>
      <c r="G688" s="168">
        <v>44531</v>
      </c>
      <c r="H688" s="169" t="s">
        <v>1562</v>
      </c>
      <c r="I688" s="173" t="s">
        <v>2073</v>
      </c>
      <c r="J688" s="73">
        <v>80.15</v>
      </c>
      <c r="K688" s="73"/>
      <c r="L688" s="73">
        <v>80.15</v>
      </c>
      <c r="M688" s="84"/>
      <c r="N688" s="84"/>
      <c r="O688" s="84"/>
      <c r="P688" s="84"/>
      <c r="Q688" s="84"/>
      <c r="R688" s="84"/>
      <c r="S688" s="84">
        <v>45</v>
      </c>
      <c r="T688" s="84">
        <v>230</v>
      </c>
      <c r="U688" s="176" t="s">
        <v>2074</v>
      </c>
      <c r="V688" s="44" t="s">
        <v>39</v>
      </c>
      <c r="W688" s="169"/>
    </row>
    <row r="689" s="6" customFormat="1" ht="60" spans="1:23">
      <c r="A689" s="35">
        <v>680</v>
      </c>
      <c r="B689" s="41" t="s">
        <v>2039</v>
      </c>
      <c r="C689" s="159" t="s">
        <v>189</v>
      </c>
      <c r="D689" s="41" t="s">
        <v>34</v>
      </c>
      <c r="E689" s="173" t="s">
        <v>1592</v>
      </c>
      <c r="F689" s="168">
        <v>44256</v>
      </c>
      <c r="G689" s="168">
        <v>44531</v>
      </c>
      <c r="H689" s="169" t="s">
        <v>1562</v>
      </c>
      <c r="I689" s="173" t="s">
        <v>2075</v>
      </c>
      <c r="J689" s="73">
        <v>79.75</v>
      </c>
      <c r="K689" s="73"/>
      <c r="L689" s="73">
        <v>79.75</v>
      </c>
      <c r="M689" s="84"/>
      <c r="N689" s="84"/>
      <c r="O689" s="84"/>
      <c r="P689" s="84"/>
      <c r="Q689" s="84"/>
      <c r="R689" s="84"/>
      <c r="S689" s="84">
        <v>20</v>
      </c>
      <c r="T689" s="84">
        <v>90</v>
      </c>
      <c r="U689" s="173" t="s">
        <v>2057</v>
      </c>
      <c r="V689" s="44" t="s">
        <v>39</v>
      </c>
      <c r="W689" s="169"/>
    </row>
    <row r="690" s="6" customFormat="1" ht="60" spans="1:23">
      <c r="A690" s="35">
        <v>681</v>
      </c>
      <c r="B690" s="41" t="s">
        <v>2039</v>
      </c>
      <c r="C690" s="159" t="s">
        <v>189</v>
      </c>
      <c r="D690" s="41" t="s">
        <v>34</v>
      </c>
      <c r="E690" s="173" t="s">
        <v>1416</v>
      </c>
      <c r="F690" s="168">
        <v>44256</v>
      </c>
      <c r="G690" s="168">
        <v>44531</v>
      </c>
      <c r="H690" s="169" t="s">
        <v>1562</v>
      </c>
      <c r="I690" s="173" t="s">
        <v>2076</v>
      </c>
      <c r="J690" s="73">
        <v>54.86</v>
      </c>
      <c r="K690" s="73"/>
      <c r="L690" s="73">
        <v>54.86</v>
      </c>
      <c r="M690" s="84"/>
      <c r="N690" s="84"/>
      <c r="O690" s="84"/>
      <c r="P690" s="84"/>
      <c r="Q690" s="84"/>
      <c r="R690" s="84"/>
      <c r="S690" s="84">
        <v>12</v>
      </c>
      <c r="T690" s="84">
        <v>43</v>
      </c>
      <c r="U690" s="182" t="s">
        <v>2077</v>
      </c>
      <c r="V690" s="44" t="s">
        <v>39</v>
      </c>
      <c r="W690" s="169"/>
    </row>
    <row r="691" s="6" customFormat="1" ht="36" spans="1:23">
      <c r="A691" s="35">
        <v>682</v>
      </c>
      <c r="B691" s="41" t="s">
        <v>2039</v>
      </c>
      <c r="C691" s="159" t="s">
        <v>189</v>
      </c>
      <c r="D691" s="41" t="s">
        <v>34</v>
      </c>
      <c r="E691" s="69" t="s">
        <v>324</v>
      </c>
      <c r="F691" s="168">
        <v>44256</v>
      </c>
      <c r="G691" s="168">
        <v>44531</v>
      </c>
      <c r="H691" s="169" t="s">
        <v>1562</v>
      </c>
      <c r="I691" s="69" t="s">
        <v>2078</v>
      </c>
      <c r="J691" s="73">
        <v>70.7</v>
      </c>
      <c r="K691" s="73"/>
      <c r="L691" s="73">
        <v>70.7</v>
      </c>
      <c r="M691" s="84"/>
      <c r="N691" s="84"/>
      <c r="O691" s="84"/>
      <c r="P691" s="84"/>
      <c r="Q691" s="84"/>
      <c r="R691" s="70">
        <v>1</v>
      </c>
      <c r="S691" s="84">
        <v>15</v>
      </c>
      <c r="T691" s="84">
        <v>67</v>
      </c>
      <c r="U691" s="69" t="s">
        <v>2079</v>
      </c>
      <c r="V691" s="44" t="s">
        <v>39</v>
      </c>
      <c r="W691" s="169"/>
    </row>
    <row r="692" s="6" customFormat="1" ht="24" spans="1:23">
      <c r="A692" s="35">
        <v>683</v>
      </c>
      <c r="B692" s="41" t="s">
        <v>2039</v>
      </c>
      <c r="C692" s="159" t="s">
        <v>189</v>
      </c>
      <c r="D692" s="41" t="s">
        <v>34</v>
      </c>
      <c r="E692" s="44" t="s">
        <v>934</v>
      </c>
      <c r="F692" s="168">
        <v>44256</v>
      </c>
      <c r="G692" s="168">
        <v>44531</v>
      </c>
      <c r="H692" s="169" t="s">
        <v>1562</v>
      </c>
      <c r="I692" s="41" t="s">
        <v>2080</v>
      </c>
      <c r="J692" s="73">
        <v>60.21</v>
      </c>
      <c r="K692" s="73"/>
      <c r="L692" s="73">
        <v>60.21</v>
      </c>
      <c r="M692" s="84"/>
      <c r="N692" s="84"/>
      <c r="O692" s="84"/>
      <c r="P692" s="84"/>
      <c r="Q692" s="84"/>
      <c r="R692" s="84"/>
      <c r="S692" s="84">
        <v>76</v>
      </c>
      <c r="T692" s="84">
        <v>219</v>
      </c>
      <c r="U692" s="41" t="s">
        <v>2081</v>
      </c>
      <c r="V692" s="44" t="s">
        <v>39</v>
      </c>
      <c r="W692" s="169"/>
    </row>
    <row r="693" s="6" customFormat="1" ht="36" spans="1:23">
      <c r="A693" s="35">
        <v>684</v>
      </c>
      <c r="B693" s="41" t="s">
        <v>2039</v>
      </c>
      <c r="C693" s="159" t="s">
        <v>189</v>
      </c>
      <c r="D693" s="41" t="s">
        <v>34</v>
      </c>
      <c r="E693" s="44" t="s">
        <v>488</v>
      </c>
      <c r="F693" s="168">
        <v>44256</v>
      </c>
      <c r="G693" s="168">
        <v>44531</v>
      </c>
      <c r="H693" s="169" t="s">
        <v>1562</v>
      </c>
      <c r="I693" s="44" t="s">
        <v>2082</v>
      </c>
      <c r="J693" s="73">
        <v>49.96</v>
      </c>
      <c r="K693" s="73"/>
      <c r="L693" s="73">
        <v>49.96</v>
      </c>
      <c r="M693" s="84"/>
      <c r="N693" s="84"/>
      <c r="O693" s="84"/>
      <c r="P693" s="84"/>
      <c r="Q693" s="84"/>
      <c r="R693" s="84"/>
      <c r="S693" s="84">
        <v>76</v>
      </c>
      <c r="T693" s="84">
        <v>362</v>
      </c>
      <c r="U693" s="44" t="s">
        <v>2083</v>
      </c>
      <c r="V693" s="44" t="s">
        <v>39</v>
      </c>
      <c r="W693" s="169"/>
    </row>
    <row r="694" s="6" customFormat="1" ht="24" spans="1:23">
      <c r="A694" s="35">
        <v>685</v>
      </c>
      <c r="B694" s="69" t="s">
        <v>2084</v>
      </c>
      <c r="C694" s="159" t="s">
        <v>189</v>
      </c>
      <c r="D694" s="41" t="s">
        <v>34</v>
      </c>
      <c r="E694" s="69" t="s">
        <v>118</v>
      </c>
      <c r="F694" s="168">
        <v>44256</v>
      </c>
      <c r="G694" s="168">
        <v>44531</v>
      </c>
      <c r="H694" s="169" t="s">
        <v>1562</v>
      </c>
      <c r="I694" s="69" t="s">
        <v>2085</v>
      </c>
      <c r="J694" s="73">
        <v>100.4</v>
      </c>
      <c r="K694" s="73"/>
      <c r="L694" s="73">
        <v>100.4</v>
      </c>
      <c r="M694" s="84"/>
      <c r="N694" s="84"/>
      <c r="O694" s="84"/>
      <c r="P694" s="84"/>
      <c r="Q694" s="84"/>
      <c r="R694" s="84"/>
      <c r="S694" s="84">
        <v>246</v>
      </c>
      <c r="T694" s="84">
        <v>1068</v>
      </c>
      <c r="U694" s="183" t="s">
        <v>2086</v>
      </c>
      <c r="V694" s="44" t="s">
        <v>39</v>
      </c>
      <c r="W694" s="169"/>
    </row>
    <row r="695" s="10" customFormat="1" ht="36" spans="1:23">
      <c r="A695" s="35">
        <v>686</v>
      </c>
      <c r="B695" s="36" t="s">
        <v>2087</v>
      </c>
      <c r="C695" s="159" t="s">
        <v>189</v>
      </c>
      <c r="D695" s="41" t="s">
        <v>34</v>
      </c>
      <c r="E695" s="36" t="s">
        <v>420</v>
      </c>
      <c r="F695" s="141">
        <v>44348</v>
      </c>
      <c r="G695" s="141">
        <v>44531</v>
      </c>
      <c r="H695" s="169" t="s">
        <v>1562</v>
      </c>
      <c r="I695" s="36" t="s">
        <v>2088</v>
      </c>
      <c r="J695" s="42">
        <v>630</v>
      </c>
      <c r="K695" s="55">
        <v>630</v>
      </c>
      <c r="L695" s="178"/>
      <c r="M695" s="42"/>
      <c r="N695" s="42"/>
      <c r="O695" s="42">
        <v>12</v>
      </c>
      <c r="P695" s="42">
        <v>1000</v>
      </c>
      <c r="Q695" s="42">
        <v>3150</v>
      </c>
      <c r="R695" s="10">
        <v>12</v>
      </c>
      <c r="S695" s="42">
        <v>1000</v>
      </c>
      <c r="T695" s="42">
        <v>3150</v>
      </c>
      <c r="U695" s="183" t="s">
        <v>2089</v>
      </c>
      <c r="V695" s="169" t="s">
        <v>2090</v>
      </c>
      <c r="W695" s="169" t="s">
        <v>2091</v>
      </c>
    </row>
    <row r="696" s="10" customFormat="1" ht="36" spans="1:23">
      <c r="A696" s="35">
        <v>687</v>
      </c>
      <c r="B696" s="36" t="s">
        <v>2092</v>
      </c>
      <c r="C696" s="159" t="s">
        <v>189</v>
      </c>
      <c r="D696" s="41" t="s">
        <v>34</v>
      </c>
      <c r="E696" s="36" t="s">
        <v>2093</v>
      </c>
      <c r="F696" s="141">
        <v>44348</v>
      </c>
      <c r="G696" s="141">
        <v>44531</v>
      </c>
      <c r="H696" s="169" t="s">
        <v>1562</v>
      </c>
      <c r="I696" s="36" t="s">
        <v>2094</v>
      </c>
      <c r="J696" s="42">
        <v>12</v>
      </c>
      <c r="K696" s="55">
        <v>12</v>
      </c>
      <c r="L696" s="178"/>
      <c r="M696" s="42"/>
      <c r="N696" s="42"/>
      <c r="O696" s="42">
        <v>1</v>
      </c>
      <c r="P696" s="42">
        <v>10</v>
      </c>
      <c r="Q696" s="42">
        <v>50</v>
      </c>
      <c r="R696" s="42">
        <v>1</v>
      </c>
      <c r="S696" s="42">
        <v>10</v>
      </c>
      <c r="T696" s="42">
        <v>50</v>
      </c>
      <c r="U696" s="183" t="s">
        <v>2095</v>
      </c>
      <c r="V696" s="169" t="s">
        <v>39</v>
      </c>
      <c r="W696" s="169" t="s">
        <v>2091</v>
      </c>
    </row>
    <row r="697" s="10" customFormat="1" ht="36" spans="1:23">
      <c r="A697" s="35">
        <v>688</v>
      </c>
      <c r="B697" s="36" t="s">
        <v>2096</v>
      </c>
      <c r="C697" s="36" t="s">
        <v>31</v>
      </c>
      <c r="D697" s="42" t="s">
        <v>34</v>
      </c>
      <c r="E697" s="36" t="s">
        <v>742</v>
      </c>
      <c r="F697" s="141">
        <v>44348</v>
      </c>
      <c r="G697" s="141">
        <v>44531</v>
      </c>
      <c r="H697" s="169" t="s">
        <v>1562</v>
      </c>
      <c r="I697" s="36" t="s">
        <v>2097</v>
      </c>
      <c r="J697" s="42">
        <v>42.64</v>
      </c>
      <c r="K697" s="42">
        <v>42.64</v>
      </c>
      <c r="L697" s="178"/>
      <c r="M697" s="42"/>
      <c r="N697" s="42"/>
      <c r="O697" s="42">
        <v>1</v>
      </c>
      <c r="P697" s="42">
        <v>164</v>
      </c>
      <c r="Q697" s="42">
        <v>656</v>
      </c>
      <c r="R697" s="42">
        <v>1</v>
      </c>
      <c r="S697" s="42">
        <v>164</v>
      </c>
      <c r="T697" s="42">
        <v>656</v>
      </c>
      <c r="U697" s="42" t="s">
        <v>2098</v>
      </c>
      <c r="V697" s="169" t="s">
        <v>39</v>
      </c>
      <c r="W697" s="169" t="s">
        <v>2091</v>
      </c>
    </row>
    <row r="698" s="10" customFormat="1" ht="36" spans="1:23">
      <c r="A698" s="35">
        <v>689</v>
      </c>
      <c r="B698" s="36" t="s">
        <v>2099</v>
      </c>
      <c r="C698" s="36" t="s">
        <v>31</v>
      </c>
      <c r="D698" s="42" t="s">
        <v>34</v>
      </c>
      <c r="E698" s="36" t="s">
        <v>941</v>
      </c>
      <c r="F698" s="141">
        <v>44348</v>
      </c>
      <c r="G698" s="141">
        <v>44531</v>
      </c>
      <c r="H698" s="169" t="s">
        <v>1562</v>
      </c>
      <c r="I698" s="36" t="s">
        <v>2100</v>
      </c>
      <c r="J698" s="42">
        <v>20.02</v>
      </c>
      <c r="K698" s="42">
        <v>20.02</v>
      </c>
      <c r="L698" s="178"/>
      <c r="M698" s="42"/>
      <c r="N698" s="42"/>
      <c r="O698" s="42">
        <v>1</v>
      </c>
      <c r="P698" s="42">
        <v>77</v>
      </c>
      <c r="Q698" s="42">
        <v>308</v>
      </c>
      <c r="R698" s="42">
        <v>1</v>
      </c>
      <c r="S698" s="42">
        <v>77</v>
      </c>
      <c r="T698" s="42">
        <v>308</v>
      </c>
      <c r="U698" s="42" t="s">
        <v>2098</v>
      </c>
      <c r="V698" s="169" t="s">
        <v>39</v>
      </c>
      <c r="W698" s="169" t="s">
        <v>2091</v>
      </c>
    </row>
    <row r="699" s="10" customFormat="1" ht="36" spans="1:23">
      <c r="A699" s="35">
        <v>690</v>
      </c>
      <c r="B699" s="36" t="s">
        <v>2101</v>
      </c>
      <c r="C699" s="36" t="s">
        <v>31</v>
      </c>
      <c r="D699" s="42" t="s">
        <v>34</v>
      </c>
      <c r="E699" s="36" t="s">
        <v>1115</v>
      </c>
      <c r="F699" s="141">
        <v>44348</v>
      </c>
      <c r="G699" s="141">
        <v>44531</v>
      </c>
      <c r="H699" s="169" t="s">
        <v>1562</v>
      </c>
      <c r="I699" s="36" t="s">
        <v>2102</v>
      </c>
      <c r="J699" s="42">
        <v>5.98</v>
      </c>
      <c r="K699" s="42">
        <v>5.98</v>
      </c>
      <c r="L699" s="178"/>
      <c r="M699" s="42"/>
      <c r="N699" s="42"/>
      <c r="O699" s="42">
        <v>1</v>
      </c>
      <c r="P699" s="42">
        <v>23</v>
      </c>
      <c r="Q699" s="42">
        <v>92</v>
      </c>
      <c r="R699" s="42">
        <v>1</v>
      </c>
      <c r="S699" s="42">
        <v>23</v>
      </c>
      <c r="T699" s="42">
        <v>92</v>
      </c>
      <c r="U699" s="42" t="s">
        <v>2098</v>
      </c>
      <c r="V699" s="169" t="s">
        <v>39</v>
      </c>
      <c r="W699" s="169" t="s">
        <v>2091</v>
      </c>
    </row>
    <row r="700" s="10" customFormat="1" ht="36" spans="1:23">
      <c r="A700" s="35">
        <v>691</v>
      </c>
      <c r="B700" s="36" t="s">
        <v>2103</v>
      </c>
      <c r="C700" s="36" t="s">
        <v>31</v>
      </c>
      <c r="D700" s="42" t="s">
        <v>34</v>
      </c>
      <c r="E700" s="36" t="s">
        <v>1261</v>
      </c>
      <c r="F700" s="141">
        <v>44348</v>
      </c>
      <c r="G700" s="141">
        <v>44531</v>
      </c>
      <c r="H700" s="169" t="s">
        <v>1562</v>
      </c>
      <c r="I700" s="36" t="s">
        <v>2104</v>
      </c>
      <c r="J700" s="42">
        <v>6.76</v>
      </c>
      <c r="K700" s="42">
        <v>6.76</v>
      </c>
      <c r="L700" s="178"/>
      <c r="M700" s="42"/>
      <c r="N700" s="42"/>
      <c r="O700" s="42">
        <v>1</v>
      </c>
      <c r="P700" s="42">
        <v>26</v>
      </c>
      <c r="Q700" s="42">
        <v>104</v>
      </c>
      <c r="R700" s="42">
        <v>1</v>
      </c>
      <c r="S700" s="42">
        <v>26</v>
      </c>
      <c r="T700" s="42">
        <v>104</v>
      </c>
      <c r="U700" s="42" t="s">
        <v>2098</v>
      </c>
      <c r="V700" s="169" t="s">
        <v>39</v>
      </c>
      <c r="W700" s="169" t="s">
        <v>2091</v>
      </c>
    </row>
    <row r="701" s="10" customFormat="1" ht="36" spans="1:23">
      <c r="A701" s="35">
        <v>692</v>
      </c>
      <c r="B701" s="36" t="s">
        <v>2105</v>
      </c>
      <c r="C701" s="36" t="s">
        <v>31</v>
      </c>
      <c r="D701" s="42" t="s">
        <v>34</v>
      </c>
      <c r="E701" s="36" t="s">
        <v>194</v>
      </c>
      <c r="F701" s="141">
        <v>44348</v>
      </c>
      <c r="G701" s="141">
        <v>44531</v>
      </c>
      <c r="H701" s="169" t="s">
        <v>1562</v>
      </c>
      <c r="I701" s="36" t="s">
        <v>2106</v>
      </c>
      <c r="J701" s="42">
        <v>5.46</v>
      </c>
      <c r="K701" s="42">
        <v>5.46</v>
      </c>
      <c r="L701" s="178"/>
      <c r="M701" s="42"/>
      <c r="N701" s="42"/>
      <c r="O701" s="42">
        <v>1</v>
      </c>
      <c r="P701" s="42">
        <v>21</v>
      </c>
      <c r="Q701" s="42">
        <v>84</v>
      </c>
      <c r="R701" s="42">
        <v>1</v>
      </c>
      <c r="S701" s="42">
        <v>21</v>
      </c>
      <c r="T701" s="42">
        <v>84</v>
      </c>
      <c r="U701" s="42" t="s">
        <v>2098</v>
      </c>
      <c r="V701" s="169" t="s">
        <v>39</v>
      </c>
      <c r="W701" s="169" t="s">
        <v>2091</v>
      </c>
    </row>
    <row r="702" s="10" customFormat="1" ht="36" spans="1:23">
      <c r="A702" s="35">
        <v>693</v>
      </c>
      <c r="B702" s="36" t="s">
        <v>2107</v>
      </c>
      <c r="C702" s="36" t="s">
        <v>31</v>
      </c>
      <c r="D702" s="42" t="s">
        <v>34</v>
      </c>
      <c r="E702" s="36" t="s">
        <v>502</v>
      </c>
      <c r="F702" s="141">
        <v>44348</v>
      </c>
      <c r="G702" s="141">
        <v>44531</v>
      </c>
      <c r="H702" s="169" t="s">
        <v>1562</v>
      </c>
      <c r="I702" s="36" t="s">
        <v>2108</v>
      </c>
      <c r="J702" s="42">
        <v>0.26</v>
      </c>
      <c r="K702" s="42">
        <v>0.26</v>
      </c>
      <c r="L702" s="178"/>
      <c r="M702" s="42"/>
      <c r="N702" s="42"/>
      <c r="O702" s="42">
        <v>1</v>
      </c>
      <c r="P702" s="42">
        <v>1</v>
      </c>
      <c r="Q702" s="42">
        <v>4</v>
      </c>
      <c r="R702" s="42">
        <v>1</v>
      </c>
      <c r="S702" s="42">
        <v>1</v>
      </c>
      <c r="T702" s="42">
        <v>4</v>
      </c>
      <c r="U702" s="42" t="s">
        <v>2098</v>
      </c>
      <c r="V702" s="169" t="s">
        <v>39</v>
      </c>
      <c r="W702" s="169" t="s">
        <v>2091</v>
      </c>
    </row>
    <row r="703" s="10" customFormat="1" ht="36" spans="1:23">
      <c r="A703" s="35">
        <v>694</v>
      </c>
      <c r="B703" s="36" t="s">
        <v>2109</v>
      </c>
      <c r="C703" s="36" t="s">
        <v>31</v>
      </c>
      <c r="D703" s="42" t="s">
        <v>34</v>
      </c>
      <c r="E703" s="36" t="s">
        <v>1037</v>
      </c>
      <c r="F703" s="141">
        <v>44348</v>
      </c>
      <c r="G703" s="141">
        <v>44531</v>
      </c>
      <c r="H703" s="169" t="s">
        <v>1562</v>
      </c>
      <c r="I703" s="36" t="s">
        <v>2110</v>
      </c>
      <c r="J703" s="42">
        <v>13.52</v>
      </c>
      <c r="K703" s="42">
        <v>13.52</v>
      </c>
      <c r="L703" s="178"/>
      <c r="M703" s="42"/>
      <c r="N703" s="42"/>
      <c r="O703" s="42">
        <v>1</v>
      </c>
      <c r="P703" s="42">
        <v>52</v>
      </c>
      <c r="Q703" s="42">
        <v>208</v>
      </c>
      <c r="R703" s="42">
        <v>1</v>
      </c>
      <c r="S703" s="42">
        <v>52</v>
      </c>
      <c r="T703" s="42">
        <v>208</v>
      </c>
      <c r="U703" s="42" t="s">
        <v>2098</v>
      </c>
      <c r="V703" s="169" t="s">
        <v>39</v>
      </c>
      <c r="W703" s="169" t="s">
        <v>2091</v>
      </c>
    </row>
    <row r="704" s="10" customFormat="1" ht="36" spans="1:23">
      <c r="A704" s="35">
        <v>695</v>
      </c>
      <c r="B704" s="36" t="s">
        <v>2111</v>
      </c>
      <c r="C704" s="36" t="s">
        <v>31</v>
      </c>
      <c r="D704" s="42" t="s">
        <v>34</v>
      </c>
      <c r="E704" s="36" t="s">
        <v>2112</v>
      </c>
      <c r="F704" s="141">
        <v>44348</v>
      </c>
      <c r="G704" s="141">
        <v>44531</v>
      </c>
      <c r="H704" s="169" t="s">
        <v>1562</v>
      </c>
      <c r="I704" s="36" t="s">
        <v>2113</v>
      </c>
      <c r="J704" s="42">
        <v>2.08</v>
      </c>
      <c r="K704" s="42">
        <v>2.08</v>
      </c>
      <c r="L704" s="178"/>
      <c r="M704" s="42"/>
      <c r="N704" s="42"/>
      <c r="O704" s="42">
        <v>1</v>
      </c>
      <c r="P704" s="42">
        <v>8</v>
      </c>
      <c r="Q704" s="42">
        <v>32</v>
      </c>
      <c r="R704" s="42">
        <v>1</v>
      </c>
      <c r="S704" s="42">
        <v>8</v>
      </c>
      <c r="T704" s="42">
        <v>32</v>
      </c>
      <c r="U704" s="42" t="s">
        <v>2098</v>
      </c>
      <c r="V704" s="169" t="s">
        <v>39</v>
      </c>
      <c r="W704" s="169" t="s">
        <v>2091</v>
      </c>
    </row>
    <row r="705" s="10" customFormat="1" ht="36" spans="1:23">
      <c r="A705" s="35">
        <v>696</v>
      </c>
      <c r="B705" s="36" t="s">
        <v>2114</v>
      </c>
      <c r="C705" s="36" t="s">
        <v>31</v>
      </c>
      <c r="D705" s="42" t="s">
        <v>34</v>
      </c>
      <c r="E705" s="36" t="s">
        <v>2115</v>
      </c>
      <c r="F705" s="141">
        <v>44348</v>
      </c>
      <c r="G705" s="141">
        <v>44531</v>
      </c>
      <c r="H705" s="169" t="s">
        <v>1562</v>
      </c>
      <c r="I705" s="36" t="s">
        <v>2116</v>
      </c>
      <c r="J705" s="42">
        <v>43.94</v>
      </c>
      <c r="K705" s="42">
        <v>43.94</v>
      </c>
      <c r="L705" s="178"/>
      <c r="M705" s="42"/>
      <c r="N705" s="42"/>
      <c r="O705" s="42">
        <v>1</v>
      </c>
      <c r="P705" s="42">
        <v>169</v>
      </c>
      <c r="Q705" s="42">
        <v>676</v>
      </c>
      <c r="R705" s="42">
        <v>1</v>
      </c>
      <c r="S705" s="42">
        <v>169</v>
      </c>
      <c r="T705" s="42">
        <v>676</v>
      </c>
      <c r="U705" s="42" t="s">
        <v>2098</v>
      </c>
      <c r="V705" s="169" t="s">
        <v>39</v>
      </c>
      <c r="W705" s="169" t="s">
        <v>2091</v>
      </c>
    </row>
    <row r="706" s="10" customFormat="1" ht="36" spans="1:23">
      <c r="A706" s="35">
        <v>697</v>
      </c>
      <c r="B706" s="36" t="s">
        <v>2117</v>
      </c>
      <c r="C706" s="36" t="s">
        <v>31</v>
      </c>
      <c r="D706" s="42" t="s">
        <v>34</v>
      </c>
      <c r="E706" s="36" t="s">
        <v>1091</v>
      </c>
      <c r="F706" s="141">
        <v>44348</v>
      </c>
      <c r="G706" s="141">
        <v>44531</v>
      </c>
      <c r="H706" s="169" t="s">
        <v>1562</v>
      </c>
      <c r="I706" s="36" t="s">
        <v>2108</v>
      </c>
      <c r="J706" s="42">
        <v>0.26</v>
      </c>
      <c r="K706" s="42">
        <v>0.26</v>
      </c>
      <c r="L706" s="178"/>
      <c r="M706" s="42"/>
      <c r="N706" s="42"/>
      <c r="O706" s="42">
        <v>1</v>
      </c>
      <c r="P706" s="42">
        <v>1</v>
      </c>
      <c r="Q706" s="42">
        <v>4</v>
      </c>
      <c r="R706" s="42">
        <v>1</v>
      </c>
      <c r="S706" s="42">
        <v>1</v>
      </c>
      <c r="T706" s="42">
        <v>4</v>
      </c>
      <c r="U706" s="42" t="s">
        <v>2098</v>
      </c>
      <c r="V706" s="169" t="s">
        <v>39</v>
      </c>
      <c r="W706" s="169" t="s">
        <v>2091</v>
      </c>
    </row>
    <row r="707" s="10" customFormat="1" ht="36" spans="1:23">
      <c r="A707" s="35">
        <v>698</v>
      </c>
      <c r="B707" s="36" t="s">
        <v>2118</v>
      </c>
      <c r="C707" s="36" t="s">
        <v>31</v>
      </c>
      <c r="D707" s="42" t="s">
        <v>34</v>
      </c>
      <c r="E707" s="36" t="s">
        <v>1928</v>
      </c>
      <c r="F707" s="141">
        <v>44348</v>
      </c>
      <c r="G707" s="141">
        <v>44531</v>
      </c>
      <c r="H707" s="169" t="s">
        <v>1562</v>
      </c>
      <c r="I707" s="36" t="s">
        <v>2119</v>
      </c>
      <c r="J707" s="42">
        <v>26.52</v>
      </c>
      <c r="K707" s="42">
        <v>26.52</v>
      </c>
      <c r="L707" s="178"/>
      <c r="M707" s="42"/>
      <c r="N707" s="42"/>
      <c r="O707" s="42">
        <v>1</v>
      </c>
      <c r="P707" s="42">
        <v>102</v>
      </c>
      <c r="Q707" s="42">
        <v>408</v>
      </c>
      <c r="R707" s="42">
        <v>1</v>
      </c>
      <c r="S707" s="42">
        <v>102</v>
      </c>
      <c r="T707" s="42">
        <v>408</v>
      </c>
      <c r="U707" s="42" t="s">
        <v>2098</v>
      </c>
      <c r="V707" s="169" t="s">
        <v>39</v>
      </c>
      <c r="W707" s="169" t="s">
        <v>2091</v>
      </c>
    </row>
    <row r="708" s="10" customFormat="1" ht="36" spans="1:23">
      <c r="A708" s="35">
        <v>699</v>
      </c>
      <c r="B708" s="36" t="s">
        <v>2120</v>
      </c>
      <c r="C708" s="36" t="s">
        <v>31</v>
      </c>
      <c r="D708" s="42" t="s">
        <v>34</v>
      </c>
      <c r="E708" s="36" t="s">
        <v>2121</v>
      </c>
      <c r="F708" s="141">
        <v>44348</v>
      </c>
      <c r="G708" s="141">
        <v>44531</v>
      </c>
      <c r="H708" s="169" t="s">
        <v>1562</v>
      </c>
      <c r="I708" s="36" t="s">
        <v>2122</v>
      </c>
      <c r="J708" s="42">
        <v>1.56</v>
      </c>
      <c r="K708" s="42">
        <v>1.56</v>
      </c>
      <c r="L708" s="178"/>
      <c r="M708" s="42"/>
      <c r="N708" s="42"/>
      <c r="O708" s="42">
        <v>1</v>
      </c>
      <c r="P708" s="42">
        <v>6</v>
      </c>
      <c r="Q708" s="42">
        <v>24</v>
      </c>
      <c r="R708" s="42">
        <v>1</v>
      </c>
      <c r="S708" s="42">
        <v>6</v>
      </c>
      <c r="T708" s="42">
        <v>24</v>
      </c>
      <c r="U708" s="42" t="s">
        <v>2098</v>
      </c>
      <c r="V708" s="169" t="s">
        <v>39</v>
      </c>
      <c r="W708" s="169" t="s">
        <v>2091</v>
      </c>
    </row>
    <row r="709" s="6" customFormat="1" ht="24" spans="1:23">
      <c r="A709" s="35">
        <v>700</v>
      </c>
      <c r="B709" s="184" t="s">
        <v>2123</v>
      </c>
      <c r="C709" s="185" t="s">
        <v>32</v>
      </c>
      <c r="D709" s="186" t="s">
        <v>34</v>
      </c>
      <c r="E709" s="184" t="s">
        <v>420</v>
      </c>
      <c r="F709" s="187">
        <v>44197</v>
      </c>
      <c r="G709" s="187">
        <v>44531</v>
      </c>
      <c r="H709" s="78" t="s">
        <v>2124</v>
      </c>
      <c r="I709" s="188" t="s">
        <v>2125</v>
      </c>
      <c r="J709" s="189">
        <v>648.52</v>
      </c>
      <c r="K709" s="189"/>
      <c r="L709" s="189">
        <v>648.52</v>
      </c>
      <c r="M709" s="189"/>
      <c r="N709" s="189"/>
      <c r="O709" s="189"/>
      <c r="P709" s="189"/>
      <c r="Q709" s="189"/>
      <c r="R709" s="189"/>
      <c r="S709" s="191"/>
      <c r="T709" s="191">
        <v>1519</v>
      </c>
      <c r="U709" s="73" t="s">
        <v>2126</v>
      </c>
      <c r="V709" s="42" t="s">
        <v>39</v>
      </c>
      <c r="W709" s="69" t="s">
        <v>201</v>
      </c>
    </row>
    <row r="710" s="6" customFormat="1" ht="24" spans="1:23">
      <c r="A710" s="35">
        <v>701</v>
      </c>
      <c r="B710" s="86" t="s">
        <v>2127</v>
      </c>
      <c r="C710" s="73" t="s">
        <v>32</v>
      </c>
      <c r="D710" s="103" t="s">
        <v>34</v>
      </c>
      <c r="E710" s="86" t="s">
        <v>420</v>
      </c>
      <c r="F710" s="37">
        <v>44197</v>
      </c>
      <c r="G710" s="37">
        <v>44531</v>
      </c>
      <c r="H710" s="39" t="s">
        <v>2124</v>
      </c>
      <c r="I710" s="86" t="s">
        <v>2127</v>
      </c>
      <c r="J710" s="93">
        <v>1953.14</v>
      </c>
      <c r="K710" s="93"/>
      <c r="L710" s="93">
        <v>1953.14</v>
      </c>
      <c r="M710" s="93"/>
      <c r="N710" s="93"/>
      <c r="O710" s="93"/>
      <c r="P710" s="93"/>
      <c r="Q710" s="93"/>
      <c r="R710" s="93"/>
      <c r="S710" s="100"/>
      <c r="T710" s="100">
        <v>69755</v>
      </c>
      <c r="U710" s="73" t="s">
        <v>2128</v>
      </c>
      <c r="V710" s="42" t="s">
        <v>39</v>
      </c>
      <c r="W710" s="69" t="s">
        <v>201</v>
      </c>
    </row>
    <row r="711" s="5" customFormat="1" ht="25" customHeight="1" spans="1:23">
      <c r="A711" s="35">
        <v>702</v>
      </c>
      <c r="B711" s="41" t="s">
        <v>2129</v>
      </c>
      <c r="C711" s="41" t="s">
        <v>31</v>
      </c>
      <c r="D711" s="36" t="s">
        <v>34</v>
      </c>
      <c r="E711" s="41" t="s">
        <v>2130</v>
      </c>
      <c r="F711" s="40">
        <v>44348</v>
      </c>
      <c r="G711" s="40">
        <v>44531</v>
      </c>
      <c r="H711" s="100" t="s">
        <v>2131</v>
      </c>
      <c r="I711" s="41" t="s">
        <v>2132</v>
      </c>
      <c r="J711" s="84">
        <v>23</v>
      </c>
      <c r="K711" s="84"/>
      <c r="L711" s="84">
        <v>23</v>
      </c>
      <c r="M711" s="54"/>
      <c r="N711" s="54"/>
      <c r="O711" s="54">
        <v>1</v>
      </c>
      <c r="P711" s="54">
        <v>26</v>
      </c>
      <c r="Q711" s="54">
        <v>84</v>
      </c>
      <c r="R711" s="54">
        <v>1</v>
      </c>
      <c r="S711" s="54">
        <v>26</v>
      </c>
      <c r="T711" s="54">
        <v>84</v>
      </c>
      <c r="U711" s="36" t="s">
        <v>2133</v>
      </c>
      <c r="V711" s="54" t="s">
        <v>39</v>
      </c>
      <c r="W711" s="54"/>
    </row>
    <row r="712" s="5" customFormat="1" ht="25" customHeight="1" spans="1:23">
      <c r="A712" s="35">
        <v>703</v>
      </c>
      <c r="B712" s="36" t="s">
        <v>2134</v>
      </c>
      <c r="C712" s="41" t="s">
        <v>31</v>
      </c>
      <c r="D712" s="36" t="s">
        <v>34</v>
      </c>
      <c r="E712" s="36" t="s">
        <v>1164</v>
      </c>
      <c r="F712" s="40">
        <v>44348</v>
      </c>
      <c r="G712" s="40">
        <v>44531</v>
      </c>
      <c r="H712" s="100" t="s">
        <v>2131</v>
      </c>
      <c r="I712" s="36" t="s">
        <v>2135</v>
      </c>
      <c r="J712" s="55">
        <v>25</v>
      </c>
      <c r="K712" s="55"/>
      <c r="L712" s="55">
        <v>25</v>
      </c>
      <c r="M712" s="54"/>
      <c r="N712" s="54"/>
      <c r="O712" s="54">
        <v>1</v>
      </c>
      <c r="P712" s="54">
        <v>36</v>
      </c>
      <c r="Q712" s="54">
        <v>386</v>
      </c>
      <c r="R712" s="54">
        <v>1</v>
      </c>
      <c r="S712" s="54">
        <v>36</v>
      </c>
      <c r="T712" s="54">
        <v>386</v>
      </c>
      <c r="U712" s="36" t="s">
        <v>2136</v>
      </c>
      <c r="V712" s="54" t="s">
        <v>39</v>
      </c>
      <c r="W712" s="54"/>
    </row>
    <row r="713" s="5" customFormat="1" ht="25" customHeight="1" spans="1:23">
      <c r="A713" s="35">
        <v>704</v>
      </c>
      <c r="B713" s="36" t="s">
        <v>2137</v>
      </c>
      <c r="C713" s="41" t="s">
        <v>31</v>
      </c>
      <c r="D713" s="36" t="s">
        <v>34</v>
      </c>
      <c r="E713" s="36" t="s">
        <v>1518</v>
      </c>
      <c r="F713" s="40">
        <v>44348</v>
      </c>
      <c r="G713" s="40">
        <v>44531</v>
      </c>
      <c r="H713" s="100" t="s">
        <v>2131</v>
      </c>
      <c r="I713" s="36" t="s">
        <v>2138</v>
      </c>
      <c r="J713" s="55">
        <v>48</v>
      </c>
      <c r="K713" s="55"/>
      <c r="L713" s="55">
        <v>48</v>
      </c>
      <c r="M713" s="54"/>
      <c r="N713" s="54"/>
      <c r="O713" s="54">
        <v>1</v>
      </c>
      <c r="P713" s="54">
        <v>145</v>
      </c>
      <c r="Q713" s="54">
        <v>514</v>
      </c>
      <c r="R713" s="54">
        <v>1</v>
      </c>
      <c r="S713" s="54">
        <v>145</v>
      </c>
      <c r="T713" s="54">
        <v>514</v>
      </c>
      <c r="U713" s="36" t="s">
        <v>2139</v>
      </c>
      <c r="V713" s="54" t="s">
        <v>39</v>
      </c>
      <c r="W713" s="54"/>
    </row>
    <row r="714" s="5" customFormat="1" ht="25" customHeight="1" spans="1:23">
      <c r="A714" s="35">
        <v>705</v>
      </c>
      <c r="B714" s="36" t="s">
        <v>2140</v>
      </c>
      <c r="C714" s="41" t="s">
        <v>31</v>
      </c>
      <c r="D714" s="36" t="s">
        <v>34</v>
      </c>
      <c r="E714" s="36" t="s">
        <v>2141</v>
      </c>
      <c r="F714" s="40">
        <v>44348</v>
      </c>
      <c r="G714" s="40">
        <v>44531</v>
      </c>
      <c r="H714" s="100" t="s">
        <v>2131</v>
      </c>
      <c r="I714" s="36" t="s">
        <v>2142</v>
      </c>
      <c r="J714" s="55">
        <v>20</v>
      </c>
      <c r="K714" s="55"/>
      <c r="L714" s="55">
        <v>20</v>
      </c>
      <c r="M714" s="54"/>
      <c r="N714" s="54"/>
      <c r="O714" s="54">
        <v>1</v>
      </c>
      <c r="P714" s="54">
        <v>15</v>
      </c>
      <c r="Q714" s="54">
        <v>69</v>
      </c>
      <c r="R714" s="54">
        <v>1</v>
      </c>
      <c r="S714" s="54">
        <v>15</v>
      </c>
      <c r="T714" s="54">
        <v>69</v>
      </c>
      <c r="U714" s="36" t="s">
        <v>2143</v>
      </c>
      <c r="V714" s="54" t="s">
        <v>39</v>
      </c>
      <c r="W714" s="54"/>
    </row>
    <row r="715" s="5" customFormat="1" ht="25" customHeight="1" spans="1:23">
      <c r="A715" s="35">
        <v>706</v>
      </c>
      <c r="B715" s="41" t="s">
        <v>2144</v>
      </c>
      <c r="C715" s="41" t="s">
        <v>31</v>
      </c>
      <c r="D715" s="36" t="s">
        <v>34</v>
      </c>
      <c r="E715" s="41" t="s">
        <v>289</v>
      </c>
      <c r="F715" s="40">
        <v>44348</v>
      </c>
      <c r="G715" s="40">
        <v>44531</v>
      </c>
      <c r="H715" s="100" t="s">
        <v>2131</v>
      </c>
      <c r="I715" s="41" t="s">
        <v>2145</v>
      </c>
      <c r="J715" s="84">
        <v>38</v>
      </c>
      <c r="K715" s="84"/>
      <c r="L715" s="84">
        <v>38</v>
      </c>
      <c r="M715" s="54"/>
      <c r="N715" s="54"/>
      <c r="O715" s="54">
        <v>1</v>
      </c>
      <c r="P715" s="54">
        <v>45</v>
      </c>
      <c r="Q715" s="54">
        <v>140</v>
      </c>
      <c r="R715" s="54">
        <v>1</v>
      </c>
      <c r="S715" s="54">
        <v>45</v>
      </c>
      <c r="T715" s="54">
        <v>140</v>
      </c>
      <c r="U715" s="41" t="s">
        <v>2146</v>
      </c>
      <c r="V715" s="54" t="s">
        <v>39</v>
      </c>
      <c r="W715" s="54"/>
    </row>
    <row r="716" s="5" customFormat="1" ht="25" customHeight="1" spans="1:23">
      <c r="A716" s="35">
        <v>707</v>
      </c>
      <c r="B716" s="41" t="s">
        <v>2147</v>
      </c>
      <c r="C716" s="41" t="s">
        <v>31</v>
      </c>
      <c r="D716" s="36" t="s">
        <v>34</v>
      </c>
      <c r="E716" s="41" t="s">
        <v>502</v>
      </c>
      <c r="F716" s="40">
        <v>44348</v>
      </c>
      <c r="G716" s="40">
        <v>44531</v>
      </c>
      <c r="H716" s="100" t="s">
        <v>2131</v>
      </c>
      <c r="I716" s="41" t="s">
        <v>2148</v>
      </c>
      <c r="J716" s="97">
        <v>22</v>
      </c>
      <c r="K716" s="97"/>
      <c r="L716" s="97">
        <v>22</v>
      </c>
      <c r="M716" s="54"/>
      <c r="N716" s="54"/>
      <c r="O716" s="54">
        <v>1</v>
      </c>
      <c r="P716" s="54">
        <v>20</v>
      </c>
      <c r="Q716" s="54">
        <v>65</v>
      </c>
      <c r="R716" s="54">
        <v>1</v>
      </c>
      <c r="S716" s="54">
        <v>20</v>
      </c>
      <c r="T716" s="54">
        <v>65</v>
      </c>
      <c r="U716" s="36" t="s">
        <v>2149</v>
      </c>
      <c r="V716" s="54" t="s">
        <v>39</v>
      </c>
      <c r="W716" s="54"/>
    </row>
    <row r="717" s="5" customFormat="1" ht="25" customHeight="1" spans="1:23">
      <c r="A717" s="35">
        <v>708</v>
      </c>
      <c r="B717" s="41" t="s">
        <v>2150</v>
      </c>
      <c r="C717" s="41" t="s">
        <v>31</v>
      </c>
      <c r="D717" s="36" t="s">
        <v>34</v>
      </c>
      <c r="E717" s="41" t="s">
        <v>742</v>
      </c>
      <c r="F717" s="40">
        <v>44348</v>
      </c>
      <c r="G717" s="40">
        <v>44531</v>
      </c>
      <c r="H717" s="100" t="s">
        <v>2131</v>
      </c>
      <c r="I717" s="41" t="s">
        <v>2151</v>
      </c>
      <c r="J717" s="84">
        <v>20</v>
      </c>
      <c r="K717" s="84"/>
      <c r="L717" s="84">
        <v>20</v>
      </c>
      <c r="M717" s="54"/>
      <c r="N717" s="54"/>
      <c r="O717" s="54">
        <v>1</v>
      </c>
      <c r="P717" s="54">
        <v>12</v>
      </c>
      <c r="Q717" s="54">
        <v>45</v>
      </c>
      <c r="R717" s="54">
        <v>1</v>
      </c>
      <c r="S717" s="54">
        <v>12</v>
      </c>
      <c r="T717" s="54">
        <v>45</v>
      </c>
      <c r="U717" s="36" t="s">
        <v>2152</v>
      </c>
      <c r="V717" s="54" t="s">
        <v>39</v>
      </c>
      <c r="W717" s="54"/>
    </row>
    <row r="718" s="5" customFormat="1" ht="25" customHeight="1" spans="1:23">
      <c r="A718" s="35">
        <v>709</v>
      </c>
      <c r="B718" s="36" t="s">
        <v>2153</v>
      </c>
      <c r="C718" s="41" t="s">
        <v>31</v>
      </c>
      <c r="D718" s="36" t="s">
        <v>34</v>
      </c>
      <c r="E718" s="36" t="s">
        <v>88</v>
      </c>
      <c r="F718" s="40">
        <v>44348</v>
      </c>
      <c r="G718" s="40">
        <v>44531</v>
      </c>
      <c r="H718" s="100" t="s">
        <v>2131</v>
      </c>
      <c r="I718" s="36" t="s">
        <v>2154</v>
      </c>
      <c r="J718" s="55">
        <v>20</v>
      </c>
      <c r="K718" s="55"/>
      <c r="L718" s="55">
        <v>20</v>
      </c>
      <c r="M718" s="54"/>
      <c r="N718" s="54"/>
      <c r="O718" s="54">
        <v>1</v>
      </c>
      <c r="P718" s="54">
        <v>50</v>
      </c>
      <c r="Q718" s="54">
        <v>220</v>
      </c>
      <c r="R718" s="54">
        <v>1</v>
      </c>
      <c r="S718" s="54">
        <v>50</v>
      </c>
      <c r="T718" s="54">
        <v>220</v>
      </c>
      <c r="U718" s="36" t="s">
        <v>2155</v>
      </c>
      <c r="V718" s="54" t="s">
        <v>39</v>
      </c>
      <c r="W718" s="54"/>
    </row>
    <row r="719" s="5" customFormat="1" ht="25" customHeight="1" spans="1:23">
      <c r="A719" s="35">
        <v>710</v>
      </c>
      <c r="B719" s="41" t="s">
        <v>2156</v>
      </c>
      <c r="C719" s="41" t="s">
        <v>31</v>
      </c>
      <c r="D719" s="36" t="s">
        <v>34</v>
      </c>
      <c r="E719" s="41" t="s">
        <v>104</v>
      </c>
      <c r="F719" s="40">
        <v>44348</v>
      </c>
      <c r="G719" s="40">
        <v>44531</v>
      </c>
      <c r="H719" s="100" t="s">
        <v>2131</v>
      </c>
      <c r="I719" s="41" t="s">
        <v>2157</v>
      </c>
      <c r="J719" s="84">
        <v>48</v>
      </c>
      <c r="K719" s="84"/>
      <c r="L719" s="84">
        <v>48</v>
      </c>
      <c r="M719" s="54"/>
      <c r="N719" s="54"/>
      <c r="O719" s="54">
        <v>1</v>
      </c>
      <c r="P719" s="54">
        <v>176</v>
      </c>
      <c r="Q719" s="54">
        <v>620</v>
      </c>
      <c r="R719" s="54">
        <v>1</v>
      </c>
      <c r="S719" s="54">
        <v>176</v>
      </c>
      <c r="T719" s="54">
        <v>620</v>
      </c>
      <c r="U719" s="44" t="s">
        <v>2158</v>
      </c>
      <c r="V719" s="54" t="s">
        <v>39</v>
      </c>
      <c r="W719" s="54"/>
    </row>
    <row r="720" s="5" customFormat="1" ht="25" customHeight="1" spans="1:23">
      <c r="A720" s="35">
        <v>711</v>
      </c>
      <c r="B720" s="41" t="s">
        <v>2159</v>
      </c>
      <c r="C720" s="41" t="s">
        <v>31</v>
      </c>
      <c r="D720" s="36" t="s">
        <v>34</v>
      </c>
      <c r="E720" s="41" t="s">
        <v>1180</v>
      </c>
      <c r="F720" s="40">
        <v>44348</v>
      </c>
      <c r="G720" s="40">
        <v>44531</v>
      </c>
      <c r="H720" s="100" t="s">
        <v>2131</v>
      </c>
      <c r="I720" s="41" t="s">
        <v>2160</v>
      </c>
      <c r="J720" s="84">
        <v>36</v>
      </c>
      <c r="K720" s="84"/>
      <c r="L720" s="84">
        <v>36</v>
      </c>
      <c r="M720" s="54"/>
      <c r="N720" s="54"/>
      <c r="O720" s="54">
        <v>1</v>
      </c>
      <c r="P720" s="54">
        <v>26</v>
      </c>
      <c r="Q720" s="54">
        <v>65</v>
      </c>
      <c r="R720" s="54">
        <v>1</v>
      </c>
      <c r="S720" s="54">
        <v>26</v>
      </c>
      <c r="T720" s="54">
        <v>65</v>
      </c>
      <c r="U720" s="36" t="s">
        <v>2161</v>
      </c>
      <c r="V720" s="54" t="s">
        <v>39</v>
      </c>
      <c r="W720" s="54"/>
    </row>
    <row r="721" s="5" customFormat="1" ht="25" customHeight="1" spans="1:23">
      <c r="A721" s="35">
        <v>712</v>
      </c>
      <c r="B721" s="41" t="s">
        <v>2162</v>
      </c>
      <c r="C721" s="41" t="s">
        <v>31</v>
      </c>
      <c r="D721" s="36" t="s">
        <v>34</v>
      </c>
      <c r="E721" s="41" t="s">
        <v>1944</v>
      </c>
      <c r="F721" s="40">
        <v>44348</v>
      </c>
      <c r="G721" s="40">
        <v>44531</v>
      </c>
      <c r="H721" s="100" t="s">
        <v>2131</v>
      </c>
      <c r="I721" s="41" t="s">
        <v>2163</v>
      </c>
      <c r="J721" s="84">
        <v>45</v>
      </c>
      <c r="K721" s="84"/>
      <c r="L721" s="84">
        <v>45</v>
      </c>
      <c r="M721" s="54"/>
      <c r="N721" s="54"/>
      <c r="O721" s="54">
        <v>1</v>
      </c>
      <c r="P721" s="54">
        <v>50</v>
      </c>
      <c r="Q721" s="54">
        <v>132</v>
      </c>
      <c r="R721" s="54">
        <v>1</v>
      </c>
      <c r="S721" s="54">
        <v>50</v>
      </c>
      <c r="T721" s="54">
        <v>132</v>
      </c>
      <c r="U721" s="41" t="s">
        <v>2164</v>
      </c>
      <c r="V721" s="54" t="s">
        <v>39</v>
      </c>
      <c r="W721" s="54"/>
    </row>
    <row r="722" s="5" customFormat="1" ht="25" customHeight="1" spans="1:23">
      <c r="A722" s="35">
        <v>713</v>
      </c>
      <c r="B722" s="41" t="s">
        <v>2165</v>
      </c>
      <c r="C722" s="41" t="s">
        <v>31</v>
      </c>
      <c r="D722" s="36" t="s">
        <v>34</v>
      </c>
      <c r="E722" s="41" t="s">
        <v>1489</v>
      </c>
      <c r="F722" s="40">
        <v>44348</v>
      </c>
      <c r="G722" s="40">
        <v>44531</v>
      </c>
      <c r="H722" s="100" t="s">
        <v>2131</v>
      </c>
      <c r="I722" s="41" t="s">
        <v>2166</v>
      </c>
      <c r="J722" s="84">
        <v>35</v>
      </c>
      <c r="K722" s="84"/>
      <c r="L722" s="84">
        <v>35</v>
      </c>
      <c r="M722" s="54"/>
      <c r="N722" s="54"/>
      <c r="O722" s="54">
        <v>1</v>
      </c>
      <c r="P722" s="54">
        <v>45</v>
      </c>
      <c r="Q722" s="54">
        <v>98</v>
      </c>
      <c r="R722" s="54">
        <v>1</v>
      </c>
      <c r="S722" s="54">
        <v>45</v>
      </c>
      <c r="T722" s="54">
        <v>98</v>
      </c>
      <c r="U722" s="36" t="s">
        <v>2167</v>
      </c>
      <c r="V722" s="54" t="s">
        <v>39</v>
      </c>
      <c r="W722" s="54"/>
    </row>
    <row r="723" s="5" customFormat="1" ht="25" customHeight="1" spans="1:23">
      <c r="A723" s="35">
        <v>714</v>
      </c>
      <c r="B723" s="41" t="s">
        <v>2168</v>
      </c>
      <c r="C723" s="41" t="s">
        <v>31</v>
      </c>
      <c r="D723" s="36" t="s">
        <v>34</v>
      </c>
      <c r="E723" s="41" t="s">
        <v>2169</v>
      </c>
      <c r="F723" s="40">
        <v>44348</v>
      </c>
      <c r="G723" s="40">
        <v>44531</v>
      </c>
      <c r="H723" s="100" t="s">
        <v>2131</v>
      </c>
      <c r="I723" s="41" t="s">
        <v>2170</v>
      </c>
      <c r="J723" s="84">
        <v>18</v>
      </c>
      <c r="K723" s="84"/>
      <c r="L723" s="84">
        <v>18</v>
      </c>
      <c r="M723" s="54"/>
      <c r="N723" s="54"/>
      <c r="O723" s="54">
        <v>1</v>
      </c>
      <c r="P723" s="54">
        <v>37</v>
      </c>
      <c r="Q723" s="54">
        <v>131</v>
      </c>
      <c r="R723" s="54">
        <v>1</v>
      </c>
      <c r="S723" s="54">
        <v>37</v>
      </c>
      <c r="T723" s="54">
        <v>131</v>
      </c>
      <c r="U723" s="36" t="s">
        <v>2171</v>
      </c>
      <c r="V723" s="54" t="s">
        <v>39</v>
      </c>
      <c r="W723" s="54"/>
    </row>
    <row r="724" s="5" customFormat="1" ht="25" customHeight="1" spans="1:23">
      <c r="A724" s="35">
        <v>715</v>
      </c>
      <c r="B724" s="41" t="s">
        <v>2172</v>
      </c>
      <c r="C724" s="41" t="s">
        <v>31</v>
      </c>
      <c r="D724" s="36" t="s">
        <v>34</v>
      </c>
      <c r="E724" s="41" t="s">
        <v>2173</v>
      </c>
      <c r="F724" s="40">
        <v>44348</v>
      </c>
      <c r="G724" s="40">
        <v>44531</v>
      </c>
      <c r="H724" s="100" t="s">
        <v>2131</v>
      </c>
      <c r="I724" s="41" t="s">
        <v>2174</v>
      </c>
      <c r="J724" s="84">
        <v>38</v>
      </c>
      <c r="K724" s="84"/>
      <c r="L724" s="84">
        <v>38</v>
      </c>
      <c r="M724" s="54"/>
      <c r="N724" s="54"/>
      <c r="O724" s="54">
        <v>1</v>
      </c>
      <c r="P724" s="54">
        <v>210</v>
      </c>
      <c r="Q724" s="54">
        <v>697</v>
      </c>
      <c r="R724" s="54">
        <v>1</v>
      </c>
      <c r="S724" s="54">
        <v>210</v>
      </c>
      <c r="T724" s="54">
        <v>697</v>
      </c>
      <c r="U724" s="41" t="s">
        <v>2175</v>
      </c>
      <c r="V724" s="54" t="s">
        <v>39</v>
      </c>
      <c r="W724" s="54"/>
    </row>
    <row r="725" s="5" customFormat="1" ht="25" customHeight="1" spans="1:23">
      <c r="A725" s="35">
        <v>716</v>
      </c>
      <c r="B725" s="41" t="s">
        <v>2176</v>
      </c>
      <c r="C725" s="41" t="s">
        <v>31</v>
      </c>
      <c r="D725" s="36" t="s">
        <v>34</v>
      </c>
      <c r="E725" s="41" t="s">
        <v>260</v>
      </c>
      <c r="F725" s="40">
        <v>44348</v>
      </c>
      <c r="G725" s="40">
        <v>44531</v>
      </c>
      <c r="H725" s="100" t="s">
        <v>2131</v>
      </c>
      <c r="I725" s="41" t="s">
        <v>2177</v>
      </c>
      <c r="J725" s="84">
        <v>29</v>
      </c>
      <c r="K725" s="84"/>
      <c r="L725" s="84">
        <v>29</v>
      </c>
      <c r="M725" s="54"/>
      <c r="N725" s="54"/>
      <c r="O725" s="54">
        <v>1</v>
      </c>
      <c r="P725" s="54">
        <v>100</v>
      </c>
      <c r="Q725" s="54">
        <v>246</v>
      </c>
      <c r="R725" s="54">
        <v>1</v>
      </c>
      <c r="S725" s="54">
        <v>100</v>
      </c>
      <c r="T725" s="54">
        <v>246</v>
      </c>
      <c r="U725" s="36" t="s">
        <v>2178</v>
      </c>
      <c r="V725" s="54" t="s">
        <v>39</v>
      </c>
      <c r="W725" s="54"/>
    </row>
    <row r="726" s="5" customFormat="1" ht="25" customHeight="1" spans="1:23">
      <c r="A726" s="35">
        <v>717</v>
      </c>
      <c r="B726" s="41" t="s">
        <v>2179</v>
      </c>
      <c r="C726" s="41" t="s">
        <v>31</v>
      </c>
      <c r="D726" s="36" t="s">
        <v>34</v>
      </c>
      <c r="E726" s="41" t="s">
        <v>1196</v>
      </c>
      <c r="F726" s="40">
        <v>44348</v>
      </c>
      <c r="G726" s="40">
        <v>44531</v>
      </c>
      <c r="H726" s="100" t="s">
        <v>2131</v>
      </c>
      <c r="I726" s="41" t="s">
        <v>2180</v>
      </c>
      <c r="J726" s="84">
        <v>9.4</v>
      </c>
      <c r="K726" s="84"/>
      <c r="L726" s="84">
        <v>9.4</v>
      </c>
      <c r="M726" s="54"/>
      <c r="N726" s="54"/>
      <c r="O726" s="54">
        <v>1</v>
      </c>
      <c r="P726" s="54">
        <v>45</v>
      </c>
      <c r="Q726" s="54">
        <v>79</v>
      </c>
      <c r="R726" s="54">
        <v>1</v>
      </c>
      <c r="S726" s="54">
        <v>45</v>
      </c>
      <c r="T726" s="54">
        <v>79</v>
      </c>
      <c r="U726" s="41" t="s">
        <v>2181</v>
      </c>
      <c r="V726" s="54" t="s">
        <v>39</v>
      </c>
      <c r="W726" s="54"/>
    </row>
    <row r="727" s="5" customFormat="1" ht="25" customHeight="1" spans="1:23">
      <c r="A727" s="35">
        <v>718</v>
      </c>
      <c r="B727" s="36" t="s">
        <v>2182</v>
      </c>
      <c r="C727" s="41" t="s">
        <v>31</v>
      </c>
      <c r="D727" s="36" t="s">
        <v>34</v>
      </c>
      <c r="E727" s="36" t="s">
        <v>256</v>
      </c>
      <c r="F727" s="40">
        <v>44348</v>
      </c>
      <c r="G727" s="40">
        <v>44531</v>
      </c>
      <c r="H727" s="100" t="s">
        <v>2131</v>
      </c>
      <c r="I727" s="36" t="s">
        <v>2183</v>
      </c>
      <c r="J727" s="55">
        <v>48</v>
      </c>
      <c r="K727" s="55"/>
      <c r="L727" s="55">
        <v>48</v>
      </c>
      <c r="M727" s="54"/>
      <c r="N727" s="54"/>
      <c r="O727" s="54">
        <v>1</v>
      </c>
      <c r="P727" s="54">
        <v>200</v>
      </c>
      <c r="Q727" s="54">
        <v>852</v>
      </c>
      <c r="R727" s="54">
        <v>1</v>
      </c>
      <c r="S727" s="54">
        <v>200</v>
      </c>
      <c r="T727" s="54">
        <v>852</v>
      </c>
      <c r="U727" s="36" t="s">
        <v>2184</v>
      </c>
      <c r="V727" s="54" t="s">
        <v>39</v>
      </c>
      <c r="W727" s="54"/>
    </row>
    <row r="728" s="5" customFormat="1" ht="25" customHeight="1" spans="1:23">
      <c r="A728" s="35">
        <v>719</v>
      </c>
      <c r="B728" s="41" t="s">
        <v>2185</v>
      </c>
      <c r="C728" s="41" t="s">
        <v>31</v>
      </c>
      <c r="D728" s="36" t="s">
        <v>34</v>
      </c>
      <c r="E728" s="41" t="s">
        <v>2115</v>
      </c>
      <c r="F728" s="40">
        <v>44348</v>
      </c>
      <c r="G728" s="40">
        <v>44531</v>
      </c>
      <c r="H728" s="100" t="s">
        <v>2131</v>
      </c>
      <c r="I728" s="41" t="s">
        <v>2186</v>
      </c>
      <c r="J728" s="84">
        <v>8</v>
      </c>
      <c r="K728" s="84"/>
      <c r="L728" s="84">
        <v>8</v>
      </c>
      <c r="M728" s="54"/>
      <c r="N728" s="54"/>
      <c r="O728" s="54">
        <v>1</v>
      </c>
      <c r="P728" s="54">
        <v>50</v>
      </c>
      <c r="Q728" s="54">
        <v>121</v>
      </c>
      <c r="R728" s="54">
        <v>1</v>
      </c>
      <c r="S728" s="54">
        <v>50</v>
      </c>
      <c r="T728" s="54">
        <v>121</v>
      </c>
      <c r="U728" s="41" t="s">
        <v>2187</v>
      </c>
      <c r="V728" s="54" t="s">
        <v>39</v>
      </c>
      <c r="W728" s="54"/>
    </row>
    <row r="729" s="5" customFormat="1" ht="25" customHeight="1" spans="1:23">
      <c r="A729" s="35">
        <v>720</v>
      </c>
      <c r="B729" s="36" t="s">
        <v>2188</v>
      </c>
      <c r="C729" s="44" t="s">
        <v>31</v>
      </c>
      <c r="D729" s="36" t="s">
        <v>34</v>
      </c>
      <c r="E729" s="36" t="s">
        <v>1869</v>
      </c>
      <c r="F729" s="40">
        <v>44348</v>
      </c>
      <c r="G729" s="40">
        <v>44531</v>
      </c>
      <c r="H729" s="36" t="s">
        <v>2131</v>
      </c>
      <c r="I729" s="36" t="s">
        <v>2189</v>
      </c>
      <c r="J729" s="53">
        <v>18</v>
      </c>
      <c r="K729" s="53"/>
      <c r="L729" s="53">
        <v>18</v>
      </c>
      <c r="M729" s="54"/>
      <c r="N729" s="54"/>
      <c r="O729" s="54">
        <v>1</v>
      </c>
      <c r="P729" s="54">
        <v>11</v>
      </c>
      <c r="Q729" s="54">
        <v>35</v>
      </c>
      <c r="R729" s="54">
        <v>1</v>
      </c>
      <c r="S729" s="54">
        <v>11</v>
      </c>
      <c r="T729" s="54">
        <v>35</v>
      </c>
      <c r="U729" s="41" t="s">
        <v>2190</v>
      </c>
      <c r="V729" s="54" t="s">
        <v>39</v>
      </c>
      <c r="W729" s="54"/>
    </row>
    <row r="730" s="5" customFormat="1" ht="25" customHeight="1" spans="1:23">
      <c r="A730" s="35">
        <v>721</v>
      </c>
      <c r="B730" s="36" t="s">
        <v>2191</v>
      </c>
      <c r="C730" s="44" t="s">
        <v>31</v>
      </c>
      <c r="D730" s="113" t="s">
        <v>34</v>
      </c>
      <c r="E730" s="36" t="s">
        <v>2192</v>
      </c>
      <c r="F730" s="40">
        <v>44348</v>
      </c>
      <c r="G730" s="40">
        <v>44531</v>
      </c>
      <c r="H730" s="113" t="s">
        <v>2131</v>
      </c>
      <c r="I730" s="36" t="s">
        <v>2193</v>
      </c>
      <c r="J730" s="53">
        <v>22</v>
      </c>
      <c r="K730" s="53"/>
      <c r="L730" s="53">
        <v>22</v>
      </c>
      <c r="M730" s="54"/>
      <c r="N730" s="54"/>
      <c r="O730" s="54">
        <v>1</v>
      </c>
      <c r="P730" s="54">
        <v>9</v>
      </c>
      <c r="Q730" s="54">
        <v>27</v>
      </c>
      <c r="R730" s="54">
        <v>1</v>
      </c>
      <c r="S730" s="54">
        <v>9</v>
      </c>
      <c r="T730" s="54">
        <v>27</v>
      </c>
      <c r="U730" s="41" t="s">
        <v>2194</v>
      </c>
      <c r="V730" s="54" t="s">
        <v>39</v>
      </c>
      <c r="W730" s="54"/>
    </row>
    <row r="731" s="5" customFormat="1" ht="25" customHeight="1" spans="1:23">
      <c r="A731" s="35">
        <v>722</v>
      </c>
      <c r="B731" s="36" t="s">
        <v>2195</v>
      </c>
      <c r="C731" s="44" t="s">
        <v>31</v>
      </c>
      <c r="D731" s="113" t="s">
        <v>34</v>
      </c>
      <c r="E731" s="36" t="s">
        <v>1504</v>
      </c>
      <c r="F731" s="40">
        <v>44348</v>
      </c>
      <c r="G731" s="40">
        <v>44531</v>
      </c>
      <c r="H731" s="113" t="s">
        <v>2131</v>
      </c>
      <c r="I731" s="36" t="s">
        <v>2196</v>
      </c>
      <c r="J731" s="53">
        <v>15</v>
      </c>
      <c r="K731" s="53"/>
      <c r="L731" s="53">
        <v>15</v>
      </c>
      <c r="M731" s="54"/>
      <c r="N731" s="54"/>
      <c r="O731" s="54">
        <v>1</v>
      </c>
      <c r="P731" s="54">
        <v>10</v>
      </c>
      <c r="Q731" s="54">
        <v>40</v>
      </c>
      <c r="R731" s="54">
        <v>1</v>
      </c>
      <c r="S731" s="54">
        <v>10</v>
      </c>
      <c r="T731" s="54">
        <v>40</v>
      </c>
      <c r="U731" s="41" t="s">
        <v>2197</v>
      </c>
      <c r="V731" s="54" t="s">
        <v>39</v>
      </c>
      <c r="W731" s="54"/>
    </row>
    <row r="732" s="5" customFormat="1" ht="25" customHeight="1" spans="1:23">
      <c r="A732" s="35">
        <v>723</v>
      </c>
      <c r="B732" s="36" t="s">
        <v>2198</v>
      </c>
      <c r="C732" s="44" t="s">
        <v>31</v>
      </c>
      <c r="D732" s="113" t="s">
        <v>34</v>
      </c>
      <c r="E732" s="36" t="s">
        <v>537</v>
      </c>
      <c r="F732" s="40">
        <v>44348</v>
      </c>
      <c r="G732" s="40">
        <v>44531</v>
      </c>
      <c r="H732" s="113" t="s">
        <v>2131</v>
      </c>
      <c r="I732" s="36" t="s">
        <v>2199</v>
      </c>
      <c r="J732" s="53">
        <v>15</v>
      </c>
      <c r="K732" s="53"/>
      <c r="L732" s="53">
        <v>15</v>
      </c>
      <c r="M732" s="54"/>
      <c r="N732" s="54"/>
      <c r="O732" s="54">
        <v>1</v>
      </c>
      <c r="P732" s="54">
        <v>16</v>
      </c>
      <c r="Q732" s="54">
        <v>40</v>
      </c>
      <c r="R732" s="54">
        <v>1</v>
      </c>
      <c r="S732" s="54">
        <v>16</v>
      </c>
      <c r="T732" s="54">
        <v>40</v>
      </c>
      <c r="U732" s="41" t="s">
        <v>2200</v>
      </c>
      <c r="V732" s="54" t="s">
        <v>39</v>
      </c>
      <c r="W732" s="54"/>
    </row>
    <row r="733" s="5" customFormat="1" ht="25" customHeight="1" spans="1:23">
      <c r="A733" s="35">
        <v>724</v>
      </c>
      <c r="B733" s="36" t="s">
        <v>2201</v>
      </c>
      <c r="C733" s="44" t="s">
        <v>31</v>
      </c>
      <c r="D733" s="36" t="s">
        <v>34</v>
      </c>
      <c r="E733" s="36" t="s">
        <v>533</v>
      </c>
      <c r="F733" s="40">
        <v>44348</v>
      </c>
      <c r="G733" s="40">
        <v>44531</v>
      </c>
      <c r="H733" s="36" t="s">
        <v>2131</v>
      </c>
      <c r="I733" s="36" t="s">
        <v>2202</v>
      </c>
      <c r="J733" s="53">
        <v>22</v>
      </c>
      <c r="K733" s="53"/>
      <c r="L733" s="53">
        <v>22</v>
      </c>
      <c r="M733" s="54"/>
      <c r="N733" s="54"/>
      <c r="O733" s="54">
        <v>1</v>
      </c>
      <c r="P733" s="54">
        <v>41</v>
      </c>
      <c r="Q733" s="54">
        <v>90</v>
      </c>
      <c r="R733" s="54">
        <v>1</v>
      </c>
      <c r="S733" s="54">
        <v>41</v>
      </c>
      <c r="T733" s="54">
        <v>90</v>
      </c>
      <c r="U733" s="41" t="s">
        <v>2203</v>
      </c>
      <c r="V733" s="54" t="s">
        <v>39</v>
      </c>
      <c r="W733" s="54"/>
    </row>
    <row r="734" s="5" customFormat="1" ht="25" customHeight="1" spans="1:23">
      <c r="A734" s="35">
        <v>725</v>
      </c>
      <c r="B734" s="36" t="s">
        <v>2204</v>
      </c>
      <c r="C734" s="44" t="s">
        <v>31</v>
      </c>
      <c r="D734" s="113" t="s">
        <v>34</v>
      </c>
      <c r="E734" s="36" t="s">
        <v>252</v>
      </c>
      <c r="F734" s="40">
        <v>44348</v>
      </c>
      <c r="G734" s="40">
        <v>44531</v>
      </c>
      <c r="H734" s="113" t="s">
        <v>2131</v>
      </c>
      <c r="I734" s="36" t="s">
        <v>2205</v>
      </c>
      <c r="J734" s="53">
        <v>29</v>
      </c>
      <c r="K734" s="53"/>
      <c r="L734" s="53">
        <v>29</v>
      </c>
      <c r="M734" s="54"/>
      <c r="N734" s="54"/>
      <c r="O734" s="54">
        <v>1</v>
      </c>
      <c r="P734" s="54">
        <v>32</v>
      </c>
      <c r="Q734" s="54">
        <v>65</v>
      </c>
      <c r="R734" s="54">
        <v>1</v>
      </c>
      <c r="S734" s="54">
        <v>32</v>
      </c>
      <c r="T734" s="54">
        <v>65</v>
      </c>
      <c r="U734" s="41" t="s">
        <v>2206</v>
      </c>
      <c r="V734" s="54" t="s">
        <v>39</v>
      </c>
      <c r="W734" s="54"/>
    </row>
    <row r="735" s="11" customFormat="1" ht="24" spans="1:23">
      <c r="A735" s="35">
        <v>726</v>
      </c>
      <c r="B735" s="36" t="s">
        <v>2207</v>
      </c>
      <c r="C735" s="44" t="s">
        <v>31</v>
      </c>
      <c r="D735" s="113" t="s">
        <v>34</v>
      </c>
      <c r="E735" s="36" t="s">
        <v>1193</v>
      </c>
      <c r="F735" s="40">
        <v>44348</v>
      </c>
      <c r="G735" s="40">
        <v>44531</v>
      </c>
      <c r="H735" s="113" t="s">
        <v>2131</v>
      </c>
      <c r="I735" s="36" t="s">
        <v>2208</v>
      </c>
      <c r="J735" s="53">
        <v>15</v>
      </c>
      <c r="K735" s="53"/>
      <c r="L735" s="53">
        <v>15</v>
      </c>
      <c r="M735" s="190"/>
      <c r="N735" s="190"/>
      <c r="O735" s="54">
        <v>1</v>
      </c>
      <c r="P735" s="42">
        <v>12</v>
      </c>
      <c r="Q735" s="42">
        <v>58</v>
      </c>
      <c r="R735" s="54">
        <v>1</v>
      </c>
      <c r="S735" s="42">
        <v>12</v>
      </c>
      <c r="T735" s="42">
        <v>58</v>
      </c>
      <c r="U735" s="41" t="s">
        <v>2209</v>
      </c>
      <c r="V735" s="54" t="s">
        <v>39</v>
      </c>
      <c r="W735" s="190"/>
    </row>
    <row r="736" s="11" customFormat="1" ht="24" spans="1:23">
      <c r="A736" s="35">
        <v>727</v>
      </c>
      <c r="B736" s="36" t="s">
        <v>2210</v>
      </c>
      <c r="C736" s="44" t="s">
        <v>31</v>
      </c>
      <c r="D736" s="113" t="s">
        <v>34</v>
      </c>
      <c r="E736" s="36" t="s">
        <v>118</v>
      </c>
      <c r="F736" s="40">
        <v>44348</v>
      </c>
      <c r="G736" s="40">
        <v>44531</v>
      </c>
      <c r="H736" s="113" t="s">
        <v>2131</v>
      </c>
      <c r="I736" s="36" t="s">
        <v>2211</v>
      </c>
      <c r="J736" s="53">
        <v>28</v>
      </c>
      <c r="K736" s="53"/>
      <c r="L736" s="53">
        <v>28</v>
      </c>
      <c r="M736" s="190"/>
      <c r="N736" s="190"/>
      <c r="O736" s="54">
        <v>1</v>
      </c>
      <c r="P736" s="42">
        <v>7</v>
      </c>
      <c r="Q736" s="42">
        <v>21</v>
      </c>
      <c r="R736" s="54">
        <v>1</v>
      </c>
      <c r="S736" s="42">
        <v>7</v>
      </c>
      <c r="T736" s="42">
        <v>21</v>
      </c>
      <c r="U736" s="41" t="s">
        <v>2212</v>
      </c>
      <c r="V736" s="54" t="s">
        <v>39</v>
      </c>
      <c r="W736" s="190"/>
    </row>
    <row r="737" s="11" customFormat="1" ht="24" spans="1:23">
      <c r="A737" s="35">
        <v>728</v>
      </c>
      <c r="B737" s="36" t="s">
        <v>2213</v>
      </c>
      <c r="C737" s="44" t="s">
        <v>31</v>
      </c>
      <c r="D737" s="113" t="s">
        <v>34</v>
      </c>
      <c r="E737" s="36" t="s">
        <v>1657</v>
      </c>
      <c r="F737" s="40">
        <v>44348</v>
      </c>
      <c r="G737" s="40">
        <v>44531</v>
      </c>
      <c r="H737" s="36" t="s">
        <v>2131</v>
      </c>
      <c r="I737" s="36" t="s">
        <v>2214</v>
      </c>
      <c r="J737" s="53">
        <v>24</v>
      </c>
      <c r="K737" s="53"/>
      <c r="L737" s="53">
        <v>24</v>
      </c>
      <c r="M737" s="190"/>
      <c r="N737" s="190"/>
      <c r="O737" s="54">
        <v>1</v>
      </c>
      <c r="P737" s="42">
        <v>22</v>
      </c>
      <c r="Q737" s="42">
        <v>45</v>
      </c>
      <c r="R737" s="54">
        <v>1</v>
      </c>
      <c r="S737" s="42">
        <v>22</v>
      </c>
      <c r="T737" s="42">
        <v>45</v>
      </c>
      <c r="U737" s="41" t="s">
        <v>2215</v>
      </c>
      <c r="V737" s="54" t="s">
        <v>39</v>
      </c>
      <c r="W737" s="190"/>
    </row>
    <row r="738" s="11" customFormat="1" ht="24" spans="1:23">
      <c r="A738" s="35">
        <v>729</v>
      </c>
      <c r="B738" s="36" t="s">
        <v>2216</v>
      </c>
      <c r="C738" s="44" t="s">
        <v>31</v>
      </c>
      <c r="D738" s="36" t="s">
        <v>34</v>
      </c>
      <c r="E738" s="36" t="s">
        <v>1066</v>
      </c>
      <c r="F738" s="40">
        <v>44348</v>
      </c>
      <c r="G738" s="40">
        <v>44531</v>
      </c>
      <c r="H738" s="113" t="s">
        <v>2131</v>
      </c>
      <c r="I738" s="36" t="s">
        <v>2217</v>
      </c>
      <c r="J738" s="53">
        <v>28</v>
      </c>
      <c r="K738" s="53"/>
      <c r="L738" s="53">
        <v>28</v>
      </c>
      <c r="M738" s="190"/>
      <c r="N738" s="190"/>
      <c r="O738" s="54">
        <v>1</v>
      </c>
      <c r="P738" s="42">
        <v>23</v>
      </c>
      <c r="Q738" s="42">
        <v>52</v>
      </c>
      <c r="R738" s="54">
        <v>1</v>
      </c>
      <c r="S738" s="42">
        <v>23</v>
      </c>
      <c r="T738" s="42">
        <v>52</v>
      </c>
      <c r="U738" s="41" t="s">
        <v>2218</v>
      </c>
      <c r="V738" s="54" t="s">
        <v>39</v>
      </c>
      <c r="W738" s="190"/>
    </row>
    <row r="739" s="11" customFormat="1" ht="24" spans="1:23">
      <c r="A739" s="35">
        <v>730</v>
      </c>
      <c r="B739" s="36" t="s">
        <v>2219</v>
      </c>
      <c r="C739" s="44" t="s">
        <v>31</v>
      </c>
      <c r="D739" s="113" t="s">
        <v>34</v>
      </c>
      <c r="E739" s="36" t="s">
        <v>845</v>
      </c>
      <c r="F739" s="40">
        <v>44348</v>
      </c>
      <c r="G739" s="40">
        <v>44531</v>
      </c>
      <c r="H739" s="113" t="s">
        <v>2131</v>
      </c>
      <c r="I739" s="36" t="s">
        <v>2220</v>
      </c>
      <c r="J739" s="53">
        <v>35</v>
      </c>
      <c r="K739" s="53"/>
      <c r="L739" s="53">
        <v>35</v>
      </c>
      <c r="M739" s="190"/>
      <c r="N739" s="190"/>
      <c r="O739" s="54">
        <v>1</v>
      </c>
      <c r="P739" s="42">
        <v>32</v>
      </c>
      <c r="Q739" s="42">
        <v>80</v>
      </c>
      <c r="R739" s="54">
        <v>1</v>
      </c>
      <c r="S739" s="42">
        <v>32</v>
      </c>
      <c r="T739" s="42">
        <v>80</v>
      </c>
      <c r="U739" s="41" t="s">
        <v>2221</v>
      </c>
      <c r="V739" s="54" t="s">
        <v>39</v>
      </c>
      <c r="W739" s="190"/>
    </row>
    <row r="740" s="11" customFormat="1" ht="24" spans="1:23">
      <c r="A740" s="35">
        <v>731</v>
      </c>
      <c r="B740" s="36" t="s">
        <v>2222</v>
      </c>
      <c r="C740" s="44" t="s">
        <v>31</v>
      </c>
      <c r="D740" s="113" t="s">
        <v>34</v>
      </c>
      <c r="E740" s="36" t="s">
        <v>1216</v>
      </c>
      <c r="F740" s="40">
        <v>44348</v>
      </c>
      <c r="G740" s="40">
        <v>44531</v>
      </c>
      <c r="H740" s="113" t="s">
        <v>2131</v>
      </c>
      <c r="I740" s="36" t="s">
        <v>2223</v>
      </c>
      <c r="J740" s="53">
        <v>86</v>
      </c>
      <c r="K740" s="53"/>
      <c r="L740" s="53">
        <v>86</v>
      </c>
      <c r="M740" s="190"/>
      <c r="N740" s="190"/>
      <c r="O740" s="54">
        <v>1</v>
      </c>
      <c r="P740" s="42">
        <v>52</v>
      </c>
      <c r="Q740" s="42">
        <v>112</v>
      </c>
      <c r="R740" s="54">
        <v>1</v>
      </c>
      <c r="S740" s="42">
        <v>52</v>
      </c>
      <c r="T740" s="42">
        <v>112</v>
      </c>
      <c r="U740" s="41" t="s">
        <v>2224</v>
      </c>
      <c r="V740" s="54" t="s">
        <v>39</v>
      </c>
      <c r="W740" s="190"/>
    </row>
    <row r="741" s="11" customFormat="1" ht="24" spans="1:23">
      <c r="A741" s="35">
        <v>732</v>
      </c>
      <c r="B741" s="36" t="s">
        <v>2225</v>
      </c>
      <c r="C741" s="44" t="s">
        <v>31</v>
      </c>
      <c r="D741" s="113" t="s">
        <v>34</v>
      </c>
      <c r="E741" s="36" t="s">
        <v>1324</v>
      </c>
      <c r="F741" s="40">
        <v>44348</v>
      </c>
      <c r="G741" s="40">
        <v>44531</v>
      </c>
      <c r="H741" s="36" t="s">
        <v>2131</v>
      </c>
      <c r="I741" s="36" t="s">
        <v>2226</v>
      </c>
      <c r="J741" s="53">
        <v>25</v>
      </c>
      <c r="K741" s="53"/>
      <c r="L741" s="53">
        <v>25</v>
      </c>
      <c r="M741" s="190"/>
      <c r="N741" s="190"/>
      <c r="O741" s="54">
        <v>1</v>
      </c>
      <c r="P741" s="42">
        <v>23</v>
      </c>
      <c r="Q741" s="42">
        <v>69</v>
      </c>
      <c r="R741" s="54">
        <v>1</v>
      </c>
      <c r="S741" s="42">
        <v>23</v>
      </c>
      <c r="T741" s="42">
        <v>69</v>
      </c>
      <c r="U741" s="41" t="s">
        <v>2227</v>
      </c>
      <c r="V741" s="54" t="s">
        <v>39</v>
      </c>
      <c r="W741" s="190"/>
    </row>
    <row r="742" s="11" customFormat="1" ht="24" spans="1:23">
      <c r="A742" s="35">
        <v>733</v>
      </c>
      <c r="B742" s="36" t="s">
        <v>2228</v>
      </c>
      <c r="C742" s="44" t="s">
        <v>31</v>
      </c>
      <c r="D742" s="113" t="s">
        <v>34</v>
      </c>
      <c r="E742" s="36" t="s">
        <v>2093</v>
      </c>
      <c r="F742" s="40">
        <v>44348</v>
      </c>
      <c r="G742" s="40">
        <v>44531</v>
      </c>
      <c r="H742" s="113" t="s">
        <v>2131</v>
      </c>
      <c r="I742" s="36" t="s">
        <v>2229</v>
      </c>
      <c r="J742" s="53">
        <v>20</v>
      </c>
      <c r="K742" s="53"/>
      <c r="L742" s="53">
        <v>20</v>
      </c>
      <c r="M742" s="190"/>
      <c r="N742" s="190"/>
      <c r="O742" s="54">
        <v>1</v>
      </c>
      <c r="P742" s="42">
        <v>9</v>
      </c>
      <c r="Q742" s="42">
        <v>36</v>
      </c>
      <c r="R742" s="54">
        <v>1</v>
      </c>
      <c r="S742" s="42">
        <v>9</v>
      </c>
      <c r="T742" s="42">
        <v>36</v>
      </c>
      <c r="U742" s="41" t="s">
        <v>2230</v>
      </c>
      <c r="V742" s="54" t="s">
        <v>39</v>
      </c>
      <c r="W742" s="190"/>
    </row>
    <row r="743" s="11" customFormat="1" ht="24" spans="1:23">
      <c r="A743" s="35">
        <v>734</v>
      </c>
      <c r="B743" s="36" t="s">
        <v>2231</v>
      </c>
      <c r="C743" s="44" t="s">
        <v>31</v>
      </c>
      <c r="D743" s="113" t="s">
        <v>34</v>
      </c>
      <c r="E743" s="36" t="s">
        <v>260</v>
      </c>
      <c r="F743" s="40">
        <v>44348</v>
      </c>
      <c r="G743" s="40">
        <v>44531</v>
      </c>
      <c r="H743" s="113" t="s">
        <v>2131</v>
      </c>
      <c r="I743" s="36" t="s">
        <v>2232</v>
      </c>
      <c r="J743" s="53">
        <v>29</v>
      </c>
      <c r="K743" s="53"/>
      <c r="L743" s="53">
        <v>29</v>
      </c>
      <c r="M743" s="190"/>
      <c r="N743" s="190"/>
      <c r="O743" s="54">
        <v>1</v>
      </c>
      <c r="P743" s="42">
        <v>50</v>
      </c>
      <c r="Q743" s="42">
        <v>90</v>
      </c>
      <c r="R743" s="54">
        <v>1</v>
      </c>
      <c r="S743" s="42">
        <v>50</v>
      </c>
      <c r="T743" s="42">
        <v>90</v>
      </c>
      <c r="U743" s="41" t="s">
        <v>2233</v>
      </c>
      <c r="V743" s="54" t="s">
        <v>39</v>
      </c>
      <c r="W743" s="190"/>
    </row>
    <row r="744" s="11" customFormat="1" ht="24" spans="1:23">
      <c r="A744" s="35">
        <v>735</v>
      </c>
      <c r="B744" s="36" t="s">
        <v>2234</v>
      </c>
      <c r="C744" s="44" t="s">
        <v>31</v>
      </c>
      <c r="D744" s="113" t="s">
        <v>34</v>
      </c>
      <c r="E744" s="36" t="s">
        <v>108</v>
      </c>
      <c r="F744" s="40">
        <v>44348</v>
      </c>
      <c r="G744" s="40">
        <v>44531</v>
      </c>
      <c r="H744" s="113" t="s">
        <v>2131</v>
      </c>
      <c r="I744" s="36" t="s">
        <v>2235</v>
      </c>
      <c r="J744" s="53">
        <v>29</v>
      </c>
      <c r="K744" s="53"/>
      <c r="L744" s="53">
        <v>29</v>
      </c>
      <c r="M744" s="190"/>
      <c r="N744" s="190"/>
      <c r="O744" s="54">
        <v>1</v>
      </c>
      <c r="P744" s="42">
        <v>23</v>
      </c>
      <c r="Q744" s="42">
        <v>60</v>
      </c>
      <c r="R744" s="54">
        <v>1</v>
      </c>
      <c r="S744" s="42">
        <v>23</v>
      </c>
      <c r="T744" s="42">
        <v>60</v>
      </c>
      <c r="U744" s="41" t="s">
        <v>2236</v>
      </c>
      <c r="V744" s="54" t="s">
        <v>39</v>
      </c>
      <c r="W744" s="190"/>
    </row>
    <row r="745" s="11" customFormat="1" ht="36" spans="1:23">
      <c r="A745" s="35">
        <v>736</v>
      </c>
      <c r="B745" s="36" t="s">
        <v>2237</v>
      </c>
      <c r="C745" s="44" t="s">
        <v>31</v>
      </c>
      <c r="D745" s="113" t="s">
        <v>34</v>
      </c>
      <c r="E745" s="36" t="s">
        <v>2238</v>
      </c>
      <c r="F745" s="40">
        <v>44348</v>
      </c>
      <c r="G745" s="40">
        <v>44531</v>
      </c>
      <c r="H745" s="36" t="s">
        <v>2131</v>
      </c>
      <c r="I745" s="36" t="s">
        <v>2239</v>
      </c>
      <c r="J745" s="53">
        <v>29</v>
      </c>
      <c r="K745" s="53"/>
      <c r="L745" s="53">
        <v>29</v>
      </c>
      <c r="M745" s="190"/>
      <c r="N745" s="190"/>
      <c r="O745" s="54">
        <v>1</v>
      </c>
      <c r="P745" s="42">
        <v>18</v>
      </c>
      <c r="Q745" s="42">
        <v>52</v>
      </c>
      <c r="R745" s="54">
        <v>1</v>
      </c>
      <c r="S745" s="42">
        <v>18</v>
      </c>
      <c r="T745" s="42">
        <v>52</v>
      </c>
      <c r="U745" s="41" t="s">
        <v>2240</v>
      </c>
      <c r="V745" s="54" t="s">
        <v>39</v>
      </c>
      <c r="W745" s="190"/>
    </row>
    <row r="746" s="11" customFormat="1" ht="24" spans="1:23">
      <c r="A746" s="35">
        <v>737</v>
      </c>
      <c r="B746" s="36" t="s">
        <v>2241</v>
      </c>
      <c r="C746" s="44" t="s">
        <v>31</v>
      </c>
      <c r="D746" s="36" t="s">
        <v>34</v>
      </c>
      <c r="E746" s="36" t="s">
        <v>2242</v>
      </c>
      <c r="F746" s="40">
        <v>44348</v>
      </c>
      <c r="G746" s="40">
        <v>44531</v>
      </c>
      <c r="H746" s="113" t="s">
        <v>2131</v>
      </c>
      <c r="I746" s="36" t="s">
        <v>2243</v>
      </c>
      <c r="J746" s="53">
        <v>20</v>
      </c>
      <c r="K746" s="53"/>
      <c r="L746" s="53">
        <v>20</v>
      </c>
      <c r="M746" s="190"/>
      <c r="N746" s="190"/>
      <c r="O746" s="54">
        <v>1</v>
      </c>
      <c r="P746" s="42">
        <v>9</v>
      </c>
      <c r="Q746" s="42">
        <v>37</v>
      </c>
      <c r="R746" s="54">
        <v>1</v>
      </c>
      <c r="S746" s="42">
        <v>9</v>
      </c>
      <c r="T746" s="42">
        <v>37</v>
      </c>
      <c r="U746" s="41" t="s">
        <v>2244</v>
      </c>
      <c r="V746" s="54" t="s">
        <v>39</v>
      </c>
      <c r="W746" s="190"/>
    </row>
    <row r="747" s="11" customFormat="1" ht="24" spans="1:23">
      <c r="A747" s="35">
        <v>738</v>
      </c>
      <c r="B747" s="36" t="s">
        <v>2245</v>
      </c>
      <c r="C747" s="44" t="s">
        <v>31</v>
      </c>
      <c r="D747" s="113" t="s">
        <v>34</v>
      </c>
      <c r="E747" s="36" t="s">
        <v>1100</v>
      </c>
      <c r="F747" s="40">
        <v>44348</v>
      </c>
      <c r="G747" s="40">
        <v>44531</v>
      </c>
      <c r="H747" s="113" t="s">
        <v>2131</v>
      </c>
      <c r="I747" s="36" t="s">
        <v>2246</v>
      </c>
      <c r="J747" s="53">
        <v>16</v>
      </c>
      <c r="K747" s="53"/>
      <c r="L747" s="53">
        <v>16</v>
      </c>
      <c r="M747" s="190"/>
      <c r="N747" s="190"/>
      <c r="O747" s="54">
        <v>1</v>
      </c>
      <c r="P747" s="42">
        <v>14</v>
      </c>
      <c r="Q747" s="42">
        <v>50</v>
      </c>
      <c r="R747" s="54">
        <v>1</v>
      </c>
      <c r="S747" s="42">
        <v>14</v>
      </c>
      <c r="T747" s="42">
        <v>50</v>
      </c>
      <c r="U747" s="41" t="s">
        <v>2247</v>
      </c>
      <c r="V747" s="54" t="s">
        <v>39</v>
      </c>
      <c r="W747" s="190"/>
    </row>
    <row r="748" s="11" customFormat="1" ht="24" spans="1:23">
      <c r="A748" s="35">
        <v>739</v>
      </c>
      <c r="B748" s="36" t="s">
        <v>2248</v>
      </c>
      <c r="C748" s="44" t="s">
        <v>31</v>
      </c>
      <c r="D748" s="113" t="s">
        <v>34</v>
      </c>
      <c r="E748" s="36" t="s">
        <v>1100</v>
      </c>
      <c r="F748" s="40">
        <v>44348</v>
      </c>
      <c r="G748" s="40">
        <v>44531</v>
      </c>
      <c r="H748" s="113" t="s">
        <v>2131</v>
      </c>
      <c r="I748" s="36" t="s">
        <v>2249</v>
      </c>
      <c r="J748" s="53">
        <v>20</v>
      </c>
      <c r="K748" s="53"/>
      <c r="L748" s="53">
        <v>20</v>
      </c>
      <c r="M748" s="190"/>
      <c r="N748" s="190"/>
      <c r="O748" s="54">
        <v>1</v>
      </c>
      <c r="P748" s="42">
        <v>20</v>
      </c>
      <c r="Q748" s="42">
        <v>44</v>
      </c>
      <c r="R748" s="54">
        <v>1</v>
      </c>
      <c r="S748" s="42">
        <v>20</v>
      </c>
      <c r="T748" s="42">
        <v>44</v>
      </c>
      <c r="U748" s="41" t="s">
        <v>2250</v>
      </c>
      <c r="V748" s="54" t="s">
        <v>39</v>
      </c>
      <c r="W748" s="190"/>
    </row>
    <row r="749" s="11" customFormat="1" ht="24" spans="1:23">
      <c r="A749" s="35">
        <v>740</v>
      </c>
      <c r="B749" s="36" t="s">
        <v>2251</v>
      </c>
      <c r="C749" s="44" t="s">
        <v>31</v>
      </c>
      <c r="D749" s="113" t="s">
        <v>34</v>
      </c>
      <c r="E749" s="36" t="s">
        <v>60</v>
      </c>
      <c r="F749" s="40">
        <v>44348</v>
      </c>
      <c r="G749" s="40">
        <v>44531</v>
      </c>
      <c r="H749" s="36" t="s">
        <v>2131</v>
      </c>
      <c r="I749" s="36" t="s">
        <v>2252</v>
      </c>
      <c r="J749" s="53">
        <v>22</v>
      </c>
      <c r="K749" s="53"/>
      <c r="L749" s="53">
        <v>22</v>
      </c>
      <c r="M749" s="190"/>
      <c r="N749" s="190"/>
      <c r="O749" s="54">
        <v>1</v>
      </c>
      <c r="P749" s="42">
        <v>23</v>
      </c>
      <c r="Q749" s="42">
        <v>62</v>
      </c>
      <c r="R749" s="54">
        <v>1</v>
      </c>
      <c r="S749" s="42">
        <v>23</v>
      </c>
      <c r="T749" s="42">
        <v>62</v>
      </c>
      <c r="U749" s="41" t="s">
        <v>2253</v>
      </c>
      <c r="V749" s="54" t="s">
        <v>39</v>
      </c>
      <c r="W749" s="190"/>
    </row>
    <row r="750" s="11" customFormat="1" ht="24" spans="1:23">
      <c r="A750" s="35">
        <v>741</v>
      </c>
      <c r="B750" s="36" t="s">
        <v>2254</v>
      </c>
      <c r="C750" s="44" t="s">
        <v>31</v>
      </c>
      <c r="D750" s="113" t="s">
        <v>34</v>
      </c>
      <c r="E750" s="36" t="s">
        <v>386</v>
      </c>
      <c r="F750" s="40">
        <v>44348</v>
      </c>
      <c r="G750" s="40">
        <v>44531</v>
      </c>
      <c r="H750" s="113" t="s">
        <v>2131</v>
      </c>
      <c r="I750" s="36" t="s">
        <v>2255</v>
      </c>
      <c r="J750" s="53">
        <v>29</v>
      </c>
      <c r="K750" s="53"/>
      <c r="L750" s="53">
        <v>29</v>
      </c>
      <c r="M750" s="190"/>
      <c r="N750" s="190"/>
      <c r="O750" s="54">
        <v>1</v>
      </c>
      <c r="P750" s="42">
        <v>46</v>
      </c>
      <c r="Q750" s="42">
        <v>110</v>
      </c>
      <c r="R750" s="54">
        <v>1</v>
      </c>
      <c r="S750" s="42">
        <v>46</v>
      </c>
      <c r="T750" s="42">
        <v>110</v>
      </c>
      <c r="U750" s="41" t="s">
        <v>2256</v>
      </c>
      <c r="V750" s="54" t="s">
        <v>39</v>
      </c>
      <c r="W750" s="190"/>
    </row>
    <row r="751" s="11" customFormat="1" ht="24" spans="1:23">
      <c r="A751" s="35">
        <v>742</v>
      </c>
      <c r="B751" s="36" t="s">
        <v>2257</v>
      </c>
      <c r="C751" s="44" t="s">
        <v>31</v>
      </c>
      <c r="D751" s="113" t="s">
        <v>34</v>
      </c>
      <c r="E751" s="36" t="s">
        <v>2258</v>
      </c>
      <c r="F751" s="40">
        <v>44348</v>
      </c>
      <c r="G751" s="40">
        <v>44531</v>
      </c>
      <c r="H751" s="113" t="s">
        <v>2131</v>
      </c>
      <c r="I751" s="36" t="s">
        <v>2259</v>
      </c>
      <c r="J751" s="53">
        <v>27</v>
      </c>
      <c r="K751" s="53"/>
      <c r="L751" s="53">
        <v>27</v>
      </c>
      <c r="M751" s="190"/>
      <c r="N751" s="190"/>
      <c r="O751" s="54">
        <v>1</v>
      </c>
      <c r="P751" s="42">
        <v>45</v>
      </c>
      <c r="Q751" s="42">
        <v>106</v>
      </c>
      <c r="R751" s="54">
        <v>1</v>
      </c>
      <c r="S751" s="42">
        <v>45</v>
      </c>
      <c r="T751" s="42">
        <v>106</v>
      </c>
      <c r="U751" s="41" t="s">
        <v>2260</v>
      </c>
      <c r="V751" s="54" t="s">
        <v>39</v>
      </c>
      <c r="W751" s="190"/>
    </row>
    <row r="752" s="11" customFormat="1" ht="24" spans="1:23">
      <c r="A752" s="35">
        <v>743</v>
      </c>
      <c r="B752" s="36" t="s">
        <v>2261</v>
      </c>
      <c r="C752" s="44" t="s">
        <v>31</v>
      </c>
      <c r="D752" s="113" t="s">
        <v>34</v>
      </c>
      <c r="E752" s="36" t="s">
        <v>2262</v>
      </c>
      <c r="F752" s="40">
        <v>44348</v>
      </c>
      <c r="G752" s="40">
        <v>44531</v>
      </c>
      <c r="H752" s="113" t="s">
        <v>2131</v>
      </c>
      <c r="I752" s="36" t="s">
        <v>2263</v>
      </c>
      <c r="J752" s="53">
        <v>10</v>
      </c>
      <c r="K752" s="53"/>
      <c r="L752" s="53">
        <v>10</v>
      </c>
      <c r="M752" s="190"/>
      <c r="N752" s="190"/>
      <c r="O752" s="54">
        <v>1</v>
      </c>
      <c r="P752" s="42">
        <v>12</v>
      </c>
      <c r="Q752" s="42">
        <v>60</v>
      </c>
      <c r="R752" s="54">
        <v>1</v>
      </c>
      <c r="S752" s="42">
        <v>12</v>
      </c>
      <c r="T752" s="42">
        <v>60</v>
      </c>
      <c r="U752" s="41" t="s">
        <v>2264</v>
      </c>
      <c r="V752" s="54" t="s">
        <v>39</v>
      </c>
      <c r="W752" s="190"/>
    </row>
    <row r="753" s="11" customFormat="1" ht="24" spans="1:23">
      <c r="A753" s="35">
        <v>744</v>
      </c>
      <c r="B753" s="36" t="s">
        <v>2265</v>
      </c>
      <c r="C753" s="44" t="s">
        <v>31</v>
      </c>
      <c r="D753" s="113" t="s">
        <v>34</v>
      </c>
      <c r="E753" s="36" t="s">
        <v>220</v>
      </c>
      <c r="F753" s="40">
        <v>44348</v>
      </c>
      <c r="G753" s="40">
        <v>44531</v>
      </c>
      <c r="H753" s="113" t="s">
        <v>2131</v>
      </c>
      <c r="I753" s="36" t="s">
        <v>2266</v>
      </c>
      <c r="J753" s="53">
        <v>28</v>
      </c>
      <c r="K753" s="53"/>
      <c r="L753" s="53">
        <v>28</v>
      </c>
      <c r="M753" s="190"/>
      <c r="N753" s="190"/>
      <c r="O753" s="54">
        <v>1</v>
      </c>
      <c r="P753" s="42">
        <v>22</v>
      </c>
      <c r="Q753" s="42">
        <v>63</v>
      </c>
      <c r="R753" s="54">
        <v>1</v>
      </c>
      <c r="S753" s="42">
        <v>22</v>
      </c>
      <c r="T753" s="42">
        <v>63</v>
      </c>
      <c r="U753" s="41" t="s">
        <v>2267</v>
      </c>
      <c r="V753" s="54" t="s">
        <v>39</v>
      </c>
      <c r="W753" s="190"/>
    </row>
    <row r="754" s="11" customFormat="1" ht="24" spans="1:23">
      <c r="A754" s="35">
        <v>745</v>
      </c>
      <c r="B754" s="36" t="s">
        <v>2268</v>
      </c>
      <c r="C754" s="44" t="s">
        <v>31</v>
      </c>
      <c r="D754" s="113" t="s">
        <v>34</v>
      </c>
      <c r="E754" s="36" t="s">
        <v>1267</v>
      </c>
      <c r="F754" s="40">
        <v>44348</v>
      </c>
      <c r="G754" s="40">
        <v>44531</v>
      </c>
      <c r="H754" s="113" t="s">
        <v>2131</v>
      </c>
      <c r="I754" s="36" t="s">
        <v>2269</v>
      </c>
      <c r="J754" s="53">
        <v>24</v>
      </c>
      <c r="K754" s="53"/>
      <c r="L754" s="53">
        <v>24</v>
      </c>
      <c r="M754" s="190"/>
      <c r="N754" s="190"/>
      <c r="O754" s="54">
        <v>1</v>
      </c>
      <c r="P754" s="42">
        <v>22</v>
      </c>
      <c r="Q754" s="42">
        <v>68</v>
      </c>
      <c r="R754" s="54">
        <v>1</v>
      </c>
      <c r="S754" s="42">
        <v>22</v>
      </c>
      <c r="T754" s="42">
        <v>68</v>
      </c>
      <c r="U754" s="41" t="s">
        <v>2270</v>
      </c>
      <c r="V754" s="54" t="s">
        <v>39</v>
      </c>
      <c r="W754" s="190"/>
    </row>
    <row r="755" s="11" customFormat="1" ht="24" spans="1:23">
      <c r="A755" s="35">
        <v>746</v>
      </c>
      <c r="B755" s="36" t="s">
        <v>2271</v>
      </c>
      <c r="C755" s="44" t="s">
        <v>31</v>
      </c>
      <c r="D755" s="113" t="s">
        <v>34</v>
      </c>
      <c r="E755" s="36" t="s">
        <v>2169</v>
      </c>
      <c r="F755" s="40">
        <v>44348</v>
      </c>
      <c r="G755" s="40">
        <v>44531</v>
      </c>
      <c r="H755" s="36" t="s">
        <v>2131</v>
      </c>
      <c r="I755" s="36" t="s">
        <v>2272</v>
      </c>
      <c r="J755" s="53">
        <v>27</v>
      </c>
      <c r="K755" s="53"/>
      <c r="L755" s="53">
        <v>27</v>
      </c>
      <c r="M755" s="190"/>
      <c r="N755" s="190"/>
      <c r="O755" s="54">
        <v>1</v>
      </c>
      <c r="P755" s="42">
        <v>50</v>
      </c>
      <c r="Q755" s="42">
        <v>96</v>
      </c>
      <c r="R755" s="54">
        <v>1</v>
      </c>
      <c r="S755" s="42">
        <v>50</v>
      </c>
      <c r="T755" s="42">
        <v>96</v>
      </c>
      <c r="U755" s="41" t="s">
        <v>2273</v>
      </c>
      <c r="V755" s="54" t="s">
        <v>39</v>
      </c>
      <c r="W755" s="190"/>
    </row>
    <row r="756" s="11" customFormat="1" ht="24" spans="1:23">
      <c r="A756" s="35">
        <v>747</v>
      </c>
      <c r="B756" s="36" t="s">
        <v>2274</v>
      </c>
      <c r="C756" s="44" t="s">
        <v>31</v>
      </c>
      <c r="D756" s="113" t="s">
        <v>34</v>
      </c>
      <c r="E756" s="36" t="s">
        <v>297</v>
      </c>
      <c r="F756" s="40">
        <v>44348</v>
      </c>
      <c r="G756" s="40">
        <v>44531</v>
      </c>
      <c r="H756" s="113" t="s">
        <v>2131</v>
      </c>
      <c r="I756" s="36" t="s">
        <v>2275</v>
      </c>
      <c r="J756" s="53">
        <v>18</v>
      </c>
      <c r="K756" s="53"/>
      <c r="L756" s="53">
        <v>18</v>
      </c>
      <c r="M756" s="190"/>
      <c r="N756" s="190"/>
      <c r="O756" s="54">
        <v>1</v>
      </c>
      <c r="P756" s="42">
        <v>16</v>
      </c>
      <c r="Q756" s="42">
        <v>62</v>
      </c>
      <c r="R756" s="54">
        <v>1</v>
      </c>
      <c r="S756" s="42">
        <v>16</v>
      </c>
      <c r="T756" s="42">
        <v>62</v>
      </c>
      <c r="U756" s="41" t="s">
        <v>2276</v>
      </c>
      <c r="V756" s="54" t="s">
        <v>39</v>
      </c>
      <c r="W756" s="190"/>
    </row>
    <row r="757" s="11" customFormat="1" ht="24" spans="1:23">
      <c r="A757" s="35">
        <v>748</v>
      </c>
      <c r="B757" s="36" t="s">
        <v>2277</v>
      </c>
      <c r="C757" s="44" t="s">
        <v>31</v>
      </c>
      <c r="D757" s="36" t="s">
        <v>34</v>
      </c>
      <c r="E757" s="36" t="s">
        <v>1074</v>
      </c>
      <c r="F757" s="40">
        <v>44348</v>
      </c>
      <c r="G757" s="40">
        <v>44531</v>
      </c>
      <c r="H757" s="113" t="s">
        <v>2131</v>
      </c>
      <c r="I757" s="36" t="s">
        <v>2278</v>
      </c>
      <c r="J757" s="53">
        <v>10</v>
      </c>
      <c r="K757" s="53"/>
      <c r="L757" s="53">
        <v>10</v>
      </c>
      <c r="M757" s="190"/>
      <c r="N757" s="190"/>
      <c r="O757" s="54">
        <v>1</v>
      </c>
      <c r="P757" s="42">
        <v>28</v>
      </c>
      <c r="Q757" s="42">
        <v>668</v>
      </c>
      <c r="R757" s="54">
        <v>1</v>
      </c>
      <c r="S757" s="42">
        <v>28</v>
      </c>
      <c r="T757" s="42">
        <v>668</v>
      </c>
      <c r="U757" s="41" t="s">
        <v>2279</v>
      </c>
      <c r="V757" s="54" t="s">
        <v>39</v>
      </c>
      <c r="W757" s="190"/>
    </row>
    <row r="758" s="11" customFormat="1" ht="24" spans="1:23">
      <c r="A758" s="35">
        <v>749</v>
      </c>
      <c r="B758" s="36" t="s">
        <v>2280</v>
      </c>
      <c r="C758" s="44" t="s">
        <v>31</v>
      </c>
      <c r="D758" s="113" t="s">
        <v>34</v>
      </c>
      <c r="E758" s="36" t="s">
        <v>1087</v>
      </c>
      <c r="F758" s="40">
        <v>44348</v>
      </c>
      <c r="G758" s="40">
        <v>44531</v>
      </c>
      <c r="H758" s="113" t="s">
        <v>2131</v>
      </c>
      <c r="I758" s="36" t="s">
        <v>2281</v>
      </c>
      <c r="J758" s="53">
        <v>23</v>
      </c>
      <c r="K758" s="53"/>
      <c r="L758" s="53">
        <v>23</v>
      </c>
      <c r="M758" s="190"/>
      <c r="N758" s="190"/>
      <c r="O758" s="54">
        <v>1</v>
      </c>
      <c r="P758" s="42">
        <v>16</v>
      </c>
      <c r="Q758" s="42">
        <v>48</v>
      </c>
      <c r="R758" s="54">
        <v>1</v>
      </c>
      <c r="S758" s="42">
        <v>16</v>
      </c>
      <c r="T758" s="42">
        <v>48</v>
      </c>
      <c r="U758" s="41" t="s">
        <v>2282</v>
      </c>
      <c r="V758" s="54" t="s">
        <v>39</v>
      </c>
      <c r="W758" s="190"/>
    </row>
    <row r="759" s="11" customFormat="1" ht="24" spans="1:23">
      <c r="A759" s="35">
        <v>750</v>
      </c>
      <c r="B759" s="36" t="s">
        <v>2283</v>
      </c>
      <c r="C759" s="44" t="s">
        <v>31</v>
      </c>
      <c r="D759" s="113" t="s">
        <v>34</v>
      </c>
      <c r="E759" s="36" t="s">
        <v>643</v>
      </c>
      <c r="F759" s="40">
        <v>44348</v>
      </c>
      <c r="G759" s="40">
        <v>44531</v>
      </c>
      <c r="H759" s="36" t="s">
        <v>2131</v>
      </c>
      <c r="I759" s="36" t="s">
        <v>2284</v>
      </c>
      <c r="J759" s="53">
        <v>25</v>
      </c>
      <c r="K759" s="53"/>
      <c r="L759" s="53">
        <v>25</v>
      </c>
      <c r="M759" s="190"/>
      <c r="N759" s="190"/>
      <c r="O759" s="54">
        <v>1</v>
      </c>
      <c r="P759" s="42">
        <v>46</v>
      </c>
      <c r="Q759" s="42">
        <v>90</v>
      </c>
      <c r="R759" s="54">
        <v>1</v>
      </c>
      <c r="S759" s="42">
        <v>46</v>
      </c>
      <c r="T759" s="42">
        <v>90</v>
      </c>
      <c r="U759" s="41" t="s">
        <v>2285</v>
      </c>
      <c r="V759" s="54" t="s">
        <v>39</v>
      </c>
      <c r="W759" s="190"/>
    </row>
    <row r="760" s="11" customFormat="1" ht="24" spans="1:23">
      <c r="A760" s="35">
        <v>751</v>
      </c>
      <c r="B760" s="36" t="s">
        <v>2286</v>
      </c>
      <c r="C760" s="44" t="s">
        <v>31</v>
      </c>
      <c r="D760" s="113" t="s">
        <v>34</v>
      </c>
      <c r="E760" s="36" t="s">
        <v>2287</v>
      </c>
      <c r="F760" s="40">
        <v>44348</v>
      </c>
      <c r="G760" s="40">
        <v>44531</v>
      </c>
      <c r="H760" s="113" t="s">
        <v>2131</v>
      </c>
      <c r="I760" s="36" t="s">
        <v>2288</v>
      </c>
      <c r="J760" s="53">
        <v>28</v>
      </c>
      <c r="K760" s="53"/>
      <c r="L760" s="53">
        <v>28</v>
      </c>
      <c r="M760" s="190"/>
      <c r="N760" s="190"/>
      <c r="O760" s="54">
        <v>1</v>
      </c>
      <c r="P760" s="42">
        <v>22</v>
      </c>
      <c r="Q760" s="42">
        <v>68</v>
      </c>
      <c r="R760" s="54">
        <v>1</v>
      </c>
      <c r="S760" s="42">
        <v>22</v>
      </c>
      <c r="T760" s="42">
        <v>68</v>
      </c>
      <c r="U760" s="41" t="s">
        <v>2270</v>
      </c>
      <c r="V760" s="54" t="s">
        <v>39</v>
      </c>
      <c r="W760" s="190"/>
    </row>
    <row r="761" s="11" customFormat="1" ht="24" spans="1:23">
      <c r="A761" s="35">
        <v>752</v>
      </c>
      <c r="B761" s="36" t="s">
        <v>2289</v>
      </c>
      <c r="C761" s="44" t="s">
        <v>31</v>
      </c>
      <c r="D761" s="36" t="s">
        <v>34</v>
      </c>
      <c r="E761" s="36" t="s">
        <v>145</v>
      </c>
      <c r="F761" s="40">
        <v>44348</v>
      </c>
      <c r="G761" s="40">
        <v>44531</v>
      </c>
      <c r="H761" s="113" t="s">
        <v>2131</v>
      </c>
      <c r="I761" s="36" t="s">
        <v>2290</v>
      </c>
      <c r="J761" s="53">
        <v>26</v>
      </c>
      <c r="K761" s="53"/>
      <c r="L761" s="53">
        <v>26</v>
      </c>
      <c r="M761" s="190"/>
      <c r="N761" s="190"/>
      <c r="O761" s="54">
        <v>1</v>
      </c>
      <c r="P761" s="42">
        <v>15</v>
      </c>
      <c r="Q761" s="42">
        <v>60</v>
      </c>
      <c r="R761" s="54">
        <v>1</v>
      </c>
      <c r="S761" s="42">
        <v>15</v>
      </c>
      <c r="T761" s="42">
        <v>60</v>
      </c>
      <c r="U761" s="41" t="s">
        <v>2291</v>
      </c>
      <c r="V761" s="54" t="s">
        <v>39</v>
      </c>
      <c r="W761" s="190"/>
    </row>
    <row r="762" s="11" customFormat="1" ht="24" spans="1:23">
      <c r="A762" s="35">
        <v>753</v>
      </c>
      <c r="B762" s="36" t="s">
        <v>2292</v>
      </c>
      <c r="C762" s="44" t="s">
        <v>31</v>
      </c>
      <c r="D762" s="113" t="s">
        <v>34</v>
      </c>
      <c r="E762" s="36" t="s">
        <v>2293</v>
      </c>
      <c r="F762" s="40">
        <v>44348</v>
      </c>
      <c r="G762" s="40">
        <v>44531</v>
      </c>
      <c r="H762" s="113" t="s">
        <v>2131</v>
      </c>
      <c r="I762" s="36" t="s">
        <v>2294</v>
      </c>
      <c r="J762" s="53">
        <v>15</v>
      </c>
      <c r="K762" s="53"/>
      <c r="L762" s="53">
        <v>15</v>
      </c>
      <c r="M762" s="190"/>
      <c r="N762" s="190"/>
      <c r="O762" s="54">
        <v>1</v>
      </c>
      <c r="P762" s="42">
        <v>26</v>
      </c>
      <c r="Q762" s="42">
        <v>69</v>
      </c>
      <c r="R762" s="54">
        <v>1</v>
      </c>
      <c r="S762" s="42">
        <v>26</v>
      </c>
      <c r="T762" s="42">
        <v>69</v>
      </c>
      <c r="U762" s="41" t="s">
        <v>2295</v>
      </c>
      <c r="V762" s="54" t="s">
        <v>39</v>
      </c>
      <c r="W762" s="190"/>
    </row>
    <row r="763" s="11" customFormat="1" ht="24" spans="1:23">
      <c r="A763" s="35">
        <v>754</v>
      </c>
      <c r="B763" s="36" t="s">
        <v>2296</v>
      </c>
      <c r="C763" s="44" t="s">
        <v>31</v>
      </c>
      <c r="D763" s="113" t="s">
        <v>34</v>
      </c>
      <c r="E763" s="36" t="s">
        <v>1139</v>
      </c>
      <c r="F763" s="40">
        <v>44348</v>
      </c>
      <c r="G763" s="40">
        <v>44531</v>
      </c>
      <c r="H763" s="113" t="s">
        <v>2131</v>
      </c>
      <c r="I763" s="36" t="s">
        <v>2297</v>
      </c>
      <c r="J763" s="53">
        <v>25</v>
      </c>
      <c r="K763" s="53"/>
      <c r="L763" s="53">
        <v>25</v>
      </c>
      <c r="M763" s="190"/>
      <c r="N763" s="190"/>
      <c r="O763" s="54">
        <v>1</v>
      </c>
      <c r="P763" s="42">
        <v>72</v>
      </c>
      <c r="Q763" s="42">
        <v>126</v>
      </c>
      <c r="R763" s="54">
        <v>1</v>
      </c>
      <c r="S763" s="42">
        <v>72</v>
      </c>
      <c r="T763" s="42">
        <v>126</v>
      </c>
      <c r="U763" s="41" t="s">
        <v>2298</v>
      </c>
      <c r="V763" s="54" t="s">
        <v>39</v>
      </c>
      <c r="W763" s="190"/>
    </row>
    <row r="764" s="11" customFormat="1" ht="36" spans="1:23">
      <c r="A764" s="35">
        <v>755</v>
      </c>
      <c r="B764" s="36" t="s">
        <v>2299</v>
      </c>
      <c r="C764" s="44" t="s">
        <v>31</v>
      </c>
      <c r="D764" s="113" t="s">
        <v>34</v>
      </c>
      <c r="E764" s="36" t="s">
        <v>470</v>
      </c>
      <c r="F764" s="40">
        <v>44348</v>
      </c>
      <c r="G764" s="40">
        <v>44531</v>
      </c>
      <c r="H764" s="113" t="s">
        <v>2131</v>
      </c>
      <c r="I764" s="36" t="s">
        <v>2300</v>
      </c>
      <c r="J764" s="53">
        <v>27</v>
      </c>
      <c r="K764" s="53"/>
      <c r="L764" s="53">
        <v>27</v>
      </c>
      <c r="M764" s="190"/>
      <c r="N764" s="190"/>
      <c r="O764" s="54">
        <v>1</v>
      </c>
      <c r="P764" s="42">
        <v>29</v>
      </c>
      <c r="Q764" s="42">
        <v>68</v>
      </c>
      <c r="R764" s="54">
        <v>1</v>
      </c>
      <c r="S764" s="42">
        <v>29</v>
      </c>
      <c r="T764" s="42">
        <v>68</v>
      </c>
      <c r="U764" s="41" t="s">
        <v>2301</v>
      </c>
      <c r="V764" s="54" t="s">
        <v>39</v>
      </c>
      <c r="W764" s="190"/>
    </row>
    <row r="765" s="11" customFormat="1" ht="36" spans="1:23">
      <c r="A765" s="35">
        <v>756</v>
      </c>
      <c r="B765" s="36" t="s">
        <v>2302</v>
      </c>
      <c r="C765" s="41" t="s">
        <v>31</v>
      </c>
      <c r="D765" s="42" t="s">
        <v>34</v>
      </c>
      <c r="E765" s="36" t="s">
        <v>353</v>
      </c>
      <c r="F765" s="40">
        <v>44348</v>
      </c>
      <c r="G765" s="40">
        <v>44531</v>
      </c>
      <c r="H765" s="41" t="s">
        <v>2131</v>
      </c>
      <c r="I765" s="36" t="s">
        <v>2303</v>
      </c>
      <c r="J765" s="55">
        <v>39.5</v>
      </c>
      <c r="K765" s="55"/>
      <c r="L765" s="55">
        <v>39.5</v>
      </c>
      <c r="M765" s="190"/>
      <c r="N765" s="190"/>
      <c r="O765" s="54">
        <v>1</v>
      </c>
      <c r="P765" s="42">
        <v>145</v>
      </c>
      <c r="Q765" s="42">
        <v>514</v>
      </c>
      <c r="R765" s="54">
        <v>1</v>
      </c>
      <c r="S765" s="42">
        <v>145</v>
      </c>
      <c r="T765" s="42">
        <v>514</v>
      </c>
      <c r="U765" s="36" t="s">
        <v>2139</v>
      </c>
      <c r="V765" s="54" t="s">
        <v>39</v>
      </c>
      <c r="W765" s="190"/>
    </row>
    <row r="766" s="11" customFormat="1" ht="24" spans="1:23">
      <c r="A766" s="35">
        <v>757</v>
      </c>
      <c r="B766" s="36" t="s">
        <v>2304</v>
      </c>
      <c r="C766" s="36" t="s">
        <v>31</v>
      </c>
      <c r="D766" s="42" t="s">
        <v>34</v>
      </c>
      <c r="E766" s="36" t="s">
        <v>1216</v>
      </c>
      <c r="F766" s="40">
        <v>44348</v>
      </c>
      <c r="G766" s="40">
        <v>44531</v>
      </c>
      <c r="H766" s="41" t="s">
        <v>2131</v>
      </c>
      <c r="I766" s="36" t="s">
        <v>2305</v>
      </c>
      <c r="J766" s="55">
        <v>38</v>
      </c>
      <c r="K766" s="55"/>
      <c r="L766" s="55">
        <v>38</v>
      </c>
      <c r="M766" s="190"/>
      <c r="N766" s="190"/>
      <c r="O766" s="54">
        <v>1</v>
      </c>
      <c r="P766" s="42">
        <v>142</v>
      </c>
      <c r="Q766" s="42">
        <v>587</v>
      </c>
      <c r="R766" s="54">
        <v>1</v>
      </c>
      <c r="S766" s="42">
        <v>142</v>
      </c>
      <c r="T766" s="42">
        <v>587</v>
      </c>
      <c r="U766" s="36" t="s">
        <v>2306</v>
      </c>
      <c r="V766" s="54" t="s">
        <v>39</v>
      </c>
      <c r="W766" s="190"/>
    </row>
    <row r="767" s="11" customFormat="1" ht="24" spans="1:23">
      <c r="A767" s="35">
        <v>758</v>
      </c>
      <c r="B767" s="36" t="s">
        <v>2307</v>
      </c>
      <c r="C767" s="36" t="s">
        <v>31</v>
      </c>
      <c r="D767" s="42" t="s">
        <v>34</v>
      </c>
      <c r="E767" s="36" t="s">
        <v>671</v>
      </c>
      <c r="F767" s="40">
        <v>44348</v>
      </c>
      <c r="G767" s="40">
        <v>44531</v>
      </c>
      <c r="H767" s="41" t="s">
        <v>2131</v>
      </c>
      <c r="I767" s="36" t="s">
        <v>2308</v>
      </c>
      <c r="J767" s="55">
        <v>38</v>
      </c>
      <c r="K767" s="55"/>
      <c r="L767" s="55">
        <v>38</v>
      </c>
      <c r="M767" s="190"/>
      <c r="N767" s="190"/>
      <c r="O767" s="54">
        <v>1</v>
      </c>
      <c r="P767" s="42">
        <v>45</v>
      </c>
      <c r="Q767" s="42">
        <v>218</v>
      </c>
      <c r="R767" s="54">
        <v>1</v>
      </c>
      <c r="S767" s="42">
        <v>45</v>
      </c>
      <c r="T767" s="42">
        <v>218</v>
      </c>
      <c r="U767" s="36" t="s">
        <v>2309</v>
      </c>
      <c r="V767" s="54" t="s">
        <v>39</v>
      </c>
      <c r="W767" s="190"/>
    </row>
    <row r="768" s="11" customFormat="1" ht="24" spans="1:23">
      <c r="A768" s="35">
        <v>759</v>
      </c>
      <c r="B768" s="36" t="s">
        <v>2310</v>
      </c>
      <c r="C768" s="36" t="s">
        <v>31</v>
      </c>
      <c r="D768" s="42" t="s">
        <v>34</v>
      </c>
      <c r="E768" s="36" t="s">
        <v>671</v>
      </c>
      <c r="F768" s="40">
        <v>44348</v>
      </c>
      <c r="G768" s="40">
        <v>44531</v>
      </c>
      <c r="H768" s="41" t="s">
        <v>2131</v>
      </c>
      <c r="I768" s="36" t="s">
        <v>2311</v>
      </c>
      <c r="J768" s="55">
        <v>30</v>
      </c>
      <c r="K768" s="55"/>
      <c r="L768" s="55">
        <v>30</v>
      </c>
      <c r="M768" s="190"/>
      <c r="N768" s="190"/>
      <c r="O768" s="54">
        <v>1</v>
      </c>
      <c r="P768" s="42">
        <v>20</v>
      </c>
      <c r="Q768" s="42">
        <v>85</v>
      </c>
      <c r="R768" s="54">
        <v>1</v>
      </c>
      <c r="S768" s="42">
        <v>20</v>
      </c>
      <c r="T768" s="42">
        <v>85</v>
      </c>
      <c r="U768" s="36" t="s">
        <v>2312</v>
      </c>
      <c r="V768" s="54" t="s">
        <v>39</v>
      </c>
      <c r="W768" s="190"/>
    </row>
    <row r="769" s="11" customFormat="1" ht="24" spans="1:23">
      <c r="A769" s="35">
        <v>760</v>
      </c>
      <c r="B769" s="36" t="s">
        <v>2313</v>
      </c>
      <c r="C769" s="36" t="s">
        <v>31</v>
      </c>
      <c r="D769" s="42" t="s">
        <v>34</v>
      </c>
      <c r="E769" s="36" t="s">
        <v>1579</v>
      </c>
      <c r="F769" s="40">
        <v>44348</v>
      </c>
      <c r="G769" s="40">
        <v>44531</v>
      </c>
      <c r="H769" s="41" t="s">
        <v>2131</v>
      </c>
      <c r="I769" s="36" t="s">
        <v>2314</v>
      </c>
      <c r="J769" s="55">
        <v>150</v>
      </c>
      <c r="K769" s="55"/>
      <c r="L769" s="55">
        <v>150</v>
      </c>
      <c r="M769" s="190"/>
      <c r="N769" s="190"/>
      <c r="O769" s="54">
        <v>1</v>
      </c>
      <c r="P769" s="42">
        <v>153</v>
      </c>
      <c r="Q769" s="42">
        <v>612</v>
      </c>
      <c r="R769" s="54">
        <v>1</v>
      </c>
      <c r="S769" s="42">
        <v>153</v>
      </c>
      <c r="T769" s="42">
        <v>612</v>
      </c>
      <c r="U769" s="36" t="s">
        <v>2315</v>
      </c>
      <c r="V769" s="54" t="s">
        <v>39</v>
      </c>
      <c r="W769" s="190"/>
    </row>
    <row r="770" s="11" customFormat="1" ht="24" spans="1:23">
      <c r="A770" s="35">
        <v>761</v>
      </c>
      <c r="B770" s="36" t="s">
        <v>2316</v>
      </c>
      <c r="C770" s="36" t="s">
        <v>31</v>
      </c>
      <c r="D770" s="42" t="s">
        <v>34</v>
      </c>
      <c r="E770" s="36" t="s">
        <v>445</v>
      </c>
      <c r="F770" s="40">
        <v>44348</v>
      </c>
      <c r="G770" s="40">
        <v>44531</v>
      </c>
      <c r="H770" s="41" t="s">
        <v>2131</v>
      </c>
      <c r="I770" s="36" t="s">
        <v>2317</v>
      </c>
      <c r="J770" s="55">
        <v>38</v>
      </c>
      <c r="K770" s="55"/>
      <c r="L770" s="55">
        <v>38</v>
      </c>
      <c r="M770" s="190"/>
      <c r="N770" s="190"/>
      <c r="O770" s="54">
        <v>1</v>
      </c>
      <c r="P770" s="42">
        <v>45</v>
      </c>
      <c r="Q770" s="42">
        <v>148</v>
      </c>
      <c r="R770" s="54">
        <v>1</v>
      </c>
      <c r="S770" s="42">
        <v>45</v>
      </c>
      <c r="T770" s="42">
        <v>148</v>
      </c>
      <c r="U770" s="36" t="s">
        <v>2318</v>
      </c>
      <c r="V770" s="54" t="s">
        <v>39</v>
      </c>
      <c r="W770" s="190"/>
    </row>
    <row r="771" s="11" customFormat="1" ht="24" spans="1:23">
      <c r="A771" s="35">
        <v>762</v>
      </c>
      <c r="B771" s="36" t="s">
        <v>2319</v>
      </c>
      <c r="C771" s="36" t="s">
        <v>31</v>
      </c>
      <c r="D771" s="42" t="s">
        <v>34</v>
      </c>
      <c r="E771" s="36" t="s">
        <v>445</v>
      </c>
      <c r="F771" s="40">
        <v>44348</v>
      </c>
      <c r="G771" s="40">
        <v>44531</v>
      </c>
      <c r="H771" s="41" t="s">
        <v>2131</v>
      </c>
      <c r="I771" s="36" t="s">
        <v>2320</v>
      </c>
      <c r="J771" s="55">
        <v>39</v>
      </c>
      <c r="K771" s="55"/>
      <c r="L771" s="55">
        <v>39</v>
      </c>
      <c r="M771" s="190"/>
      <c r="N771" s="190"/>
      <c r="O771" s="54">
        <v>1</v>
      </c>
      <c r="P771" s="42">
        <v>22</v>
      </c>
      <c r="Q771" s="42">
        <v>92</v>
      </c>
      <c r="R771" s="54">
        <v>1</v>
      </c>
      <c r="S771" s="42">
        <v>22</v>
      </c>
      <c r="T771" s="42">
        <v>92</v>
      </c>
      <c r="U771" s="36" t="s">
        <v>2321</v>
      </c>
      <c r="V771" s="54" t="s">
        <v>39</v>
      </c>
      <c r="W771" s="190"/>
    </row>
    <row r="772" s="11" customFormat="1" ht="36" spans="1:23">
      <c r="A772" s="35">
        <v>763</v>
      </c>
      <c r="B772" s="36" t="s">
        <v>2322</v>
      </c>
      <c r="C772" s="36" t="s">
        <v>31</v>
      </c>
      <c r="D772" s="42" t="s">
        <v>34</v>
      </c>
      <c r="E772" s="36" t="s">
        <v>68</v>
      </c>
      <c r="F772" s="40">
        <v>44348</v>
      </c>
      <c r="G772" s="40">
        <v>44531</v>
      </c>
      <c r="H772" s="41" t="s">
        <v>2131</v>
      </c>
      <c r="I772" s="36" t="s">
        <v>2323</v>
      </c>
      <c r="J772" s="55">
        <v>29</v>
      </c>
      <c r="K772" s="55"/>
      <c r="L772" s="55">
        <v>29</v>
      </c>
      <c r="M772" s="190"/>
      <c r="N772" s="190"/>
      <c r="O772" s="54">
        <v>1</v>
      </c>
      <c r="P772" s="42">
        <v>86</v>
      </c>
      <c r="Q772" s="42">
        <v>345</v>
      </c>
      <c r="R772" s="54">
        <v>1</v>
      </c>
      <c r="S772" s="42">
        <v>86</v>
      </c>
      <c r="T772" s="42">
        <v>345</v>
      </c>
      <c r="U772" s="36" t="s">
        <v>2324</v>
      </c>
      <c r="V772" s="54" t="s">
        <v>39</v>
      </c>
      <c r="W772" s="190"/>
    </row>
    <row r="773" s="11" customFormat="1" ht="24" spans="1:23">
      <c r="A773" s="35">
        <v>764</v>
      </c>
      <c r="B773" s="36" t="s">
        <v>2325</v>
      </c>
      <c r="C773" s="36" t="s">
        <v>31</v>
      </c>
      <c r="D773" s="42" t="s">
        <v>34</v>
      </c>
      <c r="E773" s="36" t="s">
        <v>206</v>
      </c>
      <c r="F773" s="40">
        <v>44348</v>
      </c>
      <c r="G773" s="40">
        <v>44531</v>
      </c>
      <c r="H773" s="41" t="s">
        <v>2131</v>
      </c>
      <c r="I773" s="36" t="s">
        <v>2326</v>
      </c>
      <c r="J773" s="55">
        <v>38</v>
      </c>
      <c r="K773" s="55"/>
      <c r="L773" s="55">
        <v>38</v>
      </c>
      <c r="M773" s="190"/>
      <c r="N773" s="190"/>
      <c r="O773" s="54">
        <v>1</v>
      </c>
      <c r="P773" s="42">
        <v>72</v>
      </c>
      <c r="Q773" s="42">
        <v>289</v>
      </c>
      <c r="R773" s="54">
        <v>1</v>
      </c>
      <c r="S773" s="42">
        <v>72</v>
      </c>
      <c r="T773" s="42">
        <v>289</v>
      </c>
      <c r="U773" s="36" t="s">
        <v>2327</v>
      </c>
      <c r="V773" s="54" t="s">
        <v>39</v>
      </c>
      <c r="W773" s="190"/>
    </row>
    <row r="774" s="11" customFormat="1" ht="36" spans="1:23">
      <c r="A774" s="35">
        <v>765</v>
      </c>
      <c r="B774" s="36" t="s">
        <v>2328</v>
      </c>
      <c r="C774" s="36" t="s">
        <v>31</v>
      </c>
      <c r="D774" s="42" t="s">
        <v>34</v>
      </c>
      <c r="E774" s="36" t="s">
        <v>132</v>
      </c>
      <c r="F774" s="40">
        <v>44348</v>
      </c>
      <c r="G774" s="40">
        <v>44531</v>
      </c>
      <c r="H774" s="41" t="s">
        <v>2131</v>
      </c>
      <c r="I774" s="36" t="s">
        <v>2329</v>
      </c>
      <c r="J774" s="55">
        <v>24</v>
      </c>
      <c r="K774" s="55"/>
      <c r="L774" s="55">
        <v>24</v>
      </c>
      <c r="M774" s="190"/>
      <c r="N774" s="190"/>
      <c r="O774" s="54">
        <v>1</v>
      </c>
      <c r="P774" s="42">
        <v>130</v>
      </c>
      <c r="Q774" s="42">
        <v>592</v>
      </c>
      <c r="R774" s="54">
        <v>1</v>
      </c>
      <c r="S774" s="42">
        <v>130</v>
      </c>
      <c r="T774" s="42">
        <v>592</v>
      </c>
      <c r="U774" s="36" t="s">
        <v>2330</v>
      </c>
      <c r="V774" s="54" t="s">
        <v>39</v>
      </c>
      <c r="W774" s="190"/>
    </row>
    <row r="775" s="11" customFormat="1" ht="36" spans="1:23">
      <c r="A775" s="35">
        <v>766</v>
      </c>
      <c r="B775" s="36" t="s">
        <v>2331</v>
      </c>
      <c r="C775" s="36" t="s">
        <v>31</v>
      </c>
      <c r="D775" s="42" t="s">
        <v>34</v>
      </c>
      <c r="E775" s="36" t="s">
        <v>1606</v>
      </c>
      <c r="F775" s="40">
        <v>44348</v>
      </c>
      <c r="G775" s="40">
        <v>44531</v>
      </c>
      <c r="H775" s="41" t="s">
        <v>2131</v>
      </c>
      <c r="I775" s="36" t="s">
        <v>2332</v>
      </c>
      <c r="J775" s="55">
        <v>27</v>
      </c>
      <c r="K775" s="55"/>
      <c r="L775" s="55">
        <v>27</v>
      </c>
      <c r="M775" s="190"/>
      <c r="N775" s="190"/>
      <c r="O775" s="54">
        <v>1</v>
      </c>
      <c r="P775" s="42">
        <v>97</v>
      </c>
      <c r="Q775" s="42">
        <v>363</v>
      </c>
      <c r="R775" s="54">
        <v>1</v>
      </c>
      <c r="S775" s="42">
        <v>97</v>
      </c>
      <c r="T775" s="42">
        <v>363</v>
      </c>
      <c r="U775" s="36" t="s">
        <v>2333</v>
      </c>
      <c r="V775" s="54" t="s">
        <v>39</v>
      </c>
      <c r="W775" s="190"/>
    </row>
    <row r="776" s="11" customFormat="1" ht="24" spans="1:23">
      <c r="A776" s="35">
        <v>767</v>
      </c>
      <c r="B776" s="36" t="s">
        <v>2334</v>
      </c>
      <c r="C776" s="36" t="s">
        <v>31</v>
      </c>
      <c r="D776" s="42" t="s">
        <v>34</v>
      </c>
      <c r="E776" s="36" t="s">
        <v>1164</v>
      </c>
      <c r="F776" s="40">
        <v>44348</v>
      </c>
      <c r="G776" s="40">
        <v>44531</v>
      </c>
      <c r="H776" s="41" t="s">
        <v>2131</v>
      </c>
      <c r="I776" s="36" t="s">
        <v>2335</v>
      </c>
      <c r="J776" s="55">
        <v>300</v>
      </c>
      <c r="K776" s="55"/>
      <c r="L776" s="55">
        <v>300</v>
      </c>
      <c r="M776" s="190"/>
      <c r="N776" s="190"/>
      <c r="O776" s="54">
        <v>1</v>
      </c>
      <c r="P776" s="42">
        <v>636</v>
      </c>
      <c r="Q776" s="42">
        <v>2386</v>
      </c>
      <c r="R776" s="54">
        <v>1</v>
      </c>
      <c r="S776" s="42">
        <v>636</v>
      </c>
      <c r="T776" s="42">
        <v>2386</v>
      </c>
      <c r="U776" s="36" t="s">
        <v>2336</v>
      </c>
      <c r="V776" s="54" t="s">
        <v>39</v>
      </c>
      <c r="W776" s="190"/>
    </row>
    <row r="777" s="11" customFormat="1" ht="36" spans="1:23">
      <c r="A777" s="35">
        <v>768</v>
      </c>
      <c r="B777" s="36" t="s">
        <v>2337</v>
      </c>
      <c r="C777" s="36" t="s">
        <v>31</v>
      </c>
      <c r="D777" s="42" t="s">
        <v>34</v>
      </c>
      <c r="E777" s="36" t="s">
        <v>60</v>
      </c>
      <c r="F777" s="40">
        <v>44348</v>
      </c>
      <c r="G777" s="40">
        <v>44531</v>
      </c>
      <c r="H777" s="41" t="s">
        <v>2131</v>
      </c>
      <c r="I777" s="36" t="s">
        <v>2338</v>
      </c>
      <c r="J777" s="55">
        <v>35</v>
      </c>
      <c r="K777" s="55"/>
      <c r="L777" s="55">
        <v>35</v>
      </c>
      <c r="M777" s="190"/>
      <c r="N777" s="190"/>
      <c r="O777" s="54">
        <v>1</v>
      </c>
      <c r="P777" s="42">
        <v>52</v>
      </c>
      <c r="Q777" s="42">
        <v>241</v>
      </c>
      <c r="R777" s="54">
        <v>1</v>
      </c>
      <c r="S777" s="42">
        <v>52</v>
      </c>
      <c r="T777" s="42">
        <v>241</v>
      </c>
      <c r="U777" s="36" t="s">
        <v>2339</v>
      </c>
      <c r="V777" s="54" t="s">
        <v>39</v>
      </c>
      <c r="W777" s="190"/>
    </row>
    <row r="778" s="11" customFormat="1" ht="24" spans="1:23">
      <c r="A778" s="35">
        <v>769</v>
      </c>
      <c r="B778" s="36" t="s">
        <v>2340</v>
      </c>
      <c r="C778" s="36" t="s">
        <v>31</v>
      </c>
      <c r="D778" s="42" t="s">
        <v>34</v>
      </c>
      <c r="E778" s="36" t="s">
        <v>194</v>
      </c>
      <c r="F778" s="40">
        <v>44348</v>
      </c>
      <c r="G778" s="40">
        <v>44531</v>
      </c>
      <c r="H778" s="41" t="s">
        <v>2131</v>
      </c>
      <c r="I778" s="36" t="s">
        <v>2341</v>
      </c>
      <c r="J778" s="55">
        <v>38</v>
      </c>
      <c r="K778" s="55"/>
      <c r="L778" s="55">
        <v>38</v>
      </c>
      <c r="M778" s="190"/>
      <c r="N778" s="190"/>
      <c r="O778" s="54">
        <v>1</v>
      </c>
      <c r="P778" s="42">
        <v>48</v>
      </c>
      <c r="Q778" s="42">
        <v>278</v>
      </c>
      <c r="R778" s="54">
        <v>1</v>
      </c>
      <c r="S778" s="42">
        <v>48</v>
      </c>
      <c r="T778" s="42">
        <v>278</v>
      </c>
      <c r="U778" s="36" t="s">
        <v>2342</v>
      </c>
      <c r="V778" s="54" t="s">
        <v>39</v>
      </c>
      <c r="W778" s="190"/>
    </row>
    <row r="779" s="11" customFormat="1" ht="24" spans="1:23">
      <c r="A779" s="35">
        <v>770</v>
      </c>
      <c r="B779" s="36" t="s">
        <v>2343</v>
      </c>
      <c r="C779" s="36" t="s">
        <v>31</v>
      </c>
      <c r="D779" s="42" t="s">
        <v>34</v>
      </c>
      <c r="E779" s="36" t="s">
        <v>289</v>
      </c>
      <c r="F779" s="40">
        <v>44348</v>
      </c>
      <c r="G779" s="40">
        <v>44531</v>
      </c>
      <c r="H779" s="41" t="s">
        <v>2131</v>
      </c>
      <c r="I779" s="36" t="s">
        <v>2344</v>
      </c>
      <c r="J779" s="55">
        <v>19</v>
      </c>
      <c r="K779" s="55"/>
      <c r="L779" s="55">
        <v>19</v>
      </c>
      <c r="M779" s="190"/>
      <c r="N779" s="190"/>
      <c r="O779" s="54">
        <v>1</v>
      </c>
      <c r="P779" s="42">
        <v>35</v>
      </c>
      <c r="Q779" s="42">
        <v>154</v>
      </c>
      <c r="R779" s="54">
        <v>1</v>
      </c>
      <c r="S779" s="42">
        <v>35</v>
      </c>
      <c r="T779" s="42">
        <v>154</v>
      </c>
      <c r="U779" s="36" t="s">
        <v>2345</v>
      </c>
      <c r="V779" s="54" t="s">
        <v>39</v>
      </c>
      <c r="W779" s="190"/>
    </row>
    <row r="780" s="11" customFormat="1" ht="36" spans="1:23">
      <c r="A780" s="35">
        <v>771</v>
      </c>
      <c r="B780" s="36" t="s">
        <v>2346</v>
      </c>
      <c r="C780" s="36" t="s">
        <v>31</v>
      </c>
      <c r="D780" s="42" t="s">
        <v>34</v>
      </c>
      <c r="E780" s="36" t="s">
        <v>289</v>
      </c>
      <c r="F780" s="40">
        <v>44348</v>
      </c>
      <c r="G780" s="40">
        <v>44531</v>
      </c>
      <c r="H780" s="41" t="s">
        <v>2131</v>
      </c>
      <c r="I780" s="36" t="s">
        <v>2317</v>
      </c>
      <c r="J780" s="55">
        <v>38</v>
      </c>
      <c r="K780" s="55"/>
      <c r="L780" s="55">
        <v>38</v>
      </c>
      <c r="M780" s="190"/>
      <c r="N780" s="190"/>
      <c r="O780" s="54">
        <v>1</v>
      </c>
      <c r="P780" s="42">
        <v>262</v>
      </c>
      <c r="Q780" s="42">
        <v>1321</v>
      </c>
      <c r="R780" s="54">
        <v>1</v>
      </c>
      <c r="S780" s="42">
        <v>262</v>
      </c>
      <c r="T780" s="42">
        <v>1321</v>
      </c>
      <c r="U780" s="36" t="s">
        <v>2347</v>
      </c>
      <c r="V780" s="54" t="s">
        <v>39</v>
      </c>
      <c r="W780" s="190"/>
    </row>
    <row r="781" s="11" customFormat="1" ht="24" spans="1:23">
      <c r="A781" s="35">
        <v>772</v>
      </c>
      <c r="B781" s="36" t="s">
        <v>2348</v>
      </c>
      <c r="C781" s="36" t="s">
        <v>31</v>
      </c>
      <c r="D781" s="42" t="s">
        <v>34</v>
      </c>
      <c r="E781" s="36" t="s">
        <v>112</v>
      </c>
      <c r="F781" s="40">
        <v>44348</v>
      </c>
      <c r="G781" s="40">
        <v>44531</v>
      </c>
      <c r="H781" s="41" t="s">
        <v>2131</v>
      </c>
      <c r="I781" s="36" t="s">
        <v>2349</v>
      </c>
      <c r="J781" s="55">
        <v>20</v>
      </c>
      <c r="K781" s="55"/>
      <c r="L781" s="55">
        <v>20</v>
      </c>
      <c r="M781" s="190"/>
      <c r="N781" s="190"/>
      <c r="O781" s="54">
        <v>1</v>
      </c>
      <c r="P781" s="42">
        <v>213</v>
      </c>
      <c r="Q781" s="42">
        <v>740</v>
      </c>
      <c r="R781" s="54">
        <v>1</v>
      </c>
      <c r="S781" s="42">
        <v>213</v>
      </c>
      <c r="T781" s="42">
        <v>740</v>
      </c>
      <c r="U781" s="36" t="s">
        <v>2350</v>
      </c>
      <c r="V781" s="54" t="s">
        <v>39</v>
      </c>
      <c r="W781" s="190"/>
    </row>
    <row r="782" s="11" customFormat="1" ht="24" spans="1:23">
      <c r="A782" s="35">
        <v>773</v>
      </c>
      <c r="B782" s="36" t="s">
        <v>2351</v>
      </c>
      <c r="C782" s="36" t="s">
        <v>31</v>
      </c>
      <c r="D782" s="42" t="s">
        <v>34</v>
      </c>
      <c r="E782" s="36" t="s">
        <v>238</v>
      </c>
      <c r="F782" s="40">
        <v>44348</v>
      </c>
      <c r="G782" s="40">
        <v>44531</v>
      </c>
      <c r="H782" s="41" t="s">
        <v>2131</v>
      </c>
      <c r="I782" s="36" t="s">
        <v>2352</v>
      </c>
      <c r="J782" s="55">
        <v>19</v>
      </c>
      <c r="K782" s="55"/>
      <c r="L782" s="55">
        <v>19</v>
      </c>
      <c r="M782" s="190"/>
      <c r="N782" s="190"/>
      <c r="O782" s="54">
        <v>1</v>
      </c>
      <c r="P782" s="42">
        <v>43</v>
      </c>
      <c r="Q782" s="42">
        <v>176</v>
      </c>
      <c r="R782" s="54">
        <v>1</v>
      </c>
      <c r="S782" s="42">
        <v>43</v>
      </c>
      <c r="T782" s="42">
        <v>176</v>
      </c>
      <c r="U782" s="36" t="s">
        <v>2353</v>
      </c>
      <c r="V782" s="54" t="s">
        <v>39</v>
      </c>
      <c r="W782" s="190"/>
    </row>
    <row r="783" s="11" customFormat="1" ht="24" spans="1:23">
      <c r="A783" s="35">
        <v>774</v>
      </c>
      <c r="B783" s="36" t="s">
        <v>2354</v>
      </c>
      <c r="C783" s="36" t="s">
        <v>31</v>
      </c>
      <c r="D783" s="42" t="s">
        <v>34</v>
      </c>
      <c r="E783" s="36" t="s">
        <v>1160</v>
      </c>
      <c r="F783" s="40">
        <v>44348</v>
      </c>
      <c r="G783" s="40">
        <v>44531</v>
      </c>
      <c r="H783" s="41" t="s">
        <v>2131</v>
      </c>
      <c r="I783" s="36" t="s">
        <v>2352</v>
      </c>
      <c r="J783" s="55">
        <v>19</v>
      </c>
      <c r="K783" s="55"/>
      <c r="L783" s="55">
        <v>19</v>
      </c>
      <c r="M783" s="190"/>
      <c r="N783" s="190"/>
      <c r="O783" s="54">
        <v>1</v>
      </c>
      <c r="P783" s="42">
        <v>35</v>
      </c>
      <c r="Q783" s="42">
        <v>152</v>
      </c>
      <c r="R783" s="54">
        <v>1</v>
      </c>
      <c r="S783" s="42">
        <v>35</v>
      </c>
      <c r="T783" s="42">
        <v>152</v>
      </c>
      <c r="U783" s="36" t="s">
        <v>2355</v>
      </c>
      <c r="V783" s="54" t="s">
        <v>39</v>
      </c>
      <c r="W783" s="190"/>
    </row>
    <row r="784" s="11" customFormat="1" ht="24" spans="1:23">
      <c r="A784" s="35">
        <v>775</v>
      </c>
      <c r="B784" s="36" t="s">
        <v>2356</v>
      </c>
      <c r="C784" s="36" t="s">
        <v>31</v>
      </c>
      <c r="D784" s="42" t="s">
        <v>34</v>
      </c>
      <c r="E784" s="36" t="s">
        <v>336</v>
      </c>
      <c r="F784" s="40">
        <v>44348</v>
      </c>
      <c r="G784" s="40">
        <v>44531</v>
      </c>
      <c r="H784" s="41" t="s">
        <v>2131</v>
      </c>
      <c r="I784" s="36" t="s">
        <v>2357</v>
      </c>
      <c r="J784" s="55">
        <v>80</v>
      </c>
      <c r="K784" s="55"/>
      <c r="L784" s="55">
        <v>80</v>
      </c>
      <c r="M784" s="190"/>
      <c r="N784" s="190"/>
      <c r="O784" s="54">
        <v>1</v>
      </c>
      <c r="P784" s="42">
        <v>116</v>
      </c>
      <c r="Q784" s="42">
        <v>652</v>
      </c>
      <c r="R784" s="54">
        <v>1</v>
      </c>
      <c r="S784" s="42">
        <v>116</v>
      </c>
      <c r="T784" s="42">
        <v>652</v>
      </c>
      <c r="U784" s="36" t="s">
        <v>2358</v>
      </c>
      <c r="V784" s="54" t="s">
        <v>39</v>
      </c>
      <c r="W784" s="190"/>
    </row>
    <row r="785" s="11" customFormat="1" ht="24" spans="1:23">
      <c r="A785" s="35">
        <v>776</v>
      </c>
      <c r="B785" s="36" t="s">
        <v>2359</v>
      </c>
      <c r="C785" s="36" t="s">
        <v>31</v>
      </c>
      <c r="D785" s="42" t="s">
        <v>34</v>
      </c>
      <c r="E785" s="36" t="s">
        <v>68</v>
      </c>
      <c r="F785" s="40">
        <v>44348</v>
      </c>
      <c r="G785" s="40">
        <v>44531</v>
      </c>
      <c r="H785" s="41" t="s">
        <v>2131</v>
      </c>
      <c r="I785" s="36" t="s">
        <v>2360</v>
      </c>
      <c r="J785" s="55">
        <v>25</v>
      </c>
      <c r="K785" s="55"/>
      <c r="L785" s="55">
        <v>25</v>
      </c>
      <c r="M785" s="190"/>
      <c r="N785" s="190"/>
      <c r="O785" s="54">
        <v>1</v>
      </c>
      <c r="P785" s="42">
        <v>32</v>
      </c>
      <c r="Q785" s="42">
        <v>152</v>
      </c>
      <c r="R785" s="54">
        <v>1</v>
      </c>
      <c r="S785" s="42">
        <v>32</v>
      </c>
      <c r="T785" s="42">
        <v>152</v>
      </c>
      <c r="U785" s="36" t="s">
        <v>2361</v>
      </c>
      <c r="V785" s="54" t="s">
        <v>39</v>
      </c>
      <c r="W785" s="190"/>
    </row>
    <row r="786" s="11" customFormat="1" ht="36" spans="1:23">
      <c r="A786" s="35">
        <v>777</v>
      </c>
      <c r="B786" s="36" t="s">
        <v>2362</v>
      </c>
      <c r="C786" s="36" t="s">
        <v>31</v>
      </c>
      <c r="D786" s="42" t="s">
        <v>34</v>
      </c>
      <c r="E786" s="36" t="s">
        <v>132</v>
      </c>
      <c r="F786" s="40">
        <v>44348</v>
      </c>
      <c r="G786" s="40">
        <v>44531</v>
      </c>
      <c r="H786" s="41" t="s">
        <v>2131</v>
      </c>
      <c r="I786" s="36" t="s">
        <v>2363</v>
      </c>
      <c r="J786" s="55">
        <v>26</v>
      </c>
      <c r="K786" s="55"/>
      <c r="L786" s="55">
        <v>26</v>
      </c>
      <c r="M786" s="190"/>
      <c r="N786" s="190"/>
      <c r="O786" s="54">
        <v>1</v>
      </c>
      <c r="P786" s="42">
        <v>158</v>
      </c>
      <c r="Q786" s="42">
        <v>687</v>
      </c>
      <c r="R786" s="54">
        <v>1</v>
      </c>
      <c r="S786" s="42">
        <v>158</v>
      </c>
      <c r="T786" s="42">
        <v>687</v>
      </c>
      <c r="U786" s="36" t="s">
        <v>2364</v>
      </c>
      <c r="V786" s="54" t="s">
        <v>39</v>
      </c>
      <c r="W786" s="190"/>
    </row>
    <row r="787" s="11" customFormat="1" ht="36" spans="1:23">
      <c r="A787" s="35">
        <v>778</v>
      </c>
      <c r="B787" s="36" t="s">
        <v>2365</v>
      </c>
      <c r="C787" s="188" t="s">
        <v>31</v>
      </c>
      <c r="D787" s="192" t="s">
        <v>34</v>
      </c>
      <c r="E787" s="188" t="s">
        <v>1951</v>
      </c>
      <c r="F787" s="40">
        <v>44348</v>
      </c>
      <c r="G787" s="40">
        <v>44531</v>
      </c>
      <c r="H787" s="41" t="s">
        <v>2131</v>
      </c>
      <c r="I787" s="188" t="s">
        <v>2366</v>
      </c>
      <c r="J787" s="196">
        <v>70</v>
      </c>
      <c r="K787" s="196"/>
      <c r="L787" s="196">
        <v>70</v>
      </c>
      <c r="M787" s="190"/>
      <c r="N787" s="190"/>
      <c r="O787" s="54">
        <v>1</v>
      </c>
      <c r="P787" s="42">
        <v>145</v>
      </c>
      <c r="Q787" s="42">
        <v>735</v>
      </c>
      <c r="R787" s="54">
        <v>1</v>
      </c>
      <c r="S787" s="42">
        <v>145</v>
      </c>
      <c r="T787" s="42">
        <v>735</v>
      </c>
      <c r="U787" s="188" t="s">
        <v>2367</v>
      </c>
      <c r="V787" s="54" t="s">
        <v>39</v>
      </c>
      <c r="W787" s="190"/>
    </row>
    <row r="788" s="11" customFormat="1" ht="36" spans="1:23">
      <c r="A788" s="35">
        <v>779</v>
      </c>
      <c r="B788" s="36" t="s">
        <v>2368</v>
      </c>
      <c r="C788" s="36" t="s">
        <v>31</v>
      </c>
      <c r="D788" s="42" t="s">
        <v>34</v>
      </c>
      <c r="E788" s="36" t="s">
        <v>242</v>
      </c>
      <c r="F788" s="40">
        <v>44348</v>
      </c>
      <c r="G788" s="40">
        <v>44531</v>
      </c>
      <c r="H788" s="41" t="s">
        <v>2131</v>
      </c>
      <c r="I788" s="36" t="s">
        <v>2369</v>
      </c>
      <c r="J788" s="55">
        <v>35</v>
      </c>
      <c r="K788" s="55"/>
      <c r="L788" s="55">
        <v>35</v>
      </c>
      <c r="M788" s="190"/>
      <c r="N788" s="190"/>
      <c r="O788" s="54">
        <v>1</v>
      </c>
      <c r="P788" s="42">
        <v>36</v>
      </c>
      <c r="Q788" s="42">
        <v>139</v>
      </c>
      <c r="R788" s="54">
        <v>1</v>
      </c>
      <c r="S788" s="42">
        <v>36</v>
      </c>
      <c r="T788" s="42">
        <v>139</v>
      </c>
      <c r="U788" s="36" t="s">
        <v>2370</v>
      </c>
      <c r="V788" s="54" t="s">
        <v>39</v>
      </c>
      <c r="W788" s="190"/>
    </row>
    <row r="789" s="11" customFormat="1" ht="36" spans="1:23">
      <c r="A789" s="35">
        <v>780</v>
      </c>
      <c r="B789" s="36" t="s">
        <v>2371</v>
      </c>
      <c r="C789" s="36" t="s">
        <v>31</v>
      </c>
      <c r="D789" s="42" t="s">
        <v>34</v>
      </c>
      <c r="E789" s="36" t="s">
        <v>2372</v>
      </c>
      <c r="F789" s="40">
        <v>44348</v>
      </c>
      <c r="G789" s="40">
        <v>44531</v>
      </c>
      <c r="H789" s="41" t="s">
        <v>2131</v>
      </c>
      <c r="I789" s="36" t="s">
        <v>2373</v>
      </c>
      <c r="J789" s="55">
        <v>70</v>
      </c>
      <c r="K789" s="55"/>
      <c r="L789" s="55">
        <v>70</v>
      </c>
      <c r="M789" s="190"/>
      <c r="N789" s="190"/>
      <c r="O789" s="54">
        <v>1</v>
      </c>
      <c r="P789" s="42">
        <v>129</v>
      </c>
      <c r="Q789" s="42">
        <v>546</v>
      </c>
      <c r="R789" s="54">
        <v>1</v>
      </c>
      <c r="S789" s="42">
        <v>129</v>
      </c>
      <c r="T789" s="42">
        <v>546</v>
      </c>
      <c r="U789" s="36" t="s">
        <v>2374</v>
      </c>
      <c r="V789" s="54" t="s">
        <v>39</v>
      </c>
      <c r="W789" s="190"/>
    </row>
    <row r="790" s="11" customFormat="1" ht="24" spans="1:23">
      <c r="A790" s="35">
        <v>781</v>
      </c>
      <c r="B790" s="36" t="s">
        <v>2375</v>
      </c>
      <c r="C790" s="36" t="s">
        <v>31</v>
      </c>
      <c r="D790" s="42" t="s">
        <v>34</v>
      </c>
      <c r="E790" s="36" t="s">
        <v>513</v>
      </c>
      <c r="F790" s="40">
        <v>44348</v>
      </c>
      <c r="G790" s="40">
        <v>44531</v>
      </c>
      <c r="H790" s="41" t="s">
        <v>2131</v>
      </c>
      <c r="I790" s="36" t="s">
        <v>2376</v>
      </c>
      <c r="J790" s="55">
        <v>65</v>
      </c>
      <c r="K790" s="55"/>
      <c r="L790" s="55">
        <v>65</v>
      </c>
      <c r="M790" s="190"/>
      <c r="N790" s="190"/>
      <c r="O790" s="54">
        <v>1</v>
      </c>
      <c r="P790" s="42">
        <v>27</v>
      </c>
      <c r="Q790" s="42">
        <v>135</v>
      </c>
      <c r="R790" s="54">
        <v>1</v>
      </c>
      <c r="S790" s="42">
        <v>27</v>
      </c>
      <c r="T790" s="42">
        <v>135</v>
      </c>
      <c r="U790" s="36" t="s">
        <v>2377</v>
      </c>
      <c r="V790" s="54" t="s">
        <v>39</v>
      </c>
      <c r="W790" s="190"/>
    </row>
    <row r="791" s="11" customFormat="1" ht="36" spans="1:23">
      <c r="A791" s="35">
        <v>782</v>
      </c>
      <c r="B791" s="36" t="s">
        <v>2378</v>
      </c>
      <c r="C791" s="36" t="s">
        <v>31</v>
      </c>
      <c r="D791" s="42" t="s">
        <v>34</v>
      </c>
      <c r="E791" s="36" t="s">
        <v>1095</v>
      </c>
      <c r="F791" s="40">
        <v>44348</v>
      </c>
      <c r="G791" s="40">
        <v>44531</v>
      </c>
      <c r="H791" s="41" t="s">
        <v>2131</v>
      </c>
      <c r="I791" s="36" t="s">
        <v>2379</v>
      </c>
      <c r="J791" s="55">
        <v>70</v>
      </c>
      <c r="K791" s="55"/>
      <c r="L791" s="55">
        <v>70</v>
      </c>
      <c r="M791" s="190"/>
      <c r="N791" s="190"/>
      <c r="O791" s="54">
        <v>1</v>
      </c>
      <c r="P791" s="42">
        <v>56</v>
      </c>
      <c r="Q791" s="42">
        <v>316</v>
      </c>
      <c r="R791" s="54">
        <v>1</v>
      </c>
      <c r="S791" s="42">
        <v>56</v>
      </c>
      <c r="T791" s="42">
        <v>316</v>
      </c>
      <c r="U791" s="36" t="s">
        <v>2380</v>
      </c>
      <c r="V791" s="54" t="s">
        <v>39</v>
      </c>
      <c r="W791" s="190"/>
    </row>
    <row r="792" s="11" customFormat="1" ht="24" spans="1:23">
      <c r="A792" s="35">
        <v>783</v>
      </c>
      <c r="B792" s="36" t="s">
        <v>2381</v>
      </c>
      <c r="C792" s="36" t="s">
        <v>31</v>
      </c>
      <c r="D792" s="42" t="s">
        <v>34</v>
      </c>
      <c r="E792" s="36" t="s">
        <v>1432</v>
      </c>
      <c r="F792" s="40">
        <v>44348</v>
      </c>
      <c r="G792" s="40">
        <v>44531</v>
      </c>
      <c r="H792" s="41" t="s">
        <v>2131</v>
      </c>
      <c r="I792" s="36" t="s">
        <v>2382</v>
      </c>
      <c r="J792" s="55">
        <v>45</v>
      </c>
      <c r="K792" s="55"/>
      <c r="L792" s="55">
        <v>45</v>
      </c>
      <c r="M792" s="190"/>
      <c r="N792" s="190"/>
      <c r="O792" s="54">
        <v>1</v>
      </c>
      <c r="P792" s="42">
        <v>37</v>
      </c>
      <c r="Q792" s="42">
        <v>179</v>
      </c>
      <c r="R792" s="54">
        <v>1</v>
      </c>
      <c r="S792" s="42">
        <v>37</v>
      </c>
      <c r="T792" s="42">
        <v>179</v>
      </c>
      <c r="U792" s="36" t="s">
        <v>2383</v>
      </c>
      <c r="V792" s="54" t="s">
        <v>39</v>
      </c>
      <c r="W792" s="190"/>
    </row>
    <row r="793" s="11" customFormat="1" ht="36" spans="1:23">
      <c r="A793" s="35">
        <v>784</v>
      </c>
      <c r="B793" s="36" t="s">
        <v>2384</v>
      </c>
      <c r="C793" s="36" t="s">
        <v>31</v>
      </c>
      <c r="D793" s="42" t="s">
        <v>34</v>
      </c>
      <c r="E793" s="36" t="s">
        <v>1321</v>
      </c>
      <c r="F793" s="40">
        <v>44348</v>
      </c>
      <c r="G793" s="40">
        <v>44531</v>
      </c>
      <c r="H793" s="41" t="s">
        <v>2131</v>
      </c>
      <c r="I793" s="36" t="s">
        <v>2385</v>
      </c>
      <c r="J793" s="55">
        <v>75</v>
      </c>
      <c r="K793" s="55"/>
      <c r="L793" s="55">
        <v>75</v>
      </c>
      <c r="M793" s="190"/>
      <c r="N793" s="190"/>
      <c r="O793" s="54">
        <v>1</v>
      </c>
      <c r="P793" s="42">
        <v>120</v>
      </c>
      <c r="Q793" s="42">
        <v>612</v>
      </c>
      <c r="R793" s="54">
        <v>1</v>
      </c>
      <c r="S793" s="42">
        <v>120</v>
      </c>
      <c r="T793" s="42">
        <v>612</v>
      </c>
      <c r="U793" s="36" t="s">
        <v>2386</v>
      </c>
      <c r="V793" s="54" t="s">
        <v>39</v>
      </c>
      <c r="W793" s="190"/>
    </row>
    <row r="794" s="11" customFormat="1" ht="36" spans="1:23">
      <c r="A794" s="35">
        <v>785</v>
      </c>
      <c r="B794" s="36" t="s">
        <v>2387</v>
      </c>
      <c r="C794" s="36" t="s">
        <v>31</v>
      </c>
      <c r="D794" s="42" t="s">
        <v>34</v>
      </c>
      <c r="E794" s="36" t="s">
        <v>2388</v>
      </c>
      <c r="F794" s="40">
        <v>44348</v>
      </c>
      <c r="G794" s="40">
        <v>44531</v>
      </c>
      <c r="H794" s="41" t="s">
        <v>2131</v>
      </c>
      <c r="I794" s="36" t="s">
        <v>2389</v>
      </c>
      <c r="J794" s="55">
        <v>60</v>
      </c>
      <c r="K794" s="55"/>
      <c r="L794" s="55">
        <v>60</v>
      </c>
      <c r="M794" s="190"/>
      <c r="N794" s="190"/>
      <c r="O794" s="54">
        <v>1</v>
      </c>
      <c r="P794" s="42">
        <v>118</v>
      </c>
      <c r="Q794" s="42">
        <v>596</v>
      </c>
      <c r="R794" s="54">
        <v>1</v>
      </c>
      <c r="S794" s="42">
        <v>118</v>
      </c>
      <c r="T794" s="42">
        <v>596</v>
      </c>
      <c r="U794" s="36" t="s">
        <v>2390</v>
      </c>
      <c r="V794" s="54" t="s">
        <v>39</v>
      </c>
      <c r="W794" s="190"/>
    </row>
    <row r="795" s="11" customFormat="1" ht="24" spans="1:23">
      <c r="A795" s="35">
        <v>786</v>
      </c>
      <c r="B795" s="36" t="s">
        <v>2391</v>
      </c>
      <c r="C795" s="36" t="s">
        <v>31</v>
      </c>
      <c r="D795" s="42" t="s">
        <v>34</v>
      </c>
      <c r="E795" s="36" t="s">
        <v>60</v>
      </c>
      <c r="F795" s="40">
        <v>44348</v>
      </c>
      <c r="G795" s="40">
        <v>44531</v>
      </c>
      <c r="H795" s="41" t="s">
        <v>2131</v>
      </c>
      <c r="I795" s="36" t="s">
        <v>2392</v>
      </c>
      <c r="J795" s="55">
        <v>125</v>
      </c>
      <c r="K795" s="55"/>
      <c r="L795" s="55">
        <v>125</v>
      </c>
      <c r="M795" s="190"/>
      <c r="N795" s="190"/>
      <c r="O795" s="54">
        <v>1</v>
      </c>
      <c r="P795" s="42">
        <v>135</v>
      </c>
      <c r="Q795" s="42">
        <v>718</v>
      </c>
      <c r="R795" s="54">
        <v>1</v>
      </c>
      <c r="S795" s="42">
        <v>135</v>
      </c>
      <c r="T795" s="42">
        <v>718</v>
      </c>
      <c r="U795" s="36" t="s">
        <v>2393</v>
      </c>
      <c r="V795" s="54" t="s">
        <v>39</v>
      </c>
      <c r="W795" s="190"/>
    </row>
    <row r="796" s="11" customFormat="1" ht="36" spans="1:23">
      <c r="A796" s="35">
        <v>787</v>
      </c>
      <c r="B796" s="36" t="s">
        <v>2394</v>
      </c>
      <c r="C796" s="36" t="s">
        <v>31</v>
      </c>
      <c r="D796" s="42" t="s">
        <v>34</v>
      </c>
      <c r="E796" s="36" t="s">
        <v>2287</v>
      </c>
      <c r="F796" s="40">
        <v>44348</v>
      </c>
      <c r="G796" s="40">
        <v>44531</v>
      </c>
      <c r="H796" s="41" t="s">
        <v>2131</v>
      </c>
      <c r="I796" s="36" t="s">
        <v>2395</v>
      </c>
      <c r="J796" s="55">
        <v>22</v>
      </c>
      <c r="K796" s="55"/>
      <c r="L796" s="55">
        <v>22</v>
      </c>
      <c r="M796" s="190"/>
      <c r="N796" s="190"/>
      <c r="O796" s="190"/>
      <c r="P796" s="42">
        <v>26</v>
      </c>
      <c r="Q796" s="42">
        <v>133</v>
      </c>
      <c r="R796" s="190"/>
      <c r="S796" s="42">
        <v>26</v>
      </c>
      <c r="T796" s="42">
        <v>133</v>
      </c>
      <c r="U796" s="36" t="s">
        <v>2396</v>
      </c>
      <c r="V796" s="54" t="s">
        <v>39</v>
      </c>
      <c r="W796" s="190"/>
    </row>
    <row r="797" s="11" customFormat="1" ht="24" spans="1:23">
      <c r="A797" s="35">
        <v>788</v>
      </c>
      <c r="B797" s="36" t="s">
        <v>2397</v>
      </c>
      <c r="C797" s="36" t="s">
        <v>31</v>
      </c>
      <c r="D797" s="42" t="s">
        <v>34</v>
      </c>
      <c r="E797" s="36" t="s">
        <v>289</v>
      </c>
      <c r="F797" s="40">
        <v>44348</v>
      </c>
      <c r="G797" s="40">
        <v>44531</v>
      </c>
      <c r="H797" s="41" t="s">
        <v>2131</v>
      </c>
      <c r="I797" s="36" t="s">
        <v>2398</v>
      </c>
      <c r="J797" s="55">
        <v>39</v>
      </c>
      <c r="K797" s="55"/>
      <c r="L797" s="55">
        <v>39</v>
      </c>
      <c r="M797" s="190"/>
      <c r="N797" s="190"/>
      <c r="O797" s="54">
        <v>1</v>
      </c>
      <c r="P797" s="42">
        <v>29</v>
      </c>
      <c r="Q797" s="42">
        <v>152</v>
      </c>
      <c r="R797" s="54">
        <v>1</v>
      </c>
      <c r="S797" s="42">
        <v>29</v>
      </c>
      <c r="T797" s="42">
        <v>152</v>
      </c>
      <c r="U797" s="36" t="s">
        <v>2399</v>
      </c>
      <c r="V797" s="54" t="s">
        <v>39</v>
      </c>
      <c r="W797" s="190"/>
    </row>
    <row r="798" s="11" customFormat="1" ht="36" spans="1:23">
      <c r="A798" s="35">
        <v>789</v>
      </c>
      <c r="B798" s="36" t="s">
        <v>2400</v>
      </c>
      <c r="C798" s="36" t="s">
        <v>31</v>
      </c>
      <c r="D798" s="42" t="s">
        <v>34</v>
      </c>
      <c r="E798" s="36" t="s">
        <v>2093</v>
      </c>
      <c r="F798" s="40">
        <v>44348</v>
      </c>
      <c r="G798" s="40">
        <v>44531</v>
      </c>
      <c r="H798" s="41" t="s">
        <v>2131</v>
      </c>
      <c r="I798" s="36" t="s">
        <v>2401</v>
      </c>
      <c r="J798" s="55">
        <v>72</v>
      </c>
      <c r="K798" s="55"/>
      <c r="L798" s="55">
        <v>72</v>
      </c>
      <c r="M798" s="190"/>
      <c r="N798" s="190"/>
      <c r="O798" s="54">
        <v>1</v>
      </c>
      <c r="P798" s="42">
        <v>85</v>
      </c>
      <c r="Q798" s="42">
        <v>487</v>
      </c>
      <c r="R798" s="54">
        <v>1</v>
      </c>
      <c r="S798" s="42">
        <v>85</v>
      </c>
      <c r="T798" s="42">
        <v>487</v>
      </c>
      <c r="U798" s="36" t="s">
        <v>2402</v>
      </c>
      <c r="V798" s="54" t="s">
        <v>39</v>
      </c>
      <c r="W798" s="190"/>
    </row>
    <row r="799" s="11" customFormat="1" ht="72.75" spans="1:23">
      <c r="A799" s="35">
        <v>790</v>
      </c>
      <c r="B799" s="36" t="s">
        <v>2403</v>
      </c>
      <c r="C799" s="36" t="s">
        <v>31</v>
      </c>
      <c r="D799" s="42" t="s">
        <v>34</v>
      </c>
      <c r="E799" s="36" t="s">
        <v>2404</v>
      </c>
      <c r="F799" s="40">
        <v>44348</v>
      </c>
      <c r="G799" s="40">
        <v>44531</v>
      </c>
      <c r="H799" s="41" t="s">
        <v>2131</v>
      </c>
      <c r="I799" s="36" t="s">
        <v>2405</v>
      </c>
      <c r="J799" s="55">
        <v>80</v>
      </c>
      <c r="K799" s="55"/>
      <c r="L799" s="55">
        <v>80</v>
      </c>
      <c r="M799" s="190"/>
      <c r="N799" s="190"/>
      <c r="O799" s="54">
        <v>1</v>
      </c>
      <c r="P799" s="42">
        <v>134</v>
      </c>
      <c r="Q799" s="42">
        <v>680</v>
      </c>
      <c r="R799" s="54">
        <v>1</v>
      </c>
      <c r="S799" s="42">
        <v>134</v>
      </c>
      <c r="T799" s="42">
        <v>680</v>
      </c>
      <c r="U799" s="36" t="s">
        <v>2406</v>
      </c>
      <c r="V799" s="54" t="s">
        <v>39</v>
      </c>
      <c r="W799" s="190"/>
    </row>
    <row r="800" s="11" customFormat="1" ht="36" spans="1:23">
      <c r="A800" s="35">
        <v>791</v>
      </c>
      <c r="B800" s="36" t="s">
        <v>2407</v>
      </c>
      <c r="C800" s="36" t="s">
        <v>31</v>
      </c>
      <c r="D800" s="42" t="s">
        <v>34</v>
      </c>
      <c r="E800" s="36" t="s">
        <v>1304</v>
      </c>
      <c r="F800" s="40">
        <v>44348</v>
      </c>
      <c r="G800" s="40">
        <v>44531</v>
      </c>
      <c r="H800" s="41" t="s">
        <v>2131</v>
      </c>
      <c r="I800" s="36" t="s">
        <v>2408</v>
      </c>
      <c r="J800" s="55">
        <v>50</v>
      </c>
      <c r="K800" s="55"/>
      <c r="L800" s="55">
        <v>50</v>
      </c>
      <c r="M800" s="190"/>
      <c r="N800" s="190"/>
      <c r="O800" s="54">
        <v>1</v>
      </c>
      <c r="P800" s="42">
        <v>37</v>
      </c>
      <c r="Q800" s="42">
        <v>182</v>
      </c>
      <c r="R800" s="54">
        <v>1</v>
      </c>
      <c r="S800" s="42">
        <v>37</v>
      </c>
      <c r="T800" s="42">
        <v>182</v>
      </c>
      <c r="U800" s="36" t="s">
        <v>2409</v>
      </c>
      <c r="V800" s="54" t="s">
        <v>39</v>
      </c>
      <c r="W800" s="190"/>
    </row>
    <row r="801" s="11" customFormat="1" ht="36" spans="1:23">
      <c r="A801" s="35">
        <v>792</v>
      </c>
      <c r="B801" s="36" t="s">
        <v>2410</v>
      </c>
      <c r="C801" s="36" t="s">
        <v>31</v>
      </c>
      <c r="D801" s="42" t="s">
        <v>34</v>
      </c>
      <c r="E801" s="36" t="s">
        <v>643</v>
      </c>
      <c r="F801" s="40">
        <v>44348</v>
      </c>
      <c r="G801" s="40">
        <v>44531</v>
      </c>
      <c r="H801" s="41" t="s">
        <v>2131</v>
      </c>
      <c r="I801" s="36" t="s">
        <v>2411</v>
      </c>
      <c r="J801" s="55">
        <v>70</v>
      </c>
      <c r="K801" s="55"/>
      <c r="L801" s="55">
        <v>70</v>
      </c>
      <c r="M801" s="190"/>
      <c r="N801" s="190"/>
      <c r="O801" s="54">
        <v>1</v>
      </c>
      <c r="P801" s="42">
        <v>126</v>
      </c>
      <c r="Q801" s="42">
        <v>635</v>
      </c>
      <c r="R801" s="54">
        <v>1</v>
      </c>
      <c r="S801" s="42">
        <v>126</v>
      </c>
      <c r="T801" s="42">
        <v>635</v>
      </c>
      <c r="U801" s="36" t="s">
        <v>2412</v>
      </c>
      <c r="V801" s="54" t="s">
        <v>39</v>
      </c>
      <c r="W801" s="190"/>
    </row>
    <row r="802" s="12" customFormat="1" ht="36" spans="1:16348">
      <c r="A802" s="35">
        <v>793</v>
      </c>
      <c r="B802" s="36" t="s">
        <v>2413</v>
      </c>
      <c r="C802" s="36" t="s">
        <v>31</v>
      </c>
      <c r="D802" s="36" t="s">
        <v>34</v>
      </c>
      <c r="E802" s="36" t="s">
        <v>1283</v>
      </c>
      <c r="F802" s="37">
        <v>44378</v>
      </c>
      <c r="G802" s="37">
        <v>44501</v>
      </c>
      <c r="H802" s="36" t="s">
        <v>2414</v>
      </c>
      <c r="I802" s="36" t="s">
        <v>2415</v>
      </c>
      <c r="J802" s="53">
        <v>38</v>
      </c>
      <c r="K802" s="53"/>
      <c r="L802" s="53">
        <v>38</v>
      </c>
      <c r="M802" s="53"/>
      <c r="N802" s="53"/>
      <c r="O802" s="53">
        <v>1</v>
      </c>
      <c r="P802" s="36">
        <v>21</v>
      </c>
      <c r="Q802" s="36">
        <v>98</v>
      </c>
      <c r="R802" s="53"/>
      <c r="S802" s="36">
        <v>21</v>
      </c>
      <c r="T802" s="36">
        <v>98</v>
      </c>
      <c r="U802" s="36" t="s">
        <v>2416</v>
      </c>
      <c r="V802" s="42" t="s">
        <v>39</v>
      </c>
      <c r="W802" s="36" t="s">
        <v>54</v>
      </c>
      <c r="X802" s="200"/>
      <c r="Y802" s="200"/>
      <c r="Z802" s="200"/>
      <c r="AA802" s="200"/>
      <c r="AB802" s="200"/>
      <c r="AC802" s="200"/>
      <c r="AD802" s="200"/>
      <c r="AE802" s="200"/>
      <c r="AF802" s="200"/>
      <c r="AG802" s="200"/>
      <c r="AH802" s="200"/>
      <c r="AI802" s="200"/>
      <c r="AJ802" s="200"/>
      <c r="AK802" s="200"/>
      <c r="AL802" s="200"/>
      <c r="AM802" s="200"/>
      <c r="AN802" s="200"/>
      <c r="AO802" s="200"/>
      <c r="AP802" s="200"/>
      <c r="AQ802" s="200"/>
      <c r="AR802" s="200"/>
      <c r="AS802" s="200"/>
      <c r="AT802" s="200"/>
      <c r="AU802" s="200"/>
      <c r="AV802" s="200"/>
      <c r="AW802" s="200"/>
      <c r="AX802" s="200"/>
      <c r="AY802" s="200"/>
      <c r="AZ802" s="200"/>
      <c r="BA802" s="200"/>
      <c r="BB802" s="200"/>
      <c r="BC802" s="200"/>
      <c r="BD802" s="200"/>
      <c r="BE802" s="200"/>
      <c r="BF802" s="200"/>
      <c r="BG802" s="200"/>
      <c r="BH802" s="200"/>
      <c r="BI802" s="200"/>
      <c r="BJ802" s="200"/>
      <c r="BK802" s="200"/>
      <c r="BL802" s="200"/>
      <c r="BM802" s="200"/>
      <c r="BN802" s="200"/>
      <c r="BO802" s="200"/>
      <c r="BP802" s="200"/>
      <c r="BQ802" s="200"/>
      <c r="BR802" s="200"/>
      <c r="BS802" s="200"/>
      <c r="BT802" s="200"/>
      <c r="BU802" s="200"/>
      <c r="BV802" s="200"/>
      <c r="BW802" s="200"/>
      <c r="BX802" s="200"/>
      <c r="BY802" s="200"/>
      <c r="BZ802" s="200"/>
      <c r="CA802" s="200"/>
      <c r="CB802" s="200"/>
      <c r="CC802" s="200"/>
      <c r="CD802" s="200"/>
      <c r="CE802" s="200"/>
      <c r="CF802" s="200"/>
      <c r="CG802" s="200"/>
      <c r="CH802" s="200"/>
      <c r="CI802" s="200"/>
      <c r="CJ802" s="200"/>
      <c r="CK802" s="200"/>
      <c r="CL802" s="200"/>
      <c r="CM802" s="200"/>
      <c r="CN802" s="200"/>
      <c r="CO802" s="200"/>
      <c r="CP802" s="200"/>
      <c r="CQ802" s="200"/>
      <c r="CR802" s="200"/>
      <c r="CS802" s="200"/>
      <c r="CT802" s="200"/>
      <c r="CU802" s="200"/>
      <c r="CV802" s="200"/>
      <c r="CW802" s="200"/>
      <c r="CX802" s="200"/>
      <c r="CY802" s="200"/>
      <c r="CZ802" s="200"/>
      <c r="DA802" s="200"/>
      <c r="DB802" s="200"/>
      <c r="DC802" s="200"/>
      <c r="DD802" s="200"/>
      <c r="DE802" s="200"/>
      <c r="DF802" s="200"/>
      <c r="DG802" s="200"/>
      <c r="DH802" s="200"/>
      <c r="DI802" s="200"/>
      <c r="DJ802" s="200"/>
      <c r="DK802" s="200"/>
      <c r="DL802" s="200"/>
      <c r="DM802" s="200"/>
      <c r="DN802" s="200"/>
      <c r="DO802" s="200"/>
      <c r="DP802" s="200"/>
      <c r="DQ802" s="200"/>
      <c r="DR802" s="200"/>
      <c r="DS802" s="200"/>
      <c r="DT802" s="200"/>
      <c r="DU802" s="200"/>
      <c r="DV802" s="200"/>
      <c r="DW802" s="200"/>
      <c r="DX802" s="200"/>
      <c r="DY802" s="200"/>
      <c r="DZ802" s="200"/>
      <c r="EA802" s="200"/>
      <c r="EB802" s="200"/>
      <c r="EC802" s="200"/>
      <c r="ED802" s="200"/>
      <c r="EE802" s="200"/>
      <c r="EF802" s="200"/>
      <c r="EG802" s="200"/>
      <c r="EH802" s="200"/>
      <c r="EI802" s="200"/>
      <c r="EJ802" s="200"/>
      <c r="EK802" s="200"/>
      <c r="EL802" s="200"/>
      <c r="EM802" s="200"/>
      <c r="EN802" s="200"/>
      <c r="EO802" s="200"/>
      <c r="EP802" s="200"/>
      <c r="EQ802" s="200"/>
      <c r="ER802" s="200"/>
      <c r="ES802" s="200"/>
      <c r="ET802" s="200"/>
      <c r="EU802" s="200"/>
      <c r="EV802" s="200"/>
      <c r="EW802" s="200"/>
      <c r="EX802" s="200"/>
      <c r="EY802" s="200"/>
      <c r="EZ802" s="200"/>
      <c r="FA802" s="200"/>
      <c r="FB802" s="200"/>
      <c r="FC802" s="200"/>
      <c r="FD802" s="200"/>
      <c r="FE802" s="200"/>
      <c r="FF802" s="200"/>
      <c r="FG802" s="200"/>
      <c r="FH802" s="200"/>
      <c r="FI802" s="200"/>
      <c r="FJ802" s="200"/>
      <c r="FK802" s="200"/>
      <c r="FL802" s="200"/>
      <c r="FM802" s="200"/>
      <c r="FN802" s="200"/>
      <c r="FO802" s="200"/>
      <c r="FP802" s="200"/>
      <c r="FQ802" s="200"/>
      <c r="FR802" s="200"/>
      <c r="FS802" s="200"/>
      <c r="FT802" s="200"/>
      <c r="FU802" s="200"/>
      <c r="FV802" s="200"/>
      <c r="FW802" s="200"/>
      <c r="FX802" s="200"/>
      <c r="FY802" s="200"/>
      <c r="FZ802" s="200"/>
      <c r="GA802" s="200"/>
      <c r="GB802" s="200"/>
      <c r="GC802" s="200"/>
      <c r="GD802" s="200"/>
      <c r="GE802" s="200"/>
      <c r="GF802" s="200"/>
      <c r="GG802" s="200"/>
      <c r="GH802" s="200"/>
      <c r="GI802" s="200"/>
      <c r="GJ802" s="200"/>
      <c r="GK802" s="200"/>
      <c r="GL802" s="200"/>
      <c r="GM802" s="200"/>
      <c r="GN802" s="200"/>
      <c r="GO802" s="200"/>
      <c r="GP802" s="200"/>
      <c r="GQ802" s="200"/>
      <c r="GR802" s="200"/>
      <c r="GS802" s="200"/>
      <c r="GT802" s="200"/>
      <c r="GU802" s="200"/>
      <c r="GV802" s="200"/>
      <c r="GW802" s="200"/>
      <c r="GX802" s="200"/>
      <c r="GY802" s="200"/>
      <c r="GZ802" s="200"/>
      <c r="HA802" s="200"/>
      <c r="HB802" s="200"/>
      <c r="HC802" s="200"/>
      <c r="HD802" s="200"/>
      <c r="HE802" s="200"/>
      <c r="HF802" s="200"/>
      <c r="HG802" s="200"/>
      <c r="HH802" s="200"/>
      <c r="HI802" s="200"/>
      <c r="HJ802" s="200"/>
      <c r="HK802" s="200"/>
      <c r="HL802" s="200"/>
      <c r="HM802" s="200"/>
      <c r="HN802" s="200"/>
      <c r="HO802" s="200"/>
      <c r="HP802" s="200"/>
      <c r="HQ802" s="200"/>
      <c r="HR802" s="200"/>
      <c r="HS802" s="200"/>
      <c r="HT802" s="200"/>
      <c r="HU802" s="200"/>
      <c r="HV802" s="200"/>
      <c r="HW802" s="200"/>
      <c r="HX802" s="200"/>
      <c r="HY802" s="200"/>
      <c r="HZ802" s="200"/>
      <c r="IA802" s="200"/>
      <c r="IB802" s="200"/>
      <c r="IC802" s="200"/>
      <c r="ID802" s="200"/>
      <c r="IE802" s="200"/>
      <c r="IF802" s="200"/>
      <c r="IG802" s="200"/>
      <c r="IH802" s="200"/>
      <c r="II802" s="200"/>
      <c r="IJ802" s="200"/>
      <c r="IK802" s="200"/>
      <c r="IL802" s="200"/>
      <c r="IM802" s="200"/>
      <c r="IN802" s="200"/>
      <c r="IO802" s="200"/>
      <c r="IP802" s="200"/>
      <c r="IQ802" s="200"/>
      <c r="IR802" s="200"/>
      <c r="IS802" s="200"/>
      <c r="IT802" s="200"/>
      <c r="IU802" s="200"/>
      <c r="IV802" s="200"/>
      <c r="IW802" s="200"/>
      <c r="IX802" s="200"/>
      <c r="IY802" s="200"/>
      <c r="IZ802" s="200"/>
      <c r="JA802" s="200"/>
      <c r="JB802" s="200"/>
      <c r="JC802" s="200"/>
      <c r="JD802" s="200"/>
      <c r="JE802" s="200"/>
      <c r="JF802" s="200"/>
      <c r="JG802" s="200"/>
      <c r="JH802" s="200"/>
      <c r="JI802" s="200"/>
      <c r="JJ802" s="200"/>
      <c r="JK802" s="200"/>
      <c r="JL802" s="200"/>
      <c r="JM802" s="200"/>
      <c r="JN802" s="200"/>
      <c r="JO802" s="200"/>
      <c r="JP802" s="200"/>
      <c r="JQ802" s="200"/>
      <c r="JR802" s="200"/>
      <c r="JS802" s="200"/>
      <c r="JT802" s="200"/>
      <c r="JU802" s="200"/>
      <c r="JV802" s="200"/>
      <c r="JW802" s="200"/>
      <c r="JX802" s="200"/>
      <c r="JY802" s="200"/>
      <c r="JZ802" s="200"/>
      <c r="KA802" s="200"/>
      <c r="KB802" s="200"/>
      <c r="KC802" s="200"/>
      <c r="KD802" s="200"/>
      <c r="KE802" s="200"/>
      <c r="KF802" s="200"/>
      <c r="KG802" s="200"/>
      <c r="KH802" s="200"/>
      <c r="KI802" s="200"/>
      <c r="KJ802" s="200"/>
      <c r="KK802" s="200"/>
      <c r="KL802" s="200"/>
      <c r="KM802" s="200"/>
      <c r="KN802" s="200"/>
      <c r="KO802" s="200"/>
      <c r="KP802" s="200"/>
      <c r="KQ802" s="200"/>
      <c r="KR802" s="200"/>
      <c r="KS802" s="200"/>
      <c r="KT802" s="200"/>
      <c r="KU802" s="200"/>
      <c r="KV802" s="200"/>
      <c r="KW802" s="200"/>
      <c r="KX802" s="200"/>
      <c r="KY802" s="200"/>
      <c r="KZ802" s="200"/>
      <c r="LA802" s="200"/>
      <c r="LB802" s="200"/>
      <c r="LC802" s="200"/>
      <c r="LD802" s="200"/>
      <c r="LE802" s="200"/>
      <c r="LF802" s="200"/>
      <c r="LG802" s="200"/>
      <c r="LH802" s="200"/>
      <c r="LI802" s="200"/>
      <c r="LJ802" s="200"/>
      <c r="LK802" s="200"/>
      <c r="LL802" s="200"/>
      <c r="LM802" s="200"/>
      <c r="LN802" s="200"/>
      <c r="LO802" s="200"/>
      <c r="LP802" s="200"/>
      <c r="LQ802" s="200"/>
      <c r="LR802" s="200"/>
      <c r="LS802" s="200"/>
      <c r="LT802" s="200"/>
      <c r="LU802" s="200"/>
      <c r="LV802" s="200"/>
      <c r="LW802" s="200"/>
      <c r="LX802" s="200"/>
      <c r="LY802" s="200"/>
      <c r="LZ802" s="200"/>
      <c r="MA802" s="200"/>
      <c r="MB802" s="200"/>
      <c r="MC802" s="200"/>
      <c r="MD802" s="200"/>
      <c r="ME802" s="200"/>
      <c r="MF802" s="200"/>
      <c r="MG802" s="200"/>
      <c r="MH802" s="200"/>
      <c r="MI802" s="200"/>
      <c r="MJ802" s="200"/>
      <c r="MK802" s="200"/>
      <c r="ML802" s="200"/>
      <c r="MM802" s="200"/>
      <c r="MN802" s="200"/>
      <c r="MO802" s="200"/>
      <c r="MP802" s="200"/>
      <c r="MQ802" s="200"/>
      <c r="MR802" s="200"/>
      <c r="MS802" s="200"/>
      <c r="MT802" s="200"/>
      <c r="MU802" s="200"/>
      <c r="MV802" s="200"/>
      <c r="MW802" s="200"/>
      <c r="MX802" s="200"/>
      <c r="MY802" s="200"/>
      <c r="MZ802" s="200"/>
      <c r="NA802" s="200"/>
      <c r="NB802" s="200"/>
      <c r="NC802" s="200"/>
      <c r="ND802" s="200"/>
      <c r="NE802" s="200"/>
      <c r="NF802" s="200"/>
      <c r="NG802" s="200"/>
      <c r="NH802" s="200"/>
      <c r="NI802" s="200"/>
      <c r="NJ802" s="200"/>
      <c r="NK802" s="200"/>
      <c r="NL802" s="200"/>
      <c r="NM802" s="200"/>
      <c r="NN802" s="200"/>
      <c r="NO802" s="200"/>
      <c r="NP802" s="200"/>
      <c r="NQ802" s="200"/>
      <c r="NR802" s="200"/>
      <c r="NS802" s="200"/>
      <c r="NT802" s="200"/>
      <c r="NU802" s="200"/>
      <c r="NV802" s="200"/>
      <c r="NW802" s="200"/>
      <c r="NX802" s="200"/>
      <c r="NY802" s="200"/>
      <c r="NZ802" s="200"/>
      <c r="OA802" s="200"/>
      <c r="OB802" s="200"/>
      <c r="OC802" s="200"/>
      <c r="OD802" s="200"/>
      <c r="OE802" s="200"/>
      <c r="OF802" s="200"/>
      <c r="OG802" s="200"/>
      <c r="OH802" s="200"/>
      <c r="OI802" s="200"/>
      <c r="OJ802" s="200"/>
      <c r="OK802" s="200"/>
      <c r="OL802" s="200"/>
      <c r="OM802" s="200"/>
      <c r="ON802" s="200"/>
      <c r="OO802" s="200"/>
      <c r="OP802" s="200"/>
      <c r="OQ802" s="200"/>
      <c r="OR802" s="200"/>
      <c r="OS802" s="200"/>
      <c r="OT802" s="200"/>
      <c r="OU802" s="200"/>
      <c r="OV802" s="200"/>
      <c r="OW802" s="200"/>
      <c r="OX802" s="200"/>
      <c r="OY802" s="200"/>
      <c r="OZ802" s="200"/>
      <c r="PA802" s="200"/>
      <c r="PB802" s="200"/>
      <c r="PC802" s="200"/>
      <c r="PD802" s="200"/>
      <c r="PE802" s="200"/>
      <c r="PF802" s="200"/>
      <c r="PG802" s="200"/>
      <c r="PH802" s="200"/>
      <c r="PI802" s="200"/>
      <c r="PJ802" s="200"/>
      <c r="PK802" s="200"/>
      <c r="PL802" s="200"/>
      <c r="PM802" s="200"/>
      <c r="PN802" s="200"/>
      <c r="PO802" s="200"/>
      <c r="PP802" s="200"/>
      <c r="PQ802" s="200"/>
      <c r="PR802" s="200"/>
      <c r="PS802" s="200"/>
      <c r="PT802" s="200"/>
      <c r="PU802" s="200"/>
      <c r="PV802" s="200"/>
      <c r="PW802" s="200"/>
      <c r="PX802" s="200"/>
      <c r="PY802" s="200"/>
      <c r="PZ802" s="200"/>
      <c r="QA802" s="200"/>
      <c r="QB802" s="200"/>
      <c r="QC802" s="200"/>
      <c r="QD802" s="200"/>
      <c r="QE802" s="200"/>
      <c r="QF802" s="200"/>
      <c r="QG802" s="200"/>
      <c r="QH802" s="200"/>
      <c r="QI802" s="200"/>
      <c r="QJ802" s="200"/>
      <c r="QK802" s="200"/>
      <c r="QL802" s="200"/>
      <c r="QM802" s="200"/>
      <c r="QN802" s="200"/>
      <c r="QO802" s="200"/>
      <c r="QP802" s="200"/>
      <c r="QQ802" s="200"/>
      <c r="QR802" s="200"/>
      <c r="QS802" s="200"/>
      <c r="QT802" s="200"/>
      <c r="QU802" s="200"/>
      <c r="QV802" s="200"/>
      <c r="QW802" s="200"/>
      <c r="QX802" s="200"/>
      <c r="QY802" s="200"/>
      <c r="QZ802" s="200"/>
      <c r="RA802" s="200"/>
      <c r="RB802" s="200"/>
      <c r="RC802" s="200"/>
      <c r="RD802" s="200"/>
      <c r="RE802" s="200"/>
      <c r="RF802" s="200"/>
      <c r="RG802" s="200"/>
      <c r="RH802" s="200"/>
      <c r="RI802" s="200"/>
      <c r="RJ802" s="200"/>
      <c r="RK802" s="200"/>
      <c r="RL802" s="200"/>
      <c r="RM802" s="200"/>
      <c r="RN802" s="200"/>
      <c r="RO802" s="200"/>
      <c r="RP802" s="200"/>
      <c r="RQ802" s="200"/>
      <c r="RR802" s="200"/>
      <c r="RS802" s="200"/>
      <c r="RT802" s="200"/>
      <c r="RU802" s="200"/>
      <c r="RV802" s="200"/>
      <c r="RW802" s="200"/>
      <c r="RX802" s="200"/>
      <c r="RY802" s="200"/>
      <c r="RZ802" s="200"/>
      <c r="SA802" s="200"/>
      <c r="SB802" s="200"/>
      <c r="SC802" s="200"/>
      <c r="SD802" s="200"/>
      <c r="SE802" s="200"/>
      <c r="SF802" s="200"/>
      <c r="SG802" s="200"/>
      <c r="SH802" s="200"/>
      <c r="SI802" s="200"/>
      <c r="SJ802" s="200"/>
      <c r="SK802" s="200"/>
      <c r="SL802" s="200"/>
      <c r="SM802" s="200"/>
      <c r="SN802" s="200"/>
      <c r="SO802" s="200"/>
      <c r="SP802" s="200"/>
      <c r="SQ802" s="200"/>
      <c r="SR802" s="200"/>
      <c r="SS802" s="200"/>
      <c r="ST802" s="200"/>
      <c r="SU802" s="200"/>
      <c r="SV802" s="200"/>
      <c r="SW802" s="200"/>
      <c r="SX802" s="200"/>
      <c r="SY802" s="200"/>
      <c r="SZ802" s="200"/>
      <c r="TA802" s="200"/>
      <c r="TB802" s="200"/>
      <c r="TC802" s="200"/>
      <c r="TD802" s="200"/>
      <c r="TE802" s="200"/>
      <c r="TF802" s="200"/>
      <c r="TG802" s="200"/>
      <c r="TH802" s="200"/>
      <c r="TI802" s="200"/>
      <c r="TJ802" s="200"/>
      <c r="TK802" s="200"/>
      <c r="TL802" s="200"/>
      <c r="TM802" s="200"/>
      <c r="TN802" s="200"/>
      <c r="TO802" s="200"/>
      <c r="TP802" s="200"/>
      <c r="TQ802" s="200"/>
      <c r="TR802" s="200"/>
      <c r="TS802" s="200"/>
      <c r="TT802" s="200"/>
      <c r="TU802" s="200"/>
      <c r="TV802" s="200"/>
      <c r="TW802" s="200"/>
      <c r="TX802" s="200"/>
      <c r="TY802" s="200"/>
      <c r="TZ802" s="200"/>
      <c r="UA802" s="200"/>
      <c r="UB802" s="200"/>
      <c r="UC802" s="200"/>
      <c r="UD802" s="200"/>
      <c r="UE802" s="200"/>
      <c r="UF802" s="200"/>
      <c r="UG802" s="200"/>
      <c r="UH802" s="200"/>
      <c r="UI802" s="200"/>
      <c r="UJ802" s="200"/>
      <c r="UK802" s="200"/>
      <c r="UL802" s="200"/>
      <c r="UM802" s="200"/>
      <c r="UN802" s="200"/>
      <c r="UO802" s="200"/>
      <c r="UP802" s="200"/>
      <c r="UQ802" s="200"/>
      <c r="UR802" s="200"/>
      <c r="US802" s="200"/>
      <c r="UT802" s="200"/>
      <c r="UU802" s="200"/>
      <c r="UV802" s="200"/>
      <c r="UW802" s="200"/>
      <c r="UX802" s="200"/>
      <c r="UY802" s="200"/>
      <c r="UZ802" s="200"/>
      <c r="VA802" s="200"/>
      <c r="VB802" s="200"/>
      <c r="VC802" s="200"/>
      <c r="VD802" s="200"/>
      <c r="VE802" s="200"/>
      <c r="VF802" s="200"/>
      <c r="VG802" s="200"/>
      <c r="VH802" s="200"/>
      <c r="VI802" s="200"/>
      <c r="VJ802" s="200"/>
      <c r="VK802" s="200"/>
      <c r="VL802" s="200"/>
      <c r="VM802" s="200"/>
      <c r="VN802" s="200"/>
      <c r="VO802" s="200"/>
      <c r="VP802" s="200"/>
      <c r="VQ802" s="200"/>
      <c r="VR802" s="200"/>
      <c r="VS802" s="200"/>
      <c r="VT802" s="200"/>
      <c r="VU802" s="200"/>
      <c r="VV802" s="200"/>
      <c r="VW802" s="200"/>
      <c r="VX802" s="200"/>
      <c r="VY802" s="200"/>
      <c r="VZ802" s="200"/>
      <c r="WA802" s="200"/>
      <c r="WB802" s="200"/>
      <c r="WC802" s="200"/>
      <c r="WD802" s="200"/>
      <c r="WE802" s="200"/>
      <c r="WF802" s="200"/>
      <c r="WG802" s="200"/>
      <c r="WH802" s="200"/>
      <c r="WI802" s="200"/>
      <c r="WJ802" s="200"/>
      <c r="WK802" s="200"/>
      <c r="WL802" s="200"/>
      <c r="WM802" s="200"/>
      <c r="WN802" s="200"/>
      <c r="WO802" s="200"/>
      <c r="WP802" s="200"/>
      <c r="WQ802" s="200"/>
      <c r="WR802" s="200"/>
      <c r="WS802" s="200"/>
      <c r="WT802" s="200"/>
      <c r="WU802" s="200"/>
      <c r="WV802" s="200"/>
      <c r="WW802" s="200"/>
      <c r="WX802" s="200"/>
      <c r="WY802" s="200"/>
      <c r="WZ802" s="200"/>
      <c r="XA802" s="200"/>
      <c r="XB802" s="200"/>
      <c r="XC802" s="200"/>
      <c r="XD802" s="200"/>
      <c r="XE802" s="200"/>
      <c r="XF802" s="200"/>
      <c r="XG802" s="200"/>
      <c r="XH802" s="200"/>
      <c r="XI802" s="200"/>
      <c r="XJ802" s="200"/>
      <c r="XK802" s="200"/>
      <c r="XL802" s="200"/>
      <c r="XM802" s="200"/>
      <c r="XN802" s="200"/>
      <c r="XO802" s="200"/>
      <c r="XP802" s="200"/>
      <c r="XQ802" s="200"/>
      <c r="XR802" s="200"/>
      <c r="XS802" s="200"/>
      <c r="XT802" s="200"/>
      <c r="XU802" s="200"/>
      <c r="XV802" s="200"/>
      <c r="XW802" s="200"/>
      <c r="XX802" s="200"/>
      <c r="XY802" s="200"/>
      <c r="XZ802" s="200"/>
      <c r="YA802" s="200"/>
      <c r="YB802" s="200"/>
      <c r="YC802" s="200"/>
      <c r="YD802" s="200"/>
      <c r="YE802" s="200"/>
      <c r="YF802" s="200"/>
      <c r="YG802" s="200"/>
      <c r="YH802" s="200"/>
      <c r="YI802" s="200"/>
      <c r="YJ802" s="200"/>
      <c r="YK802" s="200"/>
      <c r="YL802" s="200"/>
      <c r="YM802" s="200"/>
      <c r="YN802" s="200"/>
      <c r="YO802" s="200"/>
      <c r="YP802" s="200"/>
      <c r="YQ802" s="200"/>
      <c r="YR802" s="200"/>
      <c r="YS802" s="200"/>
      <c r="YT802" s="200"/>
      <c r="YU802" s="200"/>
      <c r="YV802" s="200"/>
      <c r="YW802" s="200"/>
      <c r="YX802" s="200"/>
      <c r="YY802" s="200"/>
      <c r="YZ802" s="200"/>
      <c r="ZA802" s="200"/>
      <c r="ZB802" s="200"/>
      <c r="ZC802" s="200"/>
      <c r="ZD802" s="200"/>
      <c r="ZE802" s="200"/>
      <c r="ZF802" s="200"/>
      <c r="ZG802" s="200"/>
      <c r="ZH802" s="200"/>
      <c r="ZI802" s="200"/>
      <c r="ZJ802" s="200"/>
      <c r="ZK802" s="200"/>
      <c r="ZL802" s="200"/>
      <c r="ZM802" s="200"/>
      <c r="ZN802" s="200"/>
      <c r="ZO802" s="200"/>
      <c r="ZP802" s="200"/>
      <c r="ZQ802" s="200"/>
      <c r="ZR802" s="200"/>
      <c r="ZS802" s="200"/>
      <c r="ZT802" s="200"/>
      <c r="ZU802" s="200"/>
      <c r="ZV802" s="200"/>
      <c r="ZW802" s="200"/>
      <c r="ZX802" s="200"/>
      <c r="ZY802" s="200"/>
      <c r="ZZ802" s="200"/>
      <c r="AAA802" s="200"/>
      <c r="AAB802" s="200"/>
      <c r="AAC802" s="200"/>
      <c r="AAD802" s="200"/>
      <c r="AAE802" s="200"/>
      <c r="AAF802" s="200"/>
      <c r="AAG802" s="200"/>
      <c r="AAH802" s="200"/>
      <c r="AAI802" s="200"/>
      <c r="AAJ802" s="200"/>
      <c r="AAK802" s="200"/>
      <c r="AAL802" s="200"/>
      <c r="AAM802" s="200"/>
      <c r="AAN802" s="200"/>
      <c r="AAO802" s="200"/>
      <c r="AAP802" s="200"/>
      <c r="AAQ802" s="200"/>
      <c r="AAR802" s="200"/>
      <c r="AAS802" s="200"/>
      <c r="AAT802" s="200"/>
      <c r="AAU802" s="200"/>
      <c r="AAV802" s="200"/>
      <c r="AAW802" s="200"/>
      <c r="AAX802" s="200"/>
      <c r="AAY802" s="200"/>
      <c r="AAZ802" s="200"/>
      <c r="ABA802" s="200"/>
      <c r="ABB802" s="200"/>
      <c r="ABC802" s="200"/>
      <c r="ABD802" s="200"/>
      <c r="ABE802" s="200"/>
      <c r="ABF802" s="200"/>
      <c r="ABG802" s="200"/>
      <c r="ABH802" s="200"/>
      <c r="ABI802" s="200"/>
      <c r="ABJ802" s="200"/>
      <c r="ABK802" s="200"/>
      <c r="ABL802" s="200"/>
      <c r="ABM802" s="200"/>
      <c r="ABN802" s="200"/>
      <c r="ABO802" s="200"/>
      <c r="ABP802" s="200"/>
      <c r="ABQ802" s="200"/>
      <c r="ABR802" s="200"/>
      <c r="ABS802" s="200"/>
      <c r="ABT802" s="200"/>
      <c r="ABU802" s="200"/>
      <c r="ABV802" s="200"/>
      <c r="ABW802" s="200"/>
      <c r="ABX802" s="200"/>
      <c r="ABY802" s="200"/>
      <c r="ABZ802" s="200"/>
      <c r="ACA802" s="200"/>
      <c r="ACB802" s="200"/>
      <c r="ACC802" s="200"/>
      <c r="ACD802" s="200"/>
      <c r="ACE802" s="200"/>
      <c r="ACF802" s="200"/>
      <c r="ACG802" s="200"/>
      <c r="ACH802" s="200"/>
      <c r="ACI802" s="200"/>
      <c r="ACJ802" s="200"/>
      <c r="ACK802" s="200"/>
      <c r="ACL802" s="200"/>
      <c r="ACM802" s="200"/>
      <c r="ACN802" s="200"/>
      <c r="ACO802" s="200"/>
      <c r="ACP802" s="200"/>
      <c r="ACQ802" s="200"/>
      <c r="ACR802" s="200"/>
      <c r="ACS802" s="200"/>
      <c r="ACT802" s="200"/>
      <c r="ACU802" s="200"/>
      <c r="ACV802" s="200"/>
      <c r="ACW802" s="200"/>
      <c r="ACX802" s="200"/>
      <c r="ACY802" s="200"/>
      <c r="ACZ802" s="200"/>
      <c r="ADA802" s="200"/>
      <c r="ADB802" s="200"/>
      <c r="ADC802" s="200"/>
      <c r="ADD802" s="200"/>
      <c r="ADE802" s="200"/>
      <c r="ADF802" s="200"/>
      <c r="ADG802" s="200"/>
      <c r="ADH802" s="200"/>
      <c r="ADI802" s="200"/>
      <c r="ADJ802" s="200"/>
      <c r="ADK802" s="200"/>
      <c r="ADL802" s="200"/>
      <c r="ADM802" s="200"/>
      <c r="ADN802" s="200"/>
      <c r="ADO802" s="200"/>
      <c r="ADP802" s="200"/>
      <c r="ADQ802" s="200"/>
      <c r="ADR802" s="200"/>
      <c r="ADS802" s="200"/>
      <c r="ADT802" s="200"/>
      <c r="ADU802" s="200"/>
      <c r="ADV802" s="200"/>
      <c r="ADW802" s="200"/>
      <c r="ADX802" s="200"/>
      <c r="ADY802" s="200"/>
      <c r="ADZ802" s="200"/>
      <c r="AEA802" s="200"/>
      <c r="AEB802" s="200"/>
      <c r="AEC802" s="200"/>
      <c r="AED802" s="200"/>
      <c r="AEE802" s="200"/>
      <c r="AEF802" s="200"/>
      <c r="AEG802" s="200"/>
      <c r="AEH802" s="200"/>
      <c r="AEI802" s="200"/>
      <c r="AEJ802" s="200"/>
      <c r="AEK802" s="200"/>
      <c r="AEL802" s="200"/>
      <c r="AEM802" s="200"/>
      <c r="AEN802" s="200"/>
      <c r="AEO802" s="200"/>
      <c r="AEP802" s="200"/>
      <c r="AEQ802" s="200"/>
      <c r="AER802" s="200"/>
      <c r="AES802" s="200"/>
      <c r="AET802" s="200"/>
      <c r="AEU802" s="200"/>
      <c r="AEV802" s="200"/>
      <c r="AEW802" s="200"/>
      <c r="AEX802" s="200"/>
      <c r="AEY802" s="200"/>
      <c r="AEZ802" s="200"/>
      <c r="AFA802" s="200"/>
      <c r="AFB802" s="200"/>
      <c r="AFC802" s="200"/>
      <c r="AFD802" s="200"/>
      <c r="AFE802" s="200"/>
      <c r="AFF802" s="200"/>
      <c r="AFG802" s="200"/>
      <c r="AFH802" s="200"/>
      <c r="AFI802" s="200"/>
      <c r="AFJ802" s="200"/>
      <c r="AFK802" s="200"/>
      <c r="AFL802" s="200"/>
      <c r="AFM802" s="200"/>
      <c r="AFN802" s="200"/>
      <c r="AFO802" s="200"/>
      <c r="AFP802" s="200"/>
      <c r="AFQ802" s="200"/>
      <c r="AFR802" s="200"/>
      <c r="AFS802" s="200"/>
      <c r="AFT802" s="200"/>
      <c r="AFU802" s="200"/>
      <c r="AFV802" s="200"/>
      <c r="AFW802" s="200"/>
      <c r="AFX802" s="200"/>
      <c r="AFY802" s="200"/>
      <c r="AFZ802" s="200"/>
      <c r="AGA802" s="200"/>
      <c r="AGB802" s="200"/>
      <c r="AGC802" s="200"/>
      <c r="AGD802" s="200"/>
      <c r="AGE802" s="200"/>
      <c r="AGF802" s="200"/>
      <c r="AGG802" s="200"/>
      <c r="AGH802" s="200"/>
      <c r="AGI802" s="200"/>
      <c r="AGJ802" s="200"/>
      <c r="AGK802" s="200"/>
      <c r="AGL802" s="200"/>
      <c r="AGM802" s="200"/>
      <c r="AGN802" s="200"/>
      <c r="AGO802" s="200"/>
      <c r="AGP802" s="200"/>
      <c r="AGQ802" s="200"/>
      <c r="AGR802" s="200"/>
      <c r="AGS802" s="200"/>
      <c r="AGT802" s="200"/>
      <c r="AGU802" s="200"/>
      <c r="AGV802" s="200"/>
      <c r="AGW802" s="200"/>
      <c r="AGX802" s="200"/>
      <c r="AGY802" s="200"/>
      <c r="AGZ802" s="200"/>
      <c r="AHA802" s="200"/>
      <c r="AHB802" s="200"/>
      <c r="AHC802" s="200"/>
      <c r="AHD802" s="200"/>
      <c r="AHE802" s="200"/>
      <c r="AHF802" s="200"/>
      <c r="AHG802" s="200"/>
      <c r="AHH802" s="200"/>
      <c r="AHI802" s="200"/>
      <c r="AHJ802" s="200"/>
      <c r="AHK802" s="200"/>
      <c r="AHL802" s="200"/>
      <c r="AHM802" s="200"/>
      <c r="AHN802" s="200"/>
      <c r="AHO802" s="200"/>
      <c r="AHP802" s="200"/>
      <c r="AHQ802" s="200"/>
      <c r="AHR802" s="200"/>
      <c r="AHS802" s="200"/>
      <c r="AHT802" s="200"/>
      <c r="AHU802" s="200"/>
      <c r="AHV802" s="200"/>
      <c r="AHW802" s="200"/>
      <c r="AHX802" s="200"/>
      <c r="AHY802" s="200"/>
      <c r="AHZ802" s="200"/>
      <c r="AIA802" s="200"/>
      <c r="AIB802" s="200"/>
      <c r="AIC802" s="200"/>
      <c r="AID802" s="200"/>
      <c r="AIE802" s="200"/>
      <c r="AIF802" s="200"/>
      <c r="AIG802" s="200"/>
      <c r="AIH802" s="200"/>
      <c r="AII802" s="200"/>
      <c r="AIJ802" s="200"/>
      <c r="AIK802" s="200"/>
      <c r="AIL802" s="200"/>
      <c r="AIM802" s="200"/>
      <c r="AIN802" s="200"/>
      <c r="AIO802" s="200"/>
      <c r="AIP802" s="200"/>
      <c r="AIQ802" s="200"/>
      <c r="AIR802" s="200"/>
      <c r="AIS802" s="200"/>
      <c r="AIT802" s="200"/>
      <c r="AIU802" s="200"/>
      <c r="AIV802" s="200"/>
      <c r="AIW802" s="200"/>
      <c r="AIX802" s="200"/>
      <c r="AIY802" s="200"/>
      <c r="AIZ802" s="200"/>
      <c r="AJA802" s="200"/>
      <c r="AJB802" s="200"/>
      <c r="AJC802" s="200"/>
      <c r="AJD802" s="200"/>
      <c r="AJE802" s="200"/>
      <c r="AJF802" s="200"/>
      <c r="AJG802" s="200"/>
      <c r="AJH802" s="200"/>
      <c r="AJI802" s="200"/>
      <c r="AJJ802" s="200"/>
      <c r="AJK802" s="200"/>
      <c r="AJL802" s="200"/>
      <c r="AJM802" s="200"/>
      <c r="AJN802" s="200"/>
      <c r="AJO802" s="200"/>
      <c r="AJP802" s="200"/>
      <c r="AJQ802" s="200"/>
      <c r="AJR802" s="200"/>
      <c r="AJS802" s="200"/>
      <c r="AJT802" s="200"/>
      <c r="AJU802" s="200"/>
      <c r="AJV802" s="200"/>
      <c r="AJW802" s="200"/>
      <c r="AJX802" s="200"/>
      <c r="AJY802" s="200"/>
      <c r="AJZ802" s="200"/>
      <c r="AKA802" s="200"/>
      <c r="AKB802" s="200"/>
      <c r="AKC802" s="200"/>
      <c r="AKD802" s="200"/>
      <c r="AKE802" s="200"/>
      <c r="AKF802" s="200"/>
      <c r="AKG802" s="200"/>
      <c r="AKH802" s="200"/>
      <c r="AKI802" s="200"/>
      <c r="AKJ802" s="200"/>
      <c r="AKK802" s="200"/>
      <c r="AKL802" s="200"/>
      <c r="AKM802" s="200"/>
      <c r="AKN802" s="200"/>
      <c r="AKO802" s="200"/>
      <c r="AKP802" s="200"/>
      <c r="AKQ802" s="200"/>
      <c r="AKR802" s="200"/>
      <c r="AKS802" s="200"/>
      <c r="AKT802" s="200"/>
      <c r="AKU802" s="200"/>
      <c r="AKV802" s="200"/>
      <c r="AKW802" s="200"/>
      <c r="AKX802" s="200"/>
      <c r="AKY802" s="200"/>
      <c r="AKZ802" s="200"/>
      <c r="ALA802" s="200"/>
      <c r="ALB802" s="200"/>
      <c r="ALC802" s="200"/>
      <c r="ALD802" s="200"/>
      <c r="ALE802" s="200"/>
      <c r="ALF802" s="200"/>
      <c r="ALG802" s="200"/>
      <c r="ALH802" s="200"/>
      <c r="ALI802" s="200"/>
      <c r="ALJ802" s="200"/>
      <c r="ALK802" s="200"/>
      <c r="ALL802" s="200"/>
      <c r="ALM802" s="200"/>
      <c r="ALN802" s="200"/>
      <c r="ALO802" s="200"/>
      <c r="ALP802" s="200"/>
      <c r="ALQ802" s="200"/>
      <c r="ALR802" s="200"/>
      <c r="ALS802" s="200"/>
      <c r="ALT802" s="200"/>
      <c r="ALU802" s="200"/>
      <c r="ALV802" s="200"/>
      <c r="ALW802" s="200"/>
      <c r="ALX802" s="200"/>
      <c r="ALY802" s="200"/>
      <c r="ALZ802" s="200"/>
      <c r="AMA802" s="200"/>
      <c r="AMB802" s="200"/>
      <c r="AMC802" s="200"/>
      <c r="AMD802" s="200"/>
      <c r="AME802" s="200"/>
      <c r="AMF802" s="200"/>
      <c r="AMG802" s="200"/>
      <c r="AMH802" s="200"/>
      <c r="AMI802" s="200"/>
      <c r="AMJ802" s="200"/>
      <c r="AMK802" s="200"/>
      <c r="AML802" s="200"/>
      <c r="AMM802" s="200"/>
      <c r="AMN802" s="200"/>
      <c r="AMO802" s="200"/>
      <c r="AMP802" s="200"/>
      <c r="AMQ802" s="200"/>
      <c r="AMR802" s="200"/>
      <c r="AMS802" s="200"/>
      <c r="AMT802" s="200"/>
      <c r="AMU802" s="200"/>
      <c r="AMV802" s="200"/>
      <c r="AMW802" s="200"/>
      <c r="AMX802" s="200"/>
      <c r="AMY802" s="200"/>
      <c r="AMZ802" s="200"/>
      <c r="ANA802" s="200"/>
      <c r="ANB802" s="200"/>
      <c r="ANC802" s="200"/>
      <c r="AND802" s="200"/>
      <c r="ANE802" s="200"/>
      <c r="ANF802" s="200"/>
      <c r="ANG802" s="200"/>
      <c r="ANH802" s="200"/>
      <c r="ANI802" s="200"/>
      <c r="ANJ802" s="200"/>
      <c r="ANK802" s="200"/>
      <c r="ANL802" s="200"/>
      <c r="ANM802" s="200"/>
      <c r="ANN802" s="200"/>
      <c r="ANO802" s="200"/>
      <c r="ANP802" s="200"/>
      <c r="ANQ802" s="200"/>
      <c r="ANR802" s="200"/>
      <c r="ANS802" s="200"/>
      <c r="ANT802" s="200"/>
      <c r="ANU802" s="200"/>
      <c r="ANV802" s="200"/>
      <c r="ANW802" s="200"/>
      <c r="ANX802" s="200"/>
      <c r="ANY802" s="200"/>
      <c r="ANZ802" s="200"/>
      <c r="AOA802" s="200"/>
      <c r="AOB802" s="200"/>
      <c r="AOC802" s="200"/>
      <c r="AOD802" s="200"/>
      <c r="AOE802" s="200"/>
      <c r="AOF802" s="200"/>
      <c r="AOG802" s="200"/>
      <c r="AOH802" s="200"/>
      <c r="AOI802" s="200"/>
      <c r="AOJ802" s="200"/>
      <c r="AOK802" s="200"/>
      <c r="AOL802" s="200"/>
      <c r="AOM802" s="200"/>
      <c r="AON802" s="200"/>
      <c r="AOO802" s="200"/>
      <c r="AOP802" s="200"/>
      <c r="AOQ802" s="200"/>
      <c r="AOR802" s="200"/>
      <c r="AOS802" s="200"/>
      <c r="AOT802" s="200"/>
      <c r="AOU802" s="200"/>
      <c r="AOV802" s="200"/>
      <c r="AOW802" s="200"/>
      <c r="AOX802" s="200"/>
      <c r="AOY802" s="200"/>
      <c r="AOZ802" s="200"/>
      <c r="APA802" s="200"/>
      <c r="APB802" s="200"/>
      <c r="APC802" s="200"/>
      <c r="APD802" s="200"/>
      <c r="APE802" s="200"/>
      <c r="APF802" s="200"/>
      <c r="APG802" s="200"/>
      <c r="APH802" s="200"/>
      <c r="API802" s="200"/>
      <c r="APJ802" s="200"/>
      <c r="APK802" s="200"/>
      <c r="APL802" s="200"/>
      <c r="APM802" s="200"/>
      <c r="APN802" s="200"/>
      <c r="APO802" s="200"/>
      <c r="APP802" s="200"/>
      <c r="APQ802" s="200"/>
      <c r="APR802" s="200"/>
      <c r="APS802" s="200"/>
      <c r="APT802" s="200"/>
      <c r="APU802" s="200"/>
      <c r="APV802" s="200"/>
      <c r="APW802" s="200"/>
      <c r="APX802" s="200"/>
      <c r="APY802" s="200"/>
      <c r="APZ802" s="200"/>
      <c r="AQA802" s="200"/>
      <c r="AQB802" s="200"/>
      <c r="AQC802" s="200"/>
      <c r="AQD802" s="200"/>
      <c r="AQE802" s="200"/>
      <c r="AQF802" s="200"/>
      <c r="AQG802" s="200"/>
      <c r="AQH802" s="200"/>
      <c r="AQI802" s="200"/>
      <c r="AQJ802" s="200"/>
      <c r="AQK802" s="200"/>
      <c r="AQL802" s="200"/>
      <c r="AQM802" s="200"/>
      <c r="AQN802" s="200"/>
      <c r="AQO802" s="200"/>
      <c r="AQP802" s="200"/>
      <c r="AQQ802" s="200"/>
      <c r="AQR802" s="200"/>
      <c r="AQS802" s="200"/>
      <c r="AQT802" s="200"/>
      <c r="AQU802" s="200"/>
      <c r="AQV802" s="200"/>
      <c r="AQW802" s="200"/>
      <c r="AQX802" s="200"/>
      <c r="AQY802" s="200"/>
      <c r="AQZ802" s="200"/>
      <c r="ARA802" s="200"/>
      <c r="ARB802" s="200"/>
      <c r="ARC802" s="200"/>
      <c r="ARD802" s="200"/>
      <c r="ARE802" s="200"/>
      <c r="ARF802" s="200"/>
      <c r="ARG802" s="200"/>
      <c r="ARH802" s="200"/>
      <c r="ARI802" s="200"/>
      <c r="ARJ802" s="200"/>
      <c r="ARK802" s="200"/>
      <c r="ARL802" s="200"/>
      <c r="ARM802" s="200"/>
      <c r="ARN802" s="200"/>
      <c r="ARO802" s="200"/>
      <c r="ARP802" s="200"/>
      <c r="ARQ802" s="200"/>
      <c r="ARR802" s="200"/>
      <c r="ARS802" s="200"/>
      <c r="ART802" s="200"/>
      <c r="ARU802" s="200"/>
      <c r="ARV802" s="200"/>
      <c r="ARW802" s="200"/>
      <c r="ARX802" s="200"/>
      <c r="ARY802" s="200"/>
      <c r="ARZ802" s="200"/>
      <c r="ASA802" s="200"/>
      <c r="ASB802" s="200"/>
      <c r="ASC802" s="200"/>
      <c r="ASD802" s="200"/>
      <c r="ASE802" s="200"/>
      <c r="ASF802" s="200"/>
      <c r="ASG802" s="200"/>
      <c r="ASH802" s="200"/>
      <c r="ASI802" s="200"/>
      <c r="ASJ802" s="200"/>
      <c r="ASK802" s="200"/>
      <c r="ASL802" s="200"/>
      <c r="ASM802" s="200"/>
      <c r="ASN802" s="200"/>
      <c r="ASO802" s="200"/>
      <c r="ASP802" s="200"/>
      <c r="ASQ802" s="200"/>
      <c r="ASR802" s="200"/>
      <c r="ASS802" s="200"/>
      <c r="AST802" s="200"/>
      <c r="ASU802" s="200"/>
      <c r="ASV802" s="200"/>
      <c r="ASW802" s="200"/>
      <c r="ASX802" s="200"/>
      <c r="ASY802" s="200"/>
      <c r="ASZ802" s="200"/>
      <c r="ATA802" s="200"/>
      <c r="ATB802" s="200"/>
      <c r="ATC802" s="200"/>
      <c r="ATD802" s="200"/>
      <c r="ATE802" s="200"/>
      <c r="ATF802" s="200"/>
      <c r="ATG802" s="200"/>
      <c r="ATH802" s="200"/>
      <c r="ATI802" s="200"/>
      <c r="ATJ802" s="200"/>
      <c r="ATK802" s="200"/>
      <c r="ATL802" s="200"/>
      <c r="ATM802" s="200"/>
      <c r="ATN802" s="200"/>
      <c r="ATO802" s="200"/>
      <c r="ATP802" s="200"/>
      <c r="ATQ802" s="200"/>
      <c r="ATR802" s="200"/>
      <c r="ATS802" s="200"/>
      <c r="ATT802" s="200"/>
      <c r="ATU802" s="200"/>
      <c r="ATV802" s="200"/>
      <c r="ATW802" s="200"/>
      <c r="ATX802" s="200"/>
      <c r="ATY802" s="200"/>
      <c r="ATZ802" s="200"/>
      <c r="AUA802" s="200"/>
      <c r="AUB802" s="200"/>
      <c r="AUC802" s="200"/>
      <c r="AUD802" s="200"/>
      <c r="AUE802" s="200"/>
      <c r="AUF802" s="200"/>
      <c r="AUG802" s="200"/>
      <c r="AUH802" s="200"/>
      <c r="AUI802" s="200"/>
      <c r="AUJ802" s="200"/>
      <c r="AUK802" s="200"/>
      <c r="AUL802" s="200"/>
      <c r="AUM802" s="200"/>
      <c r="AUN802" s="200"/>
      <c r="AUO802" s="200"/>
      <c r="AUP802" s="200"/>
      <c r="AUQ802" s="200"/>
      <c r="AUR802" s="200"/>
      <c r="AUS802" s="200"/>
      <c r="AUT802" s="200"/>
      <c r="AUU802" s="200"/>
      <c r="AUV802" s="200"/>
      <c r="AUW802" s="200"/>
      <c r="AUX802" s="200"/>
      <c r="AUY802" s="200"/>
      <c r="AUZ802" s="200"/>
      <c r="AVA802" s="200"/>
      <c r="AVB802" s="200"/>
      <c r="AVC802" s="200"/>
      <c r="AVD802" s="200"/>
      <c r="AVE802" s="200"/>
      <c r="AVF802" s="200"/>
      <c r="AVG802" s="200"/>
      <c r="AVH802" s="200"/>
      <c r="AVI802" s="200"/>
      <c r="AVJ802" s="200"/>
      <c r="AVK802" s="200"/>
      <c r="AVL802" s="200"/>
      <c r="AVM802" s="200"/>
      <c r="AVN802" s="200"/>
      <c r="AVO802" s="200"/>
      <c r="AVP802" s="200"/>
      <c r="AVQ802" s="200"/>
      <c r="AVR802" s="200"/>
      <c r="AVS802" s="200"/>
      <c r="AVT802" s="200"/>
      <c r="AVU802" s="200"/>
      <c r="AVV802" s="200"/>
      <c r="AVW802" s="200"/>
      <c r="AVX802" s="200"/>
      <c r="AVY802" s="200"/>
      <c r="AVZ802" s="200"/>
      <c r="AWA802" s="200"/>
      <c r="AWB802" s="200"/>
      <c r="AWC802" s="200"/>
      <c r="AWD802" s="200"/>
      <c r="AWE802" s="200"/>
      <c r="AWF802" s="200"/>
      <c r="AWG802" s="200"/>
      <c r="AWH802" s="200"/>
      <c r="AWI802" s="200"/>
      <c r="AWJ802" s="200"/>
      <c r="AWK802" s="200"/>
      <c r="AWL802" s="200"/>
      <c r="AWM802" s="200"/>
      <c r="AWN802" s="200"/>
      <c r="AWO802" s="200"/>
      <c r="AWP802" s="200"/>
      <c r="AWQ802" s="200"/>
      <c r="AWR802" s="200"/>
      <c r="AWS802" s="200"/>
      <c r="AWT802" s="200"/>
      <c r="AWU802" s="200"/>
      <c r="AWV802" s="200"/>
      <c r="AWW802" s="200"/>
      <c r="AWX802" s="200"/>
      <c r="AWY802" s="200"/>
      <c r="AWZ802" s="200"/>
      <c r="AXA802" s="200"/>
      <c r="AXB802" s="200"/>
      <c r="AXC802" s="200"/>
      <c r="AXD802" s="200"/>
      <c r="AXE802" s="200"/>
      <c r="AXF802" s="200"/>
      <c r="AXG802" s="200"/>
      <c r="AXH802" s="200"/>
      <c r="AXI802" s="200"/>
      <c r="AXJ802" s="200"/>
      <c r="AXK802" s="200"/>
      <c r="AXL802" s="200"/>
      <c r="AXM802" s="200"/>
      <c r="AXN802" s="200"/>
      <c r="AXO802" s="200"/>
      <c r="AXP802" s="200"/>
      <c r="AXQ802" s="200"/>
      <c r="AXR802" s="200"/>
      <c r="AXS802" s="200"/>
      <c r="AXT802" s="200"/>
      <c r="AXU802" s="200"/>
      <c r="AXV802" s="200"/>
      <c r="AXW802" s="200"/>
      <c r="AXX802" s="200"/>
      <c r="AXY802" s="200"/>
      <c r="AXZ802" s="200"/>
      <c r="AYA802" s="200"/>
      <c r="AYB802" s="200"/>
      <c r="AYC802" s="200"/>
      <c r="AYD802" s="200"/>
      <c r="AYE802" s="200"/>
      <c r="AYF802" s="200"/>
      <c r="AYG802" s="200"/>
      <c r="AYH802" s="200"/>
      <c r="AYI802" s="200"/>
      <c r="AYJ802" s="200"/>
      <c r="AYK802" s="200"/>
      <c r="AYL802" s="200"/>
      <c r="AYM802" s="200"/>
      <c r="AYN802" s="200"/>
      <c r="AYO802" s="200"/>
      <c r="AYP802" s="200"/>
      <c r="AYQ802" s="200"/>
      <c r="AYR802" s="200"/>
      <c r="AYS802" s="200"/>
      <c r="AYT802" s="200"/>
      <c r="AYU802" s="200"/>
      <c r="AYV802" s="200"/>
      <c r="AYW802" s="200"/>
      <c r="AYX802" s="200"/>
      <c r="AYY802" s="200"/>
      <c r="AYZ802" s="200"/>
      <c r="AZA802" s="200"/>
      <c r="AZB802" s="200"/>
      <c r="AZC802" s="200"/>
      <c r="AZD802" s="200"/>
      <c r="AZE802" s="200"/>
      <c r="AZF802" s="200"/>
      <c r="AZG802" s="200"/>
      <c r="AZH802" s="200"/>
      <c r="AZI802" s="200"/>
      <c r="AZJ802" s="200"/>
      <c r="AZK802" s="200"/>
      <c r="AZL802" s="200"/>
      <c r="AZM802" s="200"/>
      <c r="AZN802" s="200"/>
      <c r="AZO802" s="200"/>
      <c r="AZP802" s="200"/>
      <c r="AZQ802" s="200"/>
      <c r="AZR802" s="200"/>
      <c r="AZS802" s="200"/>
      <c r="AZT802" s="200"/>
      <c r="AZU802" s="200"/>
      <c r="AZV802" s="200"/>
      <c r="AZW802" s="200"/>
      <c r="AZX802" s="200"/>
      <c r="AZY802" s="200"/>
      <c r="AZZ802" s="200"/>
      <c r="BAA802" s="200"/>
      <c r="BAB802" s="200"/>
      <c r="BAC802" s="200"/>
      <c r="BAD802" s="200"/>
      <c r="BAE802" s="200"/>
      <c r="BAF802" s="200"/>
      <c r="BAG802" s="200"/>
      <c r="BAH802" s="200"/>
      <c r="BAI802" s="200"/>
      <c r="BAJ802" s="200"/>
      <c r="BAK802" s="200"/>
      <c r="BAL802" s="200"/>
      <c r="BAM802" s="200"/>
      <c r="BAN802" s="200"/>
      <c r="BAO802" s="200"/>
      <c r="BAP802" s="200"/>
      <c r="BAQ802" s="200"/>
      <c r="BAR802" s="200"/>
      <c r="BAS802" s="200"/>
      <c r="BAT802" s="200"/>
      <c r="BAU802" s="200"/>
      <c r="BAV802" s="200"/>
      <c r="BAW802" s="200"/>
      <c r="BAX802" s="200"/>
      <c r="BAY802" s="200"/>
      <c r="BAZ802" s="200"/>
      <c r="BBA802" s="200"/>
      <c r="BBB802" s="200"/>
      <c r="BBC802" s="200"/>
      <c r="BBD802" s="200"/>
      <c r="BBE802" s="200"/>
      <c r="BBF802" s="200"/>
      <c r="BBG802" s="200"/>
      <c r="BBH802" s="200"/>
      <c r="BBI802" s="200"/>
      <c r="BBJ802" s="200"/>
      <c r="BBK802" s="200"/>
      <c r="BBL802" s="200"/>
      <c r="BBM802" s="200"/>
      <c r="BBN802" s="200"/>
      <c r="BBO802" s="200"/>
      <c r="BBP802" s="200"/>
      <c r="BBQ802" s="200"/>
      <c r="BBR802" s="200"/>
      <c r="BBS802" s="200"/>
      <c r="BBT802" s="200"/>
      <c r="BBU802" s="200"/>
      <c r="BBV802" s="200"/>
      <c r="BBW802" s="200"/>
      <c r="BBX802" s="200"/>
      <c r="BBY802" s="200"/>
      <c r="BBZ802" s="200"/>
      <c r="BCA802" s="200"/>
      <c r="BCB802" s="200"/>
      <c r="BCC802" s="200"/>
      <c r="BCD802" s="200"/>
      <c r="BCE802" s="200"/>
      <c r="BCF802" s="200"/>
      <c r="BCG802" s="200"/>
      <c r="BCH802" s="200"/>
      <c r="BCI802" s="200"/>
      <c r="BCJ802" s="200"/>
      <c r="BCK802" s="200"/>
      <c r="BCL802" s="200"/>
      <c r="BCM802" s="200"/>
      <c r="BCN802" s="200"/>
      <c r="BCO802" s="200"/>
      <c r="BCP802" s="200"/>
      <c r="BCQ802" s="200"/>
      <c r="BCR802" s="200"/>
      <c r="BCS802" s="200"/>
      <c r="BCT802" s="200"/>
      <c r="BCU802" s="200"/>
      <c r="BCV802" s="200"/>
      <c r="BCW802" s="200"/>
      <c r="BCX802" s="200"/>
      <c r="BCY802" s="200"/>
      <c r="BCZ802" s="200"/>
      <c r="BDA802" s="200"/>
      <c r="BDB802" s="200"/>
      <c r="BDC802" s="200"/>
      <c r="BDD802" s="200"/>
      <c r="BDE802" s="200"/>
      <c r="BDF802" s="200"/>
      <c r="BDG802" s="200"/>
      <c r="BDH802" s="200"/>
      <c r="BDI802" s="200"/>
      <c r="BDJ802" s="200"/>
      <c r="BDK802" s="200"/>
      <c r="BDL802" s="200"/>
      <c r="BDM802" s="200"/>
      <c r="BDN802" s="200"/>
      <c r="BDO802" s="200"/>
      <c r="BDP802" s="200"/>
      <c r="BDQ802" s="200"/>
      <c r="BDR802" s="200"/>
      <c r="BDS802" s="200"/>
      <c r="BDT802" s="200"/>
      <c r="BDU802" s="200"/>
      <c r="BDV802" s="200"/>
      <c r="BDW802" s="200"/>
      <c r="BDX802" s="200"/>
      <c r="BDY802" s="200"/>
      <c r="BDZ802" s="200"/>
      <c r="BEA802" s="200"/>
      <c r="BEB802" s="200"/>
      <c r="BEC802" s="200"/>
      <c r="BED802" s="200"/>
      <c r="BEE802" s="200"/>
      <c r="BEF802" s="200"/>
      <c r="BEG802" s="200"/>
      <c r="BEH802" s="200"/>
      <c r="BEI802" s="200"/>
      <c r="BEJ802" s="200"/>
      <c r="BEK802" s="200"/>
      <c r="BEL802" s="200"/>
      <c r="BEM802" s="200"/>
      <c r="BEN802" s="200"/>
      <c r="BEO802" s="200"/>
      <c r="BEP802" s="200"/>
      <c r="BEQ802" s="200"/>
      <c r="BER802" s="200"/>
      <c r="BES802" s="200"/>
      <c r="BET802" s="200"/>
      <c r="BEU802" s="200"/>
      <c r="BEV802" s="200"/>
      <c r="BEW802" s="200"/>
      <c r="BEX802" s="200"/>
      <c r="BEY802" s="200"/>
      <c r="BEZ802" s="200"/>
      <c r="BFA802" s="200"/>
      <c r="BFB802" s="200"/>
      <c r="BFC802" s="200"/>
      <c r="BFD802" s="200"/>
      <c r="BFE802" s="200"/>
      <c r="BFF802" s="200"/>
      <c r="BFG802" s="200"/>
      <c r="BFH802" s="200"/>
      <c r="BFI802" s="200"/>
      <c r="BFJ802" s="200"/>
      <c r="BFK802" s="200"/>
      <c r="BFL802" s="200"/>
      <c r="BFM802" s="200"/>
      <c r="BFN802" s="200"/>
      <c r="BFO802" s="200"/>
      <c r="BFP802" s="200"/>
      <c r="BFQ802" s="200"/>
      <c r="BFR802" s="200"/>
      <c r="BFS802" s="200"/>
      <c r="BFT802" s="200"/>
      <c r="BFU802" s="200"/>
      <c r="BFV802" s="200"/>
      <c r="BFW802" s="200"/>
      <c r="BFX802" s="200"/>
      <c r="BFY802" s="200"/>
      <c r="BFZ802" s="200"/>
      <c r="BGA802" s="200"/>
      <c r="BGB802" s="200"/>
      <c r="BGC802" s="200"/>
      <c r="BGD802" s="200"/>
      <c r="BGE802" s="200"/>
      <c r="BGF802" s="200"/>
      <c r="BGG802" s="200"/>
      <c r="BGH802" s="200"/>
      <c r="BGI802" s="200"/>
      <c r="BGJ802" s="200"/>
      <c r="BGK802" s="200"/>
      <c r="BGL802" s="200"/>
      <c r="BGM802" s="200"/>
      <c r="BGN802" s="200"/>
      <c r="BGO802" s="200"/>
      <c r="BGP802" s="200"/>
      <c r="BGQ802" s="200"/>
      <c r="BGR802" s="200"/>
      <c r="BGS802" s="200"/>
      <c r="BGT802" s="200"/>
      <c r="BGU802" s="200"/>
      <c r="BGV802" s="200"/>
      <c r="BGW802" s="200"/>
      <c r="BGX802" s="200"/>
      <c r="BGY802" s="200"/>
      <c r="BGZ802" s="200"/>
      <c r="BHA802" s="200"/>
      <c r="BHB802" s="200"/>
      <c r="BHC802" s="200"/>
      <c r="BHD802" s="200"/>
      <c r="BHE802" s="200"/>
      <c r="BHF802" s="200"/>
      <c r="BHG802" s="200"/>
      <c r="BHH802" s="200"/>
      <c r="BHI802" s="200"/>
      <c r="BHJ802" s="200"/>
      <c r="BHK802" s="200"/>
      <c r="BHL802" s="200"/>
      <c r="BHM802" s="200"/>
      <c r="BHN802" s="200"/>
      <c r="BHO802" s="200"/>
      <c r="BHP802" s="200"/>
      <c r="BHQ802" s="200"/>
      <c r="BHR802" s="200"/>
      <c r="BHS802" s="200"/>
      <c r="BHT802" s="200"/>
      <c r="BHU802" s="200"/>
      <c r="BHV802" s="200"/>
      <c r="BHW802" s="200"/>
      <c r="BHX802" s="200"/>
      <c r="BHY802" s="200"/>
      <c r="BHZ802" s="200"/>
      <c r="BIA802" s="200"/>
      <c r="BIB802" s="200"/>
      <c r="BIC802" s="200"/>
      <c r="BID802" s="200"/>
      <c r="BIE802" s="200"/>
      <c r="BIF802" s="200"/>
      <c r="BIG802" s="200"/>
      <c r="BIH802" s="200"/>
      <c r="BII802" s="200"/>
      <c r="BIJ802" s="200"/>
      <c r="BIK802" s="200"/>
      <c r="BIL802" s="200"/>
      <c r="BIM802" s="200"/>
      <c r="BIN802" s="200"/>
      <c r="BIO802" s="200"/>
      <c r="BIP802" s="200"/>
      <c r="BIQ802" s="200"/>
      <c r="BIR802" s="200"/>
      <c r="BIS802" s="200"/>
      <c r="BIT802" s="200"/>
      <c r="BIU802" s="200"/>
      <c r="BIV802" s="200"/>
      <c r="BIW802" s="200"/>
      <c r="BIX802" s="200"/>
      <c r="BIY802" s="200"/>
      <c r="BIZ802" s="200"/>
      <c r="BJA802" s="200"/>
      <c r="BJB802" s="200"/>
      <c r="BJC802" s="200"/>
      <c r="BJD802" s="200"/>
      <c r="BJE802" s="200"/>
      <c r="BJF802" s="200"/>
      <c r="BJG802" s="200"/>
      <c r="BJH802" s="200"/>
      <c r="BJI802" s="200"/>
      <c r="BJJ802" s="200"/>
      <c r="BJK802" s="200"/>
      <c r="BJL802" s="200"/>
      <c r="BJM802" s="200"/>
      <c r="BJN802" s="200"/>
      <c r="BJO802" s="200"/>
      <c r="BJP802" s="200"/>
      <c r="BJQ802" s="200"/>
      <c r="BJR802" s="200"/>
      <c r="BJS802" s="200"/>
      <c r="BJT802" s="200"/>
      <c r="BJU802" s="200"/>
      <c r="BJV802" s="200"/>
      <c r="BJW802" s="200"/>
      <c r="BJX802" s="200"/>
      <c r="BJY802" s="200"/>
      <c r="BJZ802" s="200"/>
      <c r="BKA802" s="200"/>
      <c r="BKB802" s="200"/>
      <c r="BKC802" s="200"/>
      <c r="BKD802" s="200"/>
      <c r="BKE802" s="200"/>
      <c r="BKF802" s="200"/>
      <c r="BKG802" s="200"/>
      <c r="BKH802" s="200"/>
      <c r="BKI802" s="200"/>
      <c r="BKJ802" s="200"/>
      <c r="BKK802" s="200"/>
      <c r="BKL802" s="200"/>
      <c r="BKM802" s="200"/>
      <c r="BKN802" s="200"/>
      <c r="BKO802" s="200"/>
      <c r="BKP802" s="200"/>
      <c r="BKQ802" s="200"/>
      <c r="BKR802" s="200"/>
      <c r="BKS802" s="200"/>
      <c r="BKT802" s="200"/>
      <c r="BKU802" s="200"/>
      <c r="BKV802" s="200"/>
      <c r="BKW802" s="200"/>
      <c r="BKX802" s="200"/>
      <c r="BKY802" s="200"/>
      <c r="BKZ802" s="200"/>
      <c r="BLA802" s="200"/>
      <c r="BLB802" s="200"/>
      <c r="BLC802" s="200"/>
      <c r="BLD802" s="200"/>
      <c r="BLE802" s="200"/>
      <c r="BLF802" s="200"/>
      <c r="BLG802" s="200"/>
      <c r="BLH802" s="200"/>
      <c r="BLI802" s="200"/>
      <c r="BLJ802" s="200"/>
      <c r="BLK802" s="200"/>
      <c r="BLL802" s="200"/>
      <c r="BLM802" s="200"/>
      <c r="BLN802" s="200"/>
      <c r="BLO802" s="200"/>
      <c r="BLP802" s="200"/>
      <c r="BLQ802" s="200"/>
      <c r="BLR802" s="200"/>
      <c r="BLS802" s="200"/>
      <c r="BLT802" s="200"/>
      <c r="BLU802" s="200"/>
      <c r="BLV802" s="200"/>
      <c r="BLW802" s="200"/>
      <c r="BLX802" s="200"/>
      <c r="BLY802" s="200"/>
      <c r="BLZ802" s="200"/>
      <c r="BMA802" s="200"/>
      <c r="BMB802" s="200"/>
      <c r="BMC802" s="200"/>
      <c r="BMD802" s="200"/>
      <c r="BME802" s="200"/>
      <c r="BMF802" s="200"/>
      <c r="BMG802" s="200"/>
      <c r="BMH802" s="200"/>
      <c r="BMI802" s="200"/>
      <c r="BMJ802" s="200"/>
      <c r="BMK802" s="200"/>
      <c r="BML802" s="200"/>
      <c r="BMM802" s="200"/>
      <c r="BMN802" s="200"/>
      <c r="BMO802" s="200"/>
      <c r="BMP802" s="200"/>
      <c r="BMQ802" s="200"/>
      <c r="BMR802" s="200"/>
      <c r="BMS802" s="200"/>
      <c r="BMT802" s="200"/>
      <c r="BMU802" s="200"/>
      <c r="BMV802" s="200"/>
      <c r="BMW802" s="200"/>
      <c r="BMX802" s="200"/>
      <c r="BMY802" s="200"/>
      <c r="BMZ802" s="200"/>
      <c r="BNA802" s="200"/>
      <c r="BNB802" s="200"/>
      <c r="BNC802" s="200"/>
      <c r="BND802" s="200"/>
      <c r="BNE802" s="200"/>
      <c r="BNF802" s="200"/>
      <c r="BNG802" s="200"/>
      <c r="BNH802" s="200"/>
      <c r="BNI802" s="200"/>
      <c r="BNJ802" s="200"/>
      <c r="BNK802" s="200"/>
      <c r="BNL802" s="200"/>
      <c r="BNM802" s="200"/>
      <c r="BNN802" s="200"/>
      <c r="BNO802" s="200"/>
      <c r="BNP802" s="200"/>
      <c r="BNQ802" s="200"/>
      <c r="BNR802" s="200"/>
      <c r="BNS802" s="200"/>
      <c r="BNT802" s="200"/>
      <c r="BNU802" s="200"/>
      <c r="BNV802" s="200"/>
      <c r="BNW802" s="200"/>
      <c r="BNX802" s="200"/>
      <c r="BNY802" s="200"/>
      <c r="BNZ802" s="200"/>
      <c r="BOA802" s="200"/>
      <c r="BOB802" s="200"/>
      <c r="BOC802" s="200"/>
      <c r="BOD802" s="200"/>
      <c r="BOE802" s="200"/>
      <c r="BOF802" s="200"/>
      <c r="BOG802" s="200"/>
      <c r="BOH802" s="200"/>
      <c r="BOI802" s="200"/>
      <c r="BOJ802" s="200"/>
      <c r="BOK802" s="200"/>
      <c r="BOL802" s="200"/>
      <c r="BOM802" s="200"/>
      <c r="BON802" s="200"/>
      <c r="BOO802" s="200"/>
      <c r="BOP802" s="200"/>
      <c r="BOQ802" s="200"/>
      <c r="BOR802" s="200"/>
      <c r="BOS802" s="200"/>
      <c r="BOT802" s="200"/>
      <c r="BOU802" s="200"/>
      <c r="BOV802" s="200"/>
      <c r="BOW802" s="200"/>
      <c r="BOX802" s="200"/>
      <c r="BOY802" s="200"/>
      <c r="BOZ802" s="200"/>
      <c r="BPA802" s="200"/>
      <c r="BPB802" s="200"/>
      <c r="BPC802" s="200"/>
      <c r="BPD802" s="200"/>
      <c r="BPE802" s="200"/>
      <c r="BPF802" s="200"/>
      <c r="BPG802" s="200"/>
      <c r="BPH802" s="200"/>
      <c r="BPI802" s="200"/>
      <c r="BPJ802" s="200"/>
      <c r="BPK802" s="200"/>
      <c r="BPL802" s="200"/>
      <c r="BPM802" s="200"/>
      <c r="BPN802" s="200"/>
      <c r="BPO802" s="200"/>
      <c r="BPP802" s="200"/>
      <c r="BPQ802" s="200"/>
      <c r="BPR802" s="200"/>
      <c r="BPS802" s="200"/>
      <c r="BPT802" s="200"/>
      <c r="BPU802" s="200"/>
      <c r="BPV802" s="200"/>
      <c r="BPW802" s="200"/>
      <c r="BPX802" s="200"/>
      <c r="BPY802" s="200"/>
      <c r="BPZ802" s="200"/>
      <c r="BQA802" s="200"/>
      <c r="BQB802" s="200"/>
      <c r="BQC802" s="200"/>
      <c r="BQD802" s="200"/>
      <c r="BQE802" s="200"/>
      <c r="BQF802" s="200"/>
      <c r="BQG802" s="200"/>
      <c r="BQH802" s="200"/>
      <c r="BQI802" s="200"/>
      <c r="BQJ802" s="200"/>
      <c r="BQK802" s="200"/>
      <c r="BQL802" s="200"/>
      <c r="BQM802" s="200"/>
      <c r="BQN802" s="200"/>
      <c r="BQO802" s="200"/>
      <c r="BQP802" s="200"/>
      <c r="BQQ802" s="200"/>
      <c r="BQR802" s="200"/>
      <c r="BQS802" s="200"/>
      <c r="BQT802" s="200"/>
      <c r="BQU802" s="200"/>
      <c r="BQV802" s="200"/>
      <c r="BQW802" s="200"/>
      <c r="BQX802" s="200"/>
      <c r="BQY802" s="200"/>
      <c r="BQZ802" s="200"/>
      <c r="BRA802" s="200"/>
      <c r="BRB802" s="200"/>
      <c r="BRC802" s="200"/>
      <c r="BRD802" s="200"/>
      <c r="BRE802" s="200"/>
      <c r="BRF802" s="200"/>
      <c r="BRG802" s="200"/>
      <c r="BRH802" s="200"/>
      <c r="BRI802" s="200"/>
      <c r="BRJ802" s="200"/>
      <c r="BRK802" s="200"/>
      <c r="BRL802" s="200"/>
      <c r="BRM802" s="200"/>
      <c r="BRN802" s="200"/>
      <c r="BRO802" s="200"/>
      <c r="BRP802" s="200"/>
      <c r="BRQ802" s="200"/>
      <c r="BRR802" s="200"/>
      <c r="BRS802" s="200"/>
      <c r="BRT802" s="200"/>
      <c r="BRU802" s="200"/>
      <c r="BRV802" s="200"/>
      <c r="BRW802" s="200"/>
      <c r="BRX802" s="200"/>
      <c r="BRY802" s="200"/>
      <c r="BRZ802" s="200"/>
      <c r="BSA802" s="200"/>
      <c r="BSB802" s="200"/>
      <c r="BSC802" s="200"/>
      <c r="BSD802" s="200"/>
      <c r="BSE802" s="200"/>
      <c r="BSF802" s="200"/>
      <c r="BSG802" s="200"/>
      <c r="BSH802" s="200"/>
      <c r="BSI802" s="200"/>
      <c r="BSJ802" s="200"/>
      <c r="BSK802" s="200"/>
      <c r="BSL802" s="200"/>
      <c r="BSM802" s="200"/>
      <c r="BSN802" s="200"/>
      <c r="BSO802" s="200"/>
      <c r="BSP802" s="200"/>
      <c r="BSQ802" s="200"/>
      <c r="BSR802" s="200"/>
      <c r="BSS802" s="200"/>
      <c r="BST802" s="200"/>
      <c r="BSU802" s="200"/>
      <c r="BSV802" s="200"/>
      <c r="BSW802" s="200"/>
      <c r="BSX802" s="200"/>
      <c r="BSY802" s="200"/>
      <c r="BSZ802" s="200"/>
      <c r="BTA802" s="200"/>
      <c r="BTB802" s="200"/>
      <c r="BTC802" s="200"/>
      <c r="BTD802" s="200"/>
      <c r="BTE802" s="200"/>
      <c r="BTF802" s="200"/>
      <c r="BTG802" s="200"/>
      <c r="BTH802" s="200"/>
      <c r="BTI802" s="200"/>
      <c r="BTJ802" s="200"/>
      <c r="BTK802" s="200"/>
      <c r="BTL802" s="200"/>
      <c r="BTM802" s="200"/>
      <c r="BTN802" s="200"/>
      <c r="BTO802" s="200"/>
      <c r="BTP802" s="200"/>
      <c r="BTQ802" s="200"/>
      <c r="BTR802" s="200"/>
      <c r="BTS802" s="200"/>
      <c r="BTT802" s="200"/>
      <c r="BTU802" s="200"/>
      <c r="BTV802" s="200"/>
      <c r="BTW802" s="200"/>
      <c r="BTX802" s="200"/>
      <c r="BTY802" s="200"/>
      <c r="BTZ802" s="200"/>
      <c r="BUA802" s="200"/>
      <c r="BUB802" s="200"/>
      <c r="BUC802" s="200"/>
      <c r="BUD802" s="200"/>
      <c r="BUE802" s="200"/>
      <c r="BUF802" s="200"/>
      <c r="BUG802" s="200"/>
      <c r="BUH802" s="200"/>
      <c r="BUI802" s="200"/>
      <c r="BUJ802" s="200"/>
      <c r="BUK802" s="200"/>
      <c r="BUL802" s="200"/>
      <c r="BUM802" s="200"/>
      <c r="BUN802" s="200"/>
      <c r="BUO802" s="200"/>
      <c r="BUP802" s="200"/>
      <c r="BUQ802" s="200"/>
      <c r="BUR802" s="200"/>
      <c r="BUS802" s="200"/>
      <c r="BUT802" s="200"/>
      <c r="BUU802" s="200"/>
      <c r="BUV802" s="200"/>
      <c r="BUW802" s="200"/>
      <c r="BUX802" s="200"/>
      <c r="BUY802" s="200"/>
      <c r="BUZ802" s="200"/>
      <c r="BVA802" s="200"/>
      <c r="BVB802" s="200"/>
      <c r="BVC802" s="200"/>
      <c r="BVD802" s="200"/>
      <c r="BVE802" s="200"/>
      <c r="BVF802" s="200"/>
      <c r="BVG802" s="200"/>
      <c r="BVH802" s="200"/>
      <c r="BVI802" s="200"/>
      <c r="BVJ802" s="200"/>
      <c r="BVK802" s="200"/>
      <c r="BVL802" s="200"/>
      <c r="BVM802" s="200"/>
      <c r="BVN802" s="200"/>
      <c r="BVO802" s="200"/>
      <c r="BVP802" s="200"/>
      <c r="BVQ802" s="200"/>
      <c r="BVR802" s="200"/>
      <c r="BVS802" s="200"/>
      <c r="BVT802" s="200"/>
      <c r="BVU802" s="200"/>
      <c r="BVV802" s="200"/>
      <c r="BVW802" s="200"/>
      <c r="BVX802" s="200"/>
      <c r="BVY802" s="200"/>
      <c r="BVZ802" s="200"/>
      <c r="BWA802" s="200"/>
      <c r="BWB802" s="200"/>
      <c r="BWC802" s="200"/>
      <c r="BWD802" s="200"/>
      <c r="BWE802" s="200"/>
      <c r="BWF802" s="200"/>
      <c r="BWG802" s="200"/>
      <c r="BWH802" s="200"/>
      <c r="BWI802" s="200"/>
      <c r="BWJ802" s="200"/>
      <c r="BWK802" s="200"/>
      <c r="BWL802" s="200"/>
      <c r="BWM802" s="200"/>
      <c r="BWN802" s="200"/>
      <c r="BWO802" s="200"/>
      <c r="BWP802" s="200"/>
      <c r="BWQ802" s="200"/>
      <c r="BWR802" s="200"/>
      <c r="BWS802" s="200"/>
      <c r="BWT802" s="200"/>
      <c r="BWU802" s="200"/>
      <c r="BWV802" s="200"/>
      <c r="BWW802" s="200"/>
      <c r="BWX802" s="200"/>
      <c r="BWY802" s="200"/>
      <c r="BWZ802" s="200"/>
      <c r="BXA802" s="200"/>
      <c r="BXB802" s="200"/>
      <c r="BXC802" s="200"/>
      <c r="BXD802" s="200"/>
      <c r="BXE802" s="200"/>
      <c r="BXF802" s="200"/>
      <c r="BXG802" s="200"/>
      <c r="BXH802" s="200"/>
      <c r="BXI802" s="200"/>
      <c r="BXJ802" s="200"/>
      <c r="BXK802" s="200"/>
      <c r="BXL802" s="200"/>
      <c r="BXM802" s="200"/>
      <c r="BXN802" s="200"/>
      <c r="BXO802" s="200"/>
      <c r="BXP802" s="200"/>
      <c r="BXQ802" s="200"/>
      <c r="BXR802" s="200"/>
      <c r="BXS802" s="200"/>
      <c r="BXT802" s="200"/>
      <c r="BXU802" s="200"/>
      <c r="BXV802" s="200"/>
      <c r="BXW802" s="200"/>
      <c r="BXX802" s="200"/>
      <c r="BXY802" s="200"/>
      <c r="BXZ802" s="200"/>
      <c r="BYA802" s="200"/>
      <c r="BYB802" s="200"/>
      <c r="BYC802" s="200"/>
      <c r="BYD802" s="200"/>
      <c r="BYE802" s="200"/>
      <c r="BYF802" s="200"/>
      <c r="BYG802" s="200"/>
      <c r="BYH802" s="200"/>
      <c r="BYI802" s="200"/>
      <c r="BYJ802" s="200"/>
      <c r="BYK802" s="200"/>
      <c r="BYL802" s="200"/>
      <c r="BYM802" s="200"/>
      <c r="BYN802" s="200"/>
      <c r="BYO802" s="200"/>
      <c r="BYP802" s="200"/>
      <c r="BYQ802" s="200"/>
      <c r="BYR802" s="200"/>
      <c r="BYS802" s="200"/>
      <c r="BYT802" s="200"/>
      <c r="BYU802" s="200"/>
      <c r="BYV802" s="200"/>
      <c r="BYW802" s="200"/>
      <c r="BYX802" s="200"/>
      <c r="BYY802" s="200"/>
      <c r="BYZ802" s="200"/>
      <c r="BZA802" s="200"/>
      <c r="BZB802" s="200"/>
      <c r="BZC802" s="200"/>
      <c r="BZD802" s="200"/>
      <c r="BZE802" s="200"/>
      <c r="BZF802" s="200"/>
      <c r="BZG802" s="200"/>
      <c r="BZH802" s="200"/>
      <c r="BZI802" s="200"/>
      <c r="BZJ802" s="200"/>
      <c r="BZK802" s="200"/>
      <c r="BZL802" s="200"/>
      <c r="BZM802" s="200"/>
      <c r="BZN802" s="200"/>
      <c r="BZO802" s="200"/>
      <c r="BZP802" s="200"/>
      <c r="BZQ802" s="200"/>
      <c r="BZR802" s="200"/>
      <c r="BZS802" s="200"/>
      <c r="BZT802" s="200"/>
      <c r="BZU802" s="200"/>
      <c r="BZV802" s="200"/>
      <c r="BZW802" s="200"/>
      <c r="BZX802" s="200"/>
      <c r="BZY802" s="200"/>
      <c r="BZZ802" s="200"/>
      <c r="CAA802" s="200"/>
      <c r="CAB802" s="200"/>
      <c r="CAC802" s="200"/>
      <c r="CAD802" s="200"/>
      <c r="CAE802" s="200"/>
      <c r="CAF802" s="200"/>
      <c r="CAG802" s="200"/>
      <c r="CAH802" s="200"/>
      <c r="CAI802" s="200"/>
      <c r="CAJ802" s="200"/>
      <c r="CAK802" s="200"/>
      <c r="CAL802" s="200"/>
      <c r="CAM802" s="200"/>
      <c r="CAN802" s="200"/>
      <c r="CAO802" s="200"/>
      <c r="CAP802" s="200"/>
      <c r="CAQ802" s="200"/>
      <c r="CAR802" s="200"/>
      <c r="CAS802" s="200"/>
      <c r="CAT802" s="200"/>
      <c r="CAU802" s="200"/>
      <c r="CAV802" s="200"/>
      <c r="CAW802" s="200"/>
      <c r="CAX802" s="200"/>
      <c r="CAY802" s="200"/>
      <c r="CAZ802" s="200"/>
      <c r="CBA802" s="200"/>
      <c r="CBB802" s="200"/>
      <c r="CBC802" s="200"/>
      <c r="CBD802" s="200"/>
      <c r="CBE802" s="200"/>
      <c r="CBF802" s="200"/>
      <c r="CBG802" s="200"/>
      <c r="CBH802" s="200"/>
      <c r="CBI802" s="200"/>
      <c r="CBJ802" s="200"/>
      <c r="CBK802" s="200"/>
      <c r="CBL802" s="200"/>
      <c r="CBM802" s="200"/>
      <c r="CBN802" s="200"/>
      <c r="CBO802" s="200"/>
      <c r="CBP802" s="200"/>
      <c r="CBQ802" s="200"/>
      <c r="CBR802" s="200"/>
      <c r="CBS802" s="200"/>
      <c r="CBT802" s="200"/>
      <c r="CBU802" s="200"/>
      <c r="CBV802" s="200"/>
      <c r="CBW802" s="200"/>
      <c r="CBX802" s="200"/>
      <c r="CBY802" s="200"/>
      <c r="CBZ802" s="200"/>
      <c r="CCA802" s="200"/>
      <c r="CCB802" s="200"/>
      <c r="CCC802" s="200"/>
      <c r="CCD802" s="200"/>
      <c r="CCE802" s="200"/>
      <c r="CCF802" s="200"/>
      <c r="CCG802" s="200"/>
      <c r="CCH802" s="200"/>
      <c r="CCI802" s="200"/>
      <c r="CCJ802" s="200"/>
      <c r="CCK802" s="200"/>
      <c r="CCL802" s="200"/>
      <c r="CCM802" s="200"/>
      <c r="CCN802" s="200"/>
      <c r="CCO802" s="200"/>
      <c r="CCP802" s="200"/>
      <c r="CCQ802" s="200"/>
      <c r="CCR802" s="200"/>
      <c r="CCS802" s="200"/>
      <c r="CCT802" s="200"/>
      <c r="CCU802" s="200"/>
      <c r="CCV802" s="200"/>
      <c r="CCW802" s="200"/>
      <c r="CCX802" s="200"/>
      <c r="CCY802" s="200"/>
      <c r="CCZ802" s="200"/>
      <c r="CDA802" s="200"/>
      <c r="CDB802" s="200"/>
      <c r="CDC802" s="200"/>
      <c r="CDD802" s="200"/>
      <c r="CDE802" s="200"/>
      <c r="CDF802" s="200"/>
      <c r="CDG802" s="200"/>
      <c r="CDH802" s="200"/>
      <c r="CDI802" s="200"/>
      <c r="CDJ802" s="200"/>
      <c r="CDK802" s="200"/>
      <c r="CDL802" s="200"/>
      <c r="CDM802" s="200"/>
      <c r="CDN802" s="200"/>
      <c r="CDO802" s="200"/>
      <c r="CDP802" s="200"/>
      <c r="CDQ802" s="200"/>
      <c r="CDR802" s="200"/>
      <c r="CDS802" s="200"/>
      <c r="CDT802" s="200"/>
      <c r="CDU802" s="200"/>
      <c r="CDV802" s="200"/>
      <c r="CDW802" s="200"/>
      <c r="CDX802" s="200"/>
      <c r="CDY802" s="200"/>
      <c r="CDZ802" s="200"/>
      <c r="CEA802" s="200"/>
      <c r="CEB802" s="200"/>
      <c r="CEC802" s="200"/>
      <c r="CED802" s="200"/>
      <c r="CEE802" s="200"/>
      <c r="CEF802" s="200"/>
      <c r="CEG802" s="200"/>
      <c r="CEH802" s="200"/>
      <c r="CEI802" s="200"/>
      <c r="CEJ802" s="200"/>
      <c r="CEK802" s="200"/>
      <c r="CEL802" s="200"/>
      <c r="CEM802" s="200"/>
      <c r="CEN802" s="200"/>
      <c r="CEO802" s="200"/>
      <c r="CEP802" s="200"/>
      <c r="CEQ802" s="200"/>
      <c r="CER802" s="200"/>
      <c r="CES802" s="200"/>
      <c r="CET802" s="200"/>
      <c r="CEU802" s="200"/>
      <c r="CEV802" s="200"/>
      <c r="CEW802" s="200"/>
      <c r="CEX802" s="200"/>
      <c r="CEY802" s="200"/>
      <c r="CEZ802" s="200"/>
      <c r="CFA802" s="200"/>
      <c r="CFB802" s="200"/>
      <c r="CFC802" s="200"/>
      <c r="CFD802" s="200"/>
      <c r="CFE802" s="200"/>
      <c r="CFF802" s="200"/>
      <c r="CFG802" s="200"/>
      <c r="CFH802" s="200"/>
      <c r="CFI802" s="200"/>
      <c r="CFJ802" s="200"/>
      <c r="CFK802" s="200"/>
      <c r="CFL802" s="200"/>
      <c r="CFM802" s="200"/>
      <c r="CFN802" s="200"/>
      <c r="CFO802" s="200"/>
      <c r="CFP802" s="200"/>
      <c r="CFQ802" s="200"/>
      <c r="CFR802" s="200"/>
      <c r="CFS802" s="200"/>
      <c r="CFT802" s="200"/>
      <c r="CFU802" s="200"/>
      <c r="CFV802" s="200"/>
      <c r="CFW802" s="200"/>
      <c r="CFX802" s="200"/>
      <c r="CFY802" s="200"/>
      <c r="CFZ802" s="200"/>
      <c r="CGA802" s="200"/>
      <c r="CGB802" s="200"/>
      <c r="CGC802" s="200"/>
      <c r="CGD802" s="200"/>
      <c r="CGE802" s="200"/>
      <c r="CGF802" s="200"/>
      <c r="CGG802" s="200"/>
      <c r="CGH802" s="200"/>
      <c r="CGI802" s="200"/>
      <c r="CGJ802" s="200"/>
      <c r="CGK802" s="200"/>
      <c r="CGL802" s="200"/>
      <c r="CGM802" s="200"/>
      <c r="CGN802" s="200"/>
      <c r="CGO802" s="200"/>
      <c r="CGP802" s="200"/>
      <c r="CGQ802" s="200"/>
      <c r="CGR802" s="200"/>
      <c r="CGS802" s="200"/>
      <c r="CGT802" s="200"/>
      <c r="CGU802" s="200"/>
      <c r="CGV802" s="200"/>
      <c r="CGW802" s="200"/>
      <c r="CGX802" s="200"/>
      <c r="CGY802" s="200"/>
      <c r="CGZ802" s="200"/>
      <c r="CHA802" s="200"/>
      <c r="CHB802" s="200"/>
      <c r="CHC802" s="200"/>
      <c r="CHD802" s="200"/>
      <c r="CHE802" s="200"/>
      <c r="CHF802" s="200"/>
      <c r="CHG802" s="200"/>
      <c r="CHH802" s="200"/>
      <c r="CHI802" s="200"/>
      <c r="CHJ802" s="200"/>
      <c r="CHK802" s="200"/>
      <c r="CHL802" s="200"/>
      <c r="CHM802" s="200"/>
      <c r="CHN802" s="200"/>
      <c r="CHO802" s="200"/>
      <c r="CHP802" s="200"/>
      <c r="CHQ802" s="200"/>
      <c r="CHR802" s="200"/>
      <c r="CHS802" s="200"/>
      <c r="CHT802" s="200"/>
      <c r="CHU802" s="200"/>
      <c r="CHV802" s="200"/>
      <c r="CHW802" s="200"/>
      <c r="CHX802" s="200"/>
      <c r="CHY802" s="200"/>
      <c r="CHZ802" s="200"/>
      <c r="CIA802" s="200"/>
      <c r="CIB802" s="200"/>
      <c r="CIC802" s="200"/>
      <c r="CID802" s="200"/>
      <c r="CIE802" s="200"/>
      <c r="CIF802" s="200"/>
      <c r="CIG802" s="200"/>
      <c r="CIH802" s="200"/>
      <c r="CII802" s="200"/>
      <c r="CIJ802" s="200"/>
      <c r="CIK802" s="200"/>
      <c r="CIL802" s="200"/>
      <c r="CIM802" s="200"/>
      <c r="CIN802" s="200"/>
      <c r="CIO802" s="200"/>
      <c r="CIP802" s="200"/>
      <c r="CIQ802" s="200"/>
      <c r="CIR802" s="200"/>
      <c r="CIS802" s="200"/>
      <c r="CIT802" s="200"/>
      <c r="CIU802" s="200"/>
      <c r="CIV802" s="200"/>
      <c r="CIW802" s="200"/>
      <c r="CIX802" s="200"/>
      <c r="CIY802" s="200"/>
      <c r="CIZ802" s="200"/>
      <c r="CJA802" s="200"/>
      <c r="CJB802" s="200"/>
      <c r="CJC802" s="200"/>
      <c r="CJD802" s="200"/>
      <c r="CJE802" s="200"/>
      <c r="CJF802" s="200"/>
      <c r="CJG802" s="200"/>
      <c r="CJH802" s="200"/>
      <c r="CJI802" s="200"/>
      <c r="CJJ802" s="200"/>
      <c r="CJK802" s="200"/>
      <c r="CJL802" s="200"/>
      <c r="CJM802" s="200"/>
      <c r="CJN802" s="200"/>
      <c r="CJO802" s="200"/>
      <c r="CJP802" s="200"/>
      <c r="CJQ802" s="200"/>
      <c r="CJR802" s="200"/>
      <c r="CJS802" s="200"/>
      <c r="CJT802" s="200"/>
      <c r="CJU802" s="200"/>
      <c r="CJV802" s="200"/>
      <c r="CJW802" s="200"/>
      <c r="CJX802" s="200"/>
      <c r="CJY802" s="200"/>
      <c r="CJZ802" s="200"/>
      <c r="CKA802" s="200"/>
      <c r="CKB802" s="200"/>
      <c r="CKC802" s="200"/>
      <c r="CKD802" s="200"/>
      <c r="CKE802" s="200"/>
      <c r="CKF802" s="200"/>
      <c r="CKG802" s="200"/>
      <c r="CKH802" s="200"/>
      <c r="CKI802" s="200"/>
      <c r="CKJ802" s="200"/>
      <c r="CKK802" s="200"/>
      <c r="CKL802" s="200"/>
      <c r="CKM802" s="200"/>
      <c r="CKN802" s="200"/>
      <c r="CKO802" s="200"/>
      <c r="CKP802" s="200"/>
      <c r="CKQ802" s="200"/>
      <c r="CKR802" s="200"/>
      <c r="CKS802" s="200"/>
      <c r="CKT802" s="200"/>
      <c r="CKU802" s="200"/>
      <c r="CKV802" s="200"/>
      <c r="CKW802" s="200"/>
      <c r="CKX802" s="200"/>
      <c r="CKY802" s="200"/>
      <c r="CKZ802" s="200"/>
      <c r="CLA802" s="200"/>
      <c r="CLB802" s="200"/>
      <c r="CLC802" s="200"/>
      <c r="CLD802" s="200"/>
      <c r="CLE802" s="200"/>
      <c r="CLF802" s="200"/>
      <c r="CLG802" s="200"/>
      <c r="CLH802" s="200"/>
      <c r="CLI802" s="200"/>
      <c r="CLJ802" s="200"/>
      <c r="CLK802" s="200"/>
      <c r="CLL802" s="200"/>
      <c r="CLM802" s="200"/>
      <c r="CLN802" s="200"/>
      <c r="CLO802" s="200"/>
      <c r="CLP802" s="200"/>
      <c r="CLQ802" s="200"/>
      <c r="CLR802" s="200"/>
      <c r="CLS802" s="200"/>
      <c r="CLT802" s="200"/>
      <c r="CLU802" s="200"/>
      <c r="CLV802" s="200"/>
      <c r="CLW802" s="200"/>
      <c r="CLX802" s="200"/>
      <c r="CLY802" s="200"/>
      <c r="CLZ802" s="200"/>
      <c r="CMA802" s="200"/>
      <c r="CMB802" s="200"/>
      <c r="CMC802" s="200"/>
      <c r="CMD802" s="200"/>
      <c r="CME802" s="200"/>
      <c r="CMF802" s="200"/>
      <c r="CMG802" s="200"/>
      <c r="CMH802" s="200"/>
      <c r="CMI802" s="200"/>
      <c r="CMJ802" s="200"/>
      <c r="CMK802" s="200"/>
      <c r="CML802" s="200"/>
      <c r="CMM802" s="200"/>
      <c r="CMN802" s="200"/>
      <c r="CMO802" s="200"/>
      <c r="CMP802" s="200"/>
      <c r="CMQ802" s="200"/>
      <c r="CMR802" s="200"/>
      <c r="CMS802" s="200"/>
      <c r="CMT802" s="200"/>
      <c r="CMU802" s="200"/>
      <c r="CMV802" s="200"/>
      <c r="CMW802" s="200"/>
      <c r="CMX802" s="200"/>
      <c r="CMY802" s="200"/>
      <c r="CMZ802" s="200"/>
      <c r="CNA802" s="200"/>
      <c r="CNB802" s="200"/>
      <c r="CNC802" s="200"/>
      <c r="CND802" s="200"/>
      <c r="CNE802" s="200"/>
      <c r="CNF802" s="200"/>
      <c r="CNG802" s="200"/>
      <c r="CNH802" s="200"/>
      <c r="CNI802" s="200"/>
      <c r="CNJ802" s="200"/>
      <c r="CNK802" s="200"/>
      <c r="CNL802" s="200"/>
      <c r="CNM802" s="200"/>
      <c r="CNN802" s="200"/>
      <c r="CNO802" s="200"/>
      <c r="CNP802" s="200"/>
      <c r="CNQ802" s="200"/>
      <c r="CNR802" s="200"/>
      <c r="CNS802" s="200"/>
      <c r="CNT802" s="200"/>
      <c r="CNU802" s="200"/>
      <c r="CNV802" s="200"/>
      <c r="CNW802" s="200"/>
      <c r="CNX802" s="200"/>
      <c r="CNY802" s="200"/>
      <c r="CNZ802" s="200"/>
      <c r="COA802" s="200"/>
      <c r="COB802" s="200"/>
      <c r="COC802" s="200"/>
      <c r="COD802" s="200"/>
      <c r="COE802" s="200"/>
      <c r="COF802" s="200"/>
      <c r="COG802" s="200"/>
      <c r="COH802" s="200"/>
      <c r="COI802" s="200"/>
      <c r="COJ802" s="200"/>
      <c r="COK802" s="200"/>
      <c r="COL802" s="200"/>
      <c r="COM802" s="200"/>
      <c r="CON802" s="200"/>
      <c r="COO802" s="200"/>
      <c r="COP802" s="200"/>
      <c r="COQ802" s="200"/>
      <c r="COR802" s="200"/>
      <c r="COS802" s="200"/>
      <c r="COT802" s="200"/>
      <c r="COU802" s="200"/>
      <c r="COV802" s="200"/>
      <c r="COW802" s="200"/>
      <c r="COX802" s="200"/>
      <c r="COY802" s="200"/>
      <c r="COZ802" s="200"/>
      <c r="CPA802" s="200"/>
      <c r="CPB802" s="200"/>
      <c r="CPC802" s="200"/>
      <c r="CPD802" s="200"/>
      <c r="CPE802" s="200"/>
      <c r="CPF802" s="200"/>
      <c r="CPG802" s="200"/>
      <c r="CPH802" s="200"/>
      <c r="CPI802" s="200"/>
      <c r="CPJ802" s="200"/>
      <c r="CPK802" s="200"/>
      <c r="CPL802" s="200"/>
      <c r="CPM802" s="200"/>
      <c r="CPN802" s="200"/>
      <c r="CPO802" s="200"/>
      <c r="CPP802" s="200"/>
      <c r="CPQ802" s="200"/>
      <c r="CPR802" s="200"/>
      <c r="CPS802" s="200"/>
      <c r="CPT802" s="200"/>
      <c r="CPU802" s="200"/>
      <c r="CPV802" s="200"/>
      <c r="CPW802" s="200"/>
      <c r="CPX802" s="200"/>
      <c r="CPY802" s="200"/>
      <c r="CPZ802" s="200"/>
      <c r="CQA802" s="200"/>
      <c r="CQB802" s="200"/>
      <c r="CQC802" s="200"/>
      <c r="CQD802" s="200"/>
      <c r="CQE802" s="200"/>
      <c r="CQF802" s="200"/>
      <c r="CQG802" s="200"/>
      <c r="CQH802" s="200"/>
      <c r="CQI802" s="200"/>
      <c r="CQJ802" s="200"/>
      <c r="CQK802" s="200"/>
      <c r="CQL802" s="200"/>
      <c r="CQM802" s="200"/>
      <c r="CQN802" s="200"/>
      <c r="CQO802" s="200"/>
      <c r="CQP802" s="200"/>
      <c r="CQQ802" s="200"/>
      <c r="CQR802" s="200"/>
      <c r="CQS802" s="200"/>
      <c r="CQT802" s="200"/>
      <c r="CQU802" s="200"/>
      <c r="CQV802" s="200"/>
      <c r="CQW802" s="200"/>
      <c r="CQX802" s="200"/>
      <c r="CQY802" s="200"/>
      <c r="CQZ802" s="200"/>
      <c r="CRA802" s="200"/>
      <c r="CRB802" s="200"/>
      <c r="CRC802" s="200"/>
      <c r="CRD802" s="200"/>
      <c r="CRE802" s="200"/>
      <c r="CRF802" s="200"/>
      <c r="CRG802" s="200"/>
      <c r="CRH802" s="200"/>
      <c r="CRI802" s="200"/>
      <c r="CRJ802" s="200"/>
      <c r="CRK802" s="200"/>
      <c r="CRL802" s="200"/>
      <c r="CRM802" s="200"/>
      <c r="CRN802" s="200"/>
      <c r="CRO802" s="200"/>
      <c r="CRP802" s="200"/>
      <c r="CRQ802" s="200"/>
      <c r="CRR802" s="200"/>
      <c r="CRS802" s="200"/>
      <c r="CRT802" s="200"/>
      <c r="CRU802" s="200"/>
      <c r="CRV802" s="200"/>
      <c r="CRW802" s="200"/>
      <c r="CRX802" s="200"/>
      <c r="CRY802" s="200"/>
      <c r="CRZ802" s="200"/>
      <c r="CSA802" s="200"/>
      <c r="CSB802" s="200"/>
      <c r="CSC802" s="200"/>
      <c r="CSD802" s="200"/>
      <c r="CSE802" s="200"/>
      <c r="CSF802" s="200"/>
      <c r="CSG802" s="200"/>
      <c r="CSH802" s="200"/>
      <c r="CSI802" s="200"/>
      <c r="CSJ802" s="200"/>
      <c r="CSK802" s="200"/>
      <c r="CSL802" s="200"/>
      <c r="CSM802" s="200"/>
      <c r="CSN802" s="200"/>
      <c r="CSO802" s="200"/>
      <c r="CSP802" s="200"/>
      <c r="CSQ802" s="200"/>
      <c r="CSR802" s="200"/>
      <c r="CSS802" s="200"/>
      <c r="CST802" s="200"/>
      <c r="CSU802" s="200"/>
      <c r="CSV802" s="200"/>
      <c r="CSW802" s="200"/>
      <c r="CSX802" s="200"/>
      <c r="CSY802" s="200"/>
      <c r="CSZ802" s="200"/>
      <c r="CTA802" s="200"/>
      <c r="CTB802" s="200"/>
      <c r="CTC802" s="200"/>
      <c r="CTD802" s="200"/>
      <c r="CTE802" s="200"/>
      <c r="CTF802" s="200"/>
      <c r="CTG802" s="200"/>
      <c r="CTH802" s="200"/>
      <c r="CTI802" s="200"/>
      <c r="CTJ802" s="200"/>
      <c r="CTK802" s="200"/>
      <c r="CTL802" s="200"/>
      <c r="CTM802" s="200"/>
      <c r="CTN802" s="200"/>
      <c r="CTO802" s="200"/>
      <c r="CTP802" s="200"/>
      <c r="CTQ802" s="200"/>
      <c r="CTR802" s="200"/>
      <c r="CTS802" s="200"/>
      <c r="CTT802" s="200"/>
      <c r="CTU802" s="200"/>
      <c r="CTV802" s="200"/>
      <c r="CTW802" s="200"/>
      <c r="CTX802" s="200"/>
      <c r="CTY802" s="200"/>
      <c r="CTZ802" s="200"/>
      <c r="CUA802" s="200"/>
      <c r="CUB802" s="200"/>
      <c r="CUC802" s="200"/>
      <c r="CUD802" s="200"/>
      <c r="CUE802" s="200"/>
      <c r="CUF802" s="200"/>
      <c r="CUG802" s="200"/>
      <c r="CUH802" s="200"/>
      <c r="CUI802" s="200"/>
      <c r="CUJ802" s="200"/>
      <c r="CUK802" s="200"/>
      <c r="CUL802" s="200"/>
      <c r="CUM802" s="200"/>
      <c r="CUN802" s="200"/>
      <c r="CUO802" s="200"/>
      <c r="CUP802" s="200"/>
      <c r="CUQ802" s="200"/>
      <c r="CUR802" s="200"/>
      <c r="CUS802" s="200"/>
      <c r="CUT802" s="200"/>
      <c r="CUU802" s="200"/>
      <c r="CUV802" s="200"/>
      <c r="CUW802" s="200"/>
      <c r="CUX802" s="200"/>
      <c r="CUY802" s="200"/>
      <c r="CUZ802" s="200"/>
      <c r="CVA802" s="200"/>
      <c r="CVB802" s="200"/>
      <c r="CVC802" s="200"/>
      <c r="CVD802" s="200"/>
      <c r="CVE802" s="200"/>
      <c r="CVF802" s="200"/>
      <c r="CVG802" s="200"/>
      <c r="CVH802" s="200"/>
      <c r="CVI802" s="200"/>
      <c r="CVJ802" s="200"/>
      <c r="CVK802" s="200"/>
      <c r="CVL802" s="200"/>
      <c r="CVM802" s="200"/>
      <c r="CVN802" s="200"/>
      <c r="CVO802" s="200"/>
      <c r="CVP802" s="200"/>
      <c r="CVQ802" s="200"/>
      <c r="CVR802" s="200"/>
      <c r="CVS802" s="200"/>
      <c r="CVT802" s="200"/>
      <c r="CVU802" s="200"/>
      <c r="CVV802" s="200"/>
      <c r="CVW802" s="200"/>
      <c r="CVX802" s="200"/>
      <c r="CVY802" s="200"/>
      <c r="CVZ802" s="200"/>
      <c r="CWA802" s="200"/>
      <c r="CWB802" s="200"/>
      <c r="CWC802" s="200"/>
      <c r="CWD802" s="200"/>
      <c r="CWE802" s="200"/>
      <c r="CWF802" s="200"/>
      <c r="CWG802" s="200"/>
      <c r="CWH802" s="200"/>
      <c r="CWI802" s="200"/>
      <c r="CWJ802" s="200"/>
      <c r="CWK802" s="200"/>
      <c r="CWL802" s="200"/>
      <c r="CWM802" s="200"/>
      <c r="CWN802" s="200"/>
      <c r="CWO802" s="200"/>
      <c r="CWP802" s="200"/>
      <c r="CWQ802" s="200"/>
      <c r="CWR802" s="200"/>
      <c r="CWS802" s="200"/>
      <c r="CWT802" s="200"/>
      <c r="CWU802" s="200"/>
      <c r="CWV802" s="200"/>
      <c r="CWW802" s="200"/>
      <c r="CWX802" s="200"/>
      <c r="CWY802" s="200"/>
      <c r="CWZ802" s="200"/>
      <c r="CXA802" s="200"/>
      <c r="CXB802" s="200"/>
      <c r="CXC802" s="200"/>
      <c r="CXD802" s="200"/>
      <c r="CXE802" s="200"/>
      <c r="CXF802" s="200"/>
      <c r="CXG802" s="200"/>
      <c r="CXH802" s="200"/>
      <c r="CXI802" s="200"/>
      <c r="CXJ802" s="200"/>
      <c r="CXK802" s="200"/>
      <c r="CXL802" s="200"/>
      <c r="CXM802" s="200"/>
      <c r="CXN802" s="200"/>
      <c r="CXO802" s="200"/>
      <c r="CXP802" s="200"/>
      <c r="CXQ802" s="200"/>
      <c r="CXR802" s="200"/>
      <c r="CXS802" s="200"/>
      <c r="CXT802" s="200"/>
      <c r="CXU802" s="200"/>
      <c r="CXV802" s="200"/>
      <c r="CXW802" s="200"/>
      <c r="CXX802" s="200"/>
      <c r="CXY802" s="200"/>
      <c r="CXZ802" s="200"/>
      <c r="CYA802" s="200"/>
      <c r="CYB802" s="200"/>
      <c r="CYC802" s="200"/>
      <c r="CYD802" s="200"/>
      <c r="CYE802" s="200"/>
      <c r="CYF802" s="200"/>
      <c r="CYG802" s="200"/>
      <c r="CYH802" s="200"/>
      <c r="CYI802" s="200"/>
      <c r="CYJ802" s="200"/>
      <c r="CYK802" s="200"/>
      <c r="CYL802" s="200"/>
      <c r="CYM802" s="200"/>
      <c r="CYN802" s="200"/>
      <c r="CYO802" s="200"/>
      <c r="CYP802" s="200"/>
      <c r="CYQ802" s="200"/>
      <c r="CYR802" s="200"/>
      <c r="CYS802" s="200"/>
      <c r="CYT802" s="200"/>
      <c r="CYU802" s="200"/>
      <c r="CYV802" s="200"/>
      <c r="CYW802" s="200"/>
      <c r="CYX802" s="200"/>
      <c r="CYY802" s="200"/>
      <c r="CYZ802" s="200"/>
      <c r="CZA802" s="200"/>
      <c r="CZB802" s="200"/>
      <c r="CZC802" s="200"/>
      <c r="CZD802" s="200"/>
      <c r="CZE802" s="200"/>
      <c r="CZF802" s="200"/>
      <c r="CZG802" s="200"/>
      <c r="CZH802" s="200"/>
      <c r="CZI802" s="200"/>
      <c r="CZJ802" s="200"/>
      <c r="CZK802" s="200"/>
      <c r="CZL802" s="200"/>
      <c r="CZM802" s="200"/>
      <c r="CZN802" s="200"/>
      <c r="CZO802" s="200"/>
      <c r="CZP802" s="200"/>
      <c r="CZQ802" s="200"/>
      <c r="CZR802" s="200"/>
      <c r="CZS802" s="200"/>
      <c r="CZT802" s="200"/>
      <c r="CZU802" s="200"/>
      <c r="CZV802" s="200"/>
      <c r="CZW802" s="200"/>
      <c r="CZX802" s="200"/>
      <c r="CZY802" s="200"/>
      <c r="CZZ802" s="200"/>
      <c r="DAA802" s="200"/>
      <c r="DAB802" s="200"/>
      <c r="DAC802" s="200"/>
      <c r="DAD802" s="200"/>
      <c r="DAE802" s="200"/>
      <c r="DAF802" s="200"/>
      <c r="DAG802" s="200"/>
      <c r="DAH802" s="200"/>
      <c r="DAI802" s="200"/>
      <c r="DAJ802" s="200"/>
      <c r="DAK802" s="200"/>
      <c r="DAL802" s="200"/>
      <c r="DAM802" s="200"/>
      <c r="DAN802" s="200"/>
      <c r="DAO802" s="200"/>
      <c r="DAP802" s="200"/>
      <c r="DAQ802" s="200"/>
      <c r="DAR802" s="200"/>
      <c r="DAS802" s="200"/>
      <c r="DAT802" s="200"/>
      <c r="DAU802" s="200"/>
      <c r="DAV802" s="200"/>
      <c r="DAW802" s="200"/>
      <c r="DAX802" s="200"/>
      <c r="DAY802" s="200"/>
      <c r="DAZ802" s="200"/>
      <c r="DBA802" s="200"/>
      <c r="DBB802" s="200"/>
      <c r="DBC802" s="200"/>
      <c r="DBD802" s="200"/>
      <c r="DBE802" s="200"/>
      <c r="DBF802" s="200"/>
      <c r="DBG802" s="200"/>
      <c r="DBH802" s="200"/>
      <c r="DBI802" s="200"/>
      <c r="DBJ802" s="200"/>
      <c r="DBK802" s="200"/>
      <c r="DBL802" s="200"/>
      <c r="DBM802" s="200"/>
      <c r="DBN802" s="200"/>
      <c r="DBO802" s="200"/>
      <c r="DBP802" s="200"/>
      <c r="DBQ802" s="200"/>
      <c r="DBR802" s="200"/>
      <c r="DBS802" s="200"/>
      <c r="DBT802" s="200"/>
      <c r="DBU802" s="200"/>
      <c r="DBV802" s="200"/>
      <c r="DBW802" s="200"/>
      <c r="DBX802" s="200"/>
      <c r="DBY802" s="200"/>
      <c r="DBZ802" s="200"/>
      <c r="DCA802" s="200"/>
      <c r="DCB802" s="200"/>
      <c r="DCC802" s="200"/>
      <c r="DCD802" s="200"/>
      <c r="DCE802" s="200"/>
      <c r="DCF802" s="200"/>
      <c r="DCG802" s="200"/>
      <c r="DCH802" s="200"/>
      <c r="DCI802" s="200"/>
      <c r="DCJ802" s="200"/>
      <c r="DCK802" s="200"/>
      <c r="DCL802" s="200"/>
      <c r="DCM802" s="200"/>
      <c r="DCN802" s="200"/>
      <c r="DCO802" s="200"/>
      <c r="DCP802" s="200"/>
      <c r="DCQ802" s="200"/>
      <c r="DCR802" s="200"/>
      <c r="DCS802" s="200"/>
      <c r="DCT802" s="200"/>
      <c r="DCU802" s="200"/>
      <c r="DCV802" s="200"/>
      <c r="DCW802" s="200"/>
      <c r="DCX802" s="200"/>
      <c r="DCY802" s="200"/>
      <c r="DCZ802" s="200"/>
      <c r="DDA802" s="200"/>
      <c r="DDB802" s="200"/>
      <c r="DDC802" s="200"/>
      <c r="DDD802" s="200"/>
      <c r="DDE802" s="200"/>
      <c r="DDF802" s="200"/>
      <c r="DDG802" s="200"/>
      <c r="DDH802" s="200"/>
      <c r="DDI802" s="200"/>
      <c r="DDJ802" s="200"/>
      <c r="DDK802" s="200"/>
      <c r="DDL802" s="200"/>
      <c r="DDM802" s="200"/>
      <c r="DDN802" s="200"/>
      <c r="DDO802" s="200"/>
      <c r="DDP802" s="200"/>
      <c r="DDQ802" s="200"/>
      <c r="DDR802" s="200"/>
      <c r="DDS802" s="200"/>
      <c r="DDT802" s="200"/>
      <c r="DDU802" s="200"/>
      <c r="DDV802" s="200"/>
      <c r="DDW802" s="200"/>
      <c r="DDX802" s="200"/>
      <c r="DDY802" s="200"/>
      <c r="DDZ802" s="200"/>
      <c r="DEA802" s="200"/>
      <c r="DEB802" s="200"/>
      <c r="DEC802" s="200"/>
      <c r="DED802" s="200"/>
      <c r="DEE802" s="200"/>
      <c r="DEF802" s="200"/>
      <c r="DEG802" s="200"/>
      <c r="DEH802" s="200"/>
      <c r="DEI802" s="200"/>
      <c r="DEJ802" s="200"/>
      <c r="DEK802" s="200"/>
      <c r="DEL802" s="200"/>
      <c r="DEM802" s="200"/>
      <c r="DEN802" s="200"/>
      <c r="DEO802" s="200"/>
      <c r="DEP802" s="200"/>
      <c r="DEQ802" s="200"/>
      <c r="DER802" s="200"/>
      <c r="DES802" s="200"/>
      <c r="DET802" s="200"/>
      <c r="DEU802" s="200"/>
      <c r="DEV802" s="200"/>
      <c r="DEW802" s="200"/>
      <c r="DEX802" s="200"/>
      <c r="DEY802" s="200"/>
      <c r="DEZ802" s="200"/>
      <c r="DFA802" s="200"/>
      <c r="DFB802" s="200"/>
      <c r="DFC802" s="200"/>
      <c r="DFD802" s="200"/>
      <c r="DFE802" s="200"/>
      <c r="DFF802" s="200"/>
      <c r="DFG802" s="200"/>
      <c r="DFH802" s="200"/>
      <c r="DFI802" s="200"/>
      <c r="DFJ802" s="200"/>
      <c r="DFK802" s="200"/>
      <c r="DFL802" s="200"/>
      <c r="DFM802" s="200"/>
      <c r="DFN802" s="200"/>
      <c r="DFO802" s="200"/>
      <c r="DFP802" s="200"/>
      <c r="DFQ802" s="200"/>
      <c r="DFR802" s="200"/>
      <c r="DFS802" s="200"/>
      <c r="DFT802" s="200"/>
      <c r="DFU802" s="200"/>
      <c r="DFV802" s="200"/>
      <c r="DFW802" s="200"/>
      <c r="DFX802" s="200"/>
      <c r="DFY802" s="200"/>
      <c r="DFZ802" s="200"/>
      <c r="DGA802" s="200"/>
      <c r="DGB802" s="200"/>
      <c r="DGC802" s="200"/>
      <c r="DGD802" s="200"/>
      <c r="DGE802" s="200"/>
      <c r="DGF802" s="200"/>
      <c r="DGG802" s="200"/>
      <c r="DGH802" s="200"/>
      <c r="DGI802" s="200"/>
      <c r="DGJ802" s="200"/>
      <c r="DGK802" s="200"/>
      <c r="DGL802" s="200"/>
      <c r="DGM802" s="200"/>
      <c r="DGN802" s="200"/>
      <c r="DGO802" s="200"/>
      <c r="DGP802" s="200"/>
      <c r="DGQ802" s="200"/>
      <c r="DGR802" s="200"/>
      <c r="DGS802" s="200"/>
      <c r="DGT802" s="200"/>
      <c r="DGU802" s="200"/>
      <c r="DGV802" s="200"/>
      <c r="DGW802" s="200"/>
      <c r="DGX802" s="200"/>
      <c r="DGY802" s="200"/>
      <c r="DGZ802" s="200"/>
      <c r="DHA802" s="200"/>
      <c r="DHB802" s="200"/>
      <c r="DHC802" s="200"/>
      <c r="DHD802" s="200"/>
      <c r="DHE802" s="200"/>
      <c r="DHF802" s="200"/>
      <c r="DHG802" s="200"/>
      <c r="DHH802" s="200"/>
      <c r="DHI802" s="200"/>
      <c r="DHJ802" s="200"/>
      <c r="DHK802" s="200"/>
      <c r="DHL802" s="200"/>
      <c r="DHM802" s="200"/>
      <c r="DHN802" s="200"/>
      <c r="DHO802" s="200"/>
      <c r="DHP802" s="200"/>
      <c r="DHQ802" s="200"/>
      <c r="DHR802" s="200"/>
      <c r="DHS802" s="200"/>
      <c r="DHT802" s="200"/>
      <c r="DHU802" s="200"/>
      <c r="DHV802" s="200"/>
      <c r="DHW802" s="200"/>
      <c r="DHX802" s="200"/>
      <c r="DHY802" s="200"/>
      <c r="DHZ802" s="200"/>
      <c r="DIA802" s="200"/>
      <c r="DIB802" s="200"/>
      <c r="DIC802" s="200"/>
      <c r="DID802" s="200"/>
      <c r="DIE802" s="200"/>
      <c r="DIF802" s="200"/>
      <c r="DIG802" s="200"/>
      <c r="DIH802" s="200"/>
      <c r="DII802" s="200"/>
      <c r="DIJ802" s="200"/>
      <c r="DIK802" s="200"/>
      <c r="DIL802" s="200"/>
      <c r="DIM802" s="200"/>
      <c r="DIN802" s="200"/>
      <c r="DIO802" s="200"/>
      <c r="DIP802" s="200"/>
      <c r="DIQ802" s="200"/>
      <c r="DIR802" s="200"/>
      <c r="DIS802" s="200"/>
      <c r="DIT802" s="200"/>
      <c r="DIU802" s="200"/>
      <c r="DIV802" s="200"/>
      <c r="DIW802" s="200"/>
      <c r="DIX802" s="200"/>
      <c r="DIY802" s="200"/>
      <c r="DIZ802" s="200"/>
      <c r="DJA802" s="200"/>
      <c r="DJB802" s="200"/>
      <c r="DJC802" s="200"/>
      <c r="DJD802" s="200"/>
      <c r="DJE802" s="200"/>
      <c r="DJF802" s="200"/>
      <c r="DJG802" s="200"/>
      <c r="DJH802" s="200"/>
      <c r="DJI802" s="200"/>
      <c r="DJJ802" s="200"/>
      <c r="DJK802" s="200"/>
      <c r="DJL802" s="200"/>
      <c r="DJM802" s="200"/>
      <c r="DJN802" s="200"/>
      <c r="DJO802" s="200"/>
      <c r="DJP802" s="200"/>
      <c r="DJQ802" s="200"/>
      <c r="DJR802" s="200"/>
      <c r="DJS802" s="200"/>
      <c r="DJT802" s="200"/>
      <c r="DJU802" s="200"/>
      <c r="DJV802" s="200"/>
      <c r="DJW802" s="200"/>
      <c r="DJX802" s="200"/>
      <c r="DJY802" s="200"/>
      <c r="DJZ802" s="200"/>
      <c r="DKA802" s="200"/>
      <c r="DKB802" s="200"/>
      <c r="DKC802" s="200"/>
      <c r="DKD802" s="200"/>
      <c r="DKE802" s="200"/>
      <c r="DKF802" s="200"/>
      <c r="DKG802" s="200"/>
      <c r="DKH802" s="200"/>
      <c r="DKI802" s="200"/>
      <c r="DKJ802" s="200"/>
      <c r="DKK802" s="200"/>
      <c r="DKL802" s="200"/>
      <c r="DKM802" s="200"/>
      <c r="DKN802" s="200"/>
      <c r="DKO802" s="200"/>
      <c r="DKP802" s="200"/>
      <c r="DKQ802" s="200"/>
      <c r="DKR802" s="200"/>
      <c r="DKS802" s="200"/>
      <c r="DKT802" s="200"/>
      <c r="DKU802" s="200"/>
      <c r="DKV802" s="200"/>
      <c r="DKW802" s="200"/>
      <c r="DKX802" s="200"/>
      <c r="DKY802" s="200"/>
      <c r="DKZ802" s="200"/>
      <c r="DLA802" s="200"/>
      <c r="DLB802" s="200"/>
      <c r="DLC802" s="200"/>
      <c r="DLD802" s="200"/>
      <c r="DLE802" s="200"/>
      <c r="DLF802" s="200"/>
      <c r="DLG802" s="200"/>
      <c r="DLH802" s="200"/>
      <c r="DLI802" s="200"/>
      <c r="DLJ802" s="200"/>
      <c r="DLK802" s="200"/>
      <c r="DLL802" s="200"/>
      <c r="DLM802" s="200"/>
      <c r="DLN802" s="200"/>
      <c r="DLO802" s="200"/>
      <c r="DLP802" s="200"/>
      <c r="DLQ802" s="200"/>
      <c r="DLR802" s="200"/>
      <c r="DLS802" s="200"/>
      <c r="DLT802" s="200"/>
      <c r="DLU802" s="200"/>
      <c r="DLV802" s="200"/>
      <c r="DLW802" s="200"/>
      <c r="DLX802" s="200"/>
      <c r="DLY802" s="200"/>
      <c r="DLZ802" s="200"/>
      <c r="DMA802" s="200"/>
      <c r="DMB802" s="200"/>
      <c r="DMC802" s="200"/>
      <c r="DMD802" s="200"/>
      <c r="DME802" s="200"/>
      <c r="DMF802" s="200"/>
      <c r="DMG802" s="200"/>
      <c r="DMH802" s="200"/>
      <c r="DMI802" s="200"/>
      <c r="DMJ802" s="200"/>
      <c r="DMK802" s="200"/>
      <c r="DML802" s="200"/>
      <c r="DMM802" s="200"/>
      <c r="DMN802" s="200"/>
      <c r="DMO802" s="200"/>
      <c r="DMP802" s="200"/>
      <c r="DMQ802" s="200"/>
      <c r="DMR802" s="200"/>
      <c r="DMS802" s="200"/>
      <c r="DMT802" s="200"/>
      <c r="DMU802" s="200"/>
      <c r="DMV802" s="200"/>
      <c r="DMW802" s="200"/>
      <c r="DMX802" s="200"/>
      <c r="DMY802" s="200"/>
      <c r="DMZ802" s="200"/>
      <c r="DNA802" s="200"/>
      <c r="DNB802" s="200"/>
      <c r="DNC802" s="200"/>
      <c r="DND802" s="200"/>
      <c r="DNE802" s="200"/>
      <c r="DNF802" s="200"/>
      <c r="DNG802" s="200"/>
      <c r="DNH802" s="200"/>
      <c r="DNI802" s="200"/>
      <c r="DNJ802" s="200"/>
      <c r="DNK802" s="200"/>
      <c r="DNL802" s="200"/>
      <c r="DNM802" s="200"/>
      <c r="DNN802" s="200"/>
      <c r="DNO802" s="200"/>
      <c r="DNP802" s="200"/>
      <c r="DNQ802" s="200"/>
      <c r="DNR802" s="200"/>
      <c r="DNS802" s="200"/>
      <c r="DNT802" s="200"/>
      <c r="DNU802" s="200"/>
      <c r="DNV802" s="200"/>
      <c r="DNW802" s="200"/>
      <c r="DNX802" s="200"/>
      <c r="DNY802" s="200"/>
      <c r="DNZ802" s="200"/>
      <c r="DOA802" s="200"/>
      <c r="DOB802" s="200"/>
      <c r="DOC802" s="200"/>
      <c r="DOD802" s="200"/>
      <c r="DOE802" s="200"/>
      <c r="DOF802" s="200"/>
      <c r="DOG802" s="200"/>
      <c r="DOH802" s="200"/>
      <c r="DOI802" s="200"/>
      <c r="DOJ802" s="200"/>
      <c r="DOK802" s="200"/>
      <c r="DOL802" s="200"/>
      <c r="DOM802" s="200"/>
      <c r="DON802" s="200"/>
      <c r="DOO802" s="200"/>
      <c r="DOP802" s="200"/>
      <c r="DOQ802" s="200"/>
      <c r="DOR802" s="200"/>
      <c r="DOS802" s="200"/>
      <c r="DOT802" s="200"/>
      <c r="DOU802" s="200"/>
      <c r="DOV802" s="200"/>
      <c r="DOW802" s="200"/>
      <c r="DOX802" s="200"/>
      <c r="DOY802" s="200"/>
      <c r="DOZ802" s="200"/>
      <c r="DPA802" s="200"/>
      <c r="DPB802" s="200"/>
      <c r="DPC802" s="200"/>
      <c r="DPD802" s="200"/>
      <c r="DPE802" s="200"/>
      <c r="DPF802" s="200"/>
      <c r="DPG802" s="200"/>
      <c r="DPH802" s="200"/>
      <c r="DPI802" s="200"/>
      <c r="DPJ802" s="200"/>
      <c r="DPK802" s="200"/>
      <c r="DPL802" s="200"/>
      <c r="DPM802" s="200"/>
      <c r="DPN802" s="200"/>
      <c r="DPO802" s="200"/>
      <c r="DPP802" s="200"/>
      <c r="DPQ802" s="200"/>
      <c r="DPR802" s="200"/>
      <c r="DPS802" s="200"/>
      <c r="DPT802" s="200"/>
      <c r="DPU802" s="200"/>
      <c r="DPV802" s="200"/>
      <c r="DPW802" s="200"/>
      <c r="DPX802" s="200"/>
      <c r="DPY802" s="200"/>
      <c r="DPZ802" s="200"/>
      <c r="DQA802" s="200"/>
      <c r="DQB802" s="200"/>
      <c r="DQC802" s="200"/>
      <c r="DQD802" s="200"/>
      <c r="DQE802" s="200"/>
      <c r="DQF802" s="200"/>
      <c r="DQG802" s="200"/>
      <c r="DQH802" s="200"/>
      <c r="DQI802" s="200"/>
      <c r="DQJ802" s="200"/>
      <c r="DQK802" s="200"/>
      <c r="DQL802" s="200"/>
      <c r="DQM802" s="200"/>
      <c r="DQN802" s="200"/>
      <c r="DQO802" s="200"/>
      <c r="DQP802" s="200"/>
      <c r="DQQ802" s="200"/>
      <c r="DQR802" s="200"/>
      <c r="DQS802" s="200"/>
      <c r="DQT802" s="200"/>
      <c r="DQU802" s="200"/>
      <c r="DQV802" s="200"/>
      <c r="DQW802" s="200"/>
      <c r="DQX802" s="200"/>
      <c r="DQY802" s="200"/>
      <c r="DQZ802" s="200"/>
      <c r="DRA802" s="200"/>
      <c r="DRB802" s="200"/>
      <c r="DRC802" s="200"/>
      <c r="DRD802" s="200"/>
      <c r="DRE802" s="200"/>
      <c r="DRF802" s="200"/>
      <c r="DRG802" s="200"/>
      <c r="DRH802" s="200"/>
      <c r="DRI802" s="200"/>
      <c r="DRJ802" s="200"/>
      <c r="DRK802" s="200"/>
      <c r="DRL802" s="200"/>
      <c r="DRM802" s="200"/>
      <c r="DRN802" s="200"/>
      <c r="DRO802" s="200"/>
      <c r="DRP802" s="200"/>
      <c r="DRQ802" s="200"/>
      <c r="DRR802" s="200"/>
      <c r="DRS802" s="200"/>
      <c r="DRT802" s="200"/>
      <c r="DRU802" s="200"/>
      <c r="DRV802" s="200"/>
      <c r="DRW802" s="200"/>
      <c r="DRX802" s="200"/>
      <c r="DRY802" s="200"/>
      <c r="DRZ802" s="200"/>
      <c r="DSA802" s="200"/>
      <c r="DSB802" s="200"/>
      <c r="DSC802" s="200"/>
      <c r="DSD802" s="200"/>
      <c r="DSE802" s="200"/>
      <c r="DSF802" s="200"/>
      <c r="DSG802" s="200"/>
      <c r="DSH802" s="200"/>
      <c r="DSI802" s="200"/>
      <c r="DSJ802" s="200"/>
      <c r="DSK802" s="200"/>
      <c r="DSL802" s="200"/>
      <c r="DSM802" s="200"/>
      <c r="DSN802" s="200"/>
      <c r="DSO802" s="200"/>
      <c r="DSP802" s="200"/>
      <c r="DSQ802" s="200"/>
      <c r="DSR802" s="200"/>
      <c r="DSS802" s="200"/>
      <c r="DST802" s="200"/>
      <c r="DSU802" s="200"/>
      <c r="DSV802" s="200"/>
      <c r="DSW802" s="200"/>
      <c r="DSX802" s="200"/>
      <c r="DSY802" s="200"/>
      <c r="DSZ802" s="200"/>
      <c r="DTA802" s="200"/>
      <c r="DTB802" s="200"/>
      <c r="DTC802" s="200"/>
      <c r="DTD802" s="200"/>
      <c r="DTE802" s="200"/>
      <c r="DTF802" s="200"/>
      <c r="DTG802" s="200"/>
      <c r="DTH802" s="200"/>
      <c r="DTI802" s="200"/>
      <c r="DTJ802" s="200"/>
      <c r="DTK802" s="200"/>
      <c r="DTL802" s="200"/>
      <c r="DTM802" s="200"/>
      <c r="DTN802" s="200"/>
      <c r="DTO802" s="200"/>
      <c r="DTP802" s="200"/>
      <c r="DTQ802" s="200"/>
      <c r="DTR802" s="200"/>
      <c r="DTS802" s="200"/>
      <c r="DTT802" s="200"/>
      <c r="DTU802" s="200"/>
      <c r="DTV802" s="200"/>
      <c r="DTW802" s="200"/>
      <c r="DTX802" s="200"/>
      <c r="DTY802" s="200"/>
      <c r="DTZ802" s="200"/>
      <c r="DUA802" s="200"/>
      <c r="DUB802" s="200"/>
      <c r="DUC802" s="200"/>
      <c r="DUD802" s="200"/>
      <c r="DUE802" s="200"/>
      <c r="DUF802" s="200"/>
      <c r="DUG802" s="200"/>
      <c r="DUH802" s="200"/>
      <c r="DUI802" s="200"/>
      <c r="DUJ802" s="200"/>
      <c r="DUK802" s="200"/>
      <c r="DUL802" s="200"/>
      <c r="DUM802" s="200"/>
      <c r="DUN802" s="200"/>
      <c r="DUO802" s="200"/>
      <c r="DUP802" s="200"/>
      <c r="DUQ802" s="200"/>
      <c r="DUR802" s="200"/>
      <c r="DUS802" s="200"/>
      <c r="DUT802" s="200"/>
      <c r="DUU802" s="200"/>
      <c r="DUV802" s="200"/>
      <c r="DUW802" s="200"/>
      <c r="DUX802" s="200"/>
      <c r="DUY802" s="200"/>
      <c r="DUZ802" s="200"/>
      <c r="DVA802" s="200"/>
      <c r="DVB802" s="200"/>
      <c r="DVC802" s="200"/>
      <c r="DVD802" s="200"/>
      <c r="DVE802" s="200"/>
      <c r="DVF802" s="200"/>
      <c r="DVG802" s="200"/>
      <c r="DVH802" s="200"/>
      <c r="DVI802" s="200"/>
      <c r="DVJ802" s="200"/>
      <c r="DVK802" s="200"/>
      <c r="DVL802" s="200"/>
      <c r="DVM802" s="200"/>
      <c r="DVN802" s="200"/>
      <c r="DVO802" s="200"/>
      <c r="DVP802" s="200"/>
      <c r="DVQ802" s="200"/>
      <c r="DVR802" s="200"/>
      <c r="DVS802" s="200"/>
      <c r="DVT802" s="200"/>
      <c r="DVU802" s="200"/>
      <c r="DVV802" s="200"/>
      <c r="DVW802" s="200"/>
      <c r="DVX802" s="200"/>
      <c r="DVY802" s="200"/>
      <c r="DVZ802" s="200"/>
      <c r="DWA802" s="200"/>
      <c r="DWB802" s="200"/>
      <c r="DWC802" s="200"/>
      <c r="DWD802" s="200"/>
      <c r="DWE802" s="200"/>
      <c r="DWF802" s="200"/>
      <c r="DWG802" s="200"/>
      <c r="DWH802" s="200"/>
      <c r="DWI802" s="200"/>
      <c r="DWJ802" s="200"/>
      <c r="DWK802" s="200"/>
      <c r="DWL802" s="200"/>
      <c r="DWM802" s="200"/>
      <c r="DWN802" s="200"/>
      <c r="DWO802" s="200"/>
      <c r="DWP802" s="200"/>
      <c r="DWQ802" s="200"/>
      <c r="DWR802" s="200"/>
      <c r="DWS802" s="200"/>
      <c r="DWT802" s="200"/>
      <c r="DWU802" s="200"/>
      <c r="DWV802" s="200"/>
      <c r="DWW802" s="200"/>
      <c r="DWX802" s="200"/>
      <c r="DWY802" s="200"/>
      <c r="DWZ802" s="200"/>
      <c r="DXA802" s="200"/>
      <c r="DXB802" s="200"/>
      <c r="DXC802" s="200"/>
      <c r="DXD802" s="200"/>
      <c r="DXE802" s="200"/>
      <c r="DXF802" s="200"/>
      <c r="DXG802" s="200"/>
      <c r="DXH802" s="200"/>
      <c r="DXI802" s="200"/>
      <c r="DXJ802" s="200"/>
      <c r="DXK802" s="200"/>
      <c r="DXL802" s="200"/>
      <c r="DXM802" s="200"/>
      <c r="DXN802" s="200"/>
      <c r="DXO802" s="200"/>
      <c r="DXP802" s="200"/>
      <c r="DXQ802" s="200"/>
      <c r="DXR802" s="200"/>
      <c r="DXS802" s="200"/>
      <c r="DXT802" s="200"/>
      <c r="DXU802" s="200"/>
      <c r="DXV802" s="200"/>
      <c r="DXW802" s="200"/>
      <c r="DXX802" s="200"/>
      <c r="DXY802" s="200"/>
      <c r="DXZ802" s="200"/>
      <c r="DYA802" s="200"/>
      <c r="DYB802" s="200"/>
      <c r="DYC802" s="200"/>
      <c r="DYD802" s="200"/>
      <c r="DYE802" s="200"/>
      <c r="DYF802" s="200"/>
      <c r="DYG802" s="200"/>
      <c r="DYH802" s="200"/>
      <c r="DYI802" s="200"/>
      <c r="DYJ802" s="200"/>
      <c r="DYK802" s="200"/>
      <c r="DYL802" s="200"/>
      <c r="DYM802" s="200"/>
      <c r="DYN802" s="200"/>
      <c r="DYO802" s="200"/>
      <c r="DYP802" s="200"/>
      <c r="DYQ802" s="200"/>
      <c r="DYR802" s="200"/>
      <c r="DYS802" s="200"/>
      <c r="DYT802" s="200"/>
      <c r="DYU802" s="200"/>
      <c r="DYV802" s="200"/>
      <c r="DYW802" s="200"/>
      <c r="DYX802" s="200"/>
      <c r="DYY802" s="200"/>
      <c r="DYZ802" s="200"/>
      <c r="DZA802" s="200"/>
      <c r="DZB802" s="200"/>
      <c r="DZC802" s="200"/>
      <c r="DZD802" s="200"/>
      <c r="DZE802" s="200"/>
      <c r="DZF802" s="200"/>
      <c r="DZG802" s="200"/>
      <c r="DZH802" s="200"/>
      <c r="DZI802" s="200"/>
      <c r="DZJ802" s="200"/>
      <c r="DZK802" s="200"/>
      <c r="DZL802" s="200"/>
      <c r="DZM802" s="200"/>
      <c r="DZN802" s="200"/>
      <c r="DZO802" s="200"/>
      <c r="DZP802" s="200"/>
      <c r="DZQ802" s="200"/>
      <c r="DZR802" s="200"/>
      <c r="DZS802" s="200"/>
      <c r="DZT802" s="200"/>
      <c r="DZU802" s="200"/>
      <c r="DZV802" s="200"/>
      <c r="DZW802" s="200"/>
      <c r="DZX802" s="200"/>
      <c r="DZY802" s="200"/>
      <c r="DZZ802" s="200"/>
      <c r="EAA802" s="200"/>
      <c r="EAB802" s="200"/>
      <c r="EAC802" s="200"/>
      <c r="EAD802" s="200"/>
      <c r="EAE802" s="200"/>
      <c r="EAF802" s="200"/>
      <c r="EAG802" s="200"/>
      <c r="EAH802" s="200"/>
      <c r="EAI802" s="200"/>
      <c r="EAJ802" s="200"/>
      <c r="EAK802" s="200"/>
      <c r="EAL802" s="200"/>
      <c r="EAM802" s="200"/>
      <c r="EAN802" s="200"/>
      <c r="EAO802" s="200"/>
      <c r="EAP802" s="200"/>
      <c r="EAQ802" s="200"/>
      <c r="EAR802" s="200"/>
      <c r="EAS802" s="200"/>
      <c r="EAT802" s="200"/>
      <c r="EAU802" s="200"/>
      <c r="EAV802" s="200"/>
      <c r="EAW802" s="200"/>
      <c r="EAX802" s="200"/>
      <c r="EAY802" s="200"/>
      <c r="EAZ802" s="200"/>
      <c r="EBA802" s="200"/>
      <c r="EBB802" s="200"/>
      <c r="EBC802" s="200"/>
      <c r="EBD802" s="200"/>
      <c r="EBE802" s="200"/>
      <c r="EBF802" s="200"/>
      <c r="EBG802" s="200"/>
      <c r="EBH802" s="200"/>
      <c r="EBI802" s="200"/>
      <c r="EBJ802" s="200"/>
      <c r="EBK802" s="200"/>
      <c r="EBL802" s="200"/>
      <c r="EBM802" s="200"/>
      <c r="EBN802" s="200"/>
      <c r="EBO802" s="200"/>
      <c r="EBP802" s="200"/>
      <c r="EBQ802" s="200"/>
      <c r="EBR802" s="200"/>
      <c r="EBS802" s="200"/>
      <c r="EBT802" s="200"/>
      <c r="EBU802" s="200"/>
      <c r="EBV802" s="200"/>
      <c r="EBW802" s="200"/>
      <c r="EBX802" s="200"/>
      <c r="EBY802" s="200"/>
      <c r="EBZ802" s="200"/>
      <c r="ECA802" s="200"/>
      <c r="ECB802" s="200"/>
      <c r="ECC802" s="200"/>
      <c r="ECD802" s="200"/>
      <c r="ECE802" s="200"/>
      <c r="ECF802" s="200"/>
      <c r="ECG802" s="200"/>
      <c r="ECH802" s="200"/>
      <c r="ECI802" s="200"/>
      <c r="ECJ802" s="200"/>
      <c r="ECK802" s="200"/>
      <c r="ECL802" s="200"/>
      <c r="ECM802" s="200"/>
      <c r="ECN802" s="200"/>
      <c r="ECO802" s="200"/>
      <c r="ECP802" s="200"/>
      <c r="ECQ802" s="200"/>
      <c r="ECR802" s="200"/>
      <c r="ECS802" s="200"/>
      <c r="ECT802" s="200"/>
      <c r="ECU802" s="200"/>
      <c r="ECV802" s="200"/>
      <c r="ECW802" s="200"/>
      <c r="ECX802" s="200"/>
      <c r="ECY802" s="200"/>
      <c r="ECZ802" s="200"/>
      <c r="EDA802" s="200"/>
      <c r="EDB802" s="200"/>
      <c r="EDC802" s="200"/>
      <c r="EDD802" s="200"/>
      <c r="EDE802" s="200"/>
      <c r="EDF802" s="200"/>
      <c r="EDG802" s="200"/>
      <c r="EDH802" s="200"/>
      <c r="EDI802" s="200"/>
      <c r="EDJ802" s="200"/>
      <c r="EDK802" s="200"/>
      <c r="EDL802" s="200"/>
      <c r="EDM802" s="200"/>
      <c r="EDN802" s="200"/>
      <c r="EDO802" s="200"/>
      <c r="EDP802" s="200"/>
      <c r="EDQ802" s="200"/>
      <c r="EDR802" s="200"/>
      <c r="EDS802" s="200"/>
      <c r="EDT802" s="200"/>
      <c r="EDU802" s="200"/>
      <c r="EDV802" s="200"/>
      <c r="EDW802" s="200"/>
      <c r="EDX802" s="200"/>
      <c r="EDY802" s="200"/>
      <c r="EDZ802" s="200"/>
      <c r="EEA802" s="200"/>
      <c r="EEB802" s="200"/>
      <c r="EEC802" s="200"/>
      <c r="EED802" s="200"/>
      <c r="EEE802" s="200"/>
      <c r="EEF802" s="200"/>
      <c r="EEG802" s="200"/>
      <c r="EEH802" s="200"/>
      <c r="EEI802" s="200"/>
      <c r="EEJ802" s="200"/>
      <c r="EEK802" s="200"/>
      <c r="EEL802" s="200"/>
      <c r="EEM802" s="200"/>
      <c r="EEN802" s="200"/>
      <c r="EEO802" s="200"/>
      <c r="EEP802" s="200"/>
      <c r="EEQ802" s="200"/>
      <c r="EER802" s="200"/>
      <c r="EES802" s="200"/>
      <c r="EET802" s="200"/>
      <c r="EEU802" s="200"/>
      <c r="EEV802" s="200"/>
      <c r="EEW802" s="200"/>
      <c r="EEX802" s="200"/>
      <c r="EEY802" s="200"/>
      <c r="EEZ802" s="200"/>
      <c r="EFA802" s="200"/>
      <c r="EFB802" s="200"/>
      <c r="EFC802" s="200"/>
      <c r="EFD802" s="200"/>
      <c r="EFE802" s="200"/>
      <c r="EFF802" s="200"/>
      <c r="EFG802" s="200"/>
      <c r="EFH802" s="200"/>
      <c r="EFI802" s="200"/>
      <c r="EFJ802" s="200"/>
      <c r="EFK802" s="200"/>
      <c r="EFL802" s="200"/>
      <c r="EFM802" s="200"/>
      <c r="EFN802" s="200"/>
      <c r="EFO802" s="200"/>
      <c r="EFP802" s="200"/>
      <c r="EFQ802" s="200"/>
      <c r="EFR802" s="200"/>
      <c r="EFS802" s="200"/>
      <c r="EFT802" s="200"/>
      <c r="EFU802" s="200"/>
      <c r="EFV802" s="200"/>
      <c r="EFW802" s="200"/>
      <c r="EFX802" s="200"/>
      <c r="EFY802" s="200"/>
      <c r="EFZ802" s="200"/>
      <c r="EGA802" s="200"/>
      <c r="EGB802" s="200"/>
      <c r="EGC802" s="200"/>
      <c r="EGD802" s="200"/>
      <c r="EGE802" s="200"/>
      <c r="EGF802" s="200"/>
      <c r="EGG802" s="200"/>
      <c r="EGH802" s="200"/>
      <c r="EGI802" s="200"/>
      <c r="EGJ802" s="200"/>
      <c r="EGK802" s="200"/>
      <c r="EGL802" s="200"/>
      <c r="EGM802" s="200"/>
      <c r="EGN802" s="200"/>
      <c r="EGO802" s="200"/>
      <c r="EGP802" s="200"/>
      <c r="EGQ802" s="200"/>
      <c r="EGR802" s="200"/>
      <c r="EGS802" s="200"/>
      <c r="EGT802" s="200"/>
      <c r="EGU802" s="200"/>
      <c r="EGV802" s="200"/>
      <c r="EGW802" s="200"/>
      <c r="EGX802" s="200"/>
      <c r="EGY802" s="200"/>
      <c r="EGZ802" s="200"/>
      <c r="EHA802" s="200"/>
      <c r="EHB802" s="200"/>
      <c r="EHC802" s="200"/>
      <c r="EHD802" s="200"/>
      <c r="EHE802" s="200"/>
      <c r="EHF802" s="200"/>
      <c r="EHG802" s="200"/>
      <c r="EHH802" s="200"/>
      <c r="EHI802" s="200"/>
      <c r="EHJ802" s="200"/>
      <c r="EHK802" s="200"/>
      <c r="EHL802" s="200"/>
      <c r="EHM802" s="200"/>
      <c r="EHN802" s="200"/>
      <c r="EHO802" s="200"/>
      <c r="EHP802" s="200"/>
      <c r="EHQ802" s="200"/>
      <c r="EHR802" s="200"/>
      <c r="EHS802" s="200"/>
      <c r="EHT802" s="200"/>
      <c r="EHU802" s="200"/>
      <c r="EHV802" s="200"/>
      <c r="EHW802" s="200"/>
      <c r="EHX802" s="200"/>
      <c r="EHY802" s="200"/>
      <c r="EHZ802" s="200"/>
      <c r="EIA802" s="200"/>
      <c r="EIB802" s="200"/>
      <c r="EIC802" s="200"/>
      <c r="EID802" s="200"/>
      <c r="EIE802" s="200"/>
      <c r="EIF802" s="200"/>
      <c r="EIG802" s="200"/>
      <c r="EIH802" s="200"/>
      <c r="EII802" s="200"/>
      <c r="EIJ802" s="200"/>
      <c r="EIK802" s="200"/>
      <c r="EIL802" s="200"/>
      <c r="EIM802" s="200"/>
      <c r="EIN802" s="200"/>
      <c r="EIO802" s="200"/>
      <c r="EIP802" s="200"/>
      <c r="EIQ802" s="200"/>
      <c r="EIR802" s="200"/>
      <c r="EIS802" s="200"/>
      <c r="EIT802" s="200"/>
      <c r="EIU802" s="200"/>
      <c r="EIV802" s="200"/>
      <c r="EIW802" s="200"/>
      <c r="EIX802" s="200"/>
      <c r="EIY802" s="200"/>
      <c r="EIZ802" s="200"/>
      <c r="EJA802" s="200"/>
      <c r="EJB802" s="200"/>
      <c r="EJC802" s="200"/>
      <c r="EJD802" s="200"/>
      <c r="EJE802" s="200"/>
      <c r="EJF802" s="200"/>
      <c r="EJG802" s="200"/>
      <c r="EJH802" s="200"/>
      <c r="EJI802" s="200"/>
      <c r="EJJ802" s="200"/>
      <c r="EJK802" s="200"/>
      <c r="EJL802" s="200"/>
      <c r="EJM802" s="200"/>
      <c r="EJN802" s="200"/>
      <c r="EJO802" s="200"/>
      <c r="EJP802" s="200"/>
      <c r="EJQ802" s="200"/>
      <c r="EJR802" s="200"/>
      <c r="EJS802" s="200"/>
      <c r="EJT802" s="200"/>
      <c r="EJU802" s="200"/>
      <c r="EJV802" s="200"/>
      <c r="EJW802" s="200"/>
      <c r="EJX802" s="200"/>
      <c r="EJY802" s="200"/>
      <c r="EJZ802" s="200"/>
      <c r="EKA802" s="200"/>
      <c r="EKB802" s="200"/>
      <c r="EKC802" s="200"/>
      <c r="EKD802" s="200"/>
      <c r="EKE802" s="200"/>
      <c r="EKF802" s="200"/>
      <c r="EKG802" s="200"/>
      <c r="EKH802" s="200"/>
      <c r="EKI802" s="200"/>
      <c r="EKJ802" s="200"/>
      <c r="EKK802" s="200"/>
      <c r="EKL802" s="200"/>
      <c r="EKM802" s="200"/>
      <c r="EKN802" s="200"/>
      <c r="EKO802" s="200"/>
      <c r="EKP802" s="200"/>
      <c r="EKQ802" s="200"/>
      <c r="EKR802" s="200"/>
      <c r="EKS802" s="200"/>
      <c r="EKT802" s="200"/>
      <c r="EKU802" s="200"/>
      <c r="EKV802" s="200"/>
      <c r="EKW802" s="200"/>
      <c r="EKX802" s="200"/>
      <c r="EKY802" s="200"/>
      <c r="EKZ802" s="200"/>
      <c r="ELA802" s="200"/>
      <c r="ELB802" s="200"/>
      <c r="ELC802" s="200"/>
      <c r="ELD802" s="200"/>
      <c r="ELE802" s="200"/>
      <c r="ELF802" s="200"/>
      <c r="ELG802" s="200"/>
      <c r="ELH802" s="200"/>
      <c r="ELI802" s="200"/>
      <c r="ELJ802" s="200"/>
      <c r="ELK802" s="200"/>
      <c r="ELL802" s="200"/>
      <c r="ELM802" s="200"/>
      <c r="ELN802" s="200"/>
      <c r="ELO802" s="200"/>
      <c r="ELP802" s="200"/>
      <c r="ELQ802" s="200"/>
      <c r="ELR802" s="200"/>
      <c r="ELS802" s="200"/>
      <c r="ELT802" s="200"/>
      <c r="ELU802" s="200"/>
      <c r="ELV802" s="200"/>
      <c r="ELW802" s="200"/>
      <c r="ELX802" s="200"/>
      <c r="ELY802" s="200"/>
      <c r="ELZ802" s="200"/>
      <c r="EMA802" s="200"/>
      <c r="EMB802" s="200"/>
      <c r="EMC802" s="200"/>
      <c r="EMD802" s="200"/>
      <c r="EME802" s="200"/>
      <c r="EMF802" s="200"/>
      <c r="EMG802" s="200"/>
      <c r="EMH802" s="200"/>
      <c r="EMI802" s="200"/>
      <c r="EMJ802" s="200"/>
      <c r="EMK802" s="200"/>
      <c r="EML802" s="200"/>
      <c r="EMM802" s="200"/>
      <c r="EMN802" s="200"/>
      <c r="EMO802" s="200"/>
      <c r="EMP802" s="200"/>
      <c r="EMQ802" s="200"/>
      <c r="EMR802" s="200"/>
      <c r="EMS802" s="200"/>
      <c r="EMT802" s="200"/>
      <c r="EMU802" s="200"/>
      <c r="EMV802" s="200"/>
      <c r="EMW802" s="200"/>
      <c r="EMX802" s="200"/>
      <c r="EMY802" s="200"/>
      <c r="EMZ802" s="200"/>
      <c r="ENA802" s="200"/>
      <c r="ENB802" s="200"/>
      <c r="ENC802" s="200"/>
      <c r="END802" s="200"/>
      <c r="ENE802" s="200"/>
      <c r="ENF802" s="200"/>
      <c r="ENG802" s="200"/>
      <c r="ENH802" s="200"/>
      <c r="ENI802" s="200"/>
      <c r="ENJ802" s="200"/>
      <c r="ENK802" s="200"/>
      <c r="ENL802" s="200"/>
      <c r="ENM802" s="200"/>
      <c r="ENN802" s="200"/>
      <c r="ENO802" s="200"/>
      <c r="ENP802" s="200"/>
      <c r="ENQ802" s="200"/>
      <c r="ENR802" s="200"/>
      <c r="ENS802" s="200"/>
      <c r="ENT802" s="200"/>
      <c r="ENU802" s="200"/>
      <c r="ENV802" s="200"/>
      <c r="ENW802" s="200"/>
      <c r="ENX802" s="200"/>
      <c r="ENY802" s="200"/>
      <c r="ENZ802" s="200"/>
      <c r="EOA802" s="200"/>
      <c r="EOB802" s="200"/>
      <c r="EOC802" s="200"/>
      <c r="EOD802" s="200"/>
      <c r="EOE802" s="200"/>
      <c r="EOF802" s="200"/>
      <c r="EOG802" s="200"/>
      <c r="EOH802" s="200"/>
      <c r="EOI802" s="200"/>
      <c r="EOJ802" s="200"/>
      <c r="EOK802" s="200"/>
      <c r="EOL802" s="200"/>
      <c r="EOM802" s="200"/>
      <c r="EON802" s="200"/>
      <c r="EOO802" s="200"/>
      <c r="EOP802" s="200"/>
      <c r="EOQ802" s="200"/>
      <c r="EOR802" s="200"/>
      <c r="EOS802" s="200"/>
      <c r="EOT802" s="200"/>
      <c r="EOU802" s="200"/>
      <c r="EOV802" s="200"/>
      <c r="EOW802" s="200"/>
      <c r="EOX802" s="200"/>
      <c r="EOY802" s="200"/>
      <c r="EOZ802" s="200"/>
      <c r="EPA802" s="200"/>
      <c r="EPB802" s="200"/>
      <c r="EPC802" s="200"/>
      <c r="EPD802" s="200"/>
      <c r="EPE802" s="200"/>
      <c r="EPF802" s="200"/>
      <c r="EPG802" s="200"/>
      <c r="EPH802" s="200"/>
      <c r="EPI802" s="200"/>
      <c r="EPJ802" s="200"/>
      <c r="EPK802" s="200"/>
      <c r="EPL802" s="200"/>
      <c r="EPM802" s="200"/>
      <c r="EPN802" s="200"/>
      <c r="EPO802" s="200"/>
      <c r="EPP802" s="200"/>
      <c r="EPQ802" s="200"/>
      <c r="EPR802" s="200"/>
      <c r="EPS802" s="200"/>
      <c r="EPT802" s="200"/>
      <c r="EPU802" s="200"/>
      <c r="EPV802" s="200"/>
      <c r="EPW802" s="200"/>
      <c r="EPX802" s="200"/>
      <c r="EPY802" s="200"/>
      <c r="EPZ802" s="200"/>
      <c r="EQA802" s="200"/>
      <c r="EQB802" s="200"/>
      <c r="EQC802" s="200"/>
      <c r="EQD802" s="200"/>
      <c r="EQE802" s="200"/>
      <c r="EQF802" s="200"/>
      <c r="EQG802" s="200"/>
      <c r="EQH802" s="200"/>
      <c r="EQI802" s="200"/>
      <c r="EQJ802" s="200"/>
      <c r="EQK802" s="200"/>
      <c r="EQL802" s="200"/>
      <c r="EQM802" s="200"/>
      <c r="EQN802" s="200"/>
      <c r="EQO802" s="200"/>
      <c r="EQP802" s="200"/>
      <c r="EQQ802" s="200"/>
      <c r="EQR802" s="200"/>
      <c r="EQS802" s="200"/>
      <c r="EQT802" s="200"/>
      <c r="EQU802" s="200"/>
      <c r="EQV802" s="200"/>
      <c r="EQW802" s="200"/>
      <c r="EQX802" s="200"/>
      <c r="EQY802" s="200"/>
      <c r="EQZ802" s="200"/>
      <c r="ERA802" s="200"/>
      <c r="ERB802" s="200"/>
      <c r="ERC802" s="200"/>
      <c r="ERD802" s="200"/>
      <c r="ERE802" s="200"/>
      <c r="ERF802" s="200"/>
      <c r="ERG802" s="200"/>
      <c r="ERH802" s="200"/>
      <c r="ERI802" s="200"/>
      <c r="ERJ802" s="200"/>
      <c r="ERK802" s="200"/>
      <c r="ERL802" s="200"/>
      <c r="ERM802" s="200"/>
      <c r="ERN802" s="200"/>
      <c r="ERO802" s="200"/>
      <c r="ERP802" s="200"/>
      <c r="ERQ802" s="200"/>
      <c r="ERR802" s="200"/>
      <c r="ERS802" s="200"/>
      <c r="ERT802" s="200"/>
      <c r="ERU802" s="200"/>
      <c r="ERV802" s="200"/>
      <c r="ERW802" s="200"/>
      <c r="ERX802" s="200"/>
      <c r="ERY802" s="200"/>
      <c r="ERZ802" s="200"/>
      <c r="ESA802" s="200"/>
      <c r="ESB802" s="200"/>
      <c r="ESC802" s="200"/>
      <c r="ESD802" s="200"/>
      <c r="ESE802" s="200"/>
      <c r="ESF802" s="200"/>
      <c r="ESG802" s="200"/>
      <c r="ESH802" s="200"/>
      <c r="ESI802" s="200"/>
      <c r="ESJ802" s="200"/>
      <c r="ESK802" s="200"/>
      <c r="ESL802" s="200"/>
      <c r="ESM802" s="200"/>
      <c r="ESN802" s="200"/>
      <c r="ESO802" s="200"/>
      <c r="ESP802" s="200"/>
      <c r="ESQ802" s="200"/>
      <c r="ESR802" s="200"/>
      <c r="ESS802" s="200"/>
      <c r="EST802" s="200"/>
      <c r="ESU802" s="200"/>
      <c r="ESV802" s="200"/>
      <c r="ESW802" s="200"/>
      <c r="ESX802" s="200"/>
      <c r="ESY802" s="200"/>
      <c r="ESZ802" s="200"/>
      <c r="ETA802" s="200"/>
      <c r="ETB802" s="200"/>
      <c r="ETC802" s="200"/>
      <c r="ETD802" s="200"/>
      <c r="ETE802" s="200"/>
      <c r="ETF802" s="200"/>
      <c r="ETG802" s="200"/>
      <c r="ETH802" s="200"/>
      <c r="ETI802" s="200"/>
      <c r="ETJ802" s="200"/>
      <c r="ETK802" s="200"/>
      <c r="ETL802" s="200"/>
      <c r="ETM802" s="200"/>
      <c r="ETN802" s="200"/>
      <c r="ETO802" s="200"/>
      <c r="ETP802" s="200"/>
      <c r="ETQ802" s="200"/>
      <c r="ETR802" s="200"/>
      <c r="ETS802" s="200"/>
      <c r="ETT802" s="200"/>
      <c r="ETU802" s="200"/>
      <c r="ETV802" s="200"/>
      <c r="ETW802" s="200"/>
      <c r="ETX802" s="200"/>
      <c r="ETY802" s="200"/>
      <c r="ETZ802" s="200"/>
      <c r="EUA802" s="200"/>
      <c r="EUB802" s="200"/>
      <c r="EUC802" s="200"/>
      <c r="EUD802" s="200"/>
      <c r="EUE802" s="200"/>
      <c r="EUF802" s="200"/>
      <c r="EUG802" s="200"/>
      <c r="EUH802" s="200"/>
      <c r="EUI802" s="200"/>
      <c r="EUJ802" s="200"/>
      <c r="EUK802" s="200"/>
      <c r="EUL802" s="200"/>
      <c r="EUM802" s="200"/>
      <c r="EUN802" s="200"/>
      <c r="EUO802" s="200"/>
      <c r="EUP802" s="200"/>
      <c r="EUQ802" s="200"/>
      <c r="EUR802" s="200"/>
      <c r="EUS802" s="200"/>
      <c r="EUT802" s="200"/>
      <c r="EUU802" s="200"/>
      <c r="EUV802" s="200"/>
      <c r="EUW802" s="200"/>
      <c r="EUX802" s="200"/>
      <c r="EUY802" s="200"/>
      <c r="EUZ802" s="200"/>
      <c r="EVA802" s="200"/>
      <c r="EVB802" s="200"/>
      <c r="EVC802" s="200"/>
      <c r="EVD802" s="200"/>
      <c r="EVE802" s="200"/>
      <c r="EVF802" s="200"/>
      <c r="EVG802" s="200"/>
      <c r="EVH802" s="200"/>
      <c r="EVI802" s="200"/>
      <c r="EVJ802" s="200"/>
      <c r="EVK802" s="200"/>
      <c r="EVL802" s="200"/>
      <c r="EVM802" s="200"/>
      <c r="EVN802" s="200"/>
      <c r="EVO802" s="200"/>
      <c r="EVP802" s="200"/>
      <c r="EVQ802" s="200"/>
      <c r="EVR802" s="200"/>
      <c r="EVS802" s="200"/>
      <c r="EVT802" s="200"/>
      <c r="EVU802" s="200"/>
      <c r="EVV802" s="200"/>
      <c r="EVW802" s="200"/>
      <c r="EVX802" s="200"/>
      <c r="EVY802" s="200"/>
      <c r="EVZ802" s="200"/>
      <c r="EWA802" s="200"/>
      <c r="EWB802" s="200"/>
      <c r="EWC802" s="200"/>
      <c r="EWD802" s="200"/>
      <c r="EWE802" s="200"/>
      <c r="EWF802" s="200"/>
      <c r="EWG802" s="200"/>
      <c r="EWH802" s="200"/>
      <c r="EWI802" s="200"/>
      <c r="EWJ802" s="200"/>
      <c r="EWK802" s="200"/>
      <c r="EWL802" s="200"/>
      <c r="EWM802" s="200"/>
      <c r="EWN802" s="200"/>
      <c r="EWO802" s="200"/>
      <c r="EWP802" s="200"/>
      <c r="EWQ802" s="200"/>
      <c r="EWR802" s="200"/>
      <c r="EWS802" s="200"/>
      <c r="EWT802" s="200"/>
      <c r="EWU802" s="200"/>
      <c r="EWV802" s="200"/>
      <c r="EWW802" s="200"/>
      <c r="EWX802" s="200"/>
      <c r="EWY802" s="200"/>
      <c r="EWZ802" s="200"/>
      <c r="EXA802" s="200"/>
      <c r="EXB802" s="200"/>
      <c r="EXC802" s="200"/>
      <c r="EXD802" s="200"/>
      <c r="EXE802" s="200"/>
      <c r="EXF802" s="200"/>
      <c r="EXG802" s="200"/>
      <c r="EXH802" s="200"/>
      <c r="EXI802" s="200"/>
      <c r="EXJ802" s="200"/>
      <c r="EXK802" s="200"/>
      <c r="EXL802" s="200"/>
      <c r="EXM802" s="200"/>
      <c r="EXN802" s="200"/>
      <c r="EXO802" s="200"/>
      <c r="EXP802" s="200"/>
      <c r="EXQ802" s="200"/>
      <c r="EXR802" s="200"/>
      <c r="EXS802" s="200"/>
      <c r="EXT802" s="200"/>
      <c r="EXU802" s="200"/>
      <c r="EXV802" s="200"/>
      <c r="EXW802" s="200"/>
      <c r="EXX802" s="200"/>
      <c r="EXY802" s="200"/>
      <c r="EXZ802" s="200"/>
      <c r="EYA802" s="200"/>
      <c r="EYB802" s="200"/>
      <c r="EYC802" s="200"/>
      <c r="EYD802" s="200"/>
      <c r="EYE802" s="200"/>
      <c r="EYF802" s="200"/>
      <c r="EYG802" s="200"/>
      <c r="EYH802" s="200"/>
      <c r="EYI802" s="200"/>
      <c r="EYJ802" s="200"/>
      <c r="EYK802" s="200"/>
      <c r="EYL802" s="200"/>
      <c r="EYM802" s="200"/>
      <c r="EYN802" s="200"/>
      <c r="EYO802" s="200"/>
      <c r="EYP802" s="200"/>
      <c r="EYQ802" s="200"/>
      <c r="EYR802" s="200"/>
      <c r="EYS802" s="200"/>
      <c r="EYT802" s="200"/>
      <c r="EYU802" s="200"/>
      <c r="EYV802" s="200"/>
      <c r="EYW802" s="200"/>
      <c r="EYX802" s="200"/>
      <c r="EYY802" s="200"/>
      <c r="EYZ802" s="200"/>
      <c r="EZA802" s="200"/>
      <c r="EZB802" s="200"/>
      <c r="EZC802" s="200"/>
      <c r="EZD802" s="200"/>
      <c r="EZE802" s="200"/>
      <c r="EZF802" s="200"/>
      <c r="EZG802" s="200"/>
      <c r="EZH802" s="200"/>
      <c r="EZI802" s="200"/>
      <c r="EZJ802" s="200"/>
      <c r="EZK802" s="200"/>
      <c r="EZL802" s="200"/>
      <c r="EZM802" s="200"/>
      <c r="EZN802" s="200"/>
      <c r="EZO802" s="200"/>
      <c r="EZP802" s="200"/>
      <c r="EZQ802" s="200"/>
      <c r="EZR802" s="200"/>
      <c r="EZS802" s="200"/>
      <c r="EZT802" s="200"/>
      <c r="EZU802" s="200"/>
      <c r="EZV802" s="200"/>
      <c r="EZW802" s="200"/>
      <c r="EZX802" s="200"/>
      <c r="EZY802" s="200"/>
      <c r="EZZ802" s="200"/>
      <c r="FAA802" s="200"/>
      <c r="FAB802" s="200"/>
      <c r="FAC802" s="200"/>
      <c r="FAD802" s="200"/>
      <c r="FAE802" s="200"/>
      <c r="FAF802" s="200"/>
      <c r="FAG802" s="200"/>
      <c r="FAH802" s="200"/>
      <c r="FAI802" s="200"/>
      <c r="FAJ802" s="200"/>
      <c r="FAK802" s="200"/>
      <c r="FAL802" s="200"/>
      <c r="FAM802" s="200"/>
      <c r="FAN802" s="200"/>
      <c r="FAO802" s="200"/>
      <c r="FAP802" s="200"/>
      <c r="FAQ802" s="200"/>
      <c r="FAR802" s="200"/>
      <c r="FAS802" s="200"/>
      <c r="FAT802" s="200"/>
      <c r="FAU802" s="200"/>
      <c r="FAV802" s="200"/>
      <c r="FAW802" s="200"/>
      <c r="FAX802" s="200"/>
      <c r="FAY802" s="200"/>
      <c r="FAZ802" s="200"/>
      <c r="FBA802" s="200"/>
      <c r="FBB802" s="200"/>
      <c r="FBC802" s="200"/>
      <c r="FBD802" s="200"/>
      <c r="FBE802" s="200"/>
      <c r="FBF802" s="200"/>
      <c r="FBG802" s="200"/>
      <c r="FBH802" s="200"/>
      <c r="FBI802" s="200"/>
      <c r="FBJ802" s="200"/>
      <c r="FBK802" s="200"/>
      <c r="FBL802" s="200"/>
      <c r="FBM802" s="200"/>
      <c r="FBN802" s="200"/>
      <c r="FBO802" s="200"/>
      <c r="FBP802" s="200"/>
      <c r="FBQ802" s="200"/>
      <c r="FBR802" s="200"/>
      <c r="FBS802" s="200"/>
      <c r="FBT802" s="200"/>
      <c r="FBU802" s="200"/>
      <c r="FBV802" s="200"/>
      <c r="FBW802" s="200"/>
      <c r="FBX802" s="200"/>
      <c r="FBY802" s="200"/>
      <c r="FBZ802" s="200"/>
      <c r="FCA802" s="200"/>
      <c r="FCB802" s="200"/>
      <c r="FCC802" s="200"/>
      <c r="FCD802" s="200"/>
      <c r="FCE802" s="200"/>
      <c r="FCF802" s="200"/>
      <c r="FCG802" s="200"/>
      <c r="FCH802" s="200"/>
      <c r="FCI802" s="200"/>
      <c r="FCJ802" s="200"/>
      <c r="FCK802" s="200"/>
      <c r="FCL802" s="200"/>
      <c r="FCM802" s="200"/>
      <c r="FCN802" s="200"/>
      <c r="FCO802" s="200"/>
      <c r="FCP802" s="200"/>
      <c r="FCQ802" s="200"/>
      <c r="FCR802" s="200"/>
      <c r="FCS802" s="200"/>
      <c r="FCT802" s="200"/>
      <c r="FCU802" s="200"/>
      <c r="FCV802" s="200"/>
      <c r="FCW802" s="200"/>
      <c r="FCX802" s="200"/>
      <c r="FCY802" s="200"/>
      <c r="FCZ802" s="200"/>
      <c r="FDA802" s="200"/>
      <c r="FDB802" s="200"/>
      <c r="FDC802" s="200"/>
      <c r="FDD802" s="200"/>
      <c r="FDE802" s="200"/>
      <c r="FDF802" s="200"/>
      <c r="FDG802" s="200"/>
      <c r="FDH802" s="200"/>
      <c r="FDI802" s="200"/>
      <c r="FDJ802" s="200"/>
      <c r="FDK802" s="200"/>
      <c r="FDL802" s="200"/>
      <c r="FDM802" s="200"/>
      <c r="FDN802" s="200"/>
      <c r="FDO802" s="200"/>
      <c r="FDP802" s="200"/>
      <c r="FDQ802" s="200"/>
      <c r="FDR802" s="200"/>
      <c r="FDS802" s="200"/>
      <c r="FDT802" s="200"/>
      <c r="FDU802" s="200"/>
      <c r="FDV802" s="200"/>
      <c r="FDW802" s="200"/>
      <c r="FDX802" s="200"/>
      <c r="FDY802" s="200"/>
      <c r="FDZ802" s="200"/>
      <c r="FEA802" s="200"/>
      <c r="FEB802" s="200"/>
      <c r="FEC802" s="200"/>
      <c r="FED802" s="200"/>
      <c r="FEE802" s="200"/>
      <c r="FEF802" s="200"/>
      <c r="FEG802" s="200"/>
      <c r="FEH802" s="200"/>
      <c r="FEI802" s="200"/>
      <c r="FEJ802" s="200"/>
      <c r="FEK802" s="200"/>
      <c r="FEL802" s="200"/>
      <c r="FEM802" s="200"/>
      <c r="FEN802" s="200"/>
      <c r="FEO802" s="200"/>
      <c r="FEP802" s="200"/>
      <c r="FEQ802" s="200"/>
      <c r="FER802" s="200"/>
      <c r="FES802" s="200"/>
      <c r="FET802" s="200"/>
      <c r="FEU802" s="200"/>
      <c r="FEV802" s="200"/>
      <c r="FEW802" s="200"/>
      <c r="FEX802" s="200"/>
      <c r="FEY802" s="200"/>
      <c r="FEZ802" s="200"/>
      <c r="FFA802" s="200"/>
      <c r="FFB802" s="200"/>
      <c r="FFC802" s="200"/>
      <c r="FFD802" s="200"/>
      <c r="FFE802" s="200"/>
      <c r="FFF802" s="200"/>
      <c r="FFG802" s="200"/>
      <c r="FFH802" s="200"/>
      <c r="FFI802" s="200"/>
      <c r="FFJ802" s="200"/>
      <c r="FFK802" s="200"/>
      <c r="FFL802" s="200"/>
      <c r="FFM802" s="200"/>
      <c r="FFN802" s="200"/>
      <c r="FFO802" s="200"/>
      <c r="FFP802" s="200"/>
      <c r="FFQ802" s="200"/>
      <c r="FFR802" s="200"/>
      <c r="FFS802" s="200"/>
      <c r="FFT802" s="200"/>
      <c r="FFU802" s="200"/>
      <c r="FFV802" s="200"/>
      <c r="FFW802" s="200"/>
      <c r="FFX802" s="200"/>
      <c r="FFY802" s="200"/>
      <c r="FFZ802" s="200"/>
      <c r="FGA802" s="200"/>
      <c r="FGB802" s="200"/>
      <c r="FGC802" s="200"/>
      <c r="FGD802" s="200"/>
      <c r="FGE802" s="200"/>
      <c r="FGF802" s="200"/>
      <c r="FGG802" s="200"/>
      <c r="FGH802" s="200"/>
      <c r="FGI802" s="200"/>
      <c r="FGJ802" s="200"/>
      <c r="FGK802" s="200"/>
      <c r="FGL802" s="200"/>
      <c r="FGM802" s="200"/>
      <c r="FGN802" s="200"/>
      <c r="FGO802" s="200"/>
      <c r="FGP802" s="200"/>
      <c r="FGQ802" s="200"/>
      <c r="FGR802" s="200"/>
      <c r="FGS802" s="200"/>
      <c r="FGT802" s="200"/>
      <c r="FGU802" s="200"/>
      <c r="FGV802" s="200"/>
      <c r="FGW802" s="200"/>
      <c r="FGX802" s="200"/>
      <c r="FGY802" s="200"/>
      <c r="FGZ802" s="200"/>
      <c r="FHA802" s="200"/>
      <c r="FHB802" s="200"/>
      <c r="FHC802" s="200"/>
      <c r="FHD802" s="200"/>
      <c r="FHE802" s="200"/>
      <c r="FHF802" s="200"/>
      <c r="FHG802" s="200"/>
      <c r="FHH802" s="200"/>
      <c r="FHI802" s="200"/>
      <c r="FHJ802" s="200"/>
      <c r="FHK802" s="200"/>
      <c r="FHL802" s="200"/>
      <c r="FHM802" s="200"/>
      <c r="FHN802" s="200"/>
      <c r="FHO802" s="200"/>
      <c r="FHP802" s="200"/>
      <c r="FHQ802" s="200"/>
      <c r="FHR802" s="200"/>
      <c r="FHS802" s="200"/>
      <c r="FHT802" s="200"/>
      <c r="FHU802" s="200"/>
      <c r="FHV802" s="200"/>
      <c r="FHW802" s="200"/>
      <c r="FHX802" s="200"/>
      <c r="FHY802" s="200"/>
      <c r="FHZ802" s="200"/>
      <c r="FIA802" s="200"/>
      <c r="FIB802" s="200"/>
      <c r="FIC802" s="200"/>
      <c r="FID802" s="200"/>
      <c r="FIE802" s="200"/>
      <c r="FIF802" s="200"/>
      <c r="FIG802" s="200"/>
      <c r="FIH802" s="200"/>
      <c r="FII802" s="200"/>
      <c r="FIJ802" s="200"/>
      <c r="FIK802" s="200"/>
      <c r="FIL802" s="200"/>
      <c r="FIM802" s="200"/>
      <c r="FIN802" s="200"/>
      <c r="FIO802" s="200"/>
      <c r="FIP802" s="200"/>
      <c r="FIQ802" s="200"/>
      <c r="FIR802" s="200"/>
      <c r="FIS802" s="200"/>
      <c r="FIT802" s="200"/>
      <c r="FIU802" s="200"/>
      <c r="FIV802" s="200"/>
      <c r="FIW802" s="200"/>
      <c r="FIX802" s="200"/>
      <c r="FIY802" s="200"/>
      <c r="FIZ802" s="200"/>
      <c r="FJA802" s="200"/>
      <c r="FJB802" s="200"/>
      <c r="FJC802" s="200"/>
      <c r="FJD802" s="200"/>
      <c r="FJE802" s="200"/>
      <c r="FJF802" s="200"/>
      <c r="FJG802" s="200"/>
      <c r="FJH802" s="200"/>
      <c r="FJI802" s="200"/>
      <c r="FJJ802" s="200"/>
      <c r="FJK802" s="200"/>
      <c r="FJL802" s="200"/>
      <c r="FJM802" s="200"/>
      <c r="FJN802" s="200"/>
      <c r="FJO802" s="200"/>
      <c r="FJP802" s="200"/>
      <c r="FJQ802" s="200"/>
      <c r="FJR802" s="200"/>
      <c r="FJS802" s="200"/>
      <c r="FJT802" s="200"/>
      <c r="FJU802" s="200"/>
      <c r="FJV802" s="200"/>
      <c r="FJW802" s="200"/>
      <c r="FJX802" s="200"/>
      <c r="FJY802" s="200"/>
      <c r="FJZ802" s="200"/>
      <c r="FKA802" s="200"/>
      <c r="FKB802" s="200"/>
      <c r="FKC802" s="200"/>
      <c r="FKD802" s="200"/>
      <c r="FKE802" s="200"/>
      <c r="FKF802" s="200"/>
      <c r="FKG802" s="200"/>
      <c r="FKH802" s="200"/>
      <c r="FKI802" s="200"/>
      <c r="FKJ802" s="200"/>
      <c r="FKK802" s="200"/>
      <c r="FKL802" s="200"/>
      <c r="FKM802" s="200"/>
      <c r="FKN802" s="200"/>
      <c r="FKO802" s="200"/>
      <c r="FKP802" s="200"/>
      <c r="FKQ802" s="200"/>
      <c r="FKR802" s="200"/>
      <c r="FKS802" s="200"/>
      <c r="FKT802" s="200"/>
      <c r="FKU802" s="200"/>
      <c r="FKV802" s="200"/>
      <c r="FKW802" s="200"/>
      <c r="FKX802" s="200"/>
      <c r="FKY802" s="200"/>
      <c r="FKZ802" s="200"/>
      <c r="FLA802" s="200"/>
      <c r="FLB802" s="200"/>
      <c r="FLC802" s="200"/>
      <c r="FLD802" s="200"/>
      <c r="FLE802" s="200"/>
      <c r="FLF802" s="200"/>
      <c r="FLG802" s="200"/>
      <c r="FLH802" s="200"/>
      <c r="FLI802" s="200"/>
      <c r="FLJ802" s="200"/>
      <c r="FLK802" s="200"/>
      <c r="FLL802" s="200"/>
      <c r="FLM802" s="200"/>
      <c r="FLN802" s="200"/>
      <c r="FLO802" s="200"/>
      <c r="FLP802" s="200"/>
      <c r="FLQ802" s="200"/>
      <c r="FLR802" s="200"/>
      <c r="FLS802" s="200"/>
      <c r="FLT802" s="200"/>
      <c r="FLU802" s="200"/>
      <c r="FLV802" s="200"/>
      <c r="FLW802" s="200"/>
      <c r="FLX802" s="200"/>
      <c r="FLY802" s="200"/>
      <c r="FLZ802" s="200"/>
      <c r="FMA802" s="200"/>
      <c r="FMB802" s="200"/>
      <c r="FMC802" s="200"/>
      <c r="FMD802" s="200"/>
      <c r="FME802" s="200"/>
      <c r="FMF802" s="200"/>
      <c r="FMG802" s="200"/>
      <c r="FMH802" s="200"/>
      <c r="FMI802" s="200"/>
      <c r="FMJ802" s="200"/>
      <c r="FMK802" s="200"/>
      <c r="FML802" s="200"/>
      <c r="FMM802" s="200"/>
      <c r="FMN802" s="200"/>
      <c r="FMO802" s="200"/>
      <c r="FMP802" s="200"/>
      <c r="FMQ802" s="200"/>
      <c r="FMR802" s="200"/>
      <c r="FMS802" s="200"/>
      <c r="FMT802" s="200"/>
      <c r="FMU802" s="200"/>
      <c r="FMV802" s="200"/>
      <c r="FMW802" s="200"/>
      <c r="FMX802" s="200"/>
      <c r="FMY802" s="200"/>
      <c r="FMZ802" s="200"/>
      <c r="FNA802" s="200"/>
      <c r="FNB802" s="200"/>
      <c r="FNC802" s="200"/>
      <c r="FND802" s="200"/>
      <c r="FNE802" s="200"/>
      <c r="FNF802" s="200"/>
      <c r="FNG802" s="200"/>
      <c r="FNH802" s="200"/>
      <c r="FNI802" s="200"/>
      <c r="FNJ802" s="200"/>
      <c r="FNK802" s="200"/>
      <c r="FNL802" s="200"/>
      <c r="FNM802" s="200"/>
      <c r="FNN802" s="200"/>
      <c r="FNO802" s="200"/>
      <c r="FNP802" s="200"/>
      <c r="FNQ802" s="200"/>
      <c r="FNR802" s="200"/>
      <c r="FNS802" s="200"/>
      <c r="FNT802" s="200"/>
      <c r="FNU802" s="200"/>
      <c r="FNV802" s="200"/>
      <c r="FNW802" s="200"/>
      <c r="FNX802" s="200"/>
      <c r="FNY802" s="200"/>
      <c r="FNZ802" s="200"/>
      <c r="FOA802" s="200"/>
      <c r="FOB802" s="200"/>
      <c r="FOC802" s="200"/>
      <c r="FOD802" s="200"/>
      <c r="FOE802" s="200"/>
      <c r="FOF802" s="200"/>
      <c r="FOG802" s="200"/>
      <c r="FOH802" s="200"/>
      <c r="FOI802" s="200"/>
      <c r="FOJ802" s="200"/>
      <c r="FOK802" s="200"/>
      <c r="FOL802" s="200"/>
      <c r="FOM802" s="200"/>
      <c r="FON802" s="200"/>
      <c r="FOO802" s="200"/>
      <c r="FOP802" s="200"/>
      <c r="FOQ802" s="200"/>
      <c r="FOR802" s="200"/>
      <c r="FOS802" s="200"/>
      <c r="FOT802" s="200"/>
      <c r="FOU802" s="200"/>
      <c r="FOV802" s="200"/>
      <c r="FOW802" s="200"/>
      <c r="FOX802" s="200"/>
      <c r="FOY802" s="200"/>
      <c r="FOZ802" s="200"/>
      <c r="FPA802" s="200"/>
      <c r="FPB802" s="200"/>
      <c r="FPC802" s="200"/>
      <c r="FPD802" s="200"/>
      <c r="FPE802" s="200"/>
      <c r="FPF802" s="200"/>
      <c r="FPG802" s="200"/>
      <c r="FPH802" s="200"/>
      <c r="FPI802" s="200"/>
      <c r="FPJ802" s="200"/>
      <c r="FPK802" s="200"/>
      <c r="FPL802" s="200"/>
      <c r="FPM802" s="200"/>
      <c r="FPN802" s="200"/>
      <c r="FPO802" s="200"/>
      <c r="FPP802" s="200"/>
      <c r="FPQ802" s="200"/>
      <c r="FPR802" s="200"/>
      <c r="FPS802" s="200"/>
      <c r="FPT802" s="200"/>
      <c r="FPU802" s="200"/>
      <c r="FPV802" s="200"/>
      <c r="FPW802" s="200"/>
      <c r="FPX802" s="200"/>
      <c r="FPY802" s="200"/>
      <c r="FPZ802" s="200"/>
      <c r="FQA802" s="200"/>
      <c r="FQB802" s="200"/>
      <c r="FQC802" s="200"/>
      <c r="FQD802" s="200"/>
      <c r="FQE802" s="200"/>
      <c r="FQF802" s="200"/>
      <c r="FQG802" s="200"/>
      <c r="FQH802" s="200"/>
      <c r="FQI802" s="200"/>
      <c r="FQJ802" s="200"/>
      <c r="FQK802" s="200"/>
      <c r="FQL802" s="200"/>
      <c r="FQM802" s="200"/>
      <c r="FQN802" s="200"/>
      <c r="FQO802" s="200"/>
      <c r="FQP802" s="200"/>
      <c r="FQQ802" s="200"/>
      <c r="FQR802" s="200"/>
      <c r="FQS802" s="200"/>
      <c r="FQT802" s="200"/>
      <c r="FQU802" s="200"/>
      <c r="FQV802" s="200"/>
      <c r="FQW802" s="200"/>
      <c r="FQX802" s="200"/>
      <c r="FQY802" s="200"/>
      <c r="FQZ802" s="200"/>
      <c r="FRA802" s="200"/>
      <c r="FRB802" s="200"/>
      <c r="FRC802" s="200"/>
      <c r="FRD802" s="200"/>
      <c r="FRE802" s="200"/>
      <c r="FRF802" s="200"/>
      <c r="FRG802" s="200"/>
      <c r="FRH802" s="200"/>
      <c r="FRI802" s="200"/>
      <c r="FRJ802" s="200"/>
      <c r="FRK802" s="200"/>
      <c r="FRL802" s="200"/>
      <c r="FRM802" s="200"/>
      <c r="FRN802" s="200"/>
      <c r="FRO802" s="200"/>
      <c r="FRP802" s="200"/>
      <c r="FRQ802" s="200"/>
      <c r="FRR802" s="200"/>
      <c r="FRS802" s="200"/>
      <c r="FRT802" s="200"/>
      <c r="FRU802" s="200"/>
      <c r="FRV802" s="200"/>
      <c r="FRW802" s="200"/>
      <c r="FRX802" s="200"/>
      <c r="FRY802" s="200"/>
      <c r="FRZ802" s="200"/>
      <c r="FSA802" s="200"/>
      <c r="FSB802" s="200"/>
      <c r="FSC802" s="200"/>
      <c r="FSD802" s="200"/>
      <c r="FSE802" s="200"/>
      <c r="FSF802" s="200"/>
      <c r="FSG802" s="200"/>
      <c r="FSH802" s="200"/>
      <c r="FSI802" s="200"/>
      <c r="FSJ802" s="200"/>
      <c r="FSK802" s="200"/>
      <c r="FSL802" s="200"/>
      <c r="FSM802" s="200"/>
      <c r="FSN802" s="200"/>
      <c r="FSO802" s="200"/>
      <c r="FSP802" s="200"/>
      <c r="FSQ802" s="200"/>
      <c r="FSR802" s="200"/>
      <c r="FSS802" s="200"/>
      <c r="FST802" s="200"/>
      <c r="FSU802" s="200"/>
      <c r="FSV802" s="200"/>
      <c r="FSW802" s="200"/>
      <c r="FSX802" s="200"/>
      <c r="FSY802" s="200"/>
      <c r="FSZ802" s="200"/>
      <c r="FTA802" s="200"/>
      <c r="FTB802" s="200"/>
      <c r="FTC802" s="200"/>
      <c r="FTD802" s="200"/>
      <c r="FTE802" s="200"/>
      <c r="FTF802" s="200"/>
      <c r="FTG802" s="200"/>
      <c r="FTH802" s="200"/>
      <c r="FTI802" s="200"/>
      <c r="FTJ802" s="200"/>
      <c r="FTK802" s="200"/>
      <c r="FTL802" s="200"/>
      <c r="FTM802" s="200"/>
      <c r="FTN802" s="200"/>
      <c r="FTO802" s="200"/>
      <c r="FTP802" s="200"/>
      <c r="FTQ802" s="200"/>
      <c r="FTR802" s="200"/>
      <c r="FTS802" s="200"/>
      <c r="FTT802" s="200"/>
      <c r="FTU802" s="200"/>
      <c r="FTV802" s="200"/>
      <c r="FTW802" s="200"/>
      <c r="FTX802" s="200"/>
      <c r="FTY802" s="200"/>
      <c r="FTZ802" s="200"/>
      <c r="FUA802" s="200"/>
      <c r="FUB802" s="200"/>
      <c r="FUC802" s="200"/>
      <c r="FUD802" s="200"/>
      <c r="FUE802" s="200"/>
      <c r="FUF802" s="200"/>
      <c r="FUG802" s="200"/>
      <c r="FUH802" s="200"/>
      <c r="FUI802" s="200"/>
      <c r="FUJ802" s="200"/>
      <c r="FUK802" s="200"/>
      <c r="FUL802" s="200"/>
      <c r="FUM802" s="200"/>
      <c r="FUN802" s="200"/>
      <c r="FUO802" s="200"/>
      <c r="FUP802" s="200"/>
      <c r="FUQ802" s="200"/>
      <c r="FUR802" s="200"/>
      <c r="FUS802" s="200"/>
      <c r="FUT802" s="200"/>
      <c r="FUU802" s="200"/>
      <c r="FUV802" s="200"/>
      <c r="FUW802" s="200"/>
      <c r="FUX802" s="200"/>
      <c r="FUY802" s="200"/>
      <c r="FUZ802" s="200"/>
      <c r="FVA802" s="200"/>
      <c r="FVB802" s="200"/>
      <c r="FVC802" s="200"/>
      <c r="FVD802" s="200"/>
      <c r="FVE802" s="200"/>
      <c r="FVF802" s="200"/>
      <c r="FVG802" s="200"/>
      <c r="FVH802" s="200"/>
      <c r="FVI802" s="200"/>
      <c r="FVJ802" s="200"/>
      <c r="FVK802" s="200"/>
      <c r="FVL802" s="200"/>
      <c r="FVM802" s="200"/>
      <c r="FVN802" s="200"/>
      <c r="FVO802" s="200"/>
      <c r="FVP802" s="200"/>
      <c r="FVQ802" s="200"/>
      <c r="FVR802" s="200"/>
      <c r="FVS802" s="200"/>
      <c r="FVT802" s="200"/>
      <c r="FVU802" s="200"/>
      <c r="FVV802" s="200"/>
      <c r="FVW802" s="200"/>
      <c r="FVX802" s="200"/>
      <c r="FVY802" s="200"/>
      <c r="FVZ802" s="200"/>
      <c r="FWA802" s="200"/>
      <c r="FWB802" s="200"/>
      <c r="FWC802" s="200"/>
      <c r="FWD802" s="200"/>
      <c r="FWE802" s="200"/>
      <c r="FWF802" s="200"/>
      <c r="FWG802" s="200"/>
      <c r="FWH802" s="200"/>
      <c r="FWI802" s="200"/>
      <c r="FWJ802" s="200"/>
      <c r="FWK802" s="200"/>
      <c r="FWL802" s="200"/>
      <c r="FWM802" s="200"/>
      <c r="FWN802" s="200"/>
      <c r="FWO802" s="200"/>
      <c r="FWP802" s="200"/>
      <c r="FWQ802" s="200"/>
      <c r="FWR802" s="200"/>
      <c r="FWS802" s="200"/>
      <c r="FWT802" s="200"/>
      <c r="FWU802" s="200"/>
      <c r="FWV802" s="200"/>
      <c r="FWW802" s="200"/>
      <c r="FWX802" s="200"/>
      <c r="FWY802" s="200"/>
      <c r="FWZ802" s="200"/>
      <c r="FXA802" s="200"/>
      <c r="FXB802" s="200"/>
      <c r="FXC802" s="200"/>
      <c r="FXD802" s="200"/>
      <c r="FXE802" s="200"/>
      <c r="FXF802" s="200"/>
      <c r="FXG802" s="200"/>
      <c r="FXH802" s="200"/>
      <c r="FXI802" s="200"/>
      <c r="FXJ802" s="200"/>
      <c r="FXK802" s="200"/>
      <c r="FXL802" s="200"/>
      <c r="FXM802" s="200"/>
      <c r="FXN802" s="200"/>
      <c r="FXO802" s="200"/>
      <c r="FXP802" s="200"/>
      <c r="FXQ802" s="200"/>
      <c r="FXR802" s="200"/>
      <c r="FXS802" s="200"/>
      <c r="FXT802" s="200"/>
      <c r="FXU802" s="200"/>
      <c r="FXV802" s="200"/>
      <c r="FXW802" s="200"/>
      <c r="FXX802" s="200"/>
      <c r="FXY802" s="200"/>
      <c r="FXZ802" s="200"/>
      <c r="FYA802" s="200"/>
      <c r="FYB802" s="200"/>
      <c r="FYC802" s="200"/>
      <c r="FYD802" s="200"/>
      <c r="FYE802" s="200"/>
      <c r="FYF802" s="200"/>
      <c r="FYG802" s="200"/>
      <c r="FYH802" s="200"/>
      <c r="FYI802" s="200"/>
      <c r="FYJ802" s="200"/>
      <c r="FYK802" s="200"/>
      <c r="FYL802" s="200"/>
      <c r="FYM802" s="200"/>
      <c r="FYN802" s="200"/>
      <c r="FYO802" s="200"/>
      <c r="FYP802" s="200"/>
      <c r="FYQ802" s="200"/>
      <c r="FYR802" s="200"/>
      <c r="FYS802" s="200"/>
      <c r="FYT802" s="200"/>
      <c r="FYU802" s="200"/>
      <c r="FYV802" s="200"/>
      <c r="FYW802" s="200"/>
      <c r="FYX802" s="200"/>
      <c r="FYY802" s="200"/>
      <c r="FYZ802" s="200"/>
      <c r="FZA802" s="200"/>
      <c r="FZB802" s="200"/>
      <c r="FZC802" s="200"/>
      <c r="FZD802" s="200"/>
      <c r="FZE802" s="200"/>
      <c r="FZF802" s="200"/>
      <c r="FZG802" s="200"/>
      <c r="FZH802" s="200"/>
      <c r="FZI802" s="200"/>
      <c r="FZJ802" s="200"/>
      <c r="FZK802" s="200"/>
      <c r="FZL802" s="200"/>
      <c r="FZM802" s="200"/>
      <c r="FZN802" s="200"/>
      <c r="FZO802" s="200"/>
      <c r="FZP802" s="200"/>
      <c r="FZQ802" s="200"/>
      <c r="FZR802" s="200"/>
      <c r="FZS802" s="200"/>
      <c r="FZT802" s="200"/>
      <c r="FZU802" s="200"/>
      <c r="FZV802" s="200"/>
      <c r="FZW802" s="200"/>
      <c r="FZX802" s="200"/>
      <c r="FZY802" s="200"/>
      <c r="FZZ802" s="200"/>
      <c r="GAA802" s="200"/>
      <c r="GAB802" s="200"/>
      <c r="GAC802" s="200"/>
      <c r="GAD802" s="200"/>
      <c r="GAE802" s="200"/>
      <c r="GAF802" s="200"/>
      <c r="GAG802" s="200"/>
      <c r="GAH802" s="200"/>
      <c r="GAI802" s="200"/>
      <c r="GAJ802" s="200"/>
      <c r="GAK802" s="200"/>
      <c r="GAL802" s="200"/>
      <c r="GAM802" s="200"/>
      <c r="GAN802" s="200"/>
      <c r="GAO802" s="200"/>
      <c r="GAP802" s="200"/>
      <c r="GAQ802" s="200"/>
      <c r="GAR802" s="200"/>
      <c r="GAS802" s="200"/>
      <c r="GAT802" s="200"/>
      <c r="GAU802" s="200"/>
      <c r="GAV802" s="200"/>
      <c r="GAW802" s="200"/>
      <c r="GAX802" s="200"/>
      <c r="GAY802" s="200"/>
      <c r="GAZ802" s="200"/>
      <c r="GBA802" s="200"/>
      <c r="GBB802" s="200"/>
      <c r="GBC802" s="200"/>
      <c r="GBD802" s="200"/>
      <c r="GBE802" s="200"/>
      <c r="GBF802" s="200"/>
      <c r="GBG802" s="200"/>
      <c r="GBH802" s="200"/>
      <c r="GBI802" s="200"/>
      <c r="GBJ802" s="200"/>
      <c r="GBK802" s="200"/>
      <c r="GBL802" s="200"/>
      <c r="GBM802" s="200"/>
      <c r="GBN802" s="200"/>
      <c r="GBO802" s="200"/>
      <c r="GBP802" s="200"/>
      <c r="GBQ802" s="200"/>
      <c r="GBR802" s="200"/>
      <c r="GBS802" s="200"/>
      <c r="GBT802" s="200"/>
      <c r="GBU802" s="200"/>
      <c r="GBV802" s="200"/>
      <c r="GBW802" s="200"/>
      <c r="GBX802" s="200"/>
      <c r="GBY802" s="200"/>
      <c r="GBZ802" s="200"/>
      <c r="GCA802" s="200"/>
      <c r="GCB802" s="200"/>
      <c r="GCC802" s="200"/>
      <c r="GCD802" s="200"/>
      <c r="GCE802" s="200"/>
      <c r="GCF802" s="200"/>
      <c r="GCG802" s="200"/>
      <c r="GCH802" s="200"/>
      <c r="GCI802" s="200"/>
      <c r="GCJ802" s="200"/>
      <c r="GCK802" s="200"/>
      <c r="GCL802" s="200"/>
      <c r="GCM802" s="200"/>
      <c r="GCN802" s="200"/>
      <c r="GCO802" s="200"/>
      <c r="GCP802" s="200"/>
      <c r="GCQ802" s="200"/>
      <c r="GCR802" s="200"/>
      <c r="GCS802" s="200"/>
      <c r="GCT802" s="200"/>
      <c r="GCU802" s="200"/>
      <c r="GCV802" s="200"/>
      <c r="GCW802" s="200"/>
      <c r="GCX802" s="200"/>
      <c r="GCY802" s="200"/>
      <c r="GCZ802" s="200"/>
      <c r="GDA802" s="200"/>
      <c r="GDB802" s="200"/>
      <c r="GDC802" s="200"/>
      <c r="GDD802" s="200"/>
      <c r="GDE802" s="200"/>
      <c r="GDF802" s="200"/>
      <c r="GDG802" s="200"/>
      <c r="GDH802" s="200"/>
      <c r="GDI802" s="200"/>
      <c r="GDJ802" s="200"/>
      <c r="GDK802" s="200"/>
      <c r="GDL802" s="200"/>
      <c r="GDM802" s="200"/>
      <c r="GDN802" s="200"/>
      <c r="GDO802" s="200"/>
      <c r="GDP802" s="200"/>
      <c r="GDQ802" s="200"/>
      <c r="GDR802" s="200"/>
      <c r="GDS802" s="200"/>
      <c r="GDT802" s="200"/>
      <c r="GDU802" s="200"/>
      <c r="GDV802" s="200"/>
      <c r="GDW802" s="200"/>
      <c r="GDX802" s="200"/>
      <c r="GDY802" s="200"/>
      <c r="GDZ802" s="200"/>
      <c r="GEA802" s="200"/>
      <c r="GEB802" s="200"/>
      <c r="GEC802" s="200"/>
      <c r="GED802" s="200"/>
      <c r="GEE802" s="200"/>
      <c r="GEF802" s="200"/>
      <c r="GEG802" s="200"/>
      <c r="GEH802" s="200"/>
      <c r="GEI802" s="200"/>
      <c r="GEJ802" s="200"/>
      <c r="GEK802" s="200"/>
      <c r="GEL802" s="200"/>
      <c r="GEM802" s="200"/>
      <c r="GEN802" s="200"/>
      <c r="GEO802" s="200"/>
      <c r="GEP802" s="200"/>
      <c r="GEQ802" s="200"/>
      <c r="GER802" s="200"/>
      <c r="GES802" s="200"/>
      <c r="GET802" s="200"/>
      <c r="GEU802" s="200"/>
      <c r="GEV802" s="200"/>
      <c r="GEW802" s="200"/>
      <c r="GEX802" s="200"/>
      <c r="GEY802" s="200"/>
      <c r="GEZ802" s="200"/>
      <c r="GFA802" s="200"/>
      <c r="GFB802" s="200"/>
      <c r="GFC802" s="200"/>
      <c r="GFD802" s="200"/>
      <c r="GFE802" s="200"/>
      <c r="GFF802" s="200"/>
      <c r="GFG802" s="200"/>
      <c r="GFH802" s="200"/>
      <c r="GFI802" s="200"/>
      <c r="GFJ802" s="200"/>
      <c r="GFK802" s="200"/>
      <c r="GFL802" s="200"/>
      <c r="GFM802" s="200"/>
      <c r="GFN802" s="200"/>
      <c r="GFO802" s="200"/>
      <c r="GFP802" s="200"/>
      <c r="GFQ802" s="200"/>
      <c r="GFR802" s="200"/>
      <c r="GFS802" s="200"/>
      <c r="GFT802" s="200"/>
      <c r="GFU802" s="200"/>
      <c r="GFV802" s="200"/>
      <c r="GFW802" s="200"/>
      <c r="GFX802" s="200"/>
      <c r="GFY802" s="200"/>
      <c r="GFZ802" s="200"/>
      <c r="GGA802" s="200"/>
      <c r="GGB802" s="200"/>
      <c r="GGC802" s="200"/>
      <c r="GGD802" s="200"/>
      <c r="GGE802" s="200"/>
      <c r="GGF802" s="200"/>
      <c r="GGG802" s="200"/>
      <c r="GGH802" s="200"/>
      <c r="GGI802" s="200"/>
      <c r="GGJ802" s="200"/>
      <c r="GGK802" s="200"/>
      <c r="GGL802" s="200"/>
      <c r="GGM802" s="200"/>
      <c r="GGN802" s="200"/>
      <c r="GGO802" s="200"/>
      <c r="GGP802" s="200"/>
      <c r="GGQ802" s="200"/>
      <c r="GGR802" s="200"/>
      <c r="GGS802" s="200"/>
      <c r="GGT802" s="200"/>
      <c r="GGU802" s="200"/>
      <c r="GGV802" s="200"/>
      <c r="GGW802" s="200"/>
      <c r="GGX802" s="200"/>
      <c r="GGY802" s="200"/>
      <c r="GGZ802" s="200"/>
      <c r="GHA802" s="200"/>
      <c r="GHB802" s="200"/>
      <c r="GHC802" s="200"/>
      <c r="GHD802" s="200"/>
      <c r="GHE802" s="200"/>
      <c r="GHF802" s="200"/>
      <c r="GHG802" s="200"/>
      <c r="GHH802" s="200"/>
      <c r="GHI802" s="200"/>
      <c r="GHJ802" s="200"/>
      <c r="GHK802" s="200"/>
      <c r="GHL802" s="200"/>
      <c r="GHM802" s="200"/>
      <c r="GHN802" s="200"/>
      <c r="GHO802" s="200"/>
      <c r="GHP802" s="200"/>
      <c r="GHQ802" s="200"/>
      <c r="GHR802" s="200"/>
      <c r="GHS802" s="200"/>
      <c r="GHT802" s="200"/>
      <c r="GHU802" s="200"/>
      <c r="GHV802" s="200"/>
      <c r="GHW802" s="200"/>
      <c r="GHX802" s="200"/>
      <c r="GHY802" s="200"/>
      <c r="GHZ802" s="200"/>
      <c r="GIA802" s="200"/>
      <c r="GIB802" s="200"/>
      <c r="GIC802" s="200"/>
      <c r="GID802" s="200"/>
      <c r="GIE802" s="200"/>
      <c r="GIF802" s="200"/>
      <c r="GIG802" s="200"/>
      <c r="GIH802" s="200"/>
      <c r="GII802" s="200"/>
      <c r="GIJ802" s="200"/>
      <c r="GIK802" s="200"/>
      <c r="GIL802" s="200"/>
      <c r="GIM802" s="200"/>
      <c r="GIN802" s="200"/>
      <c r="GIO802" s="200"/>
      <c r="GIP802" s="200"/>
      <c r="GIQ802" s="200"/>
      <c r="GIR802" s="200"/>
      <c r="GIS802" s="200"/>
      <c r="GIT802" s="200"/>
      <c r="GIU802" s="200"/>
      <c r="GIV802" s="200"/>
      <c r="GIW802" s="200"/>
      <c r="GIX802" s="200"/>
      <c r="GIY802" s="200"/>
      <c r="GIZ802" s="200"/>
      <c r="GJA802" s="200"/>
      <c r="GJB802" s="200"/>
      <c r="GJC802" s="200"/>
      <c r="GJD802" s="200"/>
      <c r="GJE802" s="200"/>
      <c r="GJF802" s="200"/>
      <c r="GJG802" s="200"/>
      <c r="GJH802" s="200"/>
      <c r="GJI802" s="200"/>
      <c r="GJJ802" s="200"/>
      <c r="GJK802" s="200"/>
      <c r="GJL802" s="200"/>
      <c r="GJM802" s="200"/>
      <c r="GJN802" s="200"/>
      <c r="GJO802" s="200"/>
      <c r="GJP802" s="200"/>
      <c r="GJQ802" s="200"/>
      <c r="GJR802" s="200"/>
      <c r="GJS802" s="200"/>
      <c r="GJT802" s="200"/>
      <c r="GJU802" s="200"/>
      <c r="GJV802" s="200"/>
      <c r="GJW802" s="200"/>
      <c r="GJX802" s="200"/>
      <c r="GJY802" s="200"/>
      <c r="GJZ802" s="200"/>
      <c r="GKA802" s="200"/>
      <c r="GKB802" s="200"/>
      <c r="GKC802" s="200"/>
      <c r="GKD802" s="200"/>
      <c r="GKE802" s="200"/>
      <c r="GKF802" s="200"/>
      <c r="GKG802" s="200"/>
      <c r="GKH802" s="200"/>
      <c r="GKI802" s="200"/>
      <c r="GKJ802" s="200"/>
      <c r="GKK802" s="200"/>
      <c r="GKL802" s="200"/>
      <c r="GKM802" s="200"/>
      <c r="GKN802" s="200"/>
      <c r="GKO802" s="200"/>
      <c r="GKP802" s="200"/>
      <c r="GKQ802" s="200"/>
      <c r="GKR802" s="200"/>
      <c r="GKS802" s="200"/>
      <c r="GKT802" s="200"/>
      <c r="GKU802" s="200"/>
      <c r="GKV802" s="200"/>
      <c r="GKW802" s="200"/>
      <c r="GKX802" s="200"/>
      <c r="GKY802" s="200"/>
      <c r="GKZ802" s="200"/>
      <c r="GLA802" s="200"/>
      <c r="GLB802" s="200"/>
      <c r="GLC802" s="200"/>
      <c r="GLD802" s="200"/>
      <c r="GLE802" s="200"/>
      <c r="GLF802" s="200"/>
      <c r="GLG802" s="200"/>
      <c r="GLH802" s="200"/>
      <c r="GLI802" s="200"/>
      <c r="GLJ802" s="200"/>
      <c r="GLK802" s="200"/>
      <c r="GLL802" s="200"/>
      <c r="GLM802" s="200"/>
      <c r="GLN802" s="200"/>
      <c r="GLO802" s="200"/>
      <c r="GLP802" s="200"/>
      <c r="GLQ802" s="200"/>
      <c r="GLR802" s="200"/>
      <c r="GLS802" s="200"/>
      <c r="GLT802" s="200"/>
      <c r="GLU802" s="200"/>
      <c r="GLV802" s="200"/>
      <c r="GLW802" s="200"/>
      <c r="GLX802" s="200"/>
      <c r="GLY802" s="200"/>
      <c r="GLZ802" s="200"/>
      <c r="GMA802" s="200"/>
      <c r="GMB802" s="200"/>
      <c r="GMC802" s="200"/>
      <c r="GMD802" s="200"/>
      <c r="GME802" s="200"/>
      <c r="GMF802" s="200"/>
      <c r="GMG802" s="200"/>
      <c r="GMH802" s="200"/>
      <c r="GMI802" s="200"/>
      <c r="GMJ802" s="200"/>
      <c r="GMK802" s="200"/>
      <c r="GML802" s="200"/>
      <c r="GMM802" s="200"/>
      <c r="GMN802" s="200"/>
      <c r="GMO802" s="200"/>
      <c r="GMP802" s="200"/>
      <c r="GMQ802" s="200"/>
      <c r="GMR802" s="200"/>
      <c r="GMS802" s="200"/>
      <c r="GMT802" s="200"/>
      <c r="GMU802" s="200"/>
      <c r="GMV802" s="200"/>
      <c r="GMW802" s="200"/>
      <c r="GMX802" s="200"/>
      <c r="GMY802" s="200"/>
      <c r="GMZ802" s="200"/>
      <c r="GNA802" s="200"/>
      <c r="GNB802" s="200"/>
      <c r="GNC802" s="200"/>
      <c r="GND802" s="200"/>
      <c r="GNE802" s="200"/>
      <c r="GNF802" s="200"/>
      <c r="GNG802" s="200"/>
      <c r="GNH802" s="200"/>
      <c r="GNI802" s="200"/>
      <c r="GNJ802" s="200"/>
      <c r="GNK802" s="200"/>
      <c r="GNL802" s="200"/>
      <c r="GNM802" s="200"/>
      <c r="GNN802" s="200"/>
      <c r="GNO802" s="200"/>
      <c r="GNP802" s="200"/>
      <c r="GNQ802" s="200"/>
      <c r="GNR802" s="200"/>
      <c r="GNS802" s="200"/>
      <c r="GNT802" s="200"/>
      <c r="GNU802" s="200"/>
      <c r="GNV802" s="200"/>
      <c r="GNW802" s="200"/>
      <c r="GNX802" s="200"/>
      <c r="GNY802" s="200"/>
      <c r="GNZ802" s="200"/>
      <c r="GOA802" s="200"/>
      <c r="GOB802" s="200"/>
      <c r="GOC802" s="200"/>
      <c r="GOD802" s="200"/>
      <c r="GOE802" s="200"/>
      <c r="GOF802" s="200"/>
      <c r="GOG802" s="200"/>
      <c r="GOH802" s="200"/>
      <c r="GOI802" s="200"/>
      <c r="GOJ802" s="200"/>
      <c r="GOK802" s="200"/>
      <c r="GOL802" s="200"/>
      <c r="GOM802" s="200"/>
      <c r="GON802" s="200"/>
      <c r="GOO802" s="200"/>
      <c r="GOP802" s="200"/>
      <c r="GOQ802" s="200"/>
      <c r="GOR802" s="200"/>
      <c r="GOS802" s="200"/>
      <c r="GOT802" s="200"/>
      <c r="GOU802" s="200"/>
      <c r="GOV802" s="200"/>
      <c r="GOW802" s="200"/>
      <c r="GOX802" s="200"/>
      <c r="GOY802" s="200"/>
      <c r="GOZ802" s="200"/>
      <c r="GPA802" s="200"/>
      <c r="GPB802" s="200"/>
      <c r="GPC802" s="200"/>
      <c r="GPD802" s="200"/>
      <c r="GPE802" s="200"/>
      <c r="GPF802" s="200"/>
      <c r="GPG802" s="200"/>
      <c r="GPH802" s="200"/>
      <c r="GPI802" s="200"/>
      <c r="GPJ802" s="200"/>
      <c r="GPK802" s="200"/>
      <c r="GPL802" s="200"/>
      <c r="GPM802" s="200"/>
      <c r="GPN802" s="200"/>
      <c r="GPO802" s="200"/>
      <c r="GPP802" s="200"/>
      <c r="GPQ802" s="200"/>
      <c r="GPR802" s="200"/>
      <c r="GPS802" s="200"/>
      <c r="GPT802" s="200"/>
      <c r="GPU802" s="200"/>
      <c r="GPV802" s="200"/>
      <c r="GPW802" s="200"/>
      <c r="GPX802" s="200"/>
      <c r="GPY802" s="200"/>
      <c r="GPZ802" s="200"/>
      <c r="GQA802" s="200"/>
      <c r="GQB802" s="200"/>
      <c r="GQC802" s="200"/>
      <c r="GQD802" s="200"/>
      <c r="GQE802" s="200"/>
      <c r="GQF802" s="200"/>
      <c r="GQG802" s="200"/>
      <c r="GQH802" s="200"/>
      <c r="GQI802" s="200"/>
      <c r="GQJ802" s="200"/>
      <c r="GQK802" s="200"/>
      <c r="GQL802" s="200"/>
      <c r="GQM802" s="200"/>
      <c r="GQN802" s="200"/>
      <c r="GQO802" s="200"/>
      <c r="GQP802" s="200"/>
      <c r="GQQ802" s="200"/>
      <c r="GQR802" s="200"/>
      <c r="GQS802" s="200"/>
      <c r="GQT802" s="200"/>
      <c r="GQU802" s="200"/>
      <c r="GQV802" s="200"/>
      <c r="GQW802" s="200"/>
      <c r="GQX802" s="200"/>
      <c r="GQY802" s="200"/>
      <c r="GQZ802" s="200"/>
      <c r="GRA802" s="200"/>
      <c r="GRB802" s="200"/>
      <c r="GRC802" s="200"/>
      <c r="GRD802" s="200"/>
      <c r="GRE802" s="200"/>
      <c r="GRF802" s="200"/>
      <c r="GRG802" s="200"/>
      <c r="GRH802" s="200"/>
      <c r="GRI802" s="200"/>
      <c r="GRJ802" s="200"/>
      <c r="GRK802" s="200"/>
      <c r="GRL802" s="200"/>
      <c r="GRM802" s="200"/>
      <c r="GRN802" s="200"/>
      <c r="GRO802" s="200"/>
      <c r="GRP802" s="200"/>
      <c r="GRQ802" s="200"/>
      <c r="GRR802" s="200"/>
      <c r="GRS802" s="200"/>
      <c r="GRT802" s="200"/>
      <c r="GRU802" s="200"/>
      <c r="GRV802" s="200"/>
      <c r="GRW802" s="200"/>
      <c r="GRX802" s="200"/>
      <c r="GRY802" s="200"/>
      <c r="GRZ802" s="200"/>
      <c r="GSA802" s="200"/>
      <c r="GSB802" s="200"/>
      <c r="GSC802" s="200"/>
      <c r="GSD802" s="200"/>
      <c r="GSE802" s="200"/>
      <c r="GSF802" s="200"/>
      <c r="GSG802" s="200"/>
      <c r="GSH802" s="200"/>
      <c r="GSI802" s="200"/>
      <c r="GSJ802" s="200"/>
      <c r="GSK802" s="200"/>
      <c r="GSL802" s="200"/>
      <c r="GSM802" s="200"/>
      <c r="GSN802" s="200"/>
      <c r="GSO802" s="200"/>
      <c r="GSP802" s="200"/>
      <c r="GSQ802" s="200"/>
      <c r="GSR802" s="200"/>
      <c r="GSS802" s="200"/>
      <c r="GST802" s="200"/>
      <c r="GSU802" s="200"/>
      <c r="GSV802" s="200"/>
      <c r="GSW802" s="200"/>
      <c r="GSX802" s="200"/>
      <c r="GSY802" s="200"/>
      <c r="GSZ802" s="200"/>
      <c r="GTA802" s="200"/>
      <c r="GTB802" s="200"/>
      <c r="GTC802" s="200"/>
      <c r="GTD802" s="200"/>
      <c r="GTE802" s="200"/>
      <c r="GTF802" s="200"/>
      <c r="GTG802" s="200"/>
      <c r="GTH802" s="200"/>
      <c r="GTI802" s="200"/>
      <c r="GTJ802" s="200"/>
      <c r="GTK802" s="200"/>
      <c r="GTL802" s="200"/>
      <c r="GTM802" s="200"/>
      <c r="GTN802" s="200"/>
      <c r="GTO802" s="200"/>
      <c r="GTP802" s="200"/>
      <c r="GTQ802" s="200"/>
      <c r="GTR802" s="200"/>
      <c r="GTS802" s="200"/>
      <c r="GTT802" s="200"/>
      <c r="GTU802" s="200"/>
      <c r="GTV802" s="200"/>
      <c r="GTW802" s="200"/>
      <c r="GTX802" s="200"/>
      <c r="GTY802" s="200"/>
      <c r="GTZ802" s="200"/>
      <c r="GUA802" s="200"/>
      <c r="GUB802" s="200"/>
      <c r="GUC802" s="200"/>
      <c r="GUD802" s="200"/>
      <c r="GUE802" s="200"/>
      <c r="GUF802" s="200"/>
      <c r="GUG802" s="200"/>
      <c r="GUH802" s="200"/>
      <c r="GUI802" s="200"/>
      <c r="GUJ802" s="200"/>
      <c r="GUK802" s="200"/>
      <c r="GUL802" s="200"/>
      <c r="GUM802" s="200"/>
      <c r="GUN802" s="200"/>
      <c r="GUO802" s="200"/>
      <c r="GUP802" s="200"/>
      <c r="GUQ802" s="200"/>
      <c r="GUR802" s="200"/>
      <c r="GUS802" s="200"/>
      <c r="GUT802" s="200"/>
      <c r="GUU802" s="200"/>
      <c r="GUV802" s="200"/>
      <c r="GUW802" s="200"/>
      <c r="GUX802" s="200"/>
      <c r="GUY802" s="200"/>
      <c r="GUZ802" s="200"/>
      <c r="GVA802" s="200"/>
      <c r="GVB802" s="200"/>
      <c r="GVC802" s="200"/>
      <c r="GVD802" s="200"/>
      <c r="GVE802" s="200"/>
      <c r="GVF802" s="200"/>
      <c r="GVG802" s="200"/>
      <c r="GVH802" s="200"/>
      <c r="GVI802" s="200"/>
      <c r="GVJ802" s="200"/>
      <c r="GVK802" s="200"/>
      <c r="GVL802" s="200"/>
      <c r="GVM802" s="200"/>
      <c r="GVN802" s="200"/>
      <c r="GVO802" s="200"/>
      <c r="GVP802" s="200"/>
      <c r="GVQ802" s="200"/>
      <c r="GVR802" s="200"/>
      <c r="GVS802" s="200"/>
      <c r="GVT802" s="200"/>
      <c r="GVU802" s="200"/>
      <c r="GVV802" s="200"/>
      <c r="GVW802" s="200"/>
      <c r="GVX802" s="200"/>
      <c r="GVY802" s="200"/>
      <c r="GVZ802" s="200"/>
      <c r="GWA802" s="200"/>
      <c r="GWB802" s="200"/>
      <c r="GWC802" s="200"/>
      <c r="GWD802" s="200"/>
      <c r="GWE802" s="200"/>
      <c r="GWF802" s="200"/>
      <c r="GWG802" s="200"/>
      <c r="GWH802" s="200"/>
      <c r="GWI802" s="200"/>
      <c r="GWJ802" s="200"/>
      <c r="GWK802" s="200"/>
      <c r="GWL802" s="200"/>
      <c r="GWM802" s="200"/>
      <c r="GWN802" s="200"/>
      <c r="GWO802" s="200"/>
      <c r="GWP802" s="200"/>
      <c r="GWQ802" s="200"/>
      <c r="GWR802" s="200"/>
      <c r="GWS802" s="200"/>
      <c r="GWT802" s="200"/>
      <c r="GWU802" s="200"/>
      <c r="GWV802" s="200"/>
      <c r="GWW802" s="200"/>
      <c r="GWX802" s="200"/>
      <c r="GWY802" s="200"/>
      <c r="GWZ802" s="200"/>
      <c r="GXA802" s="200"/>
      <c r="GXB802" s="200"/>
      <c r="GXC802" s="200"/>
      <c r="GXD802" s="200"/>
      <c r="GXE802" s="200"/>
      <c r="GXF802" s="200"/>
      <c r="GXG802" s="200"/>
      <c r="GXH802" s="200"/>
      <c r="GXI802" s="200"/>
      <c r="GXJ802" s="200"/>
      <c r="GXK802" s="200"/>
      <c r="GXL802" s="200"/>
      <c r="GXM802" s="200"/>
      <c r="GXN802" s="200"/>
      <c r="GXO802" s="200"/>
      <c r="GXP802" s="200"/>
      <c r="GXQ802" s="200"/>
      <c r="GXR802" s="200"/>
      <c r="GXS802" s="200"/>
      <c r="GXT802" s="200"/>
      <c r="GXU802" s="200"/>
      <c r="GXV802" s="200"/>
      <c r="GXW802" s="200"/>
      <c r="GXX802" s="200"/>
      <c r="GXY802" s="200"/>
      <c r="GXZ802" s="200"/>
      <c r="GYA802" s="200"/>
      <c r="GYB802" s="200"/>
      <c r="GYC802" s="200"/>
      <c r="GYD802" s="200"/>
      <c r="GYE802" s="200"/>
      <c r="GYF802" s="200"/>
      <c r="GYG802" s="200"/>
      <c r="GYH802" s="200"/>
      <c r="GYI802" s="200"/>
      <c r="GYJ802" s="200"/>
      <c r="GYK802" s="200"/>
      <c r="GYL802" s="200"/>
      <c r="GYM802" s="200"/>
      <c r="GYN802" s="200"/>
      <c r="GYO802" s="200"/>
      <c r="GYP802" s="200"/>
      <c r="GYQ802" s="200"/>
      <c r="GYR802" s="200"/>
      <c r="GYS802" s="200"/>
      <c r="GYT802" s="200"/>
      <c r="GYU802" s="200"/>
      <c r="GYV802" s="200"/>
      <c r="GYW802" s="200"/>
      <c r="GYX802" s="200"/>
      <c r="GYY802" s="200"/>
      <c r="GYZ802" s="200"/>
      <c r="GZA802" s="200"/>
      <c r="GZB802" s="200"/>
      <c r="GZC802" s="200"/>
      <c r="GZD802" s="200"/>
      <c r="GZE802" s="200"/>
      <c r="GZF802" s="200"/>
      <c r="GZG802" s="200"/>
      <c r="GZH802" s="200"/>
      <c r="GZI802" s="200"/>
      <c r="GZJ802" s="200"/>
      <c r="GZK802" s="200"/>
      <c r="GZL802" s="200"/>
      <c r="GZM802" s="200"/>
      <c r="GZN802" s="200"/>
      <c r="GZO802" s="200"/>
      <c r="GZP802" s="200"/>
      <c r="GZQ802" s="200"/>
      <c r="GZR802" s="200"/>
      <c r="GZS802" s="200"/>
      <c r="GZT802" s="200"/>
      <c r="GZU802" s="200"/>
      <c r="GZV802" s="200"/>
      <c r="GZW802" s="200"/>
      <c r="GZX802" s="200"/>
      <c r="GZY802" s="200"/>
      <c r="GZZ802" s="200"/>
      <c r="HAA802" s="200"/>
      <c r="HAB802" s="200"/>
      <c r="HAC802" s="200"/>
      <c r="HAD802" s="200"/>
      <c r="HAE802" s="200"/>
      <c r="HAF802" s="200"/>
      <c r="HAG802" s="200"/>
      <c r="HAH802" s="200"/>
      <c r="HAI802" s="200"/>
      <c r="HAJ802" s="200"/>
      <c r="HAK802" s="200"/>
      <c r="HAL802" s="200"/>
      <c r="HAM802" s="200"/>
      <c r="HAN802" s="200"/>
      <c r="HAO802" s="200"/>
      <c r="HAP802" s="200"/>
      <c r="HAQ802" s="200"/>
      <c r="HAR802" s="200"/>
      <c r="HAS802" s="200"/>
      <c r="HAT802" s="200"/>
      <c r="HAU802" s="200"/>
      <c r="HAV802" s="200"/>
      <c r="HAW802" s="200"/>
      <c r="HAX802" s="200"/>
      <c r="HAY802" s="200"/>
      <c r="HAZ802" s="200"/>
      <c r="HBA802" s="200"/>
      <c r="HBB802" s="200"/>
      <c r="HBC802" s="200"/>
      <c r="HBD802" s="200"/>
      <c r="HBE802" s="200"/>
      <c r="HBF802" s="200"/>
      <c r="HBG802" s="200"/>
      <c r="HBH802" s="200"/>
      <c r="HBI802" s="200"/>
      <c r="HBJ802" s="200"/>
      <c r="HBK802" s="200"/>
      <c r="HBL802" s="200"/>
      <c r="HBM802" s="200"/>
      <c r="HBN802" s="200"/>
      <c r="HBO802" s="200"/>
      <c r="HBP802" s="200"/>
      <c r="HBQ802" s="200"/>
      <c r="HBR802" s="200"/>
      <c r="HBS802" s="200"/>
      <c r="HBT802" s="200"/>
      <c r="HBU802" s="200"/>
      <c r="HBV802" s="200"/>
      <c r="HBW802" s="200"/>
      <c r="HBX802" s="200"/>
      <c r="HBY802" s="200"/>
      <c r="HBZ802" s="200"/>
      <c r="HCA802" s="200"/>
      <c r="HCB802" s="200"/>
      <c r="HCC802" s="200"/>
      <c r="HCD802" s="200"/>
      <c r="HCE802" s="200"/>
      <c r="HCF802" s="200"/>
      <c r="HCG802" s="200"/>
      <c r="HCH802" s="200"/>
      <c r="HCI802" s="200"/>
      <c r="HCJ802" s="200"/>
      <c r="HCK802" s="200"/>
      <c r="HCL802" s="200"/>
      <c r="HCM802" s="200"/>
      <c r="HCN802" s="200"/>
      <c r="HCO802" s="200"/>
      <c r="HCP802" s="200"/>
      <c r="HCQ802" s="200"/>
      <c r="HCR802" s="200"/>
      <c r="HCS802" s="200"/>
      <c r="HCT802" s="200"/>
      <c r="HCU802" s="200"/>
      <c r="HCV802" s="200"/>
      <c r="HCW802" s="200"/>
      <c r="HCX802" s="200"/>
      <c r="HCY802" s="200"/>
      <c r="HCZ802" s="200"/>
      <c r="HDA802" s="200"/>
      <c r="HDB802" s="200"/>
      <c r="HDC802" s="200"/>
      <c r="HDD802" s="200"/>
      <c r="HDE802" s="200"/>
      <c r="HDF802" s="200"/>
      <c r="HDG802" s="200"/>
      <c r="HDH802" s="200"/>
      <c r="HDI802" s="200"/>
      <c r="HDJ802" s="200"/>
      <c r="HDK802" s="200"/>
      <c r="HDL802" s="200"/>
      <c r="HDM802" s="200"/>
      <c r="HDN802" s="200"/>
      <c r="HDO802" s="200"/>
      <c r="HDP802" s="200"/>
      <c r="HDQ802" s="200"/>
      <c r="HDR802" s="200"/>
      <c r="HDS802" s="200"/>
      <c r="HDT802" s="200"/>
      <c r="HDU802" s="200"/>
      <c r="HDV802" s="200"/>
      <c r="HDW802" s="200"/>
      <c r="HDX802" s="200"/>
      <c r="HDY802" s="200"/>
      <c r="HDZ802" s="200"/>
      <c r="HEA802" s="200"/>
      <c r="HEB802" s="200"/>
      <c r="HEC802" s="200"/>
      <c r="HED802" s="200"/>
      <c r="HEE802" s="200"/>
      <c r="HEF802" s="200"/>
      <c r="HEG802" s="200"/>
      <c r="HEH802" s="200"/>
      <c r="HEI802" s="200"/>
      <c r="HEJ802" s="200"/>
      <c r="HEK802" s="200"/>
      <c r="HEL802" s="200"/>
      <c r="HEM802" s="200"/>
      <c r="HEN802" s="200"/>
      <c r="HEO802" s="200"/>
      <c r="HEP802" s="200"/>
      <c r="HEQ802" s="200"/>
      <c r="HER802" s="200"/>
      <c r="HES802" s="200"/>
      <c r="HET802" s="200"/>
      <c r="HEU802" s="200"/>
      <c r="HEV802" s="200"/>
      <c r="HEW802" s="200"/>
      <c r="HEX802" s="200"/>
      <c r="HEY802" s="200"/>
      <c r="HEZ802" s="200"/>
      <c r="HFA802" s="200"/>
      <c r="HFB802" s="200"/>
      <c r="HFC802" s="200"/>
      <c r="HFD802" s="200"/>
      <c r="HFE802" s="200"/>
      <c r="HFF802" s="200"/>
      <c r="HFG802" s="200"/>
      <c r="HFH802" s="200"/>
      <c r="HFI802" s="200"/>
      <c r="HFJ802" s="200"/>
      <c r="HFK802" s="200"/>
      <c r="HFL802" s="200"/>
      <c r="HFM802" s="200"/>
      <c r="HFN802" s="200"/>
      <c r="HFO802" s="200"/>
      <c r="HFP802" s="200"/>
      <c r="HFQ802" s="200"/>
      <c r="HFR802" s="200"/>
      <c r="HFS802" s="200"/>
      <c r="HFT802" s="200"/>
      <c r="HFU802" s="200"/>
      <c r="HFV802" s="200"/>
      <c r="HFW802" s="200"/>
      <c r="HFX802" s="200"/>
      <c r="HFY802" s="200"/>
      <c r="HFZ802" s="200"/>
      <c r="HGA802" s="200"/>
      <c r="HGB802" s="200"/>
      <c r="HGC802" s="200"/>
      <c r="HGD802" s="200"/>
      <c r="HGE802" s="200"/>
      <c r="HGF802" s="200"/>
      <c r="HGG802" s="200"/>
      <c r="HGH802" s="200"/>
      <c r="HGI802" s="200"/>
      <c r="HGJ802" s="200"/>
      <c r="HGK802" s="200"/>
      <c r="HGL802" s="200"/>
      <c r="HGM802" s="200"/>
      <c r="HGN802" s="200"/>
      <c r="HGO802" s="200"/>
      <c r="HGP802" s="200"/>
      <c r="HGQ802" s="200"/>
      <c r="HGR802" s="200"/>
      <c r="HGS802" s="200"/>
      <c r="HGT802" s="200"/>
      <c r="HGU802" s="200"/>
      <c r="HGV802" s="200"/>
      <c r="HGW802" s="200"/>
      <c r="HGX802" s="200"/>
      <c r="HGY802" s="200"/>
      <c r="HGZ802" s="200"/>
      <c r="HHA802" s="200"/>
      <c r="HHB802" s="200"/>
      <c r="HHC802" s="200"/>
      <c r="HHD802" s="200"/>
      <c r="HHE802" s="200"/>
      <c r="HHF802" s="200"/>
      <c r="HHG802" s="200"/>
      <c r="HHH802" s="200"/>
      <c r="HHI802" s="200"/>
      <c r="HHJ802" s="200"/>
      <c r="HHK802" s="200"/>
      <c r="HHL802" s="200"/>
      <c r="HHM802" s="200"/>
      <c r="HHN802" s="200"/>
      <c r="HHO802" s="200"/>
      <c r="HHP802" s="200"/>
      <c r="HHQ802" s="200"/>
      <c r="HHR802" s="200"/>
      <c r="HHS802" s="200"/>
      <c r="HHT802" s="200"/>
      <c r="HHU802" s="200"/>
      <c r="HHV802" s="200"/>
      <c r="HHW802" s="200"/>
      <c r="HHX802" s="200"/>
      <c r="HHY802" s="200"/>
      <c r="HHZ802" s="200"/>
      <c r="HIA802" s="200"/>
      <c r="HIB802" s="200"/>
      <c r="HIC802" s="200"/>
      <c r="HID802" s="200"/>
      <c r="HIE802" s="200"/>
      <c r="HIF802" s="200"/>
      <c r="HIG802" s="200"/>
      <c r="HIH802" s="200"/>
      <c r="HII802" s="200"/>
      <c r="HIJ802" s="200"/>
      <c r="HIK802" s="200"/>
      <c r="HIL802" s="200"/>
      <c r="HIM802" s="200"/>
      <c r="HIN802" s="200"/>
      <c r="HIO802" s="200"/>
      <c r="HIP802" s="200"/>
      <c r="HIQ802" s="200"/>
      <c r="HIR802" s="200"/>
      <c r="HIS802" s="200"/>
      <c r="HIT802" s="200"/>
      <c r="HIU802" s="200"/>
      <c r="HIV802" s="200"/>
      <c r="HIW802" s="200"/>
      <c r="HIX802" s="200"/>
      <c r="HIY802" s="200"/>
      <c r="HIZ802" s="200"/>
      <c r="HJA802" s="200"/>
      <c r="HJB802" s="200"/>
      <c r="HJC802" s="200"/>
      <c r="HJD802" s="200"/>
      <c r="HJE802" s="200"/>
      <c r="HJF802" s="200"/>
      <c r="HJG802" s="200"/>
      <c r="HJH802" s="200"/>
      <c r="HJI802" s="200"/>
      <c r="HJJ802" s="200"/>
      <c r="HJK802" s="200"/>
      <c r="HJL802" s="200"/>
      <c r="HJM802" s="200"/>
      <c r="HJN802" s="200"/>
      <c r="HJO802" s="200"/>
      <c r="HJP802" s="200"/>
      <c r="HJQ802" s="200"/>
      <c r="HJR802" s="200"/>
      <c r="HJS802" s="200"/>
      <c r="HJT802" s="200"/>
      <c r="HJU802" s="200"/>
      <c r="HJV802" s="200"/>
      <c r="HJW802" s="200"/>
      <c r="HJX802" s="200"/>
      <c r="HJY802" s="200"/>
      <c r="HJZ802" s="200"/>
      <c r="HKA802" s="200"/>
      <c r="HKB802" s="200"/>
      <c r="HKC802" s="200"/>
      <c r="HKD802" s="200"/>
      <c r="HKE802" s="200"/>
      <c r="HKF802" s="200"/>
      <c r="HKG802" s="200"/>
      <c r="HKH802" s="200"/>
      <c r="HKI802" s="200"/>
      <c r="HKJ802" s="200"/>
      <c r="HKK802" s="200"/>
      <c r="HKL802" s="200"/>
      <c r="HKM802" s="200"/>
      <c r="HKN802" s="200"/>
      <c r="HKO802" s="200"/>
      <c r="HKP802" s="200"/>
      <c r="HKQ802" s="200"/>
      <c r="HKR802" s="200"/>
      <c r="HKS802" s="200"/>
      <c r="HKT802" s="200"/>
      <c r="HKU802" s="200"/>
      <c r="HKV802" s="200"/>
      <c r="HKW802" s="200"/>
      <c r="HKX802" s="200"/>
      <c r="HKY802" s="200"/>
      <c r="HKZ802" s="200"/>
      <c r="HLA802" s="200"/>
      <c r="HLB802" s="200"/>
      <c r="HLC802" s="200"/>
      <c r="HLD802" s="200"/>
      <c r="HLE802" s="200"/>
      <c r="HLF802" s="200"/>
      <c r="HLG802" s="200"/>
      <c r="HLH802" s="200"/>
      <c r="HLI802" s="200"/>
      <c r="HLJ802" s="200"/>
      <c r="HLK802" s="200"/>
      <c r="HLL802" s="200"/>
      <c r="HLM802" s="200"/>
      <c r="HLN802" s="200"/>
      <c r="HLO802" s="200"/>
      <c r="HLP802" s="200"/>
      <c r="HLQ802" s="200"/>
      <c r="HLR802" s="200"/>
      <c r="HLS802" s="200"/>
      <c r="HLT802" s="200"/>
      <c r="HLU802" s="200"/>
      <c r="HLV802" s="200"/>
      <c r="HLW802" s="200"/>
      <c r="HLX802" s="200"/>
      <c r="HLY802" s="200"/>
      <c r="HLZ802" s="200"/>
      <c r="HMA802" s="200"/>
      <c r="HMB802" s="200"/>
      <c r="HMC802" s="200"/>
      <c r="HMD802" s="200"/>
      <c r="HME802" s="200"/>
      <c r="HMF802" s="200"/>
      <c r="HMG802" s="200"/>
      <c r="HMH802" s="200"/>
      <c r="HMI802" s="200"/>
      <c r="HMJ802" s="200"/>
      <c r="HMK802" s="200"/>
      <c r="HML802" s="200"/>
      <c r="HMM802" s="200"/>
      <c r="HMN802" s="200"/>
      <c r="HMO802" s="200"/>
      <c r="HMP802" s="200"/>
      <c r="HMQ802" s="200"/>
      <c r="HMR802" s="200"/>
      <c r="HMS802" s="200"/>
      <c r="HMT802" s="200"/>
      <c r="HMU802" s="200"/>
      <c r="HMV802" s="200"/>
      <c r="HMW802" s="200"/>
      <c r="HMX802" s="200"/>
      <c r="HMY802" s="200"/>
      <c r="HMZ802" s="200"/>
      <c r="HNA802" s="200"/>
      <c r="HNB802" s="200"/>
      <c r="HNC802" s="200"/>
      <c r="HND802" s="200"/>
      <c r="HNE802" s="200"/>
      <c r="HNF802" s="200"/>
      <c r="HNG802" s="200"/>
      <c r="HNH802" s="200"/>
      <c r="HNI802" s="200"/>
      <c r="HNJ802" s="200"/>
      <c r="HNK802" s="200"/>
      <c r="HNL802" s="200"/>
      <c r="HNM802" s="200"/>
      <c r="HNN802" s="200"/>
      <c r="HNO802" s="200"/>
      <c r="HNP802" s="200"/>
      <c r="HNQ802" s="200"/>
      <c r="HNR802" s="200"/>
      <c r="HNS802" s="200"/>
      <c r="HNT802" s="200"/>
      <c r="HNU802" s="200"/>
      <c r="HNV802" s="200"/>
      <c r="HNW802" s="200"/>
      <c r="HNX802" s="200"/>
      <c r="HNY802" s="200"/>
      <c r="HNZ802" s="200"/>
      <c r="HOA802" s="200"/>
      <c r="HOB802" s="200"/>
      <c r="HOC802" s="200"/>
      <c r="HOD802" s="200"/>
      <c r="HOE802" s="200"/>
      <c r="HOF802" s="200"/>
      <c r="HOG802" s="200"/>
      <c r="HOH802" s="200"/>
      <c r="HOI802" s="200"/>
      <c r="HOJ802" s="200"/>
      <c r="HOK802" s="200"/>
      <c r="HOL802" s="200"/>
      <c r="HOM802" s="200"/>
      <c r="HON802" s="200"/>
      <c r="HOO802" s="200"/>
      <c r="HOP802" s="200"/>
      <c r="HOQ802" s="200"/>
      <c r="HOR802" s="200"/>
      <c r="HOS802" s="200"/>
      <c r="HOT802" s="200"/>
      <c r="HOU802" s="200"/>
      <c r="HOV802" s="200"/>
      <c r="HOW802" s="200"/>
      <c r="HOX802" s="200"/>
      <c r="HOY802" s="200"/>
      <c r="HOZ802" s="200"/>
      <c r="HPA802" s="200"/>
      <c r="HPB802" s="200"/>
      <c r="HPC802" s="200"/>
      <c r="HPD802" s="200"/>
      <c r="HPE802" s="200"/>
      <c r="HPF802" s="200"/>
      <c r="HPG802" s="200"/>
      <c r="HPH802" s="200"/>
      <c r="HPI802" s="200"/>
      <c r="HPJ802" s="200"/>
      <c r="HPK802" s="200"/>
      <c r="HPL802" s="200"/>
      <c r="HPM802" s="200"/>
      <c r="HPN802" s="200"/>
      <c r="HPO802" s="200"/>
      <c r="HPP802" s="200"/>
      <c r="HPQ802" s="200"/>
      <c r="HPR802" s="200"/>
      <c r="HPS802" s="200"/>
      <c r="HPT802" s="200"/>
      <c r="HPU802" s="200"/>
      <c r="HPV802" s="200"/>
      <c r="HPW802" s="200"/>
      <c r="HPX802" s="200"/>
      <c r="HPY802" s="200"/>
      <c r="HPZ802" s="200"/>
      <c r="HQA802" s="200"/>
      <c r="HQB802" s="200"/>
      <c r="HQC802" s="200"/>
      <c r="HQD802" s="200"/>
      <c r="HQE802" s="200"/>
      <c r="HQF802" s="200"/>
      <c r="HQG802" s="200"/>
      <c r="HQH802" s="200"/>
      <c r="HQI802" s="200"/>
      <c r="HQJ802" s="200"/>
      <c r="HQK802" s="200"/>
      <c r="HQL802" s="200"/>
      <c r="HQM802" s="200"/>
      <c r="HQN802" s="200"/>
      <c r="HQO802" s="200"/>
      <c r="HQP802" s="200"/>
      <c r="HQQ802" s="200"/>
      <c r="HQR802" s="200"/>
      <c r="HQS802" s="200"/>
      <c r="HQT802" s="200"/>
      <c r="HQU802" s="200"/>
      <c r="HQV802" s="200"/>
      <c r="HQW802" s="200"/>
      <c r="HQX802" s="200"/>
      <c r="HQY802" s="200"/>
      <c r="HQZ802" s="200"/>
      <c r="HRA802" s="200"/>
      <c r="HRB802" s="200"/>
      <c r="HRC802" s="200"/>
      <c r="HRD802" s="200"/>
      <c r="HRE802" s="200"/>
      <c r="HRF802" s="200"/>
      <c r="HRG802" s="200"/>
      <c r="HRH802" s="200"/>
      <c r="HRI802" s="200"/>
      <c r="HRJ802" s="200"/>
      <c r="HRK802" s="200"/>
      <c r="HRL802" s="200"/>
      <c r="HRM802" s="200"/>
      <c r="HRN802" s="200"/>
      <c r="HRO802" s="200"/>
      <c r="HRP802" s="200"/>
      <c r="HRQ802" s="200"/>
      <c r="HRR802" s="200"/>
      <c r="HRS802" s="200"/>
      <c r="HRT802" s="200"/>
      <c r="HRU802" s="200"/>
      <c r="HRV802" s="200"/>
      <c r="HRW802" s="200"/>
      <c r="HRX802" s="200"/>
      <c r="HRY802" s="200"/>
      <c r="HRZ802" s="200"/>
      <c r="HSA802" s="200"/>
      <c r="HSB802" s="200"/>
      <c r="HSC802" s="200"/>
      <c r="HSD802" s="200"/>
      <c r="HSE802" s="200"/>
      <c r="HSF802" s="200"/>
      <c r="HSG802" s="200"/>
      <c r="HSH802" s="200"/>
      <c r="HSI802" s="200"/>
      <c r="HSJ802" s="200"/>
      <c r="HSK802" s="200"/>
      <c r="HSL802" s="200"/>
      <c r="HSM802" s="200"/>
      <c r="HSN802" s="200"/>
      <c r="HSO802" s="200"/>
      <c r="HSP802" s="200"/>
      <c r="HSQ802" s="200"/>
      <c r="HSR802" s="200"/>
      <c r="HSS802" s="200"/>
      <c r="HST802" s="200"/>
      <c r="HSU802" s="200"/>
      <c r="HSV802" s="200"/>
      <c r="HSW802" s="200"/>
      <c r="HSX802" s="200"/>
      <c r="HSY802" s="200"/>
      <c r="HSZ802" s="200"/>
      <c r="HTA802" s="200"/>
      <c r="HTB802" s="200"/>
      <c r="HTC802" s="200"/>
      <c r="HTD802" s="200"/>
      <c r="HTE802" s="200"/>
      <c r="HTF802" s="200"/>
      <c r="HTG802" s="200"/>
      <c r="HTH802" s="200"/>
      <c r="HTI802" s="200"/>
      <c r="HTJ802" s="200"/>
      <c r="HTK802" s="200"/>
      <c r="HTL802" s="200"/>
      <c r="HTM802" s="200"/>
      <c r="HTN802" s="200"/>
      <c r="HTO802" s="200"/>
      <c r="HTP802" s="200"/>
      <c r="HTQ802" s="200"/>
      <c r="HTR802" s="200"/>
      <c r="HTS802" s="200"/>
      <c r="HTT802" s="200"/>
      <c r="HTU802" s="200"/>
      <c r="HTV802" s="200"/>
      <c r="HTW802" s="200"/>
      <c r="HTX802" s="200"/>
      <c r="HTY802" s="200"/>
      <c r="HTZ802" s="200"/>
      <c r="HUA802" s="200"/>
      <c r="HUB802" s="200"/>
      <c r="HUC802" s="200"/>
      <c r="HUD802" s="200"/>
      <c r="HUE802" s="200"/>
      <c r="HUF802" s="200"/>
      <c r="HUG802" s="200"/>
      <c r="HUH802" s="200"/>
      <c r="HUI802" s="200"/>
      <c r="HUJ802" s="200"/>
      <c r="HUK802" s="200"/>
      <c r="HUL802" s="200"/>
      <c r="HUM802" s="200"/>
      <c r="HUN802" s="200"/>
      <c r="HUO802" s="200"/>
      <c r="HUP802" s="200"/>
      <c r="HUQ802" s="200"/>
      <c r="HUR802" s="200"/>
      <c r="HUS802" s="200"/>
      <c r="HUT802" s="200"/>
      <c r="HUU802" s="200"/>
      <c r="HUV802" s="200"/>
      <c r="HUW802" s="200"/>
      <c r="HUX802" s="200"/>
      <c r="HUY802" s="200"/>
      <c r="HUZ802" s="200"/>
      <c r="HVA802" s="200"/>
      <c r="HVB802" s="200"/>
      <c r="HVC802" s="200"/>
      <c r="HVD802" s="200"/>
      <c r="HVE802" s="200"/>
      <c r="HVF802" s="200"/>
      <c r="HVG802" s="200"/>
      <c r="HVH802" s="200"/>
      <c r="HVI802" s="200"/>
      <c r="HVJ802" s="200"/>
      <c r="HVK802" s="200"/>
      <c r="HVL802" s="200"/>
      <c r="HVM802" s="200"/>
      <c r="HVN802" s="200"/>
      <c r="HVO802" s="200"/>
      <c r="HVP802" s="200"/>
      <c r="HVQ802" s="200"/>
      <c r="HVR802" s="200"/>
      <c r="HVS802" s="200"/>
      <c r="HVT802" s="200"/>
      <c r="HVU802" s="200"/>
      <c r="HVV802" s="200"/>
      <c r="HVW802" s="200"/>
      <c r="HVX802" s="200"/>
      <c r="HVY802" s="200"/>
      <c r="HVZ802" s="200"/>
      <c r="HWA802" s="200"/>
      <c r="HWB802" s="200"/>
      <c r="HWC802" s="200"/>
      <c r="HWD802" s="200"/>
      <c r="HWE802" s="200"/>
      <c r="HWF802" s="200"/>
      <c r="HWG802" s="200"/>
      <c r="HWH802" s="200"/>
      <c r="HWI802" s="200"/>
      <c r="HWJ802" s="200"/>
      <c r="HWK802" s="200"/>
      <c r="HWL802" s="200"/>
      <c r="HWM802" s="200"/>
      <c r="HWN802" s="200"/>
      <c r="HWO802" s="200"/>
      <c r="HWP802" s="200"/>
      <c r="HWQ802" s="200"/>
      <c r="HWR802" s="200"/>
      <c r="HWS802" s="200"/>
      <c r="HWT802" s="200"/>
      <c r="HWU802" s="200"/>
      <c r="HWV802" s="200"/>
      <c r="HWW802" s="200"/>
      <c r="HWX802" s="200"/>
      <c r="HWY802" s="200"/>
      <c r="HWZ802" s="200"/>
      <c r="HXA802" s="200"/>
      <c r="HXB802" s="200"/>
      <c r="HXC802" s="200"/>
      <c r="HXD802" s="200"/>
      <c r="HXE802" s="200"/>
      <c r="HXF802" s="200"/>
      <c r="HXG802" s="200"/>
      <c r="HXH802" s="200"/>
      <c r="HXI802" s="200"/>
      <c r="HXJ802" s="200"/>
      <c r="HXK802" s="200"/>
      <c r="HXL802" s="200"/>
      <c r="HXM802" s="200"/>
      <c r="HXN802" s="200"/>
      <c r="HXO802" s="200"/>
      <c r="HXP802" s="200"/>
      <c r="HXQ802" s="200"/>
      <c r="HXR802" s="200"/>
      <c r="HXS802" s="200"/>
      <c r="HXT802" s="200"/>
      <c r="HXU802" s="200"/>
      <c r="HXV802" s="200"/>
      <c r="HXW802" s="200"/>
      <c r="HXX802" s="200"/>
      <c r="HXY802" s="200"/>
      <c r="HXZ802" s="200"/>
      <c r="HYA802" s="200"/>
      <c r="HYB802" s="200"/>
      <c r="HYC802" s="200"/>
      <c r="HYD802" s="200"/>
      <c r="HYE802" s="200"/>
      <c r="HYF802" s="200"/>
      <c r="HYG802" s="200"/>
      <c r="HYH802" s="200"/>
      <c r="HYI802" s="200"/>
      <c r="HYJ802" s="200"/>
      <c r="HYK802" s="200"/>
      <c r="HYL802" s="200"/>
      <c r="HYM802" s="200"/>
      <c r="HYN802" s="200"/>
      <c r="HYO802" s="200"/>
      <c r="HYP802" s="200"/>
      <c r="HYQ802" s="200"/>
      <c r="HYR802" s="200"/>
      <c r="HYS802" s="200"/>
      <c r="HYT802" s="200"/>
      <c r="HYU802" s="200"/>
      <c r="HYV802" s="200"/>
      <c r="HYW802" s="200"/>
      <c r="HYX802" s="200"/>
      <c r="HYY802" s="200"/>
      <c r="HYZ802" s="200"/>
      <c r="HZA802" s="200"/>
      <c r="HZB802" s="200"/>
      <c r="HZC802" s="200"/>
      <c r="HZD802" s="200"/>
      <c r="HZE802" s="200"/>
      <c r="HZF802" s="200"/>
      <c r="HZG802" s="200"/>
      <c r="HZH802" s="200"/>
      <c r="HZI802" s="200"/>
      <c r="HZJ802" s="200"/>
      <c r="HZK802" s="200"/>
      <c r="HZL802" s="200"/>
      <c r="HZM802" s="200"/>
      <c r="HZN802" s="200"/>
      <c r="HZO802" s="200"/>
      <c r="HZP802" s="200"/>
      <c r="HZQ802" s="200"/>
      <c r="HZR802" s="200"/>
      <c r="HZS802" s="200"/>
      <c r="HZT802" s="200"/>
      <c r="HZU802" s="200"/>
      <c r="HZV802" s="200"/>
      <c r="HZW802" s="200"/>
      <c r="HZX802" s="200"/>
      <c r="HZY802" s="200"/>
      <c r="HZZ802" s="200"/>
      <c r="IAA802" s="200"/>
      <c r="IAB802" s="200"/>
      <c r="IAC802" s="200"/>
      <c r="IAD802" s="200"/>
      <c r="IAE802" s="200"/>
      <c r="IAF802" s="200"/>
      <c r="IAG802" s="200"/>
      <c r="IAH802" s="200"/>
      <c r="IAI802" s="200"/>
      <c r="IAJ802" s="200"/>
      <c r="IAK802" s="200"/>
      <c r="IAL802" s="200"/>
      <c r="IAM802" s="200"/>
      <c r="IAN802" s="200"/>
      <c r="IAO802" s="200"/>
      <c r="IAP802" s="200"/>
      <c r="IAQ802" s="200"/>
      <c r="IAR802" s="200"/>
      <c r="IAS802" s="200"/>
      <c r="IAT802" s="200"/>
      <c r="IAU802" s="200"/>
      <c r="IAV802" s="200"/>
      <c r="IAW802" s="200"/>
      <c r="IAX802" s="200"/>
      <c r="IAY802" s="200"/>
      <c r="IAZ802" s="200"/>
      <c r="IBA802" s="200"/>
      <c r="IBB802" s="200"/>
      <c r="IBC802" s="200"/>
      <c r="IBD802" s="200"/>
      <c r="IBE802" s="200"/>
      <c r="IBF802" s="200"/>
      <c r="IBG802" s="200"/>
      <c r="IBH802" s="200"/>
      <c r="IBI802" s="200"/>
      <c r="IBJ802" s="200"/>
      <c r="IBK802" s="200"/>
      <c r="IBL802" s="200"/>
      <c r="IBM802" s="200"/>
      <c r="IBN802" s="200"/>
      <c r="IBO802" s="200"/>
      <c r="IBP802" s="200"/>
      <c r="IBQ802" s="200"/>
      <c r="IBR802" s="200"/>
      <c r="IBS802" s="200"/>
      <c r="IBT802" s="200"/>
      <c r="IBU802" s="200"/>
      <c r="IBV802" s="200"/>
      <c r="IBW802" s="200"/>
      <c r="IBX802" s="200"/>
      <c r="IBY802" s="200"/>
      <c r="IBZ802" s="200"/>
      <c r="ICA802" s="200"/>
      <c r="ICB802" s="200"/>
      <c r="ICC802" s="200"/>
      <c r="ICD802" s="200"/>
      <c r="ICE802" s="200"/>
      <c r="ICF802" s="200"/>
      <c r="ICG802" s="200"/>
      <c r="ICH802" s="200"/>
      <c r="ICI802" s="200"/>
      <c r="ICJ802" s="200"/>
      <c r="ICK802" s="200"/>
      <c r="ICL802" s="200"/>
      <c r="ICM802" s="200"/>
      <c r="ICN802" s="200"/>
      <c r="ICO802" s="200"/>
      <c r="ICP802" s="200"/>
      <c r="ICQ802" s="200"/>
      <c r="ICR802" s="200"/>
      <c r="ICS802" s="200"/>
      <c r="ICT802" s="200"/>
      <c r="ICU802" s="200"/>
      <c r="ICV802" s="200"/>
      <c r="ICW802" s="200"/>
      <c r="ICX802" s="200"/>
      <c r="ICY802" s="200"/>
      <c r="ICZ802" s="200"/>
      <c r="IDA802" s="200"/>
      <c r="IDB802" s="200"/>
      <c r="IDC802" s="200"/>
      <c r="IDD802" s="200"/>
      <c r="IDE802" s="200"/>
      <c r="IDF802" s="200"/>
      <c r="IDG802" s="200"/>
      <c r="IDH802" s="200"/>
      <c r="IDI802" s="200"/>
      <c r="IDJ802" s="200"/>
      <c r="IDK802" s="200"/>
      <c r="IDL802" s="200"/>
      <c r="IDM802" s="200"/>
      <c r="IDN802" s="200"/>
      <c r="IDO802" s="200"/>
      <c r="IDP802" s="200"/>
      <c r="IDQ802" s="200"/>
      <c r="IDR802" s="200"/>
      <c r="IDS802" s="200"/>
      <c r="IDT802" s="200"/>
      <c r="IDU802" s="200"/>
      <c r="IDV802" s="200"/>
      <c r="IDW802" s="200"/>
      <c r="IDX802" s="200"/>
      <c r="IDY802" s="200"/>
      <c r="IDZ802" s="200"/>
      <c r="IEA802" s="200"/>
      <c r="IEB802" s="200"/>
      <c r="IEC802" s="200"/>
      <c r="IED802" s="200"/>
      <c r="IEE802" s="200"/>
      <c r="IEF802" s="200"/>
      <c r="IEG802" s="200"/>
      <c r="IEH802" s="200"/>
      <c r="IEI802" s="200"/>
      <c r="IEJ802" s="200"/>
      <c r="IEK802" s="200"/>
      <c r="IEL802" s="200"/>
      <c r="IEM802" s="200"/>
      <c r="IEN802" s="200"/>
      <c r="IEO802" s="200"/>
      <c r="IEP802" s="200"/>
      <c r="IEQ802" s="200"/>
      <c r="IER802" s="200"/>
      <c r="IES802" s="200"/>
      <c r="IET802" s="200"/>
      <c r="IEU802" s="200"/>
      <c r="IEV802" s="200"/>
      <c r="IEW802" s="200"/>
      <c r="IEX802" s="200"/>
      <c r="IEY802" s="200"/>
      <c r="IEZ802" s="200"/>
      <c r="IFA802" s="200"/>
      <c r="IFB802" s="200"/>
      <c r="IFC802" s="200"/>
      <c r="IFD802" s="200"/>
      <c r="IFE802" s="200"/>
      <c r="IFF802" s="200"/>
      <c r="IFG802" s="200"/>
      <c r="IFH802" s="200"/>
      <c r="IFI802" s="200"/>
      <c r="IFJ802" s="200"/>
      <c r="IFK802" s="200"/>
      <c r="IFL802" s="200"/>
      <c r="IFM802" s="200"/>
      <c r="IFN802" s="200"/>
      <c r="IFO802" s="200"/>
      <c r="IFP802" s="200"/>
      <c r="IFQ802" s="200"/>
      <c r="IFR802" s="200"/>
      <c r="IFS802" s="200"/>
      <c r="IFT802" s="200"/>
      <c r="IFU802" s="200"/>
      <c r="IFV802" s="200"/>
      <c r="IFW802" s="200"/>
      <c r="IFX802" s="200"/>
      <c r="IFY802" s="200"/>
      <c r="IFZ802" s="200"/>
      <c r="IGA802" s="200"/>
      <c r="IGB802" s="200"/>
      <c r="IGC802" s="200"/>
      <c r="IGD802" s="200"/>
      <c r="IGE802" s="200"/>
      <c r="IGF802" s="200"/>
      <c r="IGG802" s="200"/>
      <c r="IGH802" s="200"/>
      <c r="IGI802" s="200"/>
      <c r="IGJ802" s="200"/>
      <c r="IGK802" s="200"/>
      <c r="IGL802" s="200"/>
      <c r="IGM802" s="200"/>
      <c r="IGN802" s="200"/>
      <c r="IGO802" s="200"/>
      <c r="IGP802" s="200"/>
      <c r="IGQ802" s="200"/>
      <c r="IGR802" s="200"/>
      <c r="IGS802" s="200"/>
      <c r="IGT802" s="200"/>
      <c r="IGU802" s="200"/>
      <c r="IGV802" s="200"/>
      <c r="IGW802" s="200"/>
      <c r="IGX802" s="200"/>
      <c r="IGY802" s="200"/>
      <c r="IGZ802" s="200"/>
      <c r="IHA802" s="200"/>
      <c r="IHB802" s="200"/>
      <c r="IHC802" s="200"/>
      <c r="IHD802" s="200"/>
      <c r="IHE802" s="200"/>
      <c r="IHF802" s="200"/>
      <c r="IHG802" s="200"/>
      <c r="IHH802" s="200"/>
      <c r="IHI802" s="200"/>
      <c r="IHJ802" s="200"/>
      <c r="IHK802" s="200"/>
      <c r="IHL802" s="200"/>
      <c r="IHM802" s="200"/>
      <c r="IHN802" s="200"/>
      <c r="IHO802" s="200"/>
      <c r="IHP802" s="200"/>
      <c r="IHQ802" s="200"/>
      <c r="IHR802" s="200"/>
      <c r="IHS802" s="200"/>
      <c r="IHT802" s="200"/>
      <c r="IHU802" s="200"/>
      <c r="IHV802" s="200"/>
      <c r="IHW802" s="200"/>
      <c r="IHX802" s="200"/>
      <c r="IHY802" s="200"/>
      <c r="IHZ802" s="200"/>
      <c r="IIA802" s="200"/>
      <c r="IIB802" s="200"/>
      <c r="IIC802" s="200"/>
      <c r="IID802" s="200"/>
      <c r="IIE802" s="200"/>
      <c r="IIF802" s="200"/>
      <c r="IIG802" s="200"/>
      <c r="IIH802" s="200"/>
      <c r="III802" s="200"/>
      <c r="IIJ802" s="200"/>
      <c r="IIK802" s="200"/>
      <c r="IIL802" s="200"/>
      <c r="IIM802" s="200"/>
      <c r="IIN802" s="200"/>
      <c r="IIO802" s="200"/>
      <c r="IIP802" s="200"/>
      <c r="IIQ802" s="200"/>
      <c r="IIR802" s="200"/>
      <c r="IIS802" s="200"/>
      <c r="IIT802" s="200"/>
      <c r="IIU802" s="200"/>
      <c r="IIV802" s="200"/>
      <c r="IIW802" s="200"/>
      <c r="IIX802" s="200"/>
      <c r="IIY802" s="200"/>
      <c r="IIZ802" s="200"/>
      <c r="IJA802" s="200"/>
      <c r="IJB802" s="200"/>
      <c r="IJC802" s="200"/>
      <c r="IJD802" s="200"/>
      <c r="IJE802" s="200"/>
      <c r="IJF802" s="200"/>
      <c r="IJG802" s="200"/>
      <c r="IJH802" s="200"/>
      <c r="IJI802" s="200"/>
      <c r="IJJ802" s="200"/>
      <c r="IJK802" s="200"/>
      <c r="IJL802" s="200"/>
      <c r="IJM802" s="200"/>
      <c r="IJN802" s="200"/>
      <c r="IJO802" s="200"/>
      <c r="IJP802" s="200"/>
      <c r="IJQ802" s="200"/>
      <c r="IJR802" s="200"/>
      <c r="IJS802" s="200"/>
      <c r="IJT802" s="200"/>
      <c r="IJU802" s="200"/>
      <c r="IJV802" s="200"/>
      <c r="IJW802" s="200"/>
      <c r="IJX802" s="200"/>
      <c r="IJY802" s="200"/>
      <c r="IJZ802" s="200"/>
      <c r="IKA802" s="200"/>
      <c r="IKB802" s="200"/>
      <c r="IKC802" s="200"/>
      <c r="IKD802" s="200"/>
      <c r="IKE802" s="200"/>
      <c r="IKF802" s="200"/>
      <c r="IKG802" s="200"/>
      <c r="IKH802" s="200"/>
      <c r="IKI802" s="200"/>
      <c r="IKJ802" s="200"/>
      <c r="IKK802" s="200"/>
      <c r="IKL802" s="200"/>
      <c r="IKM802" s="200"/>
      <c r="IKN802" s="200"/>
      <c r="IKO802" s="200"/>
      <c r="IKP802" s="200"/>
      <c r="IKQ802" s="200"/>
      <c r="IKR802" s="200"/>
      <c r="IKS802" s="200"/>
      <c r="IKT802" s="200"/>
      <c r="IKU802" s="200"/>
      <c r="IKV802" s="200"/>
      <c r="IKW802" s="200"/>
      <c r="IKX802" s="200"/>
      <c r="IKY802" s="200"/>
      <c r="IKZ802" s="200"/>
      <c r="ILA802" s="200"/>
      <c r="ILB802" s="200"/>
      <c r="ILC802" s="200"/>
      <c r="ILD802" s="200"/>
      <c r="ILE802" s="200"/>
      <c r="ILF802" s="200"/>
      <c r="ILG802" s="200"/>
      <c r="ILH802" s="200"/>
      <c r="ILI802" s="200"/>
      <c r="ILJ802" s="200"/>
      <c r="ILK802" s="200"/>
      <c r="ILL802" s="200"/>
      <c r="ILM802" s="200"/>
      <c r="ILN802" s="200"/>
      <c r="ILO802" s="200"/>
      <c r="ILP802" s="200"/>
      <c r="ILQ802" s="200"/>
      <c r="ILR802" s="200"/>
      <c r="ILS802" s="200"/>
      <c r="ILT802" s="200"/>
      <c r="ILU802" s="200"/>
      <c r="ILV802" s="200"/>
      <c r="ILW802" s="200"/>
      <c r="ILX802" s="200"/>
      <c r="ILY802" s="200"/>
      <c r="ILZ802" s="200"/>
      <c r="IMA802" s="200"/>
      <c r="IMB802" s="200"/>
      <c r="IMC802" s="200"/>
      <c r="IMD802" s="200"/>
      <c r="IME802" s="200"/>
      <c r="IMF802" s="200"/>
      <c r="IMG802" s="200"/>
      <c r="IMH802" s="200"/>
      <c r="IMI802" s="200"/>
      <c r="IMJ802" s="200"/>
      <c r="IMK802" s="200"/>
      <c r="IML802" s="200"/>
      <c r="IMM802" s="200"/>
      <c r="IMN802" s="200"/>
      <c r="IMO802" s="200"/>
      <c r="IMP802" s="200"/>
      <c r="IMQ802" s="200"/>
      <c r="IMR802" s="200"/>
      <c r="IMS802" s="200"/>
      <c r="IMT802" s="200"/>
      <c r="IMU802" s="200"/>
      <c r="IMV802" s="200"/>
      <c r="IMW802" s="200"/>
      <c r="IMX802" s="200"/>
      <c r="IMY802" s="200"/>
      <c r="IMZ802" s="200"/>
      <c r="INA802" s="200"/>
      <c r="INB802" s="200"/>
      <c r="INC802" s="200"/>
      <c r="IND802" s="200"/>
      <c r="INE802" s="200"/>
      <c r="INF802" s="200"/>
      <c r="ING802" s="200"/>
      <c r="INH802" s="200"/>
      <c r="INI802" s="200"/>
      <c r="INJ802" s="200"/>
      <c r="INK802" s="200"/>
      <c r="INL802" s="200"/>
      <c r="INM802" s="200"/>
      <c r="INN802" s="200"/>
      <c r="INO802" s="200"/>
      <c r="INP802" s="200"/>
      <c r="INQ802" s="200"/>
      <c r="INR802" s="200"/>
      <c r="INS802" s="200"/>
      <c r="INT802" s="200"/>
      <c r="INU802" s="200"/>
      <c r="INV802" s="200"/>
      <c r="INW802" s="200"/>
      <c r="INX802" s="200"/>
      <c r="INY802" s="200"/>
      <c r="INZ802" s="200"/>
      <c r="IOA802" s="200"/>
      <c r="IOB802" s="200"/>
      <c r="IOC802" s="200"/>
      <c r="IOD802" s="200"/>
      <c r="IOE802" s="200"/>
      <c r="IOF802" s="200"/>
      <c r="IOG802" s="200"/>
      <c r="IOH802" s="200"/>
      <c r="IOI802" s="200"/>
      <c r="IOJ802" s="200"/>
      <c r="IOK802" s="200"/>
      <c r="IOL802" s="200"/>
      <c r="IOM802" s="200"/>
      <c r="ION802" s="200"/>
      <c r="IOO802" s="200"/>
      <c r="IOP802" s="200"/>
      <c r="IOQ802" s="200"/>
      <c r="IOR802" s="200"/>
      <c r="IOS802" s="200"/>
      <c r="IOT802" s="200"/>
      <c r="IOU802" s="200"/>
      <c r="IOV802" s="200"/>
      <c r="IOW802" s="200"/>
      <c r="IOX802" s="200"/>
      <c r="IOY802" s="200"/>
      <c r="IOZ802" s="200"/>
      <c r="IPA802" s="200"/>
      <c r="IPB802" s="200"/>
      <c r="IPC802" s="200"/>
      <c r="IPD802" s="200"/>
      <c r="IPE802" s="200"/>
      <c r="IPF802" s="200"/>
      <c r="IPG802" s="200"/>
      <c r="IPH802" s="200"/>
      <c r="IPI802" s="200"/>
      <c r="IPJ802" s="200"/>
      <c r="IPK802" s="200"/>
      <c r="IPL802" s="200"/>
      <c r="IPM802" s="200"/>
      <c r="IPN802" s="200"/>
      <c r="IPO802" s="200"/>
      <c r="IPP802" s="200"/>
      <c r="IPQ802" s="200"/>
      <c r="IPR802" s="200"/>
      <c r="IPS802" s="200"/>
      <c r="IPT802" s="200"/>
      <c r="IPU802" s="200"/>
      <c r="IPV802" s="200"/>
      <c r="IPW802" s="200"/>
      <c r="IPX802" s="200"/>
      <c r="IPY802" s="200"/>
      <c r="IPZ802" s="200"/>
      <c r="IQA802" s="200"/>
      <c r="IQB802" s="200"/>
      <c r="IQC802" s="200"/>
      <c r="IQD802" s="200"/>
      <c r="IQE802" s="200"/>
      <c r="IQF802" s="200"/>
      <c r="IQG802" s="200"/>
      <c r="IQH802" s="200"/>
      <c r="IQI802" s="200"/>
      <c r="IQJ802" s="200"/>
      <c r="IQK802" s="200"/>
      <c r="IQL802" s="200"/>
      <c r="IQM802" s="200"/>
      <c r="IQN802" s="200"/>
      <c r="IQO802" s="200"/>
      <c r="IQP802" s="200"/>
      <c r="IQQ802" s="200"/>
      <c r="IQR802" s="200"/>
      <c r="IQS802" s="200"/>
      <c r="IQT802" s="200"/>
      <c r="IQU802" s="200"/>
      <c r="IQV802" s="200"/>
      <c r="IQW802" s="200"/>
      <c r="IQX802" s="200"/>
      <c r="IQY802" s="200"/>
      <c r="IQZ802" s="200"/>
      <c r="IRA802" s="200"/>
      <c r="IRB802" s="200"/>
      <c r="IRC802" s="200"/>
      <c r="IRD802" s="200"/>
      <c r="IRE802" s="200"/>
      <c r="IRF802" s="200"/>
      <c r="IRG802" s="200"/>
      <c r="IRH802" s="200"/>
      <c r="IRI802" s="200"/>
      <c r="IRJ802" s="200"/>
      <c r="IRK802" s="200"/>
      <c r="IRL802" s="200"/>
      <c r="IRM802" s="200"/>
      <c r="IRN802" s="200"/>
      <c r="IRO802" s="200"/>
      <c r="IRP802" s="200"/>
      <c r="IRQ802" s="200"/>
      <c r="IRR802" s="200"/>
      <c r="IRS802" s="200"/>
      <c r="IRT802" s="200"/>
      <c r="IRU802" s="200"/>
      <c r="IRV802" s="200"/>
      <c r="IRW802" s="200"/>
      <c r="IRX802" s="200"/>
      <c r="IRY802" s="200"/>
      <c r="IRZ802" s="200"/>
      <c r="ISA802" s="200"/>
      <c r="ISB802" s="200"/>
      <c r="ISC802" s="200"/>
      <c r="ISD802" s="200"/>
      <c r="ISE802" s="200"/>
      <c r="ISF802" s="200"/>
      <c r="ISG802" s="200"/>
      <c r="ISH802" s="200"/>
      <c r="ISI802" s="200"/>
      <c r="ISJ802" s="200"/>
      <c r="ISK802" s="200"/>
      <c r="ISL802" s="200"/>
      <c r="ISM802" s="200"/>
      <c r="ISN802" s="200"/>
      <c r="ISO802" s="200"/>
      <c r="ISP802" s="200"/>
      <c r="ISQ802" s="200"/>
      <c r="ISR802" s="200"/>
      <c r="ISS802" s="200"/>
      <c r="IST802" s="200"/>
      <c r="ISU802" s="200"/>
      <c r="ISV802" s="200"/>
      <c r="ISW802" s="200"/>
      <c r="ISX802" s="200"/>
      <c r="ISY802" s="200"/>
      <c r="ISZ802" s="200"/>
      <c r="ITA802" s="200"/>
      <c r="ITB802" s="200"/>
      <c r="ITC802" s="200"/>
      <c r="ITD802" s="200"/>
      <c r="ITE802" s="200"/>
      <c r="ITF802" s="200"/>
      <c r="ITG802" s="200"/>
      <c r="ITH802" s="200"/>
      <c r="ITI802" s="200"/>
      <c r="ITJ802" s="200"/>
      <c r="ITK802" s="200"/>
      <c r="ITL802" s="200"/>
      <c r="ITM802" s="200"/>
      <c r="ITN802" s="200"/>
      <c r="ITO802" s="200"/>
      <c r="ITP802" s="200"/>
      <c r="ITQ802" s="200"/>
      <c r="ITR802" s="200"/>
      <c r="ITS802" s="200"/>
      <c r="ITT802" s="200"/>
      <c r="ITU802" s="200"/>
      <c r="ITV802" s="200"/>
      <c r="ITW802" s="200"/>
      <c r="ITX802" s="200"/>
      <c r="ITY802" s="200"/>
      <c r="ITZ802" s="200"/>
      <c r="IUA802" s="200"/>
      <c r="IUB802" s="200"/>
      <c r="IUC802" s="200"/>
      <c r="IUD802" s="200"/>
      <c r="IUE802" s="200"/>
      <c r="IUF802" s="200"/>
      <c r="IUG802" s="200"/>
      <c r="IUH802" s="200"/>
      <c r="IUI802" s="200"/>
      <c r="IUJ802" s="200"/>
      <c r="IUK802" s="200"/>
      <c r="IUL802" s="200"/>
      <c r="IUM802" s="200"/>
      <c r="IUN802" s="200"/>
      <c r="IUO802" s="200"/>
      <c r="IUP802" s="200"/>
      <c r="IUQ802" s="200"/>
      <c r="IUR802" s="200"/>
      <c r="IUS802" s="200"/>
      <c r="IUT802" s="200"/>
      <c r="IUU802" s="200"/>
      <c r="IUV802" s="200"/>
      <c r="IUW802" s="200"/>
      <c r="IUX802" s="200"/>
      <c r="IUY802" s="200"/>
      <c r="IUZ802" s="200"/>
      <c r="IVA802" s="200"/>
      <c r="IVB802" s="200"/>
      <c r="IVC802" s="200"/>
      <c r="IVD802" s="200"/>
      <c r="IVE802" s="200"/>
      <c r="IVF802" s="200"/>
      <c r="IVG802" s="200"/>
      <c r="IVH802" s="200"/>
      <c r="IVI802" s="200"/>
      <c r="IVJ802" s="200"/>
      <c r="IVK802" s="200"/>
      <c r="IVL802" s="200"/>
      <c r="IVM802" s="200"/>
      <c r="IVN802" s="200"/>
      <c r="IVO802" s="200"/>
      <c r="IVP802" s="200"/>
      <c r="IVQ802" s="200"/>
      <c r="IVR802" s="200"/>
      <c r="IVS802" s="200"/>
      <c r="IVT802" s="200"/>
      <c r="IVU802" s="200"/>
      <c r="IVV802" s="200"/>
      <c r="IVW802" s="200"/>
      <c r="IVX802" s="200"/>
      <c r="IVY802" s="200"/>
      <c r="IVZ802" s="200"/>
      <c r="IWA802" s="200"/>
      <c r="IWB802" s="200"/>
      <c r="IWC802" s="200"/>
      <c r="IWD802" s="200"/>
      <c r="IWE802" s="200"/>
      <c r="IWF802" s="200"/>
      <c r="IWG802" s="200"/>
      <c r="IWH802" s="200"/>
      <c r="IWI802" s="200"/>
      <c r="IWJ802" s="200"/>
      <c r="IWK802" s="200"/>
      <c r="IWL802" s="200"/>
      <c r="IWM802" s="200"/>
      <c r="IWN802" s="200"/>
      <c r="IWO802" s="200"/>
      <c r="IWP802" s="200"/>
      <c r="IWQ802" s="200"/>
      <c r="IWR802" s="200"/>
      <c r="IWS802" s="200"/>
      <c r="IWT802" s="200"/>
      <c r="IWU802" s="200"/>
      <c r="IWV802" s="200"/>
      <c r="IWW802" s="200"/>
      <c r="IWX802" s="200"/>
      <c r="IWY802" s="200"/>
      <c r="IWZ802" s="200"/>
      <c r="IXA802" s="200"/>
      <c r="IXB802" s="200"/>
      <c r="IXC802" s="200"/>
      <c r="IXD802" s="200"/>
      <c r="IXE802" s="200"/>
      <c r="IXF802" s="200"/>
      <c r="IXG802" s="200"/>
      <c r="IXH802" s="200"/>
      <c r="IXI802" s="200"/>
      <c r="IXJ802" s="200"/>
      <c r="IXK802" s="200"/>
      <c r="IXL802" s="200"/>
      <c r="IXM802" s="200"/>
      <c r="IXN802" s="200"/>
      <c r="IXO802" s="200"/>
      <c r="IXP802" s="200"/>
      <c r="IXQ802" s="200"/>
      <c r="IXR802" s="200"/>
      <c r="IXS802" s="200"/>
      <c r="IXT802" s="200"/>
      <c r="IXU802" s="200"/>
      <c r="IXV802" s="200"/>
      <c r="IXW802" s="200"/>
      <c r="IXX802" s="200"/>
      <c r="IXY802" s="200"/>
      <c r="IXZ802" s="200"/>
      <c r="IYA802" s="200"/>
      <c r="IYB802" s="200"/>
      <c r="IYC802" s="200"/>
      <c r="IYD802" s="200"/>
      <c r="IYE802" s="200"/>
      <c r="IYF802" s="200"/>
      <c r="IYG802" s="200"/>
      <c r="IYH802" s="200"/>
      <c r="IYI802" s="200"/>
      <c r="IYJ802" s="200"/>
      <c r="IYK802" s="200"/>
      <c r="IYL802" s="200"/>
      <c r="IYM802" s="200"/>
      <c r="IYN802" s="200"/>
      <c r="IYO802" s="200"/>
      <c r="IYP802" s="200"/>
      <c r="IYQ802" s="200"/>
      <c r="IYR802" s="200"/>
      <c r="IYS802" s="200"/>
      <c r="IYT802" s="200"/>
      <c r="IYU802" s="200"/>
      <c r="IYV802" s="200"/>
      <c r="IYW802" s="200"/>
      <c r="IYX802" s="200"/>
      <c r="IYY802" s="200"/>
      <c r="IYZ802" s="200"/>
      <c r="IZA802" s="200"/>
      <c r="IZB802" s="200"/>
      <c r="IZC802" s="200"/>
      <c r="IZD802" s="200"/>
      <c r="IZE802" s="200"/>
      <c r="IZF802" s="200"/>
      <c r="IZG802" s="200"/>
      <c r="IZH802" s="200"/>
      <c r="IZI802" s="200"/>
      <c r="IZJ802" s="200"/>
      <c r="IZK802" s="200"/>
      <c r="IZL802" s="200"/>
      <c r="IZM802" s="200"/>
      <c r="IZN802" s="200"/>
      <c r="IZO802" s="200"/>
      <c r="IZP802" s="200"/>
      <c r="IZQ802" s="200"/>
      <c r="IZR802" s="200"/>
      <c r="IZS802" s="200"/>
      <c r="IZT802" s="200"/>
      <c r="IZU802" s="200"/>
      <c r="IZV802" s="200"/>
      <c r="IZW802" s="200"/>
      <c r="IZX802" s="200"/>
      <c r="IZY802" s="200"/>
      <c r="IZZ802" s="200"/>
      <c r="JAA802" s="200"/>
      <c r="JAB802" s="200"/>
      <c r="JAC802" s="200"/>
      <c r="JAD802" s="200"/>
      <c r="JAE802" s="200"/>
      <c r="JAF802" s="200"/>
      <c r="JAG802" s="200"/>
      <c r="JAH802" s="200"/>
      <c r="JAI802" s="200"/>
      <c r="JAJ802" s="200"/>
      <c r="JAK802" s="200"/>
      <c r="JAL802" s="200"/>
      <c r="JAM802" s="200"/>
      <c r="JAN802" s="200"/>
      <c r="JAO802" s="200"/>
      <c r="JAP802" s="200"/>
      <c r="JAQ802" s="200"/>
      <c r="JAR802" s="200"/>
      <c r="JAS802" s="200"/>
      <c r="JAT802" s="200"/>
      <c r="JAU802" s="200"/>
      <c r="JAV802" s="200"/>
      <c r="JAW802" s="200"/>
      <c r="JAX802" s="200"/>
      <c r="JAY802" s="200"/>
      <c r="JAZ802" s="200"/>
      <c r="JBA802" s="200"/>
      <c r="JBB802" s="200"/>
      <c r="JBC802" s="200"/>
      <c r="JBD802" s="200"/>
      <c r="JBE802" s="200"/>
      <c r="JBF802" s="200"/>
      <c r="JBG802" s="200"/>
      <c r="JBH802" s="200"/>
      <c r="JBI802" s="200"/>
      <c r="JBJ802" s="200"/>
      <c r="JBK802" s="200"/>
      <c r="JBL802" s="200"/>
      <c r="JBM802" s="200"/>
      <c r="JBN802" s="200"/>
      <c r="JBO802" s="200"/>
      <c r="JBP802" s="200"/>
      <c r="JBQ802" s="200"/>
      <c r="JBR802" s="200"/>
      <c r="JBS802" s="200"/>
      <c r="JBT802" s="200"/>
      <c r="JBU802" s="200"/>
      <c r="JBV802" s="200"/>
      <c r="JBW802" s="200"/>
      <c r="JBX802" s="200"/>
      <c r="JBY802" s="200"/>
      <c r="JBZ802" s="200"/>
      <c r="JCA802" s="200"/>
      <c r="JCB802" s="200"/>
      <c r="JCC802" s="200"/>
      <c r="JCD802" s="200"/>
      <c r="JCE802" s="200"/>
      <c r="JCF802" s="200"/>
      <c r="JCG802" s="200"/>
      <c r="JCH802" s="200"/>
      <c r="JCI802" s="200"/>
      <c r="JCJ802" s="200"/>
      <c r="JCK802" s="200"/>
      <c r="JCL802" s="200"/>
      <c r="JCM802" s="200"/>
      <c r="JCN802" s="200"/>
      <c r="JCO802" s="200"/>
      <c r="JCP802" s="200"/>
      <c r="JCQ802" s="200"/>
      <c r="JCR802" s="200"/>
      <c r="JCS802" s="200"/>
      <c r="JCT802" s="200"/>
      <c r="JCU802" s="200"/>
      <c r="JCV802" s="200"/>
      <c r="JCW802" s="200"/>
      <c r="JCX802" s="200"/>
      <c r="JCY802" s="200"/>
      <c r="JCZ802" s="200"/>
      <c r="JDA802" s="200"/>
      <c r="JDB802" s="200"/>
      <c r="JDC802" s="200"/>
      <c r="JDD802" s="200"/>
      <c r="JDE802" s="200"/>
      <c r="JDF802" s="200"/>
      <c r="JDG802" s="200"/>
      <c r="JDH802" s="200"/>
      <c r="JDI802" s="200"/>
      <c r="JDJ802" s="200"/>
      <c r="JDK802" s="200"/>
      <c r="JDL802" s="200"/>
      <c r="JDM802" s="200"/>
      <c r="JDN802" s="200"/>
      <c r="JDO802" s="200"/>
      <c r="JDP802" s="200"/>
      <c r="JDQ802" s="200"/>
      <c r="JDR802" s="200"/>
      <c r="JDS802" s="200"/>
      <c r="JDT802" s="200"/>
      <c r="JDU802" s="200"/>
      <c r="JDV802" s="200"/>
      <c r="JDW802" s="200"/>
      <c r="JDX802" s="200"/>
      <c r="JDY802" s="200"/>
      <c r="JDZ802" s="200"/>
      <c r="JEA802" s="200"/>
      <c r="JEB802" s="200"/>
      <c r="JEC802" s="200"/>
      <c r="JED802" s="200"/>
      <c r="JEE802" s="200"/>
      <c r="JEF802" s="200"/>
      <c r="JEG802" s="200"/>
      <c r="JEH802" s="200"/>
      <c r="JEI802" s="200"/>
      <c r="JEJ802" s="200"/>
      <c r="JEK802" s="200"/>
      <c r="JEL802" s="200"/>
      <c r="JEM802" s="200"/>
      <c r="JEN802" s="200"/>
      <c r="JEO802" s="200"/>
      <c r="JEP802" s="200"/>
      <c r="JEQ802" s="200"/>
      <c r="JER802" s="200"/>
      <c r="JES802" s="200"/>
      <c r="JET802" s="200"/>
      <c r="JEU802" s="200"/>
      <c r="JEV802" s="200"/>
      <c r="JEW802" s="200"/>
      <c r="JEX802" s="200"/>
      <c r="JEY802" s="200"/>
      <c r="JEZ802" s="200"/>
      <c r="JFA802" s="200"/>
      <c r="JFB802" s="200"/>
      <c r="JFC802" s="200"/>
      <c r="JFD802" s="200"/>
      <c r="JFE802" s="200"/>
      <c r="JFF802" s="200"/>
      <c r="JFG802" s="200"/>
      <c r="JFH802" s="200"/>
      <c r="JFI802" s="200"/>
      <c r="JFJ802" s="200"/>
      <c r="JFK802" s="200"/>
      <c r="JFL802" s="200"/>
      <c r="JFM802" s="200"/>
      <c r="JFN802" s="200"/>
      <c r="JFO802" s="200"/>
      <c r="JFP802" s="200"/>
      <c r="JFQ802" s="200"/>
      <c r="JFR802" s="200"/>
      <c r="JFS802" s="200"/>
      <c r="JFT802" s="200"/>
      <c r="JFU802" s="200"/>
      <c r="JFV802" s="200"/>
      <c r="JFW802" s="200"/>
      <c r="JFX802" s="200"/>
      <c r="JFY802" s="200"/>
      <c r="JFZ802" s="200"/>
      <c r="JGA802" s="200"/>
      <c r="JGB802" s="200"/>
      <c r="JGC802" s="200"/>
      <c r="JGD802" s="200"/>
      <c r="JGE802" s="200"/>
      <c r="JGF802" s="200"/>
      <c r="JGG802" s="200"/>
      <c r="JGH802" s="200"/>
      <c r="JGI802" s="200"/>
      <c r="JGJ802" s="200"/>
      <c r="JGK802" s="200"/>
      <c r="JGL802" s="200"/>
      <c r="JGM802" s="200"/>
      <c r="JGN802" s="200"/>
      <c r="JGO802" s="200"/>
      <c r="JGP802" s="200"/>
      <c r="JGQ802" s="200"/>
      <c r="JGR802" s="200"/>
      <c r="JGS802" s="200"/>
      <c r="JGT802" s="200"/>
      <c r="JGU802" s="200"/>
      <c r="JGV802" s="200"/>
      <c r="JGW802" s="200"/>
      <c r="JGX802" s="200"/>
      <c r="JGY802" s="200"/>
      <c r="JGZ802" s="200"/>
      <c r="JHA802" s="200"/>
      <c r="JHB802" s="200"/>
      <c r="JHC802" s="200"/>
      <c r="JHD802" s="200"/>
      <c r="JHE802" s="200"/>
      <c r="JHF802" s="200"/>
      <c r="JHG802" s="200"/>
      <c r="JHH802" s="200"/>
      <c r="JHI802" s="200"/>
      <c r="JHJ802" s="200"/>
      <c r="JHK802" s="200"/>
      <c r="JHL802" s="200"/>
      <c r="JHM802" s="200"/>
      <c r="JHN802" s="200"/>
      <c r="JHO802" s="200"/>
      <c r="JHP802" s="200"/>
      <c r="JHQ802" s="200"/>
      <c r="JHR802" s="200"/>
      <c r="JHS802" s="200"/>
      <c r="JHT802" s="200"/>
      <c r="JHU802" s="200"/>
      <c r="JHV802" s="200"/>
      <c r="JHW802" s="200"/>
      <c r="JHX802" s="200"/>
      <c r="JHY802" s="200"/>
      <c r="JHZ802" s="200"/>
      <c r="JIA802" s="200"/>
      <c r="JIB802" s="200"/>
      <c r="JIC802" s="200"/>
      <c r="JID802" s="200"/>
      <c r="JIE802" s="200"/>
      <c r="JIF802" s="200"/>
      <c r="JIG802" s="200"/>
      <c r="JIH802" s="200"/>
      <c r="JII802" s="200"/>
      <c r="JIJ802" s="200"/>
      <c r="JIK802" s="200"/>
      <c r="JIL802" s="200"/>
      <c r="JIM802" s="200"/>
      <c r="JIN802" s="200"/>
      <c r="JIO802" s="200"/>
      <c r="JIP802" s="200"/>
      <c r="JIQ802" s="200"/>
      <c r="JIR802" s="200"/>
      <c r="JIS802" s="200"/>
      <c r="JIT802" s="200"/>
      <c r="JIU802" s="200"/>
      <c r="JIV802" s="200"/>
      <c r="JIW802" s="200"/>
      <c r="JIX802" s="200"/>
      <c r="JIY802" s="200"/>
      <c r="JIZ802" s="200"/>
      <c r="JJA802" s="200"/>
      <c r="JJB802" s="200"/>
      <c r="JJC802" s="200"/>
      <c r="JJD802" s="200"/>
      <c r="JJE802" s="200"/>
      <c r="JJF802" s="200"/>
      <c r="JJG802" s="200"/>
      <c r="JJH802" s="200"/>
      <c r="JJI802" s="200"/>
      <c r="JJJ802" s="200"/>
      <c r="JJK802" s="200"/>
      <c r="JJL802" s="200"/>
      <c r="JJM802" s="200"/>
      <c r="JJN802" s="200"/>
      <c r="JJO802" s="200"/>
      <c r="JJP802" s="200"/>
      <c r="JJQ802" s="200"/>
      <c r="JJR802" s="200"/>
      <c r="JJS802" s="200"/>
      <c r="JJT802" s="200"/>
      <c r="JJU802" s="200"/>
      <c r="JJV802" s="200"/>
      <c r="JJW802" s="200"/>
      <c r="JJX802" s="200"/>
      <c r="JJY802" s="200"/>
      <c r="JJZ802" s="200"/>
      <c r="JKA802" s="200"/>
      <c r="JKB802" s="200"/>
      <c r="JKC802" s="200"/>
      <c r="JKD802" s="200"/>
      <c r="JKE802" s="200"/>
      <c r="JKF802" s="200"/>
      <c r="JKG802" s="200"/>
      <c r="JKH802" s="200"/>
      <c r="JKI802" s="200"/>
      <c r="JKJ802" s="200"/>
      <c r="JKK802" s="200"/>
      <c r="JKL802" s="200"/>
      <c r="JKM802" s="200"/>
      <c r="JKN802" s="200"/>
      <c r="JKO802" s="200"/>
      <c r="JKP802" s="200"/>
      <c r="JKQ802" s="200"/>
      <c r="JKR802" s="200"/>
      <c r="JKS802" s="200"/>
      <c r="JKT802" s="200"/>
      <c r="JKU802" s="200"/>
      <c r="JKV802" s="200"/>
      <c r="JKW802" s="200"/>
      <c r="JKX802" s="200"/>
      <c r="JKY802" s="200"/>
      <c r="JKZ802" s="200"/>
      <c r="JLA802" s="200"/>
      <c r="JLB802" s="200"/>
      <c r="JLC802" s="200"/>
      <c r="JLD802" s="200"/>
      <c r="JLE802" s="200"/>
      <c r="JLF802" s="200"/>
      <c r="JLG802" s="200"/>
      <c r="JLH802" s="200"/>
      <c r="JLI802" s="200"/>
      <c r="JLJ802" s="200"/>
      <c r="JLK802" s="200"/>
      <c r="JLL802" s="200"/>
      <c r="JLM802" s="200"/>
      <c r="JLN802" s="200"/>
      <c r="JLO802" s="200"/>
      <c r="JLP802" s="200"/>
      <c r="JLQ802" s="200"/>
      <c r="JLR802" s="200"/>
      <c r="JLS802" s="200"/>
      <c r="JLT802" s="200"/>
      <c r="JLU802" s="200"/>
      <c r="JLV802" s="200"/>
      <c r="JLW802" s="200"/>
      <c r="JLX802" s="200"/>
      <c r="JLY802" s="200"/>
      <c r="JLZ802" s="200"/>
      <c r="JMA802" s="200"/>
      <c r="JMB802" s="200"/>
      <c r="JMC802" s="200"/>
      <c r="JMD802" s="200"/>
      <c r="JME802" s="200"/>
      <c r="JMF802" s="200"/>
      <c r="JMG802" s="200"/>
      <c r="JMH802" s="200"/>
      <c r="JMI802" s="200"/>
      <c r="JMJ802" s="200"/>
      <c r="JMK802" s="200"/>
      <c r="JML802" s="200"/>
      <c r="JMM802" s="200"/>
      <c r="JMN802" s="200"/>
      <c r="JMO802" s="200"/>
      <c r="JMP802" s="200"/>
      <c r="JMQ802" s="200"/>
      <c r="JMR802" s="200"/>
      <c r="JMS802" s="200"/>
      <c r="JMT802" s="200"/>
      <c r="JMU802" s="200"/>
      <c r="JMV802" s="200"/>
      <c r="JMW802" s="200"/>
      <c r="JMX802" s="200"/>
      <c r="JMY802" s="200"/>
      <c r="JMZ802" s="200"/>
      <c r="JNA802" s="200"/>
      <c r="JNB802" s="200"/>
      <c r="JNC802" s="200"/>
      <c r="JND802" s="200"/>
      <c r="JNE802" s="200"/>
      <c r="JNF802" s="200"/>
      <c r="JNG802" s="200"/>
      <c r="JNH802" s="200"/>
      <c r="JNI802" s="200"/>
      <c r="JNJ802" s="200"/>
      <c r="JNK802" s="200"/>
      <c r="JNL802" s="200"/>
      <c r="JNM802" s="200"/>
      <c r="JNN802" s="200"/>
      <c r="JNO802" s="200"/>
      <c r="JNP802" s="200"/>
      <c r="JNQ802" s="200"/>
      <c r="JNR802" s="200"/>
      <c r="JNS802" s="200"/>
      <c r="JNT802" s="200"/>
      <c r="JNU802" s="200"/>
      <c r="JNV802" s="200"/>
      <c r="JNW802" s="200"/>
      <c r="JNX802" s="200"/>
      <c r="JNY802" s="200"/>
      <c r="JNZ802" s="200"/>
      <c r="JOA802" s="200"/>
      <c r="JOB802" s="200"/>
      <c r="JOC802" s="200"/>
      <c r="JOD802" s="200"/>
      <c r="JOE802" s="200"/>
      <c r="JOF802" s="200"/>
      <c r="JOG802" s="200"/>
      <c r="JOH802" s="200"/>
      <c r="JOI802" s="200"/>
      <c r="JOJ802" s="200"/>
      <c r="JOK802" s="200"/>
      <c r="JOL802" s="200"/>
      <c r="JOM802" s="200"/>
      <c r="JON802" s="200"/>
      <c r="JOO802" s="200"/>
      <c r="JOP802" s="200"/>
      <c r="JOQ802" s="200"/>
      <c r="JOR802" s="200"/>
      <c r="JOS802" s="200"/>
      <c r="JOT802" s="200"/>
      <c r="JOU802" s="200"/>
      <c r="JOV802" s="200"/>
      <c r="JOW802" s="200"/>
      <c r="JOX802" s="200"/>
      <c r="JOY802" s="200"/>
      <c r="JOZ802" s="200"/>
      <c r="JPA802" s="200"/>
      <c r="JPB802" s="200"/>
      <c r="JPC802" s="200"/>
      <c r="JPD802" s="200"/>
      <c r="JPE802" s="200"/>
      <c r="JPF802" s="200"/>
      <c r="JPG802" s="200"/>
      <c r="JPH802" s="200"/>
      <c r="JPI802" s="200"/>
      <c r="JPJ802" s="200"/>
      <c r="JPK802" s="200"/>
      <c r="JPL802" s="200"/>
      <c r="JPM802" s="200"/>
      <c r="JPN802" s="200"/>
      <c r="JPO802" s="200"/>
      <c r="JPP802" s="200"/>
      <c r="JPQ802" s="200"/>
      <c r="JPR802" s="200"/>
      <c r="JPS802" s="200"/>
      <c r="JPT802" s="200"/>
      <c r="JPU802" s="200"/>
      <c r="JPV802" s="200"/>
      <c r="JPW802" s="200"/>
      <c r="JPX802" s="200"/>
      <c r="JPY802" s="200"/>
      <c r="JPZ802" s="200"/>
      <c r="JQA802" s="200"/>
      <c r="JQB802" s="200"/>
      <c r="JQC802" s="200"/>
      <c r="JQD802" s="200"/>
      <c r="JQE802" s="200"/>
      <c r="JQF802" s="200"/>
      <c r="JQG802" s="200"/>
      <c r="JQH802" s="200"/>
      <c r="JQI802" s="200"/>
      <c r="JQJ802" s="200"/>
      <c r="JQK802" s="200"/>
      <c r="JQL802" s="200"/>
      <c r="JQM802" s="200"/>
      <c r="JQN802" s="200"/>
      <c r="JQO802" s="200"/>
      <c r="JQP802" s="200"/>
      <c r="JQQ802" s="200"/>
      <c r="JQR802" s="200"/>
      <c r="JQS802" s="200"/>
      <c r="JQT802" s="200"/>
      <c r="JQU802" s="200"/>
      <c r="JQV802" s="200"/>
      <c r="JQW802" s="200"/>
      <c r="JQX802" s="200"/>
      <c r="JQY802" s="200"/>
      <c r="JQZ802" s="200"/>
      <c r="JRA802" s="200"/>
      <c r="JRB802" s="200"/>
      <c r="JRC802" s="200"/>
      <c r="JRD802" s="200"/>
      <c r="JRE802" s="200"/>
      <c r="JRF802" s="200"/>
      <c r="JRG802" s="200"/>
      <c r="JRH802" s="200"/>
      <c r="JRI802" s="200"/>
      <c r="JRJ802" s="200"/>
      <c r="JRK802" s="200"/>
      <c r="JRL802" s="200"/>
      <c r="JRM802" s="200"/>
      <c r="JRN802" s="200"/>
      <c r="JRO802" s="200"/>
      <c r="JRP802" s="200"/>
      <c r="JRQ802" s="200"/>
      <c r="JRR802" s="200"/>
      <c r="JRS802" s="200"/>
      <c r="JRT802" s="200"/>
      <c r="JRU802" s="200"/>
      <c r="JRV802" s="200"/>
      <c r="JRW802" s="200"/>
      <c r="JRX802" s="200"/>
      <c r="JRY802" s="200"/>
      <c r="JRZ802" s="200"/>
      <c r="JSA802" s="200"/>
      <c r="JSB802" s="200"/>
      <c r="JSC802" s="200"/>
      <c r="JSD802" s="200"/>
      <c r="JSE802" s="200"/>
      <c r="JSF802" s="200"/>
      <c r="JSG802" s="200"/>
      <c r="JSH802" s="200"/>
      <c r="JSI802" s="200"/>
      <c r="JSJ802" s="200"/>
      <c r="JSK802" s="200"/>
      <c r="JSL802" s="200"/>
      <c r="JSM802" s="200"/>
      <c r="JSN802" s="200"/>
      <c r="JSO802" s="200"/>
      <c r="JSP802" s="200"/>
      <c r="JSQ802" s="200"/>
      <c r="JSR802" s="200"/>
      <c r="JSS802" s="200"/>
      <c r="JST802" s="200"/>
      <c r="JSU802" s="200"/>
      <c r="JSV802" s="200"/>
      <c r="JSW802" s="200"/>
      <c r="JSX802" s="200"/>
      <c r="JSY802" s="200"/>
      <c r="JSZ802" s="200"/>
      <c r="JTA802" s="200"/>
      <c r="JTB802" s="200"/>
      <c r="JTC802" s="200"/>
      <c r="JTD802" s="200"/>
      <c r="JTE802" s="200"/>
      <c r="JTF802" s="200"/>
      <c r="JTG802" s="200"/>
      <c r="JTH802" s="200"/>
      <c r="JTI802" s="200"/>
      <c r="JTJ802" s="200"/>
      <c r="JTK802" s="200"/>
      <c r="JTL802" s="200"/>
      <c r="JTM802" s="200"/>
      <c r="JTN802" s="200"/>
      <c r="JTO802" s="200"/>
      <c r="JTP802" s="200"/>
      <c r="JTQ802" s="200"/>
      <c r="JTR802" s="200"/>
      <c r="JTS802" s="200"/>
      <c r="JTT802" s="200"/>
      <c r="JTU802" s="200"/>
      <c r="JTV802" s="200"/>
      <c r="JTW802" s="200"/>
      <c r="JTX802" s="200"/>
      <c r="JTY802" s="200"/>
      <c r="JTZ802" s="200"/>
      <c r="JUA802" s="200"/>
      <c r="JUB802" s="200"/>
      <c r="JUC802" s="200"/>
      <c r="JUD802" s="200"/>
      <c r="JUE802" s="200"/>
      <c r="JUF802" s="200"/>
      <c r="JUG802" s="200"/>
      <c r="JUH802" s="200"/>
      <c r="JUI802" s="200"/>
      <c r="JUJ802" s="200"/>
      <c r="JUK802" s="200"/>
      <c r="JUL802" s="200"/>
      <c r="JUM802" s="200"/>
      <c r="JUN802" s="200"/>
      <c r="JUO802" s="200"/>
      <c r="JUP802" s="200"/>
      <c r="JUQ802" s="200"/>
      <c r="JUR802" s="200"/>
      <c r="JUS802" s="200"/>
      <c r="JUT802" s="200"/>
      <c r="JUU802" s="200"/>
      <c r="JUV802" s="200"/>
      <c r="JUW802" s="200"/>
      <c r="JUX802" s="200"/>
      <c r="JUY802" s="200"/>
      <c r="JUZ802" s="200"/>
      <c r="JVA802" s="200"/>
      <c r="JVB802" s="200"/>
      <c r="JVC802" s="200"/>
      <c r="JVD802" s="200"/>
      <c r="JVE802" s="200"/>
      <c r="JVF802" s="200"/>
      <c r="JVG802" s="200"/>
      <c r="JVH802" s="200"/>
      <c r="JVI802" s="200"/>
      <c r="JVJ802" s="200"/>
      <c r="JVK802" s="200"/>
      <c r="JVL802" s="200"/>
      <c r="JVM802" s="200"/>
      <c r="JVN802" s="200"/>
      <c r="JVO802" s="200"/>
      <c r="JVP802" s="200"/>
      <c r="JVQ802" s="200"/>
      <c r="JVR802" s="200"/>
      <c r="JVS802" s="200"/>
      <c r="JVT802" s="200"/>
      <c r="JVU802" s="200"/>
      <c r="JVV802" s="200"/>
      <c r="JVW802" s="200"/>
      <c r="JVX802" s="200"/>
      <c r="JVY802" s="200"/>
      <c r="JVZ802" s="200"/>
      <c r="JWA802" s="200"/>
      <c r="JWB802" s="200"/>
      <c r="JWC802" s="200"/>
      <c r="JWD802" s="200"/>
      <c r="JWE802" s="200"/>
      <c r="JWF802" s="200"/>
      <c r="JWG802" s="200"/>
      <c r="JWH802" s="200"/>
      <c r="JWI802" s="200"/>
      <c r="JWJ802" s="200"/>
      <c r="JWK802" s="200"/>
      <c r="JWL802" s="200"/>
      <c r="JWM802" s="200"/>
      <c r="JWN802" s="200"/>
      <c r="JWO802" s="200"/>
      <c r="JWP802" s="200"/>
      <c r="JWQ802" s="200"/>
      <c r="JWR802" s="200"/>
      <c r="JWS802" s="200"/>
      <c r="JWT802" s="200"/>
      <c r="JWU802" s="200"/>
      <c r="JWV802" s="200"/>
      <c r="JWW802" s="200"/>
      <c r="JWX802" s="200"/>
      <c r="JWY802" s="200"/>
      <c r="JWZ802" s="200"/>
      <c r="JXA802" s="200"/>
      <c r="JXB802" s="200"/>
      <c r="JXC802" s="200"/>
      <c r="JXD802" s="200"/>
      <c r="JXE802" s="200"/>
      <c r="JXF802" s="200"/>
      <c r="JXG802" s="200"/>
      <c r="JXH802" s="200"/>
      <c r="JXI802" s="200"/>
      <c r="JXJ802" s="200"/>
      <c r="JXK802" s="200"/>
      <c r="JXL802" s="200"/>
      <c r="JXM802" s="200"/>
      <c r="JXN802" s="200"/>
      <c r="JXO802" s="200"/>
      <c r="JXP802" s="200"/>
      <c r="JXQ802" s="200"/>
      <c r="JXR802" s="200"/>
      <c r="JXS802" s="200"/>
      <c r="JXT802" s="200"/>
      <c r="JXU802" s="200"/>
      <c r="JXV802" s="200"/>
      <c r="JXW802" s="200"/>
      <c r="JXX802" s="200"/>
      <c r="JXY802" s="200"/>
      <c r="JXZ802" s="200"/>
      <c r="JYA802" s="200"/>
      <c r="JYB802" s="200"/>
      <c r="JYC802" s="200"/>
      <c r="JYD802" s="200"/>
      <c r="JYE802" s="200"/>
      <c r="JYF802" s="200"/>
      <c r="JYG802" s="200"/>
      <c r="JYH802" s="200"/>
      <c r="JYI802" s="200"/>
      <c r="JYJ802" s="200"/>
      <c r="JYK802" s="200"/>
      <c r="JYL802" s="200"/>
      <c r="JYM802" s="200"/>
      <c r="JYN802" s="200"/>
      <c r="JYO802" s="200"/>
      <c r="JYP802" s="200"/>
      <c r="JYQ802" s="200"/>
      <c r="JYR802" s="200"/>
      <c r="JYS802" s="200"/>
      <c r="JYT802" s="200"/>
      <c r="JYU802" s="200"/>
      <c r="JYV802" s="200"/>
      <c r="JYW802" s="200"/>
      <c r="JYX802" s="200"/>
      <c r="JYY802" s="200"/>
      <c r="JYZ802" s="200"/>
      <c r="JZA802" s="200"/>
      <c r="JZB802" s="200"/>
      <c r="JZC802" s="200"/>
      <c r="JZD802" s="200"/>
      <c r="JZE802" s="200"/>
      <c r="JZF802" s="200"/>
      <c r="JZG802" s="200"/>
      <c r="JZH802" s="200"/>
      <c r="JZI802" s="200"/>
      <c r="JZJ802" s="200"/>
      <c r="JZK802" s="200"/>
      <c r="JZL802" s="200"/>
      <c r="JZM802" s="200"/>
      <c r="JZN802" s="200"/>
      <c r="JZO802" s="200"/>
      <c r="JZP802" s="200"/>
      <c r="JZQ802" s="200"/>
      <c r="JZR802" s="200"/>
      <c r="JZS802" s="200"/>
      <c r="JZT802" s="200"/>
      <c r="JZU802" s="200"/>
      <c r="JZV802" s="200"/>
      <c r="JZW802" s="200"/>
      <c r="JZX802" s="200"/>
      <c r="JZY802" s="200"/>
      <c r="JZZ802" s="200"/>
      <c r="KAA802" s="200"/>
      <c r="KAB802" s="200"/>
      <c r="KAC802" s="200"/>
      <c r="KAD802" s="200"/>
      <c r="KAE802" s="200"/>
      <c r="KAF802" s="200"/>
      <c r="KAG802" s="200"/>
      <c r="KAH802" s="200"/>
      <c r="KAI802" s="200"/>
      <c r="KAJ802" s="200"/>
      <c r="KAK802" s="200"/>
      <c r="KAL802" s="200"/>
      <c r="KAM802" s="200"/>
      <c r="KAN802" s="200"/>
      <c r="KAO802" s="200"/>
      <c r="KAP802" s="200"/>
      <c r="KAQ802" s="200"/>
      <c r="KAR802" s="200"/>
      <c r="KAS802" s="200"/>
      <c r="KAT802" s="200"/>
      <c r="KAU802" s="200"/>
      <c r="KAV802" s="200"/>
      <c r="KAW802" s="200"/>
      <c r="KAX802" s="200"/>
      <c r="KAY802" s="200"/>
      <c r="KAZ802" s="200"/>
      <c r="KBA802" s="200"/>
      <c r="KBB802" s="200"/>
      <c r="KBC802" s="200"/>
      <c r="KBD802" s="200"/>
      <c r="KBE802" s="200"/>
      <c r="KBF802" s="200"/>
      <c r="KBG802" s="200"/>
      <c r="KBH802" s="200"/>
      <c r="KBI802" s="200"/>
      <c r="KBJ802" s="200"/>
      <c r="KBK802" s="200"/>
      <c r="KBL802" s="200"/>
      <c r="KBM802" s="200"/>
      <c r="KBN802" s="200"/>
      <c r="KBO802" s="200"/>
      <c r="KBP802" s="200"/>
      <c r="KBQ802" s="200"/>
      <c r="KBR802" s="200"/>
      <c r="KBS802" s="200"/>
      <c r="KBT802" s="200"/>
      <c r="KBU802" s="200"/>
      <c r="KBV802" s="200"/>
      <c r="KBW802" s="200"/>
      <c r="KBX802" s="200"/>
      <c r="KBY802" s="200"/>
      <c r="KBZ802" s="200"/>
      <c r="KCA802" s="200"/>
      <c r="KCB802" s="200"/>
      <c r="KCC802" s="200"/>
      <c r="KCD802" s="200"/>
      <c r="KCE802" s="200"/>
      <c r="KCF802" s="200"/>
      <c r="KCG802" s="200"/>
      <c r="KCH802" s="200"/>
      <c r="KCI802" s="200"/>
      <c r="KCJ802" s="200"/>
      <c r="KCK802" s="200"/>
      <c r="KCL802" s="200"/>
      <c r="KCM802" s="200"/>
      <c r="KCN802" s="200"/>
      <c r="KCO802" s="200"/>
      <c r="KCP802" s="200"/>
      <c r="KCQ802" s="200"/>
      <c r="KCR802" s="200"/>
      <c r="KCS802" s="200"/>
      <c r="KCT802" s="200"/>
      <c r="KCU802" s="200"/>
      <c r="KCV802" s="200"/>
      <c r="KCW802" s="200"/>
      <c r="KCX802" s="200"/>
      <c r="KCY802" s="200"/>
      <c r="KCZ802" s="200"/>
      <c r="KDA802" s="200"/>
      <c r="KDB802" s="200"/>
      <c r="KDC802" s="200"/>
      <c r="KDD802" s="200"/>
      <c r="KDE802" s="200"/>
      <c r="KDF802" s="200"/>
      <c r="KDG802" s="200"/>
      <c r="KDH802" s="200"/>
      <c r="KDI802" s="200"/>
      <c r="KDJ802" s="200"/>
      <c r="KDK802" s="200"/>
      <c r="KDL802" s="200"/>
      <c r="KDM802" s="200"/>
      <c r="KDN802" s="200"/>
      <c r="KDO802" s="200"/>
      <c r="KDP802" s="200"/>
      <c r="KDQ802" s="200"/>
      <c r="KDR802" s="200"/>
      <c r="KDS802" s="200"/>
      <c r="KDT802" s="200"/>
      <c r="KDU802" s="200"/>
      <c r="KDV802" s="200"/>
      <c r="KDW802" s="200"/>
      <c r="KDX802" s="200"/>
      <c r="KDY802" s="200"/>
      <c r="KDZ802" s="200"/>
      <c r="KEA802" s="200"/>
      <c r="KEB802" s="200"/>
      <c r="KEC802" s="200"/>
      <c r="KED802" s="200"/>
      <c r="KEE802" s="200"/>
      <c r="KEF802" s="200"/>
      <c r="KEG802" s="200"/>
      <c r="KEH802" s="200"/>
      <c r="KEI802" s="200"/>
      <c r="KEJ802" s="200"/>
      <c r="KEK802" s="200"/>
      <c r="KEL802" s="200"/>
      <c r="KEM802" s="200"/>
      <c r="KEN802" s="200"/>
      <c r="KEO802" s="200"/>
      <c r="KEP802" s="200"/>
      <c r="KEQ802" s="200"/>
      <c r="KER802" s="200"/>
      <c r="KES802" s="200"/>
      <c r="KET802" s="200"/>
      <c r="KEU802" s="200"/>
      <c r="KEV802" s="200"/>
      <c r="KEW802" s="200"/>
      <c r="KEX802" s="200"/>
      <c r="KEY802" s="200"/>
      <c r="KEZ802" s="200"/>
      <c r="KFA802" s="200"/>
      <c r="KFB802" s="200"/>
      <c r="KFC802" s="200"/>
      <c r="KFD802" s="200"/>
      <c r="KFE802" s="200"/>
      <c r="KFF802" s="200"/>
      <c r="KFG802" s="200"/>
      <c r="KFH802" s="200"/>
      <c r="KFI802" s="200"/>
      <c r="KFJ802" s="200"/>
      <c r="KFK802" s="200"/>
      <c r="KFL802" s="200"/>
      <c r="KFM802" s="200"/>
      <c r="KFN802" s="200"/>
      <c r="KFO802" s="200"/>
      <c r="KFP802" s="200"/>
      <c r="KFQ802" s="200"/>
      <c r="KFR802" s="200"/>
      <c r="KFS802" s="200"/>
      <c r="KFT802" s="200"/>
      <c r="KFU802" s="200"/>
      <c r="KFV802" s="200"/>
      <c r="KFW802" s="200"/>
      <c r="KFX802" s="200"/>
      <c r="KFY802" s="200"/>
      <c r="KFZ802" s="200"/>
      <c r="KGA802" s="200"/>
      <c r="KGB802" s="200"/>
      <c r="KGC802" s="200"/>
      <c r="KGD802" s="200"/>
      <c r="KGE802" s="200"/>
      <c r="KGF802" s="200"/>
      <c r="KGG802" s="200"/>
      <c r="KGH802" s="200"/>
      <c r="KGI802" s="200"/>
      <c r="KGJ802" s="200"/>
      <c r="KGK802" s="200"/>
      <c r="KGL802" s="200"/>
      <c r="KGM802" s="200"/>
      <c r="KGN802" s="200"/>
      <c r="KGO802" s="200"/>
      <c r="KGP802" s="200"/>
      <c r="KGQ802" s="200"/>
      <c r="KGR802" s="200"/>
      <c r="KGS802" s="200"/>
      <c r="KGT802" s="200"/>
      <c r="KGU802" s="200"/>
      <c r="KGV802" s="200"/>
      <c r="KGW802" s="200"/>
      <c r="KGX802" s="200"/>
      <c r="KGY802" s="200"/>
      <c r="KGZ802" s="200"/>
      <c r="KHA802" s="200"/>
      <c r="KHB802" s="200"/>
      <c r="KHC802" s="200"/>
      <c r="KHD802" s="200"/>
      <c r="KHE802" s="200"/>
      <c r="KHF802" s="200"/>
      <c r="KHG802" s="200"/>
      <c r="KHH802" s="200"/>
      <c r="KHI802" s="200"/>
      <c r="KHJ802" s="200"/>
      <c r="KHK802" s="200"/>
      <c r="KHL802" s="200"/>
      <c r="KHM802" s="200"/>
      <c r="KHN802" s="200"/>
      <c r="KHO802" s="200"/>
      <c r="KHP802" s="200"/>
      <c r="KHQ802" s="200"/>
      <c r="KHR802" s="200"/>
      <c r="KHS802" s="200"/>
      <c r="KHT802" s="200"/>
      <c r="KHU802" s="200"/>
      <c r="KHV802" s="200"/>
      <c r="KHW802" s="200"/>
      <c r="KHX802" s="200"/>
      <c r="KHY802" s="200"/>
      <c r="KHZ802" s="200"/>
      <c r="KIA802" s="200"/>
      <c r="KIB802" s="200"/>
      <c r="KIC802" s="200"/>
      <c r="KID802" s="200"/>
      <c r="KIE802" s="200"/>
      <c r="KIF802" s="200"/>
      <c r="KIG802" s="200"/>
      <c r="KIH802" s="200"/>
      <c r="KII802" s="200"/>
      <c r="KIJ802" s="200"/>
      <c r="KIK802" s="200"/>
      <c r="KIL802" s="200"/>
      <c r="KIM802" s="200"/>
      <c r="KIN802" s="200"/>
      <c r="KIO802" s="200"/>
      <c r="KIP802" s="200"/>
      <c r="KIQ802" s="200"/>
      <c r="KIR802" s="200"/>
      <c r="KIS802" s="200"/>
      <c r="KIT802" s="200"/>
      <c r="KIU802" s="200"/>
      <c r="KIV802" s="200"/>
      <c r="KIW802" s="200"/>
      <c r="KIX802" s="200"/>
      <c r="KIY802" s="200"/>
      <c r="KIZ802" s="200"/>
      <c r="KJA802" s="200"/>
      <c r="KJB802" s="200"/>
      <c r="KJC802" s="200"/>
      <c r="KJD802" s="200"/>
      <c r="KJE802" s="200"/>
      <c r="KJF802" s="200"/>
      <c r="KJG802" s="200"/>
      <c r="KJH802" s="200"/>
      <c r="KJI802" s="200"/>
      <c r="KJJ802" s="200"/>
      <c r="KJK802" s="200"/>
      <c r="KJL802" s="200"/>
      <c r="KJM802" s="200"/>
      <c r="KJN802" s="200"/>
      <c r="KJO802" s="200"/>
      <c r="KJP802" s="200"/>
      <c r="KJQ802" s="200"/>
      <c r="KJR802" s="200"/>
      <c r="KJS802" s="200"/>
      <c r="KJT802" s="200"/>
      <c r="KJU802" s="200"/>
      <c r="KJV802" s="200"/>
      <c r="KJW802" s="200"/>
      <c r="KJX802" s="200"/>
      <c r="KJY802" s="200"/>
      <c r="KJZ802" s="200"/>
      <c r="KKA802" s="200"/>
      <c r="KKB802" s="200"/>
      <c r="KKC802" s="200"/>
      <c r="KKD802" s="200"/>
      <c r="KKE802" s="200"/>
      <c r="KKF802" s="200"/>
      <c r="KKG802" s="200"/>
      <c r="KKH802" s="200"/>
      <c r="KKI802" s="200"/>
      <c r="KKJ802" s="200"/>
      <c r="KKK802" s="200"/>
      <c r="KKL802" s="200"/>
      <c r="KKM802" s="200"/>
      <c r="KKN802" s="200"/>
      <c r="KKO802" s="200"/>
      <c r="KKP802" s="200"/>
      <c r="KKQ802" s="200"/>
      <c r="KKR802" s="200"/>
      <c r="KKS802" s="200"/>
      <c r="KKT802" s="200"/>
      <c r="KKU802" s="200"/>
      <c r="KKV802" s="200"/>
      <c r="KKW802" s="200"/>
      <c r="KKX802" s="200"/>
      <c r="KKY802" s="200"/>
      <c r="KKZ802" s="200"/>
      <c r="KLA802" s="200"/>
      <c r="KLB802" s="200"/>
      <c r="KLC802" s="200"/>
      <c r="KLD802" s="200"/>
      <c r="KLE802" s="200"/>
      <c r="KLF802" s="200"/>
      <c r="KLG802" s="200"/>
      <c r="KLH802" s="200"/>
      <c r="KLI802" s="200"/>
      <c r="KLJ802" s="200"/>
      <c r="KLK802" s="200"/>
      <c r="KLL802" s="200"/>
      <c r="KLM802" s="200"/>
      <c r="KLN802" s="200"/>
      <c r="KLO802" s="200"/>
      <c r="KLP802" s="200"/>
      <c r="KLQ802" s="200"/>
      <c r="KLR802" s="200"/>
      <c r="KLS802" s="200"/>
      <c r="KLT802" s="200"/>
      <c r="KLU802" s="200"/>
      <c r="KLV802" s="200"/>
      <c r="KLW802" s="200"/>
      <c r="KLX802" s="200"/>
      <c r="KLY802" s="200"/>
      <c r="KLZ802" s="200"/>
      <c r="KMA802" s="200"/>
      <c r="KMB802" s="200"/>
      <c r="KMC802" s="200"/>
      <c r="KMD802" s="200"/>
      <c r="KME802" s="200"/>
      <c r="KMF802" s="200"/>
      <c r="KMG802" s="200"/>
      <c r="KMH802" s="200"/>
      <c r="KMI802" s="200"/>
      <c r="KMJ802" s="200"/>
      <c r="KMK802" s="200"/>
      <c r="KML802" s="200"/>
      <c r="KMM802" s="200"/>
      <c r="KMN802" s="200"/>
      <c r="KMO802" s="200"/>
      <c r="KMP802" s="200"/>
      <c r="KMQ802" s="200"/>
      <c r="KMR802" s="200"/>
      <c r="KMS802" s="200"/>
      <c r="KMT802" s="200"/>
      <c r="KMU802" s="200"/>
      <c r="KMV802" s="200"/>
      <c r="KMW802" s="200"/>
      <c r="KMX802" s="200"/>
      <c r="KMY802" s="200"/>
      <c r="KMZ802" s="200"/>
      <c r="KNA802" s="200"/>
      <c r="KNB802" s="200"/>
      <c r="KNC802" s="200"/>
      <c r="KND802" s="200"/>
      <c r="KNE802" s="200"/>
      <c r="KNF802" s="200"/>
      <c r="KNG802" s="200"/>
      <c r="KNH802" s="200"/>
      <c r="KNI802" s="200"/>
      <c r="KNJ802" s="200"/>
      <c r="KNK802" s="200"/>
      <c r="KNL802" s="200"/>
      <c r="KNM802" s="200"/>
      <c r="KNN802" s="200"/>
      <c r="KNO802" s="200"/>
      <c r="KNP802" s="200"/>
      <c r="KNQ802" s="200"/>
      <c r="KNR802" s="200"/>
      <c r="KNS802" s="200"/>
      <c r="KNT802" s="200"/>
      <c r="KNU802" s="200"/>
      <c r="KNV802" s="200"/>
      <c r="KNW802" s="200"/>
      <c r="KNX802" s="200"/>
      <c r="KNY802" s="200"/>
      <c r="KNZ802" s="200"/>
      <c r="KOA802" s="200"/>
      <c r="KOB802" s="200"/>
      <c r="KOC802" s="200"/>
      <c r="KOD802" s="200"/>
      <c r="KOE802" s="200"/>
      <c r="KOF802" s="200"/>
      <c r="KOG802" s="200"/>
      <c r="KOH802" s="200"/>
      <c r="KOI802" s="200"/>
      <c r="KOJ802" s="200"/>
      <c r="KOK802" s="200"/>
      <c r="KOL802" s="200"/>
      <c r="KOM802" s="200"/>
      <c r="KON802" s="200"/>
      <c r="KOO802" s="200"/>
      <c r="KOP802" s="200"/>
      <c r="KOQ802" s="200"/>
      <c r="KOR802" s="200"/>
      <c r="KOS802" s="200"/>
      <c r="KOT802" s="200"/>
      <c r="KOU802" s="200"/>
      <c r="KOV802" s="200"/>
      <c r="KOW802" s="200"/>
      <c r="KOX802" s="200"/>
      <c r="KOY802" s="200"/>
      <c r="KOZ802" s="200"/>
      <c r="KPA802" s="200"/>
      <c r="KPB802" s="200"/>
      <c r="KPC802" s="200"/>
      <c r="KPD802" s="200"/>
      <c r="KPE802" s="200"/>
      <c r="KPF802" s="200"/>
      <c r="KPG802" s="200"/>
      <c r="KPH802" s="200"/>
      <c r="KPI802" s="200"/>
      <c r="KPJ802" s="200"/>
      <c r="KPK802" s="200"/>
      <c r="KPL802" s="200"/>
      <c r="KPM802" s="200"/>
      <c r="KPN802" s="200"/>
      <c r="KPO802" s="200"/>
      <c r="KPP802" s="200"/>
      <c r="KPQ802" s="200"/>
      <c r="KPR802" s="200"/>
      <c r="KPS802" s="200"/>
      <c r="KPT802" s="200"/>
      <c r="KPU802" s="200"/>
      <c r="KPV802" s="200"/>
      <c r="KPW802" s="200"/>
      <c r="KPX802" s="200"/>
      <c r="KPY802" s="200"/>
      <c r="KPZ802" s="200"/>
      <c r="KQA802" s="200"/>
      <c r="KQB802" s="200"/>
      <c r="KQC802" s="200"/>
      <c r="KQD802" s="200"/>
      <c r="KQE802" s="200"/>
      <c r="KQF802" s="200"/>
      <c r="KQG802" s="200"/>
      <c r="KQH802" s="200"/>
      <c r="KQI802" s="200"/>
      <c r="KQJ802" s="200"/>
      <c r="KQK802" s="200"/>
      <c r="KQL802" s="200"/>
      <c r="KQM802" s="200"/>
      <c r="KQN802" s="200"/>
      <c r="KQO802" s="200"/>
      <c r="KQP802" s="200"/>
      <c r="KQQ802" s="200"/>
      <c r="KQR802" s="200"/>
      <c r="KQS802" s="200"/>
      <c r="KQT802" s="200"/>
      <c r="KQU802" s="200"/>
      <c r="KQV802" s="200"/>
      <c r="KQW802" s="200"/>
      <c r="KQX802" s="200"/>
      <c r="KQY802" s="200"/>
      <c r="KQZ802" s="200"/>
      <c r="KRA802" s="200"/>
      <c r="KRB802" s="200"/>
      <c r="KRC802" s="200"/>
      <c r="KRD802" s="200"/>
      <c r="KRE802" s="200"/>
      <c r="KRF802" s="200"/>
      <c r="KRG802" s="200"/>
      <c r="KRH802" s="200"/>
      <c r="KRI802" s="200"/>
      <c r="KRJ802" s="200"/>
      <c r="KRK802" s="200"/>
      <c r="KRL802" s="200"/>
      <c r="KRM802" s="200"/>
      <c r="KRN802" s="200"/>
      <c r="KRO802" s="200"/>
      <c r="KRP802" s="200"/>
      <c r="KRQ802" s="200"/>
      <c r="KRR802" s="200"/>
      <c r="KRS802" s="200"/>
      <c r="KRT802" s="200"/>
      <c r="KRU802" s="200"/>
      <c r="KRV802" s="200"/>
      <c r="KRW802" s="200"/>
      <c r="KRX802" s="200"/>
      <c r="KRY802" s="200"/>
      <c r="KRZ802" s="200"/>
      <c r="KSA802" s="200"/>
      <c r="KSB802" s="200"/>
      <c r="KSC802" s="200"/>
      <c r="KSD802" s="200"/>
      <c r="KSE802" s="200"/>
      <c r="KSF802" s="200"/>
      <c r="KSG802" s="200"/>
      <c r="KSH802" s="200"/>
      <c r="KSI802" s="200"/>
      <c r="KSJ802" s="200"/>
      <c r="KSK802" s="200"/>
      <c r="KSL802" s="200"/>
      <c r="KSM802" s="200"/>
      <c r="KSN802" s="200"/>
      <c r="KSO802" s="200"/>
      <c r="KSP802" s="200"/>
      <c r="KSQ802" s="200"/>
      <c r="KSR802" s="200"/>
      <c r="KSS802" s="200"/>
      <c r="KST802" s="200"/>
      <c r="KSU802" s="200"/>
      <c r="KSV802" s="200"/>
      <c r="KSW802" s="200"/>
      <c r="KSX802" s="200"/>
      <c r="KSY802" s="200"/>
      <c r="KSZ802" s="200"/>
      <c r="KTA802" s="200"/>
      <c r="KTB802" s="200"/>
      <c r="KTC802" s="200"/>
      <c r="KTD802" s="200"/>
      <c r="KTE802" s="200"/>
      <c r="KTF802" s="200"/>
      <c r="KTG802" s="200"/>
      <c r="KTH802" s="200"/>
      <c r="KTI802" s="200"/>
      <c r="KTJ802" s="200"/>
      <c r="KTK802" s="200"/>
      <c r="KTL802" s="200"/>
      <c r="KTM802" s="200"/>
      <c r="KTN802" s="200"/>
      <c r="KTO802" s="200"/>
      <c r="KTP802" s="200"/>
      <c r="KTQ802" s="200"/>
      <c r="KTR802" s="200"/>
      <c r="KTS802" s="200"/>
      <c r="KTT802" s="200"/>
      <c r="KTU802" s="200"/>
      <c r="KTV802" s="200"/>
      <c r="KTW802" s="200"/>
      <c r="KTX802" s="200"/>
      <c r="KTY802" s="200"/>
      <c r="KTZ802" s="200"/>
      <c r="KUA802" s="200"/>
      <c r="KUB802" s="200"/>
      <c r="KUC802" s="200"/>
      <c r="KUD802" s="200"/>
      <c r="KUE802" s="200"/>
      <c r="KUF802" s="200"/>
      <c r="KUG802" s="200"/>
      <c r="KUH802" s="200"/>
      <c r="KUI802" s="200"/>
      <c r="KUJ802" s="200"/>
      <c r="KUK802" s="200"/>
      <c r="KUL802" s="200"/>
      <c r="KUM802" s="200"/>
      <c r="KUN802" s="200"/>
      <c r="KUO802" s="200"/>
      <c r="KUP802" s="200"/>
      <c r="KUQ802" s="200"/>
      <c r="KUR802" s="200"/>
      <c r="KUS802" s="200"/>
      <c r="KUT802" s="200"/>
      <c r="KUU802" s="200"/>
      <c r="KUV802" s="200"/>
      <c r="KUW802" s="200"/>
      <c r="KUX802" s="200"/>
      <c r="KUY802" s="200"/>
      <c r="KUZ802" s="200"/>
      <c r="KVA802" s="200"/>
      <c r="KVB802" s="200"/>
      <c r="KVC802" s="200"/>
      <c r="KVD802" s="200"/>
      <c r="KVE802" s="200"/>
      <c r="KVF802" s="200"/>
      <c r="KVG802" s="200"/>
      <c r="KVH802" s="200"/>
      <c r="KVI802" s="200"/>
      <c r="KVJ802" s="200"/>
      <c r="KVK802" s="200"/>
      <c r="KVL802" s="200"/>
      <c r="KVM802" s="200"/>
      <c r="KVN802" s="200"/>
      <c r="KVO802" s="200"/>
      <c r="KVP802" s="200"/>
      <c r="KVQ802" s="200"/>
      <c r="KVR802" s="200"/>
      <c r="KVS802" s="200"/>
      <c r="KVT802" s="200"/>
      <c r="KVU802" s="200"/>
      <c r="KVV802" s="200"/>
      <c r="KVW802" s="200"/>
      <c r="KVX802" s="200"/>
      <c r="KVY802" s="200"/>
      <c r="KVZ802" s="200"/>
      <c r="KWA802" s="200"/>
      <c r="KWB802" s="200"/>
      <c r="KWC802" s="200"/>
      <c r="KWD802" s="200"/>
      <c r="KWE802" s="200"/>
      <c r="KWF802" s="200"/>
      <c r="KWG802" s="200"/>
      <c r="KWH802" s="200"/>
      <c r="KWI802" s="200"/>
      <c r="KWJ802" s="200"/>
      <c r="KWK802" s="200"/>
      <c r="KWL802" s="200"/>
      <c r="KWM802" s="200"/>
      <c r="KWN802" s="200"/>
      <c r="KWO802" s="200"/>
      <c r="KWP802" s="200"/>
      <c r="KWQ802" s="200"/>
      <c r="KWR802" s="200"/>
      <c r="KWS802" s="200"/>
      <c r="KWT802" s="200"/>
      <c r="KWU802" s="200"/>
      <c r="KWV802" s="200"/>
      <c r="KWW802" s="200"/>
      <c r="KWX802" s="200"/>
      <c r="KWY802" s="200"/>
      <c r="KWZ802" s="200"/>
      <c r="KXA802" s="200"/>
      <c r="KXB802" s="200"/>
      <c r="KXC802" s="200"/>
      <c r="KXD802" s="200"/>
      <c r="KXE802" s="200"/>
      <c r="KXF802" s="200"/>
      <c r="KXG802" s="200"/>
      <c r="KXH802" s="200"/>
      <c r="KXI802" s="200"/>
      <c r="KXJ802" s="200"/>
      <c r="KXK802" s="200"/>
      <c r="KXL802" s="200"/>
      <c r="KXM802" s="200"/>
      <c r="KXN802" s="200"/>
      <c r="KXO802" s="200"/>
      <c r="KXP802" s="200"/>
      <c r="KXQ802" s="200"/>
      <c r="KXR802" s="200"/>
      <c r="KXS802" s="200"/>
      <c r="KXT802" s="200"/>
      <c r="KXU802" s="200"/>
      <c r="KXV802" s="200"/>
      <c r="KXW802" s="200"/>
      <c r="KXX802" s="200"/>
      <c r="KXY802" s="200"/>
      <c r="KXZ802" s="200"/>
      <c r="KYA802" s="200"/>
      <c r="KYB802" s="200"/>
      <c r="KYC802" s="200"/>
      <c r="KYD802" s="200"/>
      <c r="KYE802" s="200"/>
      <c r="KYF802" s="200"/>
      <c r="KYG802" s="200"/>
      <c r="KYH802" s="200"/>
      <c r="KYI802" s="200"/>
      <c r="KYJ802" s="200"/>
      <c r="KYK802" s="200"/>
      <c r="KYL802" s="200"/>
      <c r="KYM802" s="200"/>
      <c r="KYN802" s="200"/>
      <c r="KYO802" s="200"/>
      <c r="KYP802" s="200"/>
      <c r="KYQ802" s="200"/>
      <c r="KYR802" s="200"/>
      <c r="KYS802" s="200"/>
      <c r="KYT802" s="200"/>
      <c r="KYU802" s="200"/>
      <c r="KYV802" s="200"/>
      <c r="KYW802" s="200"/>
      <c r="KYX802" s="200"/>
      <c r="KYY802" s="200"/>
      <c r="KYZ802" s="200"/>
      <c r="KZA802" s="200"/>
      <c r="KZB802" s="200"/>
      <c r="KZC802" s="200"/>
      <c r="KZD802" s="200"/>
      <c r="KZE802" s="200"/>
      <c r="KZF802" s="200"/>
      <c r="KZG802" s="200"/>
      <c r="KZH802" s="200"/>
      <c r="KZI802" s="200"/>
      <c r="KZJ802" s="200"/>
      <c r="KZK802" s="200"/>
      <c r="KZL802" s="200"/>
      <c r="KZM802" s="200"/>
      <c r="KZN802" s="200"/>
      <c r="KZO802" s="200"/>
      <c r="KZP802" s="200"/>
      <c r="KZQ802" s="200"/>
      <c r="KZR802" s="200"/>
      <c r="KZS802" s="200"/>
      <c r="KZT802" s="200"/>
      <c r="KZU802" s="200"/>
      <c r="KZV802" s="200"/>
      <c r="KZW802" s="200"/>
      <c r="KZX802" s="200"/>
      <c r="KZY802" s="200"/>
      <c r="KZZ802" s="200"/>
      <c r="LAA802" s="200"/>
      <c r="LAB802" s="200"/>
      <c r="LAC802" s="200"/>
      <c r="LAD802" s="200"/>
      <c r="LAE802" s="200"/>
      <c r="LAF802" s="200"/>
      <c r="LAG802" s="200"/>
      <c r="LAH802" s="200"/>
      <c r="LAI802" s="200"/>
      <c r="LAJ802" s="200"/>
      <c r="LAK802" s="200"/>
      <c r="LAL802" s="200"/>
      <c r="LAM802" s="200"/>
      <c r="LAN802" s="200"/>
      <c r="LAO802" s="200"/>
      <c r="LAP802" s="200"/>
      <c r="LAQ802" s="200"/>
      <c r="LAR802" s="200"/>
      <c r="LAS802" s="200"/>
      <c r="LAT802" s="200"/>
      <c r="LAU802" s="200"/>
      <c r="LAV802" s="200"/>
      <c r="LAW802" s="200"/>
      <c r="LAX802" s="200"/>
      <c r="LAY802" s="200"/>
      <c r="LAZ802" s="200"/>
      <c r="LBA802" s="200"/>
      <c r="LBB802" s="200"/>
      <c r="LBC802" s="200"/>
      <c r="LBD802" s="200"/>
      <c r="LBE802" s="200"/>
      <c r="LBF802" s="200"/>
      <c r="LBG802" s="200"/>
      <c r="LBH802" s="200"/>
      <c r="LBI802" s="200"/>
      <c r="LBJ802" s="200"/>
      <c r="LBK802" s="200"/>
      <c r="LBL802" s="200"/>
      <c r="LBM802" s="200"/>
      <c r="LBN802" s="200"/>
      <c r="LBO802" s="200"/>
      <c r="LBP802" s="200"/>
      <c r="LBQ802" s="200"/>
      <c r="LBR802" s="200"/>
      <c r="LBS802" s="200"/>
      <c r="LBT802" s="200"/>
      <c r="LBU802" s="200"/>
      <c r="LBV802" s="200"/>
      <c r="LBW802" s="200"/>
      <c r="LBX802" s="200"/>
      <c r="LBY802" s="200"/>
      <c r="LBZ802" s="200"/>
      <c r="LCA802" s="200"/>
      <c r="LCB802" s="200"/>
      <c r="LCC802" s="200"/>
      <c r="LCD802" s="200"/>
      <c r="LCE802" s="200"/>
      <c r="LCF802" s="200"/>
      <c r="LCG802" s="200"/>
      <c r="LCH802" s="200"/>
      <c r="LCI802" s="200"/>
      <c r="LCJ802" s="200"/>
      <c r="LCK802" s="200"/>
      <c r="LCL802" s="200"/>
      <c r="LCM802" s="200"/>
      <c r="LCN802" s="200"/>
      <c r="LCO802" s="200"/>
      <c r="LCP802" s="200"/>
      <c r="LCQ802" s="200"/>
      <c r="LCR802" s="200"/>
      <c r="LCS802" s="200"/>
      <c r="LCT802" s="200"/>
      <c r="LCU802" s="200"/>
      <c r="LCV802" s="200"/>
      <c r="LCW802" s="200"/>
      <c r="LCX802" s="200"/>
      <c r="LCY802" s="200"/>
      <c r="LCZ802" s="200"/>
      <c r="LDA802" s="200"/>
      <c r="LDB802" s="200"/>
      <c r="LDC802" s="200"/>
      <c r="LDD802" s="200"/>
      <c r="LDE802" s="200"/>
      <c r="LDF802" s="200"/>
      <c r="LDG802" s="200"/>
      <c r="LDH802" s="200"/>
      <c r="LDI802" s="200"/>
      <c r="LDJ802" s="200"/>
      <c r="LDK802" s="200"/>
      <c r="LDL802" s="200"/>
      <c r="LDM802" s="200"/>
      <c r="LDN802" s="200"/>
      <c r="LDO802" s="200"/>
      <c r="LDP802" s="200"/>
      <c r="LDQ802" s="200"/>
      <c r="LDR802" s="200"/>
      <c r="LDS802" s="200"/>
      <c r="LDT802" s="200"/>
      <c r="LDU802" s="200"/>
      <c r="LDV802" s="200"/>
      <c r="LDW802" s="200"/>
      <c r="LDX802" s="200"/>
      <c r="LDY802" s="200"/>
      <c r="LDZ802" s="200"/>
      <c r="LEA802" s="200"/>
      <c r="LEB802" s="200"/>
      <c r="LEC802" s="200"/>
      <c r="LED802" s="200"/>
      <c r="LEE802" s="200"/>
      <c r="LEF802" s="200"/>
      <c r="LEG802" s="200"/>
      <c r="LEH802" s="200"/>
      <c r="LEI802" s="200"/>
      <c r="LEJ802" s="200"/>
      <c r="LEK802" s="200"/>
      <c r="LEL802" s="200"/>
      <c r="LEM802" s="200"/>
      <c r="LEN802" s="200"/>
      <c r="LEO802" s="200"/>
      <c r="LEP802" s="200"/>
      <c r="LEQ802" s="200"/>
      <c r="LER802" s="200"/>
      <c r="LES802" s="200"/>
      <c r="LET802" s="200"/>
      <c r="LEU802" s="200"/>
      <c r="LEV802" s="200"/>
      <c r="LEW802" s="200"/>
      <c r="LEX802" s="200"/>
      <c r="LEY802" s="200"/>
      <c r="LEZ802" s="200"/>
      <c r="LFA802" s="200"/>
      <c r="LFB802" s="200"/>
      <c r="LFC802" s="200"/>
      <c r="LFD802" s="200"/>
      <c r="LFE802" s="200"/>
      <c r="LFF802" s="200"/>
      <c r="LFG802" s="200"/>
      <c r="LFH802" s="200"/>
      <c r="LFI802" s="200"/>
      <c r="LFJ802" s="200"/>
      <c r="LFK802" s="200"/>
      <c r="LFL802" s="200"/>
      <c r="LFM802" s="200"/>
      <c r="LFN802" s="200"/>
      <c r="LFO802" s="200"/>
      <c r="LFP802" s="200"/>
      <c r="LFQ802" s="200"/>
      <c r="LFR802" s="200"/>
      <c r="LFS802" s="200"/>
      <c r="LFT802" s="200"/>
      <c r="LFU802" s="200"/>
      <c r="LFV802" s="200"/>
      <c r="LFW802" s="200"/>
      <c r="LFX802" s="200"/>
      <c r="LFY802" s="200"/>
      <c r="LFZ802" s="200"/>
      <c r="LGA802" s="200"/>
      <c r="LGB802" s="200"/>
      <c r="LGC802" s="200"/>
      <c r="LGD802" s="200"/>
      <c r="LGE802" s="200"/>
      <c r="LGF802" s="200"/>
      <c r="LGG802" s="200"/>
      <c r="LGH802" s="200"/>
      <c r="LGI802" s="200"/>
      <c r="LGJ802" s="200"/>
      <c r="LGK802" s="200"/>
      <c r="LGL802" s="200"/>
      <c r="LGM802" s="200"/>
      <c r="LGN802" s="200"/>
      <c r="LGO802" s="200"/>
      <c r="LGP802" s="200"/>
      <c r="LGQ802" s="200"/>
      <c r="LGR802" s="200"/>
      <c r="LGS802" s="200"/>
      <c r="LGT802" s="200"/>
      <c r="LGU802" s="200"/>
      <c r="LGV802" s="200"/>
      <c r="LGW802" s="200"/>
      <c r="LGX802" s="200"/>
      <c r="LGY802" s="200"/>
      <c r="LGZ802" s="200"/>
      <c r="LHA802" s="200"/>
      <c r="LHB802" s="200"/>
      <c r="LHC802" s="200"/>
      <c r="LHD802" s="200"/>
      <c r="LHE802" s="200"/>
      <c r="LHF802" s="200"/>
      <c r="LHG802" s="200"/>
      <c r="LHH802" s="200"/>
      <c r="LHI802" s="200"/>
      <c r="LHJ802" s="200"/>
      <c r="LHK802" s="200"/>
      <c r="LHL802" s="200"/>
      <c r="LHM802" s="200"/>
      <c r="LHN802" s="200"/>
      <c r="LHO802" s="200"/>
      <c r="LHP802" s="200"/>
      <c r="LHQ802" s="200"/>
      <c r="LHR802" s="200"/>
      <c r="LHS802" s="200"/>
      <c r="LHT802" s="200"/>
      <c r="LHU802" s="200"/>
      <c r="LHV802" s="200"/>
      <c r="LHW802" s="200"/>
      <c r="LHX802" s="200"/>
      <c r="LHY802" s="200"/>
      <c r="LHZ802" s="200"/>
      <c r="LIA802" s="200"/>
      <c r="LIB802" s="200"/>
      <c r="LIC802" s="200"/>
      <c r="LID802" s="200"/>
      <c r="LIE802" s="200"/>
      <c r="LIF802" s="200"/>
      <c r="LIG802" s="200"/>
      <c r="LIH802" s="200"/>
      <c r="LII802" s="200"/>
      <c r="LIJ802" s="200"/>
      <c r="LIK802" s="200"/>
      <c r="LIL802" s="200"/>
      <c r="LIM802" s="200"/>
      <c r="LIN802" s="200"/>
      <c r="LIO802" s="200"/>
      <c r="LIP802" s="200"/>
      <c r="LIQ802" s="200"/>
      <c r="LIR802" s="200"/>
      <c r="LIS802" s="200"/>
      <c r="LIT802" s="200"/>
      <c r="LIU802" s="200"/>
      <c r="LIV802" s="200"/>
      <c r="LIW802" s="200"/>
      <c r="LIX802" s="200"/>
      <c r="LIY802" s="200"/>
      <c r="LIZ802" s="200"/>
      <c r="LJA802" s="200"/>
      <c r="LJB802" s="200"/>
      <c r="LJC802" s="200"/>
      <c r="LJD802" s="200"/>
      <c r="LJE802" s="200"/>
      <c r="LJF802" s="200"/>
      <c r="LJG802" s="200"/>
      <c r="LJH802" s="200"/>
      <c r="LJI802" s="200"/>
      <c r="LJJ802" s="200"/>
      <c r="LJK802" s="200"/>
      <c r="LJL802" s="200"/>
      <c r="LJM802" s="200"/>
      <c r="LJN802" s="200"/>
      <c r="LJO802" s="200"/>
      <c r="LJP802" s="200"/>
      <c r="LJQ802" s="200"/>
      <c r="LJR802" s="200"/>
      <c r="LJS802" s="200"/>
      <c r="LJT802" s="200"/>
      <c r="LJU802" s="200"/>
      <c r="LJV802" s="200"/>
      <c r="LJW802" s="200"/>
      <c r="LJX802" s="200"/>
      <c r="LJY802" s="200"/>
      <c r="LJZ802" s="200"/>
      <c r="LKA802" s="200"/>
      <c r="LKB802" s="200"/>
      <c r="LKC802" s="200"/>
      <c r="LKD802" s="200"/>
      <c r="LKE802" s="200"/>
      <c r="LKF802" s="200"/>
      <c r="LKG802" s="200"/>
      <c r="LKH802" s="200"/>
      <c r="LKI802" s="200"/>
      <c r="LKJ802" s="200"/>
      <c r="LKK802" s="200"/>
      <c r="LKL802" s="200"/>
      <c r="LKM802" s="200"/>
      <c r="LKN802" s="200"/>
      <c r="LKO802" s="200"/>
      <c r="LKP802" s="200"/>
      <c r="LKQ802" s="200"/>
      <c r="LKR802" s="200"/>
      <c r="LKS802" s="200"/>
      <c r="LKT802" s="200"/>
      <c r="LKU802" s="200"/>
      <c r="LKV802" s="200"/>
      <c r="LKW802" s="200"/>
      <c r="LKX802" s="200"/>
      <c r="LKY802" s="200"/>
      <c r="LKZ802" s="200"/>
      <c r="LLA802" s="200"/>
      <c r="LLB802" s="200"/>
      <c r="LLC802" s="200"/>
      <c r="LLD802" s="200"/>
      <c r="LLE802" s="200"/>
      <c r="LLF802" s="200"/>
      <c r="LLG802" s="200"/>
      <c r="LLH802" s="200"/>
      <c r="LLI802" s="200"/>
      <c r="LLJ802" s="200"/>
      <c r="LLK802" s="200"/>
      <c r="LLL802" s="200"/>
      <c r="LLM802" s="200"/>
      <c r="LLN802" s="200"/>
      <c r="LLO802" s="200"/>
      <c r="LLP802" s="200"/>
      <c r="LLQ802" s="200"/>
      <c r="LLR802" s="200"/>
      <c r="LLS802" s="200"/>
      <c r="LLT802" s="200"/>
      <c r="LLU802" s="200"/>
      <c r="LLV802" s="200"/>
      <c r="LLW802" s="200"/>
      <c r="LLX802" s="200"/>
      <c r="LLY802" s="200"/>
      <c r="LLZ802" s="200"/>
      <c r="LMA802" s="200"/>
      <c r="LMB802" s="200"/>
      <c r="LMC802" s="200"/>
      <c r="LMD802" s="200"/>
      <c r="LME802" s="200"/>
      <c r="LMF802" s="200"/>
      <c r="LMG802" s="200"/>
      <c r="LMH802" s="200"/>
      <c r="LMI802" s="200"/>
      <c r="LMJ802" s="200"/>
      <c r="LMK802" s="200"/>
      <c r="LML802" s="200"/>
      <c r="LMM802" s="200"/>
      <c r="LMN802" s="200"/>
      <c r="LMO802" s="200"/>
      <c r="LMP802" s="200"/>
      <c r="LMQ802" s="200"/>
      <c r="LMR802" s="200"/>
      <c r="LMS802" s="200"/>
      <c r="LMT802" s="200"/>
      <c r="LMU802" s="200"/>
      <c r="LMV802" s="200"/>
      <c r="LMW802" s="200"/>
      <c r="LMX802" s="200"/>
      <c r="LMY802" s="200"/>
      <c r="LMZ802" s="200"/>
      <c r="LNA802" s="200"/>
      <c r="LNB802" s="200"/>
      <c r="LNC802" s="200"/>
      <c r="LND802" s="200"/>
      <c r="LNE802" s="200"/>
      <c r="LNF802" s="200"/>
      <c r="LNG802" s="200"/>
      <c r="LNH802" s="200"/>
      <c r="LNI802" s="200"/>
      <c r="LNJ802" s="200"/>
      <c r="LNK802" s="200"/>
      <c r="LNL802" s="200"/>
      <c r="LNM802" s="200"/>
      <c r="LNN802" s="200"/>
      <c r="LNO802" s="200"/>
      <c r="LNP802" s="200"/>
      <c r="LNQ802" s="200"/>
      <c r="LNR802" s="200"/>
      <c r="LNS802" s="200"/>
      <c r="LNT802" s="200"/>
      <c r="LNU802" s="200"/>
      <c r="LNV802" s="200"/>
      <c r="LNW802" s="200"/>
      <c r="LNX802" s="200"/>
      <c r="LNY802" s="200"/>
      <c r="LNZ802" s="200"/>
      <c r="LOA802" s="200"/>
      <c r="LOB802" s="200"/>
      <c r="LOC802" s="200"/>
      <c r="LOD802" s="200"/>
      <c r="LOE802" s="200"/>
      <c r="LOF802" s="200"/>
      <c r="LOG802" s="200"/>
      <c r="LOH802" s="200"/>
      <c r="LOI802" s="200"/>
      <c r="LOJ802" s="200"/>
      <c r="LOK802" s="200"/>
      <c r="LOL802" s="200"/>
      <c r="LOM802" s="200"/>
      <c r="LON802" s="200"/>
      <c r="LOO802" s="200"/>
      <c r="LOP802" s="200"/>
      <c r="LOQ802" s="200"/>
      <c r="LOR802" s="200"/>
      <c r="LOS802" s="200"/>
      <c r="LOT802" s="200"/>
      <c r="LOU802" s="200"/>
      <c r="LOV802" s="200"/>
      <c r="LOW802" s="200"/>
      <c r="LOX802" s="200"/>
      <c r="LOY802" s="200"/>
      <c r="LOZ802" s="200"/>
      <c r="LPA802" s="200"/>
      <c r="LPB802" s="200"/>
      <c r="LPC802" s="200"/>
      <c r="LPD802" s="200"/>
      <c r="LPE802" s="200"/>
      <c r="LPF802" s="200"/>
      <c r="LPG802" s="200"/>
      <c r="LPH802" s="200"/>
      <c r="LPI802" s="200"/>
      <c r="LPJ802" s="200"/>
      <c r="LPK802" s="200"/>
      <c r="LPL802" s="200"/>
      <c r="LPM802" s="200"/>
      <c r="LPN802" s="200"/>
      <c r="LPO802" s="200"/>
      <c r="LPP802" s="200"/>
      <c r="LPQ802" s="200"/>
      <c r="LPR802" s="200"/>
      <c r="LPS802" s="200"/>
      <c r="LPT802" s="200"/>
      <c r="LPU802" s="200"/>
      <c r="LPV802" s="200"/>
      <c r="LPW802" s="200"/>
      <c r="LPX802" s="200"/>
      <c r="LPY802" s="200"/>
      <c r="LPZ802" s="200"/>
      <c r="LQA802" s="200"/>
      <c r="LQB802" s="200"/>
      <c r="LQC802" s="200"/>
      <c r="LQD802" s="200"/>
      <c r="LQE802" s="200"/>
      <c r="LQF802" s="200"/>
      <c r="LQG802" s="200"/>
      <c r="LQH802" s="200"/>
      <c r="LQI802" s="200"/>
      <c r="LQJ802" s="200"/>
      <c r="LQK802" s="200"/>
      <c r="LQL802" s="200"/>
      <c r="LQM802" s="200"/>
      <c r="LQN802" s="200"/>
      <c r="LQO802" s="200"/>
      <c r="LQP802" s="200"/>
      <c r="LQQ802" s="200"/>
      <c r="LQR802" s="200"/>
      <c r="LQS802" s="200"/>
      <c r="LQT802" s="200"/>
      <c r="LQU802" s="200"/>
      <c r="LQV802" s="200"/>
      <c r="LQW802" s="200"/>
      <c r="LQX802" s="200"/>
      <c r="LQY802" s="200"/>
      <c r="LQZ802" s="200"/>
      <c r="LRA802" s="200"/>
      <c r="LRB802" s="200"/>
      <c r="LRC802" s="200"/>
      <c r="LRD802" s="200"/>
      <c r="LRE802" s="200"/>
      <c r="LRF802" s="200"/>
      <c r="LRG802" s="200"/>
      <c r="LRH802" s="200"/>
      <c r="LRI802" s="200"/>
      <c r="LRJ802" s="200"/>
      <c r="LRK802" s="200"/>
      <c r="LRL802" s="200"/>
      <c r="LRM802" s="200"/>
      <c r="LRN802" s="200"/>
      <c r="LRO802" s="200"/>
      <c r="LRP802" s="200"/>
      <c r="LRQ802" s="200"/>
      <c r="LRR802" s="200"/>
      <c r="LRS802" s="200"/>
      <c r="LRT802" s="200"/>
      <c r="LRU802" s="200"/>
      <c r="LRV802" s="200"/>
      <c r="LRW802" s="200"/>
      <c r="LRX802" s="200"/>
      <c r="LRY802" s="200"/>
      <c r="LRZ802" s="200"/>
      <c r="LSA802" s="200"/>
      <c r="LSB802" s="200"/>
      <c r="LSC802" s="200"/>
      <c r="LSD802" s="200"/>
      <c r="LSE802" s="200"/>
      <c r="LSF802" s="200"/>
      <c r="LSG802" s="200"/>
      <c r="LSH802" s="200"/>
      <c r="LSI802" s="200"/>
      <c r="LSJ802" s="200"/>
      <c r="LSK802" s="200"/>
      <c r="LSL802" s="200"/>
      <c r="LSM802" s="200"/>
      <c r="LSN802" s="200"/>
      <c r="LSO802" s="200"/>
      <c r="LSP802" s="200"/>
      <c r="LSQ802" s="200"/>
      <c r="LSR802" s="200"/>
      <c r="LSS802" s="200"/>
      <c r="LST802" s="200"/>
      <c r="LSU802" s="200"/>
      <c r="LSV802" s="200"/>
      <c r="LSW802" s="200"/>
      <c r="LSX802" s="200"/>
      <c r="LSY802" s="200"/>
      <c r="LSZ802" s="200"/>
      <c r="LTA802" s="200"/>
      <c r="LTB802" s="200"/>
      <c r="LTC802" s="200"/>
      <c r="LTD802" s="200"/>
      <c r="LTE802" s="200"/>
      <c r="LTF802" s="200"/>
      <c r="LTG802" s="200"/>
      <c r="LTH802" s="200"/>
      <c r="LTI802" s="200"/>
      <c r="LTJ802" s="200"/>
      <c r="LTK802" s="200"/>
      <c r="LTL802" s="200"/>
      <c r="LTM802" s="200"/>
      <c r="LTN802" s="200"/>
      <c r="LTO802" s="200"/>
      <c r="LTP802" s="200"/>
      <c r="LTQ802" s="200"/>
      <c r="LTR802" s="200"/>
      <c r="LTS802" s="200"/>
      <c r="LTT802" s="200"/>
      <c r="LTU802" s="200"/>
      <c r="LTV802" s="200"/>
      <c r="LTW802" s="200"/>
      <c r="LTX802" s="200"/>
      <c r="LTY802" s="200"/>
      <c r="LTZ802" s="200"/>
      <c r="LUA802" s="200"/>
      <c r="LUB802" s="200"/>
      <c r="LUC802" s="200"/>
      <c r="LUD802" s="200"/>
      <c r="LUE802" s="200"/>
      <c r="LUF802" s="200"/>
      <c r="LUG802" s="200"/>
      <c r="LUH802" s="200"/>
      <c r="LUI802" s="200"/>
      <c r="LUJ802" s="200"/>
      <c r="LUK802" s="200"/>
      <c r="LUL802" s="200"/>
      <c r="LUM802" s="200"/>
      <c r="LUN802" s="200"/>
      <c r="LUO802" s="200"/>
      <c r="LUP802" s="200"/>
      <c r="LUQ802" s="200"/>
      <c r="LUR802" s="200"/>
      <c r="LUS802" s="200"/>
      <c r="LUT802" s="200"/>
      <c r="LUU802" s="200"/>
      <c r="LUV802" s="200"/>
      <c r="LUW802" s="200"/>
      <c r="LUX802" s="200"/>
      <c r="LUY802" s="200"/>
      <c r="LUZ802" s="200"/>
      <c r="LVA802" s="200"/>
      <c r="LVB802" s="200"/>
      <c r="LVC802" s="200"/>
      <c r="LVD802" s="200"/>
      <c r="LVE802" s="200"/>
      <c r="LVF802" s="200"/>
      <c r="LVG802" s="200"/>
      <c r="LVH802" s="200"/>
      <c r="LVI802" s="200"/>
      <c r="LVJ802" s="200"/>
      <c r="LVK802" s="200"/>
      <c r="LVL802" s="200"/>
      <c r="LVM802" s="200"/>
      <c r="LVN802" s="200"/>
      <c r="LVO802" s="200"/>
      <c r="LVP802" s="200"/>
      <c r="LVQ802" s="200"/>
      <c r="LVR802" s="200"/>
      <c r="LVS802" s="200"/>
      <c r="LVT802" s="200"/>
      <c r="LVU802" s="200"/>
      <c r="LVV802" s="200"/>
      <c r="LVW802" s="200"/>
      <c r="LVX802" s="200"/>
      <c r="LVY802" s="200"/>
      <c r="LVZ802" s="200"/>
      <c r="LWA802" s="200"/>
      <c r="LWB802" s="200"/>
      <c r="LWC802" s="200"/>
      <c r="LWD802" s="200"/>
      <c r="LWE802" s="200"/>
      <c r="LWF802" s="200"/>
      <c r="LWG802" s="200"/>
      <c r="LWH802" s="200"/>
      <c r="LWI802" s="200"/>
      <c r="LWJ802" s="200"/>
      <c r="LWK802" s="200"/>
      <c r="LWL802" s="200"/>
      <c r="LWM802" s="200"/>
      <c r="LWN802" s="200"/>
      <c r="LWO802" s="200"/>
      <c r="LWP802" s="200"/>
      <c r="LWQ802" s="200"/>
      <c r="LWR802" s="200"/>
      <c r="LWS802" s="200"/>
      <c r="LWT802" s="200"/>
      <c r="LWU802" s="200"/>
      <c r="LWV802" s="200"/>
      <c r="LWW802" s="200"/>
      <c r="LWX802" s="200"/>
      <c r="LWY802" s="200"/>
      <c r="LWZ802" s="200"/>
      <c r="LXA802" s="200"/>
      <c r="LXB802" s="200"/>
      <c r="LXC802" s="200"/>
      <c r="LXD802" s="200"/>
      <c r="LXE802" s="200"/>
      <c r="LXF802" s="200"/>
      <c r="LXG802" s="200"/>
      <c r="LXH802" s="200"/>
      <c r="LXI802" s="200"/>
      <c r="LXJ802" s="200"/>
      <c r="LXK802" s="200"/>
      <c r="LXL802" s="200"/>
      <c r="LXM802" s="200"/>
      <c r="LXN802" s="200"/>
      <c r="LXO802" s="200"/>
      <c r="LXP802" s="200"/>
      <c r="LXQ802" s="200"/>
      <c r="LXR802" s="200"/>
      <c r="LXS802" s="200"/>
      <c r="LXT802" s="200"/>
      <c r="LXU802" s="200"/>
      <c r="LXV802" s="200"/>
      <c r="LXW802" s="200"/>
      <c r="LXX802" s="200"/>
      <c r="LXY802" s="200"/>
      <c r="LXZ802" s="200"/>
      <c r="LYA802" s="200"/>
      <c r="LYB802" s="200"/>
      <c r="LYC802" s="200"/>
      <c r="LYD802" s="200"/>
      <c r="LYE802" s="200"/>
      <c r="LYF802" s="200"/>
      <c r="LYG802" s="200"/>
      <c r="LYH802" s="200"/>
      <c r="LYI802" s="200"/>
      <c r="LYJ802" s="200"/>
      <c r="LYK802" s="200"/>
      <c r="LYL802" s="200"/>
      <c r="LYM802" s="200"/>
      <c r="LYN802" s="200"/>
      <c r="LYO802" s="200"/>
      <c r="LYP802" s="200"/>
      <c r="LYQ802" s="200"/>
      <c r="LYR802" s="200"/>
      <c r="LYS802" s="200"/>
      <c r="LYT802" s="200"/>
      <c r="LYU802" s="200"/>
      <c r="LYV802" s="200"/>
      <c r="LYW802" s="200"/>
      <c r="LYX802" s="200"/>
      <c r="LYY802" s="200"/>
      <c r="LYZ802" s="200"/>
      <c r="LZA802" s="200"/>
      <c r="LZB802" s="200"/>
      <c r="LZC802" s="200"/>
      <c r="LZD802" s="200"/>
      <c r="LZE802" s="200"/>
      <c r="LZF802" s="200"/>
      <c r="LZG802" s="200"/>
      <c r="LZH802" s="200"/>
      <c r="LZI802" s="200"/>
      <c r="LZJ802" s="200"/>
      <c r="LZK802" s="200"/>
      <c r="LZL802" s="200"/>
      <c r="LZM802" s="200"/>
      <c r="LZN802" s="200"/>
      <c r="LZO802" s="200"/>
      <c r="LZP802" s="200"/>
      <c r="LZQ802" s="200"/>
      <c r="LZR802" s="200"/>
      <c r="LZS802" s="200"/>
      <c r="LZT802" s="200"/>
      <c r="LZU802" s="200"/>
      <c r="LZV802" s="200"/>
      <c r="LZW802" s="200"/>
      <c r="LZX802" s="200"/>
      <c r="LZY802" s="200"/>
      <c r="LZZ802" s="200"/>
      <c r="MAA802" s="200"/>
      <c r="MAB802" s="200"/>
      <c r="MAC802" s="200"/>
      <c r="MAD802" s="200"/>
      <c r="MAE802" s="200"/>
      <c r="MAF802" s="200"/>
      <c r="MAG802" s="200"/>
      <c r="MAH802" s="200"/>
      <c r="MAI802" s="200"/>
      <c r="MAJ802" s="200"/>
      <c r="MAK802" s="200"/>
      <c r="MAL802" s="200"/>
      <c r="MAM802" s="200"/>
      <c r="MAN802" s="200"/>
      <c r="MAO802" s="200"/>
      <c r="MAP802" s="200"/>
      <c r="MAQ802" s="200"/>
      <c r="MAR802" s="200"/>
      <c r="MAS802" s="200"/>
      <c r="MAT802" s="200"/>
      <c r="MAU802" s="200"/>
      <c r="MAV802" s="200"/>
      <c r="MAW802" s="200"/>
      <c r="MAX802" s="200"/>
      <c r="MAY802" s="200"/>
      <c r="MAZ802" s="200"/>
      <c r="MBA802" s="200"/>
      <c r="MBB802" s="200"/>
      <c r="MBC802" s="200"/>
      <c r="MBD802" s="200"/>
      <c r="MBE802" s="200"/>
      <c r="MBF802" s="200"/>
      <c r="MBG802" s="200"/>
      <c r="MBH802" s="200"/>
      <c r="MBI802" s="200"/>
      <c r="MBJ802" s="200"/>
      <c r="MBK802" s="200"/>
      <c r="MBL802" s="200"/>
      <c r="MBM802" s="200"/>
      <c r="MBN802" s="200"/>
      <c r="MBO802" s="200"/>
      <c r="MBP802" s="200"/>
      <c r="MBQ802" s="200"/>
      <c r="MBR802" s="200"/>
      <c r="MBS802" s="200"/>
      <c r="MBT802" s="200"/>
      <c r="MBU802" s="200"/>
      <c r="MBV802" s="200"/>
      <c r="MBW802" s="200"/>
      <c r="MBX802" s="200"/>
      <c r="MBY802" s="200"/>
      <c r="MBZ802" s="200"/>
      <c r="MCA802" s="200"/>
      <c r="MCB802" s="200"/>
      <c r="MCC802" s="200"/>
      <c r="MCD802" s="200"/>
      <c r="MCE802" s="200"/>
      <c r="MCF802" s="200"/>
      <c r="MCG802" s="200"/>
      <c r="MCH802" s="200"/>
      <c r="MCI802" s="200"/>
      <c r="MCJ802" s="200"/>
      <c r="MCK802" s="200"/>
      <c r="MCL802" s="200"/>
      <c r="MCM802" s="200"/>
      <c r="MCN802" s="200"/>
      <c r="MCO802" s="200"/>
      <c r="MCP802" s="200"/>
      <c r="MCQ802" s="200"/>
      <c r="MCR802" s="200"/>
      <c r="MCS802" s="200"/>
      <c r="MCT802" s="200"/>
      <c r="MCU802" s="200"/>
      <c r="MCV802" s="200"/>
      <c r="MCW802" s="200"/>
      <c r="MCX802" s="200"/>
      <c r="MCY802" s="200"/>
      <c r="MCZ802" s="200"/>
      <c r="MDA802" s="200"/>
      <c r="MDB802" s="200"/>
      <c r="MDC802" s="200"/>
      <c r="MDD802" s="200"/>
      <c r="MDE802" s="200"/>
      <c r="MDF802" s="200"/>
      <c r="MDG802" s="200"/>
      <c r="MDH802" s="200"/>
      <c r="MDI802" s="200"/>
      <c r="MDJ802" s="200"/>
      <c r="MDK802" s="200"/>
      <c r="MDL802" s="200"/>
      <c r="MDM802" s="200"/>
      <c r="MDN802" s="200"/>
      <c r="MDO802" s="200"/>
      <c r="MDP802" s="200"/>
      <c r="MDQ802" s="200"/>
      <c r="MDR802" s="200"/>
      <c r="MDS802" s="200"/>
      <c r="MDT802" s="200"/>
      <c r="MDU802" s="200"/>
      <c r="MDV802" s="200"/>
      <c r="MDW802" s="200"/>
      <c r="MDX802" s="200"/>
      <c r="MDY802" s="200"/>
      <c r="MDZ802" s="200"/>
      <c r="MEA802" s="200"/>
      <c r="MEB802" s="200"/>
      <c r="MEC802" s="200"/>
      <c r="MED802" s="200"/>
      <c r="MEE802" s="200"/>
      <c r="MEF802" s="200"/>
      <c r="MEG802" s="200"/>
      <c r="MEH802" s="200"/>
      <c r="MEI802" s="200"/>
      <c r="MEJ802" s="200"/>
      <c r="MEK802" s="200"/>
      <c r="MEL802" s="200"/>
      <c r="MEM802" s="200"/>
      <c r="MEN802" s="200"/>
      <c r="MEO802" s="200"/>
      <c r="MEP802" s="200"/>
      <c r="MEQ802" s="200"/>
      <c r="MER802" s="200"/>
      <c r="MES802" s="200"/>
      <c r="MET802" s="200"/>
      <c r="MEU802" s="200"/>
      <c r="MEV802" s="200"/>
      <c r="MEW802" s="200"/>
      <c r="MEX802" s="200"/>
      <c r="MEY802" s="200"/>
      <c r="MEZ802" s="200"/>
      <c r="MFA802" s="200"/>
      <c r="MFB802" s="200"/>
      <c r="MFC802" s="200"/>
      <c r="MFD802" s="200"/>
      <c r="MFE802" s="200"/>
      <c r="MFF802" s="200"/>
      <c r="MFG802" s="200"/>
      <c r="MFH802" s="200"/>
      <c r="MFI802" s="200"/>
      <c r="MFJ802" s="200"/>
      <c r="MFK802" s="200"/>
      <c r="MFL802" s="200"/>
      <c r="MFM802" s="200"/>
      <c r="MFN802" s="200"/>
      <c r="MFO802" s="200"/>
      <c r="MFP802" s="200"/>
      <c r="MFQ802" s="200"/>
      <c r="MFR802" s="200"/>
      <c r="MFS802" s="200"/>
      <c r="MFT802" s="200"/>
      <c r="MFU802" s="200"/>
      <c r="MFV802" s="200"/>
      <c r="MFW802" s="200"/>
      <c r="MFX802" s="200"/>
      <c r="MFY802" s="200"/>
      <c r="MFZ802" s="200"/>
      <c r="MGA802" s="200"/>
      <c r="MGB802" s="200"/>
      <c r="MGC802" s="200"/>
      <c r="MGD802" s="200"/>
      <c r="MGE802" s="200"/>
      <c r="MGF802" s="200"/>
      <c r="MGG802" s="200"/>
      <c r="MGH802" s="200"/>
      <c r="MGI802" s="200"/>
      <c r="MGJ802" s="200"/>
      <c r="MGK802" s="200"/>
      <c r="MGL802" s="200"/>
      <c r="MGM802" s="200"/>
      <c r="MGN802" s="200"/>
      <c r="MGO802" s="200"/>
      <c r="MGP802" s="200"/>
      <c r="MGQ802" s="200"/>
      <c r="MGR802" s="200"/>
      <c r="MGS802" s="200"/>
      <c r="MGT802" s="200"/>
      <c r="MGU802" s="200"/>
      <c r="MGV802" s="200"/>
      <c r="MGW802" s="200"/>
      <c r="MGX802" s="200"/>
      <c r="MGY802" s="200"/>
      <c r="MGZ802" s="200"/>
      <c r="MHA802" s="200"/>
      <c r="MHB802" s="200"/>
      <c r="MHC802" s="200"/>
      <c r="MHD802" s="200"/>
      <c r="MHE802" s="200"/>
      <c r="MHF802" s="200"/>
      <c r="MHG802" s="200"/>
      <c r="MHH802" s="200"/>
      <c r="MHI802" s="200"/>
      <c r="MHJ802" s="200"/>
      <c r="MHK802" s="200"/>
      <c r="MHL802" s="200"/>
      <c r="MHM802" s="200"/>
      <c r="MHN802" s="200"/>
      <c r="MHO802" s="200"/>
      <c r="MHP802" s="200"/>
      <c r="MHQ802" s="200"/>
      <c r="MHR802" s="200"/>
      <c r="MHS802" s="200"/>
      <c r="MHT802" s="200"/>
      <c r="MHU802" s="200"/>
      <c r="MHV802" s="200"/>
      <c r="MHW802" s="200"/>
      <c r="MHX802" s="200"/>
      <c r="MHY802" s="200"/>
      <c r="MHZ802" s="200"/>
      <c r="MIA802" s="200"/>
      <c r="MIB802" s="200"/>
      <c r="MIC802" s="200"/>
      <c r="MID802" s="200"/>
      <c r="MIE802" s="200"/>
      <c r="MIF802" s="200"/>
      <c r="MIG802" s="200"/>
      <c r="MIH802" s="200"/>
      <c r="MII802" s="200"/>
      <c r="MIJ802" s="200"/>
      <c r="MIK802" s="200"/>
      <c r="MIL802" s="200"/>
      <c r="MIM802" s="200"/>
      <c r="MIN802" s="200"/>
      <c r="MIO802" s="200"/>
      <c r="MIP802" s="200"/>
      <c r="MIQ802" s="200"/>
      <c r="MIR802" s="200"/>
      <c r="MIS802" s="200"/>
      <c r="MIT802" s="200"/>
      <c r="MIU802" s="200"/>
      <c r="MIV802" s="200"/>
      <c r="MIW802" s="200"/>
      <c r="MIX802" s="200"/>
      <c r="MIY802" s="200"/>
      <c r="MIZ802" s="200"/>
      <c r="MJA802" s="200"/>
      <c r="MJB802" s="200"/>
      <c r="MJC802" s="200"/>
      <c r="MJD802" s="200"/>
      <c r="MJE802" s="200"/>
      <c r="MJF802" s="200"/>
      <c r="MJG802" s="200"/>
      <c r="MJH802" s="200"/>
      <c r="MJI802" s="200"/>
      <c r="MJJ802" s="200"/>
      <c r="MJK802" s="200"/>
      <c r="MJL802" s="200"/>
      <c r="MJM802" s="200"/>
      <c r="MJN802" s="200"/>
      <c r="MJO802" s="200"/>
      <c r="MJP802" s="200"/>
      <c r="MJQ802" s="200"/>
      <c r="MJR802" s="200"/>
      <c r="MJS802" s="200"/>
      <c r="MJT802" s="200"/>
      <c r="MJU802" s="200"/>
      <c r="MJV802" s="200"/>
      <c r="MJW802" s="200"/>
      <c r="MJX802" s="200"/>
      <c r="MJY802" s="200"/>
      <c r="MJZ802" s="200"/>
      <c r="MKA802" s="200"/>
      <c r="MKB802" s="200"/>
      <c r="MKC802" s="200"/>
      <c r="MKD802" s="200"/>
      <c r="MKE802" s="200"/>
      <c r="MKF802" s="200"/>
      <c r="MKG802" s="200"/>
      <c r="MKH802" s="200"/>
      <c r="MKI802" s="200"/>
      <c r="MKJ802" s="200"/>
      <c r="MKK802" s="200"/>
      <c r="MKL802" s="200"/>
      <c r="MKM802" s="200"/>
      <c r="MKN802" s="200"/>
      <c r="MKO802" s="200"/>
      <c r="MKP802" s="200"/>
      <c r="MKQ802" s="200"/>
      <c r="MKR802" s="200"/>
      <c r="MKS802" s="200"/>
      <c r="MKT802" s="200"/>
      <c r="MKU802" s="200"/>
      <c r="MKV802" s="200"/>
      <c r="MKW802" s="200"/>
      <c r="MKX802" s="200"/>
      <c r="MKY802" s="200"/>
      <c r="MKZ802" s="200"/>
      <c r="MLA802" s="200"/>
      <c r="MLB802" s="200"/>
      <c r="MLC802" s="200"/>
      <c r="MLD802" s="200"/>
      <c r="MLE802" s="200"/>
      <c r="MLF802" s="200"/>
      <c r="MLG802" s="200"/>
      <c r="MLH802" s="200"/>
      <c r="MLI802" s="200"/>
      <c r="MLJ802" s="200"/>
      <c r="MLK802" s="200"/>
      <c r="MLL802" s="200"/>
      <c r="MLM802" s="200"/>
      <c r="MLN802" s="200"/>
      <c r="MLO802" s="200"/>
      <c r="MLP802" s="200"/>
      <c r="MLQ802" s="200"/>
      <c r="MLR802" s="200"/>
      <c r="MLS802" s="200"/>
      <c r="MLT802" s="200"/>
      <c r="MLU802" s="200"/>
      <c r="MLV802" s="200"/>
      <c r="MLW802" s="200"/>
      <c r="MLX802" s="200"/>
      <c r="MLY802" s="200"/>
      <c r="MLZ802" s="200"/>
      <c r="MMA802" s="200"/>
      <c r="MMB802" s="200"/>
      <c r="MMC802" s="200"/>
      <c r="MMD802" s="200"/>
      <c r="MME802" s="200"/>
      <c r="MMF802" s="200"/>
      <c r="MMG802" s="200"/>
      <c r="MMH802" s="200"/>
      <c r="MMI802" s="200"/>
      <c r="MMJ802" s="200"/>
      <c r="MMK802" s="200"/>
      <c r="MML802" s="200"/>
      <c r="MMM802" s="200"/>
      <c r="MMN802" s="200"/>
      <c r="MMO802" s="200"/>
      <c r="MMP802" s="200"/>
      <c r="MMQ802" s="200"/>
      <c r="MMR802" s="200"/>
      <c r="MMS802" s="200"/>
      <c r="MMT802" s="200"/>
      <c r="MMU802" s="200"/>
      <c r="MMV802" s="200"/>
      <c r="MMW802" s="200"/>
      <c r="MMX802" s="200"/>
      <c r="MMY802" s="200"/>
      <c r="MMZ802" s="200"/>
      <c r="MNA802" s="200"/>
      <c r="MNB802" s="200"/>
      <c r="MNC802" s="200"/>
      <c r="MND802" s="200"/>
      <c r="MNE802" s="200"/>
      <c r="MNF802" s="200"/>
      <c r="MNG802" s="200"/>
      <c r="MNH802" s="200"/>
      <c r="MNI802" s="200"/>
      <c r="MNJ802" s="200"/>
      <c r="MNK802" s="200"/>
      <c r="MNL802" s="200"/>
      <c r="MNM802" s="200"/>
      <c r="MNN802" s="200"/>
      <c r="MNO802" s="200"/>
      <c r="MNP802" s="200"/>
      <c r="MNQ802" s="200"/>
      <c r="MNR802" s="200"/>
      <c r="MNS802" s="200"/>
      <c r="MNT802" s="200"/>
      <c r="MNU802" s="200"/>
      <c r="MNV802" s="200"/>
      <c r="MNW802" s="200"/>
      <c r="MNX802" s="200"/>
      <c r="MNY802" s="200"/>
      <c r="MNZ802" s="200"/>
      <c r="MOA802" s="200"/>
      <c r="MOB802" s="200"/>
      <c r="MOC802" s="200"/>
      <c r="MOD802" s="200"/>
      <c r="MOE802" s="200"/>
      <c r="MOF802" s="200"/>
      <c r="MOG802" s="200"/>
      <c r="MOH802" s="200"/>
      <c r="MOI802" s="200"/>
      <c r="MOJ802" s="200"/>
      <c r="MOK802" s="200"/>
      <c r="MOL802" s="200"/>
      <c r="MOM802" s="200"/>
      <c r="MON802" s="200"/>
      <c r="MOO802" s="200"/>
      <c r="MOP802" s="200"/>
      <c r="MOQ802" s="200"/>
      <c r="MOR802" s="200"/>
      <c r="MOS802" s="200"/>
      <c r="MOT802" s="200"/>
      <c r="MOU802" s="200"/>
      <c r="MOV802" s="200"/>
      <c r="MOW802" s="200"/>
      <c r="MOX802" s="200"/>
      <c r="MOY802" s="200"/>
      <c r="MOZ802" s="200"/>
      <c r="MPA802" s="200"/>
      <c r="MPB802" s="200"/>
      <c r="MPC802" s="200"/>
      <c r="MPD802" s="200"/>
      <c r="MPE802" s="200"/>
      <c r="MPF802" s="200"/>
      <c r="MPG802" s="200"/>
      <c r="MPH802" s="200"/>
      <c r="MPI802" s="200"/>
      <c r="MPJ802" s="200"/>
      <c r="MPK802" s="200"/>
      <c r="MPL802" s="200"/>
      <c r="MPM802" s="200"/>
      <c r="MPN802" s="200"/>
      <c r="MPO802" s="200"/>
      <c r="MPP802" s="200"/>
      <c r="MPQ802" s="200"/>
      <c r="MPR802" s="200"/>
      <c r="MPS802" s="200"/>
      <c r="MPT802" s="200"/>
      <c r="MPU802" s="200"/>
      <c r="MPV802" s="200"/>
      <c r="MPW802" s="200"/>
      <c r="MPX802" s="200"/>
      <c r="MPY802" s="200"/>
      <c r="MPZ802" s="200"/>
      <c r="MQA802" s="200"/>
      <c r="MQB802" s="200"/>
      <c r="MQC802" s="200"/>
      <c r="MQD802" s="200"/>
      <c r="MQE802" s="200"/>
      <c r="MQF802" s="200"/>
      <c r="MQG802" s="200"/>
      <c r="MQH802" s="200"/>
      <c r="MQI802" s="200"/>
      <c r="MQJ802" s="200"/>
      <c r="MQK802" s="200"/>
      <c r="MQL802" s="200"/>
      <c r="MQM802" s="200"/>
      <c r="MQN802" s="200"/>
      <c r="MQO802" s="200"/>
      <c r="MQP802" s="200"/>
      <c r="MQQ802" s="200"/>
      <c r="MQR802" s="200"/>
      <c r="MQS802" s="200"/>
      <c r="MQT802" s="200"/>
      <c r="MQU802" s="200"/>
      <c r="MQV802" s="200"/>
      <c r="MQW802" s="200"/>
      <c r="MQX802" s="200"/>
      <c r="MQY802" s="200"/>
      <c r="MQZ802" s="200"/>
      <c r="MRA802" s="200"/>
      <c r="MRB802" s="200"/>
      <c r="MRC802" s="200"/>
      <c r="MRD802" s="200"/>
      <c r="MRE802" s="200"/>
      <c r="MRF802" s="200"/>
      <c r="MRG802" s="200"/>
      <c r="MRH802" s="200"/>
      <c r="MRI802" s="200"/>
      <c r="MRJ802" s="200"/>
      <c r="MRK802" s="200"/>
      <c r="MRL802" s="200"/>
      <c r="MRM802" s="200"/>
      <c r="MRN802" s="200"/>
      <c r="MRO802" s="200"/>
      <c r="MRP802" s="200"/>
      <c r="MRQ802" s="200"/>
      <c r="MRR802" s="200"/>
      <c r="MRS802" s="200"/>
      <c r="MRT802" s="200"/>
      <c r="MRU802" s="200"/>
      <c r="MRV802" s="200"/>
      <c r="MRW802" s="200"/>
      <c r="MRX802" s="200"/>
      <c r="MRY802" s="200"/>
      <c r="MRZ802" s="200"/>
      <c r="MSA802" s="200"/>
      <c r="MSB802" s="200"/>
      <c r="MSC802" s="200"/>
      <c r="MSD802" s="200"/>
      <c r="MSE802" s="200"/>
      <c r="MSF802" s="200"/>
      <c r="MSG802" s="200"/>
      <c r="MSH802" s="200"/>
      <c r="MSI802" s="200"/>
      <c r="MSJ802" s="200"/>
      <c r="MSK802" s="200"/>
      <c r="MSL802" s="200"/>
      <c r="MSM802" s="200"/>
      <c r="MSN802" s="200"/>
      <c r="MSO802" s="200"/>
      <c r="MSP802" s="200"/>
      <c r="MSQ802" s="200"/>
      <c r="MSR802" s="200"/>
      <c r="MSS802" s="200"/>
      <c r="MST802" s="200"/>
      <c r="MSU802" s="200"/>
      <c r="MSV802" s="200"/>
      <c r="MSW802" s="200"/>
      <c r="MSX802" s="200"/>
      <c r="MSY802" s="200"/>
      <c r="MSZ802" s="200"/>
      <c r="MTA802" s="200"/>
      <c r="MTB802" s="200"/>
      <c r="MTC802" s="200"/>
      <c r="MTD802" s="200"/>
      <c r="MTE802" s="200"/>
      <c r="MTF802" s="200"/>
      <c r="MTG802" s="200"/>
      <c r="MTH802" s="200"/>
      <c r="MTI802" s="200"/>
      <c r="MTJ802" s="200"/>
      <c r="MTK802" s="200"/>
      <c r="MTL802" s="200"/>
      <c r="MTM802" s="200"/>
      <c r="MTN802" s="200"/>
      <c r="MTO802" s="200"/>
      <c r="MTP802" s="200"/>
      <c r="MTQ802" s="200"/>
      <c r="MTR802" s="200"/>
      <c r="MTS802" s="200"/>
      <c r="MTT802" s="200"/>
      <c r="MTU802" s="200"/>
      <c r="MTV802" s="200"/>
      <c r="MTW802" s="200"/>
      <c r="MTX802" s="200"/>
      <c r="MTY802" s="200"/>
      <c r="MTZ802" s="200"/>
      <c r="MUA802" s="200"/>
      <c r="MUB802" s="200"/>
      <c r="MUC802" s="200"/>
      <c r="MUD802" s="200"/>
      <c r="MUE802" s="200"/>
      <c r="MUF802" s="200"/>
      <c r="MUG802" s="200"/>
      <c r="MUH802" s="200"/>
      <c r="MUI802" s="200"/>
      <c r="MUJ802" s="200"/>
      <c r="MUK802" s="200"/>
      <c r="MUL802" s="200"/>
      <c r="MUM802" s="200"/>
      <c r="MUN802" s="200"/>
      <c r="MUO802" s="200"/>
      <c r="MUP802" s="200"/>
      <c r="MUQ802" s="200"/>
      <c r="MUR802" s="200"/>
      <c r="MUS802" s="200"/>
      <c r="MUT802" s="200"/>
      <c r="MUU802" s="200"/>
      <c r="MUV802" s="200"/>
      <c r="MUW802" s="200"/>
      <c r="MUX802" s="200"/>
      <c r="MUY802" s="200"/>
      <c r="MUZ802" s="200"/>
      <c r="MVA802" s="200"/>
      <c r="MVB802" s="200"/>
      <c r="MVC802" s="200"/>
      <c r="MVD802" s="200"/>
      <c r="MVE802" s="200"/>
      <c r="MVF802" s="200"/>
      <c r="MVG802" s="200"/>
      <c r="MVH802" s="200"/>
      <c r="MVI802" s="200"/>
      <c r="MVJ802" s="200"/>
      <c r="MVK802" s="200"/>
      <c r="MVL802" s="200"/>
      <c r="MVM802" s="200"/>
      <c r="MVN802" s="200"/>
      <c r="MVO802" s="200"/>
      <c r="MVP802" s="200"/>
      <c r="MVQ802" s="200"/>
      <c r="MVR802" s="200"/>
      <c r="MVS802" s="200"/>
      <c r="MVT802" s="200"/>
      <c r="MVU802" s="200"/>
      <c r="MVV802" s="200"/>
      <c r="MVW802" s="200"/>
      <c r="MVX802" s="200"/>
      <c r="MVY802" s="200"/>
      <c r="MVZ802" s="200"/>
      <c r="MWA802" s="200"/>
      <c r="MWB802" s="200"/>
      <c r="MWC802" s="200"/>
      <c r="MWD802" s="200"/>
      <c r="MWE802" s="200"/>
      <c r="MWF802" s="200"/>
      <c r="MWG802" s="200"/>
      <c r="MWH802" s="200"/>
      <c r="MWI802" s="200"/>
      <c r="MWJ802" s="200"/>
      <c r="MWK802" s="200"/>
      <c r="MWL802" s="200"/>
      <c r="MWM802" s="200"/>
      <c r="MWN802" s="200"/>
      <c r="MWO802" s="200"/>
      <c r="MWP802" s="200"/>
      <c r="MWQ802" s="200"/>
      <c r="MWR802" s="200"/>
      <c r="MWS802" s="200"/>
      <c r="MWT802" s="200"/>
      <c r="MWU802" s="200"/>
      <c r="MWV802" s="200"/>
      <c r="MWW802" s="200"/>
      <c r="MWX802" s="200"/>
      <c r="MWY802" s="200"/>
      <c r="MWZ802" s="200"/>
      <c r="MXA802" s="200"/>
      <c r="MXB802" s="200"/>
      <c r="MXC802" s="200"/>
      <c r="MXD802" s="200"/>
      <c r="MXE802" s="200"/>
      <c r="MXF802" s="200"/>
      <c r="MXG802" s="200"/>
      <c r="MXH802" s="200"/>
      <c r="MXI802" s="200"/>
      <c r="MXJ802" s="200"/>
      <c r="MXK802" s="200"/>
      <c r="MXL802" s="200"/>
      <c r="MXM802" s="200"/>
      <c r="MXN802" s="200"/>
      <c r="MXO802" s="200"/>
      <c r="MXP802" s="200"/>
      <c r="MXQ802" s="200"/>
      <c r="MXR802" s="200"/>
      <c r="MXS802" s="200"/>
      <c r="MXT802" s="200"/>
      <c r="MXU802" s="200"/>
      <c r="MXV802" s="200"/>
      <c r="MXW802" s="200"/>
      <c r="MXX802" s="200"/>
      <c r="MXY802" s="200"/>
      <c r="MXZ802" s="200"/>
      <c r="MYA802" s="200"/>
      <c r="MYB802" s="200"/>
      <c r="MYC802" s="200"/>
      <c r="MYD802" s="200"/>
      <c r="MYE802" s="200"/>
      <c r="MYF802" s="200"/>
      <c r="MYG802" s="200"/>
      <c r="MYH802" s="200"/>
      <c r="MYI802" s="200"/>
      <c r="MYJ802" s="200"/>
      <c r="MYK802" s="200"/>
      <c r="MYL802" s="200"/>
      <c r="MYM802" s="200"/>
      <c r="MYN802" s="200"/>
      <c r="MYO802" s="200"/>
      <c r="MYP802" s="200"/>
      <c r="MYQ802" s="200"/>
      <c r="MYR802" s="200"/>
      <c r="MYS802" s="200"/>
      <c r="MYT802" s="200"/>
      <c r="MYU802" s="200"/>
      <c r="MYV802" s="200"/>
      <c r="MYW802" s="200"/>
      <c r="MYX802" s="200"/>
      <c r="MYY802" s="200"/>
      <c r="MYZ802" s="200"/>
      <c r="MZA802" s="200"/>
      <c r="MZB802" s="200"/>
      <c r="MZC802" s="200"/>
      <c r="MZD802" s="200"/>
      <c r="MZE802" s="200"/>
      <c r="MZF802" s="200"/>
      <c r="MZG802" s="200"/>
      <c r="MZH802" s="200"/>
      <c r="MZI802" s="200"/>
      <c r="MZJ802" s="200"/>
      <c r="MZK802" s="200"/>
      <c r="MZL802" s="200"/>
      <c r="MZM802" s="200"/>
      <c r="MZN802" s="200"/>
      <c r="MZO802" s="200"/>
      <c r="MZP802" s="200"/>
      <c r="MZQ802" s="200"/>
      <c r="MZR802" s="200"/>
      <c r="MZS802" s="200"/>
      <c r="MZT802" s="200"/>
      <c r="MZU802" s="200"/>
      <c r="MZV802" s="200"/>
      <c r="MZW802" s="200"/>
      <c r="MZX802" s="200"/>
      <c r="MZY802" s="200"/>
      <c r="MZZ802" s="200"/>
      <c r="NAA802" s="200"/>
      <c r="NAB802" s="200"/>
      <c r="NAC802" s="200"/>
      <c r="NAD802" s="200"/>
      <c r="NAE802" s="200"/>
      <c r="NAF802" s="200"/>
      <c r="NAG802" s="200"/>
      <c r="NAH802" s="200"/>
      <c r="NAI802" s="200"/>
      <c r="NAJ802" s="200"/>
      <c r="NAK802" s="200"/>
      <c r="NAL802" s="200"/>
      <c r="NAM802" s="200"/>
      <c r="NAN802" s="200"/>
      <c r="NAO802" s="200"/>
      <c r="NAP802" s="200"/>
      <c r="NAQ802" s="200"/>
      <c r="NAR802" s="200"/>
      <c r="NAS802" s="200"/>
      <c r="NAT802" s="200"/>
      <c r="NAU802" s="200"/>
      <c r="NAV802" s="200"/>
      <c r="NAW802" s="200"/>
      <c r="NAX802" s="200"/>
      <c r="NAY802" s="200"/>
      <c r="NAZ802" s="200"/>
      <c r="NBA802" s="200"/>
      <c r="NBB802" s="200"/>
      <c r="NBC802" s="200"/>
      <c r="NBD802" s="200"/>
      <c r="NBE802" s="200"/>
      <c r="NBF802" s="200"/>
      <c r="NBG802" s="200"/>
      <c r="NBH802" s="200"/>
      <c r="NBI802" s="200"/>
      <c r="NBJ802" s="200"/>
      <c r="NBK802" s="200"/>
      <c r="NBL802" s="200"/>
      <c r="NBM802" s="200"/>
      <c r="NBN802" s="200"/>
      <c r="NBO802" s="200"/>
      <c r="NBP802" s="200"/>
      <c r="NBQ802" s="200"/>
      <c r="NBR802" s="200"/>
      <c r="NBS802" s="200"/>
      <c r="NBT802" s="200"/>
      <c r="NBU802" s="200"/>
      <c r="NBV802" s="200"/>
      <c r="NBW802" s="200"/>
      <c r="NBX802" s="200"/>
      <c r="NBY802" s="200"/>
      <c r="NBZ802" s="200"/>
      <c r="NCA802" s="200"/>
      <c r="NCB802" s="200"/>
      <c r="NCC802" s="200"/>
      <c r="NCD802" s="200"/>
      <c r="NCE802" s="200"/>
      <c r="NCF802" s="200"/>
      <c r="NCG802" s="200"/>
      <c r="NCH802" s="200"/>
      <c r="NCI802" s="200"/>
      <c r="NCJ802" s="200"/>
      <c r="NCK802" s="200"/>
      <c r="NCL802" s="200"/>
      <c r="NCM802" s="200"/>
      <c r="NCN802" s="200"/>
      <c r="NCO802" s="200"/>
      <c r="NCP802" s="200"/>
      <c r="NCQ802" s="200"/>
      <c r="NCR802" s="200"/>
      <c r="NCS802" s="200"/>
      <c r="NCT802" s="200"/>
      <c r="NCU802" s="200"/>
      <c r="NCV802" s="200"/>
      <c r="NCW802" s="200"/>
      <c r="NCX802" s="200"/>
      <c r="NCY802" s="200"/>
      <c r="NCZ802" s="200"/>
      <c r="NDA802" s="200"/>
      <c r="NDB802" s="200"/>
      <c r="NDC802" s="200"/>
      <c r="NDD802" s="200"/>
      <c r="NDE802" s="200"/>
      <c r="NDF802" s="200"/>
      <c r="NDG802" s="200"/>
      <c r="NDH802" s="200"/>
      <c r="NDI802" s="200"/>
      <c r="NDJ802" s="200"/>
      <c r="NDK802" s="200"/>
      <c r="NDL802" s="200"/>
      <c r="NDM802" s="200"/>
      <c r="NDN802" s="200"/>
      <c r="NDO802" s="200"/>
      <c r="NDP802" s="200"/>
      <c r="NDQ802" s="200"/>
      <c r="NDR802" s="200"/>
      <c r="NDS802" s="200"/>
      <c r="NDT802" s="200"/>
      <c r="NDU802" s="200"/>
      <c r="NDV802" s="200"/>
      <c r="NDW802" s="200"/>
      <c r="NDX802" s="200"/>
      <c r="NDY802" s="200"/>
      <c r="NDZ802" s="200"/>
      <c r="NEA802" s="200"/>
      <c r="NEB802" s="200"/>
      <c r="NEC802" s="200"/>
      <c r="NED802" s="200"/>
      <c r="NEE802" s="200"/>
      <c r="NEF802" s="200"/>
      <c r="NEG802" s="200"/>
      <c r="NEH802" s="200"/>
      <c r="NEI802" s="200"/>
      <c r="NEJ802" s="200"/>
      <c r="NEK802" s="200"/>
      <c r="NEL802" s="200"/>
      <c r="NEM802" s="200"/>
      <c r="NEN802" s="200"/>
      <c r="NEO802" s="200"/>
      <c r="NEP802" s="200"/>
      <c r="NEQ802" s="200"/>
      <c r="NER802" s="200"/>
      <c r="NES802" s="200"/>
      <c r="NET802" s="200"/>
      <c r="NEU802" s="200"/>
      <c r="NEV802" s="200"/>
      <c r="NEW802" s="200"/>
      <c r="NEX802" s="200"/>
      <c r="NEY802" s="200"/>
      <c r="NEZ802" s="200"/>
      <c r="NFA802" s="200"/>
      <c r="NFB802" s="200"/>
      <c r="NFC802" s="200"/>
      <c r="NFD802" s="200"/>
      <c r="NFE802" s="200"/>
      <c r="NFF802" s="200"/>
      <c r="NFG802" s="200"/>
      <c r="NFH802" s="200"/>
      <c r="NFI802" s="200"/>
      <c r="NFJ802" s="200"/>
      <c r="NFK802" s="200"/>
      <c r="NFL802" s="200"/>
      <c r="NFM802" s="200"/>
      <c r="NFN802" s="200"/>
      <c r="NFO802" s="200"/>
      <c r="NFP802" s="200"/>
      <c r="NFQ802" s="200"/>
      <c r="NFR802" s="200"/>
      <c r="NFS802" s="200"/>
      <c r="NFT802" s="200"/>
      <c r="NFU802" s="200"/>
      <c r="NFV802" s="200"/>
      <c r="NFW802" s="200"/>
      <c r="NFX802" s="200"/>
      <c r="NFY802" s="200"/>
      <c r="NFZ802" s="200"/>
      <c r="NGA802" s="200"/>
      <c r="NGB802" s="200"/>
      <c r="NGC802" s="200"/>
      <c r="NGD802" s="200"/>
      <c r="NGE802" s="200"/>
      <c r="NGF802" s="200"/>
      <c r="NGG802" s="200"/>
      <c r="NGH802" s="200"/>
      <c r="NGI802" s="200"/>
      <c r="NGJ802" s="200"/>
      <c r="NGK802" s="200"/>
      <c r="NGL802" s="200"/>
      <c r="NGM802" s="200"/>
      <c r="NGN802" s="200"/>
      <c r="NGO802" s="200"/>
      <c r="NGP802" s="200"/>
      <c r="NGQ802" s="200"/>
      <c r="NGR802" s="200"/>
      <c r="NGS802" s="200"/>
      <c r="NGT802" s="200"/>
      <c r="NGU802" s="200"/>
      <c r="NGV802" s="200"/>
      <c r="NGW802" s="200"/>
      <c r="NGX802" s="200"/>
      <c r="NGY802" s="200"/>
      <c r="NGZ802" s="200"/>
      <c r="NHA802" s="200"/>
      <c r="NHB802" s="200"/>
      <c r="NHC802" s="200"/>
      <c r="NHD802" s="200"/>
      <c r="NHE802" s="200"/>
      <c r="NHF802" s="200"/>
      <c r="NHG802" s="200"/>
      <c r="NHH802" s="200"/>
      <c r="NHI802" s="200"/>
      <c r="NHJ802" s="200"/>
      <c r="NHK802" s="200"/>
      <c r="NHL802" s="200"/>
      <c r="NHM802" s="200"/>
      <c r="NHN802" s="200"/>
      <c r="NHO802" s="200"/>
      <c r="NHP802" s="200"/>
      <c r="NHQ802" s="200"/>
      <c r="NHR802" s="200"/>
      <c r="NHS802" s="200"/>
      <c r="NHT802" s="200"/>
      <c r="NHU802" s="200"/>
      <c r="NHV802" s="200"/>
      <c r="NHW802" s="200"/>
      <c r="NHX802" s="200"/>
      <c r="NHY802" s="200"/>
      <c r="NHZ802" s="200"/>
      <c r="NIA802" s="200"/>
      <c r="NIB802" s="200"/>
      <c r="NIC802" s="200"/>
      <c r="NID802" s="200"/>
      <c r="NIE802" s="200"/>
      <c r="NIF802" s="200"/>
      <c r="NIG802" s="200"/>
      <c r="NIH802" s="200"/>
      <c r="NII802" s="200"/>
      <c r="NIJ802" s="200"/>
      <c r="NIK802" s="200"/>
      <c r="NIL802" s="200"/>
      <c r="NIM802" s="200"/>
      <c r="NIN802" s="200"/>
      <c r="NIO802" s="200"/>
      <c r="NIP802" s="200"/>
      <c r="NIQ802" s="200"/>
      <c r="NIR802" s="200"/>
      <c r="NIS802" s="200"/>
      <c r="NIT802" s="200"/>
      <c r="NIU802" s="200"/>
      <c r="NIV802" s="200"/>
      <c r="NIW802" s="200"/>
      <c r="NIX802" s="200"/>
      <c r="NIY802" s="200"/>
      <c r="NIZ802" s="200"/>
      <c r="NJA802" s="200"/>
      <c r="NJB802" s="200"/>
      <c r="NJC802" s="200"/>
      <c r="NJD802" s="200"/>
      <c r="NJE802" s="200"/>
      <c r="NJF802" s="200"/>
      <c r="NJG802" s="200"/>
      <c r="NJH802" s="200"/>
      <c r="NJI802" s="200"/>
      <c r="NJJ802" s="200"/>
      <c r="NJK802" s="200"/>
      <c r="NJL802" s="200"/>
      <c r="NJM802" s="200"/>
      <c r="NJN802" s="200"/>
      <c r="NJO802" s="200"/>
      <c r="NJP802" s="200"/>
      <c r="NJQ802" s="200"/>
      <c r="NJR802" s="200"/>
      <c r="NJS802" s="200"/>
      <c r="NJT802" s="200"/>
      <c r="NJU802" s="200"/>
      <c r="NJV802" s="200"/>
      <c r="NJW802" s="200"/>
      <c r="NJX802" s="200"/>
      <c r="NJY802" s="200"/>
      <c r="NJZ802" s="200"/>
      <c r="NKA802" s="200"/>
      <c r="NKB802" s="200"/>
      <c r="NKC802" s="200"/>
      <c r="NKD802" s="200"/>
      <c r="NKE802" s="200"/>
      <c r="NKF802" s="200"/>
      <c r="NKG802" s="200"/>
      <c r="NKH802" s="200"/>
      <c r="NKI802" s="200"/>
      <c r="NKJ802" s="200"/>
      <c r="NKK802" s="200"/>
      <c r="NKL802" s="200"/>
      <c r="NKM802" s="200"/>
      <c r="NKN802" s="200"/>
      <c r="NKO802" s="200"/>
      <c r="NKP802" s="200"/>
      <c r="NKQ802" s="200"/>
      <c r="NKR802" s="200"/>
      <c r="NKS802" s="200"/>
      <c r="NKT802" s="200"/>
      <c r="NKU802" s="200"/>
      <c r="NKV802" s="200"/>
      <c r="NKW802" s="200"/>
      <c r="NKX802" s="200"/>
      <c r="NKY802" s="200"/>
      <c r="NKZ802" s="200"/>
      <c r="NLA802" s="200"/>
      <c r="NLB802" s="200"/>
      <c r="NLC802" s="200"/>
      <c r="NLD802" s="200"/>
      <c r="NLE802" s="200"/>
      <c r="NLF802" s="200"/>
      <c r="NLG802" s="200"/>
      <c r="NLH802" s="200"/>
      <c r="NLI802" s="200"/>
      <c r="NLJ802" s="200"/>
      <c r="NLK802" s="200"/>
      <c r="NLL802" s="200"/>
      <c r="NLM802" s="200"/>
      <c r="NLN802" s="200"/>
      <c r="NLO802" s="200"/>
      <c r="NLP802" s="200"/>
      <c r="NLQ802" s="200"/>
      <c r="NLR802" s="200"/>
      <c r="NLS802" s="200"/>
      <c r="NLT802" s="200"/>
      <c r="NLU802" s="200"/>
      <c r="NLV802" s="200"/>
      <c r="NLW802" s="200"/>
      <c r="NLX802" s="200"/>
      <c r="NLY802" s="200"/>
      <c r="NLZ802" s="200"/>
      <c r="NMA802" s="200"/>
      <c r="NMB802" s="200"/>
      <c r="NMC802" s="200"/>
      <c r="NMD802" s="200"/>
      <c r="NME802" s="200"/>
      <c r="NMF802" s="200"/>
      <c r="NMG802" s="200"/>
      <c r="NMH802" s="200"/>
      <c r="NMI802" s="200"/>
      <c r="NMJ802" s="200"/>
      <c r="NMK802" s="200"/>
      <c r="NML802" s="200"/>
      <c r="NMM802" s="200"/>
      <c r="NMN802" s="200"/>
      <c r="NMO802" s="200"/>
      <c r="NMP802" s="200"/>
      <c r="NMQ802" s="200"/>
      <c r="NMR802" s="200"/>
      <c r="NMS802" s="200"/>
      <c r="NMT802" s="200"/>
      <c r="NMU802" s="200"/>
      <c r="NMV802" s="200"/>
      <c r="NMW802" s="200"/>
      <c r="NMX802" s="200"/>
      <c r="NMY802" s="200"/>
      <c r="NMZ802" s="200"/>
      <c r="NNA802" s="200"/>
      <c r="NNB802" s="200"/>
      <c r="NNC802" s="200"/>
      <c r="NND802" s="200"/>
      <c r="NNE802" s="200"/>
      <c r="NNF802" s="200"/>
      <c r="NNG802" s="200"/>
      <c r="NNH802" s="200"/>
      <c r="NNI802" s="200"/>
      <c r="NNJ802" s="200"/>
      <c r="NNK802" s="200"/>
      <c r="NNL802" s="200"/>
      <c r="NNM802" s="200"/>
      <c r="NNN802" s="200"/>
      <c r="NNO802" s="200"/>
      <c r="NNP802" s="200"/>
      <c r="NNQ802" s="200"/>
      <c r="NNR802" s="200"/>
      <c r="NNS802" s="200"/>
      <c r="NNT802" s="200"/>
      <c r="NNU802" s="200"/>
      <c r="NNV802" s="200"/>
      <c r="NNW802" s="200"/>
      <c r="NNX802" s="200"/>
      <c r="NNY802" s="200"/>
      <c r="NNZ802" s="200"/>
      <c r="NOA802" s="200"/>
      <c r="NOB802" s="200"/>
      <c r="NOC802" s="200"/>
      <c r="NOD802" s="200"/>
      <c r="NOE802" s="200"/>
      <c r="NOF802" s="200"/>
      <c r="NOG802" s="200"/>
      <c r="NOH802" s="200"/>
      <c r="NOI802" s="200"/>
      <c r="NOJ802" s="200"/>
      <c r="NOK802" s="200"/>
      <c r="NOL802" s="200"/>
      <c r="NOM802" s="200"/>
      <c r="NON802" s="200"/>
      <c r="NOO802" s="200"/>
      <c r="NOP802" s="200"/>
      <c r="NOQ802" s="200"/>
      <c r="NOR802" s="200"/>
      <c r="NOS802" s="200"/>
      <c r="NOT802" s="200"/>
      <c r="NOU802" s="200"/>
      <c r="NOV802" s="200"/>
      <c r="NOW802" s="200"/>
      <c r="NOX802" s="200"/>
      <c r="NOY802" s="200"/>
      <c r="NOZ802" s="200"/>
      <c r="NPA802" s="200"/>
      <c r="NPB802" s="200"/>
      <c r="NPC802" s="200"/>
      <c r="NPD802" s="200"/>
      <c r="NPE802" s="200"/>
      <c r="NPF802" s="200"/>
      <c r="NPG802" s="200"/>
      <c r="NPH802" s="200"/>
      <c r="NPI802" s="200"/>
      <c r="NPJ802" s="200"/>
      <c r="NPK802" s="200"/>
      <c r="NPL802" s="200"/>
      <c r="NPM802" s="200"/>
      <c r="NPN802" s="200"/>
      <c r="NPO802" s="200"/>
      <c r="NPP802" s="200"/>
      <c r="NPQ802" s="200"/>
      <c r="NPR802" s="200"/>
      <c r="NPS802" s="200"/>
      <c r="NPT802" s="200"/>
      <c r="NPU802" s="200"/>
      <c r="NPV802" s="200"/>
      <c r="NPW802" s="200"/>
      <c r="NPX802" s="200"/>
      <c r="NPY802" s="200"/>
      <c r="NPZ802" s="200"/>
      <c r="NQA802" s="200"/>
      <c r="NQB802" s="200"/>
      <c r="NQC802" s="200"/>
      <c r="NQD802" s="200"/>
      <c r="NQE802" s="200"/>
      <c r="NQF802" s="200"/>
      <c r="NQG802" s="200"/>
      <c r="NQH802" s="200"/>
      <c r="NQI802" s="200"/>
      <c r="NQJ802" s="200"/>
      <c r="NQK802" s="200"/>
      <c r="NQL802" s="200"/>
      <c r="NQM802" s="200"/>
      <c r="NQN802" s="200"/>
      <c r="NQO802" s="200"/>
      <c r="NQP802" s="200"/>
      <c r="NQQ802" s="200"/>
      <c r="NQR802" s="200"/>
      <c r="NQS802" s="200"/>
      <c r="NQT802" s="200"/>
      <c r="NQU802" s="200"/>
      <c r="NQV802" s="200"/>
      <c r="NQW802" s="200"/>
      <c r="NQX802" s="200"/>
      <c r="NQY802" s="200"/>
      <c r="NQZ802" s="200"/>
      <c r="NRA802" s="200"/>
      <c r="NRB802" s="200"/>
      <c r="NRC802" s="200"/>
      <c r="NRD802" s="200"/>
      <c r="NRE802" s="200"/>
      <c r="NRF802" s="200"/>
      <c r="NRG802" s="200"/>
      <c r="NRH802" s="200"/>
      <c r="NRI802" s="200"/>
      <c r="NRJ802" s="200"/>
      <c r="NRK802" s="200"/>
      <c r="NRL802" s="200"/>
      <c r="NRM802" s="200"/>
      <c r="NRN802" s="200"/>
      <c r="NRO802" s="200"/>
      <c r="NRP802" s="200"/>
      <c r="NRQ802" s="200"/>
      <c r="NRR802" s="200"/>
      <c r="NRS802" s="200"/>
      <c r="NRT802" s="200"/>
      <c r="NRU802" s="200"/>
      <c r="NRV802" s="200"/>
      <c r="NRW802" s="200"/>
      <c r="NRX802" s="200"/>
      <c r="NRY802" s="200"/>
      <c r="NRZ802" s="200"/>
      <c r="NSA802" s="200"/>
      <c r="NSB802" s="200"/>
      <c r="NSC802" s="200"/>
      <c r="NSD802" s="200"/>
      <c r="NSE802" s="200"/>
      <c r="NSF802" s="200"/>
      <c r="NSG802" s="200"/>
      <c r="NSH802" s="200"/>
      <c r="NSI802" s="200"/>
      <c r="NSJ802" s="200"/>
      <c r="NSK802" s="200"/>
      <c r="NSL802" s="200"/>
      <c r="NSM802" s="200"/>
      <c r="NSN802" s="200"/>
      <c r="NSO802" s="200"/>
      <c r="NSP802" s="200"/>
      <c r="NSQ802" s="200"/>
      <c r="NSR802" s="200"/>
      <c r="NSS802" s="200"/>
      <c r="NST802" s="200"/>
      <c r="NSU802" s="200"/>
      <c r="NSV802" s="200"/>
      <c r="NSW802" s="200"/>
      <c r="NSX802" s="200"/>
      <c r="NSY802" s="200"/>
      <c r="NSZ802" s="200"/>
      <c r="NTA802" s="200"/>
      <c r="NTB802" s="200"/>
      <c r="NTC802" s="200"/>
      <c r="NTD802" s="200"/>
      <c r="NTE802" s="200"/>
      <c r="NTF802" s="200"/>
      <c r="NTG802" s="200"/>
      <c r="NTH802" s="200"/>
      <c r="NTI802" s="200"/>
      <c r="NTJ802" s="200"/>
      <c r="NTK802" s="200"/>
      <c r="NTL802" s="200"/>
      <c r="NTM802" s="200"/>
      <c r="NTN802" s="200"/>
      <c r="NTO802" s="200"/>
      <c r="NTP802" s="200"/>
      <c r="NTQ802" s="200"/>
      <c r="NTR802" s="200"/>
      <c r="NTS802" s="200"/>
      <c r="NTT802" s="200"/>
      <c r="NTU802" s="200"/>
      <c r="NTV802" s="200"/>
      <c r="NTW802" s="200"/>
      <c r="NTX802" s="200"/>
      <c r="NTY802" s="200"/>
      <c r="NTZ802" s="200"/>
      <c r="NUA802" s="200"/>
      <c r="NUB802" s="200"/>
      <c r="NUC802" s="200"/>
      <c r="NUD802" s="200"/>
      <c r="NUE802" s="200"/>
      <c r="NUF802" s="200"/>
      <c r="NUG802" s="200"/>
      <c r="NUH802" s="200"/>
      <c r="NUI802" s="200"/>
      <c r="NUJ802" s="200"/>
      <c r="NUK802" s="200"/>
      <c r="NUL802" s="200"/>
      <c r="NUM802" s="200"/>
      <c r="NUN802" s="200"/>
      <c r="NUO802" s="200"/>
      <c r="NUP802" s="200"/>
      <c r="NUQ802" s="200"/>
      <c r="NUR802" s="200"/>
      <c r="NUS802" s="200"/>
      <c r="NUT802" s="200"/>
      <c r="NUU802" s="200"/>
      <c r="NUV802" s="200"/>
      <c r="NUW802" s="200"/>
      <c r="NUX802" s="200"/>
      <c r="NUY802" s="200"/>
      <c r="NUZ802" s="200"/>
      <c r="NVA802" s="200"/>
      <c r="NVB802" s="200"/>
      <c r="NVC802" s="200"/>
      <c r="NVD802" s="200"/>
      <c r="NVE802" s="200"/>
      <c r="NVF802" s="200"/>
      <c r="NVG802" s="200"/>
      <c r="NVH802" s="200"/>
      <c r="NVI802" s="200"/>
      <c r="NVJ802" s="200"/>
      <c r="NVK802" s="200"/>
      <c r="NVL802" s="200"/>
      <c r="NVM802" s="200"/>
      <c r="NVN802" s="200"/>
      <c r="NVO802" s="200"/>
      <c r="NVP802" s="200"/>
      <c r="NVQ802" s="200"/>
      <c r="NVR802" s="200"/>
      <c r="NVS802" s="200"/>
      <c r="NVT802" s="200"/>
      <c r="NVU802" s="200"/>
      <c r="NVV802" s="200"/>
      <c r="NVW802" s="200"/>
      <c r="NVX802" s="200"/>
      <c r="NVY802" s="200"/>
      <c r="NVZ802" s="200"/>
      <c r="NWA802" s="200"/>
      <c r="NWB802" s="200"/>
      <c r="NWC802" s="200"/>
      <c r="NWD802" s="200"/>
      <c r="NWE802" s="200"/>
      <c r="NWF802" s="200"/>
      <c r="NWG802" s="200"/>
      <c r="NWH802" s="200"/>
      <c r="NWI802" s="200"/>
      <c r="NWJ802" s="200"/>
      <c r="NWK802" s="200"/>
      <c r="NWL802" s="200"/>
      <c r="NWM802" s="200"/>
      <c r="NWN802" s="200"/>
      <c r="NWO802" s="200"/>
      <c r="NWP802" s="200"/>
      <c r="NWQ802" s="200"/>
      <c r="NWR802" s="200"/>
      <c r="NWS802" s="200"/>
      <c r="NWT802" s="200"/>
      <c r="NWU802" s="200"/>
      <c r="NWV802" s="200"/>
      <c r="NWW802" s="200"/>
      <c r="NWX802" s="200"/>
      <c r="NWY802" s="200"/>
      <c r="NWZ802" s="200"/>
      <c r="NXA802" s="200"/>
      <c r="NXB802" s="200"/>
      <c r="NXC802" s="200"/>
      <c r="NXD802" s="200"/>
      <c r="NXE802" s="200"/>
      <c r="NXF802" s="200"/>
      <c r="NXG802" s="200"/>
      <c r="NXH802" s="200"/>
      <c r="NXI802" s="200"/>
      <c r="NXJ802" s="200"/>
      <c r="NXK802" s="200"/>
      <c r="NXL802" s="200"/>
      <c r="NXM802" s="200"/>
      <c r="NXN802" s="200"/>
      <c r="NXO802" s="200"/>
      <c r="NXP802" s="200"/>
      <c r="NXQ802" s="200"/>
      <c r="NXR802" s="200"/>
      <c r="NXS802" s="200"/>
      <c r="NXT802" s="200"/>
      <c r="NXU802" s="200"/>
      <c r="NXV802" s="200"/>
      <c r="NXW802" s="200"/>
      <c r="NXX802" s="200"/>
      <c r="NXY802" s="200"/>
      <c r="NXZ802" s="200"/>
      <c r="NYA802" s="200"/>
      <c r="NYB802" s="200"/>
      <c r="NYC802" s="200"/>
      <c r="NYD802" s="200"/>
      <c r="NYE802" s="200"/>
      <c r="NYF802" s="200"/>
      <c r="NYG802" s="200"/>
      <c r="NYH802" s="200"/>
      <c r="NYI802" s="200"/>
      <c r="NYJ802" s="200"/>
      <c r="NYK802" s="200"/>
      <c r="NYL802" s="200"/>
      <c r="NYM802" s="200"/>
      <c r="NYN802" s="200"/>
      <c r="NYO802" s="200"/>
      <c r="NYP802" s="200"/>
      <c r="NYQ802" s="200"/>
      <c r="NYR802" s="200"/>
      <c r="NYS802" s="200"/>
      <c r="NYT802" s="200"/>
      <c r="NYU802" s="200"/>
      <c r="NYV802" s="200"/>
      <c r="NYW802" s="200"/>
      <c r="NYX802" s="200"/>
      <c r="NYY802" s="200"/>
      <c r="NYZ802" s="200"/>
      <c r="NZA802" s="200"/>
      <c r="NZB802" s="200"/>
      <c r="NZC802" s="200"/>
      <c r="NZD802" s="200"/>
      <c r="NZE802" s="200"/>
      <c r="NZF802" s="200"/>
      <c r="NZG802" s="200"/>
      <c r="NZH802" s="200"/>
      <c r="NZI802" s="200"/>
      <c r="NZJ802" s="200"/>
      <c r="NZK802" s="200"/>
      <c r="NZL802" s="200"/>
      <c r="NZM802" s="200"/>
      <c r="NZN802" s="200"/>
      <c r="NZO802" s="200"/>
      <c r="NZP802" s="200"/>
      <c r="NZQ802" s="200"/>
      <c r="NZR802" s="200"/>
      <c r="NZS802" s="200"/>
      <c r="NZT802" s="200"/>
      <c r="NZU802" s="200"/>
      <c r="NZV802" s="200"/>
      <c r="NZW802" s="200"/>
      <c r="NZX802" s="200"/>
      <c r="NZY802" s="200"/>
      <c r="NZZ802" s="200"/>
      <c r="OAA802" s="200"/>
      <c r="OAB802" s="200"/>
      <c r="OAC802" s="200"/>
      <c r="OAD802" s="200"/>
      <c r="OAE802" s="200"/>
      <c r="OAF802" s="200"/>
      <c r="OAG802" s="200"/>
      <c r="OAH802" s="200"/>
      <c r="OAI802" s="200"/>
      <c r="OAJ802" s="200"/>
      <c r="OAK802" s="200"/>
      <c r="OAL802" s="200"/>
      <c r="OAM802" s="200"/>
      <c r="OAN802" s="200"/>
      <c r="OAO802" s="200"/>
      <c r="OAP802" s="200"/>
      <c r="OAQ802" s="200"/>
      <c r="OAR802" s="200"/>
      <c r="OAS802" s="200"/>
      <c r="OAT802" s="200"/>
      <c r="OAU802" s="200"/>
      <c r="OAV802" s="200"/>
      <c r="OAW802" s="200"/>
      <c r="OAX802" s="200"/>
      <c r="OAY802" s="200"/>
      <c r="OAZ802" s="200"/>
      <c r="OBA802" s="200"/>
      <c r="OBB802" s="200"/>
      <c r="OBC802" s="200"/>
      <c r="OBD802" s="200"/>
      <c r="OBE802" s="200"/>
      <c r="OBF802" s="200"/>
      <c r="OBG802" s="200"/>
      <c r="OBH802" s="200"/>
      <c r="OBI802" s="200"/>
      <c r="OBJ802" s="200"/>
      <c r="OBK802" s="200"/>
      <c r="OBL802" s="200"/>
      <c r="OBM802" s="200"/>
      <c r="OBN802" s="200"/>
      <c r="OBO802" s="200"/>
      <c r="OBP802" s="200"/>
      <c r="OBQ802" s="200"/>
      <c r="OBR802" s="200"/>
      <c r="OBS802" s="200"/>
      <c r="OBT802" s="200"/>
      <c r="OBU802" s="200"/>
      <c r="OBV802" s="200"/>
      <c r="OBW802" s="200"/>
      <c r="OBX802" s="200"/>
      <c r="OBY802" s="200"/>
      <c r="OBZ802" s="200"/>
      <c r="OCA802" s="200"/>
      <c r="OCB802" s="200"/>
      <c r="OCC802" s="200"/>
      <c r="OCD802" s="200"/>
      <c r="OCE802" s="200"/>
      <c r="OCF802" s="200"/>
      <c r="OCG802" s="200"/>
      <c r="OCH802" s="200"/>
      <c r="OCI802" s="200"/>
      <c r="OCJ802" s="200"/>
      <c r="OCK802" s="200"/>
      <c r="OCL802" s="200"/>
      <c r="OCM802" s="200"/>
      <c r="OCN802" s="200"/>
      <c r="OCO802" s="200"/>
      <c r="OCP802" s="200"/>
      <c r="OCQ802" s="200"/>
      <c r="OCR802" s="200"/>
      <c r="OCS802" s="200"/>
      <c r="OCT802" s="200"/>
      <c r="OCU802" s="200"/>
      <c r="OCV802" s="200"/>
      <c r="OCW802" s="200"/>
      <c r="OCX802" s="200"/>
      <c r="OCY802" s="200"/>
      <c r="OCZ802" s="200"/>
      <c r="ODA802" s="200"/>
      <c r="ODB802" s="200"/>
      <c r="ODC802" s="200"/>
      <c r="ODD802" s="200"/>
      <c r="ODE802" s="200"/>
      <c r="ODF802" s="200"/>
      <c r="ODG802" s="200"/>
      <c r="ODH802" s="200"/>
      <c r="ODI802" s="200"/>
      <c r="ODJ802" s="200"/>
      <c r="ODK802" s="200"/>
      <c r="ODL802" s="200"/>
      <c r="ODM802" s="200"/>
      <c r="ODN802" s="200"/>
      <c r="ODO802" s="200"/>
      <c r="ODP802" s="200"/>
      <c r="ODQ802" s="200"/>
      <c r="ODR802" s="200"/>
      <c r="ODS802" s="200"/>
      <c r="ODT802" s="200"/>
      <c r="ODU802" s="200"/>
      <c r="ODV802" s="200"/>
      <c r="ODW802" s="200"/>
      <c r="ODX802" s="200"/>
      <c r="ODY802" s="200"/>
      <c r="ODZ802" s="200"/>
      <c r="OEA802" s="200"/>
      <c r="OEB802" s="200"/>
      <c r="OEC802" s="200"/>
      <c r="OED802" s="200"/>
      <c r="OEE802" s="200"/>
      <c r="OEF802" s="200"/>
      <c r="OEG802" s="200"/>
      <c r="OEH802" s="200"/>
      <c r="OEI802" s="200"/>
      <c r="OEJ802" s="200"/>
      <c r="OEK802" s="200"/>
      <c r="OEL802" s="200"/>
      <c r="OEM802" s="200"/>
      <c r="OEN802" s="200"/>
      <c r="OEO802" s="200"/>
      <c r="OEP802" s="200"/>
      <c r="OEQ802" s="200"/>
      <c r="OER802" s="200"/>
      <c r="OES802" s="200"/>
      <c r="OET802" s="200"/>
      <c r="OEU802" s="200"/>
      <c r="OEV802" s="200"/>
      <c r="OEW802" s="200"/>
      <c r="OEX802" s="200"/>
      <c r="OEY802" s="200"/>
      <c r="OEZ802" s="200"/>
      <c r="OFA802" s="200"/>
      <c r="OFB802" s="200"/>
      <c r="OFC802" s="200"/>
      <c r="OFD802" s="200"/>
      <c r="OFE802" s="200"/>
      <c r="OFF802" s="200"/>
      <c r="OFG802" s="200"/>
      <c r="OFH802" s="200"/>
      <c r="OFI802" s="200"/>
      <c r="OFJ802" s="200"/>
      <c r="OFK802" s="200"/>
      <c r="OFL802" s="200"/>
      <c r="OFM802" s="200"/>
      <c r="OFN802" s="200"/>
      <c r="OFO802" s="200"/>
      <c r="OFP802" s="200"/>
      <c r="OFQ802" s="200"/>
      <c r="OFR802" s="200"/>
      <c r="OFS802" s="200"/>
      <c r="OFT802" s="200"/>
      <c r="OFU802" s="200"/>
      <c r="OFV802" s="200"/>
      <c r="OFW802" s="200"/>
      <c r="OFX802" s="200"/>
      <c r="OFY802" s="200"/>
      <c r="OFZ802" s="200"/>
      <c r="OGA802" s="200"/>
      <c r="OGB802" s="200"/>
      <c r="OGC802" s="200"/>
      <c r="OGD802" s="200"/>
      <c r="OGE802" s="200"/>
      <c r="OGF802" s="200"/>
      <c r="OGG802" s="200"/>
      <c r="OGH802" s="200"/>
      <c r="OGI802" s="200"/>
      <c r="OGJ802" s="200"/>
      <c r="OGK802" s="200"/>
      <c r="OGL802" s="200"/>
      <c r="OGM802" s="200"/>
      <c r="OGN802" s="200"/>
      <c r="OGO802" s="200"/>
      <c r="OGP802" s="200"/>
      <c r="OGQ802" s="200"/>
      <c r="OGR802" s="200"/>
      <c r="OGS802" s="200"/>
      <c r="OGT802" s="200"/>
      <c r="OGU802" s="200"/>
      <c r="OGV802" s="200"/>
      <c r="OGW802" s="200"/>
      <c r="OGX802" s="200"/>
      <c r="OGY802" s="200"/>
      <c r="OGZ802" s="200"/>
      <c r="OHA802" s="200"/>
      <c r="OHB802" s="200"/>
      <c r="OHC802" s="200"/>
      <c r="OHD802" s="200"/>
      <c r="OHE802" s="200"/>
      <c r="OHF802" s="200"/>
      <c r="OHG802" s="200"/>
      <c r="OHH802" s="200"/>
      <c r="OHI802" s="200"/>
      <c r="OHJ802" s="200"/>
      <c r="OHK802" s="200"/>
      <c r="OHL802" s="200"/>
      <c r="OHM802" s="200"/>
      <c r="OHN802" s="200"/>
      <c r="OHO802" s="200"/>
      <c r="OHP802" s="200"/>
      <c r="OHQ802" s="200"/>
      <c r="OHR802" s="200"/>
      <c r="OHS802" s="200"/>
      <c r="OHT802" s="200"/>
      <c r="OHU802" s="200"/>
      <c r="OHV802" s="200"/>
      <c r="OHW802" s="200"/>
      <c r="OHX802" s="200"/>
      <c r="OHY802" s="200"/>
      <c r="OHZ802" s="200"/>
      <c r="OIA802" s="200"/>
      <c r="OIB802" s="200"/>
      <c r="OIC802" s="200"/>
      <c r="OID802" s="200"/>
      <c r="OIE802" s="200"/>
      <c r="OIF802" s="200"/>
      <c r="OIG802" s="200"/>
      <c r="OIH802" s="200"/>
      <c r="OII802" s="200"/>
      <c r="OIJ802" s="200"/>
      <c r="OIK802" s="200"/>
      <c r="OIL802" s="200"/>
      <c r="OIM802" s="200"/>
      <c r="OIN802" s="200"/>
      <c r="OIO802" s="200"/>
      <c r="OIP802" s="200"/>
      <c r="OIQ802" s="200"/>
      <c r="OIR802" s="200"/>
      <c r="OIS802" s="200"/>
      <c r="OIT802" s="200"/>
      <c r="OIU802" s="200"/>
      <c r="OIV802" s="200"/>
      <c r="OIW802" s="200"/>
      <c r="OIX802" s="200"/>
      <c r="OIY802" s="200"/>
      <c r="OIZ802" s="200"/>
      <c r="OJA802" s="200"/>
      <c r="OJB802" s="200"/>
      <c r="OJC802" s="200"/>
      <c r="OJD802" s="200"/>
      <c r="OJE802" s="200"/>
      <c r="OJF802" s="200"/>
      <c r="OJG802" s="200"/>
      <c r="OJH802" s="200"/>
      <c r="OJI802" s="200"/>
      <c r="OJJ802" s="200"/>
      <c r="OJK802" s="200"/>
      <c r="OJL802" s="200"/>
      <c r="OJM802" s="200"/>
      <c r="OJN802" s="200"/>
      <c r="OJO802" s="200"/>
      <c r="OJP802" s="200"/>
      <c r="OJQ802" s="200"/>
      <c r="OJR802" s="200"/>
      <c r="OJS802" s="200"/>
      <c r="OJT802" s="200"/>
      <c r="OJU802" s="200"/>
      <c r="OJV802" s="200"/>
      <c r="OJW802" s="200"/>
      <c r="OJX802" s="200"/>
      <c r="OJY802" s="200"/>
      <c r="OJZ802" s="200"/>
      <c r="OKA802" s="200"/>
      <c r="OKB802" s="200"/>
      <c r="OKC802" s="200"/>
      <c r="OKD802" s="200"/>
      <c r="OKE802" s="200"/>
      <c r="OKF802" s="200"/>
      <c r="OKG802" s="200"/>
      <c r="OKH802" s="200"/>
      <c r="OKI802" s="200"/>
      <c r="OKJ802" s="200"/>
      <c r="OKK802" s="200"/>
      <c r="OKL802" s="200"/>
      <c r="OKM802" s="200"/>
      <c r="OKN802" s="200"/>
      <c r="OKO802" s="200"/>
      <c r="OKP802" s="200"/>
      <c r="OKQ802" s="200"/>
      <c r="OKR802" s="200"/>
      <c r="OKS802" s="200"/>
      <c r="OKT802" s="200"/>
      <c r="OKU802" s="200"/>
      <c r="OKV802" s="200"/>
      <c r="OKW802" s="200"/>
      <c r="OKX802" s="200"/>
      <c r="OKY802" s="200"/>
      <c r="OKZ802" s="200"/>
      <c r="OLA802" s="200"/>
      <c r="OLB802" s="200"/>
      <c r="OLC802" s="200"/>
      <c r="OLD802" s="200"/>
      <c r="OLE802" s="200"/>
      <c r="OLF802" s="200"/>
      <c r="OLG802" s="200"/>
      <c r="OLH802" s="200"/>
      <c r="OLI802" s="200"/>
      <c r="OLJ802" s="200"/>
      <c r="OLK802" s="200"/>
      <c r="OLL802" s="200"/>
      <c r="OLM802" s="200"/>
      <c r="OLN802" s="200"/>
      <c r="OLO802" s="200"/>
      <c r="OLP802" s="200"/>
      <c r="OLQ802" s="200"/>
      <c r="OLR802" s="200"/>
      <c r="OLS802" s="200"/>
      <c r="OLT802" s="200"/>
      <c r="OLU802" s="200"/>
      <c r="OLV802" s="200"/>
      <c r="OLW802" s="200"/>
      <c r="OLX802" s="200"/>
      <c r="OLY802" s="200"/>
      <c r="OLZ802" s="200"/>
      <c r="OMA802" s="200"/>
      <c r="OMB802" s="200"/>
      <c r="OMC802" s="200"/>
      <c r="OMD802" s="200"/>
      <c r="OME802" s="200"/>
      <c r="OMF802" s="200"/>
      <c r="OMG802" s="200"/>
      <c r="OMH802" s="200"/>
      <c r="OMI802" s="200"/>
      <c r="OMJ802" s="200"/>
      <c r="OMK802" s="200"/>
      <c r="OML802" s="200"/>
      <c r="OMM802" s="200"/>
      <c r="OMN802" s="200"/>
      <c r="OMO802" s="200"/>
      <c r="OMP802" s="200"/>
      <c r="OMQ802" s="200"/>
      <c r="OMR802" s="200"/>
      <c r="OMS802" s="200"/>
      <c r="OMT802" s="200"/>
      <c r="OMU802" s="200"/>
      <c r="OMV802" s="200"/>
      <c r="OMW802" s="200"/>
      <c r="OMX802" s="200"/>
      <c r="OMY802" s="200"/>
      <c r="OMZ802" s="200"/>
      <c r="ONA802" s="200"/>
      <c r="ONB802" s="200"/>
      <c r="ONC802" s="200"/>
      <c r="OND802" s="200"/>
      <c r="ONE802" s="200"/>
      <c r="ONF802" s="200"/>
      <c r="ONG802" s="200"/>
      <c r="ONH802" s="200"/>
      <c r="ONI802" s="200"/>
      <c r="ONJ802" s="200"/>
      <c r="ONK802" s="200"/>
      <c r="ONL802" s="200"/>
      <c r="ONM802" s="200"/>
      <c r="ONN802" s="200"/>
      <c r="ONO802" s="200"/>
      <c r="ONP802" s="200"/>
      <c r="ONQ802" s="200"/>
      <c r="ONR802" s="200"/>
      <c r="ONS802" s="200"/>
      <c r="ONT802" s="200"/>
      <c r="ONU802" s="200"/>
      <c r="ONV802" s="200"/>
      <c r="ONW802" s="200"/>
      <c r="ONX802" s="200"/>
      <c r="ONY802" s="200"/>
      <c r="ONZ802" s="200"/>
      <c r="OOA802" s="200"/>
      <c r="OOB802" s="200"/>
      <c r="OOC802" s="200"/>
      <c r="OOD802" s="200"/>
      <c r="OOE802" s="200"/>
      <c r="OOF802" s="200"/>
      <c r="OOG802" s="200"/>
      <c r="OOH802" s="200"/>
      <c r="OOI802" s="200"/>
      <c r="OOJ802" s="200"/>
      <c r="OOK802" s="200"/>
      <c r="OOL802" s="200"/>
      <c r="OOM802" s="200"/>
      <c r="OON802" s="200"/>
      <c r="OOO802" s="200"/>
      <c r="OOP802" s="200"/>
      <c r="OOQ802" s="200"/>
      <c r="OOR802" s="200"/>
      <c r="OOS802" s="200"/>
      <c r="OOT802" s="200"/>
      <c r="OOU802" s="200"/>
      <c r="OOV802" s="200"/>
      <c r="OOW802" s="200"/>
      <c r="OOX802" s="200"/>
      <c r="OOY802" s="200"/>
      <c r="OOZ802" s="200"/>
      <c r="OPA802" s="200"/>
      <c r="OPB802" s="200"/>
      <c r="OPC802" s="200"/>
      <c r="OPD802" s="200"/>
      <c r="OPE802" s="200"/>
      <c r="OPF802" s="200"/>
      <c r="OPG802" s="200"/>
      <c r="OPH802" s="200"/>
      <c r="OPI802" s="200"/>
      <c r="OPJ802" s="200"/>
      <c r="OPK802" s="200"/>
      <c r="OPL802" s="200"/>
      <c r="OPM802" s="200"/>
      <c r="OPN802" s="200"/>
      <c r="OPO802" s="200"/>
      <c r="OPP802" s="200"/>
      <c r="OPQ802" s="200"/>
      <c r="OPR802" s="200"/>
      <c r="OPS802" s="200"/>
      <c r="OPT802" s="200"/>
      <c r="OPU802" s="200"/>
      <c r="OPV802" s="200"/>
      <c r="OPW802" s="200"/>
      <c r="OPX802" s="200"/>
      <c r="OPY802" s="200"/>
      <c r="OPZ802" s="200"/>
      <c r="OQA802" s="200"/>
      <c r="OQB802" s="200"/>
      <c r="OQC802" s="200"/>
      <c r="OQD802" s="200"/>
      <c r="OQE802" s="200"/>
      <c r="OQF802" s="200"/>
      <c r="OQG802" s="200"/>
      <c r="OQH802" s="200"/>
      <c r="OQI802" s="200"/>
      <c r="OQJ802" s="200"/>
      <c r="OQK802" s="200"/>
      <c r="OQL802" s="200"/>
      <c r="OQM802" s="200"/>
      <c r="OQN802" s="200"/>
      <c r="OQO802" s="200"/>
      <c r="OQP802" s="200"/>
      <c r="OQQ802" s="200"/>
      <c r="OQR802" s="200"/>
      <c r="OQS802" s="200"/>
      <c r="OQT802" s="200"/>
      <c r="OQU802" s="200"/>
      <c r="OQV802" s="200"/>
      <c r="OQW802" s="200"/>
      <c r="OQX802" s="200"/>
      <c r="OQY802" s="200"/>
      <c r="OQZ802" s="200"/>
      <c r="ORA802" s="200"/>
      <c r="ORB802" s="200"/>
      <c r="ORC802" s="200"/>
      <c r="ORD802" s="200"/>
      <c r="ORE802" s="200"/>
      <c r="ORF802" s="200"/>
      <c r="ORG802" s="200"/>
      <c r="ORH802" s="200"/>
      <c r="ORI802" s="200"/>
      <c r="ORJ802" s="200"/>
      <c r="ORK802" s="200"/>
      <c r="ORL802" s="200"/>
      <c r="ORM802" s="200"/>
      <c r="ORN802" s="200"/>
      <c r="ORO802" s="200"/>
      <c r="ORP802" s="200"/>
      <c r="ORQ802" s="200"/>
      <c r="ORR802" s="200"/>
      <c r="ORS802" s="200"/>
      <c r="ORT802" s="200"/>
      <c r="ORU802" s="200"/>
      <c r="ORV802" s="200"/>
      <c r="ORW802" s="200"/>
      <c r="ORX802" s="200"/>
      <c r="ORY802" s="200"/>
      <c r="ORZ802" s="200"/>
      <c r="OSA802" s="200"/>
      <c r="OSB802" s="200"/>
      <c r="OSC802" s="200"/>
      <c r="OSD802" s="200"/>
      <c r="OSE802" s="200"/>
      <c r="OSF802" s="200"/>
      <c r="OSG802" s="200"/>
      <c r="OSH802" s="200"/>
      <c r="OSI802" s="200"/>
      <c r="OSJ802" s="200"/>
      <c r="OSK802" s="200"/>
      <c r="OSL802" s="200"/>
      <c r="OSM802" s="200"/>
      <c r="OSN802" s="200"/>
      <c r="OSO802" s="200"/>
      <c r="OSP802" s="200"/>
      <c r="OSQ802" s="200"/>
      <c r="OSR802" s="200"/>
      <c r="OSS802" s="200"/>
      <c r="OST802" s="200"/>
      <c r="OSU802" s="200"/>
      <c r="OSV802" s="200"/>
      <c r="OSW802" s="200"/>
      <c r="OSX802" s="200"/>
      <c r="OSY802" s="200"/>
      <c r="OSZ802" s="200"/>
      <c r="OTA802" s="200"/>
      <c r="OTB802" s="200"/>
      <c r="OTC802" s="200"/>
      <c r="OTD802" s="200"/>
      <c r="OTE802" s="200"/>
      <c r="OTF802" s="200"/>
      <c r="OTG802" s="200"/>
      <c r="OTH802" s="200"/>
      <c r="OTI802" s="200"/>
      <c r="OTJ802" s="200"/>
      <c r="OTK802" s="200"/>
      <c r="OTL802" s="200"/>
      <c r="OTM802" s="200"/>
      <c r="OTN802" s="200"/>
      <c r="OTO802" s="200"/>
      <c r="OTP802" s="200"/>
      <c r="OTQ802" s="200"/>
      <c r="OTR802" s="200"/>
      <c r="OTS802" s="200"/>
      <c r="OTT802" s="200"/>
      <c r="OTU802" s="200"/>
      <c r="OTV802" s="200"/>
      <c r="OTW802" s="200"/>
      <c r="OTX802" s="200"/>
      <c r="OTY802" s="200"/>
      <c r="OTZ802" s="200"/>
      <c r="OUA802" s="200"/>
      <c r="OUB802" s="200"/>
      <c r="OUC802" s="200"/>
      <c r="OUD802" s="200"/>
      <c r="OUE802" s="200"/>
      <c r="OUF802" s="200"/>
      <c r="OUG802" s="200"/>
      <c r="OUH802" s="200"/>
      <c r="OUI802" s="200"/>
      <c r="OUJ802" s="200"/>
      <c r="OUK802" s="200"/>
      <c r="OUL802" s="200"/>
      <c r="OUM802" s="200"/>
      <c r="OUN802" s="200"/>
      <c r="OUO802" s="200"/>
      <c r="OUP802" s="200"/>
      <c r="OUQ802" s="200"/>
      <c r="OUR802" s="200"/>
      <c r="OUS802" s="200"/>
      <c r="OUT802" s="200"/>
      <c r="OUU802" s="200"/>
      <c r="OUV802" s="200"/>
      <c r="OUW802" s="200"/>
      <c r="OUX802" s="200"/>
      <c r="OUY802" s="200"/>
      <c r="OUZ802" s="200"/>
      <c r="OVA802" s="200"/>
      <c r="OVB802" s="200"/>
      <c r="OVC802" s="200"/>
      <c r="OVD802" s="200"/>
      <c r="OVE802" s="200"/>
      <c r="OVF802" s="200"/>
      <c r="OVG802" s="200"/>
      <c r="OVH802" s="200"/>
      <c r="OVI802" s="200"/>
      <c r="OVJ802" s="200"/>
      <c r="OVK802" s="200"/>
      <c r="OVL802" s="200"/>
      <c r="OVM802" s="200"/>
      <c r="OVN802" s="200"/>
      <c r="OVO802" s="200"/>
      <c r="OVP802" s="200"/>
      <c r="OVQ802" s="200"/>
      <c r="OVR802" s="200"/>
      <c r="OVS802" s="200"/>
      <c r="OVT802" s="200"/>
      <c r="OVU802" s="200"/>
      <c r="OVV802" s="200"/>
      <c r="OVW802" s="200"/>
      <c r="OVX802" s="200"/>
      <c r="OVY802" s="200"/>
      <c r="OVZ802" s="200"/>
      <c r="OWA802" s="200"/>
      <c r="OWB802" s="200"/>
      <c r="OWC802" s="200"/>
      <c r="OWD802" s="200"/>
      <c r="OWE802" s="200"/>
      <c r="OWF802" s="200"/>
      <c r="OWG802" s="200"/>
      <c r="OWH802" s="200"/>
      <c r="OWI802" s="200"/>
      <c r="OWJ802" s="200"/>
      <c r="OWK802" s="200"/>
      <c r="OWL802" s="200"/>
      <c r="OWM802" s="200"/>
      <c r="OWN802" s="200"/>
      <c r="OWO802" s="200"/>
      <c r="OWP802" s="200"/>
      <c r="OWQ802" s="200"/>
      <c r="OWR802" s="200"/>
      <c r="OWS802" s="200"/>
      <c r="OWT802" s="200"/>
      <c r="OWU802" s="200"/>
      <c r="OWV802" s="200"/>
      <c r="OWW802" s="200"/>
      <c r="OWX802" s="200"/>
      <c r="OWY802" s="200"/>
      <c r="OWZ802" s="200"/>
      <c r="OXA802" s="200"/>
      <c r="OXB802" s="200"/>
      <c r="OXC802" s="200"/>
      <c r="OXD802" s="200"/>
      <c r="OXE802" s="200"/>
      <c r="OXF802" s="200"/>
      <c r="OXG802" s="200"/>
      <c r="OXH802" s="200"/>
      <c r="OXI802" s="200"/>
      <c r="OXJ802" s="200"/>
      <c r="OXK802" s="200"/>
      <c r="OXL802" s="200"/>
      <c r="OXM802" s="200"/>
      <c r="OXN802" s="200"/>
      <c r="OXO802" s="200"/>
      <c r="OXP802" s="200"/>
      <c r="OXQ802" s="200"/>
      <c r="OXR802" s="200"/>
      <c r="OXS802" s="200"/>
      <c r="OXT802" s="200"/>
      <c r="OXU802" s="200"/>
      <c r="OXV802" s="200"/>
      <c r="OXW802" s="200"/>
      <c r="OXX802" s="200"/>
      <c r="OXY802" s="200"/>
      <c r="OXZ802" s="200"/>
      <c r="OYA802" s="200"/>
      <c r="OYB802" s="200"/>
      <c r="OYC802" s="200"/>
      <c r="OYD802" s="200"/>
      <c r="OYE802" s="200"/>
      <c r="OYF802" s="200"/>
      <c r="OYG802" s="200"/>
      <c r="OYH802" s="200"/>
      <c r="OYI802" s="200"/>
      <c r="OYJ802" s="200"/>
      <c r="OYK802" s="200"/>
      <c r="OYL802" s="200"/>
      <c r="OYM802" s="200"/>
      <c r="OYN802" s="200"/>
      <c r="OYO802" s="200"/>
      <c r="OYP802" s="200"/>
      <c r="OYQ802" s="200"/>
      <c r="OYR802" s="200"/>
      <c r="OYS802" s="200"/>
      <c r="OYT802" s="200"/>
      <c r="OYU802" s="200"/>
      <c r="OYV802" s="200"/>
      <c r="OYW802" s="200"/>
      <c r="OYX802" s="200"/>
      <c r="OYY802" s="200"/>
      <c r="OYZ802" s="200"/>
      <c r="OZA802" s="200"/>
      <c r="OZB802" s="200"/>
      <c r="OZC802" s="200"/>
      <c r="OZD802" s="200"/>
      <c r="OZE802" s="200"/>
      <c r="OZF802" s="200"/>
      <c r="OZG802" s="200"/>
      <c r="OZH802" s="200"/>
      <c r="OZI802" s="200"/>
      <c r="OZJ802" s="200"/>
      <c r="OZK802" s="200"/>
      <c r="OZL802" s="200"/>
      <c r="OZM802" s="200"/>
      <c r="OZN802" s="200"/>
      <c r="OZO802" s="200"/>
      <c r="OZP802" s="200"/>
      <c r="OZQ802" s="200"/>
      <c r="OZR802" s="200"/>
      <c r="OZS802" s="200"/>
      <c r="OZT802" s="200"/>
      <c r="OZU802" s="200"/>
      <c r="OZV802" s="200"/>
      <c r="OZW802" s="200"/>
      <c r="OZX802" s="200"/>
      <c r="OZY802" s="200"/>
      <c r="OZZ802" s="200"/>
      <c r="PAA802" s="200"/>
      <c r="PAB802" s="200"/>
      <c r="PAC802" s="200"/>
      <c r="PAD802" s="200"/>
      <c r="PAE802" s="200"/>
      <c r="PAF802" s="200"/>
      <c r="PAG802" s="200"/>
      <c r="PAH802" s="200"/>
      <c r="PAI802" s="200"/>
      <c r="PAJ802" s="200"/>
      <c r="PAK802" s="200"/>
      <c r="PAL802" s="200"/>
      <c r="PAM802" s="200"/>
      <c r="PAN802" s="200"/>
      <c r="PAO802" s="200"/>
      <c r="PAP802" s="200"/>
      <c r="PAQ802" s="200"/>
      <c r="PAR802" s="200"/>
      <c r="PAS802" s="200"/>
      <c r="PAT802" s="200"/>
      <c r="PAU802" s="200"/>
      <c r="PAV802" s="200"/>
      <c r="PAW802" s="200"/>
      <c r="PAX802" s="200"/>
      <c r="PAY802" s="200"/>
      <c r="PAZ802" s="200"/>
      <c r="PBA802" s="200"/>
      <c r="PBB802" s="200"/>
      <c r="PBC802" s="200"/>
      <c r="PBD802" s="200"/>
      <c r="PBE802" s="200"/>
      <c r="PBF802" s="200"/>
      <c r="PBG802" s="200"/>
      <c r="PBH802" s="200"/>
      <c r="PBI802" s="200"/>
      <c r="PBJ802" s="200"/>
      <c r="PBK802" s="200"/>
      <c r="PBL802" s="200"/>
      <c r="PBM802" s="200"/>
      <c r="PBN802" s="200"/>
      <c r="PBO802" s="200"/>
      <c r="PBP802" s="200"/>
      <c r="PBQ802" s="200"/>
      <c r="PBR802" s="200"/>
      <c r="PBS802" s="200"/>
      <c r="PBT802" s="200"/>
      <c r="PBU802" s="200"/>
      <c r="PBV802" s="200"/>
      <c r="PBW802" s="200"/>
      <c r="PBX802" s="200"/>
      <c r="PBY802" s="200"/>
      <c r="PBZ802" s="200"/>
      <c r="PCA802" s="200"/>
      <c r="PCB802" s="200"/>
      <c r="PCC802" s="200"/>
      <c r="PCD802" s="200"/>
      <c r="PCE802" s="200"/>
      <c r="PCF802" s="200"/>
      <c r="PCG802" s="200"/>
      <c r="PCH802" s="200"/>
      <c r="PCI802" s="200"/>
      <c r="PCJ802" s="200"/>
      <c r="PCK802" s="200"/>
      <c r="PCL802" s="200"/>
      <c r="PCM802" s="200"/>
      <c r="PCN802" s="200"/>
      <c r="PCO802" s="200"/>
      <c r="PCP802" s="200"/>
      <c r="PCQ802" s="200"/>
      <c r="PCR802" s="200"/>
      <c r="PCS802" s="200"/>
      <c r="PCT802" s="200"/>
      <c r="PCU802" s="200"/>
      <c r="PCV802" s="200"/>
      <c r="PCW802" s="200"/>
      <c r="PCX802" s="200"/>
      <c r="PCY802" s="200"/>
      <c r="PCZ802" s="200"/>
      <c r="PDA802" s="200"/>
      <c r="PDB802" s="200"/>
      <c r="PDC802" s="200"/>
      <c r="PDD802" s="200"/>
      <c r="PDE802" s="200"/>
      <c r="PDF802" s="200"/>
      <c r="PDG802" s="200"/>
      <c r="PDH802" s="200"/>
      <c r="PDI802" s="200"/>
      <c r="PDJ802" s="200"/>
      <c r="PDK802" s="200"/>
      <c r="PDL802" s="200"/>
      <c r="PDM802" s="200"/>
      <c r="PDN802" s="200"/>
      <c r="PDO802" s="200"/>
      <c r="PDP802" s="200"/>
      <c r="PDQ802" s="200"/>
      <c r="PDR802" s="200"/>
      <c r="PDS802" s="200"/>
      <c r="PDT802" s="200"/>
      <c r="PDU802" s="200"/>
      <c r="PDV802" s="200"/>
      <c r="PDW802" s="200"/>
      <c r="PDX802" s="200"/>
      <c r="PDY802" s="200"/>
      <c r="PDZ802" s="200"/>
      <c r="PEA802" s="200"/>
      <c r="PEB802" s="200"/>
      <c r="PEC802" s="200"/>
      <c r="PED802" s="200"/>
      <c r="PEE802" s="200"/>
      <c r="PEF802" s="200"/>
      <c r="PEG802" s="200"/>
      <c r="PEH802" s="200"/>
      <c r="PEI802" s="200"/>
      <c r="PEJ802" s="200"/>
      <c r="PEK802" s="200"/>
      <c r="PEL802" s="200"/>
      <c r="PEM802" s="200"/>
      <c r="PEN802" s="200"/>
      <c r="PEO802" s="200"/>
      <c r="PEP802" s="200"/>
      <c r="PEQ802" s="200"/>
      <c r="PER802" s="200"/>
      <c r="PES802" s="200"/>
      <c r="PET802" s="200"/>
      <c r="PEU802" s="200"/>
      <c r="PEV802" s="200"/>
      <c r="PEW802" s="200"/>
      <c r="PEX802" s="200"/>
      <c r="PEY802" s="200"/>
      <c r="PEZ802" s="200"/>
      <c r="PFA802" s="200"/>
      <c r="PFB802" s="200"/>
      <c r="PFC802" s="200"/>
      <c r="PFD802" s="200"/>
      <c r="PFE802" s="200"/>
      <c r="PFF802" s="200"/>
      <c r="PFG802" s="200"/>
      <c r="PFH802" s="200"/>
      <c r="PFI802" s="200"/>
      <c r="PFJ802" s="200"/>
      <c r="PFK802" s="200"/>
      <c r="PFL802" s="200"/>
      <c r="PFM802" s="200"/>
      <c r="PFN802" s="200"/>
      <c r="PFO802" s="200"/>
      <c r="PFP802" s="200"/>
      <c r="PFQ802" s="200"/>
      <c r="PFR802" s="200"/>
      <c r="PFS802" s="200"/>
      <c r="PFT802" s="200"/>
      <c r="PFU802" s="200"/>
      <c r="PFV802" s="200"/>
      <c r="PFW802" s="200"/>
      <c r="PFX802" s="200"/>
      <c r="PFY802" s="200"/>
      <c r="PFZ802" s="200"/>
      <c r="PGA802" s="200"/>
      <c r="PGB802" s="200"/>
      <c r="PGC802" s="200"/>
      <c r="PGD802" s="200"/>
      <c r="PGE802" s="200"/>
      <c r="PGF802" s="200"/>
      <c r="PGG802" s="200"/>
      <c r="PGH802" s="200"/>
      <c r="PGI802" s="200"/>
      <c r="PGJ802" s="200"/>
      <c r="PGK802" s="200"/>
      <c r="PGL802" s="200"/>
      <c r="PGM802" s="200"/>
      <c r="PGN802" s="200"/>
      <c r="PGO802" s="200"/>
      <c r="PGP802" s="200"/>
      <c r="PGQ802" s="200"/>
      <c r="PGR802" s="200"/>
      <c r="PGS802" s="200"/>
      <c r="PGT802" s="200"/>
      <c r="PGU802" s="200"/>
      <c r="PGV802" s="200"/>
      <c r="PGW802" s="200"/>
      <c r="PGX802" s="200"/>
      <c r="PGY802" s="200"/>
      <c r="PGZ802" s="200"/>
      <c r="PHA802" s="200"/>
      <c r="PHB802" s="200"/>
      <c r="PHC802" s="200"/>
      <c r="PHD802" s="200"/>
      <c r="PHE802" s="200"/>
      <c r="PHF802" s="200"/>
      <c r="PHG802" s="200"/>
      <c r="PHH802" s="200"/>
      <c r="PHI802" s="200"/>
      <c r="PHJ802" s="200"/>
      <c r="PHK802" s="200"/>
      <c r="PHL802" s="200"/>
      <c r="PHM802" s="200"/>
      <c r="PHN802" s="200"/>
      <c r="PHO802" s="200"/>
      <c r="PHP802" s="200"/>
      <c r="PHQ802" s="200"/>
      <c r="PHR802" s="200"/>
      <c r="PHS802" s="200"/>
      <c r="PHT802" s="200"/>
      <c r="PHU802" s="200"/>
      <c r="PHV802" s="200"/>
      <c r="PHW802" s="200"/>
      <c r="PHX802" s="200"/>
      <c r="PHY802" s="200"/>
      <c r="PHZ802" s="200"/>
      <c r="PIA802" s="200"/>
      <c r="PIB802" s="200"/>
      <c r="PIC802" s="200"/>
      <c r="PID802" s="200"/>
      <c r="PIE802" s="200"/>
      <c r="PIF802" s="200"/>
      <c r="PIG802" s="200"/>
      <c r="PIH802" s="200"/>
      <c r="PII802" s="200"/>
      <c r="PIJ802" s="200"/>
      <c r="PIK802" s="200"/>
      <c r="PIL802" s="200"/>
      <c r="PIM802" s="200"/>
      <c r="PIN802" s="200"/>
      <c r="PIO802" s="200"/>
      <c r="PIP802" s="200"/>
      <c r="PIQ802" s="200"/>
      <c r="PIR802" s="200"/>
      <c r="PIS802" s="200"/>
      <c r="PIT802" s="200"/>
      <c r="PIU802" s="200"/>
      <c r="PIV802" s="200"/>
      <c r="PIW802" s="200"/>
      <c r="PIX802" s="200"/>
      <c r="PIY802" s="200"/>
      <c r="PIZ802" s="200"/>
      <c r="PJA802" s="200"/>
      <c r="PJB802" s="200"/>
      <c r="PJC802" s="200"/>
      <c r="PJD802" s="200"/>
      <c r="PJE802" s="200"/>
      <c r="PJF802" s="200"/>
      <c r="PJG802" s="200"/>
      <c r="PJH802" s="200"/>
      <c r="PJI802" s="200"/>
      <c r="PJJ802" s="200"/>
      <c r="PJK802" s="200"/>
      <c r="PJL802" s="200"/>
      <c r="PJM802" s="200"/>
      <c r="PJN802" s="200"/>
      <c r="PJO802" s="200"/>
      <c r="PJP802" s="200"/>
      <c r="PJQ802" s="200"/>
      <c r="PJR802" s="200"/>
      <c r="PJS802" s="200"/>
      <c r="PJT802" s="200"/>
      <c r="PJU802" s="200"/>
      <c r="PJV802" s="200"/>
      <c r="PJW802" s="200"/>
      <c r="PJX802" s="200"/>
      <c r="PJY802" s="200"/>
      <c r="PJZ802" s="200"/>
      <c r="PKA802" s="200"/>
      <c r="PKB802" s="200"/>
      <c r="PKC802" s="200"/>
      <c r="PKD802" s="200"/>
      <c r="PKE802" s="200"/>
      <c r="PKF802" s="200"/>
      <c r="PKG802" s="200"/>
      <c r="PKH802" s="200"/>
      <c r="PKI802" s="200"/>
      <c r="PKJ802" s="200"/>
      <c r="PKK802" s="200"/>
      <c r="PKL802" s="200"/>
      <c r="PKM802" s="200"/>
      <c r="PKN802" s="200"/>
      <c r="PKO802" s="200"/>
      <c r="PKP802" s="200"/>
      <c r="PKQ802" s="200"/>
      <c r="PKR802" s="200"/>
      <c r="PKS802" s="200"/>
      <c r="PKT802" s="200"/>
      <c r="PKU802" s="200"/>
      <c r="PKV802" s="200"/>
      <c r="PKW802" s="200"/>
      <c r="PKX802" s="200"/>
      <c r="PKY802" s="200"/>
      <c r="PKZ802" s="200"/>
      <c r="PLA802" s="200"/>
      <c r="PLB802" s="200"/>
      <c r="PLC802" s="200"/>
      <c r="PLD802" s="200"/>
      <c r="PLE802" s="200"/>
      <c r="PLF802" s="200"/>
      <c r="PLG802" s="200"/>
      <c r="PLH802" s="200"/>
      <c r="PLI802" s="200"/>
      <c r="PLJ802" s="200"/>
      <c r="PLK802" s="200"/>
      <c r="PLL802" s="200"/>
      <c r="PLM802" s="200"/>
      <c r="PLN802" s="200"/>
      <c r="PLO802" s="200"/>
      <c r="PLP802" s="200"/>
      <c r="PLQ802" s="200"/>
      <c r="PLR802" s="200"/>
      <c r="PLS802" s="200"/>
      <c r="PLT802" s="200"/>
      <c r="PLU802" s="200"/>
      <c r="PLV802" s="200"/>
      <c r="PLW802" s="200"/>
      <c r="PLX802" s="200"/>
      <c r="PLY802" s="200"/>
      <c r="PLZ802" s="200"/>
      <c r="PMA802" s="200"/>
      <c r="PMB802" s="200"/>
      <c r="PMC802" s="200"/>
      <c r="PMD802" s="200"/>
      <c r="PME802" s="200"/>
      <c r="PMF802" s="200"/>
      <c r="PMG802" s="200"/>
      <c r="PMH802" s="200"/>
      <c r="PMI802" s="200"/>
      <c r="PMJ802" s="200"/>
      <c r="PMK802" s="200"/>
      <c r="PML802" s="200"/>
      <c r="PMM802" s="200"/>
      <c r="PMN802" s="200"/>
      <c r="PMO802" s="200"/>
      <c r="PMP802" s="200"/>
      <c r="PMQ802" s="200"/>
      <c r="PMR802" s="200"/>
      <c r="PMS802" s="200"/>
      <c r="PMT802" s="200"/>
      <c r="PMU802" s="200"/>
      <c r="PMV802" s="200"/>
      <c r="PMW802" s="200"/>
      <c r="PMX802" s="200"/>
      <c r="PMY802" s="200"/>
      <c r="PMZ802" s="200"/>
      <c r="PNA802" s="200"/>
      <c r="PNB802" s="200"/>
      <c r="PNC802" s="200"/>
      <c r="PND802" s="200"/>
      <c r="PNE802" s="200"/>
      <c r="PNF802" s="200"/>
      <c r="PNG802" s="200"/>
      <c r="PNH802" s="200"/>
      <c r="PNI802" s="200"/>
      <c r="PNJ802" s="200"/>
      <c r="PNK802" s="200"/>
      <c r="PNL802" s="200"/>
      <c r="PNM802" s="200"/>
      <c r="PNN802" s="200"/>
      <c r="PNO802" s="200"/>
      <c r="PNP802" s="200"/>
      <c r="PNQ802" s="200"/>
      <c r="PNR802" s="200"/>
      <c r="PNS802" s="200"/>
      <c r="PNT802" s="200"/>
      <c r="PNU802" s="200"/>
      <c r="PNV802" s="200"/>
      <c r="PNW802" s="200"/>
      <c r="PNX802" s="200"/>
      <c r="PNY802" s="200"/>
      <c r="PNZ802" s="200"/>
      <c r="POA802" s="200"/>
      <c r="POB802" s="200"/>
      <c r="POC802" s="200"/>
      <c r="POD802" s="200"/>
      <c r="POE802" s="200"/>
      <c r="POF802" s="200"/>
      <c r="POG802" s="200"/>
      <c r="POH802" s="200"/>
      <c r="POI802" s="200"/>
      <c r="POJ802" s="200"/>
      <c r="POK802" s="200"/>
      <c r="POL802" s="200"/>
      <c r="POM802" s="200"/>
      <c r="PON802" s="200"/>
      <c r="POO802" s="200"/>
      <c r="POP802" s="200"/>
      <c r="POQ802" s="200"/>
      <c r="POR802" s="200"/>
      <c r="POS802" s="200"/>
      <c r="POT802" s="200"/>
      <c r="POU802" s="200"/>
      <c r="POV802" s="200"/>
      <c r="POW802" s="200"/>
      <c r="POX802" s="200"/>
      <c r="POY802" s="200"/>
      <c r="POZ802" s="200"/>
      <c r="PPA802" s="200"/>
      <c r="PPB802" s="200"/>
      <c r="PPC802" s="200"/>
      <c r="PPD802" s="200"/>
      <c r="PPE802" s="200"/>
      <c r="PPF802" s="200"/>
      <c r="PPG802" s="200"/>
      <c r="PPH802" s="200"/>
      <c r="PPI802" s="200"/>
      <c r="PPJ802" s="200"/>
      <c r="PPK802" s="200"/>
      <c r="PPL802" s="200"/>
      <c r="PPM802" s="200"/>
      <c r="PPN802" s="200"/>
      <c r="PPO802" s="200"/>
      <c r="PPP802" s="200"/>
      <c r="PPQ802" s="200"/>
      <c r="PPR802" s="200"/>
      <c r="PPS802" s="200"/>
      <c r="PPT802" s="200"/>
      <c r="PPU802" s="200"/>
      <c r="PPV802" s="200"/>
      <c r="PPW802" s="200"/>
      <c r="PPX802" s="200"/>
      <c r="PPY802" s="200"/>
      <c r="PPZ802" s="200"/>
      <c r="PQA802" s="200"/>
      <c r="PQB802" s="200"/>
      <c r="PQC802" s="200"/>
      <c r="PQD802" s="200"/>
      <c r="PQE802" s="200"/>
      <c r="PQF802" s="200"/>
      <c r="PQG802" s="200"/>
      <c r="PQH802" s="200"/>
      <c r="PQI802" s="200"/>
      <c r="PQJ802" s="200"/>
      <c r="PQK802" s="200"/>
      <c r="PQL802" s="200"/>
      <c r="PQM802" s="200"/>
      <c r="PQN802" s="200"/>
      <c r="PQO802" s="200"/>
      <c r="PQP802" s="200"/>
      <c r="PQQ802" s="200"/>
      <c r="PQR802" s="200"/>
      <c r="PQS802" s="200"/>
      <c r="PQT802" s="200"/>
      <c r="PQU802" s="200"/>
      <c r="PQV802" s="200"/>
      <c r="PQW802" s="200"/>
      <c r="PQX802" s="200"/>
      <c r="PQY802" s="200"/>
      <c r="PQZ802" s="200"/>
      <c r="PRA802" s="200"/>
      <c r="PRB802" s="200"/>
      <c r="PRC802" s="200"/>
      <c r="PRD802" s="200"/>
      <c r="PRE802" s="200"/>
      <c r="PRF802" s="200"/>
      <c r="PRG802" s="200"/>
      <c r="PRH802" s="200"/>
      <c r="PRI802" s="200"/>
      <c r="PRJ802" s="200"/>
      <c r="PRK802" s="200"/>
      <c r="PRL802" s="200"/>
      <c r="PRM802" s="200"/>
      <c r="PRN802" s="200"/>
      <c r="PRO802" s="200"/>
      <c r="PRP802" s="200"/>
      <c r="PRQ802" s="200"/>
      <c r="PRR802" s="200"/>
      <c r="PRS802" s="200"/>
      <c r="PRT802" s="200"/>
      <c r="PRU802" s="200"/>
      <c r="PRV802" s="200"/>
      <c r="PRW802" s="200"/>
      <c r="PRX802" s="200"/>
      <c r="PRY802" s="200"/>
      <c r="PRZ802" s="200"/>
      <c r="PSA802" s="200"/>
      <c r="PSB802" s="200"/>
      <c r="PSC802" s="200"/>
      <c r="PSD802" s="200"/>
      <c r="PSE802" s="200"/>
      <c r="PSF802" s="200"/>
      <c r="PSG802" s="200"/>
      <c r="PSH802" s="200"/>
      <c r="PSI802" s="200"/>
      <c r="PSJ802" s="200"/>
      <c r="PSK802" s="200"/>
      <c r="PSL802" s="200"/>
      <c r="PSM802" s="200"/>
      <c r="PSN802" s="200"/>
      <c r="PSO802" s="200"/>
      <c r="PSP802" s="200"/>
      <c r="PSQ802" s="200"/>
      <c r="PSR802" s="200"/>
      <c r="PSS802" s="200"/>
      <c r="PST802" s="200"/>
      <c r="PSU802" s="200"/>
      <c r="PSV802" s="200"/>
      <c r="PSW802" s="200"/>
      <c r="PSX802" s="200"/>
      <c r="PSY802" s="200"/>
      <c r="PSZ802" s="200"/>
      <c r="PTA802" s="200"/>
      <c r="PTB802" s="200"/>
      <c r="PTC802" s="200"/>
      <c r="PTD802" s="200"/>
      <c r="PTE802" s="200"/>
      <c r="PTF802" s="200"/>
      <c r="PTG802" s="200"/>
      <c r="PTH802" s="200"/>
      <c r="PTI802" s="200"/>
      <c r="PTJ802" s="200"/>
      <c r="PTK802" s="200"/>
      <c r="PTL802" s="200"/>
      <c r="PTM802" s="200"/>
      <c r="PTN802" s="200"/>
      <c r="PTO802" s="200"/>
      <c r="PTP802" s="200"/>
      <c r="PTQ802" s="200"/>
      <c r="PTR802" s="200"/>
      <c r="PTS802" s="200"/>
      <c r="PTT802" s="200"/>
      <c r="PTU802" s="200"/>
      <c r="PTV802" s="200"/>
      <c r="PTW802" s="200"/>
      <c r="PTX802" s="200"/>
      <c r="PTY802" s="200"/>
      <c r="PTZ802" s="200"/>
      <c r="PUA802" s="200"/>
      <c r="PUB802" s="200"/>
      <c r="PUC802" s="200"/>
      <c r="PUD802" s="200"/>
      <c r="PUE802" s="200"/>
      <c r="PUF802" s="200"/>
      <c r="PUG802" s="200"/>
      <c r="PUH802" s="200"/>
      <c r="PUI802" s="200"/>
      <c r="PUJ802" s="200"/>
      <c r="PUK802" s="200"/>
      <c r="PUL802" s="200"/>
      <c r="PUM802" s="200"/>
      <c r="PUN802" s="200"/>
      <c r="PUO802" s="200"/>
      <c r="PUP802" s="200"/>
      <c r="PUQ802" s="200"/>
      <c r="PUR802" s="200"/>
      <c r="PUS802" s="200"/>
      <c r="PUT802" s="200"/>
      <c r="PUU802" s="200"/>
      <c r="PUV802" s="200"/>
      <c r="PUW802" s="200"/>
      <c r="PUX802" s="200"/>
      <c r="PUY802" s="200"/>
      <c r="PUZ802" s="200"/>
      <c r="PVA802" s="200"/>
      <c r="PVB802" s="200"/>
      <c r="PVC802" s="200"/>
      <c r="PVD802" s="200"/>
      <c r="PVE802" s="200"/>
      <c r="PVF802" s="200"/>
      <c r="PVG802" s="200"/>
      <c r="PVH802" s="200"/>
      <c r="PVI802" s="200"/>
      <c r="PVJ802" s="200"/>
      <c r="PVK802" s="200"/>
      <c r="PVL802" s="200"/>
      <c r="PVM802" s="200"/>
      <c r="PVN802" s="200"/>
      <c r="PVO802" s="200"/>
      <c r="PVP802" s="200"/>
      <c r="PVQ802" s="200"/>
      <c r="PVR802" s="200"/>
      <c r="PVS802" s="200"/>
      <c r="PVT802" s="200"/>
      <c r="PVU802" s="200"/>
      <c r="PVV802" s="200"/>
      <c r="PVW802" s="200"/>
      <c r="PVX802" s="200"/>
      <c r="PVY802" s="200"/>
      <c r="PVZ802" s="200"/>
      <c r="PWA802" s="200"/>
      <c r="PWB802" s="200"/>
      <c r="PWC802" s="200"/>
      <c r="PWD802" s="200"/>
      <c r="PWE802" s="200"/>
      <c r="PWF802" s="200"/>
      <c r="PWG802" s="200"/>
      <c r="PWH802" s="200"/>
      <c r="PWI802" s="200"/>
      <c r="PWJ802" s="200"/>
      <c r="PWK802" s="200"/>
      <c r="PWL802" s="200"/>
      <c r="PWM802" s="200"/>
      <c r="PWN802" s="200"/>
      <c r="PWO802" s="200"/>
      <c r="PWP802" s="200"/>
      <c r="PWQ802" s="200"/>
      <c r="PWR802" s="200"/>
      <c r="PWS802" s="200"/>
      <c r="PWT802" s="200"/>
      <c r="PWU802" s="200"/>
      <c r="PWV802" s="200"/>
      <c r="PWW802" s="200"/>
      <c r="PWX802" s="200"/>
      <c r="PWY802" s="200"/>
      <c r="PWZ802" s="200"/>
      <c r="PXA802" s="200"/>
      <c r="PXB802" s="200"/>
      <c r="PXC802" s="200"/>
      <c r="PXD802" s="200"/>
      <c r="PXE802" s="200"/>
      <c r="PXF802" s="200"/>
      <c r="PXG802" s="200"/>
      <c r="PXH802" s="200"/>
      <c r="PXI802" s="200"/>
      <c r="PXJ802" s="200"/>
      <c r="PXK802" s="200"/>
      <c r="PXL802" s="200"/>
      <c r="PXM802" s="200"/>
      <c r="PXN802" s="200"/>
      <c r="PXO802" s="200"/>
      <c r="PXP802" s="200"/>
      <c r="PXQ802" s="200"/>
      <c r="PXR802" s="200"/>
      <c r="PXS802" s="200"/>
      <c r="PXT802" s="200"/>
      <c r="PXU802" s="200"/>
      <c r="PXV802" s="200"/>
      <c r="PXW802" s="200"/>
      <c r="PXX802" s="200"/>
      <c r="PXY802" s="200"/>
      <c r="PXZ802" s="200"/>
      <c r="PYA802" s="200"/>
      <c r="PYB802" s="200"/>
      <c r="PYC802" s="200"/>
      <c r="PYD802" s="200"/>
      <c r="PYE802" s="200"/>
      <c r="PYF802" s="200"/>
      <c r="PYG802" s="200"/>
      <c r="PYH802" s="200"/>
      <c r="PYI802" s="200"/>
      <c r="PYJ802" s="200"/>
      <c r="PYK802" s="200"/>
      <c r="PYL802" s="200"/>
      <c r="PYM802" s="200"/>
      <c r="PYN802" s="200"/>
      <c r="PYO802" s="200"/>
      <c r="PYP802" s="200"/>
      <c r="PYQ802" s="200"/>
      <c r="PYR802" s="200"/>
      <c r="PYS802" s="200"/>
      <c r="PYT802" s="200"/>
      <c r="PYU802" s="200"/>
      <c r="PYV802" s="200"/>
      <c r="PYW802" s="200"/>
      <c r="PYX802" s="200"/>
      <c r="PYY802" s="200"/>
      <c r="PYZ802" s="200"/>
      <c r="PZA802" s="200"/>
      <c r="PZB802" s="200"/>
      <c r="PZC802" s="200"/>
      <c r="PZD802" s="200"/>
      <c r="PZE802" s="200"/>
      <c r="PZF802" s="200"/>
      <c r="PZG802" s="200"/>
      <c r="PZH802" s="200"/>
      <c r="PZI802" s="200"/>
      <c r="PZJ802" s="200"/>
      <c r="PZK802" s="200"/>
      <c r="PZL802" s="200"/>
      <c r="PZM802" s="200"/>
      <c r="PZN802" s="200"/>
      <c r="PZO802" s="200"/>
      <c r="PZP802" s="200"/>
      <c r="PZQ802" s="200"/>
      <c r="PZR802" s="200"/>
      <c r="PZS802" s="200"/>
      <c r="PZT802" s="200"/>
      <c r="PZU802" s="200"/>
      <c r="PZV802" s="200"/>
      <c r="PZW802" s="200"/>
      <c r="PZX802" s="200"/>
      <c r="PZY802" s="200"/>
      <c r="PZZ802" s="200"/>
      <c r="QAA802" s="200"/>
      <c r="QAB802" s="200"/>
      <c r="QAC802" s="200"/>
      <c r="QAD802" s="200"/>
      <c r="QAE802" s="200"/>
      <c r="QAF802" s="200"/>
      <c r="QAG802" s="200"/>
      <c r="QAH802" s="200"/>
      <c r="QAI802" s="200"/>
      <c r="QAJ802" s="200"/>
      <c r="QAK802" s="200"/>
      <c r="QAL802" s="200"/>
      <c r="QAM802" s="200"/>
      <c r="QAN802" s="200"/>
      <c r="QAO802" s="200"/>
      <c r="QAP802" s="200"/>
      <c r="QAQ802" s="200"/>
      <c r="QAR802" s="200"/>
      <c r="QAS802" s="200"/>
      <c r="QAT802" s="200"/>
      <c r="QAU802" s="200"/>
      <c r="QAV802" s="200"/>
      <c r="QAW802" s="200"/>
      <c r="QAX802" s="200"/>
      <c r="QAY802" s="200"/>
      <c r="QAZ802" s="200"/>
      <c r="QBA802" s="200"/>
      <c r="QBB802" s="200"/>
      <c r="QBC802" s="200"/>
      <c r="QBD802" s="200"/>
      <c r="QBE802" s="200"/>
      <c r="QBF802" s="200"/>
      <c r="QBG802" s="200"/>
      <c r="QBH802" s="200"/>
      <c r="QBI802" s="200"/>
      <c r="QBJ802" s="200"/>
      <c r="QBK802" s="200"/>
      <c r="QBL802" s="200"/>
      <c r="QBM802" s="200"/>
      <c r="QBN802" s="200"/>
      <c r="QBO802" s="200"/>
      <c r="QBP802" s="200"/>
      <c r="QBQ802" s="200"/>
      <c r="QBR802" s="200"/>
      <c r="QBS802" s="200"/>
      <c r="QBT802" s="200"/>
      <c r="QBU802" s="200"/>
      <c r="QBV802" s="200"/>
      <c r="QBW802" s="200"/>
      <c r="QBX802" s="200"/>
      <c r="QBY802" s="200"/>
      <c r="QBZ802" s="200"/>
      <c r="QCA802" s="200"/>
      <c r="QCB802" s="200"/>
      <c r="QCC802" s="200"/>
      <c r="QCD802" s="200"/>
      <c r="QCE802" s="200"/>
      <c r="QCF802" s="200"/>
      <c r="QCG802" s="200"/>
      <c r="QCH802" s="200"/>
      <c r="QCI802" s="200"/>
      <c r="QCJ802" s="200"/>
      <c r="QCK802" s="200"/>
      <c r="QCL802" s="200"/>
      <c r="QCM802" s="200"/>
      <c r="QCN802" s="200"/>
      <c r="QCO802" s="200"/>
      <c r="QCP802" s="200"/>
      <c r="QCQ802" s="200"/>
      <c r="QCR802" s="200"/>
      <c r="QCS802" s="200"/>
      <c r="QCT802" s="200"/>
      <c r="QCU802" s="200"/>
      <c r="QCV802" s="200"/>
      <c r="QCW802" s="200"/>
      <c r="QCX802" s="200"/>
      <c r="QCY802" s="200"/>
      <c r="QCZ802" s="200"/>
      <c r="QDA802" s="200"/>
      <c r="QDB802" s="200"/>
      <c r="QDC802" s="200"/>
      <c r="QDD802" s="200"/>
      <c r="QDE802" s="200"/>
      <c r="QDF802" s="200"/>
      <c r="QDG802" s="200"/>
      <c r="QDH802" s="200"/>
      <c r="QDI802" s="200"/>
      <c r="QDJ802" s="200"/>
      <c r="QDK802" s="200"/>
      <c r="QDL802" s="200"/>
      <c r="QDM802" s="200"/>
      <c r="QDN802" s="200"/>
      <c r="QDO802" s="200"/>
      <c r="QDP802" s="200"/>
      <c r="QDQ802" s="200"/>
      <c r="QDR802" s="200"/>
      <c r="QDS802" s="200"/>
      <c r="QDT802" s="200"/>
      <c r="QDU802" s="200"/>
      <c r="QDV802" s="200"/>
      <c r="QDW802" s="200"/>
      <c r="QDX802" s="200"/>
      <c r="QDY802" s="200"/>
      <c r="QDZ802" s="200"/>
      <c r="QEA802" s="200"/>
      <c r="QEB802" s="200"/>
      <c r="QEC802" s="200"/>
      <c r="QED802" s="200"/>
      <c r="QEE802" s="200"/>
      <c r="QEF802" s="200"/>
      <c r="QEG802" s="200"/>
      <c r="QEH802" s="200"/>
      <c r="QEI802" s="200"/>
      <c r="QEJ802" s="200"/>
      <c r="QEK802" s="200"/>
      <c r="QEL802" s="200"/>
      <c r="QEM802" s="200"/>
      <c r="QEN802" s="200"/>
      <c r="QEO802" s="200"/>
      <c r="QEP802" s="200"/>
      <c r="QEQ802" s="200"/>
      <c r="QER802" s="200"/>
      <c r="QES802" s="200"/>
      <c r="QET802" s="200"/>
      <c r="QEU802" s="200"/>
      <c r="QEV802" s="200"/>
      <c r="QEW802" s="200"/>
      <c r="QEX802" s="200"/>
      <c r="QEY802" s="200"/>
      <c r="QEZ802" s="200"/>
      <c r="QFA802" s="200"/>
      <c r="QFB802" s="200"/>
      <c r="QFC802" s="200"/>
      <c r="QFD802" s="200"/>
      <c r="QFE802" s="200"/>
      <c r="QFF802" s="200"/>
      <c r="QFG802" s="200"/>
      <c r="QFH802" s="200"/>
      <c r="QFI802" s="200"/>
      <c r="QFJ802" s="200"/>
      <c r="QFK802" s="200"/>
      <c r="QFL802" s="200"/>
      <c r="QFM802" s="200"/>
      <c r="QFN802" s="200"/>
      <c r="QFO802" s="200"/>
      <c r="QFP802" s="200"/>
      <c r="QFQ802" s="200"/>
      <c r="QFR802" s="200"/>
      <c r="QFS802" s="200"/>
      <c r="QFT802" s="200"/>
      <c r="QFU802" s="200"/>
      <c r="QFV802" s="200"/>
      <c r="QFW802" s="200"/>
      <c r="QFX802" s="200"/>
      <c r="QFY802" s="200"/>
      <c r="QFZ802" s="200"/>
      <c r="QGA802" s="200"/>
      <c r="QGB802" s="200"/>
      <c r="QGC802" s="200"/>
      <c r="QGD802" s="200"/>
      <c r="QGE802" s="200"/>
      <c r="QGF802" s="200"/>
      <c r="QGG802" s="200"/>
      <c r="QGH802" s="200"/>
      <c r="QGI802" s="200"/>
      <c r="QGJ802" s="200"/>
      <c r="QGK802" s="200"/>
      <c r="QGL802" s="200"/>
      <c r="QGM802" s="200"/>
      <c r="QGN802" s="200"/>
      <c r="QGO802" s="200"/>
      <c r="QGP802" s="200"/>
      <c r="QGQ802" s="200"/>
      <c r="QGR802" s="200"/>
      <c r="QGS802" s="200"/>
      <c r="QGT802" s="200"/>
      <c r="QGU802" s="200"/>
      <c r="QGV802" s="200"/>
      <c r="QGW802" s="200"/>
      <c r="QGX802" s="200"/>
      <c r="QGY802" s="200"/>
      <c r="QGZ802" s="200"/>
      <c r="QHA802" s="200"/>
      <c r="QHB802" s="200"/>
      <c r="QHC802" s="200"/>
      <c r="QHD802" s="200"/>
      <c r="QHE802" s="200"/>
      <c r="QHF802" s="200"/>
      <c r="QHG802" s="200"/>
      <c r="QHH802" s="200"/>
      <c r="QHI802" s="200"/>
      <c r="QHJ802" s="200"/>
      <c r="QHK802" s="200"/>
      <c r="QHL802" s="200"/>
      <c r="QHM802" s="200"/>
      <c r="QHN802" s="200"/>
      <c r="QHO802" s="200"/>
      <c r="QHP802" s="200"/>
      <c r="QHQ802" s="200"/>
      <c r="QHR802" s="200"/>
      <c r="QHS802" s="200"/>
      <c r="QHT802" s="200"/>
      <c r="QHU802" s="200"/>
      <c r="QHV802" s="200"/>
      <c r="QHW802" s="200"/>
      <c r="QHX802" s="200"/>
      <c r="QHY802" s="200"/>
      <c r="QHZ802" s="200"/>
      <c r="QIA802" s="200"/>
      <c r="QIB802" s="200"/>
      <c r="QIC802" s="200"/>
      <c r="QID802" s="200"/>
      <c r="QIE802" s="200"/>
      <c r="QIF802" s="200"/>
      <c r="QIG802" s="200"/>
      <c r="QIH802" s="200"/>
      <c r="QII802" s="200"/>
      <c r="QIJ802" s="200"/>
      <c r="QIK802" s="200"/>
      <c r="QIL802" s="200"/>
      <c r="QIM802" s="200"/>
      <c r="QIN802" s="200"/>
      <c r="QIO802" s="200"/>
      <c r="QIP802" s="200"/>
      <c r="QIQ802" s="200"/>
      <c r="QIR802" s="200"/>
      <c r="QIS802" s="200"/>
      <c r="QIT802" s="200"/>
      <c r="QIU802" s="200"/>
      <c r="QIV802" s="200"/>
      <c r="QIW802" s="200"/>
      <c r="QIX802" s="200"/>
      <c r="QIY802" s="200"/>
      <c r="QIZ802" s="200"/>
      <c r="QJA802" s="200"/>
      <c r="QJB802" s="200"/>
      <c r="QJC802" s="200"/>
      <c r="QJD802" s="200"/>
      <c r="QJE802" s="200"/>
      <c r="QJF802" s="200"/>
      <c r="QJG802" s="200"/>
      <c r="QJH802" s="200"/>
      <c r="QJI802" s="200"/>
      <c r="QJJ802" s="200"/>
      <c r="QJK802" s="200"/>
      <c r="QJL802" s="200"/>
      <c r="QJM802" s="200"/>
      <c r="QJN802" s="200"/>
      <c r="QJO802" s="200"/>
      <c r="QJP802" s="200"/>
      <c r="QJQ802" s="200"/>
      <c r="QJR802" s="200"/>
      <c r="QJS802" s="200"/>
      <c r="QJT802" s="200"/>
      <c r="QJU802" s="200"/>
      <c r="QJV802" s="200"/>
      <c r="QJW802" s="200"/>
      <c r="QJX802" s="200"/>
      <c r="QJY802" s="200"/>
      <c r="QJZ802" s="200"/>
      <c r="QKA802" s="200"/>
      <c r="QKB802" s="200"/>
      <c r="QKC802" s="200"/>
      <c r="QKD802" s="200"/>
      <c r="QKE802" s="200"/>
      <c r="QKF802" s="200"/>
      <c r="QKG802" s="200"/>
      <c r="QKH802" s="200"/>
      <c r="QKI802" s="200"/>
      <c r="QKJ802" s="200"/>
      <c r="QKK802" s="200"/>
      <c r="QKL802" s="200"/>
      <c r="QKM802" s="200"/>
      <c r="QKN802" s="200"/>
      <c r="QKO802" s="200"/>
      <c r="QKP802" s="200"/>
      <c r="QKQ802" s="200"/>
      <c r="QKR802" s="200"/>
      <c r="QKS802" s="200"/>
      <c r="QKT802" s="200"/>
      <c r="QKU802" s="200"/>
      <c r="QKV802" s="200"/>
      <c r="QKW802" s="200"/>
      <c r="QKX802" s="200"/>
      <c r="QKY802" s="200"/>
      <c r="QKZ802" s="200"/>
      <c r="QLA802" s="200"/>
      <c r="QLB802" s="200"/>
      <c r="QLC802" s="200"/>
      <c r="QLD802" s="200"/>
      <c r="QLE802" s="200"/>
      <c r="QLF802" s="200"/>
      <c r="QLG802" s="200"/>
      <c r="QLH802" s="200"/>
      <c r="QLI802" s="200"/>
      <c r="QLJ802" s="200"/>
      <c r="QLK802" s="200"/>
      <c r="QLL802" s="200"/>
      <c r="QLM802" s="200"/>
      <c r="QLN802" s="200"/>
      <c r="QLO802" s="200"/>
      <c r="QLP802" s="200"/>
      <c r="QLQ802" s="200"/>
      <c r="QLR802" s="200"/>
      <c r="QLS802" s="200"/>
      <c r="QLT802" s="200"/>
      <c r="QLU802" s="200"/>
      <c r="QLV802" s="200"/>
      <c r="QLW802" s="200"/>
      <c r="QLX802" s="200"/>
      <c r="QLY802" s="200"/>
      <c r="QLZ802" s="200"/>
      <c r="QMA802" s="200"/>
      <c r="QMB802" s="200"/>
      <c r="QMC802" s="200"/>
      <c r="QMD802" s="200"/>
      <c r="QME802" s="200"/>
      <c r="QMF802" s="200"/>
      <c r="QMG802" s="200"/>
      <c r="QMH802" s="200"/>
      <c r="QMI802" s="200"/>
      <c r="QMJ802" s="200"/>
      <c r="QMK802" s="200"/>
      <c r="QML802" s="200"/>
      <c r="QMM802" s="200"/>
      <c r="QMN802" s="200"/>
      <c r="QMO802" s="200"/>
      <c r="QMP802" s="200"/>
      <c r="QMQ802" s="200"/>
      <c r="QMR802" s="200"/>
      <c r="QMS802" s="200"/>
      <c r="QMT802" s="200"/>
      <c r="QMU802" s="200"/>
      <c r="QMV802" s="200"/>
      <c r="QMW802" s="200"/>
      <c r="QMX802" s="200"/>
      <c r="QMY802" s="200"/>
      <c r="QMZ802" s="200"/>
      <c r="QNA802" s="200"/>
      <c r="QNB802" s="200"/>
      <c r="QNC802" s="200"/>
      <c r="QND802" s="200"/>
      <c r="QNE802" s="200"/>
      <c r="QNF802" s="200"/>
      <c r="QNG802" s="200"/>
      <c r="QNH802" s="200"/>
      <c r="QNI802" s="200"/>
      <c r="QNJ802" s="200"/>
      <c r="QNK802" s="200"/>
      <c r="QNL802" s="200"/>
      <c r="QNM802" s="200"/>
      <c r="QNN802" s="200"/>
      <c r="QNO802" s="200"/>
      <c r="QNP802" s="200"/>
      <c r="QNQ802" s="200"/>
      <c r="QNR802" s="200"/>
      <c r="QNS802" s="200"/>
      <c r="QNT802" s="200"/>
      <c r="QNU802" s="200"/>
      <c r="QNV802" s="200"/>
      <c r="QNW802" s="200"/>
      <c r="QNX802" s="200"/>
      <c r="QNY802" s="200"/>
      <c r="QNZ802" s="200"/>
      <c r="QOA802" s="200"/>
      <c r="QOB802" s="200"/>
      <c r="QOC802" s="200"/>
      <c r="QOD802" s="200"/>
      <c r="QOE802" s="200"/>
      <c r="QOF802" s="200"/>
      <c r="QOG802" s="200"/>
      <c r="QOH802" s="200"/>
      <c r="QOI802" s="200"/>
      <c r="QOJ802" s="200"/>
      <c r="QOK802" s="200"/>
      <c r="QOL802" s="200"/>
      <c r="QOM802" s="200"/>
      <c r="QON802" s="200"/>
      <c r="QOO802" s="200"/>
      <c r="QOP802" s="200"/>
      <c r="QOQ802" s="200"/>
      <c r="QOR802" s="200"/>
      <c r="QOS802" s="200"/>
      <c r="QOT802" s="200"/>
      <c r="QOU802" s="200"/>
      <c r="QOV802" s="200"/>
      <c r="QOW802" s="200"/>
      <c r="QOX802" s="200"/>
      <c r="QOY802" s="200"/>
      <c r="QOZ802" s="200"/>
      <c r="QPA802" s="200"/>
      <c r="QPB802" s="200"/>
      <c r="QPC802" s="200"/>
      <c r="QPD802" s="200"/>
      <c r="QPE802" s="200"/>
      <c r="QPF802" s="200"/>
      <c r="QPG802" s="200"/>
      <c r="QPH802" s="200"/>
      <c r="QPI802" s="200"/>
      <c r="QPJ802" s="200"/>
      <c r="QPK802" s="200"/>
      <c r="QPL802" s="200"/>
      <c r="QPM802" s="200"/>
      <c r="QPN802" s="200"/>
      <c r="QPO802" s="200"/>
      <c r="QPP802" s="200"/>
      <c r="QPQ802" s="200"/>
      <c r="QPR802" s="200"/>
      <c r="QPS802" s="200"/>
      <c r="QPT802" s="200"/>
      <c r="QPU802" s="200"/>
      <c r="QPV802" s="200"/>
      <c r="QPW802" s="200"/>
      <c r="QPX802" s="200"/>
      <c r="QPY802" s="200"/>
      <c r="QPZ802" s="200"/>
      <c r="QQA802" s="200"/>
      <c r="QQB802" s="200"/>
      <c r="QQC802" s="200"/>
      <c r="QQD802" s="200"/>
      <c r="QQE802" s="200"/>
      <c r="QQF802" s="200"/>
      <c r="QQG802" s="200"/>
      <c r="QQH802" s="200"/>
      <c r="QQI802" s="200"/>
      <c r="QQJ802" s="200"/>
      <c r="QQK802" s="200"/>
      <c r="QQL802" s="200"/>
      <c r="QQM802" s="200"/>
      <c r="QQN802" s="200"/>
      <c r="QQO802" s="200"/>
      <c r="QQP802" s="200"/>
      <c r="QQQ802" s="200"/>
      <c r="QQR802" s="200"/>
      <c r="QQS802" s="200"/>
      <c r="QQT802" s="200"/>
      <c r="QQU802" s="200"/>
      <c r="QQV802" s="200"/>
      <c r="QQW802" s="200"/>
      <c r="QQX802" s="200"/>
      <c r="QQY802" s="200"/>
      <c r="QQZ802" s="200"/>
      <c r="QRA802" s="200"/>
      <c r="QRB802" s="200"/>
      <c r="QRC802" s="200"/>
      <c r="QRD802" s="200"/>
      <c r="QRE802" s="200"/>
      <c r="QRF802" s="200"/>
      <c r="QRG802" s="200"/>
      <c r="QRH802" s="200"/>
      <c r="QRI802" s="200"/>
      <c r="QRJ802" s="200"/>
      <c r="QRK802" s="200"/>
      <c r="QRL802" s="200"/>
      <c r="QRM802" s="200"/>
      <c r="QRN802" s="200"/>
      <c r="QRO802" s="200"/>
      <c r="QRP802" s="200"/>
      <c r="QRQ802" s="200"/>
      <c r="QRR802" s="200"/>
      <c r="QRS802" s="200"/>
      <c r="QRT802" s="200"/>
      <c r="QRU802" s="200"/>
      <c r="QRV802" s="200"/>
      <c r="QRW802" s="200"/>
      <c r="QRX802" s="200"/>
      <c r="QRY802" s="200"/>
      <c r="QRZ802" s="200"/>
      <c r="QSA802" s="200"/>
      <c r="QSB802" s="200"/>
      <c r="QSC802" s="200"/>
      <c r="QSD802" s="200"/>
      <c r="QSE802" s="200"/>
      <c r="QSF802" s="200"/>
      <c r="QSG802" s="200"/>
      <c r="QSH802" s="200"/>
      <c r="QSI802" s="200"/>
      <c r="QSJ802" s="200"/>
      <c r="QSK802" s="200"/>
      <c r="QSL802" s="200"/>
      <c r="QSM802" s="200"/>
      <c r="QSN802" s="200"/>
      <c r="QSO802" s="200"/>
      <c r="QSP802" s="200"/>
      <c r="QSQ802" s="200"/>
      <c r="QSR802" s="200"/>
      <c r="QSS802" s="200"/>
      <c r="QST802" s="200"/>
      <c r="QSU802" s="200"/>
      <c r="QSV802" s="200"/>
      <c r="QSW802" s="200"/>
      <c r="QSX802" s="200"/>
      <c r="QSY802" s="200"/>
      <c r="QSZ802" s="200"/>
      <c r="QTA802" s="200"/>
      <c r="QTB802" s="200"/>
      <c r="QTC802" s="200"/>
      <c r="QTD802" s="200"/>
      <c r="QTE802" s="200"/>
      <c r="QTF802" s="200"/>
      <c r="QTG802" s="200"/>
      <c r="QTH802" s="200"/>
      <c r="QTI802" s="200"/>
      <c r="QTJ802" s="200"/>
      <c r="QTK802" s="200"/>
      <c r="QTL802" s="200"/>
      <c r="QTM802" s="200"/>
      <c r="QTN802" s="200"/>
      <c r="QTO802" s="200"/>
      <c r="QTP802" s="200"/>
      <c r="QTQ802" s="200"/>
      <c r="QTR802" s="200"/>
      <c r="QTS802" s="200"/>
      <c r="QTT802" s="200"/>
      <c r="QTU802" s="200"/>
      <c r="QTV802" s="200"/>
      <c r="QTW802" s="200"/>
      <c r="QTX802" s="200"/>
      <c r="QTY802" s="200"/>
      <c r="QTZ802" s="200"/>
      <c r="QUA802" s="200"/>
      <c r="QUB802" s="200"/>
      <c r="QUC802" s="200"/>
      <c r="QUD802" s="200"/>
      <c r="QUE802" s="200"/>
      <c r="QUF802" s="200"/>
      <c r="QUG802" s="200"/>
      <c r="QUH802" s="200"/>
      <c r="QUI802" s="200"/>
      <c r="QUJ802" s="200"/>
      <c r="QUK802" s="200"/>
      <c r="QUL802" s="200"/>
      <c r="QUM802" s="200"/>
      <c r="QUN802" s="200"/>
      <c r="QUO802" s="200"/>
      <c r="QUP802" s="200"/>
      <c r="QUQ802" s="200"/>
      <c r="QUR802" s="200"/>
      <c r="QUS802" s="200"/>
      <c r="QUT802" s="200"/>
      <c r="QUU802" s="200"/>
      <c r="QUV802" s="200"/>
      <c r="QUW802" s="200"/>
      <c r="QUX802" s="200"/>
      <c r="QUY802" s="200"/>
      <c r="QUZ802" s="200"/>
      <c r="QVA802" s="200"/>
      <c r="QVB802" s="200"/>
      <c r="QVC802" s="200"/>
      <c r="QVD802" s="200"/>
      <c r="QVE802" s="200"/>
      <c r="QVF802" s="200"/>
      <c r="QVG802" s="200"/>
      <c r="QVH802" s="200"/>
      <c r="QVI802" s="200"/>
      <c r="QVJ802" s="200"/>
      <c r="QVK802" s="200"/>
      <c r="QVL802" s="200"/>
      <c r="QVM802" s="200"/>
      <c r="QVN802" s="200"/>
      <c r="QVO802" s="200"/>
      <c r="QVP802" s="200"/>
      <c r="QVQ802" s="200"/>
      <c r="QVR802" s="200"/>
      <c r="QVS802" s="200"/>
      <c r="QVT802" s="200"/>
      <c r="QVU802" s="200"/>
      <c r="QVV802" s="200"/>
      <c r="QVW802" s="200"/>
      <c r="QVX802" s="200"/>
      <c r="QVY802" s="200"/>
      <c r="QVZ802" s="200"/>
      <c r="QWA802" s="200"/>
      <c r="QWB802" s="200"/>
      <c r="QWC802" s="200"/>
      <c r="QWD802" s="200"/>
      <c r="QWE802" s="200"/>
      <c r="QWF802" s="200"/>
      <c r="QWG802" s="200"/>
      <c r="QWH802" s="200"/>
      <c r="QWI802" s="200"/>
      <c r="QWJ802" s="200"/>
      <c r="QWK802" s="200"/>
      <c r="QWL802" s="200"/>
      <c r="QWM802" s="200"/>
      <c r="QWN802" s="200"/>
      <c r="QWO802" s="200"/>
      <c r="QWP802" s="200"/>
      <c r="QWQ802" s="200"/>
      <c r="QWR802" s="200"/>
      <c r="QWS802" s="200"/>
      <c r="QWT802" s="200"/>
      <c r="QWU802" s="200"/>
      <c r="QWV802" s="200"/>
      <c r="QWW802" s="200"/>
      <c r="QWX802" s="200"/>
      <c r="QWY802" s="200"/>
      <c r="QWZ802" s="200"/>
      <c r="QXA802" s="200"/>
      <c r="QXB802" s="200"/>
      <c r="QXC802" s="200"/>
      <c r="QXD802" s="200"/>
      <c r="QXE802" s="200"/>
      <c r="QXF802" s="200"/>
      <c r="QXG802" s="200"/>
      <c r="QXH802" s="200"/>
      <c r="QXI802" s="200"/>
      <c r="QXJ802" s="200"/>
      <c r="QXK802" s="200"/>
      <c r="QXL802" s="200"/>
      <c r="QXM802" s="200"/>
      <c r="QXN802" s="200"/>
      <c r="QXO802" s="200"/>
      <c r="QXP802" s="200"/>
      <c r="QXQ802" s="200"/>
      <c r="QXR802" s="200"/>
      <c r="QXS802" s="200"/>
      <c r="QXT802" s="200"/>
      <c r="QXU802" s="200"/>
      <c r="QXV802" s="200"/>
      <c r="QXW802" s="200"/>
      <c r="QXX802" s="200"/>
      <c r="QXY802" s="200"/>
      <c r="QXZ802" s="200"/>
      <c r="QYA802" s="200"/>
      <c r="QYB802" s="200"/>
      <c r="QYC802" s="200"/>
      <c r="QYD802" s="200"/>
      <c r="QYE802" s="200"/>
      <c r="QYF802" s="200"/>
      <c r="QYG802" s="200"/>
      <c r="QYH802" s="200"/>
      <c r="QYI802" s="200"/>
      <c r="QYJ802" s="200"/>
      <c r="QYK802" s="200"/>
      <c r="QYL802" s="200"/>
      <c r="QYM802" s="200"/>
      <c r="QYN802" s="200"/>
      <c r="QYO802" s="200"/>
      <c r="QYP802" s="200"/>
      <c r="QYQ802" s="200"/>
      <c r="QYR802" s="200"/>
      <c r="QYS802" s="200"/>
      <c r="QYT802" s="200"/>
      <c r="QYU802" s="200"/>
      <c r="QYV802" s="200"/>
      <c r="QYW802" s="200"/>
      <c r="QYX802" s="200"/>
      <c r="QYY802" s="200"/>
      <c r="QYZ802" s="200"/>
      <c r="QZA802" s="200"/>
      <c r="QZB802" s="200"/>
      <c r="QZC802" s="200"/>
      <c r="QZD802" s="200"/>
      <c r="QZE802" s="200"/>
      <c r="QZF802" s="200"/>
      <c r="QZG802" s="200"/>
      <c r="QZH802" s="200"/>
      <c r="QZI802" s="200"/>
      <c r="QZJ802" s="200"/>
      <c r="QZK802" s="200"/>
      <c r="QZL802" s="200"/>
      <c r="QZM802" s="200"/>
      <c r="QZN802" s="200"/>
      <c r="QZO802" s="200"/>
      <c r="QZP802" s="200"/>
      <c r="QZQ802" s="200"/>
      <c r="QZR802" s="200"/>
      <c r="QZS802" s="200"/>
      <c r="QZT802" s="200"/>
      <c r="QZU802" s="200"/>
      <c r="QZV802" s="200"/>
      <c r="QZW802" s="200"/>
      <c r="QZX802" s="200"/>
      <c r="QZY802" s="200"/>
      <c r="QZZ802" s="200"/>
      <c r="RAA802" s="200"/>
      <c r="RAB802" s="200"/>
      <c r="RAC802" s="200"/>
      <c r="RAD802" s="200"/>
      <c r="RAE802" s="200"/>
      <c r="RAF802" s="200"/>
      <c r="RAG802" s="200"/>
      <c r="RAH802" s="200"/>
      <c r="RAI802" s="200"/>
      <c r="RAJ802" s="200"/>
      <c r="RAK802" s="200"/>
      <c r="RAL802" s="200"/>
      <c r="RAM802" s="200"/>
      <c r="RAN802" s="200"/>
      <c r="RAO802" s="200"/>
      <c r="RAP802" s="200"/>
      <c r="RAQ802" s="200"/>
      <c r="RAR802" s="200"/>
      <c r="RAS802" s="200"/>
      <c r="RAT802" s="200"/>
      <c r="RAU802" s="200"/>
      <c r="RAV802" s="200"/>
      <c r="RAW802" s="200"/>
      <c r="RAX802" s="200"/>
      <c r="RAY802" s="200"/>
      <c r="RAZ802" s="200"/>
      <c r="RBA802" s="200"/>
      <c r="RBB802" s="200"/>
      <c r="RBC802" s="200"/>
      <c r="RBD802" s="200"/>
      <c r="RBE802" s="200"/>
      <c r="RBF802" s="200"/>
      <c r="RBG802" s="200"/>
      <c r="RBH802" s="200"/>
      <c r="RBI802" s="200"/>
      <c r="RBJ802" s="200"/>
      <c r="RBK802" s="200"/>
      <c r="RBL802" s="200"/>
      <c r="RBM802" s="200"/>
      <c r="RBN802" s="200"/>
      <c r="RBO802" s="200"/>
      <c r="RBP802" s="200"/>
      <c r="RBQ802" s="200"/>
      <c r="RBR802" s="200"/>
      <c r="RBS802" s="200"/>
      <c r="RBT802" s="200"/>
      <c r="RBU802" s="200"/>
      <c r="RBV802" s="200"/>
      <c r="RBW802" s="200"/>
      <c r="RBX802" s="200"/>
      <c r="RBY802" s="200"/>
      <c r="RBZ802" s="200"/>
      <c r="RCA802" s="200"/>
      <c r="RCB802" s="200"/>
      <c r="RCC802" s="200"/>
      <c r="RCD802" s="200"/>
      <c r="RCE802" s="200"/>
      <c r="RCF802" s="200"/>
      <c r="RCG802" s="200"/>
      <c r="RCH802" s="200"/>
      <c r="RCI802" s="200"/>
      <c r="RCJ802" s="200"/>
      <c r="RCK802" s="200"/>
      <c r="RCL802" s="200"/>
      <c r="RCM802" s="200"/>
      <c r="RCN802" s="200"/>
      <c r="RCO802" s="200"/>
      <c r="RCP802" s="200"/>
      <c r="RCQ802" s="200"/>
      <c r="RCR802" s="200"/>
      <c r="RCS802" s="200"/>
      <c r="RCT802" s="200"/>
      <c r="RCU802" s="200"/>
      <c r="RCV802" s="200"/>
      <c r="RCW802" s="200"/>
      <c r="RCX802" s="200"/>
      <c r="RCY802" s="200"/>
      <c r="RCZ802" s="200"/>
      <c r="RDA802" s="200"/>
      <c r="RDB802" s="200"/>
      <c r="RDC802" s="200"/>
      <c r="RDD802" s="200"/>
      <c r="RDE802" s="200"/>
      <c r="RDF802" s="200"/>
      <c r="RDG802" s="200"/>
      <c r="RDH802" s="200"/>
      <c r="RDI802" s="200"/>
      <c r="RDJ802" s="200"/>
      <c r="RDK802" s="200"/>
      <c r="RDL802" s="200"/>
      <c r="RDM802" s="200"/>
      <c r="RDN802" s="200"/>
      <c r="RDO802" s="200"/>
      <c r="RDP802" s="200"/>
      <c r="RDQ802" s="200"/>
      <c r="RDR802" s="200"/>
      <c r="RDS802" s="200"/>
      <c r="RDT802" s="200"/>
      <c r="RDU802" s="200"/>
      <c r="RDV802" s="200"/>
      <c r="RDW802" s="200"/>
      <c r="RDX802" s="200"/>
      <c r="RDY802" s="200"/>
      <c r="RDZ802" s="200"/>
      <c r="REA802" s="200"/>
      <c r="REB802" s="200"/>
      <c r="REC802" s="200"/>
      <c r="RED802" s="200"/>
      <c r="REE802" s="200"/>
      <c r="REF802" s="200"/>
      <c r="REG802" s="200"/>
      <c r="REH802" s="200"/>
      <c r="REI802" s="200"/>
      <c r="REJ802" s="200"/>
      <c r="REK802" s="200"/>
      <c r="REL802" s="200"/>
      <c r="REM802" s="200"/>
      <c r="REN802" s="200"/>
      <c r="REO802" s="200"/>
      <c r="REP802" s="200"/>
      <c r="REQ802" s="200"/>
      <c r="RER802" s="200"/>
      <c r="RES802" s="200"/>
      <c r="RET802" s="200"/>
      <c r="REU802" s="200"/>
      <c r="REV802" s="200"/>
      <c r="REW802" s="200"/>
      <c r="REX802" s="200"/>
      <c r="REY802" s="200"/>
      <c r="REZ802" s="200"/>
      <c r="RFA802" s="200"/>
      <c r="RFB802" s="200"/>
      <c r="RFC802" s="200"/>
      <c r="RFD802" s="200"/>
      <c r="RFE802" s="200"/>
      <c r="RFF802" s="200"/>
      <c r="RFG802" s="200"/>
      <c r="RFH802" s="200"/>
      <c r="RFI802" s="200"/>
      <c r="RFJ802" s="200"/>
      <c r="RFK802" s="200"/>
      <c r="RFL802" s="200"/>
      <c r="RFM802" s="200"/>
      <c r="RFN802" s="200"/>
      <c r="RFO802" s="200"/>
      <c r="RFP802" s="200"/>
      <c r="RFQ802" s="200"/>
      <c r="RFR802" s="200"/>
      <c r="RFS802" s="200"/>
      <c r="RFT802" s="200"/>
      <c r="RFU802" s="200"/>
      <c r="RFV802" s="200"/>
      <c r="RFW802" s="200"/>
      <c r="RFX802" s="200"/>
      <c r="RFY802" s="200"/>
      <c r="RFZ802" s="200"/>
      <c r="RGA802" s="200"/>
      <c r="RGB802" s="200"/>
      <c r="RGC802" s="200"/>
      <c r="RGD802" s="200"/>
      <c r="RGE802" s="200"/>
      <c r="RGF802" s="200"/>
      <c r="RGG802" s="200"/>
      <c r="RGH802" s="200"/>
      <c r="RGI802" s="200"/>
      <c r="RGJ802" s="200"/>
      <c r="RGK802" s="200"/>
      <c r="RGL802" s="200"/>
      <c r="RGM802" s="200"/>
      <c r="RGN802" s="200"/>
      <c r="RGO802" s="200"/>
      <c r="RGP802" s="200"/>
      <c r="RGQ802" s="200"/>
      <c r="RGR802" s="200"/>
      <c r="RGS802" s="200"/>
      <c r="RGT802" s="200"/>
      <c r="RGU802" s="200"/>
      <c r="RGV802" s="200"/>
      <c r="RGW802" s="200"/>
      <c r="RGX802" s="200"/>
      <c r="RGY802" s="200"/>
      <c r="RGZ802" s="200"/>
      <c r="RHA802" s="200"/>
      <c r="RHB802" s="200"/>
      <c r="RHC802" s="200"/>
      <c r="RHD802" s="200"/>
      <c r="RHE802" s="200"/>
      <c r="RHF802" s="200"/>
      <c r="RHG802" s="200"/>
      <c r="RHH802" s="200"/>
      <c r="RHI802" s="200"/>
      <c r="RHJ802" s="200"/>
      <c r="RHK802" s="200"/>
      <c r="RHL802" s="200"/>
      <c r="RHM802" s="200"/>
      <c r="RHN802" s="200"/>
      <c r="RHO802" s="200"/>
      <c r="RHP802" s="200"/>
      <c r="RHQ802" s="200"/>
      <c r="RHR802" s="200"/>
      <c r="RHS802" s="200"/>
      <c r="RHT802" s="200"/>
      <c r="RHU802" s="200"/>
      <c r="RHV802" s="200"/>
      <c r="RHW802" s="200"/>
      <c r="RHX802" s="200"/>
      <c r="RHY802" s="200"/>
      <c r="RHZ802" s="200"/>
      <c r="RIA802" s="200"/>
      <c r="RIB802" s="200"/>
      <c r="RIC802" s="200"/>
      <c r="RID802" s="200"/>
      <c r="RIE802" s="200"/>
      <c r="RIF802" s="200"/>
      <c r="RIG802" s="200"/>
      <c r="RIH802" s="200"/>
      <c r="RII802" s="200"/>
      <c r="RIJ802" s="200"/>
      <c r="RIK802" s="200"/>
      <c r="RIL802" s="200"/>
      <c r="RIM802" s="200"/>
      <c r="RIN802" s="200"/>
      <c r="RIO802" s="200"/>
      <c r="RIP802" s="200"/>
      <c r="RIQ802" s="200"/>
      <c r="RIR802" s="200"/>
      <c r="RIS802" s="200"/>
      <c r="RIT802" s="200"/>
      <c r="RIU802" s="200"/>
      <c r="RIV802" s="200"/>
      <c r="RIW802" s="200"/>
      <c r="RIX802" s="200"/>
      <c r="RIY802" s="200"/>
      <c r="RIZ802" s="200"/>
      <c r="RJA802" s="200"/>
      <c r="RJB802" s="200"/>
      <c r="RJC802" s="200"/>
      <c r="RJD802" s="200"/>
      <c r="RJE802" s="200"/>
      <c r="RJF802" s="200"/>
      <c r="RJG802" s="200"/>
      <c r="RJH802" s="200"/>
      <c r="RJI802" s="200"/>
      <c r="RJJ802" s="200"/>
      <c r="RJK802" s="200"/>
      <c r="RJL802" s="200"/>
      <c r="RJM802" s="200"/>
      <c r="RJN802" s="200"/>
      <c r="RJO802" s="200"/>
      <c r="RJP802" s="200"/>
      <c r="RJQ802" s="200"/>
      <c r="RJR802" s="200"/>
      <c r="RJS802" s="200"/>
      <c r="RJT802" s="200"/>
      <c r="RJU802" s="200"/>
      <c r="RJV802" s="200"/>
      <c r="RJW802" s="200"/>
      <c r="RJX802" s="200"/>
      <c r="RJY802" s="200"/>
      <c r="RJZ802" s="200"/>
      <c r="RKA802" s="200"/>
      <c r="RKB802" s="200"/>
      <c r="RKC802" s="200"/>
      <c r="RKD802" s="200"/>
      <c r="RKE802" s="200"/>
      <c r="RKF802" s="200"/>
      <c r="RKG802" s="200"/>
      <c r="RKH802" s="200"/>
      <c r="RKI802" s="200"/>
      <c r="RKJ802" s="200"/>
      <c r="RKK802" s="200"/>
      <c r="RKL802" s="200"/>
      <c r="RKM802" s="200"/>
      <c r="RKN802" s="200"/>
      <c r="RKO802" s="200"/>
      <c r="RKP802" s="200"/>
      <c r="RKQ802" s="200"/>
      <c r="RKR802" s="200"/>
      <c r="RKS802" s="200"/>
      <c r="RKT802" s="200"/>
      <c r="RKU802" s="200"/>
      <c r="RKV802" s="200"/>
      <c r="RKW802" s="200"/>
      <c r="RKX802" s="200"/>
      <c r="RKY802" s="200"/>
      <c r="RKZ802" s="200"/>
      <c r="RLA802" s="200"/>
      <c r="RLB802" s="200"/>
      <c r="RLC802" s="200"/>
      <c r="RLD802" s="200"/>
      <c r="RLE802" s="200"/>
      <c r="RLF802" s="200"/>
      <c r="RLG802" s="200"/>
      <c r="RLH802" s="200"/>
      <c r="RLI802" s="200"/>
      <c r="RLJ802" s="200"/>
      <c r="RLK802" s="200"/>
      <c r="RLL802" s="200"/>
      <c r="RLM802" s="200"/>
      <c r="RLN802" s="200"/>
      <c r="RLO802" s="200"/>
      <c r="RLP802" s="200"/>
      <c r="RLQ802" s="200"/>
      <c r="RLR802" s="200"/>
      <c r="RLS802" s="200"/>
      <c r="RLT802" s="200"/>
      <c r="RLU802" s="200"/>
      <c r="RLV802" s="200"/>
      <c r="RLW802" s="200"/>
      <c r="RLX802" s="200"/>
      <c r="RLY802" s="200"/>
      <c r="RLZ802" s="200"/>
      <c r="RMA802" s="200"/>
      <c r="RMB802" s="200"/>
      <c r="RMC802" s="200"/>
      <c r="RMD802" s="200"/>
      <c r="RME802" s="200"/>
      <c r="RMF802" s="200"/>
      <c r="RMG802" s="200"/>
      <c r="RMH802" s="200"/>
      <c r="RMI802" s="200"/>
      <c r="RMJ802" s="200"/>
      <c r="RMK802" s="200"/>
      <c r="RML802" s="200"/>
      <c r="RMM802" s="200"/>
      <c r="RMN802" s="200"/>
      <c r="RMO802" s="200"/>
      <c r="RMP802" s="200"/>
      <c r="RMQ802" s="200"/>
      <c r="RMR802" s="200"/>
      <c r="RMS802" s="200"/>
      <c r="RMT802" s="200"/>
      <c r="RMU802" s="200"/>
      <c r="RMV802" s="200"/>
      <c r="RMW802" s="200"/>
      <c r="RMX802" s="200"/>
      <c r="RMY802" s="200"/>
      <c r="RMZ802" s="200"/>
      <c r="RNA802" s="200"/>
      <c r="RNB802" s="200"/>
      <c r="RNC802" s="200"/>
      <c r="RND802" s="200"/>
      <c r="RNE802" s="200"/>
      <c r="RNF802" s="200"/>
      <c r="RNG802" s="200"/>
      <c r="RNH802" s="200"/>
      <c r="RNI802" s="200"/>
      <c r="RNJ802" s="200"/>
      <c r="RNK802" s="200"/>
      <c r="RNL802" s="200"/>
      <c r="RNM802" s="200"/>
      <c r="RNN802" s="200"/>
      <c r="RNO802" s="200"/>
      <c r="RNP802" s="200"/>
      <c r="RNQ802" s="200"/>
      <c r="RNR802" s="200"/>
      <c r="RNS802" s="200"/>
      <c r="RNT802" s="200"/>
      <c r="RNU802" s="200"/>
      <c r="RNV802" s="200"/>
      <c r="RNW802" s="200"/>
      <c r="RNX802" s="200"/>
      <c r="RNY802" s="200"/>
      <c r="RNZ802" s="200"/>
      <c r="ROA802" s="200"/>
      <c r="ROB802" s="200"/>
      <c r="ROC802" s="200"/>
      <c r="ROD802" s="200"/>
      <c r="ROE802" s="200"/>
      <c r="ROF802" s="200"/>
      <c r="ROG802" s="200"/>
      <c r="ROH802" s="200"/>
      <c r="ROI802" s="200"/>
      <c r="ROJ802" s="200"/>
      <c r="ROK802" s="200"/>
      <c r="ROL802" s="200"/>
      <c r="ROM802" s="200"/>
      <c r="RON802" s="200"/>
      <c r="ROO802" s="200"/>
      <c r="ROP802" s="200"/>
      <c r="ROQ802" s="200"/>
      <c r="ROR802" s="200"/>
      <c r="ROS802" s="200"/>
      <c r="ROT802" s="200"/>
      <c r="ROU802" s="200"/>
      <c r="ROV802" s="200"/>
      <c r="ROW802" s="200"/>
      <c r="ROX802" s="200"/>
      <c r="ROY802" s="200"/>
      <c r="ROZ802" s="200"/>
      <c r="RPA802" s="200"/>
      <c r="RPB802" s="200"/>
      <c r="RPC802" s="200"/>
      <c r="RPD802" s="200"/>
      <c r="RPE802" s="200"/>
      <c r="RPF802" s="200"/>
      <c r="RPG802" s="200"/>
      <c r="RPH802" s="200"/>
      <c r="RPI802" s="200"/>
      <c r="RPJ802" s="200"/>
      <c r="RPK802" s="200"/>
      <c r="RPL802" s="200"/>
      <c r="RPM802" s="200"/>
      <c r="RPN802" s="200"/>
      <c r="RPO802" s="200"/>
      <c r="RPP802" s="200"/>
      <c r="RPQ802" s="200"/>
      <c r="RPR802" s="200"/>
      <c r="RPS802" s="200"/>
      <c r="RPT802" s="200"/>
      <c r="RPU802" s="200"/>
      <c r="RPV802" s="200"/>
      <c r="RPW802" s="200"/>
      <c r="RPX802" s="200"/>
      <c r="RPY802" s="200"/>
      <c r="RPZ802" s="200"/>
      <c r="RQA802" s="200"/>
      <c r="RQB802" s="200"/>
      <c r="RQC802" s="200"/>
      <c r="RQD802" s="200"/>
      <c r="RQE802" s="200"/>
      <c r="RQF802" s="200"/>
      <c r="RQG802" s="200"/>
      <c r="RQH802" s="200"/>
      <c r="RQI802" s="200"/>
      <c r="RQJ802" s="200"/>
      <c r="RQK802" s="200"/>
      <c r="RQL802" s="200"/>
      <c r="RQM802" s="200"/>
      <c r="RQN802" s="200"/>
      <c r="RQO802" s="200"/>
      <c r="RQP802" s="200"/>
      <c r="RQQ802" s="200"/>
      <c r="RQR802" s="200"/>
      <c r="RQS802" s="200"/>
      <c r="RQT802" s="200"/>
      <c r="RQU802" s="200"/>
      <c r="RQV802" s="200"/>
      <c r="RQW802" s="200"/>
      <c r="RQX802" s="200"/>
      <c r="RQY802" s="200"/>
      <c r="RQZ802" s="200"/>
      <c r="RRA802" s="200"/>
      <c r="RRB802" s="200"/>
      <c r="RRC802" s="200"/>
      <c r="RRD802" s="200"/>
      <c r="RRE802" s="200"/>
      <c r="RRF802" s="200"/>
      <c r="RRG802" s="200"/>
      <c r="RRH802" s="200"/>
      <c r="RRI802" s="200"/>
      <c r="RRJ802" s="200"/>
      <c r="RRK802" s="200"/>
      <c r="RRL802" s="200"/>
      <c r="RRM802" s="200"/>
      <c r="RRN802" s="200"/>
      <c r="RRO802" s="200"/>
      <c r="RRP802" s="200"/>
      <c r="RRQ802" s="200"/>
      <c r="RRR802" s="200"/>
      <c r="RRS802" s="200"/>
      <c r="RRT802" s="200"/>
      <c r="RRU802" s="200"/>
      <c r="RRV802" s="200"/>
      <c r="RRW802" s="200"/>
      <c r="RRX802" s="200"/>
      <c r="RRY802" s="200"/>
      <c r="RRZ802" s="200"/>
      <c r="RSA802" s="200"/>
      <c r="RSB802" s="200"/>
      <c r="RSC802" s="200"/>
      <c r="RSD802" s="200"/>
      <c r="RSE802" s="200"/>
      <c r="RSF802" s="200"/>
      <c r="RSG802" s="200"/>
      <c r="RSH802" s="200"/>
      <c r="RSI802" s="200"/>
      <c r="RSJ802" s="200"/>
      <c r="RSK802" s="200"/>
      <c r="RSL802" s="200"/>
      <c r="RSM802" s="200"/>
      <c r="RSN802" s="200"/>
      <c r="RSO802" s="200"/>
      <c r="RSP802" s="200"/>
      <c r="RSQ802" s="200"/>
      <c r="RSR802" s="200"/>
      <c r="RSS802" s="200"/>
      <c r="RST802" s="200"/>
      <c r="RSU802" s="200"/>
      <c r="RSV802" s="200"/>
      <c r="RSW802" s="200"/>
      <c r="RSX802" s="200"/>
      <c r="RSY802" s="200"/>
      <c r="RSZ802" s="200"/>
      <c r="RTA802" s="200"/>
      <c r="RTB802" s="200"/>
      <c r="RTC802" s="200"/>
      <c r="RTD802" s="200"/>
      <c r="RTE802" s="200"/>
      <c r="RTF802" s="200"/>
      <c r="RTG802" s="200"/>
      <c r="RTH802" s="200"/>
      <c r="RTI802" s="200"/>
      <c r="RTJ802" s="200"/>
      <c r="RTK802" s="200"/>
      <c r="RTL802" s="200"/>
      <c r="RTM802" s="200"/>
      <c r="RTN802" s="200"/>
      <c r="RTO802" s="200"/>
      <c r="RTP802" s="200"/>
      <c r="RTQ802" s="200"/>
      <c r="RTR802" s="200"/>
      <c r="RTS802" s="200"/>
      <c r="RTT802" s="200"/>
      <c r="RTU802" s="200"/>
      <c r="RTV802" s="200"/>
      <c r="RTW802" s="200"/>
      <c r="RTX802" s="200"/>
      <c r="RTY802" s="200"/>
      <c r="RTZ802" s="200"/>
      <c r="RUA802" s="200"/>
      <c r="RUB802" s="200"/>
      <c r="RUC802" s="200"/>
      <c r="RUD802" s="200"/>
      <c r="RUE802" s="200"/>
      <c r="RUF802" s="200"/>
      <c r="RUG802" s="200"/>
      <c r="RUH802" s="200"/>
      <c r="RUI802" s="200"/>
      <c r="RUJ802" s="200"/>
      <c r="RUK802" s="200"/>
      <c r="RUL802" s="200"/>
      <c r="RUM802" s="200"/>
      <c r="RUN802" s="200"/>
      <c r="RUO802" s="200"/>
      <c r="RUP802" s="200"/>
      <c r="RUQ802" s="200"/>
      <c r="RUR802" s="200"/>
      <c r="RUS802" s="200"/>
      <c r="RUT802" s="200"/>
      <c r="RUU802" s="200"/>
      <c r="RUV802" s="200"/>
      <c r="RUW802" s="200"/>
      <c r="RUX802" s="200"/>
      <c r="RUY802" s="200"/>
      <c r="RUZ802" s="200"/>
      <c r="RVA802" s="200"/>
      <c r="RVB802" s="200"/>
      <c r="RVC802" s="200"/>
      <c r="RVD802" s="200"/>
      <c r="RVE802" s="200"/>
      <c r="RVF802" s="200"/>
      <c r="RVG802" s="200"/>
      <c r="RVH802" s="200"/>
      <c r="RVI802" s="200"/>
      <c r="RVJ802" s="200"/>
      <c r="RVK802" s="200"/>
      <c r="RVL802" s="200"/>
      <c r="RVM802" s="200"/>
      <c r="RVN802" s="200"/>
      <c r="RVO802" s="200"/>
      <c r="RVP802" s="200"/>
      <c r="RVQ802" s="200"/>
      <c r="RVR802" s="200"/>
      <c r="RVS802" s="200"/>
      <c r="RVT802" s="200"/>
      <c r="RVU802" s="200"/>
      <c r="RVV802" s="200"/>
      <c r="RVW802" s="200"/>
      <c r="RVX802" s="200"/>
      <c r="RVY802" s="200"/>
      <c r="RVZ802" s="200"/>
      <c r="RWA802" s="200"/>
      <c r="RWB802" s="200"/>
      <c r="RWC802" s="200"/>
      <c r="RWD802" s="200"/>
      <c r="RWE802" s="200"/>
      <c r="RWF802" s="200"/>
      <c r="RWG802" s="200"/>
      <c r="RWH802" s="200"/>
      <c r="RWI802" s="200"/>
      <c r="RWJ802" s="200"/>
      <c r="RWK802" s="200"/>
      <c r="RWL802" s="200"/>
      <c r="RWM802" s="200"/>
      <c r="RWN802" s="200"/>
      <c r="RWO802" s="200"/>
      <c r="RWP802" s="200"/>
      <c r="RWQ802" s="200"/>
      <c r="RWR802" s="200"/>
      <c r="RWS802" s="200"/>
      <c r="RWT802" s="200"/>
      <c r="RWU802" s="200"/>
      <c r="RWV802" s="200"/>
      <c r="RWW802" s="200"/>
      <c r="RWX802" s="200"/>
      <c r="RWY802" s="200"/>
      <c r="RWZ802" s="200"/>
      <c r="RXA802" s="200"/>
      <c r="RXB802" s="200"/>
      <c r="RXC802" s="200"/>
      <c r="RXD802" s="200"/>
      <c r="RXE802" s="200"/>
      <c r="RXF802" s="200"/>
      <c r="RXG802" s="200"/>
      <c r="RXH802" s="200"/>
      <c r="RXI802" s="200"/>
      <c r="RXJ802" s="200"/>
      <c r="RXK802" s="200"/>
      <c r="RXL802" s="200"/>
      <c r="RXM802" s="200"/>
      <c r="RXN802" s="200"/>
      <c r="RXO802" s="200"/>
      <c r="RXP802" s="200"/>
      <c r="RXQ802" s="200"/>
      <c r="RXR802" s="200"/>
      <c r="RXS802" s="200"/>
      <c r="RXT802" s="200"/>
      <c r="RXU802" s="200"/>
      <c r="RXV802" s="200"/>
      <c r="RXW802" s="200"/>
      <c r="RXX802" s="200"/>
      <c r="RXY802" s="200"/>
      <c r="RXZ802" s="200"/>
      <c r="RYA802" s="200"/>
      <c r="RYB802" s="200"/>
      <c r="RYC802" s="200"/>
      <c r="RYD802" s="200"/>
      <c r="RYE802" s="200"/>
      <c r="RYF802" s="200"/>
      <c r="RYG802" s="200"/>
      <c r="RYH802" s="200"/>
      <c r="RYI802" s="200"/>
      <c r="RYJ802" s="200"/>
      <c r="RYK802" s="200"/>
      <c r="RYL802" s="200"/>
      <c r="RYM802" s="200"/>
      <c r="RYN802" s="200"/>
      <c r="RYO802" s="200"/>
      <c r="RYP802" s="200"/>
      <c r="RYQ802" s="200"/>
      <c r="RYR802" s="200"/>
      <c r="RYS802" s="200"/>
      <c r="RYT802" s="200"/>
      <c r="RYU802" s="200"/>
      <c r="RYV802" s="200"/>
      <c r="RYW802" s="200"/>
      <c r="RYX802" s="200"/>
      <c r="RYY802" s="200"/>
      <c r="RYZ802" s="200"/>
      <c r="RZA802" s="200"/>
      <c r="RZB802" s="200"/>
      <c r="RZC802" s="200"/>
      <c r="RZD802" s="200"/>
      <c r="RZE802" s="200"/>
      <c r="RZF802" s="200"/>
      <c r="RZG802" s="200"/>
      <c r="RZH802" s="200"/>
      <c r="RZI802" s="200"/>
      <c r="RZJ802" s="200"/>
      <c r="RZK802" s="200"/>
      <c r="RZL802" s="200"/>
      <c r="RZM802" s="200"/>
      <c r="RZN802" s="200"/>
      <c r="RZO802" s="200"/>
      <c r="RZP802" s="200"/>
      <c r="RZQ802" s="200"/>
      <c r="RZR802" s="200"/>
      <c r="RZS802" s="200"/>
      <c r="RZT802" s="200"/>
      <c r="RZU802" s="200"/>
      <c r="RZV802" s="200"/>
      <c r="RZW802" s="200"/>
      <c r="RZX802" s="200"/>
      <c r="RZY802" s="200"/>
      <c r="RZZ802" s="200"/>
      <c r="SAA802" s="200"/>
      <c r="SAB802" s="200"/>
      <c r="SAC802" s="200"/>
      <c r="SAD802" s="200"/>
      <c r="SAE802" s="200"/>
      <c r="SAF802" s="200"/>
      <c r="SAG802" s="200"/>
      <c r="SAH802" s="200"/>
      <c r="SAI802" s="200"/>
      <c r="SAJ802" s="200"/>
      <c r="SAK802" s="200"/>
      <c r="SAL802" s="200"/>
      <c r="SAM802" s="200"/>
      <c r="SAN802" s="200"/>
      <c r="SAO802" s="200"/>
      <c r="SAP802" s="200"/>
      <c r="SAQ802" s="200"/>
      <c r="SAR802" s="200"/>
      <c r="SAS802" s="200"/>
      <c r="SAT802" s="200"/>
      <c r="SAU802" s="200"/>
      <c r="SAV802" s="200"/>
      <c r="SAW802" s="200"/>
      <c r="SAX802" s="200"/>
      <c r="SAY802" s="200"/>
      <c r="SAZ802" s="200"/>
      <c r="SBA802" s="200"/>
      <c r="SBB802" s="200"/>
      <c r="SBC802" s="200"/>
      <c r="SBD802" s="200"/>
      <c r="SBE802" s="200"/>
      <c r="SBF802" s="200"/>
      <c r="SBG802" s="200"/>
      <c r="SBH802" s="200"/>
      <c r="SBI802" s="200"/>
      <c r="SBJ802" s="200"/>
      <c r="SBK802" s="200"/>
      <c r="SBL802" s="200"/>
      <c r="SBM802" s="200"/>
      <c r="SBN802" s="200"/>
      <c r="SBO802" s="200"/>
      <c r="SBP802" s="200"/>
      <c r="SBQ802" s="200"/>
      <c r="SBR802" s="200"/>
      <c r="SBS802" s="200"/>
      <c r="SBT802" s="200"/>
      <c r="SBU802" s="200"/>
      <c r="SBV802" s="200"/>
      <c r="SBW802" s="200"/>
      <c r="SBX802" s="200"/>
      <c r="SBY802" s="200"/>
      <c r="SBZ802" s="200"/>
      <c r="SCA802" s="200"/>
      <c r="SCB802" s="200"/>
      <c r="SCC802" s="200"/>
      <c r="SCD802" s="200"/>
      <c r="SCE802" s="200"/>
      <c r="SCF802" s="200"/>
      <c r="SCG802" s="200"/>
      <c r="SCH802" s="200"/>
      <c r="SCI802" s="200"/>
      <c r="SCJ802" s="200"/>
      <c r="SCK802" s="200"/>
      <c r="SCL802" s="200"/>
      <c r="SCM802" s="200"/>
      <c r="SCN802" s="200"/>
      <c r="SCO802" s="200"/>
      <c r="SCP802" s="200"/>
      <c r="SCQ802" s="200"/>
      <c r="SCR802" s="200"/>
      <c r="SCS802" s="200"/>
      <c r="SCT802" s="200"/>
      <c r="SCU802" s="200"/>
      <c r="SCV802" s="200"/>
      <c r="SCW802" s="200"/>
      <c r="SCX802" s="200"/>
      <c r="SCY802" s="200"/>
      <c r="SCZ802" s="200"/>
      <c r="SDA802" s="200"/>
      <c r="SDB802" s="200"/>
      <c r="SDC802" s="200"/>
      <c r="SDD802" s="200"/>
      <c r="SDE802" s="200"/>
      <c r="SDF802" s="200"/>
      <c r="SDG802" s="200"/>
      <c r="SDH802" s="200"/>
      <c r="SDI802" s="200"/>
      <c r="SDJ802" s="200"/>
      <c r="SDK802" s="200"/>
      <c r="SDL802" s="200"/>
      <c r="SDM802" s="200"/>
      <c r="SDN802" s="200"/>
      <c r="SDO802" s="200"/>
      <c r="SDP802" s="200"/>
      <c r="SDQ802" s="200"/>
      <c r="SDR802" s="200"/>
      <c r="SDS802" s="200"/>
      <c r="SDT802" s="200"/>
      <c r="SDU802" s="200"/>
      <c r="SDV802" s="200"/>
      <c r="SDW802" s="200"/>
      <c r="SDX802" s="200"/>
      <c r="SDY802" s="200"/>
      <c r="SDZ802" s="200"/>
      <c r="SEA802" s="200"/>
      <c r="SEB802" s="200"/>
      <c r="SEC802" s="200"/>
      <c r="SED802" s="200"/>
      <c r="SEE802" s="200"/>
      <c r="SEF802" s="200"/>
      <c r="SEG802" s="200"/>
      <c r="SEH802" s="200"/>
      <c r="SEI802" s="200"/>
      <c r="SEJ802" s="200"/>
      <c r="SEK802" s="200"/>
      <c r="SEL802" s="200"/>
      <c r="SEM802" s="200"/>
      <c r="SEN802" s="200"/>
      <c r="SEO802" s="200"/>
      <c r="SEP802" s="200"/>
      <c r="SEQ802" s="200"/>
      <c r="SER802" s="200"/>
      <c r="SES802" s="200"/>
      <c r="SET802" s="200"/>
      <c r="SEU802" s="200"/>
      <c r="SEV802" s="200"/>
      <c r="SEW802" s="200"/>
      <c r="SEX802" s="200"/>
      <c r="SEY802" s="200"/>
      <c r="SEZ802" s="200"/>
      <c r="SFA802" s="200"/>
      <c r="SFB802" s="200"/>
      <c r="SFC802" s="200"/>
      <c r="SFD802" s="200"/>
      <c r="SFE802" s="200"/>
      <c r="SFF802" s="200"/>
      <c r="SFG802" s="200"/>
      <c r="SFH802" s="200"/>
      <c r="SFI802" s="200"/>
      <c r="SFJ802" s="200"/>
      <c r="SFK802" s="200"/>
      <c r="SFL802" s="200"/>
      <c r="SFM802" s="200"/>
      <c r="SFN802" s="200"/>
      <c r="SFO802" s="200"/>
      <c r="SFP802" s="200"/>
      <c r="SFQ802" s="200"/>
      <c r="SFR802" s="200"/>
      <c r="SFS802" s="200"/>
      <c r="SFT802" s="200"/>
      <c r="SFU802" s="200"/>
      <c r="SFV802" s="200"/>
      <c r="SFW802" s="200"/>
      <c r="SFX802" s="200"/>
      <c r="SFY802" s="200"/>
      <c r="SFZ802" s="200"/>
      <c r="SGA802" s="200"/>
      <c r="SGB802" s="200"/>
      <c r="SGC802" s="200"/>
      <c r="SGD802" s="200"/>
      <c r="SGE802" s="200"/>
      <c r="SGF802" s="200"/>
      <c r="SGG802" s="200"/>
      <c r="SGH802" s="200"/>
      <c r="SGI802" s="200"/>
      <c r="SGJ802" s="200"/>
      <c r="SGK802" s="200"/>
      <c r="SGL802" s="200"/>
      <c r="SGM802" s="200"/>
      <c r="SGN802" s="200"/>
      <c r="SGO802" s="200"/>
      <c r="SGP802" s="200"/>
      <c r="SGQ802" s="200"/>
      <c r="SGR802" s="200"/>
      <c r="SGS802" s="200"/>
      <c r="SGT802" s="200"/>
      <c r="SGU802" s="200"/>
      <c r="SGV802" s="200"/>
      <c r="SGW802" s="200"/>
      <c r="SGX802" s="200"/>
      <c r="SGY802" s="200"/>
      <c r="SGZ802" s="200"/>
      <c r="SHA802" s="200"/>
      <c r="SHB802" s="200"/>
      <c r="SHC802" s="200"/>
      <c r="SHD802" s="200"/>
      <c r="SHE802" s="200"/>
      <c r="SHF802" s="200"/>
      <c r="SHG802" s="200"/>
      <c r="SHH802" s="200"/>
      <c r="SHI802" s="200"/>
      <c r="SHJ802" s="200"/>
      <c r="SHK802" s="200"/>
      <c r="SHL802" s="200"/>
      <c r="SHM802" s="200"/>
      <c r="SHN802" s="200"/>
      <c r="SHO802" s="200"/>
      <c r="SHP802" s="200"/>
      <c r="SHQ802" s="200"/>
      <c r="SHR802" s="200"/>
      <c r="SHS802" s="200"/>
      <c r="SHT802" s="200"/>
      <c r="SHU802" s="200"/>
      <c r="SHV802" s="200"/>
      <c r="SHW802" s="200"/>
      <c r="SHX802" s="200"/>
      <c r="SHY802" s="200"/>
      <c r="SHZ802" s="200"/>
      <c r="SIA802" s="200"/>
      <c r="SIB802" s="200"/>
      <c r="SIC802" s="200"/>
      <c r="SID802" s="200"/>
      <c r="SIE802" s="200"/>
      <c r="SIF802" s="200"/>
      <c r="SIG802" s="200"/>
      <c r="SIH802" s="200"/>
      <c r="SII802" s="200"/>
      <c r="SIJ802" s="200"/>
      <c r="SIK802" s="200"/>
      <c r="SIL802" s="200"/>
      <c r="SIM802" s="200"/>
      <c r="SIN802" s="200"/>
      <c r="SIO802" s="200"/>
      <c r="SIP802" s="200"/>
      <c r="SIQ802" s="200"/>
      <c r="SIR802" s="200"/>
      <c r="SIS802" s="200"/>
      <c r="SIT802" s="200"/>
      <c r="SIU802" s="200"/>
      <c r="SIV802" s="200"/>
      <c r="SIW802" s="200"/>
      <c r="SIX802" s="200"/>
      <c r="SIY802" s="200"/>
      <c r="SIZ802" s="200"/>
      <c r="SJA802" s="200"/>
      <c r="SJB802" s="200"/>
      <c r="SJC802" s="200"/>
      <c r="SJD802" s="200"/>
      <c r="SJE802" s="200"/>
      <c r="SJF802" s="200"/>
      <c r="SJG802" s="200"/>
      <c r="SJH802" s="200"/>
      <c r="SJI802" s="200"/>
      <c r="SJJ802" s="200"/>
      <c r="SJK802" s="200"/>
      <c r="SJL802" s="200"/>
      <c r="SJM802" s="200"/>
      <c r="SJN802" s="200"/>
      <c r="SJO802" s="200"/>
      <c r="SJP802" s="200"/>
      <c r="SJQ802" s="200"/>
      <c r="SJR802" s="200"/>
      <c r="SJS802" s="200"/>
      <c r="SJT802" s="200"/>
      <c r="SJU802" s="200"/>
      <c r="SJV802" s="200"/>
      <c r="SJW802" s="200"/>
      <c r="SJX802" s="200"/>
      <c r="SJY802" s="200"/>
      <c r="SJZ802" s="200"/>
      <c r="SKA802" s="200"/>
      <c r="SKB802" s="200"/>
      <c r="SKC802" s="200"/>
      <c r="SKD802" s="200"/>
      <c r="SKE802" s="200"/>
      <c r="SKF802" s="200"/>
      <c r="SKG802" s="200"/>
      <c r="SKH802" s="200"/>
      <c r="SKI802" s="200"/>
      <c r="SKJ802" s="200"/>
      <c r="SKK802" s="200"/>
      <c r="SKL802" s="200"/>
      <c r="SKM802" s="200"/>
      <c r="SKN802" s="200"/>
      <c r="SKO802" s="200"/>
      <c r="SKP802" s="200"/>
      <c r="SKQ802" s="200"/>
      <c r="SKR802" s="200"/>
      <c r="SKS802" s="200"/>
      <c r="SKT802" s="200"/>
      <c r="SKU802" s="200"/>
      <c r="SKV802" s="200"/>
      <c r="SKW802" s="200"/>
      <c r="SKX802" s="200"/>
      <c r="SKY802" s="200"/>
      <c r="SKZ802" s="200"/>
      <c r="SLA802" s="200"/>
      <c r="SLB802" s="200"/>
      <c r="SLC802" s="200"/>
      <c r="SLD802" s="200"/>
      <c r="SLE802" s="200"/>
      <c r="SLF802" s="200"/>
      <c r="SLG802" s="200"/>
      <c r="SLH802" s="200"/>
      <c r="SLI802" s="200"/>
      <c r="SLJ802" s="200"/>
      <c r="SLK802" s="200"/>
      <c r="SLL802" s="200"/>
      <c r="SLM802" s="200"/>
      <c r="SLN802" s="200"/>
      <c r="SLO802" s="200"/>
      <c r="SLP802" s="200"/>
      <c r="SLQ802" s="200"/>
      <c r="SLR802" s="200"/>
      <c r="SLS802" s="200"/>
      <c r="SLT802" s="200"/>
      <c r="SLU802" s="200"/>
      <c r="SLV802" s="200"/>
      <c r="SLW802" s="200"/>
      <c r="SLX802" s="200"/>
      <c r="SLY802" s="200"/>
      <c r="SLZ802" s="200"/>
      <c r="SMA802" s="200"/>
      <c r="SMB802" s="200"/>
      <c r="SMC802" s="200"/>
      <c r="SMD802" s="200"/>
      <c r="SME802" s="200"/>
      <c r="SMF802" s="200"/>
      <c r="SMG802" s="200"/>
      <c r="SMH802" s="200"/>
      <c r="SMI802" s="200"/>
      <c r="SMJ802" s="200"/>
      <c r="SMK802" s="200"/>
      <c r="SML802" s="200"/>
      <c r="SMM802" s="200"/>
      <c r="SMN802" s="200"/>
      <c r="SMO802" s="200"/>
      <c r="SMP802" s="200"/>
      <c r="SMQ802" s="200"/>
      <c r="SMR802" s="200"/>
      <c r="SMS802" s="200"/>
      <c r="SMT802" s="200"/>
      <c r="SMU802" s="200"/>
      <c r="SMV802" s="200"/>
      <c r="SMW802" s="200"/>
      <c r="SMX802" s="200"/>
      <c r="SMY802" s="200"/>
      <c r="SMZ802" s="200"/>
      <c r="SNA802" s="200"/>
      <c r="SNB802" s="200"/>
      <c r="SNC802" s="200"/>
      <c r="SND802" s="200"/>
      <c r="SNE802" s="200"/>
      <c r="SNF802" s="200"/>
      <c r="SNG802" s="200"/>
      <c r="SNH802" s="200"/>
      <c r="SNI802" s="200"/>
      <c r="SNJ802" s="200"/>
      <c r="SNK802" s="200"/>
      <c r="SNL802" s="200"/>
      <c r="SNM802" s="200"/>
      <c r="SNN802" s="200"/>
      <c r="SNO802" s="200"/>
      <c r="SNP802" s="200"/>
      <c r="SNQ802" s="200"/>
      <c r="SNR802" s="200"/>
      <c r="SNS802" s="200"/>
      <c r="SNT802" s="200"/>
      <c r="SNU802" s="200"/>
      <c r="SNV802" s="200"/>
      <c r="SNW802" s="200"/>
      <c r="SNX802" s="200"/>
      <c r="SNY802" s="200"/>
      <c r="SNZ802" s="200"/>
      <c r="SOA802" s="200"/>
      <c r="SOB802" s="200"/>
      <c r="SOC802" s="200"/>
      <c r="SOD802" s="200"/>
      <c r="SOE802" s="200"/>
      <c r="SOF802" s="200"/>
      <c r="SOG802" s="200"/>
      <c r="SOH802" s="200"/>
      <c r="SOI802" s="200"/>
      <c r="SOJ802" s="200"/>
      <c r="SOK802" s="200"/>
      <c r="SOL802" s="200"/>
      <c r="SOM802" s="200"/>
      <c r="SON802" s="200"/>
      <c r="SOO802" s="200"/>
      <c r="SOP802" s="200"/>
      <c r="SOQ802" s="200"/>
      <c r="SOR802" s="200"/>
      <c r="SOS802" s="200"/>
      <c r="SOT802" s="200"/>
      <c r="SOU802" s="200"/>
      <c r="SOV802" s="200"/>
      <c r="SOW802" s="200"/>
      <c r="SOX802" s="200"/>
      <c r="SOY802" s="200"/>
      <c r="SOZ802" s="200"/>
      <c r="SPA802" s="200"/>
      <c r="SPB802" s="200"/>
      <c r="SPC802" s="200"/>
      <c r="SPD802" s="200"/>
      <c r="SPE802" s="200"/>
      <c r="SPF802" s="200"/>
      <c r="SPG802" s="200"/>
      <c r="SPH802" s="200"/>
      <c r="SPI802" s="200"/>
      <c r="SPJ802" s="200"/>
      <c r="SPK802" s="200"/>
      <c r="SPL802" s="200"/>
      <c r="SPM802" s="200"/>
      <c r="SPN802" s="200"/>
      <c r="SPO802" s="200"/>
      <c r="SPP802" s="200"/>
      <c r="SPQ802" s="200"/>
      <c r="SPR802" s="200"/>
      <c r="SPS802" s="200"/>
      <c r="SPT802" s="200"/>
      <c r="SPU802" s="200"/>
      <c r="SPV802" s="200"/>
      <c r="SPW802" s="200"/>
      <c r="SPX802" s="200"/>
      <c r="SPY802" s="200"/>
      <c r="SPZ802" s="200"/>
      <c r="SQA802" s="200"/>
      <c r="SQB802" s="200"/>
      <c r="SQC802" s="200"/>
      <c r="SQD802" s="200"/>
      <c r="SQE802" s="200"/>
      <c r="SQF802" s="200"/>
      <c r="SQG802" s="200"/>
      <c r="SQH802" s="200"/>
      <c r="SQI802" s="200"/>
      <c r="SQJ802" s="200"/>
      <c r="SQK802" s="200"/>
      <c r="SQL802" s="200"/>
      <c r="SQM802" s="200"/>
      <c r="SQN802" s="200"/>
      <c r="SQO802" s="200"/>
      <c r="SQP802" s="200"/>
      <c r="SQQ802" s="200"/>
      <c r="SQR802" s="200"/>
      <c r="SQS802" s="200"/>
      <c r="SQT802" s="200"/>
      <c r="SQU802" s="200"/>
      <c r="SQV802" s="200"/>
      <c r="SQW802" s="200"/>
      <c r="SQX802" s="200"/>
      <c r="SQY802" s="200"/>
      <c r="SQZ802" s="200"/>
      <c r="SRA802" s="200"/>
      <c r="SRB802" s="200"/>
      <c r="SRC802" s="200"/>
      <c r="SRD802" s="200"/>
      <c r="SRE802" s="200"/>
      <c r="SRF802" s="200"/>
      <c r="SRG802" s="200"/>
      <c r="SRH802" s="200"/>
      <c r="SRI802" s="200"/>
      <c r="SRJ802" s="200"/>
      <c r="SRK802" s="200"/>
      <c r="SRL802" s="200"/>
      <c r="SRM802" s="200"/>
      <c r="SRN802" s="200"/>
      <c r="SRO802" s="200"/>
      <c r="SRP802" s="200"/>
      <c r="SRQ802" s="200"/>
      <c r="SRR802" s="200"/>
      <c r="SRS802" s="200"/>
      <c r="SRT802" s="200"/>
      <c r="SRU802" s="200"/>
      <c r="SRV802" s="200"/>
      <c r="SRW802" s="200"/>
      <c r="SRX802" s="200"/>
      <c r="SRY802" s="200"/>
      <c r="SRZ802" s="200"/>
      <c r="SSA802" s="200"/>
      <c r="SSB802" s="200"/>
      <c r="SSC802" s="200"/>
      <c r="SSD802" s="200"/>
      <c r="SSE802" s="200"/>
      <c r="SSF802" s="200"/>
      <c r="SSG802" s="200"/>
      <c r="SSH802" s="200"/>
      <c r="SSI802" s="200"/>
      <c r="SSJ802" s="200"/>
      <c r="SSK802" s="200"/>
      <c r="SSL802" s="200"/>
      <c r="SSM802" s="200"/>
      <c r="SSN802" s="200"/>
      <c r="SSO802" s="200"/>
      <c r="SSP802" s="200"/>
      <c r="SSQ802" s="200"/>
      <c r="SSR802" s="200"/>
      <c r="SSS802" s="200"/>
      <c r="SST802" s="200"/>
      <c r="SSU802" s="200"/>
      <c r="SSV802" s="200"/>
      <c r="SSW802" s="200"/>
      <c r="SSX802" s="200"/>
      <c r="SSY802" s="200"/>
      <c r="SSZ802" s="200"/>
      <c r="STA802" s="200"/>
      <c r="STB802" s="200"/>
      <c r="STC802" s="200"/>
      <c r="STD802" s="200"/>
      <c r="STE802" s="200"/>
      <c r="STF802" s="200"/>
      <c r="STG802" s="200"/>
      <c r="STH802" s="200"/>
      <c r="STI802" s="200"/>
      <c r="STJ802" s="200"/>
      <c r="STK802" s="200"/>
      <c r="STL802" s="200"/>
      <c r="STM802" s="200"/>
      <c r="STN802" s="200"/>
      <c r="STO802" s="200"/>
      <c r="STP802" s="200"/>
      <c r="STQ802" s="200"/>
      <c r="STR802" s="200"/>
      <c r="STS802" s="200"/>
      <c r="STT802" s="200"/>
      <c r="STU802" s="200"/>
      <c r="STV802" s="200"/>
      <c r="STW802" s="200"/>
      <c r="STX802" s="200"/>
      <c r="STY802" s="200"/>
      <c r="STZ802" s="200"/>
      <c r="SUA802" s="200"/>
      <c r="SUB802" s="200"/>
      <c r="SUC802" s="200"/>
      <c r="SUD802" s="200"/>
      <c r="SUE802" s="200"/>
      <c r="SUF802" s="200"/>
      <c r="SUG802" s="200"/>
      <c r="SUH802" s="200"/>
      <c r="SUI802" s="200"/>
      <c r="SUJ802" s="200"/>
      <c r="SUK802" s="200"/>
      <c r="SUL802" s="200"/>
      <c r="SUM802" s="200"/>
      <c r="SUN802" s="200"/>
      <c r="SUO802" s="200"/>
      <c r="SUP802" s="200"/>
      <c r="SUQ802" s="200"/>
      <c r="SUR802" s="200"/>
      <c r="SUS802" s="200"/>
      <c r="SUT802" s="200"/>
      <c r="SUU802" s="200"/>
      <c r="SUV802" s="200"/>
      <c r="SUW802" s="200"/>
      <c r="SUX802" s="200"/>
      <c r="SUY802" s="200"/>
      <c r="SUZ802" s="200"/>
      <c r="SVA802" s="200"/>
      <c r="SVB802" s="200"/>
      <c r="SVC802" s="200"/>
      <c r="SVD802" s="200"/>
      <c r="SVE802" s="200"/>
      <c r="SVF802" s="200"/>
      <c r="SVG802" s="200"/>
      <c r="SVH802" s="200"/>
      <c r="SVI802" s="200"/>
      <c r="SVJ802" s="200"/>
      <c r="SVK802" s="200"/>
      <c r="SVL802" s="200"/>
      <c r="SVM802" s="200"/>
      <c r="SVN802" s="200"/>
      <c r="SVO802" s="200"/>
      <c r="SVP802" s="200"/>
      <c r="SVQ802" s="200"/>
      <c r="SVR802" s="200"/>
      <c r="SVS802" s="200"/>
      <c r="SVT802" s="200"/>
      <c r="SVU802" s="200"/>
      <c r="SVV802" s="200"/>
      <c r="SVW802" s="200"/>
      <c r="SVX802" s="200"/>
      <c r="SVY802" s="200"/>
      <c r="SVZ802" s="200"/>
      <c r="SWA802" s="200"/>
      <c r="SWB802" s="200"/>
      <c r="SWC802" s="200"/>
      <c r="SWD802" s="200"/>
      <c r="SWE802" s="200"/>
      <c r="SWF802" s="200"/>
      <c r="SWG802" s="200"/>
      <c r="SWH802" s="200"/>
      <c r="SWI802" s="200"/>
      <c r="SWJ802" s="200"/>
      <c r="SWK802" s="200"/>
      <c r="SWL802" s="200"/>
      <c r="SWM802" s="200"/>
      <c r="SWN802" s="200"/>
      <c r="SWO802" s="200"/>
      <c r="SWP802" s="200"/>
      <c r="SWQ802" s="200"/>
      <c r="SWR802" s="200"/>
      <c r="SWS802" s="200"/>
      <c r="SWT802" s="200"/>
      <c r="SWU802" s="200"/>
      <c r="SWV802" s="200"/>
      <c r="SWW802" s="200"/>
      <c r="SWX802" s="200"/>
      <c r="SWY802" s="200"/>
      <c r="SWZ802" s="200"/>
      <c r="SXA802" s="200"/>
      <c r="SXB802" s="200"/>
      <c r="SXC802" s="200"/>
      <c r="SXD802" s="200"/>
      <c r="SXE802" s="200"/>
      <c r="SXF802" s="200"/>
      <c r="SXG802" s="200"/>
      <c r="SXH802" s="200"/>
      <c r="SXI802" s="200"/>
      <c r="SXJ802" s="200"/>
      <c r="SXK802" s="200"/>
      <c r="SXL802" s="200"/>
      <c r="SXM802" s="200"/>
      <c r="SXN802" s="200"/>
      <c r="SXO802" s="200"/>
      <c r="SXP802" s="200"/>
      <c r="SXQ802" s="200"/>
      <c r="SXR802" s="200"/>
      <c r="SXS802" s="200"/>
      <c r="SXT802" s="200"/>
      <c r="SXU802" s="200"/>
      <c r="SXV802" s="200"/>
      <c r="SXW802" s="200"/>
      <c r="SXX802" s="200"/>
      <c r="SXY802" s="200"/>
      <c r="SXZ802" s="200"/>
      <c r="SYA802" s="200"/>
      <c r="SYB802" s="200"/>
      <c r="SYC802" s="200"/>
      <c r="SYD802" s="200"/>
      <c r="SYE802" s="200"/>
      <c r="SYF802" s="200"/>
      <c r="SYG802" s="200"/>
      <c r="SYH802" s="200"/>
      <c r="SYI802" s="200"/>
      <c r="SYJ802" s="200"/>
      <c r="SYK802" s="200"/>
      <c r="SYL802" s="200"/>
      <c r="SYM802" s="200"/>
      <c r="SYN802" s="200"/>
      <c r="SYO802" s="200"/>
      <c r="SYP802" s="200"/>
      <c r="SYQ802" s="200"/>
      <c r="SYR802" s="200"/>
      <c r="SYS802" s="200"/>
      <c r="SYT802" s="200"/>
      <c r="SYU802" s="200"/>
      <c r="SYV802" s="200"/>
      <c r="SYW802" s="200"/>
      <c r="SYX802" s="200"/>
      <c r="SYY802" s="200"/>
      <c r="SYZ802" s="200"/>
      <c r="SZA802" s="200"/>
      <c r="SZB802" s="200"/>
      <c r="SZC802" s="200"/>
      <c r="SZD802" s="200"/>
      <c r="SZE802" s="200"/>
      <c r="SZF802" s="200"/>
      <c r="SZG802" s="200"/>
      <c r="SZH802" s="200"/>
      <c r="SZI802" s="200"/>
      <c r="SZJ802" s="200"/>
      <c r="SZK802" s="200"/>
      <c r="SZL802" s="200"/>
      <c r="SZM802" s="200"/>
      <c r="SZN802" s="200"/>
      <c r="SZO802" s="200"/>
      <c r="SZP802" s="200"/>
      <c r="SZQ802" s="200"/>
      <c r="SZR802" s="200"/>
      <c r="SZS802" s="200"/>
      <c r="SZT802" s="200"/>
      <c r="SZU802" s="200"/>
      <c r="SZV802" s="200"/>
      <c r="SZW802" s="200"/>
      <c r="SZX802" s="200"/>
      <c r="SZY802" s="200"/>
      <c r="SZZ802" s="200"/>
      <c r="TAA802" s="200"/>
      <c r="TAB802" s="200"/>
      <c r="TAC802" s="200"/>
      <c r="TAD802" s="200"/>
      <c r="TAE802" s="200"/>
      <c r="TAF802" s="200"/>
      <c r="TAG802" s="200"/>
      <c r="TAH802" s="200"/>
      <c r="TAI802" s="200"/>
      <c r="TAJ802" s="200"/>
      <c r="TAK802" s="200"/>
      <c r="TAL802" s="200"/>
      <c r="TAM802" s="200"/>
      <c r="TAN802" s="200"/>
      <c r="TAO802" s="200"/>
      <c r="TAP802" s="200"/>
      <c r="TAQ802" s="200"/>
      <c r="TAR802" s="200"/>
      <c r="TAS802" s="200"/>
      <c r="TAT802" s="200"/>
      <c r="TAU802" s="200"/>
      <c r="TAV802" s="200"/>
      <c r="TAW802" s="200"/>
      <c r="TAX802" s="200"/>
      <c r="TAY802" s="200"/>
      <c r="TAZ802" s="200"/>
      <c r="TBA802" s="200"/>
      <c r="TBB802" s="200"/>
      <c r="TBC802" s="200"/>
      <c r="TBD802" s="200"/>
      <c r="TBE802" s="200"/>
      <c r="TBF802" s="200"/>
      <c r="TBG802" s="200"/>
      <c r="TBH802" s="200"/>
      <c r="TBI802" s="200"/>
      <c r="TBJ802" s="200"/>
      <c r="TBK802" s="200"/>
      <c r="TBL802" s="200"/>
      <c r="TBM802" s="200"/>
      <c r="TBN802" s="200"/>
      <c r="TBO802" s="200"/>
      <c r="TBP802" s="200"/>
      <c r="TBQ802" s="200"/>
      <c r="TBR802" s="200"/>
      <c r="TBS802" s="200"/>
      <c r="TBT802" s="200"/>
      <c r="TBU802" s="200"/>
      <c r="TBV802" s="200"/>
      <c r="TBW802" s="200"/>
      <c r="TBX802" s="200"/>
      <c r="TBY802" s="200"/>
      <c r="TBZ802" s="200"/>
      <c r="TCA802" s="200"/>
      <c r="TCB802" s="200"/>
      <c r="TCC802" s="200"/>
      <c r="TCD802" s="200"/>
      <c r="TCE802" s="200"/>
      <c r="TCF802" s="200"/>
      <c r="TCG802" s="200"/>
      <c r="TCH802" s="200"/>
      <c r="TCI802" s="200"/>
      <c r="TCJ802" s="200"/>
      <c r="TCK802" s="200"/>
      <c r="TCL802" s="200"/>
      <c r="TCM802" s="200"/>
      <c r="TCN802" s="200"/>
      <c r="TCO802" s="200"/>
      <c r="TCP802" s="200"/>
      <c r="TCQ802" s="200"/>
      <c r="TCR802" s="200"/>
      <c r="TCS802" s="200"/>
      <c r="TCT802" s="200"/>
      <c r="TCU802" s="200"/>
      <c r="TCV802" s="200"/>
      <c r="TCW802" s="200"/>
      <c r="TCX802" s="200"/>
      <c r="TCY802" s="200"/>
      <c r="TCZ802" s="200"/>
      <c r="TDA802" s="200"/>
      <c r="TDB802" s="200"/>
      <c r="TDC802" s="200"/>
      <c r="TDD802" s="200"/>
      <c r="TDE802" s="200"/>
      <c r="TDF802" s="200"/>
      <c r="TDG802" s="200"/>
      <c r="TDH802" s="200"/>
      <c r="TDI802" s="200"/>
      <c r="TDJ802" s="200"/>
      <c r="TDK802" s="200"/>
      <c r="TDL802" s="200"/>
      <c r="TDM802" s="200"/>
      <c r="TDN802" s="200"/>
      <c r="TDO802" s="200"/>
      <c r="TDP802" s="200"/>
      <c r="TDQ802" s="200"/>
      <c r="TDR802" s="200"/>
      <c r="TDS802" s="200"/>
      <c r="TDT802" s="200"/>
      <c r="TDU802" s="200"/>
      <c r="TDV802" s="200"/>
      <c r="TDW802" s="200"/>
      <c r="TDX802" s="200"/>
      <c r="TDY802" s="200"/>
      <c r="TDZ802" s="200"/>
      <c r="TEA802" s="200"/>
      <c r="TEB802" s="200"/>
      <c r="TEC802" s="200"/>
      <c r="TED802" s="200"/>
      <c r="TEE802" s="200"/>
      <c r="TEF802" s="200"/>
      <c r="TEG802" s="200"/>
      <c r="TEH802" s="200"/>
      <c r="TEI802" s="200"/>
      <c r="TEJ802" s="200"/>
      <c r="TEK802" s="200"/>
      <c r="TEL802" s="200"/>
      <c r="TEM802" s="200"/>
      <c r="TEN802" s="200"/>
      <c r="TEO802" s="200"/>
      <c r="TEP802" s="200"/>
      <c r="TEQ802" s="200"/>
      <c r="TER802" s="200"/>
      <c r="TES802" s="200"/>
      <c r="TET802" s="200"/>
      <c r="TEU802" s="200"/>
      <c r="TEV802" s="200"/>
      <c r="TEW802" s="200"/>
      <c r="TEX802" s="200"/>
      <c r="TEY802" s="200"/>
      <c r="TEZ802" s="200"/>
      <c r="TFA802" s="200"/>
      <c r="TFB802" s="200"/>
      <c r="TFC802" s="200"/>
      <c r="TFD802" s="200"/>
      <c r="TFE802" s="200"/>
      <c r="TFF802" s="200"/>
      <c r="TFG802" s="200"/>
      <c r="TFH802" s="200"/>
      <c r="TFI802" s="200"/>
      <c r="TFJ802" s="200"/>
      <c r="TFK802" s="200"/>
      <c r="TFL802" s="200"/>
      <c r="TFM802" s="200"/>
      <c r="TFN802" s="200"/>
      <c r="TFO802" s="200"/>
      <c r="TFP802" s="200"/>
      <c r="TFQ802" s="200"/>
      <c r="TFR802" s="200"/>
      <c r="TFS802" s="200"/>
      <c r="TFT802" s="200"/>
      <c r="TFU802" s="200"/>
      <c r="TFV802" s="200"/>
      <c r="TFW802" s="200"/>
      <c r="TFX802" s="200"/>
      <c r="TFY802" s="200"/>
      <c r="TFZ802" s="200"/>
      <c r="TGA802" s="200"/>
      <c r="TGB802" s="200"/>
      <c r="TGC802" s="200"/>
      <c r="TGD802" s="200"/>
      <c r="TGE802" s="200"/>
      <c r="TGF802" s="200"/>
      <c r="TGG802" s="200"/>
      <c r="TGH802" s="200"/>
      <c r="TGI802" s="200"/>
      <c r="TGJ802" s="200"/>
      <c r="TGK802" s="200"/>
      <c r="TGL802" s="200"/>
      <c r="TGM802" s="200"/>
      <c r="TGN802" s="200"/>
      <c r="TGO802" s="200"/>
      <c r="TGP802" s="200"/>
      <c r="TGQ802" s="200"/>
      <c r="TGR802" s="200"/>
      <c r="TGS802" s="200"/>
      <c r="TGT802" s="200"/>
      <c r="TGU802" s="200"/>
      <c r="TGV802" s="200"/>
      <c r="TGW802" s="200"/>
      <c r="TGX802" s="200"/>
      <c r="TGY802" s="200"/>
      <c r="TGZ802" s="200"/>
      <c r="THA802" s="200"/>
      <c r="THB802" s="200"/>
      <c r="THC802" s="200"/>
      <c r="THD802" s="200"/>
      <c r="THE802" s="200"/>
      <c r="THF802" s="200"/>
      <c r="THG802" s="200"/>
      <c r="THH802" s="200"/>
      <c r="THI802" s="200"/>
      <c r="THJ802" s="200"/>
      <c r="THK802" s="200"/>
      <c r="THL802" s="200"/>
      <c r="THM802" s="200"/>
      <c r="THN802" s="200"/>
      <c r="THO802" s="200"/>
      <c r="THP802" s="200"/>
      <c r="THQ802" s="200"/>
      <c r="THR802" s="200"/>
      <c r="THS802" s="200"/>
      <c r="THT802" s="200"/>
      <c r="THU802" s="200"/>
      <c r="THV802" s="200"/>
      <c r="THW802" s="200"/>
      <c r="THX802" s="200"/>
      <c r="THY802" s="200"/>
      <c r="THZ802" s="200"/>
      <c r="TIA802" s="200"/>
      <c r="TIB802" s="200"/>
      <c r="TIC802" s="200"/>
      <c r="TID802" s="200"/>
      <c r="TIE802" s="200"/>
      <c r="TIF802" s="200"/>
      <c r="TIG802" s="200"/>
      <c r="TIH802" s="200"/>
      <c r="TII802" s="200"/>
      <c r="TIJ802" s="200"/>
      <c r="TIK802" s="200"/>
      <c r="TIL802" s="200"/>
      <c r="TIM802" s="200"/>
      <c r="TIN802" s="200"/>
      <c r="TIO802" s="200"/>
      <c r="TIP802" s="200"/>
      <c r="TIQ802" s="200"/>
      <c r="TIR802" s="200"/>
      <c r="TIS802" s="200"/>
      <c r="TIT802" s="200"/>
      <c r="TIU802" s="200"/>
      <c r="TIV802" s="200"/>
      <c r="TIW802" s="200"/>
      <c r="TIX802" s="200"/>
      <c r="TIY802" s="200"/>
      <c r="TIZ802" s="200"/>
      <c r="TJA802" s="200"/>
      <c r="TJB802" s="200"/>
      <c r="TJC802" s="200"/>
      <c r="TJD802" s="200"/>
      <c r="TJE802" s="200"/>
      <c r="TJF802" s="200"/>
      <c r="TJG802" s="200"/>
      <c r="TJH802" s="200"/>
      <c r="TJI802" s="200"/>
      <c r="TJJ802" s="200"/>
      <c r="TJK802" s="200"/>
      <c r="TJL802" s="200"/>
      <c r="TJM802" s="200"/>
      <c r="TJN802" s="200"/>
      <c r="TJO802" s="200"/>
      <c r="TJP802" s="200"/>
      <c r="TJQ802" s="200"/>
      <c r="TJR802" s="200"/>
      <c r="TJS802" s="200"/>
      <c r="TJT802" s="200"/>
      <c r="TJU802" s="200"/>
      <c r="TJV802" s="200"/>
      <c r="TJW802" s="200"/>
      <c r="TJX802" s="200"/>
      <c r="TJY802" s="200"/>
      <c r="TJZ802" s="200"/>
      <c r="TKA802" s="200"/>
      <c r="TKB802" s="200"/>
      <c r="TKC802" s="200"/>
      <c r="TKD802" s="200"/>
      <c r="TKE802" s="200"/>
      <c r="TKF802" s="200"/>
      <c r="TKG802" s="200"/>
      <c r="TKH802" s="200"/>
      <c r="TKI802" s="200"/>
      <c r="TKJ802" s="200"/>
      <c r="TKK802" s="200"/>
      <c r="TKL802" s="200"/>
      <c r="TKM802" s="200"/>
      <c r="TKN802" s="200"/>
      <c r="TKO802" s="200"/>
      <c r="TKP802" s="200"/>
      <c r="TKQ802" s="200"/>
      <c r="TKR802" s="200"/>
      <c r="TKS802" s="200"/>
      <c r="TKT802" s="200"/>
      <c r="TKU802" s="200"/>
      <c r="TKV802" s="200"/>
      <c r="TKW802" s="200"/>
      <c r="TKX802" s="200"/>
      <c r="TKY802" s="200"/>
      <c r="TKZ802" s="200"/>
      <c r="TLA802" s="200"/>
      <c r="TLB802" s="200"/>
      <c r="TLC802" s="200"/>
      <c r="TLD802" s="200"/>
      <c r="TLE802" s="200"/>
      <c r="TLF802" s="200"/>
      <c r="TLG802" s="200"/>
      <c r="TLH802" s="200"/>
      <c r="TLI802" s="200"/>
      <c r="TLJ802" s="200"/>
      <c r="TLK802" s="200"/>
      <c r="TLL802" s="200"/>
      <c r="TLM802" s="200"/>
      <c r="TLN802" s="200"/>
      <c r="TLO802" s="200"/>
      <c r="TLP802" s="200"/>
      <c r="TLQ802" s="200"/>
      <c r="TLR802" s="200"/>
      <c r="TLS802" s="200"/>
      <c r="TLT802" s="200"/>
      <c r="TLU802" s="200"/>
      <c r="TLV802" s="200"/>
      <c r="TLW802" s="200"/>
      <c r="TLX802" s="200"/>
      <c r="TLY802" s="200"/>
      <c r="TLZ802" s="200"/>
      <c r="TMA802" s="200"/>
      <c r="TMB802" s="200"/>
      <c r="TMC802" s="200"/>
      <c r="TMD802" s="200"/>
      <c r="TME802" s="200"/>
      <c r="TMF802" s="200"/>
      <c r="TMG802" s="200"/>
      <c r="TMH802" s="200"/>
      <c r="TMI802" s="200"/>
      <c r="TMJ802" s="200"/>
      <c r="TMK802" s="200"/>
      <c r="TML802" s="200"/>
      <c r="TMM802" s="200"/>
      <c r="TMN802" s="200"/>
      <c r="TMO802" s="200"/>
      <c r="TMP802" s="200"/>
      <c r="TMQ802" s="200"/>
      <c r="TMR802" s="200"/>
      <c r="TMS802" s="200"/>
      <c r="TMT802" s="200"/>
      <c r="TMU802" s="200"/>
      <c r="TMV802" s="200"/>
      <c r="TMW802" s="200"/>
      <c r="TMX802" s="200"/>
      <c r="TMY802" s="200"/>
      <c r="TMZ802" s="200"/>
      <c r="TNA802" s="200"/>
      <c r="TNB802" s="200"/>
      <c r="TNC802" s="200"/>
      <c r="TND802" s="200"/>
      <c r="TNE802" s="200"/>
      <c r="TNF802" s="200"/>
      <c r="TNG802" s="200"/>
      <c r="TNH802" s="200"/>
      <c r="TNI802" s="200"/>
      <c r="TNJ802" s="200"/>
      <c r="TNK802" s="200"/>
      <c r="TNL802" s="200"/>
      <c r="TNM802" s="200"/>
      <c r="TNN802" s="200"/>
      <c r="TNO802" s="200"/>
      <c r="TNP802" s="200"/>
      <c r="TNQ802" s="200"/>
      <c r="TNR802" s="200"/>
      <c r="TNS802" s="200"/>
      <c r="TNT802" s="200"/>
      <c r="TNU802" s="200"/>
      <c r="TNV802" s="200"/>
      <c r="TNW802" s="200"/>
      <c r="TNX802" s="200"/>
      <c r="TNY802" s="200"/>
      <c r="TNZ802" s="200"/>
      <c r="TOA802" s="200"/>
      <c r="TOB802" s="200"/>
      <c r="TOC802" s="200"/>
      <c r="TOD802" s="200"/>
      <c r="TOE802" s="200"/>
      <c r="TOF802" s="200"/>
      <c r="TOG802" s="200"/>
      <c r="TOH802" s="200"/>
      <c r="TOI802" s="200"/>
      <c r="TOJ802" s="200"/>
      <c r="TOK802" s="200"/>
      <c r="TOL802" s="200"/>
      <c r="TOM802" s="200"/>
      <c r="TON802" s="200"/>
      <c r="TOO802" s="200"/>
      <c r="TOP802" s="200"/>
      <c r="TOQ802" s="200"/>
      <c r="TOR802" s="200"/>
      <c r="TOS802" s="200"/>
      <c r="TOT802" s="200"/>
      <c r="TOU802" s="200"/>
      <c r="TOV802" s="200"/>
      <c r="TOW802" s="200"/>
      <c r="TOX802" s="200"/>
      <c r="TOY802" s="200"/>
      <c r="TOZ802" s="200"/>
      <c r="TPA802" s="200"/>
      <c r="TPB802" s="200"/>
      <c r="TPC802" s="200"/>
      <c r="TPD802" s="200"/>
      <c r="TPE802" s="200"/>
      <c r="TPF802" s="200"/>
      <c r="TPG802" s="200"/>
      <c r="TPH802" s="200"/>
      <c r="TPI802" s="200"/>
      <c r="TPJ802" s="200"/>
      <c r="TPK802" s="200"/>
      <c r="TPL802" s="200"/>
      <c r="TPM802" s="200"/>
      <c r="TPN802" s="200"/>
      <c r="TPO802" s="200"/>
      <c r="TPP802" s="200"/>
      <c r="TPQ802" s="200"/>
      <c r="TPR802" s="200"/>
      <c r="TPS802" s="200"/>
      <c r="TPT802" s="200"/>
      <c r="TPU802" s="200"/>
      <c r="TPV802" s="200"/>
      <c r="TPW802" s="200"/>
      <c r="TPX802" s="200"/>
      <c r="TPY802" s="200"/>
      <c r="TPZ802" s="200"/>
      <c r="TQA802" s="200"/>
      <c r="TQB802" s="200"/>
      <c r="TQC802" s="200"/>
      <c r="TQD802" s="200"/>
      <c r="TQE802" s="200"/>
      <c r="TQF802" s="200"/>
      <c r="TQG802" s="200"/>
      <c r="TQH802" s="200"/>
      <c r="TQI802" s="200"/>
      <c r="TQJ802" s="200"/>
      <c r="TQK802" s="200"/>
      <c r="TQL802" s="200"/>
      <c r="TQM802" s="200"/>
      <c r="TQN802" s="200"/>
      <c r="TQO802" s="200"/>
      <c r="TQP802" s="200"/>
      <c r="TQQ802" s="200"/>
      <c r="TQR802" s="200"/>
      <c r="TQS802" s="200"/>
      <c r="TQT802" s="200"/>
      <c r="TQU802" s="200"/>
      <c r="TQV802" s="200"/>
      <c r="TQW802" s="200"/>
      <c r="TQX802" s="200"/>
      <c r="TQY802" s="200"/>
      <c r="TQZ802" s="200"/>
      <c r="TRA802" s="200"/>
      <c r="TRB802" s="200"/>
      <c r="TRC802" s="200"/>
      <c r="TRD802" s="200"/>
      <c r="TRE802" s="200"/>
      <c r="TRF802" s="200"/>
      <c r="TRG802" s="200"/>
      <c r="TRH802" s="200"/>
      <c r="TRI802" s="200"/>
      <c r="TRJ802" s="200"/>
      <c r="TRK802" s="200"/>
      <c r="TRL802" s="200"/>
      <c r="TRM802" s="200"/>
      <c r="TRN802" s="200"/>
      <c r="TRO802" s="200"/>
      <c r="TRP802" s="200"/>
      <c r="TRQ802" s="200"/>
      <c r="TRR802" s="200"/>
      <c r="TRS802" s="200"/>
      <c r="TRT802" s="200"/>
      <c r="TRU802" s="200"/>
      <c r="TRV802" s="200"/>
      <c r="TRW802" s="200"/>
      <c r="TRX802" s="200"/>
      <c r="TRY802" s="200"/>
      <c r="TRZ802" s="200"/>
      <c r="TSA802" s="200"/>
      <c r="TSB802" s="200"/>
      <c r="TSC802" s="200"/>
      <c r="TSD802" s="200"/>
      <c r="TSE802" s="200"/>
      <c r="TSF802" s="200"/>
      <c r="TSG802" s="200"/>
      <c r="TSH802" s="200"/>
      <c r="TSI802" s="200"/>
      <c r="TSJ802" s="200"/>
      <c r="TSK802" s="200"/>
      <c r="TSL802" s="200"/>
      <c r="TSM802" s="200"/>
      <c r="TSN802" s="200"/>
      <c r="TSO802" s="200"/>
      <c r="TSP802" s="200"/>
      <c r="TSQ802" s="200"/>
      <c r="TSR802" s="200"/>
      <c r="TSS802" s="200"/>
      <c r="TST802" s="200"/>
      <c r="TSU802" s="200"/>
      <c r="TSV802" s="200"/>
      <c r="TSW802" s="200"/>
      <c r="TSX802" s="200"/>
      <c r="TSY802" s="200"/>
      <c r="TSZ802" s="200"/>
      <c r="TTA802" s="200"/>
      <c r="TTB802" s="200"/>
      <c r="TTC802" s="200"/>
      <c r="TTD802" s="200"/>
      <c r="TTE802" s="200"/>
      <c r="TTF802" s="200"/>
      <c r="TTG802" s="200"/>
      <c r="TTH802" s="200"/>
      <c r="TTI802" s="200"/>
      <c r="TTJ802" s="200"/>
      <c r="TTK802" s="200"/>
      <c r="TTL802" s="200"/>
      <c r="TTM802" s="200"/>
      <c r="TTN802" s="200"/>
      <c r="TTO802" s="200"/>
      <c r="TTP802" s="200"/>
      <c r="TTQ802" s="200"/>
      <c r="TTR802" s="200"/>
      <c r="TTS802" s="200"/>
      <c r="TTT802" s="200"/>
      <c r="TTU802" s="200"/>
      <c r="TTV802" s="200"/>
      <c r="TTW802" s="200"/>
      <c r="TTX802" s="200"/>
      <c r="TTY802" s="200"/>
      <c r="TTZ802" s="200"/>
      <c r="TUA802" s="200"/>
      <c r="TUB802" s="200"/>
      <c r="TUC802" s="200"/>
      <c r="TUD802" s="200"/>
      <c r="TUE802" s="200"/>
      <c r="TUF802" s="200"/>
      <c r="TUG802" s="200"/>
      <c r="TUH802" s="200"/>
      <c r="TUI802" s="200"/>
      <c r="TUJ802" s="200"/>
      <c r="TUK802" s="200"/>
      <c r="TUL802" s="200"/>
      <c r="TUM802" s="200"/>
      <c r="TUN802" s="200"/>
      <c r="TUO802" s="200"/>
      <c r="TUP802" s="200"/>
      <c r="TUQ802" s="200"/>
      <c r="TUR802" s="200"/>
      <c r="TUS802" s="200"/>
      <c r="TUT802" s="200"/>
      <c r="TUU802" s="200"/>
      <c r="TUV802" s="200"/>
      <c r="TUW802" s="200"/>
      <c r="TUX802" s="200"/>
      <c r="TUY802" s="200"/>
      <c r="TUZ802" s="200"/>
      <c r="TVA802" s="200"/>
      <c r="TVB802" s="200"/>
      <c r="TVC802" s="200"/>
      <c r="TVD802" s="200"/>
      <c r="TVE802" s="200"/>
      <c r="TVF802" s="200"/>
      <c r="TVG802" s="200"/>
      <c r="TVH802" s="200"/>
      <c r="TVI802" s="200"/>
      <c r="TVJ802" s="200"/>
      <c r="TVK802" s="200"/>
      <c r="TVL802" s="200"/>
      <c r="TVM802" s="200"/>
      <c r="TVN802" s="200"/>
      <c r="TVO802" s="200"/>
      <c r="TVP802" s="200"/>
      <c r="TVQ802" s="200"/>
      <c r="TVR802" s="200"/>
      <c r="TVS802" s="200"/>
      <c r="TVT802" s="200"/>
      <c r="TVU802" s="200"/>
      <c r="TVV802" s="200"/>
      <c r="TVW802" s="200"/>
      <c r="TVX802" s="200"/>
      <c r="TVY802" s="200"/>
      <c r="TVZ802" s="200"/>
      <c r="TWA802" s="200"/>
      <c r="TWB802" s="200"/>
      <c r="TWC802" s="200"/>
      <c r="TWD802" s="200"/>
      <c r="TWE802" s="200"/>
      <c r="TWF802" s="200"/>
      <c r="TWG802" s="200"/>
      <c r="TWH802" s="200"/>
      <c r="TWI802" s="200"/>
      <c r="TWJ802" s="200"/>
      <c r="TWK802" s="200"/>
      <c r="TWL802" s="200"/>
      <c r="TWM802" s="200"/>
      <c r="TWN802" s="200"/>
      <c r="TWO802" s="200"/>
      <c r="TWP802" s="200"/>
      <c r="TWQ802" s="200"/>
      <c r="TWR802" s="200"/>
      <c r="TWS802" s="200"/>
      <c r="TWT802" s="200"/>
      <c r="TWU802" s="200"/>
      <c r="TWV802" s="200"/>
      <c r="TWW802" s="200"/>
      <c r="TWX802" s="200"/>
      <c r="TWY802" s="200"/>
      <c r="TWZ802" s="200"/>
      <c r="TXA802" s="200"/>
      <c r="TXB802" s="200"/>
      <c r="TXC802" s="200"/>
      <c r="TXD802" s="200"/>
      <c r="TXE802" s="200"/>
      <c r="TXF802" s="200"/>
      <c r="TXG802" s="200"/>
      <c r="TXH802" s="200"/>
      <c r="TXI802" s="200"/>
      <c r="TXJ802" s="200"/>
      <c r="TXK802" s="200"/>
      <c r="TXL802" s="200"/>
      <c r="TXM802" s="200"/>
      <c r="TXN802" s="200"/>
      <c r="TXO802" s="200"/>
      <c r="TXP802" s="200"/>
      <c r="TXQ802" s="200"/>
      <c r="TXR802" s="200"/>
      <c r="TXS802" s="200"/>
      <c r="TXT802" s="200"/>
      <c r="TXU802" s="200"/>
      <c r="TXV802" s="200"/>
      <c r="TXW802" s="200"/>
      <c r="TXX802" s="200"/>
      <c r="TXY802" s="200"/>
      <c r="TXZ802" s="200"/>
      <c r="TYA802" s="200"/>
      <c r="TYB802" s="200"/>
      <c r="TYC802" s="200"/>
      <c r="TYD802" s="200"/>
      <c r="TYE802" s="200"/>
      <c r="TYF802" s="200"/>
      <c r="TYG802" s="200"/>
      <c r="TYH802" s="200"/>
      <c r="TYI802" s="200"/>
      <c r="TYJ802" s="200"/>
      <c r="TYK802" s="200"/>
      <c r="TYL802" s="200"/>
      <c r="TYM802" s="200"/>
      <c r="TYN802" s="200"/>
      <c r="TYO802" s="200"/>
      <c r="TYP802" s="200"/>
      <c r="TYQ802" s="200"/>
      <c r="TYR802" s="200"/>
      <c r="TYS802" s="200"/>
      <c r="TYT802" s="200"/>
      <c r="TYU802" s="200"/>
      <c r="TYV802" s="200"/>
      <c r="TYW802" s="200"/>
      <c r="TYX802" s="200"/>
      <c r="TYY802" s="200"/>
      <c r="TYZ802" s="200"/>
      <c r="TZA802" s="200"/>
      <c r="TZB802" s="200"/>
      <c r="TZC802" s="200"/>
      <c r="TZD802" s="200"/>
      <c r="TZE802" s="200"/>
      <c r="TZF802" s="200"/>
      <c r="TZG802" s="200"/>
      <c r="TZH802" s="200"/>
      <c r="TZI802" s="200"/>
      <c r="TZJ802" s="200"/>
      <c r="TZK802" s="200"/>
      <c r="TZL802" s="200"/>
      <c r="TZM802" s="200"/>
      <c r="TZN802" s="200"/>
      <c r="TZO802" s="200"/>
      <c r="TZP802" s="200"/>
      <c r="TZQ802" s="200"/>
      <c r="TZR802" s="200"/>
      <c r="TZS802" s="200"/>
      <c r="TZT802" s="200"/>
      <c r="TZU802" s="200"/>
      <c r="TZV802" s="200"/>
      <c r="TZW802" s="200"/>
      <c r="TZX802" s="200"/>
      <c r="TZY802" s="200"/>
      <c r="TZZ802" s="200"/>
      <c r="UAA802" s="200"/>
      <c r="UAB802" s="200"/>
      <c r="UAC802" s="200"/>
      <c r="UAD802" s="200"/>
      <c r="UAE802" s="200"/>
      <c r="UAF802" s="200"/>
      <c r="UAG802" s="200"/>
      <c r="UAH802" s="200"/>
      <c r="UAI802" s="200"/>
      <c r="UAJ802" s="200"/>
      <c r="UAK802" s="200"/>
      <c r="UAL802" s="200"/>
      <c r="UAM802" s="200"/>
      <c r="UAN802" s="200"/>
      <c r="UAO802" s="200"/>
      <c r="UAP802" s="200"/>
      <c r="UAQ802" s="200"/>
      <c r="UAR802" s="200"/>
      <c r="UAS802" s="200"/>
      <c r="UAT802" s="200"/>
      <c r="UAU802" s="200"/>
      <c r="UAV802" s="200"/>
      <c r="UAW802" s="200"/>
      <c r="UAX802" s="200"/>
      <c r="UAY802" s="200"/>
      <c r="UAZ802" s="200"/>
      <c r="UBA802" s="200"/>
      <c r="UBB802" s="200"/>
      <c r="UBC802" s="200"/>
      <c r="UBD802" s="200"/>
      <c r="UBE802" s="200"/>
      <c r="UBF802" s="200"/>
      <c r="UBG802" s="200"/>
      <c r="UBH802" s="200"/>
      <c r="UBI802" s="200"/>
      <c r="UBJ802" s="200"/>
      <c r="UBK802" s="200"/>
      <c r="UBL802" s="200"/>
      <c r="UBM802" s="200"/>
      <c r="UBN802" s="200"/>
      <c r="UBO802" s="200"/>
      <c r="UBP802" s="200"/>
      <c r="UBQ802" s="200"/>
      <c r="UBR802" s="200"/>
      <c r="UBS802" s="200"/>
      <c r="UBT802" s="200"/>
      <c r="UBU802" s="200"/>
      <c r="UBV802" s="200"/>
      <c r="UBW802" s="200"/>
      <c r="UBX802" s="200"/>
      <c r="UBY802" s="200"/>
      <c r="UBZ802" s="200"/>
      <c r="UCA802" s="200"/>
      <c r="UCB802" s="200"/>
      <c r="UCC802" s="200"/>
      <c r="UCD802" s="200"/>
      <c r="UCE802" s="200"/>
      <c r="UCF802" s="200"/>
      <c r="UCG802" s="200"/>
      <c r="UCH802" s="200"/>
      <c r="UCI802" s="200"/>
      <c r="UCJ802" s="200"/>
      <c r="UCK802" s="200"/>
      <c r="UCL802" s="200"/>
      <c r="UCM802" s="200"/>
      <c r="UCN802" s="200"/>
      <c r="UCO802" s="200"/>
      <c r="UCP802" s="200"/>
      <c r="UCQ802" s="200"/>
      <c r="UCR802" s="200"/>
      <c r="UCS802" s="200"/>
      <c r="UCT802" s="200"/>
      <c r="UCU802" s="200"/>
      <c r="UCV802" s="200"/>
      <c r="UCW802" s="200"/>
      <c r="UCX802" s="200"/>
      <c r="UCY802" s="200"/>
      <c r="UCZ802" s="200"/>
      <c r="UDA802" s="200"/>
      <c r="UDB802" s="200"/>
      <c r="UDC802" s="200"/>
      <c r="UDD802" s="200"/>
      <c r="UDE802" s="200"/>
      <c r="UDF802" s="200"/>
      <c r="UDG802" s="200"/>
      <c r="UDH802" s="200"/>
      <c r="UDI802" s="200"/>
      <c r="UDJ802" s="200"/>
      <c r="UDK802" s="200"/>
      <c r="UDL802" s="200"/>
      <c r="UDM802" s="200"/>
      <c r="UDN802" s="200"/>
      <c r="UDO802" s="200"/>
      <c r="UDP802" s="200"/>
      <c r="UDQ802" s="200"/>
      <c r="UDR802" s="200"/>
      <c r="UDS802" s="200"/>
      <c r="UDT802" s="200"/>
      <c r="UDU802" s="200"/>
      <c r="UDV802" s="200"/>
      <c r="UDW802" s="200"/>
      <c r="UDX802" s="200"/>
      <c r="UDY802" s="200"/>
      <c r="UDZ802" s="200"/>
      <c r="UEA802" s="200"/>
      <c r="UEB802" s="200"/>
      <c r="UEC802" s="200"/>
      <c r="UED802" s="200"/>
      <c r="UEE802" s="200"/>
      <c r="UEF802" s="200"/>
      <c r="UEG802" s="200"/>
      <c r="UEH802" s="200"/>
      <c r="UEI802" s="200"/>
      <c r="UEJ802" s="200"/>
      <c r="UEK802" s="200"/>
      <c r="UEL802" s="200"/>
      <c r="UEM802" s="200"/>
      <c r="UEN802" s="200"/>
      <c r="UEO802" s="200"/>
      <c r="UEP802" s="200"/>
      <c r="UEQ802" s="200"/>
      <c r="UER802" s="200"/>
      <c r="UES802" s="200"/>
      <c r="UET802" s="200"/>
      <c r="UEU802" s="200"/>
      <c r="UEV802" s="200"/>
      <c r="UEW802" s="200"/>
      <c r="UEX802" s="200"/>
      <c r="UEY802" s="200"/>
      <c r="UEZ802" s="200"/>
      <c r="UFA802" s="200"/>
      <c r="UFB802" s="200"/>
      <c r="UFC802" s="200"/>
      <c r="UFD802" s="200"/>
      <c r="UFE802" s="200"/>
      <c r="UFF802" s="200"/>
      <c r="UFG802" s="200"/>
      <c r="UFH802" s="200"/>
      <c r="UFI802" s="200"/>
      <c r="UFJ802" s="200"/>
      <c r="UFK802" s="200"/>
      <c r="UFL802" s="200"/>
      <c r="UFM802" s="200"/>
      <c r="UFN802" s="200"/>
      <c r="UFO802" s="200"/>
      <c r="UFP802" s="200"/>
      <c r="UFQ802" s="200"/>
      <c r="UFR802" s="200"/>
      <c r="UFS802" s="200"/>
      <c r="UFT802" s="200"/>
      <c r="UFU802" s="200"/>
      <c r="UFV802" s="200"/>
      <c r="UFW802" s="200"/>
      <c r="UFX802" s="200"/>
      <c r="UFY802" s="200"/>
      <c r="UFZ802" s="200"/>
      <c r="UGA802" s="200"/>
      <c r="UGB802" s="200"/>
      <c r="UGC802" s="200"/>
      <c r="UGD802" s="200"/>
      <c r="UGE802" s="200"/>
      <c r="UGF802" s="200"/>
      <c r="UGG802" s="200"/>
      <c r="UGH802" s="200"/>
      <c r="UGI802" s="200"/>
      <c r="UGJ802" s="200"/>
      <c r="UGK802" s="200"/>
      <c r="UGL802" s="200"/>
      <c r="UGM802" s="200"/>
      <c r="UGN802" s="200"/>
      <c r="UGO802" s="200"/>
      <c r="UGP802" s="200"/>
      <c r="UGQ802" s="200"/>
      <c r="UGR802" s="200"/>
      <c r="UGS802" s="200"/>
      <c r="UGT802" s="200"/>
      <c r="UGU802" s="200"/>
      <c r="UGV802" s="200"/>
      <c r="UGW802" s="200"/>
      <c r="UGX802" s="200"/>
      <c r="UGY802" s="200"/>
      <c r="UGZ802" s="200"/>
      <c r="UHA802" s="200"/>
      <c r="UHB802" s="200"/>
      <c r="UHC802" s="200"/>
      <c r="UHD802" s="200"/>
      <c r="UHE802" s="200"/>
      <c r="UHF802" s="200"/>
      <c r="UHG802" s="200"/>
      <c r="UHH802" s="200"/>
      <c r="UHI802" s="200"/>
      <c r="UHJ802" s="200"/>
      <c r="UHK802" s="200"/>
      <c r="UHL802" s="200"/>
      <c r="UHM802" s="200"/>
      <c r="UHN802" s="200"/>
      <c r="UHO802" s="200"/>
      <c r="UHP802" s="200"/>
      <c r="UHQ802" s="200"/>
      <c r="UHR802" s="200"/>
      <c r="UHS802" s="200"/>
      <c r="UHT802" s="200"/>
      <c r="UHU802" s="200"/>
      <c r="UHV802" s="200"/>
      <c r="UHW802" s="200"/>
      <c r="UHX802" s="200"/>
      <c r="UHY802" s="200"/>
      <c r="UHZ802" s="200"/>
      <c r="UIA802" s="200"/>
      <c r="UIB802" s="200"/>
      <c r="UIC802" s="200"/>
      <c r="UID802" s="200"/>
      <c r="UIE802" s="200"/>
      <c r="UIF802" s="200"/>
      <c r="UIG802" s="200"/>
      <c r="UIH802" s="200"/>
      <c r="UII802" s="200"/>
      <c r="UIJ802" s="200"/>
      <c r="UIK802" s="200"/>
      <c r="UIL802" s="200"/>
      <c r="UIM802" s="200"/>
      <c r="UIN802" s="200"/>
      <c r="UIO802" s="200"/>
      <c r="UIP802" s="200"/>
      <c r="UIQ802" s="200"/>
      <c r="UIR802" s="200"/>
      <c r="UIS802" s="200"/>
      <c r="UIT802" s="200"/>
      <c r="UIU802" s="200"/>
      <c r="UIV802" s="200"/>
      <c r="UIW802" s="200"/>
      <c r="UIX802" s="200"/>
      <c r="UIY802" s="200"/>
      <c r="UIZ802" s="200"/>
      <c r="UJA802" s="200"/>
      <c r="UJB802" s="200"/>
      <c r="UJC802" s="200"/>
      <c r="UJD802" s="200"/>
      <c r="UJE802" s="200"/>
      <c r="UJF802" s="200"/>
      <c r="UJG802" s="200"/>
      <c r="UJH802" s="200"/>
      <c r="UJI802" s="200"/>
      <c r="UJJ802" s="200"/>
      <c r="UJK802" s="200"/>
      <c r="UJL802" s="200"/>
      <c r="UJM802" s="200"/>
      <c r="UJN802" s="200"/>
      <c r="UJO802" s="200"/>
      <c r="UJP802" s="200"/>
      <c r="UJQ802" s="200"/>
      <c r="UJR802" s="200"/>
      <c r="UJS802" s="200"/>
      <c r="UJT802" s="200"/>
      <c r="UJU802" s="200"/>
      <c r="UJV802" s="200"/>
      <c r="UJW802" s="200"/>
      <c r="UJX802" s="200"/>
      <c r="UJY802" s="200"/>
      <c r="UJZ802" s="200"/>
      <c r="UKA802" s="200"/>
      <c r="UKB802" s="200"/>
      <c r="UKC802" s="200"/>
      <c r="UKD802" s="200"/>
      <c r="UKE802" s="200"/>
      <c r="UKF802" s="200"/>
      <c r="UKG802" s="200"/>
      <c r="UKH802" s="200"/>
      <c r="UKI802" s="200"/>
      <c r="UKJ802" s="200"/>
      <c r="UKK802" s="200"/>
      <c r="UKL802" s="200"/>
      <c r="UKM802" s="200"/>
      <c r="UKN802" s="200"/>
      <c r="UKO802" s="200"/>
      <c r="UKP802" s="200"/>
      <c r="UKQ802" s="200"/>
      <c r="UKR802" s="200"/>
      <c r="UKS802" s="200"/>
      <c r="UKT802" s="200"/>
      <c r="UKU802" s="200"/>
      <c r="UKV802" s="200"/>
      <c r="UKW802" s="200"/>
      <c r="UKX802" s="200"/>
      <c r="UKY802" s="200"/>
      <c r="UKZ802" s="200"/>
      <c r="ULA802" s="200"/>
      <c r="ULB802" s="200"/>
      <c r="ULC802" s="200"/>
      <c r="ULD802" s="200"/>
      <c r="ULE802" s="200"/>
      <c r="ULF802" s="200"/>
      <c r="ULG802" s="200"/>
      <c r="ULH802" s="200"/>
      <c r="ULI802" s="200"/>
      <c r="ULJ802" s="200"/>
      <c r="ULK802" s="200"/>
      <c r="ULL802" s="200"/>
      <c r="ULM802" s="200"/>
      <c r="ULN802" s="200"/>
      <c r="ULO802" s="200"/>
      <c r="ULP802" s="200"/>
      <c r="ULQ802" s="200"/>
      <c r="ULR802" s="200"/>
      <c r="ULS802" s="200"/>
      <c r="ULT802" s="200"/>
      <c r="ULU802" s="200"/>
      <c r="ULV802" s="200"/>
      <c r="ULW802" s="200"/>
      <c r="ULX802" s="200"/>
      <c r="ULY802" s="200"/>
      <c r="ULZ802" s="200"/>
      <c r="UMA802" s="200"/>
      <c r="UMB802" s="200"/>
      <c r="UMC802" s="200"/>
      <c r="UMD802" s="200"/>
      <c r="UME802" s="200"/>
      <c r="UMF802" s="200"/>
      <c r="UMG802" s="200"/>
      <c r="UMH802" s="200"/>
      <c r="UMI802" s="200"/>
      <c r="UMJ802" s="200"/>
      <c r="UMK802" s="200"/>
      <c r="UML802" s="200"/>
      <c r="UMM802" s="200"/>
      <c r="UMN802" s="200"/>
      <c r="UMO802" s="200"/>
      <c r="UMP802" s="200"/>
      <c r="UMQ802" s="200"/>
      <c r="UMR802" s="200"/>
      <c r="UMS802" s="200"/>
      <c r="UMT802" s="200"/>
      <c r="UMU802" s="200"/>
      <c r="UMV802" s="200"/>
      <c r="UMW802" s="200"/>
      <c r="UMX802" s="200"/>
      <c r="UMY802" s="200"/>
      <c r="UMZ802" s="200"/>
      <c r="UNA802" s="200"/>
      <c r="UNB802" s="200"/>
      <c r="UNC802" s="200"/>
      <c r="UND802" s="200"/>
      <c r="UNE802" s="200"/>
      <c r="UNF802" s="200"/>
      <c r="UNG802" s="200"/>
      <c r="UNH802" s="200"/>
      <c r="UNI802" s="200"/>
      <c r="UNJ802" s="200"/>
      <c r="UNK802" s="200"/>
      <c r="UNL802" s="200"/>
      <c r="UNM802" s="200"/>
      <c r="UNN802" s="200"/>
      <c r="UNO802" s="200"/>
      <c r="UNP802" s="200"/>
      <c r="UNQ802" s="200"/>
      <c r="UNR802" s="200"/>
      <c r="UNS802" s="200"/>
      <c r="UNT802" s="200"/>
      <c r="UNU802" s="200"/>
      <c r="UNV802" s="200"/>
      <c r="UNW802" s="200"/>
      <c r="UNX802" s="200"/>
      <c r="UNY802" s="200"/>
      <c r="UNZ802" s="200"/>
      <c r="UOA802" s="200"/>
      <c r="UOB802" s="200"/>
      <c r="UOC802" s="200"/>
      <c r="UOD802" s="200"/>
      <c r="UOE802" s="200"/>
      <c r="UOF802" s="200"/>
      <c r="UOG802" s="200"/>
      <c r="UOH802" s="200"/>
      <c r="UOI802" s="200"/>
      <c r="UOJ802" s="200"/>
      <c r="UOK802" s="200"/>
      <c r="UOL802" s="200"/>
      <c r="UOM802" s="200"/>
      <c r="UON802" s="200"/>
      <c r="UOO802" s="200"/>
      <c r="UOP802" s="200"/>
      <c r="UOQ802" s="200"/>
      <c r="UOR802" s="200"/>
      <c r="UOS802" s="200"/>
      <c r="UOT802" s="200"/>
      <c r="UOU802" s="200"/>
      <c r="UOV802" s="200"/>
      <c r="UOW802" s="200"/>
      <c r="UOX802" s="200"/>
      <c r="UOY802" s="200"/>
      <c r="UOZ802" s="200"/>
      <c r="UPA802" s="200"/>
      <c r="UPB802" s="200"/>
      <c r="UPC802" s="200"/>
      <c r="UPD802" s="200"/>
      <c r="UPE802" s="200"/>
      <c r="UPF802" s="200"/>
      <c r="UPG802" s="200"/>
      <c r="UPH802" s="200"/>
      <c r="UPI802" s="200"/>
      <c r="UPJ802" s="200"/>
      <c r="UPK802" s="200"/>
      <c r="UPL802" s="200"/>
      <c r="UPM802" s="200"/>
      <c r="UPN802" s="200"/>
      <c r="UPO802" s="200"/>
      <c r="UPP802" s="200"/>
      <c r="UPQ802" s="200"/>
      <c r="UPR802" s="200"/>
      <c r="UPS802" s="200"/>
      <c r="UPT802" s="200"/>
      <c r="UPU802" s="200"/>
      <c r="UPV802" s="200"/>
      <c r="UPW802" s="200"/>
      <c r="UPX802" s="200"/>
      <c r="UPY802" s="200"/>
      <c r="UPZ802" s="200"/>
      <c r="UQA802" s="200"/>
      <c r="UQB802" s="200"/>
      <c r="UQC802" s="200"/>
      <c r="UQD802" s="200"/>
      <c r="UQE802" s="200"/>
      <c r="UQF802" s="200"/>
      <c r="UQG802" s="200"/>
      <c r="UQH802" s="200"/>
      <c r="UQI802" s="200"/>
      <c r="UQJ802" s="200"/>
      <c r="UQK802" s="200"/>
      <c r="UQL802" s="200"/>
      <c r="UQM802" s="200"/>
      <c r="UQN802" s="200"/>
      <c r="UQO802" s="200"/>
      <c r="UQP802" s="200"/>
      <c r="UQQ802" s="200"/>
      <c r="UQR802" s="200"/>
      <c r="UQS802" s="200"/>
      <c r="UQT802" s="200"/>
      <c r="UQU802" s="200"/>
      <c r="UQV802" s="200"/>
      <c r="UQW802" s="200"/>
      <c r="UQX802" s="200"/>
      <c r="UQY802" s="200"/>
      <c r="UQZ802" s="200"/>
      <c r="URA802" s="200"/>
      <c r="URB802" s="200"/>
      <c r="URC802" s="200"/>
      <c r="URD802" s="200"/>
      <c r="URE802" s="200"/>
      <c r="URF802" s="200"/>
      <c r="URG802" s="200"/>
      <c r="URH802" s="200"/>
      <c r="URI802" s="200"/>
      <c r="URJ802" s="200"/>
      <c r="URK802" s="200"/>
      <c r="URL802" s="200"/>
      <c r="URM802" s="200"/>
      <c r="URN802" s="200"/>
      <c r="URO802" s="200"/>
      <c r="URP802" s="200"/>
      <c r="URQ802" s="200"/>
      <c r="URR802" s="200"/>
      <c r="URS802" s="200"/>
      <c r="URT802" s="200"/>
      <c r="URU802" s="200"/>
      <c r="URV802" s="200"/>
      <c r="URW802" s="200"/>
      <c r="URX802" s="200"/>
      <c r="URY802" s="200"/>
      <c r="URZ802" s="200"/>
      <c r="USA802" s="200"/>
      <c r="USB802" s="200"/>
      <c r="USC802" s="200"/>
      <c r="USD802" s="200"/>
      <c r="USE802" s="200"/>
      <c r="USF802" s="200"/>
      <c r="USG802" s="200"/>
      <c r="USH802" s="200"/>
      <c r="USI802" s="200"/>
      <c r="USJ802" s="200"/>
      <c r="USK802" s="200"/>
      <c r="USL802" s="200"/>
      <c r="USM802" s="200"/>
      <c r="USN802" s="200"/>
      <c r="USO802" s="200"/>
      <c r="USP802" s="200"/>
      <c r="USQ802" s="200"/>
      <c r="USR802" s="200"/>
      <c r="USS802" s="200"/>
      <c r="UST802" s="200"/>
      <c r="USU802" s="200"/>
      <c r="USV802" s="200"/>
      <c r="USW802" s="200"/>
      <c r="USX802" s="200"/>
      <c r="USY802" s="200"/>
      <c r="USZ802" s="200"/>
      <c r="UTA802" s="200"/>
      <c r="UTB802" s="200"/>
      <c r="UTC802" s="200"/>
      <c r="UTD802" s="200"/>
      <c r="UTE802" s="200"/>
      <c r="UTF802" s="200"/>
      <c r="UTG802" s="200"/>
      <c r="UTH802" s="200"/>
      <c r="UTI802" s="200"/>
      <c r="UTJ802" s="200"/>
      <c r="UTK802" s="200"/>
      <c r="UTL802" s="200"/>
      <c r="UTM802" s="200"/>
      <c r="UTN802" s="200"/>
      <c r="UTO802" s="200"/>
      <c r="UTP802" s="200"/>
      <c r="UTQ802" s="200"/>
      <c r="UTR802" s="200"/>
      <c r="UTS802" s="200"/>
      <c r="UTT802" s="200"/>
      <c r="UTU802" s="200"/>
      <c r="UTV802" s="200"/>
      <c r="UTW802" s="200"/>
      <c r="UTX802" s="200"/>
      <c r="UTY802" s="200"/>
      <c r="UTZ802" s="200"/>
      <c r="UUA802" s="200"/>
      <c r="UUB802" s="200"/>
      <c r="UUC802" s="200"/>
      <c r="UUD802" s="200"/>
      <c r="UUE802" s="200"/>
      <c r="UUF802" s="200"/>
      <c r="UUG802" s="200"/>
      <c r="UUH802" s="200"/>
      <c r="UUI802" s="200"/>
      <c r="UUJ802" s="200"/>
      <c r="UUK802" s="200"/>
      <c r="UUL802" s="200"/>
      <c r="UUM802" s="200"/>
      <c r="UUN802" s="200"/>
      <c r="UUO802" s="200"/>
      <c r="UUP802" s="200"/>
      <c r="UUQ802" s="200"/>
      <c r="UUR802" s="200"/>
      <c r="UUS802" s="200"/>
      <c r="UUT802" s="200"/>
      <c r="UUU802" s="200"/>
      <c r="UUV802" s="200"/>
      <c r="UUW802" s="200"/>
      <c r="UUX802" s="200"/>
      <c r="UUY802" s="200"/>
      <c r="UUZ802" s="200"/>
      <c r="UVA802" s="200"/>
      <c r="UVB802" s="200"/>
      <c r="UVC802" s="200"/>
      <c r="UVD802" s="200"/>
      <c r="UVE802" s="200"/>
      <c r="UVF802" s="200"/>
      <c r="UVG802" s="200"/>
      <c r="UVH802" s="200"/>
      <c r="UVI802" s="200"/>
      <c r="UVJ802" s="200"/>
      <c r="UVK802" s="200"/>
      <c r="UVL802" s="200"/>
      <c r="UVM802" s="200"/>
      <c r="UVN802" s="200"/>
      <c r="UVO802" s="200"/>
      <c r="UVP802" s="200"/>
      <c r="UVQ802" s="200"/>
      <c r="UVR802" s="200"/>
      <c r="UVS802" s="200"/>
      <c r="UVT802" s="200"/>
      <c r="UVU802" s="200"/>
      <c r="UVV802" s="200"/>
      <c r="UVW802" s="200"/>
      <c r="UVX802" s="200"/>
      <c r="UVY802" s="200"/>
      <c r="UVZ802" s="200"/>
      <c r="UWA802" s="200"/>
      <c r="UWB802" s="200"/>
      <c r="UWC802" s="200"/>
      <c r="UWD802" s="200"/>
      <c r="UWE802" s="200"/>
      <c r="UWF802" s="200"/>
      <c r="UWG802" s="200"/>
      <c r="UWH802" s="200"/>
      <c r="UWI802" s="200"/>
      <c r="UWJ802" s="200"/>
      <c r="UWK802" s="200"/>
      <c r="UWL802" s="200"/>
      <c r="UWM802" s="200"/>
      <c r="UWN802" s="200"/>
      <c r="UWO802" s="200"/>
      <c r="UWP802" s="200"/>
      <c r="UWQ802" s="200"/>
      <c r="UWR802" s="200"/>
      <c r="UWS802" s="200"/>
      <c r="UWT802" s="200"/>
      <c r="UWU802" s="200"/>
      <c r="UWV802" s="200"/>
      <c r="UWW802" s="200"/>
      <c r="UWX802" s="200"/>
      <c r="UWY802" s="200"/>
      <c r="UWZ802" s="200"/>
      <c r="UXA802" s="200"/>
      <c r="UXB802" s="200"/>
      <c r="UXC802" s="200"/>
      <c r="UXD802" s="200"/>
      <c r="UXE802" s="200"/>
      <c r="UXF802" s="200"/>
      <c r="UXG802" s="200"/>
      <c r="UXH802" s="200"/>
      <c r="UXI802" s="200"/>
      <c r="UXJ802" s="200"/>
      <c r="UXK802" s="200"/>
      <c r="UXL802" s="200"/>
      <c r="UXM802" s="200"/>
      <c r="UXN802" s="200"/>
      <c r="UXO802" s="200"/>
      <c r="UXP802" s="200"/>
      <c r="UXQ802" s="200"/>
      <c r="UXR802" s="200"/>
      <c r="UXS802" s="200"/>
      <c r="UXT802" s="200"/>
      <c r="UXU802" s="200"/>
      <c r="UXV802" s="200"/>
      <c r="UXW802" s="200"/>
      <c r="UXX802" s="200"/>
      <c r="UXY802" s="200"/>
      <c r="UXZ802" s="200"/>
      <c r="UYA802" s="200"/>
      <c r="UYB802" s="200"/>
      <c r="UYC802" s="200"/>
      <c r="UYD802" s="200"/>
      <c r="UYE802" s="200"/>
      <c r="UYF802" s="200"/>
      <c r="UYG802" s="200"/>
      <c r="UYH802" s="200"/>
      <c r="UYI802" s="200"/>
      <c r="UYJ802" s="200"/>
      <c r="UYK802" s="200"/>
      <c r="UYL802" s="200"/>
      <c r="UYM802" s="200"/>
      <c r="UYN802" s="200"/>
      <c r="UYO802" s="200"/>
      <c r="UYP802" s="200"/>
      <c r="UYQ802" s="200"/>
      <c r="UYR802" s="200"/>
      <c r="UYS802" s="200"/>
      <c r="UYT802" s="200"/>
      <c r="UYU802" s="200"/>
      <c r="UYV802" s="200"/>
      <c r="UYW802" s="200"/>
      <c r="UYX802" s="200"/>
      <c r="UYY802" s="200"/>
      <c r="UYZ802" s="200"/>
      <c r="UZA802" s="200"/>
      <c r="UZB802" s="200"/>
      <c r="UZC802" s="200"/>
      <c r="UZD802" s="200"/>
      <c r="UZE802" s="200"/>
      <c r="UZF802" s="200"/>
      <c r="UZG802" s="200"/>
      <c r="UZH802" s="200"/>
      <c r="UZI802" s="200"/>
      <c r="UZJ802" s="200"/>
      <c r="UZK802" s="200"/>
      <c r="UZL802" s="200"/>
      <c r="UZM802" s="200"/>
      <c r="UZN802" s="200"/>
      <c r="UZO802" s="200"/>
      <c r="UZP802" s="200"/>
      <c r="UZQ802" s="200"/>
      <c r="UZR802" s="200"/>
      <c r="UZS802" s="200"/>
      <c r="UZT802" s="200"/>
      <c r="UZU802" s="200"/>
      <c r="UZV802" s="200"/>
      <c r="UZW802" s="200"/>
      <c r="UZX802" s="200"/>
      <c r="UZY802" s="200"/>
      <c r="UZZ802" s="200"/>
      <c r="VAA802" s="200"/>
      <c r="VAB802" s="200"/>
      <c r="VAC802" s="200"/>
      <c r="VAD802" s="200"/>
      <c r="VAE802" s="200"/>
      <c r="VAF802" s="200"/>
      <c r="VAG802" s="200"/>
      <c r="VAH802" s="200"/>
      <c r="VAI802" s="200"/>
      <c r="VAJ802" s="200"/>
      <c r="VAK802" s="200"/>
      <c r="VAL802" s="200"/>
      <c r="VAM802" s="200"/>
      <c r="VAN802" s="200"/>
      <c r="VAO802" s="200"/>
      <c r="VAP802" s="200"/>
      <c r="VAQ802" s="200"/>
      <c r="VAR802" s="200"/>
      <c r="VAS802" s="200"/>
      <c r="VAT802" s="200"/>
      <c r="VAU802" s="200"/>
      <c r="VAV802" s="200"/>
      <c r="VAW802" s="200"/>
      <c r="VAX802" s="200"/>
      <c r="VAY802" s="200"/>
      <c r="VAZ802" s="200"/>
      <c r="VBA802" s="200"/>
      <c r="VBB802" s="200"/>
      <c r="VBC802" s="200"/>
      <c r="VBD802" s="200"/>
      <c r="VBE802" s="200"/>
      <c r="VBF802" s="200"/>
      <c r="VBG802" s="200"/>
      <c r="VBH802" s="200"/>
      <c r="VBI802" s="200"/>
      <c r="VBJ802" s="200"/>
      <c r="VBK802" s="200"/>
      <c r="VBL802" s="200"/>
      <c r="VBM802" s="200"/>
      <c r="VBN802" s="200"/>
      <c r="VBO802" s="200"/>
      <c r="VBP802" s="200"/>
      <c r="VBQ802" s="200"/>
      <c r="VBR802" s="200"/>
      <c r="VBS802" s="200"/>
      <c r="VBT802" s="200"/>
      <c r="VBU802" s="200"/>
      <c r="VBV802" s="200"/>
      <c r="VBW802" s="200"/>
      <c r="VBX802" s="200"/>
      <c r="VBY802" s="200"/>
      <c r="VBZ802" s="200"/>
      <c r="VCA802" s="200"/>
      <c r="VCB802" s="200"/>
      <c r="VCC802" s="200"/>
      <c r="VCD802" s="200"/>
      <c r="VCE802" s="200"/>
      <c r="VCF802" s="200"/>
      <c r="VCG802" s="200"/>
      <c r="VCH802" s="200"/>
      <c r="VCI802" s="200"/>
      <c r="VCJ802" s="200"/>
      <c r="VCK802" s="200"/>
      <c r="VCL802" s="200"/>
      <c r="VCM802" s="200"/>
      <c r="VCN802" s="200"/>
      <c r="VCO802" s="200"/>
      <c r="VCP802" s="200"/>
      <c r="VCQ802" s="200"/>
      <c r="VCR802" s="200"/>
      <c r="VCS802" s="200"/>
      <c r="VCT802" s="200"/>
      <c r="VCU802" s="200"/>
      <c r="VCV802" s="200"/>
      <c r="VCW802" s="200"/>
      <c r="VCX802" s="200"/>
      <c r="VCY802" s="200"/>
      <c r="VCZ802" s="200"/>
      <c r="VDA802" s="200"/>
      <c r="VDB802" s="200"/>
      <c r="VDC802" s="200"/>
      <c r="VDD802" s="200"/>
      <c r="VDE802" s="200"/>
      <c r="VDF802" s="200"/>
      <c r="VDG802" s="200"/>
      <c r="VDH802" s="200"/>
      <c r="VDI802" s="200"/>
      <c r="VDJ802" s="200"/>
      <c r="VDK802" s="200"/>
      <c r="VDL802" s="200"/>
      <c r="VDM802" s="200"/>
      <c r="VDN802" s="200"/>
      <c r="VDO802" s="200"/>
      <c r="VDP802" s="200"/>
      <c r="VDQ802" s="200"/>
      <c r="VDR802" s="200"/>
      <c r="VDS802" s="200"/>
      <c r="VDT802" s="200"/>
      <c r="VDU802" s="200"/>
      <c r="VDV802" s="200"/>
      <c r="VDW802" s="200"/>
      <c r="VDX802" s="200"/>
      <c r="VDY802" s="200"/>
      <c r="VDZ802" s="200"/>
      <c r="VEA802" s="200"/>
      <c r="VEB802" s="200"/>
      <c r="VEC802" s="200"/>
      <c r="VED802" s="200"/>
      <c r="VEE802" s="200"/>
      <c r="VEF802" s="200"/>
      <c r="VEG802" s="200"/>
      <c r="VEH802" s="200"/>
      <c r="VEI802" s="200"/>
      <c r="VEJ802" s="200"/>
      <c r="VEK802" s="200"/>
      <c r="VEL802" s="200"/>
      <c r="VEM802" s="200"/>
      <c r="VEN802" s="200"/>
      <c r="VEO802" s="200"/>
      <c r="VEP802" s="200"/>
      <c r="VEQ802" s="200"/>
      <c r="VER802" s="200"/>
      <c r="VES802" s="200"/>
      <c r="VET802" s="200"/>
      <c r="VEU802" s="200"/>
      <c r="VEV802" s="200"/>
      <c r="VEW802" s="200"/>
      <c r="VEX802" s="200"/>
      <c r="VEY802" s="200"/>
      <c r="VEZ802" s="200"/>
      <c r="VFA802" s="200"/>
      <c r="VFB802" s="200"/>
      <c r="VFC802" s="200"/>
      <c r="VFD802" s="200"/>
      <c r="VFE802" s="200"/>
      <c r="VFF802" s="200"/>
      <c r="VFG802" s="200"/>
      <c r="VFH802" s="200"/>
      <c r="VFI802" s="200"/>
      <c r="VFJ802" s="200"/>
      <c r="VFK802" s="200"/>
      <c r="VFL802" s="200"/>
      <c r="VFM802" s="200"/>
      <c r="VFN802" s="200"/>
      <c r="VFO802" s="200"/>
      <c r="VFP802" s="200"/>
      <c r="VFQ802" s="200"/>
      <c r="VFR802" s="200"/>
      <c r="VFS802" s="200"/>
      <c r="VFT802" s="200"/>
      <c r="VFU802" s="200"/>
      <c r="VFV802" s="200"/>
      <c r="VFW802" s="200"/>
      <c r="VFX802" s="200"/>
      <c r="VFY802" s="200"/>
      <c r="VFZ802" s="200"/>
      <c r="VGA802" s="200"/>
      <c r="VGB802" s="200"/>
      <c r="VGC802" s="200"/>
      <c r="VGD802" s="200"/>
      <c r="VGE802" s="200"/>
      <c r="VGF802" s="200"/>
      <c r="VGG802" s="200"/>
      <c r="VGH802" s="200"/>
      <c r="VGI802" s="200"/>
      <c r="VGJ802" s="200"/>
      <c r="VGK802" s="200"/>
      <c r="VGL802" s="200"/>
      <c r="VGM802" s="200"/>
      <c r="VGN802" s="200"/>
      <c r="VGO802" s="200"/>
      <c r="VGP802" s="200"/>
      <c r="VGQ802" s="200"/>
      <c r="VGR802" s="200"/>
      <c r="VGS802" s="200"/>
      <c r="VGT802" s="200"/>
      <c r="VGU802" s="200"/>
      <c r="VGV802" s="200"/>
      <c r="VGW802" s="200"/>
      <c r="VGX802" s="200"/>
      <c r="VGY802" s="200"/>
      <c r="VGZ802" s="200"/>
      <c r="VHA802" s="200"/>
      <c r="VHB802" s="200"/>
      <c r="VHC802" s="200"/>
      <c r="VHD802" s="200"/>
      <c r="VHE802" s="200"/>
      <c r="VHF802" s="200"/>
      <c r="VHG802" s="200"/>
      <c r="VHH802" s="200"/>
      <c r="VHI802" s="200"/>
      <c r="VHJ802" s="200"/>
      <c r="VHK802" s="200"/>
      <c r="VHL802" s="200"/>
      <c r="VHM802" s="200"/>
      <c r="VHN802" s="200"/>
      <c r="VHO802" s="200"/>
      <c r="VHP802" s="200"/>
      <c r="VHQ802" s="200"/>
      <c r="VHR802" s="200"/>
      <c r="VHS802" s="200"/>
      <c r="VHT802" s="200"/>
      <c r="VHU802" s="200"/>
      <c r="VHV802" s="200"/>
      <c r="VHW802" s="200"/>
      <c r="VHX802" s="200"/>
      <c r="VHY802" s="200"/>
      <c r="VHZ802" s="200"/>
      <c r="VIA802" s="200"/>
      <c r="VIB802" s="200"/>
      <c r="VIC802" s="200"/>
      <c r="VID802" s="200"/>
      <c r="VIE802" s="200"/>
      <c r="VIF802" s="200"/>
      <c r="VIG802" s="200"/>
      <c r="VIH802" s="200"/>
      <c r="VII802" s="200"/>
      <c r="VIJ802" s="200"/>
      <c r="VIK802" s="200"/>
      <c r="VIL802" s="200"/>
      <c r="VIM802" s="200"/>
      <c r="VIN802" s="200"/>
      <c r="VIO802" s="200"/>
      <c r="VIP802" s="200"/>
      <c r="VIQ802" s="200"/>
      <c r="VIR802" s="200"/>
      <c r="VIS802" s="200"/>
      <c r="VIT802" s="200"/>
      <c r="VIU802" s="200"/>
      <c r="VIV802" s="200"/>
      <c r="VIW802" s="200"/>
      <c r="VIX802" s="200"/>
      <c r="VIY802" s="200"/>
      <c r="VIZ802" s="200"/>
      <c r="VJA802" s="200"/>
      <c r="VJB802" s="200"/>
      <c r="VJC802" s="200"/>
      <c r="VJD802" s="200"/>
      <c r="VJE802" s="200"/>
      <c r="VJF802" s="200"/>
      <c r="VJG802" s="200"/>
      <c r="VJH802" s="200"/>
      <c r="VJI802" s="200"/>
      <c r="VJJ802" s="200"/>
      <c r="VJK802" s="200"/>
      <c r="VJL802" s="200"/>
      <c r="VJM802" s="200"/>
      <c r="VJN802" s="200"/>
      <c r="VJO802" s="200"/>
      <c r="VJP802" s="200"/>
      <c r="VJQ802" s="200"/>
      <c r="VJR802" s="200"/>
      <c r="VJS802" s="200"/>
      <c r="VJT802" s="200"/>
      <c r="VJU802" s="200"/>
      <c r="VJV802" s="200"/>
      <c r="VJW802" s="200"/>
      <c r="VJX802" s="200"/>
      <c r="VJY802" s="200"/>
      <c r="VJZ802" s="200"/>
      <c r="VKA802" s="200"/>
      <c r="VKB802" s="200"/>
      <c r="VKC802" s="200"/>
      <c r="VKD802" s="200"/>
      <c r="VKE802" s="200"/>
      <c r="VKF802" s="200"/>
      <c r="VKG802" s="200"/>
      <c r="VKH802" s="200"/>
      <c r="VKI802" s="200"/>
      <c r="VKJ802" s="200"/>
      <c r="VKK802" s="200"/>
      <c r="VKL802" s="200"/>
      <c r="VKM802" s="200"/>
      <c r="VKN802" s="200"/>
      <c r="VKO802" s="200"/>
      <c r="VKP802" s="200"/>
      <c r="VKQ802" s="200"/>
      <c r="VKR802" s="200"/>
      <c r="VKS802" s="200"/>
      <c r="VKT802" s="200"/>
      <c r="VKU802" s="200"/>
      <c r="VKV802" s="200"/>
      <c r="VKW802" s="200"/>
      <c r="VKX802" s="200"/>
      <c r="VKY802" s="200"/>
      <c r="VKZ802" s="200"/>
      <c r="VLA802" s="200"/>
      <c r="VLB802" s="200"/>
      <c r="VLC802" s="200"/>
      <c r="VLD802" s="200"/>
      <c r="VLE802" s="200"/>
      <c r="VLF802" s="200"/>
      <c r="VLG802" s="200"/>
      <c r="VLH802" s="200"/>
      <c r="VLI802" s="200"/>
      <c r="VLJ802" s="200"/>
      <c r="VLK802" s="200"/>
      <c r="VLL802" s="200"/>
      <c r="VLM802" s="200"/>
      <c r="VLN802" s="200"/>
      <c r="VLO802" s="200"/>
      <c r="VLP802" s="200"/>
      <c r="VLQ802" s="200"/>
      <c r="VLR802" s="200"/>
      <c r="VLS802" s="200"/>
      <c r="VLT802" s="200"/>
      <c r="VLU802" s="200"/>
      <c r="VLV802" s="200"/>
      <c r="VLW802" s="200"/>
      <c r="VLX802" s="200"/>
      <c r="VLY802" s="200"/>
      <c r="VLZ802" s="200"/>
      <c r="VMA802" s="200"/>
      <c r="VMB802" s="200"/>
      <c r="VMC802" s="200"/>
      <c r="VMD802" s="200"/>
      <c r="VME802" s="200"/>
      <c r="VMF802" s="200"/>
      <c r="VMG802" s="200"/>
      <c r="VMH802" s="200"/>
      <c r="VMI802" s="200"/>
      <c r="VMJ802" s="200"/>
      <c r="VMK802" s="200"/>
      <c r="VML802" s="200"/>
      <c r="VMM802" s="200"/>
      <c r="VMN802" s="200"/>
      <c r="VMO802" s="200"/>
      <c r="VMP802" s="200"/>
      <c r="VMQ802" s="200"/>
      <c r="VMR802" s="200"/>
      <c r="VMS802" s="200"/>
      <c r="VMT802" s="200"/>
      <c r="VMU802" s="200"/>
      <c r="VMV802" s="200"/>
      <c r="VMW802" s="200"/>
      <c r="VMX802" s="200"/>
      <c r="VMY802" s="200"/>
      <c r="VMZ802" s="200"/>
      <c r="VNA802" s="200"/>
      <c r="VNB802" s="200"/>
      <c r="VNC802" s="200"/>
      <c r="VND802" s="200"/>
      <c r="VNE802" s="200"/>
      <c r="VNF802" s="200"/>
      <c r="VNG802" s="200"/>
      <c r="VNH802" s="200"/>
      <c r="VNI802" s="200"/>
      <c r="VNJ802" s="200"/>
      <c r="VNK802" s="200"/>
      <c r="VNL802" s="200"/>
      <c r="VNM802" s="200"/>
      <c r="VNN802" s="200"/>
      <c r="VNO802" s="200"/>
      <c r="VNP802" s="200"/>
      <c r="VNQ802" s="200"/>
      <c r="VNR802" s="200"/>
      <c r="VNS802" s="200"/>
      <c r="VNT802" s="200"/>
      <c r="VNU802" s="200"/>
      <c r="VNV802" s="200"/>
      <c r="VNW802" s="200"/>
      <c r="VNX802" s="200"/>
      <c r="VNY802" s="200"/>
      <c r="VNZ802" s="200"/>
      <c r="VOA802" s="200"/>
      <c r="VOB802" s="200"/>
      <c r="VOC802" s="200"/>
      <c r="VOD802" s="200"/>
      <c r="VOE802" s="200"/>
      <c r="VOF802" s="200"/>
      <c r="VOG802" s="200"/>
      <c r="VOH802" s="200"/>
      <c r="VOI802" s="200"/>
      <c r="VOJ802" s="200"/>
      <c r="VOK802" s="200"/>
      <c r="VOL802" s="200"/>
      <c r="VOM802" s="200"/>
      <c r="VON802" s="200"/>
      <c r="VOO802" s="200"/>
      <c r="VOP802" s="200"/>
      <c r="VOQ802" s="200"/>
      <c r="VOR802" s="200"/>
      <c r="VOS802" s="200"/>
      <c r="VOT802" s="200"/>
      <c r="VOU802" s="200"/>
      <c r="VOV802" s="200"/>
      <c r="VOW802" s="200"/>
      <c r="VOX802" s="200"/>
      <c r="VOY802" s="200"/>
      <c r="VOZ802" s="200"/>
      <c r="VPA802" s="200"/>
      <c r="VPB802" s="200"/>
      <c r="VPC802" s="200"/>
      <c r="VPD802" s="200"/>
      <c r="VPE802" s="200"/>
      <c r="VPF802" s="200"/>
      <c r="VPG802" s="200"/>
      <c r="VPH802" s="200"/>
      <c r="VPI802" s="200"/>
      <c r="VPJ802" s="200"/>
      <c r="VPK802" s="200"/>
      <c r="VPL802" s="200"/>
      <c r="VPM802" s="200"/>
      <c r="VPN802" s="200"/>
      <c r="VPO802" s="200"/>
      <c r="VPP802" s="200"/>
      <c r="VPQ802" s="200"/>
      <c r="VPR802" s="200"/>
      <c r="VPS802" s="200"/>
      <c r="VPT802" s="200"/>
      <c r="VPU802" s="200"/>
      <c r="VPV802" s="200"/>
      <c r="VPW802" s="200"/>
      <c r="VPX802" s="200"/>
      <c r="VPY802" s="200"/>
      <c r="VPZ802" s="200"/>
      <c r="VQA802" s="200"/>
      <c r="VQB802" s="200"/>
      <c r="VQC802" s="200"/>
      <c r="VQD802" s="200"/>
      <c r="VQE802" s="200"/>
      <c r="VQF802" s="200"/>
      <c r="VQG802" s="200"/>
      <c r="VQH802" s="200"/>
      <c r="VQI802" s="200"/>
      <c r="VQJ802" s="200"/>
      <c r="VQK802" s="200"/>
      <c r="VQL802" s="200"/>
      <c r="VQM802" s="200"/>
      <c r="VQN802" s="200"/>
      <c r="VQO802" s="200"/>
      <c r="VQP802" s="200"/>
      <c r="VQQ802" s="200"/>
      <c r="VQR802" s="200"/>
      <c r="VQS802" s="200"/>
      <c r="VQT802" s="200"/>
      <c r="VQU802" s="200"/>
      <c r="VQV802" s="200"/>
      <c r="VQW802" s="200"/>
      <c r="VQX802" s="200"/>
      <c r="VQY802" s="200"/>
      <c r="VQZ802" s="200"/>
      <c r="VRA802" s="200"/>
      <c r="VRB802" s="200"/>
      <c r="VRC802" s="200"/>
      <c r="VRD802" s="200"/>
      <c r="VRE802" s="200"/>
      <c r="VRF802" s="200"/>
      <c r="VRG802" s="200"/>
      <c r="VRH802" s="200"/>
      <c r="VRI802" s="200"/>
      <c r="VRJ802" s="200"/>
      <c r="VRK802" s="200"/>
      <c r="VRL802" s="200"/>
      <c r="VRM802" s="200"/>
      <c r="VRN802" s="200"/>
      <c r="VRO802" s="200"/>
      <c r="VRP802" s="200"/>
      <c r="VRQ802" s="200"/>
      <c r="VRR802" s="200"/>
      <c r="VRS802" s="200"/>
      <c r="VRT802" s="200"/>
      <c r="VRU802" s="200"/>
      <c r="VRV802" s="200"/>
      <c r="VRW802" s="200"/>
      <c r="VRX802" s="200"/>
      <c r="VRY802" s="200"/>
      <c r="VRZ802" s="200"/>
      <c r="VSA802" s="200"/>
      <c r="VSB802" s="200"/>
      <c r="VSC802" s="200"/>
      <c r="VSD802" s="200"/>
      <c r="VSE802" s="200"/>
      <c r="VSF802" s="200"/>
      <c r="VSG802" s="200"/>
      <c r="VSH802" s="200"/>
      <c r="VSI802" s="200"/>
      <c r="VSJ802" s="200"/>
      <c r="VSK802" s="200"/>
      <c r="VSL802" s="200"/>
      <c r="VSM802" s="200"/>
      <c r="VSN802" s="200"/>
      <c r="VSO802" s="200"/>
      <c r="VSP802" s="200"/>
      <c r="VSQ802" s="200"/>
      <c r="VSR802" s="200"/>
      <c r="VSS802" s="200"/>
      <c r="VST802" s="200"/>
      <c r="VSU802" s="200"/>
      <c r="VSV802" s="200"/>
      <c r="VSW802" s="200"/>
      <c r="VSX802" s="200"/>
      <c r="VSY802" s="200"/>
      <c r="VSZ802" s="200"/>
      <c r="VTA802" s="200"/>
      <c r="VTB802" s="200"/>
      <c r="VTC802" s="200"/>
      <c r="VTD802" s="200"/>
      <c r="VTE802" s="200"/>
      <c r="VTF802" s="200"/>
      <c r="VTG802" s="200"/>
      <c r="VTH802" s="200"/>
      <c r="VTI802" s="200"/>
      <c r="VTJ802" s="200"/>
      <c r="VTK802" s="200"/>
      <c r="VTL802" s="200"/>
      <c r="VTM802" s="200"/>
      <c r="VTN802" s="200"/>
      <c r="VTO802" s="200"/>
      <c r="VTP802" s="200"/>
      <c r="VTQ802" s="200"/>
      <c r="VTR802" s="200"/>
      <c r="VTS802" s="200"/>
      <c r="VTT802" s="200"/>
      <c r="VTU802" s="200"/>
      <c r="VTV802" s="200"/>
      <c r="VTW802" s="200"/>
      <c r="VTX802" s="200"/>
      <c r="VTY802" s="200"/>
      <c r="VTZ802" s="200"/>
      <c r="VUA802" s="200"/>
      <c r="VUB802" s="200"/>
      <c r="VUC802" s="200"/>
      <c r="VUD802" s="200"/>
      <c r="VUE802" s="200"/>
      <c r="VUF802" s="200"/>
      <c r="VUG802" s="200"/>
      <c r="VUH802" s="200"/>
      <c r="VUI802" s="200"/>
      <c r="VUJ802" s="200"/>
      <c r="VUK802" s="200"/>
      <c r="VUL802" s="200"/>
      <c r="VUM802" s="200"/>
      <c r="VUN802" s="200"/>
      <c r="VUO802" s="200"/>
      <c r="VUP802" s="200"/>
      <c r="VUQ802" s="200"/>
      <c r="VUR802" s="200"/>
      <c r="VUS802" s="200"/>
      <c r="VUT802" s="200"/>
      <c r="VUU802" s="200"/>
      <c r="VUV802" s="200"/>
      <c r="VUW802" s="200"/>
      <c r="VUX802" s="200"/>
      <c r="VUY802" s="200"/>
      <c r="VUZ802" s="200"/>
      <c r="VVA802" s="200"/>
      <c r="VVB802" s="200"/>
      <c r="VVC802" s="200"/>
      <c r="VVD802" s="200"/>
      <c r="VVE802" s="200"/>
      <c r="VVF802" s="200"/>
      <c r="VVG802" s="200"/>
      <c r="VVH802" s="200"/>
      <c r="VVI802" s="200"/>
      <c r="VVJ802" s="200"/>
      <c r="VVK802" s="200"/>
      <c r="VVL802" s="200"/>
      <c r="VVM802" s="200"/>
      <c r="VVN802" s="200"/>
      <c r="VVO802" s="200"/>
      <c r="VVP802" s="200"/>
      <c r="VVQ802" s="200"/>
      <c r="VVR802" s="200"/>
      <c r="VVS802" s="200"/>
      <c r="VVT802" s="200"/>
      <c r="VVU802" s="200"/>
      <c r="VVV802" s="200"/>
      <c r="VVW802" s="200"/>
      <c r="VVX802" s="200"/>
      <c r="VVY802" s="200"/>
      <c r="VVZ802" s="200"/>
      <c r="VWA802" s="200"/>
      <c r="VWB802" s="200"/>
      <c r="VWC802" s="200"/>
      <c r="VWD802" s="200"/>
      <c r="VWE802" s="200"/>
      <c r="VWF802" s="200"/>
      <c r="VWG802" s="200"/>
      <c r="VWH802" s="200"/>
      <c r="VWI802" s="200"/>
      <c r="VWJ802" s="200"/>
      <c r="VWK802" s="200"/>
      <c r="VWL802" s="200"/>
      <c r="VWM802" s="200"/>
      <c r="VWN802" s="200"/>
      <c r="VWO802" s="200"/>
      <c r="VWP802" s="200"/>
      <c r="VWQ802" s="200"/>
      <c r="VWR802" s="200"/>
      <c r="VWS802" s="200"/>
      <c r="VWT802" s="200"/>
      <c r="VWU802" s="200"/>
      <c r="VWV802" s="200"/>
      <c r="VWW802" s="200"/>
      <c r="VWX802" s="200"/>
      <c r="VWY802" s="200"/>
      <c r="VWZ802" s="200"/>
      <c r="VXA802" s="200"/>
      <c r="VXB802" s="200"/>
      <c r="VXC802" s="200"/>
      <c r="VXD802" s="200"/>
      <c r="VXE802" s="200"/>
      <c r="VXF802" s="200"/>
      <c r="VXG802" s="200"/>
      <c r="VXH802" s="200"/>
      <c r="VXI802" s="200"/>
      <c r="VXJ802" s="200"/>
      <c r="VXK802" s="200"/>
      <c r="VXL802" s="200"/>
      <c r="VXM802" s="200"/>
      <c r="VXN802" s="200"/>
      <c r="VXO802" s="200"/>
      <c r="VXP802" s="200"/>
      <c r="VXQ802" s="200"/>
      <c r="VXR802" s="200"/>
      <c r="VXS802" s="200"/>
      <c r="VXT802" s="200"/>
      <c r="VXU802" s="200"/>
      <c r="VXV802" s="200"/>
      <c r="VXW802" s="200"/>
      <c r="VXX802" s="200"/>
      <c r="VXY802" s="200"/>
      <c r="VXZ802" s="200"/>
      <c r="VYA802" s="200"/>
      <c r="VYB802" s="200"/>
      <c r="VYC802" s="200"/>
      <c r="VYD802" s="200"/>
      <c r="VYE802" s="200"/>
      <c r="VYF802" s="200"/>
      <c r="VYG802" s="200"/>
      <c r="VYH802" s="200"/>
      <c r="VYI802" s="200"/>
      <c r="VYJ802" s="200"/>
      <c r="VYK802" s="200"/>
      <c r="VYL802" s="200"/>
      <c r="VYM802" s="200"/>
      <c r="VYN802" s="200"/>
      <c r="VYO802" s="200"/>
      <c r="VYP802" s="200"/>
      <c r="VYQ802" s="200"/>
      <c r="VYR802" s="200"/>
      <c r="VYS802" s="200"/>
      <c r="VYT802" s="200"/>
      <c r="VYU802" s="200"/>
      <c r="VYV802" s="200"/>
      <c r="VYW802" s="200"/>
      <c r="VYX802" s="200"/>
      <c r="VYY802" s="200"/>
      <c r="VYZ802" s="200"/>
      <c r="VZA802" s="200"/>
      <c r="VZB802" s="200"/>
      <c r="VZC802" s="200"/>
      <c r="VZD802" s="200"/>
      <c r="VZE802" s="200"/>
      <c r="VZF802" s="200"/>
      <c r="VZG802" s="200"/>
      <c r="VZH802" s="200"/>
      <c r="VZI802" s="200"/>
      <c r="VZJ802" s="200"/>
      <c r="VZK802" s="200"/>
      <c r="VZL802" s="200"/>
      <c r="VZM802" s="200"/>
      <c r="VZN802" s="200"/>
      <c r="VZO802" s="200"/>
      <c r="VZP802" s="200"/>
      <c r="VZQ802" s="200"/>
      <c r="VZR802" s="200"/>
      <c r="VZS802" s="200"/>
      <c r="VZT802" s="200"/>
      <c r="VZU802" s="200"/>
      <c r="VZV802" s="200"/>
      <c r="VZW802" s="200"/>
      <c r="VZX802" s="200"/>
      <c r="VZY802" s="200"/>
      <c r="VZZ802" s="200"/>
      <c r="WAA802" s="200"/>
      <c r="WAB802" s="200"/>
      <c r="WAC802" s="200"/>
      <c r="WAD802" s="200"/>
      <c r="WAE802" s="200"/>
      <c r="WAF802" s="200"/>
      <c r="WAG802" s="200"/>
      <c r="WAH802" s="200"/>
      <c r="WAI802" s="200"/>
      <c r="WAJ802" s="200"/>
      <c r="WAK802" s="200"/>
      <c r="WAL802" s="200"/>
      <c r="WAM802" s="200"/>
      <c r="WAN802" s="200"/>
      <c r="WAO802" s="200"/>
      <c r="WAP802" s="200"/>
      <c r="WAQ802" s="200"/>
      <c r="WAR802" s="200"/>
      <c r="WAS802" s="200"/>
      <c r="WAT802" s="200"/>
      <c r="WAU802" s="200"/>
      <c r="WAV802" s="200"/>
      <c r="WAW802" s="200"/>
      <c r="WAX802" s="200"/>
      <c r="WAY802" s="200"/>
      <c r="WAZ802" s="200"/>
      <c r="WBA802" s="200"/>
      <c r="WBB802" s="200"/>
      <c r="WBC802" s="200"/>
      <c r="WBD802" s="200"/>
      <c r="WBE802" s="200"/>
      <c r="WBF802" s="200"/>
      <c r="WBG802" s="200"/>
      <c r="WBH802" s="200"/>
      <c r="WBI802" s="200"/>
      <c r="WBJ802" s="200"/>
      <c r="WBK802" s="200"/>
      <c r="WBL802" s="200"/>
      <c r="WBM802" s="200"/>
      <c r="WBN802" s="200"/>
      <c r="WBO802" s="200"/>
      <c r="WBP802" s="200"/>
      <c r="WBQ802" s="200"/>
      <c r="WBR802" s="200"/>
      <c r="WBS802" s="200"/>
      <c r="WBT802" s="200"/>
      <c r="WBU802" s="200"/>
      <c r="WBV802" s="200"/>
      <c r="WBW802" s="200"/>
      <c r="WBX802" s="200"/>
      <c r="WBY802" s="200"/>
      <c r="WBZ802" s="200"/>
      <c r="WCA802" s="200"/>
      <c r="WCB802" s="200"/>
      <c r="WCC802" s="200"/>
      <c r="WCD802" s="200"/>
      <c r="WCE802" s="200"/>
      <c r="WCF802" s="200"/>
      <c r="WCG802" s="200"/>
      <c r="WCH802" s="200"/>
      <c r="WCI802" s="200"/>
      <c r="WCJ802" s="200"/>
      <c r="WCK802" s="200"/>
      <c r="WCL802" s="200"/>
      <c r="WCM802" s="200"/>
      <c r="WCN802" s="200"/>
      <c r="WCO802" s="200"/>
      <c r="WCP802" s="200"/>
      <c r="WCQ802" s="200"/>
      <c r="WCR802" s="200"/>
      <c r="WCS802" s="200"/>
      <c r="WCT802" s="200"/>
      <c r="WCU802" s="200"/>
      <c r="WCV802" s="200"/>
      <c r="WCW802" s="200"/>
      <c r="WCX802" s="200"/>
      <c r="WCY802" s="200"/>
      <c r="WCZ802" s="200"/>
      <c r="WDA802" s="200"/>
      <c r="WDB802" s="200"/>
      <c r="WDC802" s="200"/>
      <c r="WDD802" s="200"/>
      <c r="WDE802" s="200"/>
      <c r="WDF802" s="200"/>
      <c r="WDG802" s="200"/>
      <c r="WDH802" s="200"/>
      <c r="WDI802" s="200"/>
      <c r="WDJ802" s="200"/>
      <c r="WDK802" s="200"/>
      <c r="WDL802" s="200"/>
      <c r="WDM802" s="200"/>
      <c r="WDN802" s="200"/>
      <c r="WDO802" s="200"/>
      <c r="WDP802" s="200"/>
      <c r="WDQ802" s="200"/>
      <c r="WDR802" s="200"/>
      <c r="WDS802" s="200"/>
      <c r="WDT802" s="200"/>
      <c r="WDU802" s="200"/>
      <c r="WDV802" s="200"/>
      <c r="WDW802" s="200"/>
      <c r="WDX802" s="200"/>
      <c r="WDY802" s="200"/>
      <c r="WDZ802" s="200"/>
      <c r="WEA802" s="200"/>
      <c r="WEB802" s="200"/>
      <c r="WEC802" s="200"/>
      <c r="WED802" s="200"/>
      <c r="WEE802" s="200"/>
      <c r="WEF802" s="200"/>
      <c r="WEG802" s="200"/>
      <c r="WEH802" s="200"/>
      <c r="WEI802" s="200"/>
      <c r="WEJ802" s="200"/>
      <c r="WEK802" s="200"/>
      <c r="WEL802" s="200"/>
      <c r="WEM802" s="200"/>
      <c r="WEN802" s="200"/>
      <c r="WEO802" s="200"/>
      <c r="WEP802" s="200"/>
      <c r="WEQ802" s="200"/>
      <c r="WER802" s="200"/>
      <c r="WES802" s="200"/>
      <c r="WET802" s="200"/>
      <c r="WEU802" s="200"/>
      <c r="WEV802" s="200"/>
      <c r="WEW802" s="200"/>
      <c r="WEX802" s="200"/>
      <c r="WEY802" s="200"/>
      <c r="WEZ802" s="200"/>
      <c r="WFA802" s="200"/>
      <c r="WFB802" s="200"/>
      <c r="WFC802" s="200"/>
      <c r="WFD802" s="200"/>
      <c r="WFE802" s="200"/>
      <c r="WFF802" s="200"/>
      <c r="WFG802" s="200"/>
      <c r="WFH802" s="200"/>
      <c r="WFI802" s="200"/>
      <c r="WFJ802" s="200"/>
      <c r="WFK802" s="200"/>
      <c r="WFL802" s="200"/>
      <c r="WFM802" s="200"/>
      <c r="WFN802" s="200"/>
      <c r="WFO802" s="200"/>
      <c r="WFP802" s="200"/>
      <c r="WFQ802" s="200"/>
      <c r="WFR802" s="200"/>
      <c r="WFS802" s="200"/>
      <c r="WFT802" s="200"/>
      <c r="WFU802" s="200"/>
      <c r="WFV802" s="200"/>
      <c r="WFW802" s="200"/>
      <c r="WFX802" s="200"/>
      <c r="WFY802" s="200"/>
      <c r="WFZ802" s="200"/>
      <c r="WGA802" s="200"/>
      <c r="WGB802" s="200"/>
      <c r="WGC802" s="200"/>
      <c r="WGD802" s="200"/>
      <c r="WGE802" s="200"/>
      <c r="WGF802" s="200"/>
      <c r="WGG802" s="200"/>
      <c r="WGH802" s="200"/>
      <c r="WGI802" s="200"/>
      <c r="WGJ802" s="200"/>
      <c r="WGK802" s="200"/>
      <c r="WGL802" s="200"/>
      <c r="WGM802" s="200"/>
      <c r="WGN802" s="200"/>
      <c r="WGO802" s="200"/>
      <c r="WGP802" s="200"/>
      <c r="WGQ802" s="200"/>
      <c r="WGR802" s="200"/>
      <c r="WGS802" s="200"/>
      <c r="WGT802" s="200"/>
      <c r="WGU802" s="200"/>
      <c r="WGV802" s="200"/>
      <c r="WGW802" s="200"/>
      <c r="WGX802" s="200"/>
      <c r="WGY802" s="200"/>
      <c r="WGZ802" s="200"/>
      <c r="WHA802" s="200"/>
      <c r="WHB802" s="200"/>
      <c r="WHC802" s="200"/>
      <c r="WHD802" s="200"/>
      <c r="WHE802" s="200"/>
      <c r="WHF802" s="200"/>
      <c r="WHG802" s="200"/>
      <c r="WHH802" s="200"/>
      <c r="WHI802" s="200"/>
      <c r="WHJ802" s="200"/>
      <c r="WHK802" s="200"/>
      <c r="WHL802" s="200"/>
      <c r="WHM802" s="200"/>
      <c r="WHN802" s="200"/>
      <c r="WHO802" s="200"/>
      <c r="WHP802" s="200"/>
      <c r="WHQ802" s="200"/>
      <c r="WHR802" s="200"/>
      <c r="WHS802" s="200"/>
      <c r="WHT802" s="200"/>
      <c r="WHU802" s="200"/>
      <c r="WHV802" s="200"/>
      <c r="WHW802" s="200"/>
      <c r="WHX802" s="200"/>
      <c r="WHY802" s="200"/>
      <c r="WHZ802" s="200"/>
      <c r="WIA802" s="200"/>
      <c r="WIB802" s="200"/>
      <c r="WIC802" s="200"/>
      <c r="WID802" s="200"/>
      <c r="WIE802" s="200"/>
      <c r="WIF802" s="200"/>
      <c r="WIG802" s="200"/>
      <c r="WIH802" s="200"/>
      <c r="WII802" s="200"/>
      <c r="WIJ802" s="200"/>
      <c r="WIK802" s="200"/>
      <c r="WIL802" s="200"/>
      <c r="WIM802" s="200"/>
      <c r="WIN802" s="200"/>
      <c r="WIO802" s="200"/>
      <c r="WIP802" s="200"/>
      <c r="WIQ802" s="200"/>
      <c r="WIR802" s="200"/>
      <c r="WIS802" s="200"/>
      <c r="WIT802" s="200"/>
      <c r="WIU802" s="200"/>
      <c r="WIV802" s="200"/>
      <c r="WIW802" s="200"/>
      <c r="WIX802" s="200"/>
      <c r="WIY802" s="200"/>
      <c r="WIZ802" s="200"/>
      <c r="WJA802" s="200"/>
      <c r="WJB802" s="200"/>
      <c r="WJC802" s="200"/>
      <c r="WJD802" s="200"/>
      <c r="WJE802" s="200"/>
      <c r="WJF802" s="200"/>
      <c r="WJG802" s="200"/>
      <c r="WJH802" s="200"/>
      <c r="WJI802" s="200"/>
      <c r="WJJ802" s="200"/>
      <c r="WJK802" s="200"/>
      <c r="WJL802" s="200"/>
      <c r="WJM802" s="200"/>
      <c r="WJN802" s="200"/>
      <c r="WJO802" s="200"/>
      <c r="WJP802" s="200"/>
      <c r="WJQ802" s="200"/>
      <c r="WJR802" s="200"/>
      <c r="WJS802" s="200"/>
      <c r="WJT802" s="200"/>
      <c r="WJU802" s="200"/>
      <c r="WJV802" s="200"/>
      <c r="WJW802" s="200"/>
      <c r="WJX802" s="200"/>
      <c r="WJY802" s="200"/>
      <c r="WJZ802" s="200"/>
      <c r="WKA802" s="200"/>
      <c r="WKB802" s="200"/>
      <c r="WKC802" s="200"/>
      <c r="WKD802" s="200"/>
      <c r="WKE802" s="200"/>
      <c r="WKF802" s="200"/>
      <c r="WKG802" s="200"/>
      <c r="WKH802" s="200"/>
      <c r="WKI802" s="200"/>
      <c r="WKJ802" s="200"/>
      <c r="WKK802" s="200"/>
      <c r="WKL802" s="200"/>
      <c r="WKM802" s="200"/>
      <c r="WKN802" s="200"/>
      <c r="WKO802" s="200"/>
      <c r="WKP802" s="200"/>
      <c r="WKQ802" s="200"/>
      <c r="WKR802" s="200"/>
      <c r="WKS802" s="200"/>
      <c r="WKT802" s="200"/>
      <c r="WKU802" s="200"/>
      <c r="WKV802" s="200"/>
      <c r="WKW802" s="200"/>
      <c r="WKX802" s="200"/>
      <c r="WKY802" s="200"/>
      <c r="WKZ802" s="200"/>
      <c r="WLA802" s="200"/>
      <c r="WLB802" s="200"/>
      <c r="WLC802" s="200"/>
      <c r="WLD802" s="200"/>
      <c r="WLE802" s="200"/>
      <c r="WLF802" s="200"/>
      <c r="WLG802" s="200"/>
      <c r="WLH802" s="200"/>
      <c r="WLI802" s="200"/>
      <c r="WLJ802" s="200"/>
      <c r="WLK802" s="200"/>
      <c r="WLL802" s="200"/>
      <c r="WLM802" s="200"/>
      <c r="WLN802" s="200"/>
      <c r="WLO802" s="200"/>
      <c r="WLP802" s="200"/>
      <c r="WLQ802" s="200"/>
      <c r="WLR802" s="200"/>
      <c r="WLS802" s="200"/>
      <c r="WLT802" s="200"/>
      <c r="WLU802" s="200"/>
      <c r="WLV802" s="200"/>
      <c r="WLW802" s="200"/>
      <c r="WLX802" s="200"/>
      <c r="WLY802" s="200"/>
      <c r="WLZ802" s="200"/>
      <c r="WMA802" s="200"/>
      <c r="WMB802" s="200"/>
      <c r="WMC802" s="200"/>
      <c r="WMD802" s="200"/>
      <c r="WME802" s="200"/>
      <c r="WMF802" s="200"/>
      <c r="WMG802" s="200"/>
      <c r="WMH802" s="200"/>
      <c r="WMI802" s="200"/>
      <c r="WMJ802" s="200"/>
      <c r="WMK802" s="200"/>
      <c r="WML802" s="200"/>
      <c r="WMM802" s="200"/>
      <c r="WMN802" s="200"/>
      <c r="WMO802" s="200"/>
      <c r="WMP802" s="200"/>
      <c r="WMQ802" s="200"/>
      <c r="WMR802" s="200"/>
      <c r="WMS802" s="200"/>
      <c r="WMT802" s="200"/>
      <c r="WMU802" s="200"/>
      <c r="WMV802" s="200"/>
      <c r="WMW802" s="200"/>
      <c r="WMX802" s="200"/>
      <c r="WMY802" s="200"/>
      <c r="WMZ802" s="200"/>
      <c r="WNA802" s="200"/>
      <c r="WNB802" s="200"/>
      <c r="WNC802" s="200"/>
      <c r="WND802" s="200"/>
      <c r="WNE802" s="200"/>
      <c r="WNF802" s="200"/>
      <c r="WNG802" s="200"/>
      <c r="WNH802" s="200"/>
      <c r="WNI802" s="200"/>
      <c r="WNJ802" s="200"/>
      <c r="WNK802" s="200"/>
      <c r="WNL802" s="200"/>
      <c r="WNM802" s="200"/>
      <c r="WNN802" s="200"/>
      <c r="WNO802" s="200"/>
      <c r="WNP802" s="200"/>
      <c r="WNQ802" s="200"/>
      <c r="WNR802" s="200"/>
      <c r="WNS802" s="200"/>
      <c r="WNT802" s="200"/>
      <c r="WNU802" s="200"/>
      <c r="WNV802" s="200"/>
      <c r="WNW802" s="200"/>
      <c r="WNX802" s="200"/>
      <c r="WNY802" s="200"/>
      <c r="WNZ802" s="200"/>
      <c r="WOA802" s="200"/>
      <c r="WOB802" s="200"/>
      <c r="WOC802" s="200"/>
      <c r="WOD802" s="200"/>
      <c r="WOE802" s="200"/>
      <c r="WOF802" s="200"/>
      <c r="WOG802" s="200"/>
      <c r="WOH802" s="200"/>
      <c r="WOI802" s="200"/>
      <c r="WOJ802" s="200"/>
      <c r="WOK802" s="200"/>
      <c r="WOL802" s="200"/>
      <c r="WOM802" s="200"/>
      <c r="WON802" s="200"/>
      <c r="WOO802" s="200"/>
      <c r="WOP802" s="200"/>
      <c r="WOQ802" s="200"/>
      <c r="WOR802" s="200"/>
      <c r="WOS802" s="200"/>
      <c r="WOT802" s="200"/>
      <c r="WOU802" s="200"/>
      <c r="WOV802" s="200"/>
      <c r="WOW802" s="200"/>
      <c r="WOX802" s="200"/>
      <c r="WOY802" s="200"/>
      <c r="WOZ802" s="200"/>
      <c r="WPA802" s="200"/>
      <c r="WPB802" s="200"/>
      <c r="WPC802" s="200"/>
      <c r="WPD802" s="200"/>
      <c r="WPE802" s="200"/>
      <c r="WPF802" s="200"/>
      <c r="WPG802" s="200"/>
      <c r="WPH802" s="200"/>
      <c r="WPI802" s="200"/>
      <c r="WPJ802" s="200"/>
      <c r="WPK802" s="200"/>
      <c r="WPL802" s="200"/>
      <c r="WPM802" s="200"/>
      <c r="WPN802" s="200"/>
      <c r="WPO802" s="200"/>
      <c r="WPP802" s="200"/>
      <c r="WPQ802" s="200"/>
      <c r="WPR802" s="200"/>
      <c r="WPS802" s="200"/>
      <c r="WPT802" s="200"/>
      <c r="WPU802" s="200"/>
      <c r="WPV802" s="200"/>
      <c r="WPW802" s="200"/>
      <c r="WPX802" s="200"/>
      <c r="WPY802" s="200"/>
      <c r="WPZ802" s="200"/>
      <c r="WQA802" s="200"/>
      <c r="WQB802" s="200"/>
      <c r="WQC802" s="200"/>
      <c r="WQD802" s="200"/>
      <c r="WQE802" s="200"/>
      <c r="WQF802" s="200"/>
      <c r="WQG802" s="200"/>
      <c r="WQH802" s="200"/>
      <c r="WQI802" s="200"/>
      <c r="WQJ802" s="200"/>
      <c r="WQK802" s="200"/>
      <c r="WQL802" s="200"/>
      <c r="WQM802" s="200"/>
      <c r="WQN802" s="200"/>
      <c r="WQO802" s="200"/>
      <c r="WQP802" s="200"/>
      <c r="WQQ802" s="200"/>
      <c r="WQR802" s="200"/>
      <c r="WQS802" s="200"/>
      <c r="WQT802" s="200"/>
      <c r="WQU802" s="200"/>
      <c r="WQV802" s="200"/>
      <c r="WQW802" s="200"/>
      <c r="WQX802" s="200"/>
      <c r="WQY802" s="200"/>
      <c r="WQZ802" s="200"/>
      <c r="WRA802" s="200"/>
      <c r="WRB802" s="200"/>
      <c r="WRC802" s="200"/>
      <c r="WRD802" s="200"/>
      <c r="WRE802" s="200"/>
      <c r="WRF802" s="200"/>
      <c r="WRG802" s="200"/>
      <c r="WRH802" s="200"/>
      <c r="WRI802" s="200"/>
      <c r="WRJ802" s="200"/>
      <c r="WRK802" s="200"/>
      <c r="WRL802" s="200"/>
      <c r="WRM802" s="200"/>
      <c r="WRN802" s="200"/>
      <c r="WRO802" s="200"/>
      <c r="WRP802" s="200"/>
      <c r="WRQ802" s="200"/>
      <c r="WRR802" s="200"/>
      <c r="WRS802" s="200"/>
      <c r="WRT802" s="200"/>
      <c r="WRU802" s="200"/>
      <c r="WRV802" s="200"/>
      <c r="WRW802" s="200"/>
      <c r="WRX802" s="200"/>
      <c r="WRY802" s="200"/>
      <c r="WRZ802" s="200"/>
      <c r="WSA802" s="200"/>
      <c r="WSB802" s="200"/>
      <c r="WSC802" s="200"/>
      <c r="WSD802" s="200"/>
      <c r="WSE802" s="200"/>
      <c r="WSF802" s="200"/>
      <c r="WSG802" s="200"/>
      <c r="WSH802" s="200"/>
      <c r="WSI802" s="200"/>
      <c r="WSJ802" s="200"/>
      <c r="WSK802" s="200"/>
      <c r="WSL802" s="200"/>
      <c r="WSM802" s="200"/>
      <c r="WSN802" s="200"/>
      <c r="WSO802" s="200"/>
      <c r="WSP802" s="200"/>
      <c r="WSQ802" s="200"/>
      <c r="WSR802" s="200"/>
      <c r="WSS802" s="200"/>
      <c r="WST802" s="200"/>
      <c r="WSU802" s="200"/>
      <c r="WSV802" s="200"/>
      <c r="WSW802" s="200"/>
      <c r="WSX802" s="200"/>
      <c r="WSY802" s="200"/>
      <c r="WSZ802" s="200"/>
      <c r="WTA802" s="200"/>
      <c r="WTB802" s="200"/>
      <c r="WTC802" s="200"/>
      <c r="WTD802" s="200"/>
      <c r="WTE802" s="200"/>
      <c r="WTF802" s="200"/>
      <c r="WTG802" s="200"/>
      <c r="WTH802" s="200"/>
      <c r="WTI802" s="200"/>
      <c r="WTJ802" s="200"/>
      <c r="WTK802" s="200"/>
      <c r="WTL802" s="200"/>
      <c r="WTM802" s="200"/>
      <c r="WTN802" s="200"/>
      <c r="WTO802" s="200"/>
      <c r="WTP802" s="200"/>
      <c r="WTQ802" s="200"/>
      <c r="WTR802" s="200"/>
      <c r="WTS802" s="200"/>
      <c r="WTT802" s="200"/>
      <c r="WTU802" s="200"/>
      <c r="WTV802" s="200"/>
      <c r="WTW802" s="200"/>
      <c r="WTX802" s="200"/>
      <c r="WTY802" s="200"/>
      <c r="WTZ802" s="200"/>
      <c r="WUA802" s="200"/>
      <c r="WUB802" s="200"/>
      <c r="WUC802" s="200"/>
      <c r="WUD802" s="200"/>
      <c r="WUE802" s="200"/>
      <c r="WUF802" s="200"/>
      <c r="WUG802" s="200"/>
      <c r="WUH802" s="200"/>
      <c r="WUI802" s="200"/>
      <c r="WUJ802" s="200"/>
      <c r="WUK802" s="200"/>
      <c r="WUL802" s="200"/>
      <c r="WUM802" s="200"/>
      <c r="WUN802" s="200"/>
      <c r="WUO802" s="200"/>
      <c r="WUP802" s="200"/>
      <c r="WUQ802" s="200"/>
      <c r="WUR802" s="200"/>
      <c r="WUS802" s="200"/>
      <c r="WUT802" s="200"/>
      <c r="WUU802" s="200"/>
      <c r="WUV802" s="200"/>
      <c r="WUW802" s="200"/>
      <c r="WUX802" s="200"/>
      <c r="WUY802" s="200"/>
      <c r="WUZ802" s="200"/>
      <c r="WVA802" s="200"/>
      <c r="WVB802" s="200"/>
      <c r="WVC802" s="200"/>
      <c r="WVD802" s="200"/>
      <c r="WVE802" s="200"/>
      <c r="WVF802" s="200"/>
      <c r="WVG802" s="200"/>
      <c r="WVH802" s="200"/>
      <c r="WVI802" s="200"/>
      <c r="WVJ802" s="200"/>
      <c r="WVK802" s="200"/>
      <c r="WVL802" s="200"/>
      <c r="WVM802" s="200"/>
      <c r="WVN802" s="200"/>
      <c r="WVO802" s="200"/>
      <c r="WVP802" s="200"/>
      <c r="WVQ802" s="200"/>
      <c r="WVR802" s="200"/>
      <c r="WVS802" s="200"/>
      <c r="WVT802" s="200"/>
      <c r="WVU802" s="200"/>
      <c r="WVV802" s="200"/>
      <c r="WVW802" s="200"/>
      <c r="WVX802" s="200"/>
      <c r="WVY802" s="200"/>
      <c r="WVZ802" s="200"/>
      <c r="WWA802" s="200"/>
      <c r="WWB802" s="200"/>
      <c r="WWC802" s="200"/>
      <c r="WWD802" s="200"/>
      <c r="WWE802" s="200"/>
      <c r="WWF802" s="200"/>
      <c r="WWG802" s="200"/>
      <c r="WWH802" s="200"/>
      <c r="WWI802" s="200"/>
      <c r="WWJ802" s="200"/>
      <c r="WWK802" s="200"/>
      <c r="WWL802" s="200"/>
      <c r="WWM802" s="200"/>
      <c r="WWN802" s="200"/>
      <c r="WWO802" s="200"/>
      <c r="WWP802" s="200"/>
      <c r="WWQ802" s="200"/>
      <c r="WWR802" s="200"/>
      <c r="WWS802" s="200"/>
      <c r="WWT802" s="200"/>
      <c r="WWU802" s="200"/>
      <c r="WWV802" s="200"/>
      <c r="WWW802" s="200"/>
      <c r="WWX802" s="200"/>
      <c r="WWY802" s="200"/>
      <c r="WWZ802" s="200"/>
      <c r="WXA802" s="200"/>
      <c r="WXB802" s="200"/>
      <c r="WXC802" s="200"/>
      <c r="WXD802" s="200"/>
      <c r="WXE802" s="200"/>
      <c r="WXF802" s="200"/>
      <c r="WXG802" s="200"/>
      <c r="WXH802" s="200"/>
      <c r="WXI802" s="200"/>
      <c r="WXJ802" s="200"/>
      <c r="WXK802" s="200"/>
      <c r="WXL802" s="200"/>
      <c r="WXM802" s="200"/>
      <c r="WXN802" s="200"/>
      <c r="WXO802" s="200"/>
      <c r="WXP802" s="200"/>
      <c r="WXQ802" s="200"/>
      <c r="WXR802" s="200"/>
      <c r="WXS802" s="200"/>
      <c r="WXT802" s="200"/>
      <c r="WXU802" s="200"/>
      <c r="WXV802" s="200"/>
      <c r="WXW802" s="200"/>
      <c r="WXX802" s="200"/>
      <c r="WXY802" s="200"/>
      <c r="WXZ802" s="200"/>
      <c r="WYA802" s="200"/>
      <c r="WYB802" s="200"/>
      <c r="WYC802" s="200"/>
      <c r="WYD802" s="200"/>
      <c r="WYE802" s="200"/>
      <c r="WYF802" s="200"/>
      <c r="WYG802" s="200"/>
      <c r="WYH802" s="200"/>
      <c r="WYI802" s="200"/>
      <c r="WYJ802" s="200"/>
      <c r="WYK802" s="200"/>
      <c r="WYL802" s="200"/>
      <c r="WYM802" s="200"/>
      <c r="WYN802" s="200"/>
      <c r="WYO802" s="200"/>
      <c r="WYP802" s="200"/>
      <c r="WYQ802" s="200"/>
      <c r="WYR802" s="200"/>
      <c r="WYS802" s="200"/>
      <c r="WYT802" s="200"/>
      <c r="WYU802" s="200"/>
      <c r="WYV802" s="200"/>
      <c r="WYW802" s="200"/>
      <c r="WYX802" s="200"/>
      <c r="WYY802" s="200"/>
      <c r="WYZ802" s="200"/>
      <c r="WZA802" s="200"/>
      <c r="WZB802" s="200"/>
      <c r="WZC802" s="200"/>
      <c r="WZD802" s="200"/>
      <c r="WZE802" s="200"/>
      <c r="WZF802" s="200"/>
      <c r="WZG802" s="200"/>
      <c r="WZH802" s="200"/>
      <c r="WZI802" s="200"/>
      <c r="WZJ802" s="200"/>
      <c r="WZK802" s="200"/>
      <c r="WZL802" s="200"/>
      <c r="WZM802" s="200"/>
      <c r="WZN802" s="200"/>
      <c r="WZO802" s="200"/>
      <c r="WZP802" s="200"/>
      <c r="WZQ802" s="200"/>
      <c r="WZR802" s="200"/>
      <c r="WZS802" s="200"/>
      <c r="WZT802" s="200"/>
      <c r="WZU802" s="200"/>
      <c r="WZV802" s="200"/>
      <c r="WZW802" s="200"/>
      <c r="WZX802" s="200"/>
      <c r="WZY802" s="200"/>
      <c r="WZZ802" s="200"/>
      <c r="XAA802" s="200"/>
      <c r="XAB802" s="200"/>
      <c r="XAC802" s="200"/>
      <c r="XAD802" s="200"/>
      <c r="XAE802" s="200"/>
      <c r="XAF802" s="200"/>
      <c r="XAG802" s="200"/>
      <c r="XAH802" s="200"/>
      <c r="XAI802" s="200"/>
      <c r="XAJ802" s="200"/>
      <c r="XAK802" s="200"/>
      <c r="XAL802" s="200"/>
      <c r="XAM802" s="200"/>
      <c r="XAN802" s="200"/>
      <c r="XAO802" s="200"/>
      <c r="XAP802" s="200"/>
      <c r="XAQ802" s="200"/>
      <c r="XAR802" s="200"/>
      <c r="XAS802" s="200"/>
      <c r="XAT802" s="200"/>
      <c r="XAU802" s="200"/>
      <c r="XAV802" s="200"/>
      <c r="XAW802" s="200"/>
      <c r="XAX802" s="200"/>
      <c r="XAY802" s="200"/>
      <c r="XAZ802" s="200"/>
      <c r="XBA802" s="200"/>
      <c r="XBB802" s="200"/>
      <c r="XBC802" s="200"/>
      <c r="XBD802" s="200"/>
      <c r="XBE802" s="200"/>
      <c r="XBF802" s="200"/>
      <c r="XBG802" s="200"/>
      <c r="XBH802" s="200"/>
      <c r="XBI802" s="200"/>
      <c r="XBJ802" s="200"/>
      <c r="XBK802" s="200"/>
      <c r="XBL802" s="200"/>
      <c r="XBM802" s="200"/>
      <c r="XBN802" s="200"/>
      <c r="XBO802" s="200"/>
      <c r="XBP802" s="200"/>
      <c r="XBQ802" s="200"/>
      <c r="XBR802" s="200"/>
      <c r="XBS802" s="200"/>
      <c r="XBT802" s="200"/>
      <c r="XBU802" s="200"/>
      <c r="XBV802" s="200"/>
      <c r="XBW802" s="200"/>
      <c r="XBX802" s="200"/>
      <c r="XBY802" s="200"/>
      <c r="XBZ802" s="200"/>
      <c r="XCA802" s="200"/>
      <c r="XCB802" s="200"/>
      <c r="XCC802" s="200"/>
      <c r="XCD802" s="200"/>
      <c r="XCE802" s="200"/>
      <c r="XCF802" s="200"/>
      <c r="XCG802" s="200"/>
      <c r="XCH802" s="200"/>
      <c r="XCI802" s="200"/>
      <c r="XCJ802" s="200"/>
      <c r="XCK802" s="200"/>
      <c r="XCL802" s="200"/>
      <c r="XCM802" s="200"/>
      <c r="XCN802" s="200"/>
      <c r="XCO802" s="200"/>
      <c r="XCP802" s="200"/>
      <c r="XCQ802" s="200"/>
      <c r="XCR802" s="200"/>
      <c r="XCS802" s="200"/>
      <c r="XCT802" s="200"/>
      <c r="XCU802" s="200"/>
      <c r="XCV802" s="200"/>
      <c r="XCW802" s="200"/>
      <c r="XCX802" s="200"/>
      <c r="XCY802" s="200"/>
      <c r="XCZ802" s="200"/>
      <c r="XDA802" s="200"/>
      <c r="XDB802" s="200"/>
      <c r="XDC802" s="200"/>
      <c r="XDD802" s="200"/>
      <c r="XDE802" s="200"/>
      <c r="XDF802" s="200"/>
      <c r="XDG802" s="200"/>
      <c r="XDH802" s="200"/>
      <c r="XDI802" s="200"/>
      <c r="XDJ802" s="200"/>
      <c r="XDK802" s="200"/>
      <c r="XDL802" s="200"/>
      <c r="XDM802" s="200"/>
      <c r="XDN802" s="200"/>
      <c r="XDO802" s="200"/>
      <c r="XDP802" s="200"/>
      <c r="XDQ802" s="200"/>
      <c r="XDR802" s="200"/>
      <c r="XDS802" s="200"/>
      <c r="XDT802" s="200"/>
    </row>
    <row r="803" s="12" customFormat="1" ht="36" spans="1:16348">
      <c r="A803" s="35">
        <v>794</v>
      </c>
      <c r="B803" s="36" t="s">
        <v>2417</v>
      </c>
      <c r="C803" s="36" t="s">
        <v>31</v>
      </c>
      <c r="D803" s="36" t="s">
        <v>34</v>
      </c>
      <c r="E803" s="36" t="s">
        <v>1069</v>
      </c>
      <c r="F803" s="37">
        <v>44378</v>
      </c>
      <c r="G803" s="37">
        <v>44501</v>
      </c>
      <c r="H803" s="36" t="s">
        <v>2414</v>
      </c>
      <c r="I803" s="36" t="s">
        <v>2418</v>
      </c>
      <c r="J803" s="53">
        <v>20</v>
      </c>
      <c r="K803" s="53"/>
      <c r="L803" s="53">
        <v>20</v>
      </c>
      <c r="M803" s="53"/>
      <c r="N803" s="53"/>
      <c r="O803" s="53">
        <v>1</v>
      </c>
      <c r="P803" s="36">
        <v>12</v>
      </c>
      <c r="Q803" s="36">
        <v>50</v>
      </c>
      <c r="R803" s="53"/>
      <c r="S803" s="36">
        <v>12</v>
      </c>
      <c r="T803" s="36">
        <v>50</v>
      </c>
      <c r="U803" s="36" t="s">
        <v>2419</v>
      </c>
      <c r="V803" s="42" t="s">
        <v>39</v>
      </c>
      <c r="W803" s="36" t="s">
        <v>54</v>
      </c>
      <c r="X803" s="200"/>
      <c r="Y803" s="200"/>
      <c r="Z803" s="200"/>
      <c r="AA803" s="200"/>
      <c r="AB803" s="200"/>
      <c r="AC803" s="200"/>
      <c r="AD803" s="200"/>
      <c r="AE803" s="200"/>
      <c r="AF803" s="200"/>
      <c r="AG803" s="200"/>
      <c r="AH803" s="200"/>
      <c r="AI803" s="200"/>
      <c r="AJ803" s="200"/>
      <c r="AK803" s="200"/>
      <c r="AL803" s="200"/>
      <c r="AM803" s="200"/>
      <c r="AN803" s="200"/>
      <c r="AO803" s="200"/>
      <c r="AP803" s="200"/>
      <c r="AQ803" s="200"/>
      <c r="AR803" s="200"/>
      <c r="AS803" s="200"/>
      <c r="AT803" s="200"/>
      <c r="AU803" s="200"/>
      <c r="AV803" s="200"/>
      <c r="AW803" s="200"/>
      <c r="AX803" s="200"/>
      <c r="AY803" s="200"/>
      <c r="AZ803" s="200"/>
      <c r="BA803" s="200"/>
      <c r="BB803" s="200"/>
      <c r="BC803" s="200"/>
      <c r="BD803" s="200"/>
      <c r="BE803" s="200"/>
      <c r="BF803" s="200"/>
      <c r="BG803" s="200"/>
      <c r="BH803" s="200"/>
      <c r="BI803" s="200"/>
      <c r="BJ803" s="200"/>
      <c r="BK803" s="200"/>
      <c r="BL803" s="200"/>
      <c r="BM803" s="200"/>
      <c r="BN803" s="200"/>
      <c r="BO803" s="200"/>
      <c r="BP803" s="200"/>
      <c r="BQ803" s="200"/>
      <c r="BR803" s="200"/>
      <c r="BS803" s="200"/>
      <c r="BT803" s="200"/>
      <c r="BU803" s="200"/>
      <c r="BV803" s="200"/>
      <c r="BW803" s="200"/>
      <c r="BX803" s="200"/>
      <c r="BY803" s="200"/>
      <c r="BZ803" s="200"/>
      <c r="CA803" s="200"/>
      <c r="CB803" s="200"/>
      <c r="CC803" s="200"/>
      <c r="CD803" s="200"/>
      <c r="CE803" s="200"/>
      <c r="CF803" s="200"/>
      <c r="CG803" s="200"/>
      <c r="CH803" s="200"/>
      <c r="CI803" s="200"/>
      <c r="CJ803" s="200"/>
      <c r="CK803" s="200"/>
      <c r="CL803" s="200"/>
      <c r="CM803" s="200"/>
      <c r="CN803" s="200"/>
      <c r="CO803" s="200"/>
      <c r="CP803" s="200"/>
      <c r="CQ803" s="200"/>
      <c r="CR803" s="200"/>
      <c r="CS803" s="200"/>
      <c r="CT803" s="200"/>
      <c r="CU803" s="200"/>
      <c r="CV803" s="200"/>
      <c r="CW803" s="200"/>
      <c r="CX803" s="200"/>
      <c r="CY803" s="200"/>
      <c r="CZ803" s="200"/>
      <c r="DA803" s="200"/>
      <c r="DB803" s="200"/>
      <c r="DC803" s="200"/>
      <c r="DD803" s="200"/>
      <c r="DE803" s="200"/>
      <c r="DF803" s="200"/>
      <c r="DG803" s="200"/>
      <c r="DH803" s="200"/>
      <c r="DI803" s="200"/>
      <c r="DJ803" s="200"/>
      <c r="DK803" s="200"/>
      <c r="DL803" s="200"/>
      <c r="DM803" s="200"/>
      <c r="DN803" s="200"/>
      <c r="DO803" s="200"/>
      <c r="DP803" s="200"/>
      <c r="DQ803" s="200"/>
      <c r="DR803" s="200"/>
      <c r="DS803" s="200"/>
      <c r="DT803" s="200"/>
      <c r="DU803" s="200"/>
      <c r="DV803" s="200"/>
      <c r="DW803" s="200"/>
      <c r="DX803" s="200"/>
      <c r="DY803" s="200"/>
      <c r="DZ803" s="200"/>
      <c r="EA803" s="200"/>
      <c r="EB803" s="200"/>
      <c r="EC803" s="200"/>
      <c r="ED803" s="200"/>
      <c r="EE803" s="200"/>
      <c r="EF803" s="200"/>
      <c r="EG803" s="200"/>
      <c r="EH803" s="200"/>
      <c r="EI803" s="200"/>
      <c r="EJ803" s="200"/>
      <c r="EK803" s="200"/>
      <c r="EL803" s="200"/>
      <c r="EM803" s="200"/>
      <c r="EN803" s="200"/>
      <c r="EO803" s="200"/>
      <c r="EP803" s="200"/>
      <c r="EQ803" s="200"/>
      <c r="ER803" s="200"/>
      <c r="ES803" s="200"/>
      <c r="ET803" s="200"/>
      <c r="EU803" s="200"/>
      <c r="EV803" s="200"/>
      <c r="EW803" s="200"/>
      <c r="EX803" s="200"/>
      <c r="EY803" s="200"/>
      <c r="EZ803" s="200"/>
      <c r="FA803" s="200"/>
      <c r="FB803" s="200"/>
      <c r="FC803" s="200"/>
      <c r="FD803" s="200"/>
      <c r="FE803" s="200"/>
      <c r="FF803" s="200"/>
      <c r="FG803" s="200"/>
      <c r="FH803" s="200"/>
      <c r="FI803" s="200"/>
      <c r="FJ803" s="200"/>
      <c r="FK803" s="200"/>
      <c r="FL803" s="200"/>
      <c r="FM803" s="200"/>
      <c r="FN803" s="200"/>
      <c r="FO803" s="200"/>
      <c r="FP803" s="200"/>
      <c r="FQ803" s="200"/>
      <c r="FR803" s="200"/>
      <c r="FS803" s="200"/>
      <c r="FT803" s="200"/>
      <c r="FU803" s="200"/>
      <c r="FV803" s="200"/>
      <c r="FW803" s="200"/>
      <c r="FX803" s="200"/>
      <c r="FY803" s="200"/>
      <c r="FZ803" s="200"/>
      <c r="GA803" s="200"/>
      <c r="GB803" s="200"/>
      <c r="GC803" s="200"/>
      <c r="GD803" s="200"/>
      <c r="GE803" s="200"/>
      <c r="GF803" s="200"/>
      <c r="GG803" s="200"/>
      <c r="GH803" s="200"/>
      <c r="GI803" s="200"/>
      <c r="GJ803" s="200"/>
      <c r="GK803" s="200"/>
      <c r="GL803" s="200"/>
      <c r="GM803" s="200"/>
      <c r="GN803" s="200"/>
      <c r="GO803" s="200"/>
      <c r="GP803" s="200"/>
      <c r="GQ803" s="200"/>
      <c r="GR803" s="200"/>
      <c r="GS803" s="200"/>
      <c r="GT803" s="200"/>
      <c r="GU803" s="200"/>
      <c r="GV803" s="200"/>
      <c r="GW803" s="200"/>
      <c r="GX803" s="200"/>
      <c r="GY803" s="200"/>
      <c r="GZ803" s="200"/>
      <c r="HA803" s="200"/>
      <c r="HB803" s="200"/>
      <c r="HC803" s="200"/>
      <c r="HD803" s="200"/>
      <c r="HE803" s="200"/>
      <c r="HF803" s="200"/>
      <c r="HG803" s="200"/>
      <c r="HH803" s="200"/>
      <c r="HI803" s="200"/>
      <c r="HJ803" s="200"/>
      <c r="HK803" s="200"/>
      <c r="HL803" s="200"/>
      <c r="HM803" s="200"/>
      <c r="HN803" s="200"/>
      <c r="HO803" s="200"/>
      <c r="HP803" s="200"/>
      <c r="HQ803" s="200"/>
      <c r="HR803" s="200"/>
      <c r="HS803" s="200"/>
      <c r="HT803" s="200"/>
      <c r="HU803" s="200"/>
      <c r="HV803" s="200"/>
      <c r="HW803" s="200"/>
      <c r="HX803" s="200"/>
      <c r="HY803" s="200"/>
      <c r="HZ803" s="200"/>
      <c r="IA803" s="200"/>
      <c r="IB803" s="200"/>
      <c r="IC803" s="200"/>
      <c r="ID803" s="200"/>
      <c r="IE803" s="200"/>
      <c r="IF803" s="200"/>
      <c r="IG803" s="200"/>
      <c r="IH803" s="200"/>
      <c r="II803" s="200"/>
      <c r="IJ803" s="200"/>
      <c r="IK803" s="200"/>
      <c r="IL803" s="200"/>
      <c r="IM803" s="200"/>
      <c r="IN803" s="200"/>
      <c r="IO803" s="200"/>
      <c r="IP803" s="200"/>
      <c r="IQ803" s="200"/>
      <c r="IR803" s="200"/>
      <c r="IS803" s="200"/>
      <c r="IT803" s="200"/>
      <c r="IU803" s="200"/>
      <c r="IV803" s="200"/>
      <c r="IW803" s="200"/>
      <c r="IX803" s="200"/>
      <c r="IY803" s="200"/>
      <c r="IZ803" s="200"/>
      <c r="JA803" s="200"/>
      <c r="JB803" s="200"/>
      <c r="JC803" s="200"/>
      <c r="JD803" s="200"/>
      <c r="JE803" s="200"/>
      <c r="JF803" s="200"/>
      <c r="JG803" s="200"/>
      <c r="JH803" s="200"/>
      <c r="JI803" s="200"/>
      <c r="JJ803" s="200"/>
      <c r="JK803" s="200"/>
      <c r="JL803" s="200"/>
      <c r="JM803" s="200"/>
      <c r="JN803" s="200"/>
      <c r="JO803" s="200"/>
      <c r="JP803" s="200"/>
      <c r="JQ803" s="200"/>
      <c r="JR803" s="200"/>
      <c r="JS803" s="200"/>
      <c r="JT803" s="200"/>
      <c r="JU803" s="200"/>
      <c r="JV803" s="200"/>
      <c r="JW803" s="200"/>
      <c r="JX803" s="200"/>
      <c r="JY803" s="200"/>
      <c r="JZ803" s="200"/>
      <c r="KA803" s="200"/>
      <c r="KB803" s="200"/>
      <c r="KC803" s="200"/>
      <c r="KD803" s="200"/>
      <c r="KE803" s="200"/>
      <c r="KF803" s="200"/>
      <c r="KG803" s="200"/>
      <c r="KH803" s="200"/>
      <c r="KI803" s="200"/>
      <c r="KJ803" s="200"/>
      <c r="KK803" s="200"/>
      <c r="KL803" s="200"/>
      <c r="KM803" s="200"/>
      <c r="KN803" s="200"/>
      <c r="KO803" s="200"/>
      <c r="KP803" s="200"/>
      <c r="KQ803" s="200"/>
      <c r="KR803" s="200"/>
      <c r="KS803" s="200"/>
      <c r="KT803" s="200"/>
      <c r="KU803" s="200"/>
      <c r="KV803" s="200"/>
      <c r="KW803" s="200"/>
      <c r="KX803" s="200"/>
      <c r="KY803" s="200"/>
      <c r="KZ803" s="200"/>
      <c r="LA803" s="200"/>
      <c r="LB803" s="200"/>
      <c r="LC803" s="200"/>
      <c r="LD803" s="200"/>
      <c r="LE803" s="200"/>
      <c r="LF803" s="200"/>
      <c r="LG803" s="200"/>
      <c r="LH803" s="200"/>
      <c r="LI803" s="200"/>
      <c r="LJ803" s="200"/>
      <c r="LK803" s="200"/>
      <c r="LL803" s="200"/>
      <c r="LM803" s="200"/>
      <c r="LN803" s="200"/>
      <c r="LO803" s="200"/>
      <c r="LP803" s="200"/>
      <c r="LQ803" s="200"/>
      <c r="LR803" s="200"/>
      <c r="LS803" s="200"/>
      <c r="LT803" s="200"/>
      <c r="LU803" s="200"/>
      <c r="LV803" s="200"/>
      <c r="LW803" s="200"/>
      <c r="LX803" s="200"/>
      <c r="LY803" s="200"/>
      <c r="LZ803" s="200"/>
      <c r="MA803" s="200"/>
      <c r="MB803" s="200"/>
      <c r="MC803" s="200"/>
      <c r="MD803" s="200"/>
      <c r="ME803" s="200"/>
      <c r="MF803" s="200"/>
      <c r="MG803" s="200"/>
      <c r="MH803" s="200"/>
      <c r="MI803" s="200"/>
      <c r="MJ803" s="200"/>
      <c r="MK803" s="200"/>
      <c r="ML803" s="200"/>
      <c r="MM803" s="200"/>
      <c r="MN803" s="200"/>
      <c r="MO803" s="200"/>
      <c r="MP803" s="200"/>
      <c r="MQ803" s="200"/>
      <c r="MR803" s="200"/>
      <c r="MS803" s="200"/>
      <c r="MT803" s="200"/>
      <c r="MU803" s="200"/>
      <c r="MV803" s="200"/>
      <c r="MW803" s="200"/>
      <c r="MX803" s="200"/>
      <c r="MY803" s="200"/>
      <c r="MZ803" s="200"/>
      <c r="NA803" s="200"/>
      <c r="NB803" s="200"/>
      <c r="NC803" s="200"/>
      <c r="ND803" s="200"/>
      <c r="NE803" s="200"/>
      <c r="NF803" s="200"/>
      <c r="NG803" s="200"/>
      <c r="NH803" s="200"/>
      <c r="NI803" s="200"/>
      <c r="NJ803" s="200"/>
      <c r="NK803" s="200"/>
      <c r="NL803" s="200"/>
      <c r="NM803" s="200"/>
      <c r="NN803" s="200"/>
      <c r="NO803" s="200"/>
      <c r="NP803" s="200"/>
      <c r="NQ803" s="200"/>
      <c r="NR803" s="200"/>
      <c r="NS803" s="200"/>
      <c r="NT803" s="200"/>
      <c r="NU803" s="200"/>
      <c r="NV803" s="200"/>
      <c r="NW803" s="200"/>
      <c r="NX803" s="200"/>
      <c r="NY803" s="200"/>
      <c r="NZ803" s="200"/>
      <c r="OA803" s="200"/>
      <c r="OB803" s="200"/>
      <c r="OC803" s="200"/>
      <c r="OD803" s="200"/>
      <c r="OE803" s="200"/>
      <c r="OF803" s="200"/>
      <c r="OG803" s="200"/>
      <c r="OH803" s="200"/>
      <c r="OI803" s="200"/>
      <c r="OJ803" s="200"/>
      <c r="OK803" s="200"/>
      <c r="OL803" s="200"/>
      <c r="OM803" s="200"/>
      <c r="ON803" s="200"/>
      <c r="OO803" s="200"/>
      <c r="OP803" s="200"/>
      <c r="OQ803" s="200"/>
      <c r="OR803" s="200"/>
      <c r="OS803" s="200"/>
      <c r="OT803" s="200"/>
      <c r="OU803" s="200"/>
      <c r="OV803" s="200"/>
      <c r="OW803" s="200"/>
      <c r="OX803" s="200"/>
      <c r="OY803" s="200"/>
      <c r="OZ803" s="200"/>
      <c r="PA803" s="200"/>
      <c r="PB803" s="200"/>
      <c r="PC803" s="200"/>
      <c r="PD803" s="200"/>
      <c r="PE803" s="200"/>
      <c r="PF803" s="200"/>
      <c r="PG803" s="200"/>
      <c r="PH803" s="200"/>
      <c r="PI803" s="200"/>
      <c r="PJ803" s="200"/>
      <c r="PK803" s="200"/>
      <c r="PL803" s="200"/>
      <c r="PM803" s="200"/>
      <c r="PN803" s="200"/>
      <c r="PO803" s="200"/>
      <c r="PP803" s="200"/>
      <c r="PQ803" s="200"/>
      <c r="PR803" s="200"/>
      <c r="PS803" s="200"/>
      <c r="PT803" s="200"/>
      <c r="PU803" s="200"/>
      <c r="PV803" s="200"/>
      <c r="PW803" s="200"/>
      <c r="PX803" s="200"/>
      <c r="PY803" s="200"/>
      <c r="PZ803" s="200"/>
      <c r="QA803" s="200"/>
      <c r="QB803" s="200"/>
      <c r="QC803" s="200"/>
      <c r="QD803" s="200"/>
      <c r="QE803" s="200"/>
      <c r="QF803" s="200"/>
      <c r="QG803" s="200"/>
      <c r="QH803" s="200"/>
      <c r="QI803" s="200"/>
      <c r="QJ803" s="200"/>
      <c r="QK803" s="200"/>
      <c r="QL803" s="200"/>
      <c r="QM803" s="200"/>
      <c r="QN803" s="200"/>
      <c r="QO803" s="200"/>
      <c r="QP803" s="200"/>
      <c r="QQ803" s="200"/>
      <c r="QR803" s="200"/>
      <c r="QS803" s="200"/>
      <c r="QT803" s="200"/>
      <c r="QU803" s="200"/>
      <c r="QV803" s="200"/>
      <c r="QW803" s="200"/>
      <c r="QX803" s="200"/>
      <c r="QY803" s="200"/>
      <c r="QZ803" s="200"/>
      <c r="RA803" s="200"/>
      <c r="RB803" s="200"/>
      <c r="RC803" s="200"/>
      <c r="RD803" s="200"/>
      <c r="RE803" s="200"/>
      <c r="RF803" s="200"/>
      <c r="RG803" s="200"/>
      <c r="RH803" s="200"/>
      <c r="RI803" s="200"/>
      <c r="RJ803" s="200"/>
      <c r="RK803" s="200"/>
      <c r="RL803" s="200"/>
      <c r="RM803" s="200"/>
      <c r="RN803" s="200"/>
      <c r="RO803" s="200"/>
      <c r="RP803" s="200"/>
      <c r="RQ803" s="200"/>
      <c r="RR803" s="200"/>
      <c r="RS803" s="200"/>
      <c r="RT803" s="200"/>
      <c r="RU803" s="200"/>
      <c r="RV803" s="200"/>
      <c r="RW803" s="200"/>
      <c r="RX803" s="200"/>
      <c r="RY803" s="200"/>
      <c r="RZ803" s="200"/>
      <c r="SA803" s="200"/>
      <c r="SB803" s="200"/>
      <c r="SC803" s="200"/>
      <c r="SD803" s="200"/>
      <c r="SE803" s="200"/>
      <c r="SF803" s="200"/>
      <c r="SG803" s="200"/>
      <c r="SH803" s="200"/>
      <c r="SI803" s="200"/>
      <c r="SJ803" s="200"/>
      <c r="SK803" s="200"/>
      <c r="SL803" s="200"/>
      <c r="SM803" s="200"/>
      <c r="SN803" s="200"/>
      <c r="SO803" s="200"/>
      <c r="SP803" s="200"/>
      <c r="SQ803" s="200"/>
      <c r="SR803" s="200"/>
      <c r="SS803" s="200"/>
      <c r="ST803" s="200"/>
      <c r="SU803" s="200"/>
      <c r="SV803" s="200"/>
      <c r="SW803" s="200"/>
      <c r="SX803" s="200"/>
      <c r="SY803" s="200"/>
      <c r="SZ803" s="200"/>
      <c r="TA803" s="200"/>
      <c r="TB803" s="200"/>
      <c r="TC803" s="200"/>
      <c r="TD803" s="200"/>
      <c r="TE803" s="200"/>
      <c r="TF803" s="200"/>
      <c r="TG803" s="200"/>
      <c r="TH803" s="200"/>
      <c r="TI803" s="200"/>
      <c r="TJ803" s="200"/>
      <c r="TK803" s="200"/>
      <c r="TL803" s="200"/>
      <c r="TM803" s="200"/>
      <c r="TN803" s="200"/>
      <c r="TO803" s="200"/>
      <c r="TP803" s="200"/>
      <c r="TQ803" s="200"/>
      <c r="TR803" s="200"/>
      <c r="TS803" s="200"/>
      <c r="TT803" s="200"/>
      <c r="TU803" s="200"/>
      <c r="TV803" s="200"/>
      <c r="TW803" s="200"/>
      <c r="TX803" s="200"/>
      <c r="TY803" s="200"/>
      <c r="TZ803" s="200"/>
      <c r="UA803" s="200"/>
      <c r="UB803" s="200"/>
      <c r="UC803" s="200"/>
      <c r="UD803" s="200"/>
      <c r="UE803" s="200"/>
      <c r="UF803" s="200"/>
      <c r="UG803" s="200"/>
      <c r="UH803" s="200"/>
      <c r="UI803" s="200"/>
      <c r="UJ803" s="200"/>
      <c r="UK803" s="200"/>
      <c r="UL803" s="200"/>
      <c r="UM803" s="200"/>
      <c r="UN803" s="200"/>
      <c r="UO803" s="200"/>
      <c r="UP803" s="200"/>
      <c r="UQ803" s="200"/>
      <c r="UR803" s="200"/>
      <c r="US803" s="200"/>
      <c r="UT803" s="200"/>
      <c r="UU803" s="200"/>
      <c r="UV803" s="200"/>
      <c r="UW803" s="200"/>
      <c r="UX803" s="200"/>
      <c r="UY803" s="200"/>
      <c r="UZ803" s="200"/>
      <c r="VA803" s="200"/>
      <c r="VB803" s="200"/>
      <c r="VC803" s="200"/>
      <c r="VD803" s="200"/>
      <c r="VE803" s="200"/>
      <c r="VF803" s="200"/>
      <c r="VG803" s="200"/>
      <c r="VH803" s="200"/>
      <c r="VI803" s="200"/>
      <c r="VJ803" s="200"/>
      <c r="VK803" s="200"/>
      <c r="VL803" s="200"/>
      <c r="VM803" s="200"/>
      <c r="VN803" s="200"/>
      <c r="VO803" s="200"/>
      <c r="VP803" s="200"/>
      <c r="VQ803" s="200"/>
      <c r="VR803" s="200"/>
      <c r="VS803" s="200"/>
      <c r="VT803" s="200"/>
      <c r="VU803" s="200"/>
      <c r="VV803" s="200"/>
      <c r="VW803" s="200"/>
      <c r="VX803" s="200"/>
      <c r="VY803" s="200"/>
      <c r="VZ803" s="200"/>
      <c r="WA803" s="200"/>
      <c r="WB803" s="200"/>
      <c r="WC803" s="200"/>
      <c r="WD803" s="200"/>
      <c r="WE803" s="200"/>
      <c r="WF803" s="200"/>
      <c r="WG803" s="200"/>
      <c r="WH803" s="200"/>
      <c r="WI803" s="200"/>
      <c r="WJ803" s="200"/>
      <c r="WK803" s="200"/>
      <c r="WL803" s="200"/>
      <c r="WM803" s="200"/>
      <c r="WN803" s="200"/>
      <c r="WO803" s="200"/>
      <c r="WP803" s="200"/>
      <c r="WQ803" s="200"/>
      <c r="WR803" s="200"/>
      <c r="WS803" s="200"/>
      <c r="WT803" s="200"/>
      <c r="WU803" s="200"/>
      <c r="WV803" s="200"/>
      <c r="WW803" s="200"/>
      <c r="WX803" s="200"/>
      <c r="WY803" s="200"/>
      <c r="WZ803" s="200"/>
      <c r="XA803" s="200"/>
      <c r="XB803" s="200"/>
      <c r="XC803" s="200"/>
      <c r="XD803" s="200"/>
      <c r="XE803" s="200"/>
      <c r="XF803" s="200"/>
      <c r="XG803" s="200"/>
      <c r="XH803" s="200"/>
      <c r="XI803" s="200"/>
      <c r="XJ803" s="200"/>
      <c r="XK803" s="200"/>
      <c r="XL803" s="200"/>
      <c r="XM803" s="200"/>
      <c r="XN803" s="200"/>
      <c r="XO803" s="200"/>
      <c r="XP803" s="200"/>
      <c r="XQ803" s="200"/>
      <c r="XR803" s="200"/>
      <c r="XS803" s="200"/>
      <c r="XT803" s="200"/>
      <c r="XU803" s="200"/>
      <c r="XV803" s="200"/>
      <c r="XW803" s="200"/>
      <c r="XX803" s="200"/>
      <c r="XY803" s="200"/>
      <c r="XZ803" s="200"/>
      <c r="YA803" s="200"/>
      <c r="YB803" s="200"/>
      <c r="YC803" s="200"/>
      <c r="YD803" s="200"/>
      <c r="YE803" s="200"/>
      <c r="YF803" s="200"/>
      <c r="YG803" s="200"/>
      <c r="YH803" s="200"/>
      <c r="YI803" s="200"/>
      <c r="YJ803" s="200"/>
      <c r="YK803" s="200"/>
      <c r="YL803" s="200"/>
      <c r="YM803" s="200"/>
      <c r="YN803" s="200"/>
      <c r="YO803" s="200"/>
      <c r="YP803" s="200"/>
      <c r="YQ803" s="200"/>
      <c r="YR803" s="200"/>
      <c r="YS803" s="200"/>
      <c r="YT803" s="200"/>
      <c r="YU803" s="200"/>
      <c r="YV803" s="200"/>
      <c r="YW803" s="200"/>
      <c r="YX803" s="200"/>
      <c r="YY803" s="200"/>
      <c r="YZ803" s="200"/>
      <c r="ZA803" s="200"/>
      <c r="ZB803" s="200"/>
      <c r="ZC803" s="200"/>
      <c r="ZD803" s="200"/>
      <c r="ZE803" s="200"/>
      <c r="ZF803" s="200"/>
      <c r="ZG803" s="200"/>
      <c r="ZH803" s="200"/>
      <c r="ZI803" s="200"/>
      <c r="ZJ803" s="200"/>
      <c r="ZK803" s="200"/>
      <c r="ZL803" s="200"/>
      <c r="ZM803" s="200"/>
      <c r="ZN803" s="200"/>
      <c r="ZO803" s="200"/>
      <c r="ZP803" s="200"/>
      <c r="ZQ803" s="200"/>
      <c r="ZR803" s="200"/>
      <c r="ZS803" s="200"/>
      <c r="ZT803" s="200"/>
      <c r="ZU803" s="200"/>
      <c r="ZV803" s="200"/>
      <c r="ZW803" s="200"/>
      <c r="ZX803" s="200"/>
      <c r="ZY803" s="200"/>
      <c r="ZZ803" s="200"/>
      <c r="AAA803" s="200"/>
      <c r="AAB803" s="200"/>
      <c r="AAC803" s="200"/>
      <c r="AAD803" s="200"/>
      <c r="AAE803" s="200"/>
      <c r="AAF803" s="200"/>
      <c r="AAG803" s="200"/>
      <c r="AAH803" s="200"/>
      <c r="AAI803" s="200"/>
      <c r="AAJ803" s="200"/>
      <c r="AAK803" s="200"/>
      <c r="AAL803" s="200"/>
      <c r="AAM803" s="200"/>
      <c r="AAN803" s="200"/>
      <c r="AAO803" s="200"/>
      <c r="AAP803" s="200"/>
      <c r="AAQ803" s="200"/>
      <c r="AAR803" s="200"/>
      <c r="AAS803" s="200"/>
      <c r="AAT803" s="200"/>
      <c r="AAU803" s="200"/>
      <c r="AAV803" s="200"/>
      <c r="AAW803" s="200"/>
      <c r="AAX803" s="200"/>
      <c r="AAY803" s="200"/>
      <c r="AAZ803" s="200"/>
      <c r="ABA803" s="200"/>
      <c r="ABB803" s="200"/>
      <c r="ABC803" s="200"/>
      <c r="ABD803" s="200"/>
      <c r="ABE803" s="200"/>
      <c r="ABF803" s="200"/>
      <c r="ABG803" s="200"/>
      <c r="ABH803" s="200"/>
      <c r="ABI803" s="200"/>
      <c r="ABJ803" s="200"/>
      <c r="ABK803" s="200"/>
      <c r="ABL803" s="200"/>
      <c r="ABM803" s="200"/>
      <c r="ABN803" s="200"/>
      <c r="ABO803" s="200"/>
      <c r="ABP803" s="200"/>
      <c r="ABQ803" s="200"/>
      <c r="ABR803" s="200"/>
      <c r="ABS803" s="200"/>
      <c r="ABT803" s="200"/>
      <c r="ABU803" s="200"/>
      <c r="ABV803" s="200"/>
      <c r="ABW803" s="200"/>
      <c r="ABX803" s="200"/>
      <c r="ABY803" s="200"/>
      <c r="ABZ803" s="200"/>
      <c r="ACA803" s="200"/>
      <c r="ACB803" s="200"/>
      <c r="ACC803" s="200"/>
      <c r="ACD803" s="200"/>
      <c r="ACE803" s="200"/>
      <c r="ACF803" s="200"/>
      <c r="ACG803" s="200"/>
      <c r="ACH803" s="200"/>
      <c r="ACI803" s="200"/>
      <c r="ACJ803" s="200"/>
      <c r="ACK803" s="200"/>
      <c r="ACL803" s="200"/>
      <c r="ACM803" s="200"/>
      <c r="ACN803" s="200"/>
      <c r="ACO803" s="200"/>
      <c r="ACP803" s="200"/>
      <c r="ACQ803" s="200"/>
      <c r="ACR803" s="200"/>
      <c r="ACS803" s="200"/>
      <c r="ACT803" s="200"/>
      <c r="ACU803" s="200"/>
      <c r="ACV803" s="200"/>
      <c r="ACW803" s="200"/>
      <c r="ACX803" s="200"/>
      <c r="ACY803" s="200"/>
      <c r="ACZ803" s="200"/>
      <c r="ADA803" s="200"/>
      <c r="ADB803" s="200"/>
      <c r="ADC803" s="200"/>
      <c r="ADD803" s="200"/>
      <c r="ADE803" s="200"/>
      <c r="ADF803" s="200"/>
      <c r="ADG803" s="200"/>
      <c r="ADH803" s="200"/>
      <c r="ADI803" s="200"/>
      <c r="ADJ803" s="200"/>
      <c r="ADK803" s="200"/>
      <c r="ADL803" s="200"/>
      <c r="ADM803" s="200"/>
      <c r="ADN803" s="200"/>
      <c r="ADO803" s="200"/>
      <c r="ADP803" s="200"/>
      <c r="ADQ803" s="200"/>
      <c r="ADR803" s="200"/>
      <c r="ADS803" s="200"/>
      <c r="ADT803" s="200"/>
      <c r="ADU803" s="200"/>
      <c r="ADV803" s="200"/>
      <c r="ADW803" s="200"/>
      <c r="ADX803" s="200"/>
      <c r="ADY803" s="200"/>
      <c r="ADZ803" s="200"/>
      <c r="AEA803" s="200"/>
      <c r="AEB803" s="200"/>
      <c r="AEC803" s="200"/>
      <c r="AED803" s="200"/>
      <c r="AEE803" s="200"/>
      <c r="AEF803" s="200"/>
      <c r="AEG803" s="200"/>
      <c r="AEH803" s="200"/>
      <c r="AEI803" s="200"/>
      <c r="AEJ803" s="200"/>
      <c r="AEK803" s="200"/>
      <c r="AEL803" s="200"/>
      <c r="AEM803" s="200"/>
      <c r="AEN803" s="200"/>
      <c r="AEO803" s="200"/>
      <c r="AEP803" s="200"/>
      <c r="AEQ803" s="200"/>
      <c r="AER803" s="200"/>
      <c r="AES803" s="200"/>
      <c r="AET803" s="200"/>
      <c r="AEU803" s="200"/>
      <c r="AEV803" s="200"/>
      <c r="AEW803" s="200"/>
      <c r="AEX803" s="200"/>
      <c r="AEY803" s="200"/>
      <c r="AEZ803" s="200"/>
      <c r="AFA803" s="200"/>
      <c r="AFB803" s="200"/>
      <c r="AFC803" s="200"/>
      <c r="AFD803" s="200"/>
      <c r="AFE803" s="200"/>
      <c r="AFF803" s="200"/>
      <c r="AFG803" s="200"/>
      <c r="AFH803" s="200"/>
      <c r="AFI803" s="200"/>
      <c r="AFJ803" s="200"/>
      <c r="AFK803" s="200"/>
      <c r="AFL803" s="200"/>
      <c r="AFM803" s="200"/>
      <c r="AFN803" s="200"/>
      <c r="AFO803" s="200"/>
      <c r="AFP803" s="200"/>
      <c r="AFQ803" s="200"/>
      <c r="AFR803" s="200"/>
      <c r="AFS803" s="200"/>
      <c r="AFT803" s="200"/>
      <c r="AFU803" s="200"/>
      <c r="AFV803" s="200"/>
      <c r="AFW803" s="200"/>
      <c r="AFX803" s="200"/>
      <c r="AFY803" s="200"/>
      <c r="AFZ803" s="200"/>
      <c r="AGA803" s="200"/>
      <c r="AGB803" s="200"/>
      <c r="AGC803" s="200"/>
      <c r="AGD803" s="200"/>
      <c r="AGE803" s="200"/>
      <c r="AGF803" s="200"/>
      <c r="AGG803" s="200"/>
      <c r="AGH803" s="200"/>
      <c r="AGI803" s="200"/>
      <c r="AGJ803" s="200"/>
      <c r="AGK803" s="200"/>
      <c r="AGL803" s="200"/>
      <c r="AGM803" s="200"/>
      <c r="AGN803" s="200"/>
      <c r="AGO803" s="200"/>
      <c r="AGP803" s="200"/>
      <c r="AGQ803" s="200"/>
      <c r="AGR803" s="200"/>
      <c r="AGS803" s="200"/>
      <c r="AGT803" s="200"/>
      <c r="AGU803" s="200"/>
      <c r="AGV803" s="200"/>
      <c r="AGW803" s="200"/>
      <c r="AGX803" s="200"/>
      <c r="AGY803" s="200"/>
      <c r="AGZ803" s="200"/>
      <c r="AHA803" s="200"/>
      <c r="AHB803" s="200"/>
      <c r="AHC803" s="200"/>
      <c r="AHD803" s="200"/>
      <c r="AHE803" s="200"/>
      <c r="AHF803" s="200"/>
      <c r="AHG803" s="200"/>
      <c r="AHH803" s="200"/>
      <c r="AHI803" s="200"/>
      <c r="AHJ803" s="200"/>
      <c r="AHK803" s="200"/>
      <c r="AHL803" s="200"/>
      <c r="AHM803" s="200"/>
      <c r="AHN803" s="200"/>
      <c r="AHO803" s="200"/>
      <c r="AHP803" s="200"/>
      <c r="AHQ803" s="200"/>
      <c r="AHR803" s="200"/>
      <c r="AHS803" s="200"/>
      <c r="AHT803" s="200"/>
      <c r="AHU803" s="200"/>
      <c r="AHV803" s="200"/>
      <c r="AHW803" s="200"/>
      <c r="AHX803" s="200"/>
      <c r="AHY803" s="200"/>
      <c r="AHZ803" s="200"/>
      <c r="AIA803" s="200"/>
      <c r="AIB803" s="200"/>
      <c r="AIC803" s="200"/>
      <c r="AID803" s="200"/>
      <c r="AIE803" s="200"/>
      <c r="AIF803" s="200"/>
      <c r="AIG803" s="200"/>
      <c r="AIH803" s="200"/>
      <c r="AII803" s="200"/>
      <c r="AIJ803" s="200"/>
      <c r="AIK803" s="200"/>
      <c r="AIL803" s="200"/>
      <c r="AIM803" s="200"/>
      <c r="AIN803" s="200"/>
      <c r="AIO803" s="200"/>
      <c r="AIP803" s="200"/>
      <c r="AIQ803" s="200"/>
      <c r="AIR803" s="200"/>
      <c r="AIS803" s="200"/>
      <c r="AIT803" s="200"/>
      <c r="AIU803" s="200"/>
      <c r="AIV803" s="200"/>
      <c r="AIW803" s="200"/>
      <c r="AIX803" s="200"/>
      <c r="AIY803" s="200"/>
      <c r="AIZ803" s="200"/>
      <c r="AJA803" s="200"/>
      <c r="AJB803" s="200"/>
      <c r="AJC803" s="200"/>
      <c r="AJD803" s="200"/>
      <c r="AJE803" s="200"/>
      <c r="AJF803" s="200"/>
      <c r="AJG803" s="200"/>
      <c r="AJH803" s="200"/>
      <c r="AJI803" s="200"/>
      <c r="AJJ803" s="200"/>
      <c r="AJK803" s="200"/>
      <c r="AJL803" s="200"/>
      <c r="AJM803" s="200"/>
      <c r="AJN803" s="200"/>
      <c r="AJO803" s="200"/>
      <c r="AJP803" s="200"/>
      <c r="AJQ803" s="200"/>
      <c r="AJR803" s="200"/>
      <c r="AJS803" s="200"/>
      <c r="AJT803" s="200"/>
      <c r="AJU803" s="200"/>
      <c r="AJV803" s="200"/>
      <c r="AJW803" s="200"/>
      <c r="AJX803" s="200"/>
      <c r="AJY803" s="200"/>
      <c r="AJZ803" s="200"/>
      <c r="AKA803" s="200"/>
      <c r="AKB803" s="200"/>
      <c r="AKC803" s="200"/>
      <c r="AKD803" s="200"/>
      <c r="AKE803" s="200"/>
      <c r="AKF803" s="200"/>
      <c r="AKG803" s="200"/>
      <c r="AKH803" s="200"/>
      <c r="AKI803" s="200"/>
      <c r="AKJ803" s="200"/>
      <c r="AKK803" s="200"/>
      <c r="AKL803" s="200"/>
      <c r="AKM803" s="200"/>
      <c r="AKN803" s="200"/>
      <c r="AKO803" s="200"/>
      <c r="AKP803" s="200"/>
      <c r="AKQ803" s="200"/>
      <c r="AKR803" s="200"/>
      <c r="AKS803" s="200"/>
      <c r="AKT803" s="200"/>
      <c r="AKU803" s="200"/>
      <c r="AKV803" s="200"/>
      <c r="AKW803" s="200"/>
      <c r="AKX803" s="200"/>
      <c r="AKY803" s="200"/>
      <c r="AKZ803" s="200"/>
      <c r="ALA803" s="200"/>
      <c r="ALB803" s="200"/>
      <c r="ALC803" s="200"/>
      <c r="ALD803" s="200"/>
      <c r="ALE803" s="200"/>
      <c r="ALF803" s="200"/>
      <c r="ALG803" s="200"/>
      <c r="ALH803" s="200"/>
      <c r="ALI803" s="200"/>
      <c r="ALJ803" s="200"/>
      <c r="ALK803" s="200"/>
      <c r="ALL803" s="200"/>
      <c r="ALM803" s="200"/>
      <c r="ALN803" s="200"/>
      <c r="ALO803" s="200"/>
      <c r="ALP803" s="200"/>
      <c r="ALQ803" s="200"/>
      <c r="ALR803" s="200"/>
      <c r="ALS803" s="200"/>
      <c r="ALT803" s="200"/>
      <c r="ALU803" s="200"/>
      <c r="ALV803" s="200"/>
      <c r="ALW803" s="200"/>
      <c r="ALX803" s="200"/>
      <c r="ALY803" s="200"/>
      <c r="ALZ803" s="200"/>
      <c r="AMA803" s="200"/>
      <c r="AMB803" s="200"/>
      <c r="AMC803" s="200"/>
      <c r="AMD803" s="200"/>
      <c r="AME803" s="200"/>
      <c r="AMF803" s="200"/>
      <c r="AMG803" s="200"/>
      <c r="AMH803" s="200"/>
      <c r="AMI803" s="200"/>
      <c r="AMJ803" s="200"/>
      <c r="AMK803" s="200"/>
      <c r="AML803" s="200"/>
      <c r="AMM803" s="200"/>
      <c r="AMN803" s="200"/>
      <c r="AMO803" s="200"/>
      <c r="AMP803" s="200"/>
      <c r="AMQ803" s="200"/>
      <c r="AMR803" s="200"/>
      <c r="AMS803" s="200"/>
      <c r="AMT803" s="200"/>
      <c r="AMU803" s="200"/>
      <c r="AMV803" s="200"/>
      <c r="AMW803" s="200"/>
      <c r="AMX803" s="200"/>
      <c r="AMY803" s="200"/>
      <c r="AMZ803" s="200"/>
      <c r="ANA803" s="200"/>
      <c r="ANB803" s="200"/>
      <c r="ANC803" s="200"/>
      <c r="AND803" s="200"/>
      <c r="ANE803" s="200"/>
      <c r="ANF803" s="200"/>
      <c r="ANG803" s="200"/>
      <c r="ANH803" s="200"/>
      <c r="ANI803" s="200"/>
      <c r="ANJ803" s="200"/>
      <c r="ANK803" s="200"/>
      <c r="ANL803" s="200"/>
      <c r="ANM803" s="200"/>
      <c r="ANN803" s="200"/>
      <c r="ANO803" s="200"/>
      <c r="ANP803" s="200"/>
      <c r="ANQ803" s="200"/>
      <c r="ANR803" s="200"/>
      <c r="ANS803" s="200"/>
      <c r="ANT803" s="200"/>
      <c r="ANU803" s="200"/>
      <c r="ANV803" s="200"/>
      <c r="ANW803" s="200"/>
      <c r="ANX803" s="200"/>
      <c r="ANY803" s="200"/>
      <c r="ANZ803" s="200"/>
      <c r="AOA803" s="200"/>
      <c r="AOB803" s="200"/>
      <c r="AOC803" s="200"/>
      <c r="AOD803" s="200"/>
      <c r="AOE803" s="200"/>
      <c r="AOF803" s="200"/>
      <c r="AOG803" s="200"/>
      <c r="AOH803" s="200"/>
      <c r="AOI803" s="200"/>
      <c r="AOJ803" s="200"/>
      <c r="AOK803" s="200"/>
      <c r="AOL803" s="200"/>
      <c r="AOM803" s="200"/>
      <c r="AON803" s="200"/>
      <c r="AOO803" s="200"/>
      <c r="AOP803" s="200"/>
      <c r="AOQ803" s="200"/>
      <c r="AOR803" s="200"/>
      <c r="AOS803" s="200"/>
      <c r="AOT803" s="200"/>
      <c r="AOU803" s="200"/>
      <c r="AOV803" s="200"/>
      <c r="AOW803" s="200"/>
      <c r="AOX803" s="200"/>
      <c r="AOY803" s="200"/>
      <c r="AOZ803" s="200"/>
      <c r="APA803" s="200"/>
      <c r="APB803" s="200"/>
      <c r="APC803" s="200"/>
      <c r="APD803" s="200"/>
      <c r="APE803" s="200"/>
      <c r="APF803" s="200"/>
      <c r="APG803" s="200"/>
      <c r="APH803" s="200"/>
      <c r="API803" s="200"/>
      <c r="APJ803" s="200"/>
      <c r="APK803" s="200"/>
      <c r="APL803" s="200"/>
      <c r="APM803" s="200"/>
      <c r="APN803" s="200"/>
      <c r="APO803" s="200"/>
      <c r="APP803" s="200"/>
      <c r="APQ803" s="200"/>
      <c r="APR803" s="200"/>
      <c r="APS803" s="200"/>
      <c r="APT803" s="200"/>
      <c r="APU803" s="200"/>
      <c r="APV803" s="200"/>
      <c r="APW803" s="200"/>
      <c r="APX803" s="200"/>
      <c r="APY803" s="200"/>
      <c r="APZ803" s="200"/>
      <c r="AQA803" s="200"/>
      <c r="AQB803" s="200"/>
      <c r="AQC803" s="200"/>
      <c r="AQD803" s="200"/>
      <c r="AQE803" s="200"/>
      <c r="AQF803" s="200"/>
      <c r="AQG803" s="200"/>
      <c r="AQH803" s="200"/>
      <c r="AQI803" s="200"/>
      <c r="AQJ803" s="200"/>
      <c r="AQK803" s="200"/>
      <c r="AQL803" s="200"/>
      <c r="AQM803" s="200"/>
      <c r="AQN803" s="200"/>
      <c r="AQO803" s="200"/>
      <c r="AQP803" s="200"/>
      <c r="AQQ803" s="200"/>
      <c r="AQR803" s="200"/>
      <c r="AQS803" s="200"/>
      <c r="AQT803" s="200"/>
      <c r="AQU803" s="200"/>
      <c r="AQV803" s="200"/>
      <c r="AQW803" s="200"/>
      <c r="AQX803" s="200"/>
      <c r="AQY803" s="200"/>
      <c r="AQZ803" s="200"/>
      <c r="ARA803" s="200"/>
      <c r="ARB803" s="200"/>
      <c r="ARC803" s="200"/>
      <c r="ARD803" s="200"/>
      <c r="ARE803" s="200"/>
      <c r="ARF803" s="200"/>
      <c r="ARG803" s="200"/>
      <c r="ARH803" s="200"/>
      <c r="ARI803" s="200"/>
      <c r="ARJ803" s="200"/>
      <c r="ARK803" s="200"/>
      <c r="ARL803" s="200"/>
      <c r="ARM803" s="200"/>
      <c r="ARN803" s="200"/>
      <c r="ARO803" s="200"/>
      <c r="ARP803" s="200"/>
      <c r="ARQ803" s="200"/>
      <c r="ARR803" s="200"/>
      <c r="ARS803" s="200"/>
      <c r="ART803" s="200"/>
      <c r="ARU803" s="200"/>
      <c r="ARV803" s="200"/>
      <c r="ARW803" s="200"/>
      <c r="ARX803" s="200"/>
      <c r="ARY803" s="200"/>
      <c r="ARZ803" s="200"/>
      <c r="ASA803" s="200"/>
      <c r="ASB803" s="200"/>
      <c r="ASC803" s="200"/>
      <c r="ASD803" s="200"/>
      <c r="ASE803" s="200"/>
      <c r="ASF803" s="200"/>
      <c r="ASG803" s="200"/>
      <c r="ASH803" s="200"/>
      <c r="ASI803" s="200"/>
      <c r="ASJ803" s="200"/>
      <c r="ASK803" s="200"/>
      <c r="ASL803" s="200"/>
      <c r="ASM803" s="200"/>
      <c r="ASN803" s="200"/>
      <c r="ASO803" s="200"/>
      <c r="ASP803" s="200"/>
      <c r="ASQ803" s="200"/>
      <c r="ASR803" s="200"/>
      <c r="ASS803" s="200"/>
      <c r="AST803" s="200"/>
      <c r="ASU803" s="200"/>
      <c r="ASV803" s="200"/>
      <c r="ASW803" s="200"/>
      <c r="ASX803" s="200"/>
      <c r="ASY803" s="200"/>
      <c r="ASZ803" s="200"/>
      <c r="ATA803" s="200"/>
      <c r="ATB803" s="200"/>
      <c r="ATC803" s="200"/>
      <c r="ATD803" s="200"/>
      <c r="ATE803" s="200"/>
      <c r="ATF803" s="200"/>
      <c r="ATG803" s="200"/>
      <c r="ATH803" s="200"/>
      <c r="ATI803" s="200"/>
      <c r="ATJ803" s="200"/>
      <c r="ATK803" s="200"/>
      <c r="ATL803" s="200"/>
      <c r="ATM803" s="200"/>
      <c r="ATN803" s="200"/>
      <c r="ATO803" s="200"/>
      <c r="ATP803" s="200"/>
      <c r="ATQ803" s="200"/>
      <c r="ATR803" s="200"/>
      <c r="ATS803" s="200"/>
      <c r="ATT803" s="200"/>
      <c r="ATU803" s="200"/>
      <c r="ATV803" s="200"/>
      <c r="ATW803" s="200"/>
      <c r="ATX803" s="200"/>
      <c r="ATY803" s="200"/>
      <c r="ATZ803" s="200"/>
      <c r="AUA803" s="200"/>
      <c r="AUB803" s="200"/>
      <c r="AUC803" s="200"/>
      <c r="AUD803" s="200"/>
      <c r="AUE803" s="200"/>
      <c r="AUF803" s="200"/>
      <c r="AUG803" s="200"/>
      <c r="AUH803" s="200"/>
      <c r="AUI803" s="200"/>
      <c r="AUJ803" s="200"/>
      <c r="AUK803" s="200"/>
      <c r="AUL803" s="200"/>
      <c r="AUM803" s="200"/>
      <c r="AUN803" s="200"/>
      <c r="AUO803" s="200"/>
      <c r="AUP803" s="200"/>
      <c r="AUQ803" s="200"/>
      <c r="AUR803" s="200"/>
      <c r="AUS803" s="200"/>
      <c r="AUT803" s="200"/>
      <c r="AUU803" s="200"/>
      <c r="AUV803" s="200"/>
      <c r="AUW803" s="200"/>
      <c r="AUX803" s="200"/>
      <c r="AUY803" s="200"/>
      <c r="AUZ803" s="200"/>
      <c r="AVA803" s="200"/>
      <c r="AVB803" s="200"/>
      <c r="AVC803" s="200"/>
      <c r="AVD803" s="200"/>
      <c r="AVE803" s="200"/>
      <c r="AVF803" s="200"/>
      <c r="AVG803" s="200"/>
      <c r="AVH803" s="200"/>
      <c r="AVI803" s="200"/>
      <c r="AVJ803" s="200"/>
      <c r="AVK803" s="200"/>
      <c r="AVL803" s="200"/>
      <c r="AVM803" s="200"/>
      <c r="AVN803" s="200"/>
      <c r="AVO803" s="200"/>
      <c r="AVP803" s="200"/>
      <c r="AVQ803" s="200"/>
      <c r="AVR803" s="200"/>
      <c r="AVS803" s="200"/>
      <c r="AVT803" s="200"/>
      <c r="AVU803" s="200"/>
      <c r="AVV803" s="200"/>
      <c r="AVW803" s="200"/>
      <c r="AVX803" s="200"/>
      <c r="AVY803" s="200"/>
      <c r="AVZ803" s="200"/>
      <c r="AWA803" s="200"/>
      <c r="AWB803" s="200"/>
      <c r="AWC803" s="200"/>
      <c r="AWD803" s="200"/>
      <c r="AWE803" s="200"/>
      <c r="AWF803" s="200"/>
      <c r="AWG803" s="200"/>
      <c r="AWH803" s="200"/>
      <c r="AWI803" s="200"/>
      <c r="AWJ803" s="200"/>
      <c r="AWK803" s="200"/>
      <c r="AWL803" s="200"/>
      <c r="AWM803" s="200"/>
      <c r="AWN803" s="200"/>
      <c r="AWO803" s="200"/>
      <c r="AWP803" s="200"/>
      <c r="AWQ803" s="200"/>
      <c r="AWR803" s="200"/>
      <c r="AWS803" s="200"/>
      <c r="AWT803" s="200"/>
      <c r="AWU803" s="200"/>
      <c r="AWV803" s="200"/>
      <c r="AWW803" s="200"/>
      <c r="AWX803" s="200"/>
      <c r="AWY803" s="200"/>
      <c r="AWZ803" s="200"/>
      <c r="AXA803" s="200"/>
      <c r="AXB803" s="200"/>
      <c r="AXC803" s="200"/>
      <c r="AXD803" s="200"/>
      <c r="AXE803" s="200"/>
      <c r="AXF803" s="200"/>
      <c r="AXG803" s="200"/>
      <c r="AXH803" s="200"/>
      <c r="AXI803" s="200"/>
      <c r="AXJ803" s="200"/>
      <c r="AXK803" s="200"/>
      <c r="AXL803" s="200"/>
      <c r="AXM803" s="200"/>
      <c r="AXN803" s="200"/>
      <c r="AXO803" s="200"/>
      <c r="AXP803" s="200"/>
      <c r="AXQ803" s="200"/>
      <c r="AXR803" s="200"/>
      <c r="AXS803" s="200"/>
      <c r="AXT803" s="200"/>
      <c r="AXU803" s="200"/>
      <c r="AXV803" s="200"/>
      <c r="AXW803" s="200"/>
      <c r="AXX803" s="200"/>
      <c r="AXY803" s="200"/>
      <c r="AXZ803" s="200"/>
      <c r="AYA803" s="200"/>
      <c r="AYB803" s="200"/>
      <c r="AYC803" s="200"/>
      <c r="AYD803" s="200"/>
      <c r="AYE803" s="200"/>
      <c r="AYF803" s="200"/>
      <c r="AYG803" s="200"/>
      <c r="AYH803" s="200"/>
      <c r="AYI803" s="200"/>
      <c r="AYJ803" s="200"/>
      <c r="AYK803" s="200"/>
      <c r="AYL803" s="200"/>
      <c r="AYM803" s="200"/>
      <c r="AYN803" s="200"/>
      <c r="AYO803" s="200"/>
      <c r="AYP803" s="200"/>
      <c r="AYQ803" s="200"/>
      <c r="AYR803" s="200"/>
      <c r="AYS803" s="200"/>
      <c r="AYT803" s="200"/>
      <c r="AYU803" s="200"/>
      <c r="AYV803" s="200"/>
      <c r="AYW803" s="200"/>
      <c r="AYX803" s="200"/>
      <c r="AYY803" s="200"/>
      <c r="AYZ803" s="200"/>
      <c r="AZA803" s="200"/>
      <c r="AZB803" s="200"/>
      <c r="AZC803" s="200"/>
      <c r="AZD803" s="200"/>
      <c r="AZE803" s="200"/>
      <c r="AZF803" s="200"/>
      <c r="AZG803" s="200"/>
      <c r="AZH803" s="200"/>
      <c r="AZI803" s="200"/>
      <c r="AZJ803" s="200"/>
      <c r="AZK803" s="200"/>
      <c r="AZL803" s="200"/>
      <c r="AZM803" s="200"/>
      <c r="AZN803" s="200"/>
      <c r="AZO803" s="200"/>
      <c r="AZP803" s="200"/>
      <c r="AZQ803" s="200"/>
      <c r="AZR803" s="200"/>
      <c r="AZS803" s="200"/>
      <c r="AZT803" s="200"/>
      <c r="AZU803" s="200"/>
      <c r="AZV803" s="200"/>
      <c r="AZW803" s="200"/>
      <c r="AZX803" s="200"/>
      <c r="AZY803" s="200"/>
      <c r="AZZ803" s="200"/>
      <c r="BAA803" s="200"/>
      <c r="BAB803" s="200"/>
      <c r="BAC803" s="200"/>
      <c r="BAD803" s="200"/>
      <c r="BAE803" s="200"/>
      <c r="BAF803" s="200"/>
      <c r="BAG803" s="200"/>
      <c r="BAH803" s="200"/>
      <c r="BAI803" s="200"/>
      <c r="BAJ803" s="200"/>
      <c r="BAK803" s="200"/>
      <c r="BAL803" s="200"/>
      <c r="BAM803" s="200"/>
      <c r="BAN803" s="200"/>
      <c r="BAO803" s="200"/>
      <c r="BAP803" s="200"/>
      <c r="BAQ803" s="200"/>
      <c r="BAR803" s="200"/>
      <c r="BAS803" s="200"/>
      <c r="BAT803" s="200"/>
      <c r="BAU803" s="200"/>
      <c r="BAV803" s="200"/>
      <c r="BAW803" s="200"/>
      <c r="BAX803" s="200"/>
      <c r="BAY803" s="200"/>
      <c r="BAZ803" s="200"/>
      <c r="BBA803" s="200"/>
      <c r="BBB803" s="200"/>
      <c r="BBC803" s="200"/>
      <c r="BBD803" s="200"/>
      <c r="BBE803" s="200"/>
      <c r="BBF803" s="200"/>
      <c r="BBG803" s="200"/>
      <c r="BBH803" s="200"/>
      <c r="BBI803" s="200"/>
      <c r="BBJ803" s="200"/>
      <c r="BBK803" s="200"/>
      <c r="BBL803" s="200"/>
      <c r="BBM803" s="200"/>
      <c r="BBN803" s="200"/>
      <c r="BBO803" s="200"/>
      <c r="BBP803" s="200"/>
      <c r="BBQ803" s="200"/>
      <c r="BBR803" s="200"/>
      <c r="BBS803" s="200"/>
      <c r="BBT803" s="200"/>
      <c r="BBU803" s="200"/>
      <c r="BBV803" s="200"/>
      <c r="BBW803" s="200"/>
      <c r="BBX803" s="200"/>
      <c r="BBY803" s="200"/>
      <c r="BBZ803" s="200"/>
      <c r="BCA803" s="200"/>
      <c r="BCB803" s="200"/>
      <c r="BCC803" s="200"/>
      <c r="BCD803" s="200"/>
      <c r="BCE803" s="200"/>
      <c r="BCF803" s="200"/>
      <c r="BCG803" s="200"/>
      <c r="BCH803" s="200"/>
      <c r="BCI803" s="200"/>
      <c r="BCJ803" s="200"/>
      <c r="BCK803" s="200"/>
      <c r="BCL803" s="200"/>
      <c r="BCM803" s="200"/>
      <c r="BCN803" s="200"/>
      <c r="BCO803" s="200"/>
      <c r="BCP803" s="200"/>
      <c r="BCQ803" s="200"/>
      <c r="BCR803" s="200"/>
      <c r="BCS803" s="200"/>
      <c r="BCT803" s="200"/>
      <c r="BCU803" s="200"/>
      <c r="BCV803" s="200"/>
      <c r="BCW803" s="200"/>
      <c r="BCX803" s="200"/>
      <c r="BCY803" s="200"/>
      <c r="BCZ803" s="200"/>
      <c r="BDA803" s="200"/>
      <c r="BDB803" s="200"/>
      <c r="BDC803" s="200"/>
      <c r="BDD803" s="200"/>
      <c r="BDE803" s="200"/>
      <c r="BDF803" s="200"/>
      <c r="BDG803" s="200"/>
      <c r="BDH803" s="200"/>
      <c r="BDI803" s="200"/>
      <c r="BDJ803" s="200"/>
      <c r="BDK803" s="200"/>
      <c r="BDL803" s="200"/>
      <c r="BDM803" s="200"/>
      <c r="BDN803" s="200"/>
      <c r="BDO803" s="200"/>
      <c r="BDP803" s="200"/>
      <c r="BDQ803" s="200"/>
      <c r="BDR803" s="200"/>
      <c r="BDS803" s="200"/>
      <c r="BDT803" s="200"/>
      <c r="BDU803" s="200"/>
      <c r="BDV803" s="200"/>
      <c r="BDW803" s="200"/>
      <c r="BDX803" s="200"/>
      <c r="BDY803" s="200"/>
      <c r="BDZ803" s="200"/>
      <c r="BEA803" s="200"/>
      <c r="BEB803" s="200"/>
      <c r="BEC803" s="200"/>
      <c r="BED803" s="200"/>
      <c r="BEE803" s="200"/>
      <c r="BEF803" s="200"/>
      <c r="BEG803" s="200"/>
      <c r="BEH803" s="200"/>
      <c r="BEI803" s="200"/>
      <c r="BEJ803" s="200"/>
      <c r="BEK803" s="200"/>
      <c r="BEL803" s="200"/>
      <c r="BEM803" s="200"/>
      <c r="BEN803" s="200"/>
      <c r="BEO803" s="200"/>
      <c r="BEP803" s="200"/>
      <c r="BEQ803" s="200"/>
      <c r="BER803" s="200"/>
      <c r="BES803" s="200"/>
      <c r="BET803" s="200"/>
      <c r="BEU803" s="200"/>
      <c r="BEV803" s="200"/>
      <c r="BEW803" s="200"/>
      <c r="BEX803" s="200"/>
      <c r="BEY803" s="200"/>
      <c r="BEZ803" s="200"/>
      <c r="BFA803" s="200"/>
      <c r="BFB803" s="200"/>
      <c r="BFC803" s="200"/>
      <c r="BFD803" s="200"/>
      <c r="BFE803" s="200"/>
      <c r="BFF803" s="200"/>
      <c r="BFG803" s="200"/>
      <c r="BFH803" s="200"/>
      <c r="BFI803" s="200"/>
      <c r="BFJ803" s="200"/>
      <c r="BFK803" s="200"/>
      <c r="BFL803" s="200"/>
      <c r="BFM803" s="200"/>
      <c r="BFN803" s="200"/>
      <c r="BFO803" s="200"/>
      <c r="BFP803" s="200"/>
      <c r="BFQ803" s="200"/>
      <c r="BFR803" s="200"/>
      <c r="BFS803" s="200"/>
      <c r="BFT803" s="200"/>
      <c r="BFU803" s="200"/>
      <c r="BFV803" s="200"/>
      <c r="BFW803" s="200"/>
      <c r="BFX803" s="200"/>
      <c r="BFY803" s="200"/>
      <c r="BFZ803" s="200"/>
      <c r="BGA803" s="200"/>
      <c r="BGB803" s="200"/>
      <c r="BGC803" s="200"/>
      <c r="BGD803" s="200"/>
      <c r="BGE803" s="200"/>
      <c r="BGF803" s="200"/>
      <c r="BGG803" s="200"/>
      <c r="BGH803" s="200"/>
      <c r="BGI803" s="200"/>
      <c r="BGJ803" s="200"/>
      <c r="BGK803" s="200"/>
      <c r="BGL803" s="200"/>
      <c r="BGM803" s="200"/>
      <c r="BGN803" s="200"/>
      <c r="BGO803" s="200"/>
      <c r="BGP803" s="200"/>
      <c r="BGQ803" s="200"/>
      <c r="BGR803" s="200"/>
      <c r="BGS803" s="200"/>
      <c r="BGT803" s="200"/>
      <c r="BGU803" s="200"/>
      <c r="BGV803" s="200"/>
      <c r="BGW803" s="200"/>
      <c r="BGX803" s="200"/>
      <c r="BGY803" s="200"/>
      <c r="BGZ803" s="200"/>
      <c r="BHA803" s="200"/>
      <c r="BHB803" s="200"/>
      <c r="BHC803" s="200"/>
      <c r="BHD803" s="200"/>
      <c r="BHE803" s="200"/>
      <c r="BHF803" s="200"/>
      <c r="BHG803" s="200"/>
      <c r="BHH803" s="200"/>
      <c r="BHI803" s="200"/>
      <c r="BHJ803" s="200"/>
      <c r="BHK803" s="200"/>
      <c r="BHL803" s="200"/>
      <c r="BHM803" s="200"/>
      <c r="BHN803" s="200"/>
      <c r="BHO803" s="200"/>
      <c r="BHP803" s="200"/>
      <c r="BHQ803" s="200"/>
      <c r="BHR803" s="200"/>
      <c r="BHS803" s="200"/>
      <c r="BHT803" s="200"/>
      <c r="BHU803" s="200"/>
      <c r="BHV803" s="200"/>
      <c r="BHW803" s="200"/>
      <c r="BHX803" s="200"/>
      <c r="BHY803" s="200"/>
      <c r="BHZ803" s="200"/>
      <c r="BIA803" s="200"/>
      <c r="BIB803" s="200"/>
      <c r="BIC803" s="200"/>
      <c r="BID803" s="200"/>
      <c r="BIE803" s="200"/>
      <c r="BIF803" s="200"/>
      <c r="BIG803" s="200"/>
      <c r="BIH803" s="200"/>
      <c r="BII803" s="200"/>
      <c r="BIJ803" s="200"/>
      <c r="BIK803" s="200"/>
      <c r="BIL803" s="200"/>
      <c r="BIM803" s="200"/>
      <c r="BIN803" s="200"/>
      <c r="BIO803" s="200"/>
      <c r="BIP803" s="200"/>
      <c r="BIQ803" s="200"/>
      <c r="BIR803" s="200"/>
      <c r="BIS803" s="200"/>
      <c r="BIT803" s="200"/>
      <c r="BIU803" s="200"/>
      <c r="BIV803" s="200"/>
      <c r="BIW803" s="200"/>
      <c r="BIX803" s="200"/>
      <c r="BIY803" s="200"/>
      <c r="BIZ803" s="200"/>
      <c r="BJA803" s="200"/>
      <c r="BJB803" s="200"/>
      <c r="BJC803" s="200"/>
      <c r="BJD803" s="200"/>
      <c r="BJE803" s="200"/>
      <c r="BJF803" s="200"/>
      <c r="BJG803" s="200"/>
      <c r="BJH803" s="200"/>
      <c r="BJI803" s="200"/>
      <c r="BJJ803" s="200"/>
      <c r="BJK803" s="200"/>
      <c r="BJL803" s="200"/>
      <c r="BJM803" s="200"/>
      <c r="BJN803" s="200"/>
      <c r="BJO803" s="200"/>
      <c r="BJP803" s="200"/>
      <c r="BJQ803" s="200"/>
      <c r="BJR803" s="200"/>
      <c r="BJS803" s="200"/>
      <c r="BJT803" s="200"/>
      <c r="BJU803" s="200"/>
      <c r="BJV803" s="200"/>
      <c r="BJW803" s="200"/>
      <c r="BJX803" s="200"/>
      <c r="BJY803" s="200"/>
      <c r="BJZ803" s="200"/>
      <c r="BKA803" s="200"/>
      <c r="BKB803" s="200"/>
      <c r="BKC803" s="200"/>
      <c r="BKD803" s="200"/>
      <c r="BKE803" s="200"/>
      <c r="BKF803" s="200"/>
      <c r="BKG803" s="200"/>
      <c r="BKH803" s="200"/>
      <c r="BKI803" s="200"/>
      <c r="BKJ803" s="200"/>
      <c r="BKK803" s="200"/>
      <c r="BKL803" s="200"/>
      <c r="BKM803" s="200"/>
      <c r="BKN803" s="200"/>
      <c r="BKO803" s="200"/>
      <c r="BKP803" s="200"/>
      <c r="BKQ803" s="200"/>
      <c r="BKR803" s="200"/>
      <c r="BKS803" s="200"/>
      <c r="BKT803" s="200"/>
      <c r="BKU803" s="200"/>
      <c r="BKV803" s="200"/>
      <c r="BKW803" s="200"/>
      <c r="BKX803" s="200"/>
      <c r="BKY803" s="200"/>
      <c r="BKZ803" s="200"/>
      <c r="BLA803" s="200"/>
      <c r="BLB803" s="200"/>
      <c r="BLC803" s="200"/>
      <c r="BLD803" s="200"/>
      <c r="BLE803" s="200"/>
      <c r="BLF803" s="200"/>
      <c r="BLG803" s="200"/>
      <c r="BLH803" s="200"/>
      <c r="BLI803" s="200"/>
      <c r="BLJ803" s="200"/>
      <c r="BLK803" s="200"/>
      <c r="BLL803" s="200"/>
      <c r="BLM803" s="200"/>
      <c r="BLN803" s="200"/>
      <c r="BLO803" s="200"/>
      <c r="BLP803" s="200"/>
      <c r="BLQ803" s="200"/>
      <c r="BLR803" s="200"/>
      <c r="BLS803" s="200"/>
      <c r="BLT803" s="200"/>
      <c r="BLU803" s="200"/>
      <c r="BLV803" s="200"/>
      <c r="BLW803" s="200"/>
      <c r="BLX803" s="200"/>
      <c r="BLY803" s="200"/>
      <c r="BLZ803" s="200"/>
      <c r="BMA803" s="200"/>
      <c r="BMB803" s="200"/>
      <c r="BMC803" s="200"/>
      <c r="BMD803" s="200"/>
      <c r="BME803" s="200"/>
      <c r="BMF803" s="200"/>
      <c r="BMG803" s="200"/>
      <c r="BMH803" s="200"/>
      <c r="BMI803" s="200"/>
      <c r="BMJ803" s="200"/>
      <c r="BMK803" s="200"/>
      <c r="BML803" s="200"/>
      <c r="BMM803" s="200"/>
      <c r="BMN803" s="200"/>
      <c r="BMO803" s="200"/>
      <c r="BMP803" s="200"/>
      <c r="BMQ803" s="200"/>
      <c r="BMR803" s="200"/>
      <c r="BMS803" s="200"/>
      <c r="BMT803" s="200"/>
      <c r="BMU803" s="200"/>
      <c r="BMV803" s="200"/>
      <c r="BMW803" s="200"/>
      <c r="BMX803" s="200"/>
      <c r="BMY803" s="200"/>
      <c r="BMZ803" s="200"/>
      <c r="BNA803" s="200"/>
      <c r="BNB803" s="200"/>
      <c r="BNC803" s="200"/>
      <c r="BND803" s="200"/>
      <c r="BNE803" s="200"/>
      <c r="BNF803" s="200"/>
      <c r="BNG803" s="200"/>
      <c r="BNH803" s="200"/>
      <c r="BNI803" s="200"/>
      <c r="BNJ803" s="200"/>
      <c r="BNK803" s="200"/>
      <c r="BNL803" s="200"/>
      <c r="BNM803" s="200"/>
      <c r="BNN803" s="200"/>
      <c r="BNO803" s="200"/>
      <c r="BNP803" s="200"/>
      <c r="BNQ803" s="200"/>
      <c r="BNR803" s="200"/>
      <c r="BNS803" s="200"/>
      <c r="BNT803" s="200"/>
      <c r="BNU803" s="200"/>
      <c r="BNV803" s="200"/>
      <c r="BNW803" s="200"/>
      <c r="BNX803" s="200"/>
      <c r="BNY803" s="200"/>
      <c r="BNZ803" s="200"/>
      <c r="BOA803" s="200"/>
      <c r="BOB803" s="200"/>
      <c r="BOC803" s="200"/>
      <c r="BOD803" s="200"/>
      <c r="BOE803" s="200"/>
      <c r="BOF803" s="200"/>
      <c r="BOG803" s="200"/>
      <c r="BOH803" s="200"/>
      <c r="BOI803" s="200"/>
      <c r="BOJ803" s="200"/>
      <c r="BOK803" s="200"/>
      <c r="BOL803" s="200"/>
      <c r="BOM803" s="200"/>
      <c r="BON803" s="200"/>
      <c r="BOO803" s="200"/>
      <c r="BOP803" s="200"/>
      <c r="BOQ803" s="200"/>
      <c r="BOR803" s="200"/>
      <c r="BOS803" s="200"/>
      <c r="BOT803" s="200"/>
      <c r="BOU803" s="200"/>
      <c r="BOV803" s="200"/>
      <c r="BOW803" s="200"/>
      <c r="BOX803" s="200"/>
      <c r="BOY803" s="200"/>
      <c r="BOZ803" s="200"/>
      <c r="BPA803" s="200"/>
      <c r="BPB803" s="200"/>
      <c r="BPC803" s="200"/>
      <c r="BPD803" s="200"/>
      <c r="BPE803" s="200"/>
      <c r="BPF803" s="200"/>
      <c r="BPG803" s="200"/>
      <c r="BPH803" s="200"/>
      <c r="BPI803" s="200"/>
      <c r="BPJ803" s="200"/>
      <c r="BPK803" s="200"/>
      <c r="BPL803" s="200"/>
      <c r="BPM803" s="200"/>
      <c r="BPN803" s="200"/>
      <c r="BPO803" s="200"/>
      <c r="BPP803" s="200"/>
      <c r="BPQ803" s="200"/>
      <c r="BPR803" s="200"/>
      <c r="BPS803" s="200"/>
      <c r="BPT803" s="200"/>
      <c r="BPU803" s="200"/>
      <c r="BPV803" s="200"/>
      <c r="BPW803" s="200"/>
      <c r="BPX803" s="200"/>
      <c r="BPY803" s="200"/>
      <c r="BPZ803" s="200"/>
      <c r="BQA803" s="200"/>
      <c r="BQB803" s="200"/>
      <c r="BQC803" s="200"/>
      <c r="BQD803" s="200"/>
      <c r="BQE803" s="200"/>
      <c r="BQF803" s="200"/>
      <c r="BQG803" s="200"/>
      <c r="BQH803" s="200"/>
      <c r="BQI803" s="200"/>
      <c r="BQJ803" s="200"/>
      <c r="BQK803" s="200"/>
      <c r="BQL803" s="200"/>
      <c r="BQM803" s="200"/>
      <c r="BQN803" s="200"/>
      <c r="BQO803" s="200"/>
      <c r="BQP803" s="200"/>
      <c r="BQQ803" s="200"/>
      <c r="BQR803" s="200"/>
      <c r="BQS803" s="200"/>
      <c r="BQT803" s="200"/>
      <c r="BQU803" s="200"/>
      <c r="BQV803" s="200"/>
      <c r="BQW803" s="200"/>
      <c r="BQX803" s="200"/>
      <c r="BQY803" s="200"/>
      <c r="BQZ803" s="200"/>
      <c r="BRA803" s="200"/>
      <c r="BRB803" s="200"/>
      <c r="BRC803" s="200"/>
      <c r="BRD803" s="200"/>
      <c r="BRE803" s="200"/>
      <c r="BRF803" s="200"/>
      <c r="BRG803" s="200"/>
      <c r="BRH803" s="200"/>
      <c r="BRI803" s="200"/>
      <c r="BRJ803" s="200"/>
      <c r="BRK803" s="200"/>
      <c r="BRL803" s="200"/>
      <c r="BRM803" s="200"/>
      <c r="BRN803" s="200"/>
      <c r="BRO803" s="200"/>
      <c r="BRP803" s="200"/>
      <c r="BRQ803" s="200"/>
      <c r="BRR803" s="200"/>
      <c r="BRS803" s="200"/>
      <c r="BRT803" s="200"/>
      <c r="BRU803" s="200"/>
      <c r="BRV803" s="200"/>
      <c r="BRW803" s="200"/>
      <c r="BRX803" s="200"/>
      <c r="BRY803" s="200"/>
      <c r="BRZ803" s="200"/>
      <c r="BSA803" s="200"/>
      <c r="BSB803" s="200"/>
      <c r="BSC803" s="200"/>
      <c r="BSD803" s="200"/>
      <c r="BSE803" s="200"/>
      <c r="BSF803" s="200"/>
      <c r="BSG803" s="200"/>
      <c r="BSH803" s="200"/>
      <c r="BSI803" s="200"/>
      <c r="BSJ803" s="200"/>
      <c r="BSK803" s="200"/>
      <c r="BSL803" s="200"/>
      <c r="BSM803" s="200"/>
      <c r="BSN803" s="200"/>
      <c r="BSO803" s="200"/>
      <c r="BSP803" s="200"/>
      <c r="BSQ803" s="200"/>
      <c r="BSR803" s="200"/>
      <c r="BSS803" s="200"/>
      <c r="BST803" s="200"/>
      <c r="BSU803" s="200"/>
      <c r="BSV803" s="200"/>
      <c r="BSW803" s="200"/>
      <c r="BSX803" s="200"/>
      <c r="BSY803" s="200"/>
      <c r="BSZ803" s="200"/>
      <c r="BTA803" s="200"/>
      <c r="BTB803" s="200"/>
      <c r="BTC803" s="200"/>
      <c r="BTD803" s="200"/>
      <c r="BTE803" s="200"/>
      <c r="BTF803" s="200"/>
      <c r="BTG803" s="200"/>
      <c r="BTH803" s="200"/>
      <c r="BTI803" s="200"/>
      <c r="BTJ803" s="200"/>
      <c r="BTK803" s="200"/>
      <c r="BTL803" s="200"/>
      <c r="BTM803" s="200"/>
      <c r="BTN803" s="200"/>
      <c r="BTO803" s="200"/>
      <c r="BTP803" s="200"/>
      <c r="BTQ803" s="200"/>
      <c r="BTR803" s="200"/>
      <c r="BTS803" s="200"/>
      <c r="BTT803" s="200"/>
      <c r="BTU803" s="200"/>
      <c r="BTV803" s="200"/>
      <c r="BTW803" s="200"/>
      <c r="BTX803" s="200"/>
      <c r="BTY803" s="200"/>
      <c r="BTZ803" s="200"/>
      <c r="BUA803" s="200"/>
      <c r="BUB803" s="200"/>
      <c r="BUC803" s="200"/>
      <c r="BUD803" s="200"/>
      <c r="BUE803" s="200"/>
      <c r="BUF803" s="200"/>
      <c r="BUG803" s="200"/>
      <c r="BUH803" s="200"/>
      <c r="BUI803" s="200"/>
      <c r="BUJ803" s="200"/>
      <c r="BUK803" s="200"/>
      <c r="BUL803" s="200"/>
      <c r="BUM803" s="200"/>
      <c r="BUN803" s="200"/>
      <c r="BUO803" s="200"/>
      <c r="BUP803" s="200"/>
      <c r="BUQ803" s="200"/>
      <c r="BUR803" s="200"/>
      <c r="BUS803" s="200"/>
      <c r="BUT803" s="200"/>
      <c r="BUU803" s="200"/>
      <c r="BUV803" s="200"/>
      <c r="BUW803" s="200"/>
      <c r="BUX803" s="200"/>
      <c r="BUY803" s="200"/>
      <c r="BUZ803" s="200"/>
      <c r="BVA803" s="200"/>
      <c r="BVB803" s="200"/>
      <c r="BVC803" s="200"/>
      <c r="BVD803" s="200"/>
      <c r="BVE803" s="200"/>
      <c r="BVF803" s="200"/>
      <c r="BVG803" s="200"/>
      <c r="BVH803" s="200"/>
      <c r="BVI803" s="200"/>
      <c r="BVJ803" s="200"/>
      <c r="BVK803" s="200"/>
      <c r="BVL803" s="200"/>
      <c r="BVM803" s="200"/>
      <c r="BVN803" s="200"/>
      <c r="BVO803" s="200"/>
      <c r="BVP803" s="200"/>
      <c r="BVQ803" s="200"/>
      <c r="BVR803" s="200"/>
      <c r="BVS803" s="200"/>
      <c r="BVT803" s="200"/>
      <c r="BVU803" s="200"/>
      <c r="BVV803" s="200"/>
      <c r="BVW803" s="200"/>
      <c r="BVX803" s="200"/>
      <c r="BVY803" s="200"/>
      <c r="BVZ803" s="200"/>
      <c r="BWA803" s="200"/>
      <c r="BWB803" s="200"/>
      <c r="BWC803" s="200"/>
      <c r="BWD803" s="200"/>
      <c r="BWE803" s="200"/>
      <c r="BWF803" s="200"/>
      <c r="BWG803" s="200"/>
      <c r="BWH803" s="200"/>
      <c r="BWI803" s="200"/>
      <c r="BWJ803" s="200"/>
      <c r="BWK803" s="200"/>
      <c r="BWL803" s="200"/>
      <c r="BWM803" s="200"/>
      <c r="BWN803" s="200"/>
      <c r="BWO803" s="200"/>
      <c r="BWP803" s="200"/>
      <c r="BWQ803" s="200"/>
      <c r="BWR803" s="200"/>
      <c r="BWS803" s="200"/>
      <c r="BWT803" s="200"/>
      <c r="BWU803" s="200"/>
      <c r="BWV803" s="200"/>
      <c r="BWW803" s="200"/>
      <c r="BWX803" s="200"/>
      <c r="BWY803" s="200"/>
      <c r="BWZ803" s="200"/>
      <c r="BXA803" s="200"/>
      <c r="BXB803" s="200"/>
      <c r="BXC803" s="200"/>
      <c r="BXD803" s="200"/>
      <c r="BXE803" s="200"/>
      <c r="BXF803" s="200"/>
      <c r="BXG803" s="200"/>
      <c r="BXH803" s="200"/>
      <c r="BXI803" s="200"/>
      <c r="BXJ803" s="200"/>
      <c r="BXK803" s="200"/>
      <c r="BXL803" s="200"/>
      <c r="BXM803" s="200"/>
      <c r="BXN803" s="200"/>
      <c r="BXO803" s="200"/>
      <c r="BXP803" s="200"/>
      <c r="BXQ803" s="200"/>
      <c r="BXR803" s="200"/>
      <c r="BXS803" s="200"/>
      <c r="BXT803" s="200"/>
      <c r="BXU803" s="200"/>
      <c r="BXV803" s="200"/>
      <c r="BXW803" s="200"/>
      <c r="BXX803" s="200"/>
      <c r="BXY803" s="200"/>
      <c r="BXZ803" s="200"/>
      <c r="BYA803" s="200"/>
      <c r="BYB803" s="200"/>
      <c r="BYC803" s="200"/>
      <c r="BYD803" s="200"/>
      <c r="BYE803" s="200"/>
      <c r="BYF803" s="200"/>
      <c r="BYG803" s="200"/>
      <c r="BYH803" s="200"/>
      <c r="BYI803" s="200"/>
      <c r="BYJ803" s="200"/>
      <c r="BYK803" s="200"/>
      <c r="BYL803" s="200"/>
      <c r="BYM803" s="200"/>
      <c r="BYN803" s="200"/>
      <c r="BYO803" s="200"/>
      <c r="BYP803" s="200"/>
      <c r="BYQ803" s="200"/>
      <c r="BYR803" s="200"/>
      <c r="BYS803" s="200"/>
      <c r="BYT803" s="200"/>
      <c r="BYU803" s="200"/>
      <c r="BYV803" s="200"/>
      <c r="BYW803" s="200"/>
      <c r="BYX803" s="200"/>
      <c r="BYY803" s="200"/>
      <c r="BYZ803" s="200"/>
      <c r="BZA803" s="200"/>
      <c r="BZB803" s="200"/>
      <c r="BZC803" s="200"/>
      <c r="BZD803" s="200"/>
      <c r="BZE803" s="200"/>
      <c r="BZF803" s="200"/>
      <c r="BZG803" s="200"/>
      <c r="BZH803" s="200"/>
      <c r="BZI803" s="200"/>
      <c r="BZJ803" s="200"/>
      <c r="BZK803" s="200"/>
      <c r="BZL803" s="200"/>
      <c r="BZM803" s="200"/>
      <c r="BZN803" s="200"/>
      <c r="BZO803" s="200"/>
      <c r="BZP803" s="200"/>
      <c r="BZQ803" s="200"/>
      <c r="BZR803" s="200"/>
      <c r="BZS803" s="200"/>
      <c r="BZT803" s="200"/>
      <c r="BZU803" s="200"/>
      <c r="BZV803" s="200"/>
      <c r="BZW803" s="200"/>
      <c r="BZX803" s="200"/>
      <c r="BZY803" s="200"/>
      <c r="BZZ803" s="200"/>
      <c r="CAA803" s="200"/>
      <c r="CAB803" s="200"/>
      <c r="CAC803" s="200"/>
      <c r="CAD803" s="200"/>
      <c r="CAE803" s="200"/>
      <c r="CAF803" s="200"/>
      <c r="CAG803" s="200"/>
      <c r="CAH803" s="200"/>
      <c r="CAI803" s="200"/>
      <c r="CAJ803" s="200"/>
      <c r="CAK803" s="200"/>
      <c r="CAL803" s="200"/>
      <c r="CAM803" s="200"/>
      <c r="CAN803" s="200"/>
      <c r="CAO803" s="200"/>
      <c r="CAP803" s="200"/>
      <c r="CAQ803" s="200"/>
      <c r="CAR803" s="200"/>
      <c r="CAS803" s="200"/>
      <c r="CAT803" s="200"/>
      <c r="CAU803" s="200"/>
      <c r="CAV803" s="200"/>
      <c r="CAW803" s="200"/>
      <c r="CAX803" s="200"/>
      <c r="CAY803" s="200"/>
      <c r="CAZ803" s="200"/>
      <c r="CBA803" s="200"/>
      <c r="CBB803" s="200"/>
      <c r="CBC803" s="200"/>
      <c r="CBD803" s="200"/>
      <c r="CBE803" s="200"/>
      <c r="CBF803" s="200"/>
      <c r="CBG803" s="200"/>
      <c r="CBH803" s="200"/>
      <c r="CBI803" s="200"/>
      <c r="CBJ803" s="200"/>
      <c r="CBK803" s="200"/>
      <c r="CBL803" s="200"/>
      <c r="CBM803" s="200"/>
      <c r="CBN803" s="200"/>
      <c r="CBO803" s="200"/>
      <c r="CBP803" s="200"/>
      <c r="CBQ803" s="200"/>
      <c r="CBR803" s="200"/>
      <c r="CBS803" s="200"/>
      <c r="CBT803" s="200"/>
      <c r="CBU803" s="200"/>
      <c r="CBV803" s="200"/>
      <c r="CBW803" s="200"/>
      <c r="CBX803" s="200"/>
      <c r="CBY803" s="200"/>
      <c r="CBZ803" s="200"/>
      <c r="CCA803" s="200"/>
      <c r="CCB803" s="200"/>
      <c r="CCC803" s="200"/>
      <c r="CCD803" s="200"/>
      <c r="CCE803" s="200"/>
      <c r="CCF803" s="200"/>
      <c r="CCG803" s="200"/>
      <c r="CCH803" s="200"/>
      <c r="CCI803" s="200"/>
      <c r="CCJ803" s="200"/>
      <c r="CCK803" s="200"/>
      <c r="CCL803" s="200"/>
      <c r="CCM803" s="200"/>
      <c r="CCN803" s="200"/>
      <c r="CCO803" s="200"/>
      <c r="CCP803" s="200"/>
      <c r="CCQ803" s="200"/>
      <c r="CCR803" s="200"/>
      <c r="CCS803" s="200"/>
      <c r="CCT803" s="200"/>
      <c r="CCU803" s="200"/>
      <c r="CCV803" s="200"/>
      <c r="CCW803" s="200"/>
      <c r="CCX803" s="200"/>
      <c r="CCY803" s="200"/>
      <c r="CCZ803" s="200"/>
      <c r="CDA803" s="200"/>
      <c r="CDB803" s="200"/>
      <c r="CDC803" s="200"/>
      <c r="CDD803" s="200"/>
      <c r="CDE803" s="200"/>
      <c r="CDF803" s="200"/>
      <c r="CDG803" s="200"/>
      <c r="CDH803" s="200"/>
      <c r="CDI803" s="200"/>
      <c r="CDJ803" s="200"/>
      <c r="CDK803" s="200"/>
      <c r="CDL803" s="200"/>
      <c r="CDM803" s="200"/>
      <c r="CDN803" s="200"/>
      <c r="CDO803" s="200"/>
      <c r="CDP803" s="200"/>
      <c r="CDQ803" s="200"/>
      <c r="CDR803" s="200"/>
      <c r="CDS803" s="200"/>
      <c r="CDT803" s="200"/>
      <c r="CDU803" s="200"/>
      <c r="CDV803" s="200"/>
      <c r="CDW803" s="200"/>
      <c r="CDX803" s="200"/>
      <c r="CDY803" s="200"/>
      <c r="CDZ803" s="200"/>
      <c r="CEA803" s="200"/>
      <c r="CEB803" s="200"/>
      <c r="CEC803" s="200"/>
      <c r="CED803" s="200"/>
      <c r="CEE803" s="200"/>
      <c r="CEF803" s="200"/>
      <c r="CEG803" s="200"/>
      <c r="CEH803" s="200"/>
      <c r="CEI803" s="200"/>
      <c r="CEJ803" s="200"/>
      <c r="CEK803" s="200"/>
      <c r="CEL803" s="200"/>
      <c r="CEM803" s="200"/>
      <c r="CEN803" s="200"/>
      <c r="CEO803" s="200"/>
      <c r="CEP803" s="200"/>
      <c r="CEQ803" s="200"/>
      <c r="CER803" s="200"/>
      <c r="CES803" s="200"/>
      <c r="CET803" s="200"/>
      <c r="CEU803" s="200"/>
      <c r="CEV803" s="200"/>
      <c r="CEW803" s="200"/>
      <c r="CEX803" s="200"/>
      <c r="CEY803" s="200"/>
      <c r="CEZ803" s="200"/>
      <c r="CFA803" s="200"/>
      <c r="CFB803" s="200"/>
      <c r="CFC803" s="200"/>
      <c r="CFD803" s="200"/>
      <c r="CFE803" s="200"/>
      <c r="CFF803" s="200"/>
      <c r="CFG803" s="200"/>
      <c r="CFH803" s="200"/>
      <c r="CFI803" s="200"/>
      <c r="CFJ803" s="200"/>
      <c r="CFK803" s="200"/>
      <c r="CFL803" s="200"/>
      <c r="CFM803" s="200"/>
      <c r="CFN803" s="200"/>
      <c r="CFO803" s="200"/>
      <c r="CFP803" s="200"/>
      <c r="CFQ803" s="200"/>
      <c r="CFR803" s="200"/>
      <c r="CFS803" s="200"/>
      <c r="CFT803" s="200"/>
      <c r="CFU803" s="200"/>
      <c r="CFV803" s="200"/>
      <c r="CFW803" s="200"/>
      <c r="CFX803" s="200"/>
      <c r="CFY803" s="200"/>
      <c r="CFZ803" s="200"/>
      <c r="CGA803" s="200"/>
      <c r="CGB803" s="200"/>
      <c r="CGC803" s="200"/>
      <c r="CGD803" s="200"/>
      <c r="CGE803" s="200"/>
      <c r="CGF803" s="200"/>
      <c r="CGG803" s="200"/>
      <c r="CGH803" s="200"/>
      <c r="CGI803" s="200"/>
      <c r="CGJ803" s="200"/>
      <c r="CGK803" s="200"/>
      <c r="CGL803" s="200"/>
      <c r="CGM803" s="200"/>
      <c r="CGN803" s="200"/>
      <c r="CGO803" s="200"/>
      <c r="CGP803" s="200"/>
      <c r="CGQ803" s="200"/>
      <c r="CGR803" s="200"/>
      <c r="CGS803" s="200"/>
      <c r="CGT803" s="200"/>
      <c r="CGU803" s="200"/>
      <c r="CGV803" s="200"/>
      <c r="CGW803" s="200"/>
      <c r="CGX803" s="200"/>
      <c r="CGY803" s="200"/>
      <c r="CGZ803" s="200"/>
      <c r="CHA803" s="200"/>
      <c r="CHB803" s="200"/>
      <c r="CHC803" s="200"/>
      <c r="CHD803" s="200"/>
      <c r="CHE803" s="200"/>
      <c r="CHF803" s="200"/>
      <c r="CHG803" s="200"/>
      <c r="CHH803" s="200"/>
      <c r="CHI803" s="200"/>
      <c r="CHJ803" s="200"/>
      <c r="CHK803" s="200"/>
      <c r="CHL803" s="200"/>
      <c r="CHM803" s="200"/>
      <c r="CHN803" s="200"/>
      <c r="CHO803" s="200"/>
      <c r="CHP803" s="200"/>
      <c r="CHQ803" s="200"/>
      <c r="CHR803" s="200"/>
      <c r="CHS803" s="200"/>
      <c r="CHT803" s="200"/>
      <c r="CHU803" s="200"/>
      <c r="CHV803" s="200"/>
      <c r="CHW803" s="200"/>
      <c r="CHX803" s="200"/>
      <c r="CHY803" s="200"/>
      <c r="CHZ803" s="200"/>
      <c r="CIA803" s="200"/>
      <c r="CIB803" s="200"/>
      <c r="CIC803" s="200"/>
      <c r="CID803" s="200"/>
      <c r="CIE803" s="200"/>
      <c r="CIF803" s="200"/>
      <c r="CIG803" s="200"/>
      <c r="CIH803" s="200"/>
      <c r="CII803" s="200"/>
      <c r="CIJ803" s="200"/>
      <c r="CIK803" s="200"/>
      <c r="CIL803" s="200"/>
      <c r="CIM803" s="200"/>
      <c r="CIN803" s="200"/>
      <c r="CIO803" s="200"/>
      <c r="CIP803" s="200"/>
      <c r="CIQ803" s="200"/>
      <c r="CIR803" s="200"/>
      <c r="CIS803" s="200"/>
      <c r="CIT803" s="200"/>
      <c r="CIU803" s="200"/>
      <c r="CIV803" s="200"/>
      <c r="CIW803" s="200"/>
      <c r="CIX803" s="200"/>
      <c r="CIY803" s="200"/>
      <c r="CIZ803" s="200"/>
      <c r="CJA803" s="200"/>
      <c r="CJB803" s="200"/>
      <c r="CJC803" s="200"/>
      <c r="CJD803" s="200"/>
      <c r="CJE803" s="200"/>
      <c r="CJF803" s="200"/>
      <c r="CJG803" s="200"/>
      <c r="CJH803" s="200"/>
      <c r="CJI803" s="200"/>
      <c r="CJJ803" s="200"/>
      <c r="CJK803" s="200"/>
      <c r="CJL803" s="200"/>
      <c r="CJM803" s="200"/>
      <c r="CJN803" s="200"/>
      <c r="CJO803" s="200"/>
      <c r="CJP803" s="200"/>
      <c r="CJQ803" s="200"/>
      <c r="CJR803" s="200"/>
      <c r="CJS803" s="200"/>
      <c r="CJT803" s="200"/>
      <c r="CJU803" s="200"/>
      <c r="CJV803" s="200"/>
      <c r="CJW803" s="200"/>
      <c r="CJX803" s="200"/>
      <c r="CJY803" s="200"/>
      <c r="CJZ803" s="200"/>
      <c r="CKA803" s="200"/>
      <c r="CKB803" s="200"/>
      <c r="CKC803" s="200"/>
      <c r="CKD803" s="200"/>
      <c r="CKE803" s="200"/>
      <c r="CKF803" s="200"/>
      <c r="CKG803" s="200"/>
      <c r="CKH803" s="200"/>
      <c r="CKI803" s="200"/>
      <c r="CKJ803" s="200"/>
      <c r="CKK803" s="200"/>
      <c r="CKL803" s="200"/>
      <c r="CKM803" s="200"/>
      <c r="CKN803" s="200"/>
      <c r="CKO803" s="200"/>
      <c r="CKP803" s="200"/>
      <c r="CKQ803" s="200"/>
      <c r="CKR803" s="200"/>
      <c r="CKS803" s="200"/>
      <c r="CKT803" s="200"/>
      <c r="CKU803" s="200"/>
      <c r="CKV803" s="200"/>
      <c r="CKW803" s="200"/>
      <c r="CKX803" s="200"/>
      <c r="CKY803" s="200"/>
      <c r="CKZ803" s="200"/>
      <c r="CLA803" s="200"/>
      <c r="CLB803" s="200"/>
      <c r="CLC803" s="200"/>
      <c r="CLD803" s="200"/>
      <c r="CLE803" s="200"/>
      <c r="CLF803" s="200"/>
      <c r="CLG803" s="200"/>
      <c r="CLH803" s="200"/>
      <c r="CLI803" s="200"/>
      <c r="CLJ803" s="200"/>
      <c r="CLK803" s="200"/>
      <c r="CLL803" s="200"/>
      <c r="CLM803" s="200"/>
      <c r="CLN803" s="200"/>
      <c r="CLO803" s="200"/>
      <c r="CLP803" s="200"/>
      <c r="CLQ803" s="200"/>
      <c r="CLR803" s="200"/>
      <c r="CLS803" s="200"/>
      <c r="CLT803" s="200"/>
      <c r="CLU803" s="200"/>
      <c r="CLV803" s="200"/>
      <c r="CLW803" s="200"/>
      <c r="CLX803" s="200"/>
      <c r="CLY803" s="200"/>
      <c r="CLZ803" s="200"/>
      <c r="CMA803" s="200"/>
      <c r="CMB803" s="200"/>
      <c r="CMC803" s="200"/>
      <c r="CMD803" s="200"/>
      <c r="CME803" s="200"/>
      <c r="CMF803" s="200"/>
      <c r="CMG803" s="200"/>
      <c r="CMH803" s="200"/>
      <c r="CMI803" s="200"/>
      <c r="CMJ803" s="200"/>
      <c r="CMK803" s="200"/>
      <c r="CML803" s="200"/>
      <c r="CMM803" s="200"/>
      <c r="CMN803" s="200"/>
      <c r="CMO803" s="200"/>
      <c r="CMP803" s="200"/>
      <c r="CMQ803" s="200"/>
      <c r="CMR803" s="200"/>
      <c r="CMS803" s="200"/>
      <c r="CMT803" s="200"/>
      <c r="CMU803" s="200"/>
      <c r="CMV803" s="200"/>
      <c r="CMW803" s="200"/>
      <c r="CMX803" s="200"/>
      <c r="CMY803" s="200"/>
      <c r="CMZ803" s="200"/>
      <c r="CNA803" s="200"/>
      <c r="CNB803" s="200"/>
      <c r="CNC803" s="200"/>
      <c r="CND803" s="200"/>
      <c r="CNE803" s="200"/>
      <c r="CNF803" s="200"/>
      <c r="CNG803" s="200"/>
      <c r="CNH803" s="200"/>
      <c r="CNI803" s="200"/>
      <c r="CNJ803" s="200"/>
      <c r="CNK803" s="200"/>
      <c r="CNL803" s="200"/>
      <c r="CNM803" s="200"/>
      <c r="CNN803" s="200"/>
      <c r="CNO803" s="200"/>
      <c r="CNP803" s="200"/>
      <c r="CNQ803" s="200"/>
      <c r="CNR803" s="200"/>
      <c r="CNS803" s="200"/>
      <c r="CNT803" s="200"/>
      <c r="CNU803" s="200"/>
      <c r="CNV803" s="200"/>
      <c r="CNW803" s="200"/>
      <c r="CNX803" s="200"/>
      <c r="CNY803" s="200"/>
      <c r="CNZ803" s="200"/>
      <c r="COA803" s="200"/>
      <c r="COB803" s="200"/>
      <c r="COC803" s="200"/>
      <c r="COD803" s="200"/>
      <c r="COE803" s="200"/>
      <c r="COF803" s="200"/>
      <c r="COG803" s="200"/>
      <c r="COH803" s="200"/>
      <c r="COI803" s="200"/>
      <c r="COJ803" s="200"/>
      <c r="COK803" s="200"/>
      <c r="COL803" s="200"/>
      <c r="COM803" s="200"/>
      <c r="CON803" s="200"/>
      <c r="COO803" s="200"/>
      <c r="COP803" s="200"/>
      <c r="COQ803" s="200"/>
      <c r="COR803" s="200"/>
      <c r="COS803" s="200"/>
      <c r="COT803" s="200"/>
      <c r="COU803" s="200"/>
      <c r="COV803" s="200"/>
      <c r="COW803" s="200"/>
      <c r="COX803" s="200"/>
      <c r="COY803" s="200"/>
      <c r="COZ803" s="200"/>
      <c r="CPA803" s="200"/>
      <c r="CPB803" s="200"/>
      <c r="CPC803" s="200"/>
      <c r="CPD803" s="200"/>
      <c r="CPE803" s="200"/>
      <c r="CPF803" s="200"/>
      <c r="CPG803" s="200"/>
      <c r="CPH803" s="200"/>
      <c r="CPI803" s="200"/>
      <c r="CPJ803" s="200"/>
      <c r="CPK803" s="200"/>
      <c r="CPL803" s="200"/>
      <c r="CPM803" s="200"/>
      <c r="CPN803" s="200"/>
      <c r="CPO803" s="200"/>
      <c r="CPP803" s="200"/>
      <c r="CPQ803" s="200"/>
      <c r="CPR803" s="200"/>
      <c r="CPS803" s="200"/>
      <c r="CPT803" s="200"/>
      <c r="CPU803" s="200"/>
      <c r="CPV803" s="200"/>
      <c r="CPW803" s="200"/>
      <c r="CPX803" s="200"/>
      <c r="CPY803" s="200"/>
      <c r="CPZ803" s="200"/>
      <c r="CQA803" s="200"/>
      <c r="CQB803" s="200"/>
      <c r="CQC803" s="200"/>
      <c r="CQD803" s="200"/>
      <c r="CQE803" s="200"/>
      <c r="CQF803" s="200"/>
      <c r="CQG803" s="200"/>
      <c r="CQH803" s="200"/>
      <c r="CQI803" s="200"/>
      <c r="CQJ803" s="200"/>
      <c r="CQK803" s="200"/>
      <c r="CQL803" s="200"/>
      <c r="CQM803" s="200"/>
      <c r="CQN803" s="200"/>
      <c r="CQO803" s="200"/>
      <c r="CQP803" s="200"/>
      <c r="CQQ803" s="200"/>
      <c r="CQR803" s="200"/>
      <c r="CQS803" s="200"/>
      <c r="CQT803" s="200"/>
      <c r="CQU803" s="200"/>
      <c r="CQV803" s="200"/>
      <c r="CQW803" s="200"/>
      <c r="CQX803" s="200"/>
      <c r="CQY803" s="200"/>
      <c r="CQZ803" s="200"/>
      <c r="CRA803" s="200"/>
      <c r="CRB803" s="200"/>
      <c r="CRC803" s="200"/>
      <c r="CRD803" s="200"/>
      <c r="CRE803" s="200"/>
      <c r="CRF803" s="200"/>
      <c r="CRG803" s="200"/>
      <c r="CRH803" s="200"/>
      <c r="CRI803" s="200"/>
      <c r="CRJ803" s="200"/>
      <c r="CRK803" s="200"/>
      <c r="CRL803" s="200"/>
      <c r="CRM803" s="200"/>
      <c r="CRN803" s="200"/>
      <c r="CRO803" s="200"/>
      <c r="CRP803" s="200"/>
      <c r="CRQ803" s="200"/>
      <c r="CRR803" s="200"/>
      <c r="CRS803" s="200"/>
      <c r="CRT803" s="200"/>
      <c r="CRU803" s="200"/>
      <c r="CRV803" s="200"/>
      <c r="CRW803" s="200"/>
      <c r="CRX803" s="200"/>
      <c r="CRY803" s="200"/>
      <c r="CRZ803" s="200"/>
      <c r="CSA803" s="200"/>
      <c r="CSB803" s="200"/>
      <c r="CSC803" s="200"/>
      <c r="CSD803" s="200"/>
      <c r="CSE803" s="200"/>
      <c r="CSF803" s="200"/>
      <c r="CSG803" s="200"/>
      <c r="CSH803" s="200"/>
      <c r="CSI803" s="200"/>
      <c r="CSJ803" s="200"/>
      <c r="CSK803" s="200"/>
      <c r="CSL803" s="200"/>
      <c r="CSM803" s="200"/>
      <c r="CSN803" s="200"/>
      <c r="CSO803" s="200"/>
      <c r="CSP803" s="200"/>
      <c r="CSQ803" s="200"/>
      <c r="CSR803" s="200"/>
      <c r="CSS803" s="200"/>
      <c r="CST803" s="200"/>
      <c r="CSU803" s="200"/>
      <c r="CSV803" s="200"/>
      <c r="CSW803" s="200"/>
      <c r="CSX803" s="200"/>
      <c r="CSY803" s="200"/>
      <c r="CSZ803" s="200"/>
      <c r="CTA803" s="200"/>
      <c r="CTB803" s="200"/>
      <c r="CTC803" s="200"/>
      <c r="CTD803" s="200"/>
      <c r="CTE803" s="200"/>
      <c r="CTF803" s="200"/>
      <c r="CTG803" s="200"/>
      <c r="CTH803" s="200"/>
      <c r="CTI803" s="200"/>
      <c r="CTJ803" s="200"/>
      <c r="CTK803" s="200"/>
      <c r="CTL803" s="200"/>
      <c r="CTM803" s="200"/>
      <c r="CTN803" s="200"/>
      <c r="CTO803" s="200"/>
      <c r="CTP803" s="200"/>
      <c r="CTQ803" s="200"/>
      <c r="CTR803" s="200"/>
      <c r="CTS803" s="200"/>
      <c r="CTT803" s="200"/>
      <c r="CTU803" s="200"/>
      <c r="CTV803" s="200"/>
      <c r="CTW803" s="200"/>
      <c r="CTX803" s="200"/>
      <c r="CTY803" s="200"/>
      <c r="CTZ803" s="200"/>
      <c r="CUA803" s="200"/>
      <c r="CUB803" s="200"/>
      <c r="CUC803" s="200"/>
      <c r="CUD803" s="200"/>
      <c r="CUE803" s="200"/>
      <c r="CUF803" s="200"/>
      <c r="CUG803" s="200"/>
      <c r="CUH803" s="200"/>
      <c r="CUI803" s="200"/>
      <c r="CUJ803" s="200"/>
      <c r="CUK803" s="200"/>
      <c r="CUL803" s="200"/>
      <c r="CUM803" s="200"/>
      <c r="CUN803" s="200"/>
      <c r="CUO803" s="200"/>
      <c r="CUP803" s="200"/>
      <c r="CUQ803" s="200"/>
      <c r="CUR803" s="200"/>
      <c r="CUS803" s="200"/>
      <c r="CUT803" s="200"/>
      <c r="CUU803" s="200"/>
      <c r="CUV803" s="200"/>
      <c r="CUW803" s="200"/>
      <c r="CUX803" s="200"/>
      <c r="CUY803" s="200"/>
      <c r="CUZ803" s="200"/>
      <c r="CVA803" s="200"/>
      <c r="CVB803" s="200"/>
      <c r="CVC803" s="200"/>
      <c r="CVD803" s="200"/>
      <c r="CVE803" s="200"/>
      <c r="CVF803" s="200"/>
      <c r="CVG803" s="200"/>
      <c r="CVH803" s="200"/>
      <c r="CVI803" s="200"/>
      <c r="CVJ803" s="200"/>
      <c r="CVK803" s="200"/>
      <c r="CVL803" s="200"/>
      <c r="CVM803" s="200"/>
      <c r="CVN803" s="200"/>
      <c r="CVO803" s="200"/>
      <c r="CVP803" s="200"/>
      <c r="CVQ803" s="200"/>
      <c r="CVR803" s="200"/>
      <c r="CVS803" s="200"/>
      <c r="CVT803" s="200"/>
      <c r="CVU803" s="200"/>
      <c r="CVV803" s="200"/>
      <c r="CVW803" s="200"/>
      <c r="CVX803" s="200"/>
      <c r="CVY803" s="200"/>
      <c r="CVZ803" s="200"/>
      <c r="CWA803" s="200"/>
      <c r="CWB803" s="200"/>
      <c r="CWC803" s="200"/>
      <c r="CWD803" s="200"/>
      <c r="CWE803" s="200"/>
      <c r="CWF803" s="200"/>
      <c r="CWG803" s="200"/>
      <c r="CWH803" s="200"/>
      <c r="CWI803" s="200"/>
      <c r="CWJ803" s="200"/>
      <c r="CWK803" s="200"/>
      <c r="CWL803" s="200"/>
      <c r="CWM803" s="200"/>
      <c r="CWN803" s="200"/>
      <c r="CWO803" s="200"/>
      <c r="CWP803" s="200"/>
      <c r="CWQ803" s="200"/>
      <c r="CWR803" s="200"/>
      <c r="CWS803" s="200"/>
      <c r="CWT803" s="200"/>
      <c r="CWU803" s="200"/>
      <c r="CWV803" s="200"/>
      <c r="CWW803" s="200"/>
      <c r="CWX803" s="200"/>
      <c r="CWY803" s="200"/>
      <c r="CWZ803" s="200"/>
      <c r="CXA803" s="200"/>
      <c r="CXB803" s="200"/>
      <c r="CXC803" s="200"/>
      <c r="CXD803" s="200"/>
      <c r="CXE803" s="200"/>
      <c r="CXF803" s="200"/>
      <c r="CXG803" s="200"/>
      <c r="CXH803" s="200"/>
      <c r="CXI803" s="200"/>
      <c r="CXJ803" s="200"/>
      <c r="CXK803" s="200"/>
      <c r="CXL803" s="200"/>
      <c r="CXM803" s="200"/>
      <c r="CXN803" s="200"/>
      <c r="CXO803" s="200"/>
      <c r="CXP803" s="200"/>
      <c r="CXQ803" s="200"/>
      <c r="CXR803" s="200"/>
      <c r="CXS803" s="200"/>
      <c r="CXT803" s="200"/>
      <c r="CXU803" s="200"/>
      <c r="CXV803" s="200"/>
      <c r="CXW803" s="200"/>
      <c r="CXX803" s="200"/>
      <c r="CXY803" s="200"/>
      <c r="CXZ803" s="200"/>
      <c r="CYA803" s="200"/>
      <c r="CYB803" s="200"/>
      <c r="CYC803" s="200"/>
      <c r="CYD803" s="200"/>
      <c r="CYE803" s="200"/>
      <c r="CYF803" s="200"/>
      <c r="CYG803" s="200"/>
      <c r="CYH803" s="200"/>
      <c r="CYI803" s="200"/>
      <c r="CYJ803" s="200"/>
      <c r="CYK803" s="200"/>
      <c r="CYL803" s="200"/>
      <c r="CYM803" s="200"/>
      <c r="CYN803" s="200"/>
      <c r="CYO803" s="200"/>
      <c r="CYP803" s="200"/>
      <c r="CYQ803" s="200"/>
      <c r="CYR803" s="200"/>
      <c r="CYS803" s="200"/>
      <c r="CYT803" s="200"/>
      <c r="CYU803" s="200"/>
      <c r="CYV803" s="200"/>
      <c r="CYW803" s="200"/>
      <c r="CYX803" s="200"/>
      <c r="CYY803" s="200"/>
      <c r="CYZ803" s="200"/>
      <c r="CZA803" s="200"/>
      <c r="CZB803" s="200"/>
      <c r="CZC803" s="200"/>
      <c r="CZD803" s="200"/>
      <c r="CZE803" s="200"/>
      <c r="CZF803" s="200"/>
      <c r="CZG803" s="200"/>
      <c r="CZH803" s="200"/>
      <c r="CZI803" s="200"/>
      <c r="CZJ803" s="200"/>
      <c r="CZK803" s="200"/>
      <c r="CZL803" s="200"/>
      <c r="CZM803" s="200"/>
      <c r="CZN803" s="200"/>
      <c r="CZO803" s="200"/>
      <c r="CZP803" s="200"/>
      <c r="CZQ803" s="200"/>
      <c r="CZR803" s="200"/>
      <c r="CZS803" s="200"/>
      <c r="CZT803" s="200"/>
      <c r="CZU803" s="200"/>
      <c r="CZV803" s="200"/>
      <c r="CZW803" s="200"/>
      <c r="CZX803" s="200"/>
      <c r="CZY803" s="200"/>
      <c r="CZZ803" s="200"/>
      <c r="DAA803" s="200"/>
      <c r="DAB803" s="200"/>
      <c r="DAC803" s="200"/>
      <c r="DAD803" s="200"/>
      <c r="DAE803" s="200"/>
      <c r="DAF803" s="200"/>
      <c r="DAG803" s="200"/>
      <c r="DAH803" s="200"/>
      <c r="DAI803" s="200"/>
      <c r="DAJ803" s="200"/>
      <c r="DAK803" s="200"/>
      <c r="DAL803" s="200"/>
      <c r="DAM803" s="200"/>
      <c r="DAN803" s="200"/>
      <c r="DAO803" s="200"/>
      <c r="DAP803" s="200"/>
      <c r="DAQ803" s="200"/>
      <c r="DAR803" s="200"/>
      <c r="DAS803" s="200"/>
      <c r="DAT803" s="200"/>
      <c r="DAU803" s="200"/>
      <c r="DAV803" s="200"/>
      <c r="DAW803" s="200"/>
      <c r="DAX803" s="200"/>
      <c r="DAY803" s="200"/>
      <c r="DAZ803" s="200"/>
      <c r="DBA803" s="200"/>
      <c r="DBB803" s="200"/>
      <c r="DBC803" s="200"/>
      <c r="DBD803" s="200"/>
      <c r="DBE803" s="200"/>
      <c r="DBF803" s="200"/>
      <c r="DBG803" s="200"/>
      <c r="DBH803" s="200"/>
      <c r="DBI803" s="200"/>
      <c r="DBJ803" s="200"/>
      <c r="DBK803" s="200"/>
      <c r="DBL803" s="200"/>
      <c r="DBM803" s="200"/>
      <c r="DBN803" s="200"/>
      <c r="DBO803" s="200"/>
      <c r="DBP803" s="200"/>
      <c r="DBQ803" s="200"/>
      <c r="DBR803" s="200"/>
      <c r="DBS803" s="200"/>
      <c r="DBT803" s="200"/>
      <c r="DBU803" s="200"/>
      <c r="DBV803" s="200"/>
      <c r="DBW803" s="200"/>
      <c r="DBX803" s="200"/>
      <c r="DBY803" s="200"/>
      <c r="DBZ803" s="200"/>
      <c r="DCA803" s="200"/>
      <c r="DCB803" s="200"/>
      <c r="DCC803" s="200"/>
      <c r="DCD803" s="200"/>
      <c r="DCE803" s="200"/>
      <c r="DCF803" s="200"/>
      <c r="DCG803" s="200"/>
      <c r="DCH803" s="200"/>
      <c r="DCI803" s="200"/>
      <c r="DCJ803" s="200"/>
      <c r="DCK803" s="200"/>
      <c r="DCL803" s="200"/>
      <c r="DCM803" s="200"/>
      <c r="DCN803" s="200"/>
      <c r="DCO803" s="200"/>
      <c r="DCP803" s="200"/>
      <c r="DCQ803" s="200"/>
      <c r="DCR803" s="200"/>
      <c r="DCS803" s="200"/>
      <c r="DCT803" s="200"/>
      <c r="DCU803" s="200"/>
      <c r="DCV803" s="200"/>
      <c r="DCW803" s="200"/>
      <c r="DCX803" s="200"/>
      <c r="DCY803" s="200"/>
      <c r="DCZ803" s="200"/>
      <c r="DDA803" s="200"/>
      <c r="DDB803" s="200"/>
      <c r="DDC803" s="200"/>
      <c r="DDD803" s="200"/>
      <c r="DDE803" s="200"/>
      <c r="DDF803" s="200"/>
      <c r="DDG803" s="200"/>
      <c r="DDH803" s="200"/>
      <c r="DDI803" s="200"/>
      <c r="DDJ803" s="200"/>
      <c r="DDK803" s="200"/>
      <c r="DDL803" s="200"/>
      <c r="DDM803" s="200"/>
      <c r="DDN803" s="200"/>
      <c r="DDO803" s="200"/>
      <c r="DDP803" s="200"/>
      <c r="DDQ803" s="200"/>
      <c r="DDR803" s="200"/>
      <c r="DDS803" s="200"/>
      <c r="DDT803" s="200"/>
      <c r="DDU803" s="200"/>
      <c r="DDV803" s="200"/>
      <c r="DDW803" s="200"/>
      <c r="DDX803" s="200"/>
      <c r="DDY803" s="200"/>
      <c r="DDZ803" s="200"/>
      <c r="DEA803" s="200"/>
      <c r="DEB803" s="200"/>
      <c r="DEC803" s="200"/>
      <c r="DED803" s="200"/>
      <c r="DEE803" s="200"/>
      <c r="DEF803" s="200"/>
      <c r="DEG803" s="200"/>
      <c r="DEH803" s="200"/>
      <c r="DEI803" s="200"/>
      <c r="DEJ803" s="200"/>
      <c r="DEK803" s="200"/>
      <c r="DEL803" s="200"/>
      <c r="DEM803" s="200"/>
      <c r="DEN803" s="200"/>
      <c r="DEO803" s="200"/>
      <c r="DEP803" s="200"/>
      <c r="DEQ803" s="200"/>
      <c r="DER803" s="200"/>
      <c r="DES803" s="200"/>
      <c r="DET803" s="200"/>
      <c r="DEU803" s="200"/>
      <c r="DEV803" s="200"/>
      <c r="DEW803" s="200"/>
      <c r="DEX803" s="200"/>
      <c r="DEY803" s="200"/>
      <c r="DEZ803" s="200"/>
      <c r="DFA803" s="200"/>
      <c r="DFB803" s="200"/>
      <c r="DFC803" s="200"/>
      <c r="DFD803" s="200"/>
      <c r="DFE803" s="200"/>
      <c r="DFF803" s="200"/>
      <c r="DFG803" s="200"/>
      <c r="DFH803" s="200"/>
      <c r="DFI803" s="200"/>
      <c r="DFJ803" s="200"/>
      <c r="DFK803" s="200"/>
      <c r="DFL803" s="200"/>
      <c r="DFM803" s="200"/>
      <c r="DFN803" s="200"/>
      <c r="DFO803" s="200"/>
      <c r="DFP803" s="200"/>
      <c r="DFQ803" s="200"/>
      <c r="DFR803" s="200"/>
      <c r="DFS803" s="200"/>
      <c r="DFT803" s="200"/>
      <c r="DFU803" s="200"/>
      <c r="DFV803" s="200"/>
      <c r="DFW803" s="200"/>
      <c r="DFX803" s="200"/>
      <c r="DFY803" s="200"/>
      <c r="DFZ803" s="200"/>
      <c r="DGA803" s="200"/>
      <c r="DGB803" s="200"/>
      <c r="DGC803" s="200"/>
      <c r="DGD803" s="200"/>
      <c r="DGE803" s="200"/>
      <c r="DGF803" s="200"/>
      <c r="DGG803" s="200"/>
      <c r="DGH803" s="200"/>
      <c r="DGI803" s="200"/>
      <c r="DGJ803" s="200"/>
      <c r="DGK803" s="200"/>
      <c r="DGL803" s="200"/>
      <c r="DGM803" s="200"/>
      <c r="DGN803" s="200"/>
      <c r="DGO803" s="200"/>
      <c r="DGP803" s="200"/>
      <c r="DGQ803" s="200"/>
      <c r="DGR803" s="200"/>
      <c r="DGS803" s="200"/>
      <c r="DGT803" s="200"/>
      <c r="DGU803" s="200"/>
      <c r="DGV803" s="200"/>
      <c r="DGW803" s="200"/>
      <c r="DGX803" s="200"/>
      <c r="DGY803" s="200"/>
      <c r="DGZ803" s="200"/>
      <c r="DHA803" s="200"/>
      <c r="DHB803" s="200"/>
      <c r="DHC803" s="200"/>
      <c r="DHD803" s="200"/>
      <c r="DHE803" s="200"/>
      <c r="DHF803" s="200"/>
      <c r="DHG803" s="200"/>
      <c r="DHH803" s="200"/>
      <c r="DHI803" s="200"/>
      <c r="DHJ803" s="200"/>
      <c r="DHK803" s="200"/>
      <c r="DHL803" s="200"/>
      <c r="DHM803" s="200"/>
      <c r="DHN803" s="200"/>
      <c r="DHO803" s="200"/>
      <c r="DHP803" s="200"/>
      <c r="DHQ803" s="200"/>
      <c r="DHR803" s="200"/>
      <c r="DHS803" s="200"/>
      <c r="DHT803" s="200"/>
      <c r="DHU803" s="200"/>
      <c r="DHV803" s="200"/>
      <c r="DHW803" s="200"/>
      <c r="DHX803" s="200"/>
      <c r="DHY803" s="200"/>
      <c r="DHZ803" s="200"/>
      <c r="DIA803" s="200"/>
      <c r="DIB803" s="200"/>
      <c r="DIC803" s="200"/>
      <c r="DID803" s="200"/>
      <c r="DIE803" s="200"/>
      <c r="DIF803" s="200"/>
      <c r="DIG803" s="200"/>
      <c r="DIH803" s="200"/>
      <c r="DII803" s="200"/>
      <c r="DIJ803" s="200"/>
      <c r="DIK803" s="200"/>
      <c r="DIL803" s="200"/>
      <c r="DIM803" s="200"/>
      <c r="DIN803" s="200"/>
      <c r="DIO803" s="200"/>
      <c r="DIP803" s="200"/>
      <c r="DIQ803" s="200"/>
      <c r="DIR803" s="200"/>
      <c r="DIS803" s="200"/>
      <c r="DIT803" s="200"/>
      <c r="DIU803" s="200"/>
      <c r="DIV803" s="200"/>
      <c r="DIW803" s="200"/>
      <c r="DIX803" s="200"/>
      <c r="DIY803" s="200"/>
      <c r="DIZ803" s="200"/>
      <c r="DJA803" s="200"/>
      <c r="DJB803" s="200"/>
      <c r="DJC803" s="200"/>
      <c r="DJD803" s="200"/>
      <c r="DJE803" s="200"/>
      <c r="DJF803" s="200"/>
      <c r="DJG803" s="200"/>
      <c r="DJH803" s="200"/>
      <c r="DJI803" s="200"/>
      <c r="DJJ803" s="200"/>
      <c r="DJK803" s="200"/>
      <c r="DJL803" s="200"/>
      <c r="DJM803" s="200"/>
      <c r="DJN803" s="200"/>
      <c r="DJO803" s="200"/>
      <c r="DJP803" s="200"/>
      <c r="DJQ803" s="200"/>
      <c r="DJR803" s="200"/>
      <c r="DJS803" s="200"/>
      <c r="DJT803" s="200"/>
      <c r="DJU803" s="200"/>
      <c r="DJV803" s="200"/>
      <c r="DJW803" s="200"/>
      <c r="DJX803" s="200"/>
      <c r="DJY803" s="200"/>
      <c r="DJZ803" s="200"/>
      <c r="DKA803" s="200"/>
      <c r="DKB803" s="200"/>
      <c r="DKC803" s="200"/>
      <c r="DKD803" s="200"/>
      <c r="DKE803" s="200"/>
      <c r="DKF803" s="200"/>
      <c r="DKG803" s="200"/>
      <c r="DKH803" s="200"/>
      <c r="DKI803" s="200"/>
      <c r="DKJ803" s="200"/>
      <c r="DKK803" s="200"/>
      <c r="DKL803" s="200"/>
      <c r="DKM803" s="200"/>
      <c r="DKN803" s="200"/>
      <c r="DKO803" s="200"/>
      <c r="DKP803" s="200"/>
      <c r="DKQ803" s="200"/>
      <c r="DKR803" s="200"/>
      <c r="DKS803" s="200"/>
      <c r="DKT803" s="200"/>
      <c r="DKU803" s="200"/>
      <c r="DKV803" s="200"/>
      <c r="DKW803" s="200"/>
      <c r="DKX803" s="200"/>
      <c r="DKY803" s="200"/>
      <c r="DKZ803" s="200"/>
      <c r="DLA803" s="200"/>
      <c r="DLB803" s="200"/>
      <c r="DLC803" s="200"/>
      <c r="DLD803" s="200"/>
      <c r="DLE803" s="200"/>
      <c r="DLF803" s="200"/>
      <c r="DLG803" s="200"/>
      <c r="DLH803" s="200"/>
      <c r="DLI803" s="200"/>
      <c r="DLJ803" s="200"/>
      <c r="DLK803" s="200"/>
      <c r="DLL803" s="200"/>
      <c r="DLM803" s="200"/>
      <c r="DLN803" s="200"/>
      <c r="DLO803" s="200"/>
      <c r="DLP803" s="200"/>
      <c r="DLQ803" s="200"/>
      <c r="DLR803" s="200"/>
      <c r="DLS803" s="200"/>
      <c r="DLT803" s="200"/>
      <c r="DLU803" s="200"/>
      <c r="DLV803" s="200"/>
      <c r="DLW803" s="200"/>
      <c r="DLX803" s="200"/>
      <c r="DLY803" s="200"/>
      <c r="DLZ803" s="200"/>
      <c r="DMA803" s="200"/>
      <c r="DMB803" s="200"/>
      <c r="DMC803" s="200"/>
      <c r="DMD803" s="200"/>
      <c r="DME803" s="200"/>
      <c r="DMF803" s="200"/>
      <c r="DMG803" s="200"/>
      <c r="DMH803" s="200"/>
      <c r="DMI803" s="200"/>
      <c r="DMJ803" s="200"/>
      <c r="DMK803" s="200"/>
      <c r="DML803" s="200"/>
      <c r="DMM803" s="200"/>
      <c r="DMN803" s="200"/>
      <c r="DMO803" s="200"/>
      <c r="DMP803" s="200"/>
      <c r="DMQ803" s="200"/>
      <c r="DMR803" s="200"/>
      <c r="DMS803" s="200"/>
      <c r="DMT803" s="200"/>
      <c r="DMU803" s="200"/>
      <c r="DMV803" s="200"/>
      <c r="DMW803" s="200"/>
      <c r="DMX803" s="200"/>
      <c r="DMY803" s="200"/>
      <c r="DMZ803" s="200"/>
      <c r="DNA803" s="200"/>
      <c r="DNB803" s="200"/>
      <c r="DNC803" s="200"/>
      <c r="DND803" s="200"/>
      <c r="DNE803" s="200"/>
      <c r="DNF803" s="200"/>
      <c r="DNG803" s="200"/>
      <c r="DNH803" s="200"/>
      <c r="DNI803" s="200"/>
      <c r="DNJ803" s="200"/>
      <c r="DNK803" s="200"/>
      <c r="DNL803" s="200"/>
      <c r="DNM803" s="200"/>
      <c r="DNN803" s="200"/>
      <c r="DNO803" s="200"/>
      <c r="DNP803" s="200"/>
      <c r="DNQ803" s="200"/>
      <c r="DNR803" s="200"/>
      <c r="DNS803" s="200"/>
      <c r="DNT803" s="200"/>
      <c r="DNU803" s="200"/>
      <c r="DNV803" s="200"/>
      <c r="DNW803" s="200"/>
      <c r="DNX803" s="200"/>
      <c r="DNY803" s="200"/>
      <c r="DNZ803" s="200"/>
      <c r="DOA803" s="200"/>
      <c r="DOB803" s="200"/>
      <c r="DOC803" s="200"/>
      <c r="DOD803" s="200"/>
      <c r="DOE803" s="200"/>
      <c r="DOF803" s="200"/>
      <c r="DOG803" s="200"/>
      <c r="DOH803" s="200"/>
      <c r="DOI803" s="200"/>
      <c r="DOJ803" s="200"/>
      <c r="DOK803" s="200"/>
      <c r="DOL803" s="200"/>
      <c r="DOM803" s="200"/>
      <c r="DON803" s="200"/>
      <c r="DOO803" s="200"/>
      <c r="DOP803" s="200"/>
      <c r="DOQ803" s="200"/>
      <c r="DOR803" s="200"/>
      <c r="DOS803" s="200"/>
      <c r="DOT803" s="200"/>
      <c r="DOU803" s="200"/>
      <c r="DOV803" s="200"/>
      <c r="DOW803" s="200"/>
      <c r="DOX803" s="200"/>
      <c r="DOY803" s="200"/>
      <c r="DOZ803" s="200"/>
      <c r="DPA803" s="200"/>
      <c r="DPB803" s="200"/>
      <c r="DPC803" s="200"/>
      <c r="DPD803" s="200"/>
      <c r="DPE803" s="200"/>
      <c r="DPF803" s="200"/>
      <c r="DPG803" s="200"/>
      <c r="DPH803" s="200"/>
      <c r="DPI803" s="200"/>
      <c r="DPJ803" s="200"/>
      <c r="DPK803" s="200"/>
      <c r="DPL803" s="200"/>
      <c r="DPM803" s="200"/>
      <c r="DPN803" s="200"/>
      <c r="DPO803" s="200"/>
      <c r="DPP803" s="200"/>
      <c r="DPQ803" s="200"/>
      <c r="DPR803" s="200"/>
      <c r="DPS803" s="200"/>
      <c r="DPT803" s="200"/>
      <c r="DPU803" s="200"/>
      <c r="DPV803" s="200"/>
      <c r="DPW803" s="200"/>
      <c r="DPX803" s="200"/>
      <c r="DPY803" s="200"/>
      <c r="DPZ803" s="200"/>
      <c r="DQA803" s="200"/>
      <c r="DQB803" s="200"/>
      <c r="DQC803" s="200"/>
      <c r="DQD803" s="200"/>
      <c r="DQE803" s="200"/>
      <c r="DQF803" s="200"/>
      <c r="DQG803" s="200"/>
      <c r="DQH803" s="200"/>
      <c r="DQI803" s="200"/>
      <c r="DQJ803" s="200"/>
      <c r="DQK803" s="200"/>
      <c r="DQL803" s="200"/>
      <c r="DQM803" s="200"/>
      <c r="DQN803" s="200"/>
      <c r="DQO803" s="200"/>
      <c r="DQP803" s="200"/>
      <c r="DQQ803" s="200"/>
      <c r="DQR803" s="200"/>
      <c r="DQS803" s="200"/>
      <c r="DQT803" s="200"/>
      <c r="DQU803" s="200"/>
      <c r="DQV803" s="200"/>
      <c r="DQW803" s="200"/>
      <c r="DQX803" s="200"/>
      <c r="DQY803" s="200"/>
      <c r="DQZ803" s="200"/>
      <c r="DRA803" s="200"/>
      <c r="DRB803" s="200"/>
      <c r="DRC803" s="200"/>
      <c r="DRD803" s="200"/>
      <c r="DRE803" s="200"/>
      <c r="DRF803" s="200"/>
      <c r="DRG803" s="200"/>
      <c r="DRH803" s="200"/>
      <c r="DRI803" s="200"/>
      <c r="DRJ803" s="200"/>
      <c r="DRK803" s="200"/>
      <c r="DRL803" s="200"/>
      <c r="DRM803" s="200"/>
      <c r="DRN803" s="200"/>
      <c r="DRO803" s="200"/>
      <c r="DRP803" s="200"/>
      <c r="DRQ803" s="200"/>
      <c r="DRR803" s="200"/>
      <c r="DRS803" s="200"/>
      <c r="DRT803" s="200"/>
      <c r="DRU803" s="200"/>
      <c r="DRV803" s="200"/>
      <c r="DRW803" s="200"/>
      <c r="DRX803" s="200"/>
      <c r="DRY803" s="200"/>
      <c r="DRZ803" s="200"/>
      <c r="DSA803" s="200"/>
      <c r="DSB803" s="200"/>
      <c r="DSC803" s="200"/>
      <c r="DSD803" s="200"/>
      <c r="DSE803" s="200"/>
      <c r="DSF803" s="200"/>
      <c r="DSG803" s="200"/>
      <c r="DSH803" s="200"/>
      <c r="DSI803" s="200"/>
      <c r="DSJ803" s="200"/>
      <c r="DSK803" s="200"/>
      <c r="DSL803" s="200"/>
      <c r="DSM803" s="200"/>
      <c r="DSN803" s="200"/>
      <c r="DSO803" s="200"/>
      <c r="DSP803" s="200"/>
      <c r="DSQ803" s="200"/>
      <c r="DSR803" s="200"/>
      <c r="DSS803" s="200"/>
      <c r="DST803" s="200"/>
      <c r="DSU803" s="200"/>
      <c r="DSV803" s="200"/>
      <c r="DSW803" s="200"/>
      <c r="DSX803" s="200"/>
      <c r="DSY803" s="200"/>
      <c r="DSZ803" s="200"/>
      <c r="DTA803" s="200"/>
      <c r="DTB803" s="200"/>
      <c r="DTC803" s="200"/>
      <c r="DTD803" s="200"/>
      <c r="DTE803" s="200"/>
      <c r="DTF803" s="200"/>
      <c r="DTG803" s="200"/>
      <c r="DTH803" s="200"/>
      <c r="DTI803" s="200"/>
      <c r="DTJ803" s="200"/>
      <c r="DTK803" s="200"/>
      <c r="DTL803" s="200"/>
      <c r="DTM803" s="200"/>
      <c r="DTN803" s="200"/>
      <c r="DTO803" s="200"/>
      <c r="DTP803" s="200"/>
      <c r="DTQ803" s="200"/>
      <c r="DTR803" s="200"/>
      <c r="DTS803" s="200"/>
      <c r="DTT803" s="200"/>
      <c r="DTU803" s="200"/>
      <c r="DTV803" s="200"/>
      <c r="DTW803" s="200"/>
      <c r="DTX803" s="200"/>
      <c r="DTY803" s="200"/>
      <c r="DTZ803" s="200"/>
      <c r="DUA803" s="200"/>
      <c r="DUB803" s="200"/>
      <c r="DUC803" s="200"/>
      <c r="DUD803" s="200"/>
      <c r="DUE803" s="200"/>
      <c r="DUF803" s="200"/>
      <c r="DUG803" s="200"/>
      <c r="DUH803" s="200"/>
      <c r="DUI803" s="200"/>
      <c r="DUJ803" s="200"/>
      <c r="DUK803" s="200"/>
      <c r="DUL803" s="200"/>
      <c r="DUM803" s="200"/>
      <c r="DUN803" s="200"/>
      <c r="DUO803" s="200"/>
      <c r="DUP803" s="200"/>
      <c r="DUQ803" s="200"/>
      <c r="DUR803" s="200"/>
      <c r="DUS803" s="200"/>
      <c r="DUT803" s="200"/>
      <c r="DUU803" s="200"/>
      <c r="DUV803" s="200"/>
      <c r="DUW803" s="200"/>
      <c r="DUX803" s="200"/>
      <c r="DUY803" s="200"/>
      <c r="DUZ803" s="200"/>
      <c r="DVA803" s="200"/>
      <c r="DVB803" s="200"/>
      <c r="DVC803" s="200"/>
      <c r="DVD803" s="200"/>
      <c r="DVE803" s="200"/>
      <c r="DVF803" s="200"/>
      <c r="DVG803" s="200"/>
      <c r="DVH803" s="200"/>
      <c r="DVI803" s="200"/>
      <c r="DVJ803" s="200"/>
      <c r="DVK803" s="200"/>
      <c r="DVL803" s="200"/>
      <c r="DVM803" s="200"/>
      <c r="DVN803" s="200"/>
      <c r="DVO803" s="200"/>
      <c r="DVP803" s="200"/>
      <c r="DVQ803" s="200"/>
      <c r="DVR803" s="200"/>
      <c r="DVS803" s="200"/>
      <c r="DVT803" s="200"/>
      <c r="DVU803" s="200"/>
      <c r="DVV803" s="200"/>
      <c r="DVW803" s="200"/>
      <c r="DVX803" s="200"/>
      <c r="DVY803" s="200"/>
      <c r="DVZ803" s="200"/>
      <c r="DWA803" s="200"/>
      <c r="DWB803" s="200"/>
      <c r="DWC803" s="200"/>
      <c r="DWD803" s="200"/>
      <c r="DWE803" s="200"/>
      <c r="DWF803" s="200"/>
      <c r="DWG803" s="200"/>
      <c r="DWH803" s="200"/>
      <c r="DWI803" s="200"/>
      <c r="DWJ803" s="200"/>
      <c r="DWK803" s="200"/>
      <c r="DWL803" s="200"/>
      <c r="DWM803" s="200"/>
      <c r="DWN803" s="200"/>
      <c r="DWO803" s="200"/>
      <c r="DWP803" s="200"/>
      <c r="DWQ803" s="200"/>
      <c r="DWR803" s="200"/>
      <c r="DWS803" s="200"/>
      <c r="DWT803" s="200"/>
      <c r="DWU803" s="200"/>
      <c r="DWV803" s="200"/>
      <c r="DWW803" s="200"/>
      <c r="DWX803" s="200"/>
      <c r="DWY803" s="200"/>
      <c r="DWZ803" s="200"/>
      <c r="DXA803" s="200"/>
      <c r="DXB803" s="200"/>
      <c r="DXC803" s="200"/>
      <c r="DXD803" s="200"/>
      <c r="DXE803" s="200"/>
      <c r="DXF803" s="200"/>
      <c r="DXG803" s="200"/>
      <c r="DXH803" s="200"/>
      <c r="DXI803" s="200"/>
      <c r="DXJ803" s="200"/>
      <c r="DXK803" s="200"/>
      <c r="DXL803" s="200"/>
      <c r="DXM803" s="200"/>
      <c r="DXN803" s="200"/>
      <c r="DXO803" s="200"/>
      <c r="DXP803" s="200"/>
      <c r="DXQ803" s="200"/>
      <c r="DXR803" s="200"/>
      <c r="DXS803" s="200"/>
      <c r="DXT803" s="200"/>
      <c r="DXU803" s="200"/>
      <c r="DXV803" s="200"/>
      <c r="DXW803" s="200"/>
      <c r="DXX803" s="200"/>
      <c r="DXY803" s="200"/>
      <c r="DXZ803" s="200"/>
      <c r="DYA803" s="200"/>
      <c r="DYB803" s="200"/>
      <c r="DYC803" s="200"/>
      <c r="DYD803" s="200"/>
      <c r="DYE803" s="200"/>
      <c r="DYF803" s="200"/>
      <c r="DYG803" s="200"/>
      <c r="DYH803" s="200"/>
      <c r="DYI803" s="200"/>
      <c r="DYJ803" s="200"/>
      <c r="DYK803" s="200"/>
      <c r="DYL803" s="200"/>
      <c r="DYM803" s="200"/>
      <c r="DYN803" s="200"/>
      <c r="DYO803" s="200"/>
      <c r="DYP803" s="200"/>
      <c r="DYQ803" s="200"/>
      <c r="DYR803" s="200"/>
      <c r="DYS803" s="200"/>
      <c r="DYT803" s="200"/>
      <c r="DYU803" s="200"/>
      <c r="DYV803" s="200"/>
      <c r="DYW803" s="200"/>
      <c r="DYX803" s="200"/>
      <c r="DYY803" s="200"/>
      <c r="DYZ803" s="200"/>
      <c r="DZA803" s="200"/>
      <c r="DZB803" s="200"/>
      <c r="DZC803" s="200"/>
      <c r="DZD803" s="200"/>
      <c r="DZE803" s="200"/>
      <c r="DZF803" s="200"/>
      <c r="DZG803" s="200"/>
      <c r="DZH803" s="200"/>
      <c r="DZI803" s="200"/>
      <c r="DZJ803" s="200"/>
      <c r="DZK803" s="200"/>
      <c r="DZL803" s="200"/>
      <c r="DZM803" s="200"/>
      <c r="DZN803" s="200"/>
      <c r="DZO803" s="200"/>
      <c r="DZP803" s="200"/>
      <c r="DZQ803" s="200"/>
      <c r="DZR803" s="200"/>
      <c r="DZS803" s="200"/>
      <c r="DZT803" s="200"/>
      <c r="DZU803" s="200"/>
      <c r="DZV803" s="200"/>
      <c r="DZW803" s="200"/>
      <c r="DZX803" s="200"/>
      <c r="DZY803" s="200"/>
      <c r="DZZ803" s="200"/>
      <c r="EAA803" s="200"/>
      <c r="EAB803" s="200"/>
      <c r="EAC803" s="200"/>
      <c r="EAD803" s="200"/>
      <c r="EAE803" s="200"/>
      <c r="EAF803" s="200"/>
      <c r="EAG803" s="200"/>
      <c r="EAH803" s="200"/>
      <c r="EAI803" s="200"/>
      <c r="EAJ803" s="200"/>
      <c r="EAK803" s="200"/>
      <c r="EAL803" s="200"/>
      <c r="EAM803" s="200"/>
      <c r="EAN803" s="200"/>
      <c r="EAO803" s="200"/>
      <c r="EAP803" s="200"/>
      <c r="EAQ803" s="200"/>
      <c r="EAR803" s="200"/>
      <c r="EAS803" s="200"/>
      <c r="EAT803" s="200"/>
      <c r="EAU803" s="200"/>
      <c r="EAV803" s="200"/>
      <c r="EAW803" s="200"/>
      <c r="EAX803" s="200"/>
      <c r="EAY803" s="200"/>
      <c r="EAZ803" s="200"/>
      <c r="EBA803" s="200"/>
      <c r="EBB803" s="200"/>
      <c r="EBC803" s="200"/>
      <c r="EBD803" s="200"/>
      <c r="EBE803" s="200"/>
      <c r="EBF803" s="200"/>
      <c r="EBG803" s="200"/>
      <c r="EBH803" s="200"/>
      <c r="EBI803" s="200"/>
      <c r="EBJ803" s="200"/>
      <c r="EBK803" s="200"/>
      <c r="EBL803" s="200"/>
      <c r="EBM803" s="200"/>
      <c r="EBN803" s="200"/>
      <c r="EBO803" s="200"/>
      <c r="EBP803" s="200"/>
      <c r="EBQ803" s="200"/>
      <c r="EBR803" s="200"/>
      <c r="EBS803" s="200"/>
      <c r="EBT803" s="200"/>
      <c r="EBU803" s="200"/>
      <c r="EBV803" s="200"/>
      <c r="EBW803" s="200"/>
      <c r="EBX803" s="200"/>
      <c r="EBY803" s="200"/>
      <c r="EBZ803" s="200"/>
      <c r="ECA803" s="200"/>
      <c r="ECB803" s="200"/>
      <c r="ECC803" s="200"/>
      <c r="ECD803" s="200"/>
      <c r="ECE803" s="200"/>
      <c r="ECF803" s="200"/>
      <c r="ECG803" s="200"/>
      <c r="ECH803" s="200"/>
      <c r="ECI803" s="200"/>
      <c r="ECJ803" s="200"/>
      <c r="ECK803" s="200"/>
      <c r="ECL803" s="200"/>
      <c r="ECM803" s="200"/>
      <c r="ECN803" s="200"/>
      <c r="ECO803" s="200"/>
      <c r="ECP803" s="200"/>
      <c r="ECQ803" s="200"/>
      <c r="ECR803" s="200"/>
      <c r="ECS803" s="200"/>
      <c r="ECT803" s="200"/>
      <c r="ECU803" s="200"/>
      <c r="ECV803" s="200"/>
      <c r="ECW803" s="200"/>
      <c r="ECX803" s="200"/>
      <c r="ECY803" s="200"/>
      <c r="ECZ803" s="200"/>
      <c r="EDA803" s="200"/>
      <c r="EDB803" s="200"/>
      <c r="EDC803" s="200"/>
      <c r="EDD803" s="200"/>
      <c r="EDE803" s="200"/>
      <c r="EDF803" s="200"/>
      <c r="EDG803" s="200"/>
      <c r="EDH803" s="200"/>
      <c r="EDI803" s="200"/>
      <c r="EDJ803" s="200"/>
      <c r="EDK803" s="200"/>
      <c r="EDL803" s="200"/>
      <c r="EDM803" s="200"/>
      <c r="EDN803" s="200"/>
      <c r="EDO803" s="200"/>
      <c r="EDP803" s="200"/>
      <c r="EDQ803" s="200"/>
      <c r="EDR803" s="200"/>
      <c r="EDS803" s="200"/>
      <c r="EDT803" s="200"/>
      <c r="EDU803" s="200"/>
      <c r="EDV803" s="200"/>
      <c r="EDW803" s="200"/>
      <c r="EDX803" s="200"/>
      <c r="EDY803" s="200"/>
      <c r="EDZ803" s="200"/>
      <c r="EEA803" s="200"/>
      <c r="EEB803" s="200"/>
      <c r="EEC803" s="200"/>
      <c r="EED803" s="200"/>
      <c r="EEE803" s="200"/>
      <c r="EEF803" s="200"/>
      <c r="EEG803" s="200"/>
      <c r="EEH803" s="200"/>
      <c r="EEI803" s="200"/>
      <c r="EEJ803" s="200"/>
      <c r="EEK803" s="200"/>
      <c r="EEL803" s="200"/>
      <c r="EEM803" s="200"/>
      <c r="EEN803" s="200"/>
      <c r="EEO803" s="200"/>
      <c r="EEP803" s="200"/>
      <c r="EEQ803" s="200"/>
      <c r="EER803" s="200"/>
      <c r="EES803" s="200"/>
      <c r="EET803" s="200"/>
      <c r="EEU803" s="200"/>
      <c r="EEV803" s="200"/>
      <c r="EEW803" s="200"/>
      <c r="EEX803" s="200"/>
      <c r="EEY803" s="200"/>
      <c r="EEZ803" s="200"/>
      <c r="EFA803" s="200"/>
      <c r="EFB803" s="200"/>
      <c r="EFC803" s="200"/>
      <c r="EFD803" s="200"/>
      <c r="EFE803" s="200"/>
      <c r="EFF803" s="200"/>
      <c r="EFG803" s="200"/>
      <c r="EFH803" s="200"/>
      <c r="EFI803" s="200"/>
      <c r="EFJ803" s="200"/>
      <c r="EFK803" s="200"/>
      <c r="EFL803" s="200"/>
      <c r="EFM803" s="200"/>
      <c r="EFN803" s="200"/>
      <c r="EFO803" s="200"/>
      <c r="EFP803" s="200"/>
      <c r="EFQ803" s="200"/>
      <c r="EFR803" s="200"/>
      <c r="EFS803" s="200"/>
      <c r="EFT803" s="200"/>
      <c r="EFU803" s="200"/>
      <c r="EFV803" s="200"/>
      <c r="EFW803" s="200"/>
      <c r="EFX803" s="200"/>
      <c r="EFY803" s="200"/>
      <c r="EFZ803" s="200"/>
      <c r="EGA803" s="200"/>
      <c r="EGB803" s="200"/>
      <c r="EGC803" s="200"/>
      <c r="EGD803" s="200"/>
      <c r="EGE803" s="200"/>
      <c r="EGF803" s="200"/>
      <c r="EGG803" s="200"/>
      <c r="EGH803" s="200"/>
      <c r="EGI803" s="200"/>
      <c r="EGJ803" s="200"/>
      <c r="EGK803" s="200"/>
      <c r="EGL803" s="200"/>
      <c r="EGM803" s="200"/>
      <c r="EGN803" s="200"/>
      <c r="EGO803" s="200"/>
      <c r="EGP803" s="200"/>
      <c r="EGQ803" s="200"/>
      <c r="EGR803" s="200"/>
      <c r="EGS803" s="200"/>
      <c r="EGT803" s="200"/>
      <c r="EGU803" s="200"/>
      <c r="EGV803" s="200"/>
      <c r="EGW803" s="200"/>
      <c r="EGX803" s="200"/>
      <c r="EGY803" s="200"/>
      <c r="EGZ803" s="200"/>
      <c r="EHA803" s="200"/>
      <c r="EHB803" s="200"/>
      <c r="EHC803" s="200"/>
      <c r="EHD803" s="200"/>
      <c r="EHE803" s="200"/>
      <c r="EHF803" s="200"/>
      <c r="EHG803" s="200"/>
      <c r="EHH803" s="200"/>
      <c r="EHI803" s="200"/>
      <c r="EHJ803" s="200"/>
      <c r="EHK803" s="200"/>
      <c r="EHL803" s="200"/>
      <c r="EHM803" s="200"/>
      <c r="EHN803" s="200"/>
      <c r="EHO803" s="200"/>
      <c r="EHP803" s="200"/>
      <c r="EHQ803" s="200"/>
      <c r="EHR803" s="200"/>
      <c r="EHS803" s="200"/>
      <c r="EHT803" s="200"/>
      <c r="EHU803" s="200"/>
      <c r="EHV803" s="200"/>
      <c r="EHW803" s="200"/>
      <c r="EHX803" s="200"/>
      <c r="EHY803" s="200"/>
      <c r="EHZ803" s="200"/>
      <c r="EIA803" s="200"/>
      <c r="EIB803" s="200"/>
      <c r="EIC803" s="200"/>
      <c r="EID803" s="200"/>
      <c r="EIE803" s="200"/>
      <c r="EIF803" s="200"/>
      <c r="EIG803" s="200"/>
      <c r="EIH803" s="200"/>
      <c r="EII803" s="200"/>
      <c r="EIJ803" s="200"/>
      <c r="EIK803" s="200"/>
      <c r="EIL803" s="200"/>
      <c r="EIM803" s="200"/>
      <c r="EIN803" s="200"/>
      <c r="EIO803" s="200"/>
      <c r="EIP803" s="200"/>
      <c r="EIQ803" s="200"/>
      <c r="EIR803" s="200"/>
      <c r="EIS803" s="200"/>
      <c r="EIT803" s="200"/>
      <c r="EIU803" s="200"/>
      <c r="EIV803" s="200"/>
      <c r="EIW803" s="200"/>
      <c r="EIX803" s="200"/>
      <c r="EIY803" s="200"/>
      <c r="EIZ803" s="200"/>
      <c r="EJA803" s="200"/>
      <c r="EJB803" s="200"/>
      <c r="EJC803" s="200"/>
      <c r="EJD803" s="200"/>
      <c r="EJE803" s="200"/>
      <c r="EJF803" s="200"/>
      <c r="EJG803" s="200"/>
      <c r="EJH803" s="200"/>
      <c r="EJI803" s="200"/>
      <c r="EJJ803" s="200"/>
      <c r="EJK803" s="200"/>
      <c r="EJL803" s="200"/>
      <c r="EJM803" s="200"/>
      <c r="EJN803" s="200"/>
      <c r="EJO803" s="200"/>
      <c r="EJP803" s="200"/>
      <c r="EJQ803" s="200"/>
      <c r="EJR803" s="200"/>
      <c r="EJS803" s="200"/>
      <c r="EJT803" s="200"/>
      <c r="EJU803" s="200"/>
      <c r="EJV803" s="200"/>
      <c r="EJW803" s="200"/>
      <c r="EJX803" s="200"/>
      <c r="EJY803" s="200"/>
      <c r="EJZ803" s="200"/>
      <c r="EKA803" s="200"/>
      <c r="EKB803" s="200"/>
      <c r="EKC803" s="200"/>
      <c r="EKD803" s="200"/>
      <c r="EKE803" s="200"/>
      <c r="EKF803" s="200"/>
      <c r="EKG803" s="200"/>
      <c r="EKH803" s="200"/>
      <c r="EKI803" s="200"/>
      <c r="EKJ803" s="200"/>
      <c r="EKK803" s="200"/>
      <c r="EKL803" s="200"/>
      <c r="EKM803" s="200"/>
      <c r="EKN803" s="200"/>
      <c r="EKO803" s="200"/>
      <c r="EKP803" s="200"/>
      <c r="EKQ803" s="200"/>
      <c r="EKR803" s="200"/>
      <c r="EKS803" s="200"/>
      <c r="EKT803" s="200"/>
      <c r="EKU803" s="200"/>
      <c r="EKV803" s="200"/>
      <c r="EKW803" s="200"/>
      <c r="EKX803" s="200"/>
      <c r="EKY803" s="200"/>
      <c r="EKZ803" s="200"/>
      <c r="ELA803" s="200"/>
      <c r="ELB803" s="200"/>
      <c r="ELC803" s="200"/>
      <c r="ELD803" s="200"/>
      <c r="ELE803" s="200"/>
      <c r="ELF803" s="200"/>
      <c r="ELG803" s="200"/>
      <c r="ELH803" s="200"/>
      <c r="ELI803" s="200"/>
      <c r="ELJ803" s="200"/>
      <c r="ELK803" s="200"/>
      <c r="ELL803" s="200"/>
      <c r="ELM803" s="200"/>
      <c r="ELN803" s="200"/>
      <c r="ELO803" s="200"/>
      <c r="ELP803" s="200"/>
      <c r="ELQ803" s="200"/>
      <c r="ELR803" s="200"/>
      <c r="ELS803" s="200"/>
      <c r="ELT803" s="200"/>
      <c r="ELU803" s="200"/>
      <c r="ELV803" s="200"/>
      <c r="ELW803" s="200"/>
      <c r="ELX803" s="200"/>
      <c r="ELY803" s="200"/>
      <c r="ELZ803" s="200"/>
      <c r="EMA803" s="200"/>
      <c r="EMB803" s="200"/>
      <c r="EMC803" s="200"/>
      <c r="EMD803" s="200"/>
      <c r="EME803" s="200"/>
      <c r="EMF803" s="200"/>
      <c r="EMG803" s="200"/>
      <c r="EMH803" s="200"/>
      <c r="EMI803" s="200"/>
      <c r="EMJ803" s="200"/>
      <c r="EMK803" s="200"/>
      <c r="EML803" s="200"/>
      <c r="EMM803" s="200"/>
      <c r="EMN803" s="200"/>
      <c r="EMO803" s="200"/>
      <c r="EMP803" s="200"/>
      <c r="EMQ803" s="200"/>
      <c r="EMR803" s="200"/>
      <c r="EMS803" s="200"/>
      <c r="EMT803" s="200"/>
      <c r="EMU803" s="200"/>
      <c r="EMV803" s="200"/>
      <c r="EMW803" s="200"/>
      <c r="EMX803" s="200"/>
      <c r="EMY803" s="200"/>
      <c r="EMZ803" s="200"/>
      <c r="ENA803" s="200"/>
      <c r="ENB803" s="200"/>
      <c r="ENC803" s="200"/>
      <c r="END803" s="200"/>
      <c r="ENE803" s="200"/>
      <c r="ENF803" s="200"/>
      <c r="ENG803" s="200"/>
      <c r="ENH803" s="200"/>
      <c r="ENI803" s="200"/>
      <c r="ENJ803" s="200"/>
      <c r="ENK803" s="200"/>
      <c r="ENL803" s="200"/>
      <c r="ENM803" s="200"/>
      <c r="ENN803" s="200"/>
      <c r="ENO803" s="200"/>
      <c r="ENP803" s="200"/>
      <c r="ENQ803" s="200"/>
      <c r="ENR803" s="200"/>
      <c r="ENS803" s="200"/>
      <c r="ENT803" s="200"/>
      <c r="ENU803" s="200"/>
      <c r="ENV803" s="200"/>
      <c r="ENW803" s="200"/>
      <c r="ENX803" s="200"/>
      <c r="ENY803" s="200"/>
      <c r="ENZ803" s="200"/>
      <c r="EOA803" s="200"/>
      <c r="EOB803" s="200"/>
      <c r="EOC803" s="200"/>
      <c r="EOD803" s="200"/>
      <c r="EOE803" s="200"/>
      <c r="EOF803" s="200"/>
      <c r="EOG803" s="200"/>
      <c r="EOH803" s="200"/>
      <c r="EOI803" s="200"/>
      <c r="EOJ803" s="200"/>
      <c r="EOK803" s="200"/>
      <c r="EOL803" s="200"/>
      <c r="EOM803" s="200"/>
      <c r="EON803" s="200"/>
      <c r="EOO803" s="200"/>
      <c r="EOP803" s="200"/>
      <c r="EOQ803" s="200"/>
      <c r="EOR803" s="200"/>
      <c r="EOS803" s="200"/>
      <c r="EOT803" s="200"/>
      <c r="EOU803" s="200"/>
      <c r="EOV803" s="200"/>
      <c r="EOW803" s="200"/>
      <c r="EOX803" s="200"/>
      <c r="EOY803" s="200"/>
      <c r="EOZ803" s="200"/>
      <c r="EPA803" s="200"/>
      <c r="EPB803" s="200"/>
      <c r="EPC803" s="200"/>
      <c r="EPD803" s="200"/>
      <c r="EPE803" s="200"/>
      <c r="EPF803" s="200"/>
      <c r="EPG803" s="200"/>
      <c r="EPH803" s="200"/>
      <c r="EPI803" s="200"/>
      <c r="EPJ803" s="200"/>
      <c r="EPK803" s="200"/>
      <c r="EPL803" s="200"/>
      <c r="EPM803" s="200"/>
      <c r="EPN803" s="200"/>
      <c r="EPO803" s="200"/>
      <c r="EPP803" s="200"/>
      <c r="EPQ803" s="200"/>
      <c r="EPR803" s="200"/>
      <c r="EPS803" s="200"/>
      <c r="EPT803" s="200"/>
      <c r="EPU803" s="200"/>
      <c r="EPV803" s="200"/>
      <c r="EPW803" s="200"/>
      <c r="EPX803" s="200"/>
      <c r="EPY803" s="200"/>
      <c r="EPZ803" s="200"/>
      <c r="EQA803" s="200"/>
      <c r="EQB803" s="200"/>
      <c r="EQC803" s="200"/>
      <c r="EQD803" s="200"/>
      <c r="EQE803" s="200"/>
      <c r="EQF803" s="200"/>
      <c r="EQG803" s="200"/>
      <c r="EQH803" s="200"/>
      <c r="EQI803" s="200"/>
      <c r="EQJ803" s="200"/>
      <c r="EQK803" s="200"/>
      <c r="EQL803" s="200"/>
      <c r="EQM803" s="200"/>
      <c r="EQN803" s="200"/>
      <c r="EQO803" s="200"/>
      <c r="EQP803" s="200"/>
      <c r="EQQ803" s="200"/>
      <c r="EQR803" s="200"/>
      <c r="EQS803" s="200"/>
      <c r="EQT803" s="200"/>
      <c r="EQU803" s="200"/>
      <c r="EQV803" s="200"/>
      <c r="EQW803" s="200"/>
      <c r="EQX803" s="200"/>
      <c r="EQY803" s="200"/>
      <c r="EQZ803" s="200"/>
      <c r="ERA803" s="200"/>
      <c r="ERB803" s="200"/>
      <c r="ERC803" s="200"/>
      <c r="ERD803" s="200"/>
      <c r="ERE803" s="200"/>
      <c r="ERF803" s="200"/>
      <c r="ERG803" s="200"/>
      <c r="ERH803" s="200"/>
      <c r="ERI803" s="200"/>
      <c r="ERJ803" s="200"/>
      <c r="ERK803" s="200"/>
      <c r="ERL803" s="200"/>
      <c r="ERM803" s="200"/>
      <c r="ERN803" s="200"/>
      <c r="ERO803" s="200"/>
      <c r="ERP803" s="200"/>
      <c r="ERQ803" s="200"/>
      <c r="ERR803" s="200"/>
      <c r="ERS803" s="200"/>
      <c r="ERT803" s="200"/>
      <c r="ERU803" s="200"/>
      <c r="ERV803" s="200"/>
      <c r="ERW803" s="200"/>
      <c r="ERX803" s="200"/>
      <c r="ERY803" s="200"/>
      <c r="ERZ803" s="200"/>
      <c r="ESA803" s="200"/>
      <c r="ESB803" s="200"/>
      <c r="ESC803" s="200"/>
      <c r="ESD803" s="200"/>
      <c r="ESE803" s="200"/>
      <c r="ESF803" s="200"/>
      <c r="ESG803" s="200"/>
      <c r="ESH803" s="200"/>
      <c r="ESI803" s="200"/>
      <c r="ESJ803" s="200"/>
      <c r="ESK803" s="200"/>
      <c r="ESL803" s="200"/>
      <c r="ESM803" s="200"/>
      <c r="ESN803" s="200"/>
      <c r="ESO803" s="200"/>
      <c r="ESP803" s="200"/>
      <c r="ESQ803" s="200"/>
      <c r="ESR803" s="200"/>
      <c r="ESS803" s="200"/>
      <c r="EST803" s="200"/>
      <c r="ESU803" s="200"/>
      <c r="ESV803" s="200"/>
      <c r="ESW803" s="200"/>
      <c r="ESX803" s="200"/>
      <c r="ESY803" s="200"/>
      <c r="ESZ803" s="200"/>
      <c r="ETA803" s="200"/>
      <c r="ETB803" s="200"/>
      <c r="ETC803" s="200"/>
      <c r="ETD803" s="200"/>
      <c r="ETE803" s="200"/>
      <c r="ETF803" s="200"/>
      <c r="ETG803" s="200"/>
      <c r="ETH803" s="200"/>
      <c r="ETI803" s="200"/>
      <c r="ETJ803" s="200"/>
      <c r="ETK803" s="200"/>
      <c r="ETL803" s="200"/>
      <c r="ETM803" s="200"/>
      <c r="ETN803" s="200"/>
      <c r="ETO803" s="200"/>
      <c r="ETP803" s="200"/>
      <c r="ETQ803" s="200"/>
      <c r="ETR803" s="200"/>
      <c r="ETS803" s="200"/>
      <c r="ETT803" s="200"/>
      <c r="ETU803" s="200"/>
      <c r="ETV803" s="200"/>
      <c r="ETW803" s="200"/>
      <c r="ETX803" s="200"/>
      <c r="ETY803" s="200"/>
      <c r="ETZ803" s="200"/>
      <c r="EUA803" s="200"/>
      <c r="EUB803" s="200"/>
      <c r="EUC803" s="200"/>
      <c r="EUD803" s="200"/>
      <c r="EUE803" s="200"/>
      <c r="EUF803" s="200"/>
      <c r="EUG803" s="200"/>
      <c r="EUH803" s="200"/>
      <c r="EUI803" s="200"/>
      <c r="EUJ803" s="200"/>
      <c r="EUK803" s="200"/>
      <c r="EUL803" s="200"/>
      <c r="EUM803" s="200"/>
      <c r="EUN803" s="200"/>
      <c r="EUO803" s="200"/>
      <c r="EUP803" s="200"/>
      <c r="EUQ803" s="200"/>
      <c r="EUR803" s="200"/>
      <c r="EUS803" s="200"/>
      <c r="EUT803" s="200"/>
      <c r="EUU803" s="200"/>
      <c r="EUV803" s="200"/>
      <c r="EUW803" s="200"/>
      <c r="EUX803" s="200"/>
      <c r="EUY803" s="200"/>
      <c r="EUZ803" s="200"/>
      <c r="EVA803" s="200"/>
      <c r="EVB803" s="200"/>
      <c r="EVC803" s="200"/>
      <c r="EVD803" s="200"/>
      <c r="EVE803" s="200"/>
      <c r="EVF803" s="200"/>
      <c r="EVG803" s="200"/>
      <c r="EVH803" s="200"/>
      <c r="EVI803" s="200"/>
      <c r="EVJ803" s="200"/>
      <c r="EVK803" s="200"/>
      <c r="EVL803" s="200"/>
      <c r="EVM803" s="200"/>
      <c r="EVN803" s="200"/>
      <c r="EVO803" s="200"/>
      <c r="EVP803" s="200"/>
      <c r="EVQ803" s="200"/>
      <c r="EVR803" s="200"/>
      <c r="EVS803" s="200"/>
      <c r="EVT803" s="200"/>
      <c r="EVU803" s="200"/>
      <c r="EVV803" s="200"/>
      <c r="EVW803" s="200"/>
      <c r="EVX803" s="200"/>
      <c r="EVY803" s="200"/>
      <c r="EVZ803" s="200"/>
      <c r="EWA803" s="200"/>
      <c r="EWB803" s="200"/>
      <c r="EWC803" s="200"/>
      <c r="EWD803" s="200"/>
      <c r="EWE803" s="200"/>
      <c r="EWF803" s="200"/>
      <c r="EWG803" s="200"/>
      <c r="EWH803" s="200"/>
      <c r="EWI803" s="200"/>
      <c r="EWJ803" s="200"/>
      <c r="EWK803" s="200"/>
      <c r="EWL803" s="200"/>
      <c r="EWM803" s="200"/>
      <c r="EWN803" s="200"/>
      <c r="EWO803" s="200"/>
      <c r="EWP803" s="200"/>
      <c r="EWQ803" s="200"/>
      <c r="EWR803" s="200"/>
      <c r="EWS803" s="200"/>
      <c r="EWT803" s="200"/>
      <c r="EWU803" s="200"/>
      <c r="EWV803" s="200"/>
      <c r="EWW803" s="200"/>
      <c r="EWX803" s="200"/>
      <c r="EWY803" s="200"/>
      <c r="EWZ803" s="200"/>
      <c r="EXA803" s="200"/>
      <c r="EXB803" s="200"/>
      <c r="EXC803" s="200"/>
      <c r="EXD803" s="200"/>
      <c r="EXE803" s="200"/>
      <c r="EXF803" s="200"/>
      <c r="EXG803" s="200"/>
      <c r="EXH803" s="200"/>
      <c r="EXI803" s="200"/>
      <c r="EXJ803" s="200"/>
      <c r="EXK803" s="200"/>
      <c r="EXL803" s="200"/>
      <c r="EXM803" s="200"/>
      <c r="EXN803" s="200"/>
      <c r="EXO803" s="200"/>
      <c r="EXP803" s="200"/>
      <c r="EXQ803" s="200"/>
      <c r="EXR803" s="200"/>
      <c r="EXS803" s="200"/>
      <c r="EXT803" s="200"/>
      <c r="EXU803" s="200"/>
      <c r="EXV803" s="200"/>
      <c r="EXW803" s="200"/>
      <c r="EXX803" s="200"/>
      <c r="EXY803" s="200"/>
      <c r="EXZ803" s="200"/>
      <c r="EYA803" s="200"/>
      <c r="EYB803" s="200"/>
      <c r="EYC803" s="200"/>
      <c r="EYD803" s="200"/>
      <c r="EYE803" s="200"/>
      <c r="EYF803" s="200"/>
      <c r="EYG803" s="200"/>
      <c r="EYH803" s="200"/>
      <c r="EYI803" s="200"/>
      <c r="EYJ803" s="200"/>
      <c r="EYK803" s="200"/>
      <c r="EYL803" s="200"/>
      <c r="EYM803" s="200"/>
      <c r="EYN803" s="200"/>
      <c r="EYO803" s="200"/>
      <c r="EYP803" s="200"/>
      <c r="EYQ803" s="200"/>
      <c r="EYR803" s="200"/>
      <c r="EYS803" s="200"/>
      <c r="EYT803" s="200"/>
      <c r="EYU803" s="200"/>
      <c r="EYV803" s="200"/>
      <c r="EYW803" s="200"/>
      <c r="EYX803" s="200"/>
      <c r="EYY803" s="200"/>
      <c r="EYZ803" s="200"/>
      <c r="EZA803" s="200"/>
      <c r="EZB803" s="200"/>
      <c r="EZC803" s="200"/>
      <c r="EZD803" s="200"/>
      <c r="EZE803" s="200"/>
      <c r="EZF803" s="200"/>
      <c r="EZG803" s="200"/>
      <c r="EZH803" s="200"/>
      <c r="EZI803" s="200"/>
      <c r="EZJ803" s="200"/>
      <c r="EZK803" s="200"/>
      <c r="EZL803" s="200"/>
      <c r="EZM803" s="200"/>
      <c r="EZN803" s="200"/>
      <c r="EZO803" s="200"/>
      <c r="EZP803" s="200"/>
      <c r="EZQ803" s="200"/>
      <c r="EZR803" s="200"/>
      <c r="EZS803" s="200"/>
      <c r="EZT803" s="200"/>
      <c r="EZU803" s="200"/>
      <c r="EZV803" s="200"/>
      <c r="EZW803" s="200"/>
      <c r="EZX803" s="200"/>
      <c r="EZY803" s="200"/>
      <c r="EZZ803" s="200"/>
      <c r="FAA803" s="200"/>
      <c r="FAB803" s="200"/>
      <c r="FAC803" s="200"/>
      <c r="FAD803" s="200"/>
      <c r="FAE803" s="200"/>
      <c r="FAF803" s="200"/>
      <c r="FAG803" s="200"/>
      <c r="FAH803" s="200"/>
      <c r="FAI803" s="200"/>
      <c r="FAJ803" s="200"/>
      <c r="FAK803" s="200"/>
      <c r="FAL803" s="200"/>
      <c r="FAM803" s="200"/>
      <c r="FAN803" s="200"/>
      <c r="FAO803" s="200"/>
      <c r="FAP803" s="200"/>
      <c r="FAQ803" s="200"/>
      <c r="FAR803" s="200"/>
      <c r="FAS803" s="200"/>
      <c r="FAT803" s="200"/>
      <c r="FAU803" s="200"/>
      <c r="FAV803" s="200"/>
      <c r="FAW803" s="200"/>
      <c r="FAX803" s="200"/>
      <c r="FAY803" s="200"/>
      <c r="FAZ803" s="200"/>
      <c r="FBA803" s="200"/>
      <c r="FBB803" s="200"/>
      <c r="FBC803" s="200"/>
      <c r="FBD803" s="200"/>
      <c r="FBE803" s="200"/>
      <c r="FBF803" s="200"/>
      <c r="FBG803" s="200"/>
      <c r="FBH803" s="200"/>
      <c r="FBI803" s="200"/>
      <c r="FBJ803" s="200"/>
      <c r="FBK803" s="200"/>
      <c r="FBL803" s="200"/>
      <c r="FBM803" s="200"/>
      <c r="FBN803" s="200"/>
      <c r="FBO803" s="200"/>
      <c r="FBP803" s="200"/>
      <c r="FBQ803" s="200"/>
      <c r="FBR803" s="200"/>
      <c r="FBS803" s="200"/>
      <c r="FBT803" s="200"/>
      <c r="FBU803" s="200"/>
      <c r="FBV803" s="200"/>
      <c r="FBW803" s="200"/>
      <c r="FBX803" s="200"/>
      <c r="FBY803" s="200"/>
      <c r="FBZ803" s="200"/>
      <c r="FCA803" s="200"/>
      <c r="FCB803" s="200"/>
      <c r="FCC803" s="200"/>
      <c r="FCD803" s="200"/>
      <c r="FCE803" s="200"/>
      <c r="FCF803" s="200"/>
      <c r="FCG803" s="200"/>
      <c r="FCH803" s="200"/>
      <c r="FCI803" s="200"/>
      <c r="FCJ803" s="200"/>
      <c r="FCK803" s="200"/>
      <c r="FCL803" s="200"/>
      <c r="FCM803" s="200"/>
      <c r="FCN803" s="200"/>
      <c r="FCO803" s="200"/>
      <c r="FCP803" s="200"/>
      <c r="FCQ803" s="200"/>
      <c r="FCR803" s="200"/>
      <c r="FCS803" s="200"/>
      <c r="FCT803" s="200"/>
      <c r="FCU803" s="200"/>
      <c r="FCV803" s="200"/>
      <c r="FCW803" s="200"/>
      <c r="FCX803" s="200"/>
      <c r="FCY803" s="200"/>
      <c r="FCZ803" s="200"/>
      <c r="FDA803" s="200"/>
      <c r="FDB803" s="200"/>
      <c r="FDC803" s="200"/>
      <c r="FDD803" s="200"/>
      <c r="FDE803" s="200"/>
      <c r="FDF803" s="200"/>
      <c r="FDG803" s="200"/>
      <c r="FDH803" s="200"/>
      <c r="FDI803" s="200"/>
      <c r="FDJ803" s="200"/>
      <c r="FDK803" s="200"/>
      <c r="FDL803" s="200"/>
      <c r="FDM803" s="200"/>
      <c r="FDN803" s="200"/>
      <c r="FDO803" s="200"/>
      <c r="FDP803" s="200"/>
      <c r="FDQ803" s="200"/>
      <c r="FDR803" s="200"/>
      <c r="FDS803" s="200"/>
      <c r="FDT803" s="200"/>
      <c r="FDU803" s="200"/>
      <c r="FDV803" s="200"/>
      <c r="FDW803" s="200"/>
      <c r="FDX803" s="200"/>
      <c r="FDY803" s="200"/>
      <c r="FDZ803" s="200"/>
      <c r="FEA803" s="200"/>
      <c r="FEB803" s="200"/>
      <c r="FEC803" s="200"/>
      <c r="FED803" s="200"/>
      <c r="FEE803" s="200"/>
      <c r="FEF803" s="200"/>
      <c r="FEG803" s="200"/>
      <c r="FEH803" s="200"/>
      <c r="FEI803" s="200"/>
      <c r="FEJ803" s="200"/>
      <c r="FEK803" s="200"/>
      <c r="FEL803" s="200"/>
      <c r="FEM803" s="200"/>
      <c r="FEN803" s="200"/>
      <c r="FEO803" s="200"/>
      <c r="FEP803" s="200"/>
      <c r="FEQ803" s="200"/>
      <c r="FER803" s="200"/>
      <c r="FES803" s="200"/>
      <c r="FET803" s="200"/>
      <c r="FEU803" s="200"/>
      <c r="FEV803" s="200"/>
      <c r="FEW803" s="200"/>
      <c r="FEX803" s="200"/>
      <c r="FEY803" s="200"/>
      <c r="FEZ803" s="200"/>
      <c r="FFA803" s="200"/>
      <c r="FFB803" s="200"/>
      <c r="FFC803" s="200"/>
      <c r="FFD803" s="200"/>
      <c r="FFE803" s="200"/>
      <c r="FFF803" s="200"/>
      <c r="FFG803" s="200"/>
      <c r="FFH803" s="200"/>
      <c r="FFI803" s="200"/>
      <c r="FFJ803" s="200"/>
      <c r="FFK803" s="200"/>
      <c r="FFL803" s="200"/>
      <c r="FFM803" s="200"/>
      <c r="FFN803" s="200"/>
      <c r="FFO803" s="200"/>
      <c r="FFP803" s="200"/>
      <c r="FFQ803" s="200"/>
      <c r="FFR803" s="200"/>
      <c r="FFS803" s="200"/>
      <c r="FFT803" s="200"/>
      <c r="FFU803" s="200"/>
      <c r="FFV803" s="200"/>
      <c r="FFW803" s="200"/>
      <c r="FFX803" s="200"/>
      <c r="FFY803" s="200"/>
      <c r="FFZ803" s="200"/>
      <c r="FGA803" s="200"/>
      <c r="FGB803" s="200"/>
      <c r="FGC803" s="200"/>
      <c r="FGD803" s="200"/>
      <c r="FGE803" s="200"/>
      <c r="FGF803" s="200"/>
      <c r="FGG803" s="200"/>
      <c r="FGH803" s="200"/>
      <c r="FGI803" s="200"/>
      <c r="FGJ803" s="200"/>
      <c r="FGK803" s="200"/>
      <c r="FGL803" s="200"/>
      <c r="FGM803" s="200"/>
      <c r="FGN803" s="200"/>
      <c r="FGO803" s="200"/>
      <c r="FGP803" s="200"/>
      <c r="FGQ803" s="200"/>
      <c r="FGR803" s="200"/>
      <c r="FGS803" s="200"/>
      <c r="FGT803" s="200"/>
      <c r="FGU803" s="200"/>
      <c r="FGV803" s="200"/>
      <c r="FGW803" s="200"/>
      <c r="FGX803" s="200"/>
      <c r="FGY803" s="200"/>
      <c r="FGZ803" s="200"/>
      <c r="FHA803" s="200"/>
      <c r="FHB803" s="200"/>
      <c r="FHC803" s="200"/>
      <c r="FHD803" s="200"/>
      <c r="FHE803" s="200"/>
      <c r="FHF803" s="200"/>
      <c r="FHG803" s="200"/>
      <c r="FHH803" s="200"/>
      <c r="FHI803" s="200"/>
      <c r="FHJ803" s="200"/>
      <c r="FHK803" s="200"/>
      <c r="FHL803" s="200"/>
      <c r="FHM803" s="200"/>
      <c r="FHN803" s="200"/>
      <c r="FHO803" s="200"/>
      <c r="FHP803" s="200"/>
      <c r="FHQ803" s="200"/>
      <c r="FHR803" s="200"/>
      <c r="FHS803" s="200"/>
      <c r="FHT803" s="200"/>
      <c r="FHU803" s="200"/>
      <c r="FHV803" s="200"/>
      <c r="FHW803" s="200"/>
      <c r="FHX803" s="200"/>
      <c r="FHY803" s="200"/>
      <c r="FHZ803" s="200"/>
      <c r="FIA803" s="200"/>
      <c r="FIB803" s="200"/>
      <c r="FIC803" s="200"/>
      <c r="FID803" s="200"/>
      <c r="FIE803" s="200"/>
      <c r="FIF803" s="200"/>
      <c r="FIG803" s="200"/>
      <c r="FIH803" s="200"/>
      <c r="FII803" s="200"/>
      <c r="FIJ803" s="200"/>
      <c r="FIK803" s="200"/>
      <c r="FIL803" s="200"/>
      <c r="FIM803" s="200"/>
      <c r="FIN803" s="200"/>
      <c r="FIO803" s="200"/>
      <c r="FIP803" s="200"/>
      <c r="FIQ803" s="200"/>
      <c r="FIR803" s="200"/>
      <c r="FIS803" s="200"/>
      <c r="FIT803" s="200"/>
      <c r="FIU803" s="200"/>
      <c r="FIV803" s="200"/>
      <c r="FIW803" s="200"/>
      <c r="FIX803" s="200"/>
      <c r="FIY803" s="200"/>
      <c r="FIZ803" s="200"/>
      <c r="FJA803" s="200"/>
      <c r="FJB803" s="200"/>
      <c r="FJC803" s="200"/>
      <c r="FJD803" s="200"/>
      <c r="FJE803" s="200"/>
      <c r="FJF803" s="200"/>
      <c r="FJG803" s="200"/>
      <c r="FJH803" s="200"/>
      <c r="FJI803" s="200"/>
      <c r="FJJ803" s="200"/>
      <c r="FJK803" s="200"/>
      <c r="FJL803" s="200"/>
      <c r="FJM803" s="200"/>
      <c r="FJN803" s="200"/>
      <c r="FJO803" s="200"/>
      <c r="FJP803" s="200"/>
      <c r="FJQ803" s="200"/>
      <c r="FJR803" s="200"/>
      <c r="FJS803" s="200"/>
      <c r="FJT803" s="200"/>
      <c r="FJU803" s="200"/>
      <c r="FJV803" s="200"/>
      <c r="FJW803" s="200"/>
      <c r="FJX803" s="200"/>
      <c r="FJY803" s="200"/>
      <c r="FJZ803" s="200"/>
      <c r="FKA803" s="200"/>
      <c r="FKB803" s="200"/>
      <c r="FKC803" s="200"/>
      <c r="FKD803" s="200"/>
      <c r="FKE803" s="200"/>
      <c r="FKF803" s="200"/>
      <c r="FKG803" s="200"/>
      <c r="FKH803" s="200"/>
      <c r="FKI803" s="200"/>
      <c r="FKJ803" s="200"/>
      <c r="FKK803" s="200"/>
      <c r="FKL803" s="200"/>
      <c r="FKM803" s="200"/>
      <c r="FKN803" s="200"/>
      <c r="FKO803" s="200"/>
      <c r="FKP803" s="200"/>
      <c r="FKQ803" s="200"/>
      <c r="FKR803" s="200"/>
      <c r="FKS803" s="200"/>
      <c r="FKT803" s="200"/>
      <c r="FKU803" s="200"/>
      <c r="FKV803" s="200"/>
      <c r="FKW803" s="200"/>
      <c r="FKX803" s="200"/>
      <c r="FKY803" s="200"/>
      <c r="FKZ803" s="200"/>
      <c r="FLA803" s="200"/>
      <c r="FLB803" s="200"/>
      <c r="FLC803" s="200"/>
      <c r="FLD803" s="200"/>
      <c r="FLE803" s="200"/>
      <c r="FLF803" s="200"/>
      <c r="FLG803" s="200"/>
      <c r="FLH803" s="200"/>
      <c r="FLI803" s="200"/>
      <c r="FLJ803" s="200"/>
      <c r="FLK803" s="200"/>
      <c r="FLL803" s="200"/>
      <c r="FLM803" s="200"/>
      <c r="FLN803" s="200"/>
      <c r="FLO803" s="200"/>
      <c r="FLP803" s="200"/>
      <c r="FLQ803" s="200"/>
      <c r="FLR803" s="200"/>
      <c r="FLS803" s="200"/>
      <c r="FLT803" s="200"/>
      <c r="FLU803" s="200"/>
      <c r="FLV803" s="200"/>
      <c r="FLW803" s="200"/>
      <c r="FLX803" s="200"/>
      <c r="FLY803" s="200"/>
      <c r="FLZ803" s="200"/>
      <c r="FMA803" s="200"/>
      <c r="FMB803" s="200"/>
      <c r="FMC803" s="200"/>
      <c r="FMD803" s="200"/>
      <c r="FME803" s="200"/>
      <c r="FMF803" s="200"/>
      <c r="FMG803" s="200"/>
      <c r="FMH803" s="200"/>
      <c r="FMI803" s="200"/>
      <c r="FMJ803" s="200"/>
      <c r="FMK803" s="200"/>
      <c r="FML803" s="200"/>
      <c r="FMM803" s="200"/>
      <c r="FMN803" s="200"/>
      <c r="FMO803" s="200"/>
      <c r="FMP803" s="200"/>
      <c r="FMQ803" s="200"/>
      <c r="FMR803" s="200"/>
      <c r="FMS803" s="200"/>
      <c r="FMT803" s="200"/>
      <c r="FMU803" s="200"/>
      <c r="FMV803" s="200"/>
      <c r="FMW803" s="200"/>
      <c r="FMX803" s="200"/>
      <c r="FMY803" s="200"/>
      <c r="FMZ803" s="200"/>
      <c r="FNA803" s="200"/>
      <c r="FNB803" s="200"/>
      <c r="FNC803" s="200"/>
      <c r="FND803" s="200"/>
      <c r="FNE803" s="200"/>
      <c r="FNF803" s="200"/>
      <c r="FNG803" s="200"/>
      <c r="FNH803" s="200"/>
      <c r="FNI803" s="200"/>
      <c r="FNJ803" s="200"/>
      <c r="FNK803" s="200"/>
      <c r="FNL803" s="200"/>
      <c r="FNM803" s="200"/>
      <c r="FNN803" s="200"/>
      <c r="FNO803" s="200"/>
      <c r="FNP803" s="200"/>
      <c r="FNQ803" s="200"/>
      <c r="FNR803" s="200"/>
      <c r="FNS803" s="200"/>
      <c r="FNT803" s="200"/>
      <c r="FNU803" s="200"/>
      <c r="FNV803" s="200"/>
      <c r="FNW803" s="200"/>
      <c r="FNX803" s="200"/>
      <c r="FNY803" s="200"/>
      <c r="FNZ803" s="200"/>
      <c r="FOA803" s="200"/>
      <c r="FOB803" s="200"/>
      <c r="FOC803" s="200"/>
      <c r="FOD803" s="200"/>
      <c r="FOE803" s="200"/>
      <c r="FOF803" s="200"/>
      <c r="FOG803" s="200"/>
      <c r="FOH803" s="200"/>
      <c r="FOI803" s="200"/>
      <c r="FOJ803" s="200"/>
      <c r="FOK803" s="200"/>
      <c r="FOL803" s="200"/>
      <c r="FOM803" s="200"/>
      <c r="FON803" s="200"/>
      <c r="FOO803" s="200"/>
      <c r="FOP803" s="200"/>
      <c r="FOQ803" s="200"/>
      <c r="FOR803" s="200"/>
      <c r="FOS803" s="200"/>
      <c r="FOT803" s="200"/>
      <c r="FOU803" s="200"/>
      <c r="FOV803" s="200"/>
      <c r="FOW803" s="200"/>
      <c r="FOX803" s="200"/>
      <c r="FOY803" s="200"/>
      <c r="FOZ803" s="200"/>
      <c r="FPA803" s="200"/>
      <c r="FPB803" s="200"/>
      <c r="FPC803" s="200"/>
      <c r="FPD803" s="200"/>
      <c r="FPE803" s="200"/>
      <c r="FPF803" s="200"/>
      <c r="FPG803" s="200"/>
      <c r="FPH803" s="200"/>
      <c r="FPI803" s="200"/>
      <c r="FPJ803" s="200"/>
      <c r="FPK803" s="200"/>
      <c r="FPL803" s="200"/>
      <c r="FPM803" s="200"/>
      <c r="FPN803" s="200"/>
      <c r="FPO803" s="200"/>
      <c r="FPP803" s="200"/>
      <c r="FPQ803" s="200"/>
      <c r="FPR803" s="200"/>
      <c r="FPS803" s="200"/>
      <c r="FPT803" s="200"/>
      <c r="FPU803" s="200"/>
      <c r="FPV803" s="200"/>
      <c r="FPW803" s="200"/>
      <c r="FPX803" s="200"/>
      <c r="FPY803" s="200"/>
      <c r="FPZ803" s="200"/>
      <c r="FQA803" s="200"/>
      <c r="FQB803" s="200"/>
      <c r="FQC803" s="200"/>
      <c r="FQD803" s="200"/>
      <c r="FQE803" s="200"/>
      <c r="FQF803" s="200"/>
      <c r="FQG803" s="200"/>
      <c r="FQH803" s="200"/>
      <c r="FQI803" s="200"/>
      <c r="FQJ803" s="200"/>
      <c r="FQK803" s="200"/>
      <c r="FQL803" s="200"/>
      <c r="FQM803" s="200"/>
      <c r="FQN803" s="200"/>
      <c r="FQO803" s="200"/>
      <c r="FQP803" s="200"/>
      <c r="FQQ803" s="200"/>
      <c r="FQR803" s="200"/>
      <c r="FQS803" s="200"/>
      <c r="FQT803" s="200"/>
      <c r="FQU803" s="200"/>
      <c r="FQV803" s="200"/>
      <c r="FQW803" s="200"/>
      <c r="FQX803" s="200"/>
      <c r="FQY803" s="200"/>
      <c r="FQZ803" s="200"/>
      <c r="FRA803" s="200"/>
      <c r="FRB803" s="200"/>
      <c r="FRC803" s="200"/>
      <c r="FRD803" s="200"/>
      <c r="FRE803" s="200"/>
      <c r="FRF803" s="200"/>
      <c r="FRG803" s="200"/>
      <c r="FRH803" s="200"/>
      <c r="FRI803" s="200"/>
      <c r="FRJ803" s="200"/>
      <c r="FRK803" s="200"/>
      <c r="FRL803" s="200"/>
      <c r="FRM803" s="200"/>
      <c r="FRN803" s="200"/>
      <c r="FRO803" s="200"/>
      <c r="FRP803" s="200"/>
      <c r="FRQ803" s="200"/>
      <c r="FRR803" s="200"/>
      <c r="FRS803" s="200"/>
      <c r="FRT803" s="200"/>
      <c r="FRU803" s="200"/>
      <c r="FRV803" s="200"/>
      <c r="FRW803" s="200"/>
      <c r="FRX803" s="200"/>
      <c r="FRY803" s="200"/>
      <c r="FRZ803" s="200"/>
      <c r="FSA803" s="200"/>
      <c r="FSB803" s="200"/>
      <c r="FSC803" s="200"/>
      <c r="FSD803" s="200"/>
      <c r="FSE803" s="200"/>
      <c r="FSF803" s="200"/>
      <c r="FSG803" s="200"/>
      <c r="FSH803" s="200"/>
      <c r="FSI803" s="200"/>
      <c r="FSJ803" s="200"/>
      <c r="FSK803" s="200"/>
      <c r="FSL803" s="200"/>
      <c r="FSM803" s="200"/>
      <c r="FSN803" s="200"/>
      <c r="FSO803" s="200"/>
      <c r="FSP803" s="200"/>
      <c r="FSQ803" s="200"/>
      <c r="FSR803" s="200"/>
      <c r="FSS803" s="200"/>
      <c r="FST803" s="200"/>
      <c r="FSU803" s="200"/>
      <c r="FSV803" s="200"/>
      <c r="FSW803" s="200"/>
      <c r="FSX803" s="200"/>
      <c r="FSY803" s="200"/>
      <c r="FSZ803" s="200"/>
      <c r="FTA803" s="200"/>
      <c r="FTB803" s="200"/>
      <c r="FTC803" s="200"/>
      <c r="FTD803" s="200"/>
      <c r="FTE803" s="200"/>
      <c r="FTF803" s="200"/>
      <c r="FTG803" s="200"/>
      <c r="FTH803" s="200"/>
      <c r="FTI803" s="200"/>
      <c r="FTJ803" s="200"/>
      <c r="FTK803" s="200"/>
      <c r="FTL803" s="200"/>
      <c r="FTM803" s="200"/>
      <c r="FTN803" s="200"/>
      <c r="FTO803" s="200"/>
      <c r="FTP803" s="200"/>
      <c r="FTQ803" s="200"/>
      <c r="FTR803" s="200"/>
      <c r="FTS803" s="200"/>
      <c r="FTT803" s="200"/>
      <c r="FTU803" s="200"/>
      <c r="FTV803" s="200"/>
      <c r="FTW803" s="200"/>
      <c r="FTX803" s="200"/>
      <c r="FTY803" s="200"/>
      <c r="FTZ803" s="200"/>
      <c r="FUA803" s="200"/>
      <c r="FUB803" s="200"/>
      <c r="FUC803" s="200"/>
      <c r="FUD803" s="200"/>
      <c r="FUE803" s="200"/>
      <c r="FUF803" s="200"/>
      <c r="FUG803" s="200"/>
      <c r="FUH803" s="200"/>
      <c r="FUI803" s="200"/>
      <c r="FUJ803" s="200"/>
      <c r="FUK803" s="200"/>
      <c r="FUL803" s="200"/>
      <c r="FUM803" s="200"/>
      <c r="FUN803" s="200"/>
      <c r="FUO803" s="200"/>
      <c r="FUP803" s="200"/>
      <c r="FUQ803" s="200"/>
      <c r="FUR803" s="200"/>
      <c r="FUS803" s="200"/>
      <c r="FUT803" s="200"/>
      <c r="FUU803" s="200"/>
      <c r="FUV803" s="200"/>
      <c r="FUW803" s="200"/>
      <c r="FUX803" s="200"/>
      <c r="FUY803" s="200"/>
      <c r="FUZ803" s="200"/>
      <c r="FVA803" s="200"/>
      <c r="FVB803" s="200"/>
      <c r="FVC803" s="200"/>
      <c r="FVD803" s="200"/>
      <c r="FVE803" s="200"/>
      <c r="FVF803" s="200"/>
      <c r="FVG803" s="200"/>
      <c r="FVH803" s="200"/>
      <c r="FVI803" s="200"/>
      <c r="FVJ803" s="200"/>
      <c r="FVK803" s="200"/>
      <c r="FVL803" s="200"/>
      <c r="FVM803" s="200"/>
      <c r="FVN803" s="200"/>
      <c r="FVO803" s="200"/>
      <c r="FVP803" s="200"/>
      <c r="FVQ803" s="200"/>
      <c r="FVR803" s="200"/>
      <c r="FVS803" s="200"/>
      <c r="FVT803" s="200"/>
      <c r="FVU803" s="200"/>
      <c r="FVV803" s="200"/>
      <c r="FVW803" s="200"/>
      <c r="FVX803" s="200"/>
      <c r="FVY803" s="200"/>
      <c r="FVZ803" s="200"/>
      <c r="FWA803" s="200"/>
      <c r="FWB803" s="200"/>
      <c r="FWC803" s="200"/>
      <c r="FWD803" s="200"/>
      <c r="FWE803" s="200"/>
      <c r="FWF803" s="200"/>
      <c r="FWG803" s="200"/>
      <c r="FWH803" s="200"/>
      <c r="FWI803" s="200"/>
      <c r="FWJ803" s="200"/>
      <c r="FWK803" s="200"/>
      <c r="FWL803" s="200"/>
      <c r="FWM803" s="200"/>
      <c r="FWN803" s="200"/>
      <c r="FWO803" s="200"/>
      <c r="FWP803" s="200"/>
      <c r="FWQ803" s="200"/>
      <c r="FWR803" s="200"/>
      <c r="FWS803" s="200"/>
      <c r="FWT803" s="200"/>
      <c r="FWU803" s="200"/>
      <c r="FWV803" s="200"/>
      <c r="FWW803" s="200"/>
      <c r="FWX803" s="200"/>
      <c r="FWY803" s="200"/>
      <c r="FWZ803" s="200"/>
      <c r="FXA803" s="200"/>
      <c r="FXB803" s="200"/>
      <c r="FXC803" s="200"/>
      <c r="FXD803" s="200"/>
      <c r="FXE803" s="200"/>
      <c r="FXF803" s="200"/>
      <c r="FXG803" s="200"/>
      <c r="FXH803" s="200"/>
      <c r="FXI803" s="200"/>
      <c r="FXJ803" s="200"/>
      <c r="FXK803" s="200"/>
      <c r="FXL803" s="200"/>
      <c r="FXM803" s="200"/>
      <c r="FXN803" s="200"/>
      <c r="FXO803" s="200"/>
      <c r="FXP803" s="200"/>
      <c r="FXQ803" s="200"/>
      <c r="FXR803" s="200"/>
      <c r="FXS803" s="200"/>
      <c r="FXT803" s="200"/>
      <c r="FXU803" s="200"/>
      <c r="FXV803" s="200"/>
      <c r="FXW803" s="200"/>
      <c r="FXX803" s="200"/>
      <c r="FXY803" s="200"/>
      <c r="FXZ803" s="200"/>
      <c r="FYA803" s="200"/>
      <c r="FYB803" s="200"/>
      <c r="FYC803" s="200"/>
      <c r="FYD803" s="200"/>
      <c r="FYE803" s="200"/>
      <c r="FYF803" s="200"/>
      <c r="FYG803" s="200"/>
      <c r="FYH803" s="200"/>
      <c r="FYI803" s="200"/>
      <c r="FYJ803" s="200"/>
      <c r="FYK803" s="200"/>
      <c r="FYL803" s="200"/>
      <c r="FYM803" s="200"/>
      <c r="FYN803" s="200"/>
      <c r="FYO803" s="200"/>
      <c r="FYP803" s="200"/>
      <c r="FYQ803" s="200"/>
      <c r="FYR803" s="200"/>
      <c r="FYS803" s="200"/>
      <c r="FYT803" s="200"/>
      <c r="FYU803" s="200"/>
      <c r="FYV803" s="200"/>
      <c r="FYW803" s="200"/>
      <c r="FYX803" s="200"/>
      <c r="FYY803" s="200"/>
      <c r="FYZ803" s="200"/>
      <c r="FZA803" s="200"/>
      <c r="FZB803" s="200"/>
      <c r="FZC803" s="200"/>
      <c r="FZD803" s="200"/>
      <c r="FZE803" s="200"/>
      <c r="FZF803" s="200"/>
      <c r="FZG803" s="200"/>
      <c r="FZH803" s="200"/>
      <c r="FZI803" s="200"/>
      <c r="FZJ803" s="200"/>
      <c r="FZK803" s="200"/>
      <c r="FZL803" s="200"/>
      <c r="FZM803" s="200"/>
      <c r="FZN803" s="200"/>
      <c r="FZO803" s="200"/>
      <c r="FZP803" s="200"/>
      <c r="FZQ803" s="200"/>
      <c r="FZR803" s="200"/>
      <c r="FZS803" s="200"/>
      <c r="FZT803" s="200"/>
      <c r="FZU803" s="200"/>
      <c r="FZV803" s="200"/>
      <c r="FZW803" s="200"/>
      <c r="FZX803" s="200"/>
      <c r="FZY803" s="200"/>
      <c r="FZZ803" s="200"/>
      <c r="GAA803" s="200"/>
      <c r="GAB803" s="200"/>
      <c r="GAC803" s="200"/>
      <c r="GAD803" s="200"/>
      <c r="GAE803" s="200"/>
      <c r="GAF803" s="200"/>
      <c r="GAG803" s="200"/>
      <c r="GAH803" s="200"/>
      <c r="GAI803" s="200"/>
      <c r="GAJ803" s="200"/>
      <c r="GAK803" s="200"/>
      <c r="GAL803" s="200"/>
      <c r="GAM803" s="200"/>
      <c r="GAN803" s="200"/>
      <c r="GAO803" s="200"/>
      <c r="GAP803" s="200"/>
      <c r="GAQ803" s="200"/>
      <c r="GAR803" s="200"/>
      <c r="GAS803" s="200"/>
      <c r="GAT803" s="200"/>
      <c r="GAU803" s="200"/>
      <c r="GAV803" s="200"/>
      <c r="GAW803" s="200"/>
      <c r="GAX803" s="200"/>
      <c r="GAY803" s="200"/>
      <c r="GAZ803" s="200"/>
      <c r="GBA803" s="200"/>
      <c r="GBB803" s="200"/>
      <c r="GBC803" s="200"/>
      <c r="GBD803" s="200"/>
      <c r="GBE803" s="200"/>
      <c r="GBF803" s="200"/>
      <c r="GBG803" s="200"/>
      <c r="GBH803" s="200"/>
      <c r="GBI803" s="200"/>
      <c r="GBJ803" s="200"/>
      <c r="GBK803" s="200"/>
      <c r="GBL803" s="200"/>
      <c r="GBM803" s="200"/>
      <c r="GBN803" s="200"/>
      <c r="GBO803" s="200"/>
      <c r="GBP803" s="200"/>
      <c r="GBQ803" s="200"/>
      <c r="GBR803" s="200"/>
      <c r="GBS803" s="200"/>
      <c r="GBT803" s="200"/>
      <c r="GBU803" s="200"/>
      <c r="GBV803" s="200"/>
      <c r="GBW803" s="200"/>
      <c r="GBX803" s="200"/>
      <c r="GBY803" s="200"/>
      <c r="GBZ803" s="200"/>
      <c r="GCA803" s="200"/>
      <c r="GCB803" s="200"/>
      <c r="GCC803" s="200"/>
      <c r="GCD803" s="200"/>
      <c r="GCE803" s="200"/>
      <c r="GCF803" s="200"/>
      <c r="GCG803" s="200"/>
      <c r="GCH803" s="200"/>
      <c r="GCI803" s="200"/>
      <c r="GCJ803" s="200"/>
      <c r="GCK803" s="200"/>
      <c r="GCL803" s="200"/>
      <c r="GCM803" s="200"/>
      <c r="GCN803" s="200"/>
      <c r="GCO803" s="200"/>
      <c r="GCP803" s="200"/>
      <c r="GCQ803" s="200"/>
      <c r="GCR803" s="200"/>
      <c r="GCS803" s="200"/>
      <c r="GCT803" s="200"/>
      <c r="GCU803" s="200"/>
      <c r="GCV803" s="200"/>
      <c r="GCW803" s="200"/>
      <c r="GCX803" s="200"/>
      <c r="GCY803" s="200"/>
      <c r="GCZ803" s="200"/>
      <c r="GDA803" s="200"/>
      <c r="GDB803" s="200"/>
      <c r="GDC803" s="200"/>
      <c r="GDD803" s="200"/>
      <c r="GDE803" s="200"/>
      <c r="GDF803" s="200"/>
      <c r="GDG803" s="200"/>
      <c r="GDH803" s="200"/>
      <c r="GDI803" s="200"/>
      <c r="GDJ803" s="200"/>
      <c r="GDK803" s="200"/>
      <c r="GDL803" s="200"/>
      <c r="GDM803" s="200"/>
      <c r="GDN803" s="200"/>
      <c r="GDO803" s="200"/>
      <c r="GDP803" s="200"/>
      <c r="GDQ803" s="200"/>
      <c r="GDR803" s="200"/>
      <c r="GDS803" s="200"/>
      <c r="GDT803" s="200"/>
      <c r="GDU803" s="200"/>
      <c r="GDV803" s="200"/>
      <c r="GDW803" s="200"/>
      <c r="GDX803" s="200"/>
      <c r="GDY803" s="200"/>
      <c r="GDZ803" s="200"/>
      <c r="GEA803" s="200"/>
      <c r="GEB803" s="200"/>
      <c r="GEC803" s="200"/>
      <c r="GED803" s="200"/>
      <c r="GEE803" s="200"/>
      <c r="GEF803" s="200"/>
      <c r="GEG803" s="200"/>
      <c r="GEH803" s="200"/>
      <c r="GEI803" s="200"/>
      <c r="GEJ803" s="200"/>
      <c r="GEK803" s="200"/>
      <c r="GEL803" s="200"/>
      <c r="GEM803" s="200"/>
      <c r="GEN803" s="200"/>
      <c r="GEO803" s="200"/>
      <c r="GEP803" s="200"/>
      <c r="GEQ803" s="200"/>
      <c r="GER803" s="200"/>
      <c r="GES803" s="200"/>
      <c r="GET803" s="200"/>
      <c r="GEU803" s="200"/>
      <c r="GEV803" s="200"/>
      <c r="GEW803" s="200"/>
      <c r="GEX803" s="200"/>
      <c r="GEY803" s="200"/>
      <c r="GEZ803" s="200"/>
      <c r="GFA803" s="200"/>
      <c r="GFB803" s="200"/>
      <c r="GFC803" s="200"/>
      <c r="GFD803" s="200"/>
      <c r="GFE803" s="200"/>
      <c r="GFF803" s="200"/>
      <c r="GFG803" s="200"/>
      <c r="GFH803" s="200"/>
      <c r="GFI803" s="200"/>
      <c r="GFJ803" s="200"/>
      <c r="GFK803" s="200"/>
      <c r="GFL803" s="200"/>
      <c r="GFM803" s="200"/>
      <c r="GFN803" s="200"/>
      <c r="GFO803" s="200"/>
      <c r="GFP803" s="200"/>
      <c r="GFQ803" s="200"/>
      <c r="GFR803" s="200"/>
      <c r="GFS803" s="200"/>
      <c r="GFT803" s="200"/>
      <c r="GFU803" s="200"/>
      <c r="GFV803" s="200"/>
      <c r="GFW803" s="200"/>
      <c r="GFX803" s="200"/>
      <c r="GFY803" s="200"/>
      <c r="GFZ803" s="200"/>
      <c r="GGA803" s="200"/>
      <c r="GGB803" s="200"/>
      <c r="GGC803" s="200"/>
      <c r="GGD803" s="200"/>
      <c r="GGE803" s="200"/>
      <c r="GGF803" s="200"/>
      <c r="GGG803" s="200"/>
      <c r="GGH803" s="200"/>
      <c r="GGI803" s="200"/>
      <c r="GGJ803" s="200"/>
      <c r="GGK803" s="200"/>
      <c r="GGL803" s="200"/>
      <c r="GGM803" s="200"/>
      <c r="GGN803" s="200"/>
      <c r="GGO803" s="200"/>
      <c r="GGP803" s="200"/>
      <c r="GGQ803" s="200"/>
      <c r="GGR803" s="200"/>
      <c r="GGS803" s="200"/>
      <c r="GGT803" s="200"/>
      <c r="GGU803" s="200"/>
      <c r="GGV803" s="200"/>
      <c r="GGW803" s="200"/>
      <c r="GGX803" s="200"/>
      <c r="GGY803" s="200"/>
      <c r="GGZ803" s="200"/>
      <c r="GHA803" s="200"/>
      <c r="GHB803" s="200"/>
      <c r="GHC803" s="200"/>
      <c r="GHD803" s="200"/>
      <c r="GHE803" s="200"/>
      <c r="GHF803" s="200"/>
      <c r="GHG803" s="200"/>
      <c r="GHH803" s="200"/>
      <c r="GHI803" s="200"/>
      <c r="GHJ803" s="200"/>
      <c r="GHK803" s="200"/>
      <c r="GHL803" s="200"/>
      <c r="GHM803" s="200"/>
      <c r="GHN803" s="200"/>
      <c r="GHO803" s="200"/>
      <c r="GHP803" s="200"/>
      <c r="GHQ803" s="200"/>
      <c r="GHR803" s="200"/>
      <c r="GHS803" s="200"/>
      <c r="GHT803" s="200"/>
      <c r="GHU803" s="200"/>
      <c r="GHV803" s="200"/>
      <c r="GHW803" s="200"/>
      <c r="GHX803" s="200"/>
      <c r="GHY803" s="200"/>
      <c r="GHZ803" s="200"/>
      <c r="GIA803" s="200"/>
      <c r="GIB803" s="200"/>
      <c r="GIC803" s="200"/>
      <c r="GID803" s="200"/>
      <c r="GIE803" s="200"/>
      <c r="GIF803" s="200"/>
      <c r="GIG803" s="200"/>
      <c r="GIH803" s="200"/>
      <c r="GII803" s="200"/>
      <c r="GIJ803" s="200"/>
      <c r="GIK803" s="200"/>
      <c r="GIL803" s="200"/>
      <c r="GIM803" s="200"/>
      <c r="GIN803" s="200"/>
      <c r="GIO803" s="200"/>
      <c r="GIP803" s="200"/>
      <c r="GIQ803" s="200"/>
      <c r="GIR803" s="200"/>
      <c r="GIS803" s="200"/>
      <c r="GIT803" s="200"/>
      <c r="GIU803" s="200"/>
      <c r="GIV803" s="200"/>
      <c r="GIW803" s="200"/>
      <c r="GIX803" s="200"/>
      <c r="GIY803" s="200"/>
      <c r="GIZ803" s="200"/>
      <c r="GJA803" s="200"/>
      <c r="GJB803" s="200"/>
      <c r="GJC803" s="200"/>
      <c r="GJD803" s="200"/>
      <c r="GJE803" s="200"/>
      <c r="GJF803" s="200"/>
      <c r="GJG803" s="200"/>
      <c r="GJH803" s="200"/>
      <c r="GJI803" s="200"/>
      <c r="GJJ803" s="200"/>
      <c r="GJK803" s="200"/>
      <c r="GJL803" s="200"/>
      <c r="GJM803" s="200"/>
      <c r="GJN803" s="200"/>
      <c r="GJO803" s="200"/>
      <c r="GJP803" s="200"/>
      <c r="GJQ803" s="200"/>
      <c r="GJR803" s="200"/>
      <c r="GJS803" s="200"/>
      <c r="GJT803" s="200"/>
      <c r="GJU803" s="200"/>
      <c r="GJV803" s="200"/>
      <c r="GJW803" s="200"/>
      <c r="GJX803" s="200"/>
      <c r="GJY803" s="200"/>
      <c r="GJZ803" s="200"/>
      <c r="GKA803" s="200"/>
      <c r="GKB803" s="200"/>
      <c r="GKC803" s="200"/>
      <c r="GKD803" s="200"/>
      <c r="GKE803" s="200"/>
      <c r="GKF803" s="200"/>
      <c r="GKG803" s="200"/>
      <c r="GKH803" s="200"/>
      <c r="GKI803" s="200"/>
      <c r="GKJ803" s="200"/>
      <c r="GKK803" s="200"/>
      <c r="GKL803" s="200"/>
      <c r="GKM803" s="200"/>
      <c r="GKN803" s="200"/>
      <c r="GKO803" s="200"/>
      <c r="GKP803" s="200"/>
      <c r="GKQ803" s="200"/>
      <c r="GKR803" s="200"/>
      <c r="GKS803" s="200"/>
      <c r="GKT803" s="200"/>
      <c r="GKU803" s="200"/>
      <c r="GKV803" s="200"/>
      <c r="GKW803" s="200"/>
      <c r="GKX803" s="200"/>
      <c r="GKY803" s="200"/>
      <c r="GKZ803" s="200"/>
      <c r="GLA803" s="200"/>
      <c r="GLB803" s="200"/>
      <c r="GLC803" s="200"/>
      <c r="GLD803" s="200"/>
      <c r="GLE803" s="200"/>
      <c r="GLF803" s="200"/>
      <c r="GLG803" s="200"/>
      <c r="GLH803" s="200"/>
      <c r="GLI803" s="200"/>
      <c r="GLJ803" s="200"/>
      <c r="GLK803" s="200"/>
      <c r="GLL803" s="200"/>
      <c r="GLM803" s="200"/>
      <c r="GLN803" s="200"/>
      <c r="GLO803" s="200"/>
      <c r="GLP803" s="200"/>
      <c r="GLQ803" s="200"/>
      <c r="GLR803" s="200"/>
      <c r="GLS803" s="200"/>
      <c r="GLT803" s="200"/>
      <c r="GLU803" s="200"/>
      <c r="GLV803" s="200"/>
      <c r="GLW803" s="200"/>
      <c r="GLX803" s="200"/>
      <c r="GLY803" s="200"/>
      <c r="GLZ803" s="200"/>
      <c r="GMA803" s="200"/>
      <c r="GMB803" s="200"/>
      <c r="GMC803" s="200"/>
      <c r="GMD803" s="200"/>
      <c r="GME803" s="200"/>
      <c r="GMF803" s="200"/>
      <c r="GMG803" s="200"/>
      <c r="GMH803" s="200"/>
      <c r="GMI803" s="200"/>
      <c r="GMJ803" s="200"/>
      <c r="GMK803" s="200"/>
      <c r="GML803" s="200"/>
      <c r="GMM803" s="200"/>
      <c r="GMN803" s="200"/>
      <c r="GMO803" s="200"/>
      <c r="GMP803" s="200"/>
      <c r="GMQ803" s="200"/>
      <c r="GMR803" s="200"/>
      <c r="GMS803" s="200"/>
      <c r="GMT803" s="200"/>
      <c r="GMU803" s="200"/>
      <c r="GMV803" s="200"/>
      <c r="GMW803" s="200"/>
      <c r="GMX803" s="200"/>
      <c r="GMY803" s="200"/>
      <c r="GMZ803" s="200"/>
      <c r="GNA803" s="200"/>
      <c r="GNB803" s="200"/>
      <c r="GNC803" s="200"/>
      <c r="GND803" s="200"/>
      <c r="GNE803" s="200"/>
      <c r="GNF803" s="200"/>
      <c r="GNG803" s="200"/>
      <c r="GNH803" s="200"/>
      <c r="GNI803" s="200"/>
      <c r="GNJ803" s="200"/>
      <c r="GNK803" s="200"/>
      <c r="GNL803" s="200"/>
      <c r="GNM803" s="200"/>
      <c r="GNN803" s="200"/>
      <c r="GNO803" s="200"/>
      <c r="GNP803" s="200"/>
      <c r="GNQ803" s="200"/>
      <c r="GNR803" s="200"/>
      <c r="GNS803" s="200"/>
      <c r="GNT803" s="200"/>
      <c r="GNU803" s="200"/>
      <c r="GNV803" s="200"/>
      <c r="GNW803" s="200"/>
      <c r="GNX803" s="200"/>
      <c r="GNY803" s="200"/>
      <c r="GNZ803" s="200"/>
      <c r="GOA803" s="200"/>
      <c r="GOB803" s="200"/>
      <c r="GOC803" s="200"/>
      <c r="GOD803" s="200"/>
      <c r="GOE803" s="200"/>
      <c r="GOF803" s="200"/>
      <c r="GOG803" s="200"/>
      <c r="GOH803" s="200"/>
      <c r="GOI803" s="200"/>
      <c r="GOJ803" s="200"/>
      <c r="GOK803" s="200"/>
      <c r="GOL803" s="200"/>
      <c r="GOM803" s="200"/>
      <c r="GON803" s="200"/>
      <c r="GOO803" s="200"/>
      <c r="GOP803" s="200"/>
      <c r="GOQ803" s="200"/>
      <c r="GOR803" s="200"/>
      <c r="GOS803" s="200"/>
      <c r="GOT803" s="200"/>
      <c r="GOU803" s="200"/>
      <c r="GOV803" s="200"/>
      <c r="GOW803" s="200"/>
      <c r="GOX803" s="200"/>
      <c r="GOY803" s="200"/>
      <c r="GOZ803" s="200"/>
      <c r="GPA803" s="200"/>
      <c r="GPB803" s="200"/>
      <c r="GPC803" s="200"/>
      <c r="GPD803" s="200"/>
      <c r="GPE803" s="200"/>
      <c r="GPF803" s="200"/>
      <c r="GPG803" s="200"/>
      <c r="GPH803" s="200"/>
      <c r="GPI803" s="200"/>
      <c r="GPJ803" s="200"/>
      <c r="GPK803" s="200"/>
      <c r="GPL803" s="200"/>
      <c r="GPM803" s="200"/>
      <c r="GPN803" s="200"/>
      <c r="GPO803" s="200"/>
      <c r="GPP803" s="200"/>
      <c r="GPQ803" s="200"/>
      <c r="GPR803" s="200"/>
      <c r="GPS803" s="200"/>
      <c r="GPT803" s="200"/>
      <c r="GPU803" s="200"/>
      <c r="GPV803" s="200"/>
      <c r="GPW803" s="200"/>
      <c r="GPX803" s="200"/>
      <c r="GPY803" s="200"/>
      <c r="GPZ803" s="200"/>
      <c r="GQA803" s="200"/>
      <c r="GQB803" s="200"/>
      <c r="GQC803" s="200"/>
      <c r="GQD803" s="200"/>
      <c r="GQE803" s="200"/>
      <c r="GQF803" s="200"/>
      <c r="GQG803" s="200"/>
      <c r="GQH803" s="200"/>
      <c r="GQI803" s="200"/>
      <c r="GQJ803" s="200"/>
      <c r="GQK803" s="200"/>
      <c r="GQL803" s="200"/>
      <c r="GQM803" s="200"/>
      <c r="GQN803" s="200"/>
      <c r="GQO803" s="200"/>
      <c r="GQP803" s="200"/>
      <c r="GQQ803" s="200"/>
      <c r="GQR803" s="200"/>
      <c r="GQS803" s="200"/>
      <c r="GQT803" s="200"/>
      <c r="GQU803" s="200"/>
      <c r="GQV803" s="200"/>
      <c r="GQW803" s="200"/>
      <c r="GQX803" s="200"/>
      <c r="GQY803" s="200"/>
      <c r="GQZ803" s="200"/>
      <c r="GRA803" s="200"/>
      <c r="GRB803" s="200"/>
      <c r="GRC803" s="200"/>
      <c r="GRD803" s="200"/>
      <c r="GRE803" s="200"/>
      <c r="GRF803" s="200"/>
      <c r="GRG803" s="200"/>
      <c r="GRH803" s="200"/>
      <c r="GRI803" s="200"/>
      <c r="GRJ803" s="200"/>
      <c r="GRK803" s="200"/>
      <c r="GRL803" s="200"/>
      <c r="GRM803" s="200"/>
      <c r="GRN803" s="200"/>
      <c r="GRO803" s="200"/>
      <c r="GRP803" s="200"/>
      <c r="GRQ803" s="200"/>
      <c r="GRR803" s="200"/>
      <c r="GRS803" s="200"/>
      <c r="GRT803" s="200"/>
      <c r="GRU803" s="200"/>
      <c r="GRV803" s="200"/>
      <c r="GRW803" s="200"/>
      <c r="GRX803" s="200"/>
      <c r="GRY803" s="200"/>
      <c r="GRZ803" s="200"/>
      <c r="GSA803" s="200"/>
      <c r="GSB803" s="200"/>
      <c r="GSC803" s="200"/>
      <c r="GSD803" s="200"/>
      <c r="GSE803" s="200"/>
      <c r="GSF803" s="200"/>
      <c r="GSG803" s="200"/>
      <c r="GSH803" s="200"/>
      <c r="GSI803" s="200"/>
      <c r="GSJ803" s="200"/>
      <c r="GSK803" s="200"/>
      <c r="GSL803" s="200"/>
      <c r="GSM803" s="200"/>
      <c r="GSN803" s="200"/>
      <c r="GSO803" s="200"/>
      <c r="GSP803" s="200"/>
      <c r="GSQ803" s="200"/>
      <c r="GSR803" s="200"/>
      <c r="GSS803" s="200"/>
      <c r="GST803" s="200"/>
      <c r="GSU803" s="200"/>
      <c r="GSV803" s="200"/>
      <c r="GSW803" s="200"/>
      <c r="GSX803" s="200"/>
      <c r="GSY803" s="200"/>
      <c r="GSZ803" s="200"/>
      <c r="GTA803" s="200"/>
      <c r="GTB803" s="200"/>
      <c r="GTC803" s="200"/>
      <c r="GTD803" s="200"/>
      <c r="GTE803" s="200"/>
      <c r="GTF803" s="200"/>
      <c r="GTG803" s="200"/>
      <c r="GTH803" s="200"/>
      <c r="GTI803" s="200"/>
      <c r="GTJ803" s="200"/>
      <c r="GTK803" s="200"/>
      <c r="GTL803" s="200"/>
      <c r="GTM803" s="200"/>
      <c r="GTN803" s="200"/>
      <c r="GTO803" s="200"/>
      <c r="GTP803" s="200"/>
      <c r="GTQ803" s="200"/>
      <c r="GTR803" s="200"/>
      <c r="GTS803" s="200"/>
      <c r="GTT803" s="200"/>
      <c r="GTU803" s="200"/>
      <c r="GTV803" s="200"/>
      <c r="GTW803" s="200"/>
      <c r="GTX803" s="200"/>
      <c r="GTY803" s="200"/>
      <c r="GTZ803" s="200"/>
      <c r="GUA803" s="200"/>
      <c r="GUB803" s="200"/>
      <c r="GUC803" s="200"/>
      <c r="GUD803" s="200"/>
      <c r="GUE803" s="200"/>
      <c r="GUF803" s="200"/>
      <c r="GUG803" s="200"/>
      <c r="GUH803" s="200"/>
      <c r="GUI803" s="200"/>
      <c r="GUJ803" s="200"/>
      <c r="GUK803" s="200"/>
      <c r="GUL803" s="200"/>
      <c r="GUM803" s="200"/>
      <c r="GUN803" s="200"/>
      <c r="GUO803" s="200"/>
      <c r="GUP803" s="200"/>
      <c r="GUQ803" s="200"/>
      <c r="GUR803" s="200"/>
      <c r="GUS803" s="200"/>
      <c r="GUT803" s="200"/>
      <c r="GUU803" s="200"/>
      <c r="GUV803" s="200"/>
      <c r="GUW803" s="200"/>
      <c r="GUX803" s="200"/>
      <c r="GUY803" s="200"/>
      <c r="GUZ803" s="200"/>
      <c r="GVA803" s="200"/>
      <c r="GVB803" s="200"/>
      <c r="GVC803" s="200"/>
      <c r="GVD803" s="200"/>
      <c r="GVE803" s="200"/>
      <c r="GVF803" s="200"/>
      <c r="GVG803" s="200"/>
      <c r="GVH803" s="200"/>
      <c r="GVI803" s="200"/>
      <c r="GVJ803" s="200"/>
      <c r="GVK803" s="200"/>
      <c r="GVL803" s="200"/>
      <c r="GVM803" s="200"/>
      <c r="GVN803" s="200"/>
      <c r="GVO803" s="200"/>
      <c r="GVP803" s="200"/>
      <c r="GVQ803" s="200"/>
      <c r="GVR803" s="200"/>
      <c r="GVS803" s="200"/>
      <c r="GVT803" s="200"/>
      <c r="GVU803" s="200"/>
      <c r="GVV803" s="200"/>
      <c r="GVW803" s="200"/>
      <c r="GVX803" s="200"/>
      <c r="GVY803" s="200"/>
      <c r="GVZ803" s="200"/>
      <c r="GWA803" s="200"/>
      <c r="GWB803" s="200"/>
      <c r="GWC803" s="200"/>
      <c r="GWD803" s="200"/>
      <c r="GWE803" s="200"/>
      <c r="GWF803" s="200"/>
      <c r="GWG803" s="200"/>
      <c r="GWH803" s="200"/>
      <c r="GWI803" s="200"/>
      <c r="GWJ803" s="200"/>
      <c r="GWK803" s="200"/>
      <c r="GWL803" s="200"/>
      <c r="GWM803" s="200"/>
      <c r="GWN803" s="200"/>
      <c r="GWO803" s="200"/>
      <c r="GWP803" s="200"/>
      <c r="GWQ803" s="200"/>
      <c r="GWR803" s="200"/>
      <c r="GWS803" s="200"/>
      <c r="GWT803" s="200"/>
      <c r="GWU803" s="200"/>
      <c r="GWV803" s="200"/>
      <c r="GWW803" s="200"/>
      <c r="GWX803" s="200"/>
      <c r="GWY803" s="200"/>
      <c r="GWZ803" s="200"/>
      <c r="GXA803" s="200"/>
      <c r="GXB803" s="200"/>
      <c r="GXC803" s="200"/>
      <c r="GXD803" s="200"/>
      <c r="GXE803" s="200"/>
      <c r="GXF803" s="200"/>
      <c r="GXG803" s="200"/>
      <c r="GXH803" s="200"/>
      <c r="GXI803" s="200"/>
      <c r="GXJ803" s="200"/>
      <c r="GXK803" s="200"/>
      <c r="GXL803" s="200"/>
      <c r="GXM803" s="200"/>
      <c r="GXN803" s="200"/>
      <c r="GXO803" s="200"/>
      <c r="GXP803" s="200"/>
      <c r="GXQ803" s="200"/>
      <c r="GXR803" s="200"/>
      <c r="GXS803" s="200"/>
      <c r="GXT803" s="200"/>
      <c r="GXU803" s="200"/>
      <c r="GXV803" s="200"/>
      <c r="GXW803" s="200"/>
      <c r="GXX803" s="200"/>
      <c r="GXY803" s="200"/>
      <c r="GXZ803" s="200"/>
      <c r="GYA803" s="200"/>
      <c r="GYB803" s="200"/>
      <c r="GYC803" s="200"/>
      <c r="GYD803" s="200"/>
      <c r="GYE803" s="200"/>
      <c r="GYF803" s="200"/>
      <c r="GYG803" s="200"/>
      <c r="GYH803" s="200"/>
      <c r="GYI803" s="200"/>
      <c r="GYJ803" s="200"/>
      <c r="GYK803" s="200"/>
      <c r="GYL803" s="200"/>
      <c r="GYM803" s="200"/>
      <c r="GYN803" s="200"/>
      <c r="GYO803" s="200"/>
      <c r="GYP803" s="200"/>
      <c r="GYQ803" s="200"/>
      <c r="GYR803" s="200"/>
      <c r="GYS803" s="200"/>
      <c r="GYT803" s="200"/>
      <c r="GYU803" s="200"/>
      <c r="GYV803" s="200"/>
      <c r="GYW803" s="200"/>
      <c r="GYX803" s="200"/>
      <c r="GYY803" s="200"/>
      <c r="GYZ803" s="200"/>
      <c r="GZA803" s="200"/>
      <c r="GZB803" s="200"/>
      <c r="GZC803" s="200"/>
      <c r="GZD803" s="200"/>
      <c r="GZE803" s="200"/>
      <c r="GZF803" s="200"/>
      <c r="GZG803" s="200"/>
      <c r="GZH803" s="200"/>
      <c r="GZI803" s="200"/>
      <c r="GZJ803" s="200"/>
      <c r="GZK803" s="200"/>
      <c r="GZL803" s="200"/>
      <c r="GZM803" s="200"/>
      <c r="GZN803" s="200"/>
      <c r="GZO803" s="200"/>
      <c r="GZP803" s="200"/>
      <c r="GZQ803" s="200"/>
      <c r="GZR803" s="200"/>
      <c r="GZS803" s="200"/>
      <c r="GZT803" s="200"/>
      <c r="GZU803" s="200"/>
      <c r="GZV803" s="200"/>
      <c r="GZW803" s="200"/>
      <c r="GZX803" s="200"/>
      <c r="GZY803" s="200"/>
      <c r="GZZ803" s="200"/>
      <c r="HAA803" s="200"/>
      <c r="HAB803" s="200"/>
      <c r="HAC803" s="200"/>
      <c r="HAD803" s="200"/>
      <c r="HAE803" s="200"/>
      <c r="HAF803" s="200"/>
      <c r="HAG803" s="200"/>
      <c r="HAH803" s="200"/>
      <c r="HAI803" s="200"/>
      <c r="HAJ803" s="200"/>
      <c r="HAK803" s="200"/>
      <c r="HAL803" s="200"/>
      <c r="HAM803" s="200"/>
      <c r="HAN803" s="200"/>
      <c r="HAO803" s="200"/>
      <c r="HAP803" s="200"/>
      <c r="HAQ803" s="200"/>
      <c r="HAR803" s="200"/>
      <c r="HAS803" s="200"/>
      <c r="HAT803" s="200"/>
      <c r="HAU803" s="200"/>
      <c r="HAV803" s="200"/>
      <c r="HAW803" s="200"/>
      <c r="HAX803" s="200"/>
      <c r="HAY803" s="200"/>
      <c r="HAZ803" s="200"/>
      <c r="HBA803" s="200"/>
      <c r="HBB803" s="200"/>
      <c r="HBC803" s="200"/>
      <c r="HBD803" s="200"/>
      <c r="HBE803" s="200"/>
      <c r="HBF803" s="200"/>
      <c r="HBG803" s="200"/>
      <c r="HBH803" s="200"/>
      <c r="HBI803" s="200"/>
      <c r="HBJ803" s="200"/>
      <c r="HBK803" s="200"/>
      <c r="HBL803" s="200"/>
      <c r="HBM803" s="200"/>
      <c r="HBN803" s="200"/>
      <c r="HBO803" s="200"/>
      <c r="HBP803" s="200"/>
      <c r="HBQ803" s="200"/>
      <c r="HBR803" s="200"/>
      <c r="HBS803" s="200"/>
      <c r="HBT803" s="200"/>
      <c r="HBU803" s="200"/>
      <c r="HBV803" s="200"/>
      <c r="HBW803" s="200"/>
      <c r="HBX803" s="200"/>
      <c r="HBY803" s="200"/>
      <c r="HBZ803" s="200"/>
      <c r="HCA803" s="200"/>
      <c r="HCB803" s="200"/>
      <c r="HCC803" s="200"/>
      <c r="HCD803" s="200"/>
      <c r="HCE803" s="200"/>
      <c r="HCF803" s="200"/>
      <c r="HCG803" s="200"/>
      <c r="HCH803" s="200"/>
      <c r="HCI803" s="200"/>
      <c r="HCJ803" s="200"/>
      <c r="HCK803" s="200"/>
      <c r="HCL803" s="200"/>
      <c r="HCM803" s="200"/>
      <c r="HCN803" s="200"/>
      <c r="HCO803" s="200"/>
      <c r="HCP803" s="200"/>
      <c r="HCQ803" s="200"/>
      <c r="HCR803" s="200"/>
      <c r="HCS803" s="200"/>
      <c r="HCT803" s="200"/>
      <c r="HCU803" s="200"/>
      <c r="HCV803" s="200"/>
      <c r="HCW803" s="200"/>
      <c r="HCX803" s="200"/>
      <c r="HCY803" s="200"/>
      <c r="HCZ803" s="200"/>
      <c r="HDA803" s="200"/>
      <c r="HDB803" s="200"/>
      <c r="HDC803" s="200"/>
      <c r="HDD803" s="200"/>
      <c r="HDE803" s="200"/>
      <c r="HDF803" s="200"/>
      <c r="HDG803" s="200"/>
      <c r="HDH803" s="200"/>
      <c r="HDI803" s="200"/>
      <c r="HDJ803" s="200"/>
      <c r="HDK803" s="200"/>
      <c r="HDL803" s="200"/>
      <c r="HDM803" s="200"/>
      <c r="HDN803" s="200"/>
      <c r="HDO803" s="200"/>
      <c r="HDP803" s="200"/>
      <c r="HDQ803" s="200"/>
      <c r="HDR803" s="200"/>
      <c r="HDS803" s="200"/>
      <c r="HDT803" s="200"/>
      <c r="HDU803" s="200"/>
      <c r="HDV803" s="200"/>
      <c r="HDW803" s="200"/>
      <c r="HDX803" s="200"/>
      <c r="HDY803" s="200"/>
      <c r="HDZ803" s="200"/>
      <c r="HEA803" s="200"/>
      <c r="HEB803" s="200"/>
      <c r="HEC803" s="200"/>
      <c r="HED803" s="200"/>
      <c r="HEE803" s="200"/>
      <c r="HEF803" s="200"/>
      <c r="HEG803" s="200"/>
      <c r="HEH803" s="200"/>
      <c r="HEI803" s="200"/>
      <c r="HEJ803" s="200"/>
      <c r="HEK803" s="200"/>
      <c r="HEL803" s="200"/>
      <c r="HEM803" s="200"/>
      <c r="HEN803" s="200"/>
      <c r="HEO803" s="200"/>
      <c r="HEP803" s="200"/>
      <c r="HEQ803" s="200"/>
      <c r="HER803" s="200"/>
      <c r="HES803" s="200"/>
      <c r="HET803" s="200"/>
      <c r="HEU803" s="200"/>
      <c r="HEV803" s="200"/>
      <c r="HEW803" s="200"/>
      <c r="HEX803" s="200"/>
      <c r="HEY803" s="200"/>
      <c r="HEZ803" s="200"/>
      <c r="HFA803" s="200"/>
      <c r="HFB803" s="200"/>
      <c r="HFC803" s="200"/>
      <c r="HFD803" s="200"/>
      <c r="HFE803" s="200"/>
      <c r="HFF803" s="200"/>
      <c r="HFG803" s="200"/>
      <c r="HFH803" s="200"/>
      <c r="HFI803" s="200"/>
      <c r="HFJ803" s="200"/>
      <c r="HFK803" s="200"/>
      <c r="HFL803" s="200"/>
      <c r="HFM803" s="200"/>
      <c r="HFN803" s="200"/>
      <c r="HFO803" s="200"/>
      <c r="HFP803" s="200"/>
      <c r="HFQ803" s="200"/>
      <c r="HFR803" s="200"/>
      <c r="HFS803" s="200"/>
      <c r="HFT803" s="200"/>
      <c r="HFU803" s="200"/>
      <c r="HFV803" s="200"/>
      <c r="HFW803" s="200"/>
      <c r="HFX803" s="200"/>
      <c r="HFY803" s="200"/>
      <c r="HFZ803" s="200"/>
      <c r="HGA803" s="200"/>
      <c r="HGB803" s="200"/>
      <c r="HGC803" s="200"/>
      <c r="HGD803" s="200"/>
      <c r="HGE803" s="200"/>
      <c r="HGF803" s="200"/>
      <c r="HGG803" s="200"/>
      <c r="HGH803" s="200"/>
      <c r="HGI803" s="200"/>
      <c r="HGJ803" s="200"/>
      <c r="HGK803" s="200"/>
      <c r="HGL803" s="200"/>
      <c r="HGM803" s="200"/>
      <c r="HGN803" s="200"/>
      <c r="HGO803" s="200"/>
      <c r="HGP803" s="200"/>
      <c r="HGQ803" s="200"/>
      <c r="HGR803" s="200"/>
      <c r="HGS803" s="200"/>
      <c r="HGT803" s="200"/>
      <c r="HGU803" s="200"/>
      <c r="HGV803" s="200"/>
      <c r="HGW803" s="200"/>
      <c r="HGX803" s="200"/>
      <c r="HGY803" s="200"/>
      <c r="HGZ803" s="200"/>
      <c r="HHA803" s="200"/>
      <c r="HHB803" s="200"/>
      <c r="HHC803" s="200"/>
      <c r="HHD803" s="200"/>
      <c r="HHE803" s="200"/>
      <c r="HHF803" s="200"/>
      <c r="HHG803" s="200"/>
      <c r="HHH803" s="200"/>
      <c r="HHI803" s="200"/>
      <c r="HHJ803" s="200"/>
      <c r="HHK803" s="200"/>
      <c r="HHL803" s="200"/>
      <c r="HHM803" s="200"/>
      <c r="HHN803" s="200"/>
      <c r="HHO803" s="200"/>
      <c r="HHP803" s="200"/>
      <c r="HHQ803" s="200"/>
      <c r="HHR803" s="200"/>
      <c r="HHS803" s="200"/>
      <c r="HHT803" s="200"/>
      <c r="HHU803" s="200"/>
      <c r="HHV803" s="200"/>
      <c r="HHW803" s="200"/>
      <c r="HHX803" s="200"/>
      <c r="HHY803" s="200"/>
      <c r="HHZ803" s="200"/>
      <c r="HIA803" s="200"/>
      <c r="HIB803" s="200"/>
      <c r="HIC803" s="200"/>
      <c r="HID803" s="200"/>
      <c r="HIE803" s="200"/>
      <c r="HIF803" s="200"/>
      <c r="HIG803" s="200"/>
      <c r="HIH803" s="200"/>
      <c r="HII803" s="200"/>
      <c r="HIJ803" s="200"/>
      <c r="HIK803" s="200"/>
      <c r="HIL803" s="200"/>
      <c r="HIM803" s="200"/>
      <c r="HIN803" s="200"/>
      <c r="HIO803" s="200"/>
      <c r="HIP803" s="200"/>
      <c r="HIQ803" s="200"/>
      <c r="HIR803" s="200"/>
      <c r="HIS803" s="200"/>
      <c r="HIT803" s="200"/>
      <c r="HIU803" s="200"/>
      <c r="HIV803" s="200"/>
      <c r="HIW803" s="200"/>
      <c r="HIX803" s="200"/>
      <c r="HIY803" s="200"/>
      <c r="HIZ803" s="200"/>
      <c r="HJA803" s="200"/>
      <c r="HJB803" s="200"/>
      <c r="HJC803" s="200"/>
      <c r="HJD803" s="200"/>
      <c r="HJE803" s="200"/>
      <c r="HJF803" s="200"/>
      <c r="HJG803" s="200"/>
      <c r="HJH803" s="200"/>
      <c r="HJI803" s="200"/>
      <c r="HJJ803" s="200"/>
      <c r="HJK803" s="200"/>
      <c r="HJL803" s="200"/>
      <c r="HJM803" s="200"/>
      <c r="HJN803" s="200"/>
      <c r="HJO803" s="200"/>
      <c r="HJP803" s="200"/>
      <c r="HJQ803" s="200"/>
      <c r="HJR803" s="200"/>
      <c r="HJS803" s="200"/>
      <c r="HJT803" s="200"/>
      <c r="HJU803" s="200"/>
      <c r="HJV803" s="200"/>
      <c r="HJW803" s="200"/>
      <c r="HJX803" s="200"/>
      <c r="HJY803" s="200"/>
      <c r="HJZ803" s="200"/>
      <c r="HKA803" s="200"/>
      <c r="HKB803" s="200"/>
      <c r="HKC803" s="200"/>
      <c r="HKD803" s="200"/>
      <c r="HKE803" s="200"/>
      <c r="HKF803" s="200"/>
      <c r="HKG803" s="200"/>
      <c r="HKH803" s="200"/>
      <c r="HKI803" s="200"/>
      <c r="HKJ803" s="200"/>
      <c r="HKK803" s="200"/>
      <c r="HKL803" s="200"/>
      <c r="HKM803" s="200"/>
      <c r="HKN803" s="200"/>
      <c r="HKO803" s="200"/>
      <c r="HKP803" s="200"/>
      <c r="HKQ803" s="200"/>
      <c r="HKR803" s="200"/>
      <c r="HKS803" s="200"/>
      <c r="HKT803" s="200"/>
      <c r="HKU803" s="200"/>
      <c r="HKV803" s="200"/>
      <c r="HKW803" s="200"/>
      <c r="HKX803" s="200"/>
      <c r="HKY803" s="200"/>
      <c r="HKZ803" s="200"/>
      <c r="HLA803" s="200"/>
      <c r="HLB803" s="200"/>
      <c r="HLC803" s="200"/>
      <c r="HLD803" s="200"/>
      <c r="HLE803" s="200"/>
      <c r="HLF803" s="200"/>
      <c r="HLG803" s="200"/>
      <c r="HLH803" s="200"/>
      <c r="HLI803" s="200"/>
      <c r="HLJ803" s="200"/>
      <c r="HLK803" s="200"/>
      <c r="HLL803" s="200"/>
      <c r="HLM803" s="200"/>
      <c r="HLN803" s="200"/>
      <c r="HLO803" s="200"/>
      <c r="HLP803" s="200"/>
      <c r="HLQ803" s="200"/>
      <c r="HLR803" s="200"/>
      <c r="HLS803" s="200"/>
      <c r="HLT803" s="200"/>
      <c r="HLU803" s="200"/>
      <c r="HLV803" s="200"/>
      <c r="HLW803" s="200"/>
      <c r="HLX803" s="200"/>
      <c r="HLY803" s="200"/>
      <c r="HLZ803" s="200"/>
      <c r="HMA803" s="200"/>
      <c r="HMB803" s="200"/>
      <c r="HMC803" s="200"/>
      <c r="HMD803" s="200"/>
      <c r="HME803" s="200"/>
      <c r="HMF803" s="200"/>
      <c r="HMG803" s="200"/>
      <c r="HMH803" s="200"/>
      <c r="HMI803" s="200"/>
      <c r="HMJ803" s="200"/>
      <c r="HMK803" s="200"/>
      <c r="HML803" s="200"/>
      <c r="HMM803" s="200"/>
      <c r="HMN803" s="200"/>
      <c r="HMO803" s="200"/>
      <c r="HMP803" s="200"/>
      <c r="HMQ803" s="200"/>
      <c r="HMR803" s="200"/>
      <c r="HMS803" s="200"/>
      <c r="HMT803" s="200"/>
      <c r="HMU803" s="200"/>
      <c r="HMV803" s="200"/>
      <c r="HMW803" s="200"/>
      <c r="HMX803" s="200"/>
      <c r="HMY803" s="200"/>
      <c r="HMZ803" s="200"/>
      <c r="HNA803" s="200"/>
      <c r="HNB803" s="200"/>
      <c r="HNC803" s="200"/>
      <c r="HND803" s="200"/>
      <c r="HNE803" s="200"/>
      <c r="HNF803" s="200"/>
      <c r="HNG803" s="200"/>
      <c r="HNH803" s="200"/>
      <c r="HNI803" s="200"/>
      <c r="HNJ803" s="200"/>
      <c r="HNK803" s="200"/>
      <c r="HNL803" s="200"/>
      <c r="HNM803" s="200"/>
      <c r="HNN803" s="200"/>
      <c r="HNO803" s="200"/>
      <c r="HNP803" s="200"/>
      <c r="HNQ803" s="200"/>
      <c r="HNR803" s="200"/>
      <c r="HNS803" s="200"/>
      <c r="HNT803" s="200"/>
      <c r="HNU803" s="200"/>
      <c r="HNV803" s="200"/>
      <c r="HNW803" s="200"/>
      <c r="HNX803" s="200"/>
      <c r="HNY803" s="200"/>
      <c r="HNZ803" s="200"/>
      <c r="HOA803" s="200"/>
      <c r="HOB803" s="200"/>
      <c r="HOC803" s="200"/>
      <c r="HOD803" s="200"/>
      <c r="HOE803" s="200"/>
      <c r="HOF803" s="200"/>
      <c r="HOG803" s="200"/>
      <c r="HOH803" s="200"/>
      <c r="HOI803" s="200"/>
      <c r="HOJ803" s="200"/>
      <c r="HOK803" s="200"/>
      <c r="HOL803" s="200"/>
      <c r="HOM803" s="200"/>
      <c r="HON803" s="200"/>
      <c r="HOO803" s="200"/>
      <c r="HOP803" s="200"/>
      <c r="HOQ803" s="200"/>
      <c r="HOR803" s="200"/>
      <c r="HOS803" s="200"/>
      <c r="HOT803" s="200"/>
      <c r="HOU803" s="200"/>
      <c r="HOV803" s="200"/>
      <c r="HOW803" s="200"/>
      <c r="HOX803" s="200"/>
      <c r="HOY803" s="200"/>
      <c r="HOZ803" s="200"/>
      <c r="HPA803" s="200"/>
      <c r="HPB803" s="200"/>
      <c r="HPC803" s="200"/>
      <c r="HPD803" s="200"/>
      <c r="HPE803" s="200"/>
      <c r="HPF803" s="200"/>
      <c r="HPG803" s="200"/>
      <c r="HPH803" s="200"/>
      <c r="HPI803" s="200"/>
      <c r="HPJ803" s="200"/>
      <c r="HPK803" s="200"/>
      <c r="HPL803" s="200"/>
      <c r="HPM803" s="200"/>
      <c r="HPN803" s="200"/>
      <c r="HPO803" s="200"/>
      <c r="HPP803" s="200"/>
      <c r="HPQ803" s="200"/>
      <c r="HPR803" s="200"/>
      <c r="HPS803" s="200"/>
      <c r="HPT803" s="200"/>
      <c r="HPU803" s="200"/>
      <c r="HPV803" s="200"/>
      <c r="HPW803" s="200"/>
      <c r="HPX803" s="200"/>
      <c r="HPY803" s="200"/>
      <c r="HPZ803" s="200"/>
      <c r="HQA803" s="200"/>
      <c r="HQB803" s="200"/>
      <c r="HQC803" s="200"/>
      <c r="HQD803" s="200"/>
      <c r="HQE803" s="200"/>
      <c r="HQF803" s="200"/>
      <c r="HQG803" s="200"/>
      <c r="HQH803" s="200"/>
      <c r="HQI803" s="200"/>
      <c r="HQJ803" s="200"/>
      <c r="HQK803" s="200"/>
      <c r="HQL803" s="200"/>
      <c r="HQM803" s="200"/>
      <c r="HQN803" s="200"/>
      <c r="HQO803" s="200"/>
      <c r="HQP803" s="200"/>
      <c r="HQQ803" s="200"/>
      <c r="HQR803" s="200"/>
      <c r="HQS803" s="200"/>
      <c r="HQT803" s="200"/>
      <c r="HQU803" s="200"/>
      <c r="HQV803" s="200"/>
      <c r="HQW803" s="200"/>
      <c r="HQX803" s="200"/>
      <c r="HQY803" s="200"/>
      <c r="HQZ803" s="200"/>
      <c r="HRA803" s="200"/>
      <c r="HRB803" s="200"/>
      <c r="HRC803" s="200"/>
      <c r="HRD803" s="200"/>
      <c r="HRE803" s="200"/>
      <c r="HRF803" s="200"/>
      <c r="HRG803" s="200"/>
      <c r="HRH803" s="200"/>
      <c r="HRI803" s="200"/>
      <c r="HRJ803" s="200"/>
      <c r="HRK803" s="200"/>
      <c r="HRL803" s="200"/>
      <c r="HRM803" s="200"/>
      <c r="HRN803" s="200"/>
      <c r="HRO803" s="200"/>
      <c r="HRP803" s="200"/>
      <c r="HRQ803" s="200"/>
      <c r="HRR803" s="200"/>
      <c r="HRS803" s="200"/>
      <c r="HRT803" s="200"/>
      <c r="HRU803" s="200"/>
      <c r="HRV803" s="200"/>
      <c r="HRW803" s="200"/>
      <c r="HRX803" s="200"/>
      <c r="HRY803" s="200"/>
      <c r="HRZ803" s="200"/>
      <c r="HSA803" s="200"/>
      <c r="HSB803" s="200"/>
      <c r="HSC803" s="200"/>
      <c r="HSD803" s="200"/>
      <c r="HSE803" s="200"/>
      <c r="HSF803" s="200"/>
      <c r="HSG803" s="200"/>
      <c r="HSH803" s="200"/>
      <c r="HSI803" s="200"/>
      <c r="HSJ803" s="200"/>
      <c r="HSK803" s="200"/>
      <c r="HSL803" s="200"/>
      <c r="HSM803" s="200"/>
      <c r="HSN803" s="200"/>
      <c r="HSO803" s="200"/>
      <c r="HSP803" s="200"/>
      <c r="HSQ803" s="200"/>
      <c r="HSR803" s="200"/>
      <c r="HSS803" s="200"/>
      <c r="HST803" s="200"/>
      <c r="HSU803" s="200"/>
      <c r="HSV803" s="200"/>
      <c r="HSW803" s="200"/>
      <c r="HSX803" s="200"/>
      <c r="HSY803" s="200"/>
      <c r="HSZ803" s="200"/>
      <c r="HTA803" s="200"/>
      <c r="HTB803" s="200"/>
      <c r="HTC803" s="200"/>
      <c r="HTD803" s="200"/>
      <c r="HTE803" s="200"/>
      <c r="HTF803" s="200"/>
      <c r="HTG803" s="200"/>
      <c r="HTH803" s="200"/>
      <c r="HTI803" s="200"/>
      <c r="HTJ803" s="200"/>
      <c r="HTK803" s="200"/>
      <c r="HTL803" s="200"/>
      <c r="HTM803" s="200"/>
      <c r="HTN803" s="200"/>
      <c r="HTO803" s="200"/>
      <c r="HTP803" s="200"/>
      <c r="HTQ803" s="200"/>
      <c r="HTR803" s="200"/>
      <c r="HTS803" s="200"/>
      <c r="HTT803" s="200"/>
      <c r="HTU803" s="200"/>
      <c r="HTV803" s="200"/>
      <c r="HTW803" s="200"/>
      <c r="HTX803" s="200"/>
      <c r="HTY803" s="200"/>
      <c r="HTZ803" s="200"/>
      <c r="HUA803" s="200"/>
      <c r="HUB803" s="200"/>
      <c r="HUC803" s="200"/>
      <c r="HUD803" s="200"/>
      <c r="HUE803" s="200"/>
      <c r="HUF803" s="200"/>
      <c r="HUG803" s="200"/>
      <c r="HUH803" s="200"/>
      <c r="HUI803" s="200"/>
      <c r="HUJ803" s="200"/>
      <c r="HUK803" s="200"/>
      <c r="HUL803" s="200"/>
      <c r="HUM803" s="200"/>
      <c r="HUN803" s="200"/>
      <c r="HUO803" s="200"/>
      <c r="HUP803" s="200"/>
      <c r="HUQ803" s="200"/>
      <c r="HUR803" s="200"/>
      <c r="HUS803" s="200"/>
      <c r="HUT803" s="200"/>
      <c r="HUU803" s="200"/>
      <c r="HUV803" s="200"/>
      <c r="HUW803" s="200"/>
      <c r="HUX803" s="200"/>
      <c r="HUY803" s="200"/>
      <c r="HUZ803" s="200"/>
      <c r="HVA803" s="200"/>
      <c r="HVB803" s="200"/>
      <c r="HVC803" s="200"/>
      <c r="HVD803" s="200"/>
      <c r="HVE803" s="200"/>
      <c r="HVF803" s="200"/>
      <c r="HVG803" s="200"/>
      <c r="HVH803" s="200"/>
      <c r="HVI803" s="200"/>
      <c r="HVJ803" s="200"/>
      <c r="HVK803" s="200"/>
      <c r="HVL803" s="200"/>
      <c r="HVM803" s="200"/>
      <c r="HVN803" s="200"/>
      <c r="HVO803" s="200"/>
      <c r="HVP803" s="200"/>
      <c r="HVQ803" s="200"/>
      <c r="HVR803" s="200"/>
      <c r="HVS803" s="200"/>
      <c r="HVT803" s="200"/>
      <c r="HVU803" s="200"/>
      <c r="HVV803" s="200"/>
      <c r="HVW803" s="200"/>
      <c r="HVX803" s="200"/>
      <c r="HVY803" s="200"/>
      <c r="HVZ803" s="200"/>
      <c r="HWA803" s="200"/>
      <c r="HWB803" s="200"/>
      <c r="HWC803" s="200"/>
      <c r="HWD803" s="200"/>
      <c r="HWE803" s="200"/>
      <c r="HWF803" s="200"/>
      <c r="HWG803" s="200"/>
      <c r="HWH803" s="200"/>
      <c r="HWI803" s="200"/>
      <c r="HWJ803" s="200"/>
      <c r="HWK803" s="200"/>
      <c r="HWL803" s="200"/>
      <c r="HWM803" s="200"/>
      <c r="HWN803" s="200"/>
      <c r="HWO803" s="200"/>
      <c r="HWP803" s="200"/>
      <c r="HWQ803" s="200"/>
      <c r="HWR803" s="200"/>
      <c r="HWS803" s="200"/>
      <c r="HWT803" s="200"/>
      <c r="HWU803" s="200"/>
      <c r="HWV803" s="200"/>
      <c r="HWW803" s="200"/>
      <c r="HWX803" s="200"/>
      <c r="HWY803" s="200"/>
      <c r="HWZ803" s="200"/>
      <c r="HXA803" s="200"/>
      <c r="HXB803" s="200"/>
      <c r="HXC803" s="200"/>
      <c r="HXD803" s="200"/>
      <c r="HXE803" s="200"/>
      <c r="HXF803" s="200"/>
      <c r="HXG803" s="200"/>
      <c r="HXH803" s="200"/>
      <c r="HXI803" s="200"/>
      <c r="HXJ803" s="200"/>
      <c r="HXK803" s="200"/>
      <c r="HXL803" s="200"/>
      <c r="HXM803" s="200"/>
      <c r="HXN803" s="200"/>
      <c r="HXO803" s="200"/>
      <c r="HXP803" s="200"/>
      <c r="HXQ803" s="200"/>
      <c r="HXR803" s="200"/>
      <c r="HXS803" s="200"/>
      <c r="HXT803" s="200"/>
      <c r="HXU803" s="200"/>
      <c r="HXV803" s="200"/>
      <c r="HXW803" s="200"/>
      <c r="HXX803" s="200"/>
      <c r="HXY803" s="200"/>
      <c r="HXZ803" s="200"/>
      <c r="HYA803" s="200"/>
      <c r="HYB803" s="200"/>
      <c r="HYC803" s="200"/>
      <c r="HYD803" s="200"/>
      <c r="HYE803" s="200"/>
      <c r="HYF803" s="200"/>
      <c r="HYG803" s="200"/>
      <c r="HYH803" s="200"/>
      <c r="HYI803" s="200"/>
      <c r="HYJ803" s="200"/>
      <c r="HYK803" s="200"/>
      <c r="HYL803" s="200"/>
      <c r="HYM803" s="200"/>
      <c r="HYN803" s="200"/>
      <c r="HYO803" s="200"/>
      <c r="HYP803" s="200"/>
      <c r="HYQ803" s="200"/>
      <c r="HYR803" s="200"/>
      <c r="HYS803" s="200"/>
      <c r="HYT803" s="200"/>
      <c r="HYU803" s="200"/>
      <c r="HYV803" s="200"/>
      <c r="HYW803" s="200"/>
      <c r="HYX803" s="200"/>
      <c r="HYY803" s="200"/>
      <c r="HYZ803" s="200"/>
      <c r="HZA803" s="200"/>
      <c r="HZB803" s="200"/>
      <c r="HZC803" s="200"/>
      <c r="HZD803" s="200"/>
      <c r="HZE803" s="200"/>
      <c r="HZF803" s="200"/>
      <c r="HZG803" s="200"/>
      <c r="HZH803" s="200"/>
      <c r="HZI803" s="200"/>
      <c r="HZJ803" s="200"/>
      <c r="HZK803" s="200"/>
      <c r="HZL803" s="200"/>
      <c r="HZM803" s="200"/>
      <c r="HZN803" s="200"/>
      <c r="HZO803" s="200"/>
      <c r="HZP803" s="200"/>
      <c r="HZQ803" s="200"/>
      <c r="HZR803" s="200"/>
      <c r="HZS803" s="200"/>
      <c r="HZT803" s="200"/>
      <c r="HZU803" s="200"/>
      <c r="HZV803" s="200"/>
      <c r="HZW803" s="200"/>
      <c r="HZX803" s="200"/>
      <c r="HZY803" s="200"/>
      <c r="HZZ803" s="200"/>
      <c r="IAA803" s="200"/>
      <c r="IAB803" s="200"/>
      <c r="IAC803" s="200"/>
      <c r="IAD803" s="200"/>
      <c r="IAE803" s="200"/>
      <c r="IAF803" s="200"/>
      <c r="IAG803" s="200"/>
      <c r="IAH803" s="200"/>
      <c r="IAI803" s="200"/>
      <c r="IAJ803" s="200"/>
      <c r="IAK803" s="200"/>
      <c r="IAL803" s="200"/>
      <c r="IAM803" s="200"/>
      <c r="IAN803" s="200"/>
      <c r="IAO803" s="200"/>
      <c r="IAP803" s="200"/>
      <c r="IAQ803" s="200"/>
      <c r="IAR803" s="200"/>
      <c r="IAS803" s="200"/>
      <c r="IAT803" s="200"/>
      <c r="IAU803" s="200"/>
      <c r="IAV803" s="200"/>
      <c r="IAW803" s="200"/>
      <c r="IAX803" s="200"/>
      <c r="IAY803" s="200"/>
      <c r="IAZ803" s="200"/>
      <c r="IBA803" s="200"/>
      <c r="IBB803" s="200"/>
      <c r="IBC803" s="200"/>
      <c r="IBD803" s="200"/>
      <c r="IBE803" s="200"/>
      <c r="IBF803" s="200"/>
      <c r="IBG803" s="200"/>
      <c r="IBH803" s="200"/>
      <c r="IBI803" s="200"/>
      <c r="IBJ803" s="200"/>
      <c r="IBK803" s="200"/>
      <c r="IBL803" s="200"/>
      <c r="IBM803" s="200"/>
      <c r="IBN803" s="200"/>
      <c r="IBO803" s="200"/>
      <c r="IBP803" s="200"/>
      <c r="IBQ803" s="200"/>
      <c r="IBR803" s="200"/>
      <c r="IBS803" s="200"/>
      <c r="IBT803" s="200"/>
      <c r="IBU803" s="200"/>
      <c r="IBV803" s="200"/>
      <c r="IBW803" s="200"/>
      <c r="IBX803" s="200"/>
      <c r="IBY803" s="200"/>
      <c r="IBZ803" s="200"/>
      <c r="ICA803" s="200"/>
      <c r="ICB803" s="200"/>
      <c r="ICC803" s="200"/>
      <c r="ICD803" s="200"/>
      <c r="ICE803" s="200"/>
      <c r="ICF803" s="200"/>
      <c r="ICG803" s="200"/>
      <c r="ICH803" s="200"/>
      <c r="ICI803" s="200"/>
      <c r="ICJ803" s="200"/>
      <c r="ICK803" s="200"/>
      <c r="ICL803" s="200"/>
      <c r="ICM803" s="200"/>
      <c r="ICN803" s="200"/>
      <c r="ICO803" s="200"/>
      <c r="ICP803" s="200"/>
      <c r="ICQ803" s="200"/>
      <c r="ICR803" s="200"/>
      <c r="ICS803" s="200"/>
      <c r="ICT803" s="200"/>
      <c r="ICU803" s="200"/>
      <c r="ICV803" s="200"/>
      <c r="ICW803" s="200"/>
      <c r="ICX803" s="200"/>
      <c r="ICY803" s="200"/>
      <c r="ICZ803" s="200"/>
      <c r="IDA803" s="200"/>
      <c r="IDB803" s="200"/>
      <c r="IDC803" s="200"/>
      <c r="IDD803" s="200"/>
      <c r="IDE803" s="200"/>
      <c r="IDF803" s="200"/>
      <c r="IDG803" s="200"/>
      <c r="IDH803" s="200"/>
      <c r="IDI803" s="200"/>
      <c r="IDJ803" s="200"/>
      <c r="IDK803" s="200"/>
      <c r="IDL803" s="200"/>
      <c r="IDM803" s="200"/>
      <c r="IDN803" s="200"/>
      <c r="IDO803" s="200"/>
      <c r="IDP803" s="200"/>
      <c r="IDQ803" s="200"/>
      <c r="IDR803" s="200"/>
      <c r="IDS803" s="200"/>
      <c r="IDT803" s="200"/>
      <c r="IDU803" s="200"/>
      <c r="IDV803" s="200"/>
      <c r="IDW803" s="200"/>
      <c r="IDX803" s="200"/>
      <c r="IDY803" s="200"/>
      <c r="IDZ803" s="200"/>
      <c r="IEA803" s="200"/>
      <c r="IEB803" s="200"/>
      <c r="IEC803" s="200"/>
      <c r="IED803" s="200"/>
      <c r="IEE803" s="200"/>
      <c r="IEF803" s="200"/>
      <c r="IEG803" s="200"/>
      <c r="IEH803" s="200"/>
      <c r="IEI803" s="200"/>
      <c r="IEJ803" s="200"/>
      <c r="IEK803" s="200"/>
      <c r="IEL803" s="200"/>
      <c r="IEM803" s="200"/>
      <c r="IEN803" s="200"/>
      <c r="IEO803" s="200"/>
      <c r="IEP803" s="200"/>
      <c r="IEQ803" s="200"/>
      <c r="IER803" s="200"/>
      <c r="IES803" s="200"/>
      <c r="IET803" s="200"/>
      <c r="IEU803" s="200"/>
      <c r="IEV803" s="200"/>
      <c r="IEW803" s="200"/>
      <c r="IEX803" s="200"/>
      <c r="IEY803" s="200"/>
      <c r="IEZ803" s="200"/>
      <c r="IFA803" s="200"/>
      <c r="IFB803" s="200"/>
      <c r="IFC803" s="200"/>
      <c r="IFD803" s="200"/>
      <c r="IFE803" s="200"/>
      <c r="IFF803" s="200"/>
      <c r="IFG803" s="200"/>
      <c r="IFH803" s="200"/>
      <c r="IFI803" s="200"/>
      <c r="IFJ803" s="200"/>
      <c r="IFK803" s="200"/>
      <c r="IFL803" s="200"/>
      <c r="IFM803" s="200"/>
      <c r="IFN803" s="200"/>
      <c r="IFO803" s="200"/>
      <c r="IFP803" s="200"/>
      <c r="IFQ803" s="200"/>
      <c r="IFR803" s="200"/>
      <c r="IFS803" s="200"/>
      <c r="IFT803" s="200"/>
      <c r="IFU803" s="200"/>
      <c r="IFV803" s="200"/>
      <c r="IFW803" s="200"/>
      <c r="IFX803" s="200"/>
      <c r="IFY803" s="200"/>
      <c r="IFZ803" s="200"/>
      <c r="IGA803" s="200"/>
      <c r="IGB803" s="200"/>
      <c r="IGC803" s="200"/>
      <c r="IGD803" s="200"/>
      <c r="IGE803" s="200"/>
      <c r="IGF803" s="200"/>
      <c r="IGG803" s="200"/>
      <c r="IGH803" s="200"/>
      <c r="IGI803" s="200"/>
      <c r="IGJ803" s="200"/>
      <c r="IGK803" s="200"/>
      <c r="IGL803" s="200"/>
      <c r="IGM803" s="200"/>
      <c r="IGN803" s="200"/>
      <c r="IGO803" s="200"/>
      <c r="IGP803" s="200"/>
      <c r="IGQ803" s="200"/>
      <c r="IGR803" s="200"/>
      <c r="IGS803" s="200"/>
      <c r="IGT803" s="200"/>
      <c r="IGU803" s="200"/>
      <c r="IGV803" s="200"/>
      <c r="IGW803" s="200"/>
      <c r="IGX803" s="200"/>
      <c r="IGY803" s="200"/>
      <c r="IGZ803" s="200"/>
      <c r="IHA803" s="200"/>
      <c r="IHB803" s="200"/>
      <c r="IHC803" s="200"/>
      <c r="IHD803" s="200"/>
      <c r="IHE803" s="200"/>
      <c r="IHF803" s="200"/>
      <c r="IHG803" s="200"/>
      <c r="IHH803" s="200"/>
      <c r="IHI803" s="200"/>
      <c r="IHJ803" s="200"/>
      <c r="IHK803" s="200"/>
      <c r="IHL803" s="200"/>
      <c r="IHM803" s="200"/>
      <c r="IHN803" s="200"/>
      <c r="IHO803" s="200"/>
      <c r="IHP803" s="200"/>
      <c r="IHQ803" s="200"/>
      <c r="IHR803" s="200"/>
      <c r="IHS803" s="200"/>
      <c r="IHT803" s="200"/>
      <c r="IHU803" s="200"/>
      <c r="IHV803" s="200"/>
      <c r="IHW803" s="200"/>
      <c r="IHX803" s="200"/>
      <c r="IHY803" s="200"/>
      <c r="IHZ803" s="200"/>
      <c r="IIA803" s="200"/>
      <c r="IIB803" s="200"/>
      <c r="IIC803" s="200"/>
      <c r="IID803" s="200"/>
      <c r="IIE803" s="200"/>
      <c r="IIF803" s="200"/>
      <c r="IIG803" s="200"/>
      <c r="IIH803" s="200"/>
      <c r="III803" s="200"/>
      <c r="IIJ803" s="200"/>
      <c r="IIK803" s="200"/>
      <c r="IIL803" s="200"/>
      <c r="IIM803" s="200"/>
      <c r="IIN803" s="200"/>
      <c r="IIO803" s="200"/>
      <c r="IIP803" s="200"/>
      <c r="IIQ803" s="200"/>
      <c r="IIR803" s="200"/>
      <c r="IIS803" s="200"/>
      <c r="IIT803" s="200"/>
      <c r="IIU803" s="200"/>
      <c r="IIV803" s="200"/>
      <c r="IIW803" s="200"/>
      <c r="IIX803" s="200"/>
      <c r="IIY803" s="200"/>
      <c r="IIZ803" s="200"/>
      <c r="IJA803" s="200"/>
      <c r="IJB803" s="200"/>
      <c r="IJC803" s="200"/>
      <c r="IJD803" s="200"/>
      <c r="IJE803" s="200"/>
      <c r="IJF803" s="200"/>
      <c r="IJG803" s="200"/>
      <c r="IJH803" s="200"/>
      <c r="IJI803" s="200"/>
      <c r="IJJ803" s="200"/>
      <c r="IJK803" s="200"/>
      <c r="IJL803" s="200"/>
      <c r="IJM803" s="200"/>
      <c r="IJN803" s="200"/>
      <c r="IJO803" s="200"/>
      <c r="IJP803" s="200"/>
      <c r="IJQ803" s="200"/>
      <c r="IJR803" s="200"/>
      <c r="IJS803" s="200"/>
      <c r="IJT803" s="200"/>
      <c r="IJU803" s="200"/>
      <c r="IJV803" s="200"/>
      <c r="IJW803" s="200"/>
      <c r="IJX803" s="200"/>
      <c r="IJY803" s="200"/>
      <c r="IJZ803" s="200"/>
      <c r="IKA803" s="200"/>
      <c r="IKB803" s="200"/>
      <c r="IKC803" s="200"/>
      <c r="IKD803" s="200"/>
      <c r="IKE803" s="200"/>
      <c r="IKF803" s="200"/>
      <c r="IKG803" s="200"/>
      <c r="IKH803" s="200"/>
      <c r="IKI803" s="200"/>
      <c r="IKJ803" s="200"/>
      <c r="IKK803" s="200"/>
      <c r="IKL803" s="200"/>
      <c r="IKM803" s="200"/>
      <c r="IKN803" s="200"/>
      <c r="IKO803" s="200"/>
      <c r="IKP803" s="200"/>
      <c r="IKQ803" s="200"/>
      <c r="IKR803" s="200"/>
      <c r="IKS803" s="200"/>
      <c r="IKT803" s="200"/>
      <c r="IKU803" s="200"/>
      <c r="IKV803" s="200"/>
      <c r="IKW803" s="200"/>
      <c r="IKX803" s="200"/>
      <c r="IKY803" s="200"/>
      <c r="IKZ803" s="200"/>
      <c r="ILA803" s="200"/>
      <c r="ILB803" s="200"/>
      <c r="ILC803" s="200"/>
      <c r="ILD803" s="200"/>
      <c r="ILE803" s="200"/>
      <c r="ILF803" s="200"/>
      <c r="ILG803" s="200"/>
      <c r="ILH803" s="200"/>
      <c r="ILI803" s="200"/>
      <c r="ILJ803" s="200"/>
      <c r="ILK803" s="200"/>
      <c r="ILL803" s="200"/>
      <c r="ILM803" s="200"/>
      <c r="ILN803" s="200"/>
      <c r="ILO803" s="200"/>
      <c r="ILP803" s="200"/>
      <c r="ILQ803" s="200"/>
      <c r="ILR803" s="200"/>
      <c r="ILS803" s="200"/>
      <c r="ILT803" s="200"/>
      <c r="ILU803" s="200"/>
      <c r="ILV803" s="200"/>
      <c r="ILW803" s="200"/>
      <c r="ILX803" s="200"/>
      <c r="ILY803" s="200"/>
      <c r="ILZ803" s="200"/>
      <c r="IMA803" s="200"/>
      <c r="IMB803" s="200"/>
      <c r="IMC803" s="200"/>
      <c r="IMD803" s="200"/>
      <c r="IME803" s="200"/>
      <c r="IMF803" s="200"/>
      <c r="IMG803" s="200"/>
      <c r="IMH803" s="200"/>
      <c r="IMI803" s="200"/>
      <c r="IMJ803" s="200"/>
      <c r="IMK803" s="200"/>
      <c r="IML803" s="200"/>
      <c r="IMM803" s="200"/>
      <c r="IMN803" s="200"/>
      <c r="IMO803" s="200"/>
      <c r="IMP803" s="200"/>
      <c r="IMQ803" s="200"/>
      <c r="IMR803" s="200"/>
      <c r="IMS803" s="200"/>
      <c r="IMT803" s="200"/>
      <c r="IMU803" s="200"/>
      <c r="IMV803" s="200"/>
      <c r="IMW803" s="200"/>
      <c r="IMX803" s="200"/>
      <c r="IMY803" s="200"/>
      <c r="IMZ803" s="200"/>
      <c r="INA803" s="200"/>
      <c r="INB803" s="200"/>
      <c r="INC803" s="200"/>
      <c r="IND803" s="200"/>
      <c r="INE803" s="200"/>
      <c r="INF803" s="200"/>
      <c r="ING803" s="200"/>
      <c r="INH803" s="200"/>
      <c r="INI803" s="200"/>
      <c r="INJ803" s="200"/>
      <c r="INK803" s="200"/>
      <c r="INL803" s="200"/>
      <c r="INM803" s="200"/>
      <c r="INN803" s="200"/>
      <c r="INO803" s="200"/>
      <c r="INP803" s="200"/>
      <c r="INQ803" s="200"/>
      <c r="INR803" s="200"/>
      <c r="INS803" s="200"/>
      <c r="INT803" s="200"/>
      <c r="INU803" s="200"/>
      <c r="INV803" s="200"/>
      <c r="INW803" s="200"/>
      <c r="INX803" s="200"/>
      <c r="INY803" s="200"/>
      <c r="INZ803" s="200"/>
      <c r="IOA803" s="200"/>
      <c r="IOB803" s="200"/>
      <c r="IOC803" s="200"/>
      <c r="IOD803" s="200"/>
      <c r="IOE803" s="200"/>
      <c r="IOF803" s="200"/>
      <c r="IOG803" s="200"/>
      <c r="IOH803" s="200"/>
      <c r="IOI803" s="200"/>
      <c r="IOJ803" s="200"/>
      <c r="IOK803" s="200"/>
      <c r="IOL803" s="200"/>
      <c r="IOM803" s="200"/>
      <c r="ION803" s="200"/>
      <c r="IOO803" s="200"/>
      <c r="IOP803" s="200"/>
      <c r="IOQ803" s="200"/>
      <c r="IOR803" s="200"/>
      <c r="IOS803" s="200"/>
      <c r="IOT803" s="200"/>
      <c r="IOU803" s="200"/>
      <c r="IOV803" s="200"/>
      <c r="IOW803" s="200"/>
      <c r="IOX803" s="200"/>
      <c r="IOY803" s="200"/>
      <c r="IOZ803" s="200"/>
      <c r="IPA803" s="200"/>
      <c r="IPB803" s="200"/>
      <c r="IPC803" s="200"/>
      <c r="IPD803" s="200"/>
      <c r="IPE803" s="200"/>
      <c r="IPF803" s="200"/>
      <c r="IPG803" s="200"/>
      <c r="IPH803" s="200"/>
      <c r="IPI803" s="200"/>
      <c r="IPJ803" s="200"/>
      <c r="IPK803" s="200"/>
      <c r="IPL803" s="200"/>
      <c r="IPM803" s="200"/>
      <c r="IPN803" s="200"/>
      <c r="IPO803" s="200"/>
      <c r="IPP803" s="200"/>
      <c r="IPQ803" s="200"/>
      <c r="IPR803" s="200"/>
      <c r="IPS803" s="200"/>
      <c r="IPT803" s="200"/>
      <c r="IPU803" s="200"/>
      <c r="IPV803" s="200"/>
      <c r="IPW803" s="200"/>
      <c r="IPX803" s="200"/>
      <c r="IPY803" s="200"/>
      <c r="IPZ803" s="200"/>
      <c r="IQA803" s="200"/>
      <c r="IQB803" s="200"/>
      <c r="IQC803" s="200"/>
      <c r="IQD803" s="200"/>
      <c r="IQE803" s="200"/>
      <c r="IQF803" s="200"/>
      <c r="IQG803" s="200"/>
      <c r="IQH803" s="200"/>
      <c r="IQI803" s="200"/>
      <c r="IQJ803" s="200"/>
      <c r="IQK803" s="200"/>
      <c r="IQL803" s="200"/>
      <c r="IQM803" s="200"/>
      <c r="IQN803" s="200"/>
      <c r="IQO803" s="200"/>
      <c r="IQP803" s="200"/>
      <c r="IQQ803" s="200"/>
      <c r="IQR803" s="200"/>
      <c r="IQS803" s="200"/>
      <c r="IQT803" s="200"/>
      <c r="IQU803" s="200"/>
      <c r="IQV803" s="200"/>
      <c r="IQW803" s="200"/>
      <c r="IQX803" s="200"/>
      <c r="IQY803" s="200"/>
      <c r="IQZ803" s="200"/>
      <c r="IRA803" s="200"/>
      <c r="IRB803" s="200"/>
      <c r="IRC803" s="200"/>
      <c r="IRD803" s="200"/>
      <c r="IRE803" s="200"/>
      <c r="IRF803" s="200"/>
      <c r="IRG803" s="200"/>
      <c r="IRH803" s="200"/>
      <c r="IRI803" s="200"/>
      <c r="IRJ803" s="200"/>
      <c r="IRK803" s="200"/>
      <c r="IRL803" s="200"/>
      <c r="IRM803" s="200"/>
      <c r="IRN803" s="200"/>
      <c r="IRO803" s="200"/>
      <c r="IRP803" s="200"/>
      <c r="IRQ803" s="200"/>
      <c r="IRR803" s="200"/>
      <c r="IRS803" s="200"/>
      <c r="IRT803" s="200"/>
      <c r="IRU803" s="200"/>
      <c r="IRV803" s="200"/>
      <c r="IRW803" s="200"/>
      <c r="IRX803" s="200"/>
      <c r="IRY803" s="200"/>
      <c r="IRZ803" s="200"/>
      <c r="ISA803" s="200"/>
      <c r="ISB803" s="200"/>
      <c r="ISC803" s="200"/>
      <c r="ISD803" s="200"/>
      <c r="ISE803" s="200"/>
      <c r="ISF803" s="200"/>
      <c r="ISG803" s="200"/>
      <c r="ISH803" s="200"/>
      <c r="ISI803" s="200"/>
      <c r="ISJ803" s="200"/>
      <c r="ISK803" s="200"/>
      <c r="ISL803" s="200"/>
      <c r="ISM803" s="200"/>
      <c r="ISN803" s="200"/>
      <c r="ISO803" s="200"/>
      <c r="ISP803" s="200"/>
      <c r="ISQ803" s="200"/>
      <c r="ISR803" s="200"/>
      <c r="ISS803" s="200"/>
      <c r="IST803" s="200"/>
      <c r="ISU803" s="200"/>
      <c r="ISV803" s="200"/>
      <c r="ISW803" s="200"/>
      <c r="ISX803" s="200"/>
      <c r="ISY803" s="200"/>
      <c r="ISZ803" s="200"/>
      <c r="ITA803" s="200"/>
      <c r="ITB803" s="200"/>
      <c r="ITC803" s="200"/>
      <c r="ITD803" s="200"/>
      <c r="ITE803" s="200"/>
      <c r="ITF803" s="200"/>
      <c r="ITG803" s="200"/>
      <c r="ITH803" s="200"/>
      <c r="ITI803" s="200"/>
      <c r="ITJ803" s="200"/>
      <c r="ITK803" s="200"/>
      <c r="ITL803" s="200"/>
      <c r="ITM803" s="200"/>
      <c r="ITN803" s="200"/>
      <c r="ITO803" s="200"/>
      <c r="ITP803" s="200"/>
      <c r="ITQ803" s="200"/>
      <c r="ITR803" s="200"/>
      <c r="ITS803" s="200"/>
      <c r="ITT803" s="200"/>
      <c r="ITU803" s="200"/>
      <c r="ITV803" s="200"/>
      <c r="ITW803" s="200"/>
      <c r="ITX803" s="200"/>
      <c r="ITY803" s="200"/>
      <c r="ITZ803" s="200"/>
      <c r="IUA803" s="200"/>
      <c r="IUB803" s="200"/>
      <c r="IUC803" s="200"/>
      <c r="IUD803" s="200"/>
      <c r="IUE803" s="200"/>
      <c r="IUF803" s="200"/>
      <c r="IUG803" s="200"/>
      <c r="IUH803" s="200"/>
      <c r="IUI803" s="200"/>
      <c r="IUJ803" s="200"/>
      <c r="IUK803" s="200"/>
      <c r="IUL803" s="200"/>
      <c r="IUM803" s="200"/>
      <c r="IUN803" s="200"/>
      <c r="IUO803" s="200"/>
      <c r="IUP803" s="200"/>
      <c r="IUQ803" s="200"/>
      <c r="IUR803" s="200"/>
      <c r="IUS803" s="200"/>
      <c r="IUT803" s="200"/>
      <c r="IUU803" s="200"/>
      <c r="IUV803" s="200"/>
      <c r="IUW803" s="200"/>
      <c r="IUX803" s="200"/>
      <c r="IUY803" s="200"/>
      <c r="IUZ803" s="200"/>
      <c r="IVA803" s="200"/>
      <c r="IVB803" s="200"/>
      <c r="IVC803" s="200"/>
      <c r="IVD803" s="200"/>
      <c r="IVE803" s="200"/>
      <c r="IVF803" s="200"/>
      <c r="IVG803" s="200"/>
      <c r="IVH803" s="200"/>
      <c r="IVI803" s="200"/>
      <c r="IVJ803" s="200"/>
      <c r="IVK803" s="200"/>
      <c r="IVL803" s="200"/>
      <c r="IVM803" s="200"/>
      <c r="IVN803" s="200"/>
      <c r="IVO803" s="200"/>
      <c r="IVP803" s="200"/>
      <c r="IVQ803" s="200"/>
      <c r="IVR803" s="200"/>
      <c r="IVS803" s="200"/>
      <c r="IVT803" s="200"/>
      <c r="IVU803" s="200"/>
      <c r="IVV803" s="200"/>
      <c r="IVW803" s="200"/>
      <c r="IVX803" s="200"/>
      <c r="IVY803" s="200"/>
      <c r="IVZ803" s="200"/>
      <c r="IWA803" s="200"/>
      <c r="IWB803" s="200"/>
      <c r="IWC803" s="200"/>
      <c r="IWD803" s="200"/>
      <c r="IWE803" s="200"/>
      <c r="IWF803" s="200"/>
      <c r="IWG803" s="200"/>
      <c r="IWH803" s="200"/>
      <c r="IWI803" s="200"/>
      <c r="IWJ803" s="200"/>
      <c r="IWK803" s="200"/>
      <c r="IWL803" s="200"/>
      <c r="IWM803" s="200"/>
      <c r="IWN803" s="200"/>
      <c r="IWO803" s="200"/>
      <c r="IWP803" s="200"/>
      <c r="IWQ803" s="200"/>
      <c r="IWR803" s="200"/>
      <c r="IWS803" s="200"/>
      <c r="IWT803" s="200"/>
      <c r="IWU803" s="200"/>
      <c r="IWV803" s="200"/>
      <c r="IWW803" s="200"/>
      <c r="IWX803" s="200"/>
      <c r="IWY803" s="200"/>
      <c r="IWZ803" s="200"/>
      <c r="IXA803" s="200"/>
      <c r="IXB803" s="200"/>
      <c r="IXC803" s="200"/>
      <c r="IXD803" s="200"/>
      <c r="IXE803" s="200"/>
      <c r="IXF803" s="200"/>
      <c r="IXG803" s="200"/>
      <c r="IXH803" s="200"/>
      <c r="IXI803" s="200"/>
      <c r="IXJ803" s="200"/>
      <c r="IXK803" s="200"/>
      <c r="IXL803" s="200"/>
      <c r="IXM803" s="200"/>
      <c r="IXN803" s="200"/>
      <c r="IXO803" s="200"/>
      <c r="IXP803" s="200"/>
      <c r="IXQ803" s="200"/>
      <c r="IXR803" s="200"/>
      <c r="IXS803" s="200"/>
      <c r="IXT803" s="200"/>
      <c r="IXU803" s="200"/>
      <c r="IXV803" s="200"/>
      <c r="IXW803" s="200"/>
      <c r="IXX803" s="200"/>
      <c r="IXY803" s="200"/>
      <c r="IXZ803" s="200"/>
      <c r="IYA803" s="200"/>
      <c r="IYB803" s="200"/>
      <c r="IYC803" s="200"/>
      <c r="IYD803" s="200"/>
      <c r="IYE803" s="200"/>
      <c r="IYF803" s="200"/>
      <c r="IYG803" s="200"/>
      <c r="IYH803" s="200"/>
      <c r="IYI803" s="200"/>
      <c r="IYJ803" s="200"/>
      <c r="IYK803" s="200"/>
      <c r="IYL803" s="200"/>
      <c r="IYM803" s="200"/>
      <c r="IYN803" s="200"/>
      <c r="IYO803" s="200"/>
      <c r="IYP803" s="200"/>
      <c r="IYQ803" s="200"/>
      <c r="IYR803" s="200"/>
      <c r="IYS803" s="200"/>
      <c r="IYT803" s="200"/>
      <c r="IYU803" s="200"/>
      <c r="IYV803" s="200"/>
      <c r="IYW803" s="200"/>
      <c r="IYX803" s="200"/>
      <c r="IYY803" s="200"/>
      <c r="IYZ803" s="200"/>
      <c r="IZA803" s="200"/>
      <c r="IZB803" s="200"/>
      <c r="IZC803" s="200"/>
      <c r="IZD803" s="200"/>
      <c r="IZE803" s="200"/>
      <c r="IZF803" s="200"/>
      <c r="IZG803" s="200"/>
      <c r="IZH803" s="200"/>
      <c r="IZI803" s="200"/>
      <c r="IZJ803" s="200"/>
      <c r="IZK803" s="200"/>
      <c r="IZL803" s="200"/>
      <c r="IZM803" s="200"/>
      <c r="IZN803" s="200"/>
      <c r="IZO803" s="200"/>
      <c r="IZP803" s="200"/>
      <c r="IZQ803" s="200"/>
      <c r="IZR803" s="200"/>
      <c r="IZS803" s="200"/>
      <c r="IZT803" s="200"/>
      <c r="IZU803" s="200"/>
      <c r="IZV803" s="200"/>
      <c r="IZW803" s="200"/>
      <c r="IZX803" s="200"/>
      <c r="IZY803" s="200"/>
      <c r="IZZ803" s="200"/>
      <c r="JAA803" s="200"/>
      <c r="JAB803" s="200"/>
      <c r="JAC803" s="200"/>
      <c r="JAD803" s="200"/>
      <c r="JAE803" s="200"/>
      <c r="JAF803" s="200"/>
      <c r="JAG803" s="200"/>
      <c r="JAH803" s="200"/>
      <c r="JAI803" s="200"/>
      <c r="JAJ803" s="200"/>
      <c r="JAK803" s="200"/>
      <c r="JAL803" s="200"/>
      <c r="JAM803" s="200"/>
      <c r="JAN803" s="200"/>
      <c r="JAO803" s="200"/>
      <c r="JAP803" s="200"/>
      <c r="JAQ803" s="200"/>
      <c r="JAR803" s="200"/>
      <c r="JAS803" s="200"/>
      <c r="JAT803" s="200"/>
      <c r="JAU803" s="200"/>
      <c r="JAV803" s="200"/>
      <c r="JAW803" s="200"/>
      <c r="JAX803" s="200"/>
      <c r="JAY803" s="200"/>
      <c r="JAZ803" s="200"/>
      <c r="JBA803" s="200"/>
      <c r="JBB803" s="200"/>
      <c r="JBC803" s="200"/>
      <c r="JBD803" s="200"/>
      <c r="JBE803" s="200"/>
      <c r="JBF803" s="200"/>
      <c r="JBG803" s="200"/>
      <c r="JBH803" s="200"/>
      <c r="JBI803" s="200"/>
      <c r="JBJ803" s="200"/>
      <c r="JBK803" s="200"/>
      <c r="JBL803" s="200"/>
      <c r="JBM803" s="200"/>
      <c r="JBN803" s="200"/>
      <c r="JBO803" s="200"/>
      <c r="JBP803" s="200"/>
      <c r="JBQ803" s="200"/>
      <c r="JBR803" s="200"/>
      <c r="JBS803" s="200"/>
      <c r="JBT803" s="200"/>
      <c r="JBU803" s="200"/>
      <c r="JBV803" s="200"/>
      <c r="JBW803" s="200"/>
      <c r="JBX803" s="200"/>
      <c r="JBY803" s="200"/>
      <c r="JBZ803" s="200"/>
      <c r="JCA803" s="200"/>
      <c r="JCB803" s="200"/>
      <c r="JCC803" s="200"/>
      <c r="JCD803" s="200"/>
      <c r="JCE803" s="200"/>
      <c r="JCF803" s="200"/>
      <c r="JCG803" s="200"/>
      <c r="JCH803" s="200"/>
      <c r="JCI803" s="200"/>
      <c r="JCJ803" s="200"/>
      <c r="JCK803" s="200"/>
      <c r="JCL803" s="200"/>
      <c r="JCM803" s="200"/>
      <c r="JCN803" s="200"/>
      <c r="JCO803" s="200"/>
      <c r="JCP803" s="200"/>
      <c r="JCQ803" s="200"/>
      <c r="JCR803" s="200"/>
      <c r="JCS803" s="200"/>
      <c r="JCT803" s="200"/>
      <c r="JCU803" s="200"/>
      <c r="JCV803" s="200"/>
      <c r="JCW803" s="200"/>
      <c r="JCX803" s="200"/>
      <c r="JCY803" s="200"/>
      <c r="JCZ803" s="200"/>
      <c r="JDA803" s="200"/>
      <c r="JDB803" s="200"/>
      <c r="JDC803" s="200"/>
      <c r="JDD803" s="200"/>
      <c r="JDE803" s="200"/>
      <c r="JDF803" s="200"/>
      <c r="JDG803" s="200"/>
      <c r="JDH803" s="200"/>
      <c r="JDI803" s="200"/>
      <c r="JDJ803" s="200"/>
      <c r="JDK803" s="200"/>
      <c r="JDL803" s="200"/>
      <c r="JDM803" s="200"/>
      <c r="JDN803" s="200"/>
      <c r="JDO803" s="200"/>
      <c r="JDP803" s="200"/>
      <c r="JDQ803" s="200"/>
      <c r="JDR803" s="200"/>
      <c r="JDS803" s="200"/>
      <c r="JDT803" s="200"/>
      <c r="JDU803" s="200"/>
      <c r="JDV803" s="200"/>
      <c r="JDW803" s="200"/>
      <c r="JDX803" s="200"/>
      <c r="JDY803" s="200"/>
      <c r="JDZ803" s="200"/>
      <c r="JEA803" s="200"/>
      <c r="JEB803" s="200"/>
      <c r="JEC803" s="200"/>
      <c r="JED803" s="200"/>
      <c r="JEE803" s="200"/>
      <c r="JEF803" s="200"/>
      <c r="JEG803" s="200"/>
      <c r="JEH803" s="200"/>
      <c r="JEI803" s="200"/>
      <c r="JEJ803" s="200"/>
      <c r="JEK803" s="200"/>
      <c r="JEL803" s="200"/>
      <c r="JEM803" s="200"/>
      <c r="JEN803" s="200"/>
      <c r="JEO803" s="200"/>
      <c r="JEP803" s="200"/>
      <c r="JEQ803" s="200"/>
      <c r="JER803" s="200"/>
      <c r="JES803" s="200"/>
      <c r="JET803" s="200"/>
      <c r="JEU803" s="200"/>
      <c r="JEV803" s="200"/>
      <c r="JEW803" s="200"/>
      <c r="JEX803" s="200"/>
      <c r="JEY803" s="200"/>
      <c r="JEZ803" s="200"/>
      <c r="JFA803" s="200"/>
      <c r="JFB803" s="200"/>
      <c r="JFC803" s="200"/>
      <c r="JFD803" s="200"/>
      <c r="JFE803" s="200"/>
      <c r="JFF803" s="200"/>
      <c r="JFG803" s="200"/>
      <c r="JFH803" s="200"/>
      <c r="JFI803" s="200"/>
      <c r="JFJ803" s="200"/>
      <c r="JFK803" s="200"/>
      <c r="JFL803" s="200"/>
      <c r="JFM803" s="200"/>
      <c r="JFN803" s="200"/>
      <c r="JFO803" s="200"/>
      <c r="JFP803" s="200"/>
      <c r="JFQ803" s="200"/>
      <c r="JFR803" s="200"/>
      <c r="JFS803" s="200"/>
      <c r="JFT803" s="200"/>
      <c r="JFU803" s="200"/>
      <c r="JFV803" s="200"/>
      <c r="JFW803" s="200"/>
      <c r="JFX803" s="200"/>
      <c r="JFY803" s="200"/>
      <c r="JFZ803" s="200"/>
      <c r="JGA803" s="200"/>
      <c r="JGB803" s="200"/>
      <c r="JGC803" s="200"/>
      <c r="JGD803" s="200"/>
      <c r="JGE803" s="200"/>
      <c r="JGF803" s="200"/>
      <c r="JGG803" s="200"/>
      <c r="JGH803" s="200"/>
      <c r="JGI803" s="200"/>
      <c r="JGJ803" s="200"/>
      <c r="JGK803" s="200"/>
      <c r="JGL803" s="200"/>
      <c r="JGM803" s="200"/>
      <c r="JGN803" s="200"/>
      <c r="JGO803" s="200"/>
      <c r="JGP803" s="200"/>
      <c r="JGQ803" s="200"/>
      <c r="JGR803" s="200"/>
      <c r="JGS803" s="200"/>
      <c r="JGT803" s="200"/>
      <c r="JGU803" s="200"/>
      <c r="JGV803" s="200"/>
      <c r="JGW803" s="200"/>
      <c r="JGX803" s="200"/>
      <c r="JGY803" s="200"/>
      <c r="JGZ803" s="200"/>
      <c r="JHA803" s="200"/>
      <c r="JHB803" s="200"/>
      <c r="JHC803" s="200"/>
      <c r="JHD803" s="200"/>
      <c r="JHE803" s="200"/>
      <c r="JHF803" s="200"/>
      <c r="JHG803" s="200"/>
      <c r="JHH803" s="200"/>
      <c r="JHI803" s="200"/>
      <c r="JHJ803" s="200"/>
      <c r="JHK803" s="200"/>
      <c r="JHL803" s="200"/>
      <c r="JHM803" s="200"/>
      <c r="JHN803" s="200"/>
      <c r="JHO803" s="200"/>
      <c r="JHP803" s="200"/>
      <c r="JHQ803" s="200"/>
      <c r="JHR803" s="200"/>
      <c r="JHS803" s="200"/>
      <c r="JHT803" s="200"/>
      <c r="JHU803" s="200"/>
      <c r="JHV803" s="200"/>
      <c r="JHW803" s="200"/>
      <c r="JHX803" s="200"/>
      <c r="JHY803" s="200"/>
      <c r="JHZ803" s="200"/>
      <c r="JIA803" s="200"/>
      <c r="JIB803" s="200"/>
      <c r="JIC803" s="200"/>
      <c r="JID803" s="200"/>
      <c r="JIE803" s="200"/>
      <c r="JIF803" s="200"/>
      <c r="JIG803" s="200"/>
      <c r="JIH803" s="200"/>
      <c r="JII803" s="200"/>
      <c r="JIJ803" s="200"/>
      <c r="JIK803" s="200"/>
      <c r="JIL803" s="200"/>
      <c r="JIM803" s="200"/>
      <c r="JIN803" s="200"/>
      <c r="JIO803" s="200"/>
      <c r="JIP803" s="200"/>
      <c r="JIQ803" s="200"/>
      <c r="JIR803" s="200"/>
      <c r="JIS803" s="200"/>
      <c r="JIT803" s="200"/>
      <c r="JIU803" s="200"/>
      <c r="JIV803" s="200"/>
      <c r="JIW803" s="200"/>
      <c r="JIX803" s="200"/>
      <c r="JIY803" s="200"/>
      <c r="JIZ803" s="200"/>
      <c r="JJA803" s="200"/>
      <c r="JJB803" s="200"/>
      <c r="JJC803" s="200"/>
      <c r="JJD803" s="200"/>
      <c r="JJE803" s="200"/>
      <c r="JJF803" s="200"/>
      <c r="JJG803" s="200"/>
      <c r="JJH803" s="200"/>
      <c r="JJI803" s="200"/>
      <c r="JJJ803" s="200"/>
      <c r="JJK803" s="200"/>
      <c r="JJL803" s="200"/>
      <c r="JJM803" s="200"/>
      <c r="JJN803" s="200"/>
      <c r="JJO803" s="200"/>
      <c r="JJP803" s="200"/>
      <c r="JJQ803" s="200"/>
      <c r="JJR803" s="200"/>
      <c r="JJS803" s="200"/>
      <c r="JJT803" s="200"/>
      <c r="JJU803" s="200"/>
      <c r="JJV803" s="200"/>
      <c r="JJW803" s="200"/>
      <c r="JJX803" s="200"/>
      <c r="JJY803" s="200"/>
      <c r="JJZ803" s="200"/>
      <c r="JKA803" s="200"/>
      <c r="JKB803" s="200"/>
      <c r="JKC803" s="200"/>
      <c r="JKD803" s="200"/>
      <c r="JKE803" s="200"/>
      <c r="JKF803" s="200"/>
      <c r="JKG803" s="200"/>
      <c r="JKH803" s="200"/>
      <c r="JKI803" s="200"/>
      <c r="JKJ803" s="200"/>
      <c r="JKK803" s="200"/>
      <c r="JKL803" s="200"/>
      <c r="JKM803" s="200"/>
      <c r="JKN803" s="200"/>
      <c r="JKO803" s="200"/>
      <c r="JKP803" s="200"/>
      <c r="JKQ803" s="200"/>
      <c r="JKR803" s="200"/>
      <c r="JKS803" s="200"/>
      <c r="JKT803" s="200"/>
      <c r="JKU803" s="200"/>
      <c r="JKV803" s="200"/>
      <c r="JKW803" s="200"/>
      <c r="JKX803" s="200"/>
      <c r="JKY803" s="200"/>
      <c r="JKZ803" s="200"/>
      <c r="JLA803" s="200"/>
      <c r="JLB803" s="200"/>
      <c r="JLC803" s="200"/>
      <c r="JLD803" s="200"/>
      <c r="JLE803" s="200"/>
      <c r="JLF803" s="200"/>
      <c r="JLG803" s="200"/>
      <c r="JLH803" s="200"/>
      <c r="JLI803" s="200"/>
      <c r="JLJ803" s="200"/>
      <c r="JLK803" s="200"/>
      <c r="JLL803" s="200"/>
      <c r="JLM803" s="200"/>
      <c r="JLN803" s="200"/>
      <c r="JLO803" s="200"/>
      <c r="JLP803" s="200"/>
      <c r="JLQ803" s="200"/>
      <c r="JLR803" s="200"/>
      <c r="JLS803" s="200"/>
      <c r="JLT803" s="200"/>
      <c r="JLU803" s="200"/>
      <c r="JLV803" s="200"/>
      <c r="JLW803" s="200"/>
      <c r="JLX803" s="200"/>
      <c r="JLY803" s="200"/>
      <c r="JLZ803" s="200"/>
      <c r="JMA803" s="200"/>
      <c r="JMB803" s="200"/>
      <c r="JMC803" s="200"/>
      <c r="JMD803" s="200"/>
      <c r="JME803" s="200"/>
      <c r="JMF803" s="200"/>
      <c r="JMG803" s="200"/>
      <c r="JMH803" s="200"/>
      <c r="JMI803" s="200"/>
      <c r="JMJ803" s="200"/>
      <c r="JMK803" s="200"/>
      <c r="JML803" s="200"/>
      <c r="JMM803" s="200"/>
      <c r="JMN803" s="200"/>
      <c r="JMO803" s="200"/>
      <c r="JMP803" s="200"/>
      <c r="JMQ803" s="200"/>
      <c r="JMR803" s="200"/>
      <c r="JMS803" s="200"/>
      <c r="JMT803" s="200"/>
      <c r="JMU803" s="200"/>
      <c r="JMV803" s="200"/>
      <c r="JMW803" s="200"/>
      <c r="JMX803" s="200"/>
      <c r="JMY803" s="200"/>
      <c r="JMZ803" s="200"/>
      <c r="JNA803" s="200"/>
      <c r="JNB803" s="200"/>
      <c r="JNC803" s="200"/>
      <c r="JND803" s="200"/>
      <c r="JNE803" s="200"/>
      <c r="JNF803" s="200"/>
      <c r="JNG803" s="200"/>
      <c r="JNH803" s="200"/>
      <c r="JNI803" s="200"/>
      <c r="JNJ803" s="200"/>
      <c r="JNK803" s="200"/>
      <c r="JNL803" s="200"/>
      <c r="JNM803" s="200"/>
      <c r="JNN803" s="200"/>
      <c r="JNO803" s="200"/>
      <c r="JNP803" s="200"/>
      <c r="JNQ803" s="200"/>
      <c r="JNR803" s="200"/>
      <c r="JNS803" s="200"/>
      <c r="JNT803" s="200"/>
      <c r="JNU803" s="200"/>
      <c r="JNV803" s="200"/>
      <c r="JNW803" s="200"/>
      <c r="JNX803" s="200"/>
      <c r="JNY803" s="200"/>
      <c r="JNZ803" s="200"/>
      <c r="JOA803" s="200"/>
      <c r="JOB803" s="200"/>
      <c r="JOC803" s="200"/>
      <c r="JOD803" s="200"/>
      <c r="JOE803" s="200"/>
      <c r="JOF803" s="200"/>
      <c r="JOG803" s="200"/>
      <c r="JOH803" s="200"/>
      <c r="JOI803" s="200"/>
      <c r="JOJ803" s="200"/>
      <c r="JOK803" s="200"/>
      <c r="JOL803" s="200"/>
      <c r="JOM803" s="200"/>
      <c r="JON803" s="200"/>
      <c r="JOO803" s="200"/>
      <c r="JOP803" s="200"/>
      <c r="JOQ803" s="200"/>
      <c r="JOR803" s="200"/>
      <c r="JOS803" s="200"/>
      <c r="JOT803" s="200"/>
      <c r="JOU803" s="200"/>
      <c r="JOV803" s="200"/>
      <c r="JOW803" s="200"/>
      <c r="JOX803" s="200"/>
      <c r="JOY803" s="200"/>
      <c r="JOZ803" s="200"/>
      <c r="JPA803" s="200"/>
      <c r="JPB803" s="200"/>
      <c r="JPC803" s="200"/>
      <c r="JPD803" s="200"/>
      <c r="JPE803" s="200"/>
      <c r="JPF803" s="200"/>
      <c r="JPG803" s="200"/>
      <c r="JPH803" s="200"/>
      <c r="JPI803" s="200"/>
      <c r="JPJ803" s="200"/>
      <c r="JPK803" s="200"/>
      <c r="JPL803" s="200"/>
      <c r="JPM803" s="200"/>
      <c r="JPN803" s="200"/>
      <c r="JPO803" s="200"/>
      <c r="JPP803" s="200"/>
      <c r="JPQ803" s="200"/>
      <c r="JPR803" s="200"/>
      <c r="JPS803" s="200"/>
      <c r="JPT803" s="200"/>
      <c r="JPU803" s="200"/>
      <c r="JPV803" s="200"/>
      <c r="JPW803" s="200"/>
      <c r="JPX803" s="200"/>
      <c r="JPY803" s="200"/>
      <c r="JPZ803" s="200"/>
      <c r="JQA803" s="200"/>
      <c r="JQB803" s="200"/>
      <c r="JQC803" s="200"/>
      <c r="JQD803" s="200"/>
      <c r="JQE803" s="200"/>
      <c r="JQF803" s="200"/>
      <c r="JQG803" s="200"/>
      <c r="JQH803" s="200"/>
      <c r="JQI803" s="200"/>
      <c r="JQJ803" s="200"/>
      <c r="JQK803" s="200"/>
      <c r="JQL803" s="200"/>
      <c r="JQM803" s="200"/>
      <c r="JQN803" s="200"/>
      <c r="JQO803" s="200"/>
      <c r="JQP803" s="200"/>
      <c r="JQQ803" s="200"/>
      <c r="JQR803" s="200"/>
      <c r="JQS803" s="200"/>
      <c r="JQT803" s="200"/>
      <c r="JQU803" s="200"/>
      <c r="JQV803" s="200"/>
      <c r="JQW803" s="200"/>
      <c r="JQX803" s="200"/>
      <c r="JQY803" s="200"/>
      <c r="JQZ803" s="200"/>
      <c r="JRA803" s="200"/>
      <c r="JRB803" s="200"/>
      <c r="JRC803" s="200"/>
      <c r="JRD803" s="200"/>
      <c r="JRE803" s="200"/>
      <c r="JRF803" s="200"/>
      <c r="JRG803" s="200"/>
      <c r="JRH803" s="200"/>
      <c r="JRI803" s="200"/>
      <c r="JRJ803" s="200"/>
      <c r="JRK803" s="200"/>
      <c r="JRL803" s="200"/>
      <c r="JRM803" s="200"/>
      <c r="JRN803" s="200"/>
      <c r="JRO803" s="200"/>
      <c r="JRP803" s="200"/>
      <c r="JRQ803" s="200"/>
      <c r="JRR803" s="200"/>
      <c r="JRS803" s="200"/>
      <c r="JRT803" s="200"/>
      <c r="JRU803" s="200"/>
      <c r="JRV803" s="200"/>
      <c r="JRW803" s="200"/>
      <c r="JRX803" s="200"/>
      <c r="JRY803" s="200"/>
      <c r="JRZ803" s="200"/>
      <c r="JSA803" s="200"/>
      <c r="JSB803" s="200"/>
      <c r="JSC803" s="200"/>
      <c r="JSD803" s="200"/>
      <c r="JSE803" s="200"/>
      <c r="JSF803" s="200"/>
      <c r="JSG803" s="200"/>
      <c r="JSH803" s="200"/>
      <c r="JSI803" s="200"/>
      <c r="JSJ803" s="200"/>
      <c r="JSK803" s="200"/>
      <c r="JSL803" s="200"/>
      <c r="JSM803" s="200"/>
      <c r="JSN803" s="200"/>
      <c r="JSO803" s="200"/>
      <c r="JSP803" s="200"/>
      <c r="JSQ803" s="200"/>
      <c r="JSR803" s="200"/>
      <c r="JSS803" s="200"/>
      <c r="JST803" s="200"/>
      <c r="JSU803" s="200"/>
      <c r="JSV803" s="200"/>
      <c r="JSW803" s="200"/>
      <c r="JSX803" s="200"/>
      <c r="JSY803" s="200"/>
      <c r="JSZ803" s="200"/>
      <c r="JTA803" s="200"/>
      <c r="JTB803" s="200"/>
      <c r="JTC803" s="200"/>
      <c r="JTD803" s="200"/>
      <c r="JTE803" s="200"/>
      <c r="JTF803" s="200"/>
      <c r="JTG803" s="200"/>
      <c r="JTH803" s="200"/>
      <c r="JTI803" s="200"/>
      <c r="JTJ803" s="200"/>
      <c r="JTK803" s="200"/>
      <c r="JTL803" s="200"/>
      <c r="JTM803" s="200"/>
      <c r="JTN803" s="200"/>
      <c r="JTO803" s="200"/>
      <c r="JTP803" s="200"/>
      <c r="JTQ803" s="200"/>
      <c r="JTR803" s="200"/>
      <c r="JTS803" s="200"/>
      <c r="JTT803" s="200"/>
      <c r="JTU803" s="200"/>
      <c r="JTV803" s="200"/>
      <c r="JTW803" s="200"/>
      <c r="JTX803" s="200"/>
      <c r="JTY803" s="200"/>
      <c r="JTZ803" s="200"/>
      <c r="JUA803" s="200"/>
      <c r="JUB803" s="200"/>
      <c r="JUC803" s="200"/>
      <c r="JUD803" s="200"/>
      <c r="JUE803" s="200"/>
      <c r="JUF803" s="200"/>
      <c r="JUG803" s="200"/>
      <c r="JUH803" s="200"/>
      <c r="JUI803" s="200"/>
      <c r="JUJ803" s="200"/>
      <c r="JUK803" s="200"/>
      <c r="JUL803" s="200"/>
      <c r="JUM803" s="200"/>
      <c r="JUN803" s="200"/>
      <c r="JUO803" s="200"/>
      <c r="JUP803" s="200"/>
      <c r="JUQ803" s="200"/>
      <c r="JUR803" s="200"/>
      <c r="JUS803" s="200"/>
      <c r="JUT803" s="200"/>
      <c r="JUU803" s="200"/>
      <c r="JUV803" s="200"/>
      <c r="JUW803" s="200"/>
      <c r="JUX803" s="200"/>
      <c r="JUY803" s="200"/>
      <c r="JUZ803" s="200"/>
      <c r="JVA803" s="200"/>
      <c r="JVB803" s="200"/>
      <c r="JVC803" s="200"/>
      <c r="JVD803" s="200"/>
      <c r="JVE803" s="200"/>
      <c r="JVF803" s="200"/>
      <c r="JVG803" s="200"/>
      <c r="JVH803" s="200"/>
      <c r="JVI803" s="200"/>
      <c r="JVJ803" s="200"/>
      <c r="JVK803" s="200"/>
      <c r="JVL803" s="200"/>
      <c r="JVM803" s="200"/>
      <c r="JVN803" s="200"/>
      <c r="JVO803" s="200"/>
      <c r="JVP803" s="200"/>
      <c r="JVQ803" s="200"/>
      <c r="JVR803" s="200"/>
      <c r="JVS803" s="200"/>
      <c r="JVT803" s="200"/>
      <c r="JVU803" s="200"/>
      <c r="JVV803" s="200"/>
      <c r="JVW803" s="200"/>
      <c r="JVX803" s="200"/>
      <c r="JVY803" s="200"/>
      <c r="JVZ803" s="200"/>
      <c r="JWA803" s="200"/>
      <c r="JWB803" s="200"/>
      <c r="JWC803" s="200"/>
      <c r="JWD803" s="200"/>
      <c r="JWE803" s="200"/>
      <c r="JWF803" s="200"/>
      <c r="JWG803" s="200"/>
      <c r="JWH803" s="200"/>
      <c r="JWI803" s="200"/>
      <c r="JWJ803" s="200"/>
      <c r="JWK803" s="200"/>
      <c r="JWL803" s="200"/>
      <c r="JWM803" s="200"/>
      <c r="JWN803" s="200"/>
      <c r="JWO803" s="200"/>
      <c r="JWP803" s="200"/>
      <c r="JWQ803" s="200"/>
      <c r="JWR803" s="200"/>
      <c r="JWS803" s="200"/>
      <c r="JWT803" s="200"/>
      <c r="JWU803" s="200"/>
      <c r="JWV803" s="200"/>
      <c r="JWW803" s="200"/>
      <c r="JWX803" s="200"/>
      <c r="JWY803" s="200"/>
      <c r="JWZ803" s="200"/>
      <c r="JXA803" s="200"/>
      <c r="JXB803" s="200"/>
      <c r="JXC803" s="200"/>
      <c r="JXD803" s="200"/>
      <c r="JXE803" s="200"/>
      <c r="JXF803" s="200"/>
      <c r="JXG803" s="200"/>
      <c r="JXH803" s="200"/>
      <c r="JXI803" s="200"/>
      <c r="JXJ803" s="200"/>
      <c r="JXK803" s="200"/>
      <c r="JXL803" s="200"/>
      <c r="JXM803" s="200"/>
      <c r="JXN803" s="200"/>
      <c r="JXO803" s="200"/>
      <c r="JXP803" s="200"/>
      <c r="JXQ803" s="200"/>
      <c r="JXR803" s="200"/>
      <c r="JXS803" s="200"/>
      <c r="JXT803" s="200"/>
      <c r="JXU803" s="200"/>
      <c r="JXV803" s="200"/>
      <c r="JXW803" s="200"/>
      <c r="JXX803" s="200"/>
      <c r="JXY803" s="200"/>
      <c r="JXZ803" s="200"/>
      <c r="JYA803" s="200"/>
      <c r="JYB803" s="200"/>
      <c r="JYC803" s="200"/>
      <c r="JYD803" s="200"/>
      <c r="JYE803" s="200"/>
      <c r="JYF803" s="200"/>
      <c r="JYG803" s="200"/>
      <c r="JYH803" s="200"/>
      <c r="JYI803" s="200"/>
      <c r="JYJ803" s="200"/>
      <c r="JYK803" s="200"/>
      <c r="JYL803" s="200"/>
      <c r="JYM803" s="200"/>
      <c r="JYN803" s="200"/>
      <c r="JYO803" s="200"/>
      <c r="JYP803" s="200"/>
      <c r="JYQ803" s="200"/>
      <c r="JYR803" s="200"/>
      <c r="JYS803" s="200"/>
      <c r="JYT803" s="200"/>
      <c r="JYU803" s="200"/>
      <c r="JYV803" s="200"/>
      <c r="JYW803" s="200"/>
      <c r="JYX803" s="200"/>
      <c r="JYY803" s="200"/>
      <c r="JYZ803" s="200"/>
      <c r="JZA803" s="200"/>
      <c r="JZB803" s="200"/>
      <c r="JZC803" s="200"/>
      <c r="JZD803" s="200"/>
      <c r="JZE803" s="200"/>
      <c r="JZF803" s="200"/>
      <c r="JZG803" s="200"/>
      <c r="JZH803" s="200"/>
      <c r="JZI803" s="200"/>
      <c r="JZJ803" s="200"/>
      <c r="JZK803" s="200"/>
      <c r="JZL803" s="200"/>
      <c r="JZM803" s="200"/>
      <c r="JZN803" s="200"/>
      <c r="JZO803" s="200"/>
      <c r="JZP803" s="200"/>
      <c r="JZQ803" s="200"/>
      <c r="JZR803" s="200"/>
      <c r="JZS803" s="200"/>
      <c r="JZT803" s="200"/>
      <c r="JZU803" s="200"/>
      <c r="JZV803" s="200"/>
      <c r="JZW803" s="200"/>
      <c r="JZX803" s="200"/>
      <c r="JZY803" s="200"/>
      <c r="JZZ803" s="200"/>
      <c r="KAA803" s="200"/>
      <c r="KAB803" s="200"/>
      <c r="KAC803" s="200"/>
      <c r="KAD803" s="200"/>
      <c r="KAE803" s="200"/>
      <c r="KAF803" s="200"/>
      <c r="KAG803" s="200"/>
      <c r="KAH803" s="200"/>
      <c r="KAI803" s="200"/>
      <c r="KAJ803" s="200"/>
      <c r="KAK803" s="200"/>
      <c r="KAL803" s="200"/>
      <c r="KAM803" s="200"/>
      <c r="KAN803" s="200"/>
      <c r="KAO803" s="200"/>
      <c r="KAP803" s="200"/>
      <c r="KAQ803" s="200"/>
      <c r="KAR803" s="200"/>
      <c r="KAS803" s="200"/>
      <c r="KAT803" s="200"/>
      <c r="KAU803" s="200"/>
      <c r="KAV803" s="200"/>
      <c r="KAW803" s="200"/>
      <c r="KAX803" s="200"/>
      <c r="KAY803" s="200"/>
      <c r="KAZ803" s="200"/>
      <c r="KBA803" s="200"/>
      <c r="KBB803" s="200"/>
      <c r="KBC803" s="200"/>
      <c r="KBD803" s="200"/>
      <c r="KBE803" s="200"/>
      <c r="KBF803" s="200"/>
      <c r="KBG803" s="200"/>
      <c r="KBH803" s="200"/>
      <c r="KBI803" s="200"/>
      <c r="KBJ803" s="200"/>
      <c r="KBK803" s="200"/>
      <c r="KBL803" s="200"/>
      <c r="KBM803" s="200"/>
      <c r="KBN803" s="200"/>
      <c r="KBO803" s="200"/>
      <c r="KBP803" s="200"/>
      <c r="KBQ803" s="200"/>
      <c r="KBR803" s="200"/>
      <c r="KBS803" s="200"/>
      <c r="KBT803" s="200"/>
      <c r="KBU803" s="200"/>
      <c r="KBV803" s="200"/>
      <c r="KBW803" s="200"/>
      <c r="KBX803" s="200"/>
      <c r="KBY803" s="200"/>
      <c r="KBZ803" s="200"/>
      <c r="KCA803" s="200"/>
      <c r="KCB803" s="200"/>
      <c r="KCC803" s="200"/>
      <c r="KCD803" s="200"/>
      <c r="KCE803" s="200"/>
      <c r="KCF803" s="200"/>
      <c r="KCG803" s="200"/>
      <c r="KCH803" s="200"/>
      <c r="KCI803" s="200"/>
      <c r="KCJ803" s="200"/>
      <c r="KCK803" s="200"/>
      <c r="KCL803" s="200"/>
      <c r="KCM803" s="200"/>
      <c r="KCN803" s="200"/>
      <c r="KCO803" s="200"/>
      <c r="KCP803" s="200"/>
      <c r="KCQ803" s="200"/>
      <c r="KCR803" s="200"/>
      <c r="KCS803" s="200"/>
      <c r="KCT803" s="200"/>
      <c r="KCU803" s="200"/>
      <c r="KCV803" s="200"/>
      <c r="KCW803" s="200"/>
      <c r="KCX803" s="200"/>
      <c r="KCY803" s="200"/>
      <c r="KCZ803" s="200"/>
      <c r="KDA803" s="200"/>
      <c r="KDB803" s="200"/>
      <c r="KDC803" s="200"/>
      <c r="KDD803" s="200"/>
      <c r="KDE803" s="200"/>
      <c r="KDF803" s="200"/>
      <c r="KDG803" s="200"/>
      <c r="KDH803" s="200"/>
      <c r="KDI803" s="200"/>
      <c r="KDJ803" s="200"/>
      <c r="KDK803" s="200"/>
      <c r="KDL803" s="200"/>
      <c r="KDM803" s="200"/>
      <c r="KDN803" s="200"/>
      <c r="KDO803" s="200"/>
      <c r="KDP803" s="200"/>
      <c r="KDQ803" s="200"/>
      <c r="KDR803" s="200"/>
      <c r="KDS803" s="200"/>
      <c r="KDT803" s="200"/>
      <c r="KDU803" s="200"/>
      <c r="KDV803" s="200"/>
      <c r="KDW803" s="200"/>
      <c r="KDX803" s="200"/>
      <c r="KDY803" s="200"/>
      <c r="KDZ803" s="200"/>
      <c r="KEA803" s="200"/>
      <c r="KEB803" s="200"/>
      <c r="KEC803" s="200"/>
      <c r="KED803" s="200"/>
      <c r="KEE803" s="200"/>
      <c r="KEF803" s="200"/>
      <c r="KEG803" s="200"/>
      <c r="KEH803" s="200"/>
      <c r="KEI803" s="200"/>
      <c r="KEJ803" s="200"/>
      <c r="KEK803" s="200"/>
      <c r="KEL803" s="200"/>
      <c r="KEM803" s="200"/>
      <c r="KEN803" s="200"/>
      <c r="KEO803" s="200"/>
      <c r="KEP803" s="200"/>
      <c r="KEQ803" s="200"/>
      <c r="KER803" s="200"/>
      <c r="KES803" s="200"/>
      <c r="KET803" s="200"/>
      <c r="KEU803" s="200"/>
      <c r="KEV803" s="200"/>
      <c r="KEW803" s="200"/>
      <c r="KEX803" s="200"/>
      <c r="KEY803" s="200"/>
      <c r="KEZ803" s="200"/>
      <c r="KFA803" s="200"/>
      <c r="KFB803" s="200"/>
      <c r="KFC803" s="200"/>
      <c r="KFD803" s="200"/>
      <c r="KFE803" s="200"/>
      <c r="KFF803" s="200"/>
      <c r="KFG803" s="200"/>
      <c r="KFH803" s="200"/>
      <c r="KFI803" s="200"/>
      <c r="KFJ803" s="200"/>
      <c r="KFK803" s="200"/>
      <c r="KFL803" s="200"/>
      <c r="KFM803" s="200"/>
      <c r="KFN803" s="200"/>
      <c r="KFO803" s="200"/>
      <c r="KFP803" s="200"/>
      <c r="KFQ803" s="200"/>
      <c r="KFR803" s="200"/>
      <c r="KFS803" s="200"/>
      <c r="KFT803" s="200"/>
      <c r="KFU803" s="200"/>
      <c r="KFV803" s="200"/>
      <c r="KFW803" s="200"/>
      <c r="KFX803" s="200"/>
      <c r="KFY803" s="200"/>
      <c r="KFZ803" s="200"/>
      <c r="KGA803" s="200"/>
      <c r="KGB803" s="200"/>
      <c r="KGC803" s="200"/>
      <c r="KGD803" s="200"/>
      <c r="KGE803" s="200"/>
      <c r="KGF803" s="200"/>
      <c r="KGG803" s="200"/>
      <c r="KGH803" s="200"/>
      <c r="KGI803" s="200"/>
      <c r="KGJ803" s="200"/>
      <c r="KGK803" s="200"/>
      <c r="KGL803" s="200"/>
      <c r="KGM803" s="200"/>
      <c r="KGN803" s="200"/>
      <c r="KGO803" s="200"/>
      <c r="KGP803" s="200"/>
      <c r="KGQ803" s="200"/>
      <c r="KGR803" s="200"/>
      <c r="KGS803" s="200"/>
      <c r="KGT803" s="200"/>
      <c r="KGU803" s="200"/>
      <c r="KGV803" s="200"/>
      <c r="KGW803" s="200"/>
      <c r="KGX803" s="200"/>
      <c r="KGY803" s="200"/>
      <c r="KGZ803" s="200"/>
      <c r="KHA803" s="200"/>
      <c r="KHB803" s="200"/>
      <c r="KHC803" s="200"/>
      <c r="KHD803" s="200"/>
      <c r="KHE803" s="200"/>
      <c r="KHF803" s="200"/>
      <c r="KHG803" s="200"/>
      <c r="KHH803" s="200"/>
      <c r="KHI803" s="200"/>
      <c r="KHJ803" s="200"/>
      <c r="KHK803" s="200"/>
      <c r="KHL803" s="200"/>
      <c r="KHM803" s="200"/>
      <c r="KHN803" s="200"/>
      <c r="KHO803" s="200"/>
      <c r="KHP803" s="200"/>
      <c r="KHQ803" s="200"/>
      <c r="KHR803" s="200"/>
      <c r="KHS803" s="200"/>
      <c r="KHT803" s="200"/>
      <c r="KHU803" s="200"/>
      <c r="KHV803" s="200"/>
      <c r="KHW803" s="200"/>
      <c r="KHX803" s="200"/>
      <c r="KHY803" s="200"/>
      <c r="KHZ803" s="200"/>
      <c r="KIA803" s="200"/>
      <c r="KIB803" s="200"/>
      <c r="KIC803" s="200"/>
      <c r="KID803" s="200"/>
      <c r="KIE803" s="200"/>
      <c r="KIF803" s="200"/>
      <c r="KIG803" s="200"/>
      <c r="KIH803" s="200"/>
      <c r="KII803" s="200"/>
      <c r="KIJ803" s="200"/>
      <c r="KIK803" s="200"/>
      <c r="KIL803" s="200"/>
      <c r="KIM803" s="200"/>
      <c r="KIN803" s="200"/>
      <c r="KIO803" s="200"/>
      <c r="KIP803" s="200"/>
      <c r="KIQ803" s="200"/>
      <c r="KIR803" s="200"/>
      <c r="KIS803" s="200"/>
      <c r="KIT803" s="200"/>
      <c r="KIU803" s="200"/>
      <c r="KIV803" s="200"/>
      <c r="KIW803" s="200"/>
      <c r="KIX803" s="200"/>
      <c r="KIY803" s="200"/>
      <c r="KIZ803" s="200"/>
      <c r="KJA803" s="200"/>
      <c r="KJB803" s="200"/>
      <c r="KJC803" s="200"/>
      <c r="KJD803" s="200"/>
      <c r="KJE803" s="200"/>
      <c r="KJF803" s="200"/>
      <c r="KJG803" s="200"/>
      <c r="KJH803" s="200"/>
      <c r="KJI803" s="200"/>
      <c r="KJJ803" s="200"/>
      <c r="KJK803" s="200"/>
      <c r="KJL803" s="200"/>
      <c r="KJM803" s="200"/>
      <c r="KJN803" s="200"/>
      <c r="KJO803" s="200"/>
      <c r="KJP803" s="200"/>
      <c r="KJQ803" s="200"/>
      <c r="KJR803" s="200"/>
      <c r="KJS803" s="200"/>
      <c r="KJT803" s="200"/>
      <c r="KJU803" s="200"/>
      <c r="KJV803" s="200"/>
      <c r="KJW803" s="200"/>
      <c r="KJX803" s="200"/>
      <c r="KJY803" s="200"/>
      <c r="KJZ803" s="200"/>
      <c r="KKA803" s="200"/>
      <c r="KKB803" s="200"/>
      <c r="KKC803" s="200"/>
      <c r="KKD803" s="200"/>
      <c r="KKE803" s="200"/>
      <c r="KKF803" s="200"/>
      <c r="KKG803" s="200"/>
      <c r="KKH803" s="200"/>
      <c r="KKI803" s="200"/>
      <c r="KKJ803" s="200"/>
      <c r="KKK803" s="200"/>
      <c r="KKL803" s="200"/>
      <c r="KKM803" s="200"/>
      <c r="KKN803" s="200"/>
      <c r="KKO803" s="200"/>
      <c r="KKP803" s="200"/>
      <c r="KKQ803" s="200"/>
      <c r="KKR803" s="200"/>
      <c r="KKS803" s="200"/>
      <c r="KKT803" s="200"/>
      <c r="KKU803" s="200"/>
      <c r="KKV803" s="200"/>
      <c r="KKW803" s="200"/>
      <c r="KKX803" s="200"/>
      <c r="KKY803" s="200"/>
      <c r="KKZ803" s="200"/>
      <c r="KLA803" s="200"/>
      <c r="KLB803" s="200"/>
      <c r="KLC803" s="200"/>
      <c r="KLD803" s="200"/>
      <c r="KLE803" s="200"/>
      <c r="KLF803" s="200"/>
      <c r="KLG803" s="200"/>
      <c r="KLH803" s="200"/>
      <c r="KLI803" s="200"/>
      <c r="KLJ803" s="200"/>
      <c r="KLK803" s="200"/>
      <c r="KLL803" s="200"/>
      <c r="KLM803" s="200"/>
      <c r="KLN803" s="200"/>
      <c r="KLO803" s="200"/>
      <c r="KLP803" s="200"/>
      <c r="KLQ803" s="200"/>
      <c r="KLR803" s="200"/>
      <c r="KLS803" s="200"/>
      <c r="KLT803" s="200"/>
      <c r="KLU803" s="200"/>
      <c r="KLV803" s="200"/>
      <c r="KLW803" s="200"/>
      <c r="KLX803" s="200"/>
      <c r="KLY803" s="200"/>
      <c r="KLZ803" s="200"/>
      <c r="KMA803" s="200"/>
      <c r="KMB803" s="200"/>
      <c r="KMC803" s="200"/>
      <c r="KMD803" s="200"/>
      <c r="KME803" s="200"/>
      <c r="KMF803" s="200"/>
      <c r="KMG803" s="200"/>
      <c r="KMH803" s="200"/>
      <c r="KMI803" s="200"/>
      <c r="KMJ803" s="200"/>
      <c r="KMK803" s="200"/>
      <c r="KML803" s="200"/>
      <c r="KMM803" s="200"/>
      <c r="KMN803" s="200"/>
      <c r="KMO803" s="200"/>
      <c r="KMP803" s="200"/>
      <c r="KMQ803" s="200"/>
      <c r="KMR803" s="200"/>
      <c r="KMS803" s="200"/>
      <c r="KMT803" s="200"/>
      <c r="KMU803" s="200"/>
      <c r="KMV803" s="200"/>
      <c r="KMW803" s="200"/>
      <c r="KMX803" s="200"/>
      <c r="KMY803" s="200"/>
      <c r="KMZ803" s="200"/>
      <c r="KNA803" s="200"/>
      <c r="KNB803" s="200"/>
      <c r="KNC803" s="200"/>
      <c r="KND803" s="200"/>
      <c r="KNE803" s="200"/>
      <c r="KNF803" s="200"/>
      <c r="KNG803" s="200"/>
      <c r="KNH803" s="200"/>
      <c r="KNI803" s="200"/>
      <c r="KNJ803" s="200"/>
      <c r="KNK803" s="200"/>
      <c r="KNL803" s="200"/>
      <c r="KNM803" s="200"/>
      <c r="KNN803" s="200"/>
      <c r="KNO803" s="200"/>
      <c r="KNP803" s="200"/>
      <c r="KNQ803" s="200"/>
      <c r="KNR803" s="200"/>
      <c r="KNS803" s="200"/>
      <c r="KNT803" s="200"/>
      <c r="KNU803" s="200"/>
      <c r="KNV803" s="200"/>
      <c r="KNW803" s="200"/>
      <c r="KNX803" s="200"/>
      <c r="KNY803" s="200"/>
      <c r="KNZ803" s="200"/>
      <c r="KOA803" s="200"/>
      <c r="KOB803" s="200"/>
      <c r="KOC803" s="200"/>
      <c r="KOD803" s="200"/>
      <c r="KOE803" s="200"/>
      <c r="KOF803" s="200"/>
      <c r="KOG803" s="200"/>
      <c r="KOH803" s="200"/>
      <c r="KOI803" s="200"/>
      <c r="KOJ803" s="200"/>
      <c r="KOK803" s="200"/>
      <c r="KOL803" s="200"/>
      <c r="KOM803" s="200"/>
      <c r="KON803" s="200"/>
      <c r="KOO803" s="200"/>
      <c r="KOP803" s="200"/>
      <c r="KOQ803" s="200"/>
      <c r="KOR803" s="200"/>
      <c r="KOS803" s="200"/>
      <c r="KOT803" s="200"/>
      <c r="KOU803" s="200"/>
      <c r="KOV803" s="200"/>
      <c r="KOW803" s="200"/>
      <c r="KOX803" s="200"/>
      <c r="KOY803" s="200"/>
      <c r="KOZ803" s="200"/>
      <c r="KPA803" s="200"/>
      <c r="KPB803" s="200"/>
      <c r="KPC803" s="200"/>
      <c r="KPD803" s="200"/>
      <c r="KPE803" s="200"/>
      <c r="KPF803" s="200"/>
      <c r="KPG803" s="200"/>
      <c r="KPH803" s="200"/>
      <c r="KPI803" s="200"/>
      <c r="KPJ803" s="200"/>
      <c r="KPK803" s="200"/>
      <c r="KPL803" s="200"/>
      <c r="KPM803" s="200"/>
      <c r="KPN803" s="200"/>
      <c r="KPO803" s="200"/>
      <c r="KPP803" s="200"/>
      <c r="KPQ803" s="200"/>
      <c r="KPR803" s="200"/>
      <c r="KPS803" s="200"/>
      <c r="KPT803" s="200"/>
      <c r="KPU803" s="200"/>
      <c r="KPV803" s="200"/>
      <c r="KPW803" s="200"/>
      <c r="KPX803" s="200"/>
      <c r="KPY803" s="200"/>
      <c r="KPZ803" s="200"/>
      <c r="KQA803" s="200"/>
      <c r="KQB803" s="200"/>
      <c r="KQC803" s="200"/>
      <c r="KQD803" s="200"/>
      <c r="KQE803" s="200"/>
      <c r="KQF803" s="200"/>
      <c r="KQG803" s="200"/>
      <c r="KQH803" s="200"/>
      <c r="KQI803" s="200"/>
      <c r="KQJ803" s="200"/>
      <c r="KQK803" s="200"/>
      <c r="KQL803" s="200"/>
      <c r="KQM803" s="200"/>
      <c r="KQN803" s="200"/>
      <c r="KQO803" s="200"/>
      <c r="KQP803" s="200"/>
      <c r="KQQ803" s="200"/>
      <c r="KQR803" s="200"/>
      <c r="KQS803" s="200"/>
      <c r="KQT803" s="200"/>
      <c r="KQU803" s="200"/>
      <c r="KQV803" s="200"/>
      <c r="KQW803" s="200"/>
      <c r="KQX803" s="200"/>
      <c r="KQY803" s="200"/>
      <c r="KQZ803" s="200"/>
      <c r="KRA803" s="200"/>
      <c r="KRB803" s="200"/>
      <c r="KRC803" s="200"/>
      <c r="KRD803" s="200"/>
      <c r="KRE803" s="200"/>
      <c r="KRF803" s="200"/>
      <c r="KRG803" s="200"/>
      <c r="KRH803" s="200"/>
      <c r="KRI803" s="200"/>
      <c r="KRJ803" s="200"/>
      <c r="KRK803" s="200"/>
      <c r="KRL803" s="200"/>
      <c r="KRM803" s="200"/>
      <c r="KRN803" s="200"/>
      <c r="KRO803" s="200"/>
      <c r="KRP803" s="200"/>
      <c r="KRQ803" s="200"/>
      <c r="KRR803" s="200"/>
      <c r="KRS803" s="200"/>
      <c r="KRT803" s="200"/>
      <c r="KRU803" s="200"/>
      <c r="KRV803" s="200"/>
      <c r="KRW803" s="200"/>
      <c r="KRX803" s="200"/>
      <c r="KRY803" s="200"/>
      <c r="KRZ803" s="200"/>
      <c r="KSA803" s="200"/>
      <c r="KSB803" s="200"/>
      <c r="KSC803" s="200"/>
      <c r="KSD803" s="200"/>
      <c r="KSE803" s="200"/>
      <c r="KSF803" s="200"/>
      <c r="KSG803" s="200"/>
      <c r="KSH803" s="200"/>
      <c r="KSI803" s="200"/>
      <c r="KSJ803" s="200"/>
      <c r="KSK803" s="200"/>
      <c r="KSL803" s="200"/>
      <c r="KSM803" s="200"/>
      <c r="KSN803" s="200"/>
      <c r="KSO803" s="200"/>
      <c r="KSP803" s="200"/>
      <c r="KSQ803" s="200"/>
      <c r="KSR803" s="200"/>
      <c r="KSS803" s="200"/>
      <c r="KST803" s="200"/>
      <c r="KSU803" s="200"/>
      <c r="KSV803" s="200"/>
      <c r="KSW803" s="200"/>
      <c r="KSX803" s="200"/>
      <c r="KSY803" s="200"/>
      <c r="KSZ803" s="200"/>
      <c r="KTA803" s="200"/>
      <c r="KTB803" s="200"/>
      <c r="KTC803" s="200"/>
      <c r="KTD803" s="200"/>
      <c r="KTE803" s="200"/>
      <c r="KTF803" s="200"/>
      <c r="KTG803" s="200"/>
      <c r="KTH803" s="200"/>
      <c r="KTI803" s="200"/>
      <c r="KTJ803" s="200"/>
      <c r="KTK803" s="200"/>
      <c r="KTL803" s="200"/>
      <c r="KTM803" s="200"/>
      <c r="KTN803" s="200"/>
      <c r="KTO803" s="200"/>
      <c r="KTP803" s="200"/>
      <c r="KTQ803" s="200"/>
      <c r="KTR803" s="200"/>
      <c r="KTS803" s="200"/>
      <c r="KTT803" s="200"/>
      <c r="KTU803" s="200"/>
      <c r="KTV803" s="200"/>
      <c r="KTW803" s="200"/>
      <c r="KTX803" s="200"/>
      <c r="KTY803" s="200"/>
      <c r="KTZ803" s="200"/>
      <c r="KUA803" s="200"/>
      <c r="KUB803" s="200"/>
      <c r="KUC803" s="200"/>
      <c r="KUD803" s="200"/>
      <c r="KUE803" s="200"/>
      <c r="KUF803" s="200"/>
      <c r="KUG803" s="200"/>
      <c r="KUH803" s="200"/>
      <c r="KUI803" s="200"/>
      <c r="KUJ803" s="200"/>
      <c r="KUK803" s="200"/>
      <c r="KUL803" s="200"/>
      <c r="KUM803" s="200"/>
      <c r="KUN803" s="200"/>
      <c r="KUO803" s="200"/>
      <c r="KUP803" s="200"/>
      <c r="KUQ803" s="200"/>
      <c r="KUR803" s="200"/>
      <c r="KUS803" s="200"/>
      <c r="KUT803" s="200"/>
      <c r="KUU803" s="200"/>
      <c r="KUV803" s="200"/>
      <c r="KUW803" s="200"/>
      <c r="KUX803" s="200"/>
      <c r="KUY803" s="200"/>
      <c r="KUZ803" s="200"/>
      <c r="KVA803" s="200"/>
      <c r="KVB803" s="200"/>
      <c r="KVC803" s="200"/>
      <c r="KVD803" s="200"/>
      <c r="KVE803" s="200"/>
      <c r="KVF803" s="200"/>
      <c r="KVG803" s="200"/>
      <c r="KVH803" s="200"/>
      <c r="KVI803" s="200"/>
      <c r="KVJ803" s="200"/>
      <c r="KVK803" s="200"/>
      <c r="KVL803" s="200"/>
      <c r="KVM803" s="200"/>
      <c r="KVN803" s="200"/>
      <c r="KVO803" s="200"/>
      <c r="KVP803" s="200"/>
      <c r="KVQ803" s="200"/>
      <c r="KVR803" s="200"/>
      <c r="KVS803" s="200"/>
      <c r="KVT803" s="200"/>
      <c r="KVU803" s="200"/>
      <c r="KVV803" s="200"/>
      <c r="KVW803" s="200"/>
      <c r="KVX803" s="200"/>
      <c r="KVY803" s="200"/>
      <c r="KVZ803" s="200"/>
      <c r="KWA803" s="200"/>
      <c r="KWB803" s="200"/>
      <c r="KWC803" s="200"/>
      <c r="KWD803" s="200"/>
      <c r="KWE803" s="200"/>
      <c r="KWF803" s="200"/>
      <c r="KWG803" s="200"/>
      <c r="KWH803" s="200"/>
      <c r="KWI803" s="200"/>
      <c r="KWJ803" s="200"/>
      <c r="KWK803" s="200"/>
      <c r="KWL803" s="200"/>
      <c r="KWM803" s="200"/>
      <c r="KWN803" s="200"/>
      <c r="KWO803" s="200"/>
      <c r="KWP803" s="200"/>
      <c r="KWQ803" s="200"/>
      <c r="KWR803" s="200"/>
      <c r="KWS803" s="200"/>
      <c r="KWT803" s="200"/>
      <c r="KWU803" s="200"/>
      <c r="KWV803" s="200"/>
      <c r="KWW803" s="200"/>
      <c r="KWX803" s="200"/>
      <c r="KWY803" s="200"/>
      <c r="KWZ803" s="200"/>
      <c r="KXA803" s="200"/>
      <c r="KXB803" s="200"/>
      <c r="KXC803" s="200"/>
      <c r="KXD803" s="200"/>
      <c r="KXE803" s="200"/>
      <c r="KXF803" s="200"/>
      <c r="KXG803" s="200"/>
      <c r="KXH803" s="200"/>
      <c r="KXI803" s="200"/>
      <c r="KXJ803" s="200"/>
      <c r="KXK803" s="200"/>
      <c r="KXL803" s="200"/>
      <c r="KXM803" s="200"/>
      <c r="KXN803" s="200"/>
      <c r="KXO803" s="200"/>
      <c r="KXP803" s="200"/>
      <c r="KXQ803" s="200"/>
      <c r="KXR803" s="200"/>
      <c r="KXS803" s="200"/>
      <c r="KXT803" s="200"/>
      <c r="KXU803" s="200"/>
      <c r="KXV803" s="200"/>
      <c r="KXW803" s="200"/>
      <c r="KXX803" s="200"/>
      <c r="KXY803" s="200"/>
      <c r="KXZ803" s="200"/>
      <c r="KYA803" s="200"/>
      <c r="KYB803" s="200"/>
      <c r="KYC803" s="200"/>
      <c r="KYD803" s="200"/>
      <c r="KYE803" s="200"/>
      <c r="KYF803" s="200"/>
      <c r="KYG803" s="200"/>
      <c r="KYH803" s="200"/>
      <c r="KYI803" s="200"/>
      <c r="KYJ803" s="200"/>
      <c r="KYK803" s="200"/>
      <c r="KYL803" s="200"/>
      <c r="KYM803" s="200"/>
      <c r="KYN803" s="200"/>
      <c r="KYO803" s="200"/>
      <c r="KYP803" s="200"/>
      <c r="KYQ803" s="200"/>
      <c r="KYR803" s="200"/>
      <c r="KYS803" s="200"/>
      <c r="KYT803" s="200"/>
      <c r="KYU803" s="200"/>
      <c r="KYV803" s="200"/>
      <c r="KYW803" s="200"/>
      <c r="KYX803" s="200"/>
      <c r="KYY803" s="200"/>
      <c r="KYZ803" s="200"/>
      <c r="KZA803" s="200"/>
      <c r="KZB803" s="200"/>
      <c r="KZC803" s="200"/>
      <c r="KZD803" s="200"/>
      <c r="KZE803" s="200"/>
      <c r="KZF803" s="200"/>
      <c r="KZG803" s="200"/>
      <c r="KZH803" s="200"/>
      <c r="KZI803" s="200"/>
      <c r="KZJ803" s="200"/>
      <c r="KZK803" s="200"/>
      <c r="KZL803" s="200"/>
      <c r="KZM803" s="200"/>
      <c r="KZN803" s="200"/>
      <c r="KZO803" s="200"/>
      <c r="KZP803" s="200"/>
      <c r="KZQ803" s="200"/>
      <c r="KZR803" s="200"/>
      <c r="KZS803" s="200"/>
      <c r="KZT803" s="200"/>
      <c r="KZU803" s="200"/>
      <c r="KZV803" s="200"/>
      <c r="KZW803" s="200"/>
      <c r="KZX803" s="200"/>
      <c r="KZY803" s="200"/>
      <c r="KZZ803" s="200"/>
      <c r="LAA803" s="200"/>
      <c r="LAB803" s="200"/>
      <c r="LAC803" s="200"/>
      <c r="LAD803" s="200"/>
      <c r="LAE803" s="200"/>
      <c r="LAF803" s="200"/>
      <c r="LAG803" s="200"/>
      <c r="LAH803" s="200"/>
      <c r="LAI803" s="200"/>
      <c r="LAJ803" s="200"/>
      <c r="LAK803" s="200"/>
      <c r="LAL803" s="200"/>
      <c r="LAM803" s="200"/>
      <c r="LAN803" s="200"/>
      <c r="LAO803" s="200"/>
      <c r="LAP803" s="200"/>
      <c r="LAQ803" s="200"/>
      <c r="LAR803" s="200"/>
      <c r="LAS803" s="200"/>
      <c r="LAT803" s="200"/>
      <c r="LAU803" s="200"/>
      <c r="LAV803" s="200"/>
      <c r="LAW803" s="200"/>
      <c r="LAX803" s="200"/>
      <c r="LAY803" s="200"/>
      <c r="LAZ803" s="200"/>
      <c r="LBA803" s="200"/>
      <c r="LBB803" s="200"/>
      <c r="LBC803" s="200"/>
      <c r="LBD803" s="200"/>
      <c r="LBE803" s="200"/>
      <c r="LBF803" s="200"/>
      <c r="LBG803" s="200"/>
      <c r="LBH803" s="200"/>
      <c r="LBI803" s="200"/>
      <c r="LBJ803" s="200"/>
      <c r="LBK803" s="200"/>
      <c r="LBL803" s="200"/>
      <c r="LBM803" s="200"/>
      <c r="LBN803" s="200"/>
      <c r="LBO803" s="200"/>
      <c r="LBP803" s="200"/>
      <c r="LBQ803" s="200"/>
      <c r="LBR803" s="200"/>
      <c r="LBS803" s="200"/>
      <c r="LBT803" s="200"/>
      <c r="LBU803" s="200"/>
      <c r="LBV803" s="200"/>
      <c r="LBW803" s="200"/>
      <c r="LBX803" s="200"/>
      <c r="LBY803" s="200"/>
      <c r="LBZ803" s="200"/>
      <c r="LCA803" s="200"/>
      <c r="LCB803" s="200"/>
      <c r="LCC803" s="200"/>
      <c r="LCD803" s="200"/>
      <c r="LCE803" s="200"/>
      <c r="LCF803" s="200"/>
      <c r="LCG803" s="200"/>
      <c r="LCH803" s="200"/>
      <c r="LCI803" s="200"/>
      <c r="LCJ803" s="200"/>
      <c r="LCK803" s="200"/>
      <c r="LCL803" s="200"/>
      <c r="LCM803" s="200"/>
      <c r="LCN803" s="200"/>
      <c r="LCO803" s="200"/>
      <c r="LCP803" s="200"/>
      <c r="LCQ803" s="200"/>
      <c r="LCR803" s="200"/>
      <c r="LCS803" s="200"/>
      <c r="LCT803" s="200"/>
      <c r="LCU803" s="200"/>
      <c r="LCV803" s="200"/>
      <c r="LCW803" s="200"/>
      <c r="LCX803" s="200"/>
      <c r="LCY803" s="200"/>
      <c r="LCZ803" s="200"/>
      <c r="LDA803" s="200"/>
      <c r="LDB803" s="200"/>
      <c r="LDC803" s="200"/>
      <c r="LDD803" s="200"/>
      <c r="LDE803" s="200"/>
      <c r="LDF803" s="200"/>
      <c r="LDG803" s="200"/>
      <c r="LDH803" s="200"/>
      <c r="LDI803" s="200"/>
      <c r="LDJ803" s="200"/>
      <c r="LDK803" s="200"/>
      <c r="LDL803" s="200"/>
      <c r="LDM803" s="200"/>
      <c r="LDN803" s="200"/>
      <c r="LDO803" s="200"/>
      <c r="LDP803" s="200"/>
      <c r="LDQ803" s="200"/>
      <c r="LDR803" s="200"/>
      <c r="LDS803" s="200"/>
      <c r="LDT803" s="200"/>
      <c r="LDU803" s="200"/>
      <c r="LDV803" s="200"/>
      <c r="LDW803" s="200"/>
      <c r="LDX803" s="200"/>
      <c r="LDY803" s="200"/>
      <c r="LDZ803" s="200"/>
      <c r="LEA803" s="200"/>
      <c r="LEB803" s="200"/>
      <c r="LEC803" s="200"/>
      <c r="LED803" s="200"/>
      <c r="LEE803" s="200"/>
      <c r="LEF803" s="200"/>
      <c r="LEG803" s="200"/>
      <c r="LEH803" s="200"/>
      <c r="LEI803" s="200"/>
      <c r="LEJ803" s="200"/>
      <c r="LEK803" s="200"/>
      <c r="LEL803" s="200"/>
      <c r="LEM803" s="200"/>
      <c r="LEN803" s="200"/>
      <c r="LEO803" s="200"/>
      <c r="LEP803" s="200"/>
      <c r="LEQ803" s="200"/>
      <c r="LER803" s="200"/>
      <c r="LES803" s="200"/>
      <c r="LET803" s="200"/>
      <c r="LEU803" s="200"/>
      <c r="LEV803" s="200"/>
      <c r="LEW803" s="200"/>
      <c r="LEX803" s="200"/>
      <c r="LEY803" s="200"/>
      <c r="LEZ803" s="200"/>
      <c r="LFA803" s="200"/>
      <c r="LFB803" s="200"/>
      <c r="LFC803" s="200"/>
      <c r="LFD803" s="200"/>
      <c r="LFE803" s="200"/>
      <c r="LFF803" s="200"/>
      <c r="LFG803" s="200"/>
      <c r="LFH803" s="200"/>
      <c r="LFI803" s="200"/>
      <c r="LFJ803" s="200"/>
      <c r="LFK803" s="200"/>
      <c r="LFL803" s="200"/>
      <c r="LFM803" s="200"/>
      <c r="LFN803" s="200"/>
      <c r="LFO803" s="200"/>
      <c r="LFP803" s="200"/>
      <c r="LFQ803" s="200"/>
      <c r="LFR803" s="200"/>
      <c r="LFS803" s="200"/>
      <c r="LFT803" s="200"/>
      <c r="LFU803" s="200"/>
      <c r="LFV803" s="200"/>
      <c r="LFW803" s="200"/>
      <c r="LFX803" s="200"/>
      <c r="LFY803" s="200"/>
      <c r="LFZ803" s="200"/>
      <c r="LGA803" s="200"/>
      <c r="LGB803" s="200"/>
      <c r="LGC803" s="200"/>
      <c r="LGD803" s="200"/>
      <c r="LGE803" s="200"/>
      <c r="LGF803" s="200"/>
      <c r="LGG803" s="200"/>
      <c r="LGH803" s="200"/>
      <c r="LGI803" s="200"/>
      <c r="LGJ803" s="200"/>
      <c r="LGK803" s="200"/>
      <c r="LGL803" s="200"/>
      <c r="LGM803" s="200"/>
      <c r="LGN803" s="200"/>
      <c r="LGO803" s="200"/>
      <c r="LGP803" s="200"/>
      <c r="LGQ803" s="200"/>
      <c r="LGR803" s="200"/>
      <c r="LGS803" s="200"/>
      <c r="LGT803" s="200"/>
      <c r="LGU803" s="200"/>
      <c r="LGV803" s="200"/>
      <c r="LGW803" s="200"/>
      <c r="LGX803" s="200"/>
      <c r="LGY803" s="200"/>
      <c r="LGZ803" s="200"/>
      <c r="LHA803" s="200"/>
      <c r="LHB803" s="200"/>
      <c r="LHC803" s="200"/>
      <c r="LHD803" s="200"/>
      <c r="LHE803" s="200"/>
      <c r="LHF803" s="200"/>
      <c r="LHG803" s="200"/>
      <c r="LHH803" s="200"/>
      <c r="LHI803" s="200"/>
      <c r="LHJ803" s="200"/>
      <c r="LHK803" s="200"/>
      <c r="LHL803" s="200"/>
      <c r="LHM803" s="200"/>
      <c r="LHN803" s="200"/>
      <c r="LHO803" s="200"/>
      <c r="LHP803" s="200"/>
      <c r="LHQ803" s="200"/>
      <c r="LHR803" s="200"/>
      <c r="LHS803" s="200"/>
      <c r="LHT803" s="200"/>
      <c r="LHU803" s="200"/>
      <c r="LHV803" s="200"/>
      <c r="LHW803" s="200"/>
      <c r="LHX803" s="200"/>
      <c r="LHY803" s="200"/>
      <c r="LHZ803" s="200"/>
      <c r="LIA803" s="200"/>
      <c r="LIB803" s="200"/>
      <c r="LIC803" s="200"/>
      <c r="LID803" s="200"/>
      <c r="LIE803" s="200"/>
      <c r="LIF803" s="200"/>
      <c r="LIG803" s="200"/>
      <c r="LIH803" s="200"/>
      <c r="LII803" s="200"/>
      <c r="LIJ803" s="200"/>
      <c r="LIK803" s="200"/>
      <c r="LIL803" s="200"/>
      <c r="LIM803" s="200"/>
      <c r="LIN803" s="200"/>
      <c r="LIO803" s="200"/>
      <c r="LIP803" s="200"/>
      <c r="LIQ803" s="200"/>
      <c r="LIR803" s="200"/>
      <c r="LIS803" s="200"/>
      <c r="LIT803" s="200"/>
      <c r="LIU803" s="200"/>
      <c r="LIV803" s="200"/>
      <c r="LIW803" s="200"/>
      <c r="LIX803" s="200"/>
      <c r="LIY803" s="200"/>
      <c r="LIZ803" s="200"/>
      <c r="LJA803" s="200"/>
      <c r="LJB803" s="200"/>
      <c r="LJC803" s="200"/>
      <c r="LJD803" s="200"/>
      <c r="LJE803" s="200"/>
      <c r="LJF803" s="200"/>
      <c r="LJG803" s="200"/>
      <c r="LJH803" s="200"/>
      <c r="LJI803" s="200"/>
      <c r="LJJ803" s="200"/>
      <c r="LJK803" s="200"/>
      <c r="LJL803" s="200"/>
      <c r="LJM803" s="200"/>
      <c r="LJN803" s="200"/>
      <c r="LJO803" s="200"/>
      <c r="LJP803" s="200"/>
      <c r="LJQ803" s="200"/>
      <c r="LJR803" s="200"/>
      <c r="LJS803" s="200"/>
      <c r="LJT803" s="200"/>
      <c r="LJU803" s="200"/>
      <c r="LJV803" s="200"/>
      <c r="LJW803" s="200"/>
      <c r="LJX803" s="200"/>
      <c r="LJY803" s="200"/>
      <c r="LJZ803" s="200"/>
      <c r="LKA803" s="200"/>
      <c r="LKB803" s="200"/>
      <c r="LKC803" s="200"/>
      <c r="LKD803" s="200"/>
      <c r="LKE803" s="200"/>
      <c r="LKF803" s="200"/>
      <c r="LKG803" s="200"/>
      <c r="LKH803" s="200"/>
      <c r="LKI803" s="200"/>
      <c r="LKJ803" s="200"/>
      <c r="LKK803" s="200"/>
      <c r="LKL803" s="200"/>
      <c r="LKM803" s="200"/>
      <c r="LKN803" s="200"/>
      <c r="LKO803" s="200"/>
      <c r="LKP803" s="200"/>
      <c r="LKQ803" s="200"/>
      <c r="LKR803" s="200"/>
      <c r="LKS803" s="200"/>
      <c r="LKT803" s="200"/>
      <c r="LKU803" s="200"/>
      <c r="LKV803" s="200"/>
      <c r="LKW803" s="200"/>
      <c r="LKX803" s="200"/>
      <c r="LKY803" s="200"/>
      <c r="LKZ803" s="200"/>
      <c r="LLA803" s="200"/>
      <c r="LLB803" s="200"/>
      <c r="LLC803" s="200"/>
      <c r="LLD803" s="200"/>
      <c r="LLE803" s="200"/>
      <c r="LLF803" s="200"/>
      <c r="LLG803" s="200"/>
      <c r="LLH803" s="200"/>
      <c r="LLI803" s="200"/>
      <c r="LLJ803" s="200"/>
      <c r="LLK803" s="200"/>
      <c r="LLL803" s="200"/>
      <c r="LLM803" s="200"/>
      <c r="LLN803" s="200"/>
      <c r="LLO803" s="200"/>
      <c r="LLP803" s="200"/>
      <c r="LLQ803" s="200"/>
      <c r="LLR803" s="200"/>
      <c r="LLS803" s="200"/>
      <c r="LLT803" s="200"/>
      <c r="LLU803" s="200"/>
      <c r="LLV803" s="200"/>
      <c r="LLW803" s="200"/>
      <c r="LLX803" s="200"/>
      <c r="LLY803" s="200"/>
      <c r="LLZ803" s="200"/>
      <c r="LMA803" s="200"/>
      <c r="LMB803" s="200"/>
      <c r="LMC803" s="200"/>
      <c r="LMD803" s="200"/>
      <c r="LME803" s="200"/>
      <c r="LMF803" s="200"/>
      <c r="LMG803" s="200"/>
      <c r="LMH803" s="200"/>
      <c r="LMI803" s="200"/>
      <c r="LMJ803" s="200"/>
      <c r="LMK803" s="200"/>
      <c r="LML803" s="200"/>
      <c r="LMM803" s="200"/>
      <c r="LMN803" s="200"/>
      <c r="LMO803" s="200"/>
      <c r="LMP803" s="200"/>
      <c r="LMQ803" s="200"/>
      <c r="LMR803" s="200"/>
      <c r="LMS803" s="200"/>
      <c r="LMT803" s="200"/>
      <c r="LMU803" s="200"/>
      <c r="LMV803" s="200"/>
      <c r="LMW803" s="200"/>
      <c r="LMX803" s="200"/>
      <c r="LMY803" s="200"/>
      <c r="LMZ803" s="200"/>
      <c r="LNA803" s="200"/>
      <c r="LNB803" s="200"/>
      <c r="LNC803" s="200"/>
      <c r="LND803" s="200"/>
      <c r="LNE803" s="200"/>
      <c r="LNF803" s="200"/>
      <c r="LNG803" s="200"/>
      <c r="LNH803" s="200"/>
      <c r="LNI803" s="200"/>
      <c r="LNJ803" s="200"/>
      <c r="LNK803" s="200"/>
      <c r="LNL803" s="200"/>
      <c r="LNM803" s="200"/>
      <c r="LNN803" s="200"/>
      <c r="LNO803" s="200"/>
      <c r="LNP803" s="200"/>
      <c r="LNQ803" s="200"/>
      <c r="LNR803" s="200"/>
      <c r="LNS803" s="200"/>
      <c r="LNT803" s="200"/>
      <c r="LNU803" s="200"/>
      <c r="LNV803" s="200"/>
      <c r="LNW803" s="200"/>
      <c r="LNX803" s="200"/>
      <c r="LNY803" s="200"/>
      <c r="LNZ803" s="200"/>
      <c r="LOA803" s="200"/>
      <c r="LOB803" s="200"/>
      <c r="LOC803" s="200"/>
      <c r="LOD803" s="200"/>
      <c r="LOE803" s="200"/>
      <c r="LOF803" s="200"/>
      <c r="LOG803" s="200"/>
      <c r="LOH803" s="200"/>
      <c r="LOI803" s="200"/>
      <c r="LOJ803" s="200"/>
      <c r="LOK803" s="200"/>
      <c r="LOL803" s="200"/>
      <c r="LOM803" s="200"/>
      <c r="LON803" s="200"/>
      <c r="LOO803" s="200"/>
      <c r="LOP803" s="200"/>
      <c r="LOQ803" s="200"/>
      <c r="LOR803" s="200"/>
      <c r="LOS803" s="200"/>
      <c r="LOT803" s="200"/>
      <c r="LOU803" s="200"/>
      <c r="LOV803" s="200"/>
      <c r="LOW803" s="200"/>
      <c r="LOX803" s="200"/>
      <c r="LOY803" s="200"/>
      <c r="LOZ803" s="200"/>
      <c r="LPA803" s="200"/>
      <c r="LPB803" s="200"/>
      <c r="LPC803" s="200"/>
      <c r="LPD803" s="200"/>
      <c r="LPE803" s="200"/>
      <c r="LPF803" s="200"/>
      <c r="LPG803" s="200"/>
      <c r="LPH803" s="200"/>
      <c r="LPI803" s="200"/>
      <c r="LPJ803" s="200"/>
      <c r="LPK803" s="200"/>
      <c r="LPL803" s="200"/>
      <c r="LPM803" s="200"/>
      <c r="LPN803" s="200"/>
      <c r="LPO803" s="200"/>
      <c r="LPP803" s="200"/>
      <c r="LPQ803" s="200"/>
      <c r="LPR803" s="200"/>
      <c r="LPS803" s="200"/>
      <c r="LPT803" s="200"/>
      <c r="LPU803" s="200"/>
      <c r="LPV803" s="200"/>
      <c r="LPW803" s="200"/>
      <c r="LPX803" s="200"/>
      <c r="LPY803" s="200"/>
      <c r="LPZ803" s="200"/>
      <c r="LQA803" s="200"/>
      <c r="LQB803" s="200"/>
      <c r="LQC803" s="200"/>
      <c r="LQD803" s="200"/>
      <c r="LQE803" s="200"/>
      <c r="LQF803" s="200"/>
      <c r="LQG803" s="200"/>
      <c r="LQH803" s="200"/>
      <c r="LQI803" s="200"/>
      <c r="LQJ803" s="200"/>
      <c r="LQK803" s="200"/>
      <c r="LQL803" s="200"/>
      <c r="LQM803" s="200"/>
      <c r="LQN803" s="200"/>
      <c r="LQO803" s="200"/>
      <c r="LQP803" s="200"/>
      <c r="LQQ803" s="200"/>
      <c r="LQR803" s="200"/>
      <c r="LQS803" s="200"/>
      <c r="LQT803" s="200"/>
      <c r="LQU803" s="200"/>
      <c r="LQV803" s="200"/>
      <c r="LQW803" s="200"/>
      <c r="LQX803" s="200"/>
      <c r="LQY803" s="200"/>
      <c r="LQZ803" s="200"/>
      <c r="LRA803" s="200"/>
      <c r="LRB803" s="200"/>
      <c r="LRC803" s="200"/>
      <c r="LRD803" s="200"/>
      <c r="LRE803" s="200"/>
      <c r="LRF803" s="200"/>
      <c r="LRG803" s="200"/>
      <c r="LRH803" s="200"/>
      <c r="LRI803" s="200"/>
      <c r="LRJ803" s="200"/>
      <c r="LRK803" s="200"/>
      <c r="LRL803" s="200"/>
      <c r="LRM803" s="200"/>
      <c r="LRN803" s="200"/>
      <c r="LRO803" s="200"/>
      <c r="LRP803" s="200"/>
      <c r="LRQ803" s="200"/>
      <c r="LRR803" s="200"/>
      <c r="LRS803" s="200"/>
      <c r="LRT803" s="200"/>
      <c r="LRU803" s="200"/>
      <c r="LRV803" s="200"/>
      <c r="LRW803" s="200"/>
      <c r="LRX803" s="200"/>
      <c r="LRY803" s="200"/>
      <c r="LRZ803" s="200"/>
      <c r="LSA803" s="200"/>
      <c r="LSB803" s="200"/>
      <c r="LSC803" s="200"/>
      <c r="LSD803" s="200"/>
      <c r="LSE803" s="200"/>
      <c r="LSF803" s="200"/>
      <c r="LSG803" s="200"/>
      <c r="LSH803" s="200"/>
      <c r="LSI803" s="200"/>
      <c r="LSJ803" s="200"/>
      <c r="LSK803" s="200"/>
      <c r="LSL803" s="200"/>
      <c r="LSM803" s="200"/>
      <c r="LSN803" s="200"/>
      <c r="LSO803" s="200"/>
      <c r="LSP803" s="200"/>
      <c r="LSQ803" s="200"/>
      <c r="LSR803" s="200"/>
      <c r="LSS803" s="200"/>
      <c r="LST803" s="200"/>
      <c r="LSU803" s="200"/>
      <c r="LSV803" s="200"/>
      <c r="LSW803" s="200"/>
      <c r="LSX803" s="200"/>
      <c r="LSY803" s="200"/>
      <c r="LSZ803" s="200"/>
      <c r="LTA803" s="200"/>
      <c r="LTB803" s="200"/>
      <c r="LTC803" s="200"/>
      <c r="LTD803" s="200"/>
      <c r="LTE803" s="200"/>
      <c r="LTF803" s="200"/>
      <c r="LTG803" s="200"/>
      <c r="LTH803" s="200"/>
      <c r="LTI803" s="200"/>
      <c r="LTJ803" s="200"/>
      <c r="LTK803" s="200"/>
      <c r="LTL803" s="200"/>
      <c r="LTM803" s="200"/>
      <c r="LTN803" s="200"/>
      <c r="LTO803" s="200"/>
      <c r="LTP803" s="200"/>
      <c r="LTQ803" s="200"/>
      <c r="LTR803" s="200"/>
      <c r="LTS803" s="200"/>
      <c r="LTT803" s="200"/>
      <c r="LTU803" s="200"/>
      <c r="LTV803" s="200"/>
      <c r="LTW803" s="200"/>
      <c r="LTX803" s="200"/>
      <c r="LTY803" s="200"/>
      <c r="LTZ803" s="200"/>
      <c r="LUA803" s="200"/>
      <c r="LUB803" s="200"/>
      <c r="LUC803" s="200"/>
      <c r="LUD803" s="200"/>
      <c r="LUE803" s="200"/>
      <c r="LUF803" s="200"/>
      <c r="LUG803" s="200"/>
      <c r="LUH803" s="200"/>
      <c r="LUI803" s="200"/>
      <c r="LUJ803" s="200"/>
      <c r="LUK803" s="200"/>
      <c r="LUL803" s="200"/>
      <c r="LUM803" s="200"/>
      <c r="LUN803" s="200"/>
      <c r="LUO803" s="200"/>
      <c r="LUP803" s="200"/>
      <c r="LUQ803" s="200"/>
      <c r="LUR803" s="200"/>
      <c r="LUS803" s="200"/>
      <c r="LUT803" s="200"/>
      <c r="LUU803" s="200"/>
      <c r="LUV803" s="200"/>
      <c r="LUW803" s="200"/>
      <c r="LUX803" s="200"/>
      <c r="LUY803" s="200"/>
      <c r="LUZ803" s="200"/>
      <c r="LVA803" s="200"/>
      <c r="LVB803" s="200"/>
      <c r="LVC803" s="200"/>
      <c r="LVD803" s="200"/>
      <c r="LVE803" s="200"/>
      <c r="LVF803" s="200"/>
      <c r="LVG803" s="200"/>
      <c r="LVH803" s="200"/>
      <c r="LVI803" s="200"/>
      <c r="LVJ803" s="200"/>
      <c r="LVK803" s="200"/>
      <c r="LVL803" s="200"/>
      <c r="LVM803" s="200"/>
      <c r="LVN803" s="200"/>
      <c r="LVO803" s="200"/>
      <c r="LVP803" s="200"/>
      <c r="LVQ803" s="200"/>
      <c r="LVR803" s="200"/>
      <c r="LVS803" s="200"/>
      <c r="LVT803" s="200"/>
      <c r="LVU803" s="200"/>
      <c r="LVV803" s="200"/>
      <c r="LVW803" s="200"/>
      <c r="LVX803" s="200"/>
      <c r="LVY803" s="200"/>
      <c r="LVZ803" s="200"/>
      <c r="LWA803" s="200"/>
      <c r="LWB803" s="200"/>
      <c r="LWC803" s="200"/>
      <c r="LWD803" s="200"/>
      <c r="LWE803" s="200"/>
      <c r="LWF803" s="200"/>
      <c r="LWG803" s="200"/>
      <c r="LWH803" s="200"/>
      <c r="LWI803" s="200"/>
      <c r="LWJ803" s="200"/>
      <c r="LWK803" s="200"/>
      <c r="LWL803" s="200"/>
      <c r="LWM803" s="200"/>
      <c r="LWN803" s="200"/>
      <c r="LWO803" s="200"/>
      <c r="LWP803" s="200"/>
      <c r="LWQ803" s="200"/>
      <c r="LWR803" s="200"/>
      <c r="LWS803" s="200"/>
      <c r="LWT803" s="200"/>
      <c r="LWU803" s="200"/>
      <c r="LWV803" s="200"/>
      <c r="LWW803" s="200"/>
      <c r="LWX803" s="200"/>
      <c r="LWY803" s="200"/>
      <c r="LWZ803" s="200"/>
      <c r="LXA803" s="200"/>
      <c r="LXB803" s="200"/>
      <c r="LXC803" s="200"/>
      <c r="LXD803" s="200"/>
      <c r="LXE803" s="200"/>
      <c r="LXF803" s="200"/>
      <c r="LXG803" s="200"/>
      <c r="LXH803" s="200"/>
      <c r="LXI803" s="200"/>
      <c r="LXJ803" s="200"/>
      <c r="LXK803" s="200"/>
      <c r="LXL803" s="200"/>
      <c r="LXM803" s="200"/>
      <c r="LXN803" s="200"/>
      <c r="LXO803" s="200"/>
      <c r="LXP803" s="200"/>
      <c r="LXQ803" s="200"/>
      <c r="LXR803" s="200"/>
      <c r="LXS803" s="200"/>
      <c r="LXT803" s="200"/>
      <c r="LXU803" s="200"/>
      <c r="LXV803" s="200"/>
      <c r="LXW803" s="200"/>
      <c r="LXX803" s="200"/>
      <c r="LXY803" s="200"/>
      <c r="LXZ803" s="200"/>
      <c r="LYA803" s="200"/>
      <c r="LYB803" s="200"/>
      <c r="LYC803" s="200"/>
      <c r="LYD803" s="200"/>
      <c r="LYE803" s="200"/>
      <c r="LYF803" s="200"/>
      <c r="LYG803" s="200"/>
      <c r="LYH803" s="200"/>
      <c r="LYI803" s="200"/>
      <c r="LYJ803" s="200"/>
      <c r="LYK803" s="200"/>
      <c r="LYL803" s="200"/>
      <c r="LYM803" s="200"/>
      <c r="LYN803" s="200"/>
      <c r="LYO803" s="200"/>
      <c r="LYP803" s="200"/>
      <c r="LYQ803" s="200"/>
      <c r="LYR803" s="200"/>
      <c r="LYS803" s="200"/>
      <c r="LYT803" s="200"/>
      <c r="LYU803" s="200"/>
      <c r="LYV803" s="200"/>
      <c r="LYW803" s="200"/>
      <c r="LYX803" s="200"/>
      <c r="LYY803" s="200"/>
      <c r="LYZ803" s="200"/>
      <c r="LZA803" s="200"/>
      <c r="LZB803" s="200"/>
      <c r="LZC803" s="200"/>
      <c r="LZD803" s="200"/>
      <c r="LZE803" s="200"/>
      <c r="LZF803" s="200"/>
      <c r="LZG803" s="200"/>
      <c r="LZH803" s="200"/>
      <c r="LZI803" s="200"/>
      <c r="LZJ803" s="200"/>
      <c r="LZK803" s="200"/>
      <c r="LZL803" s="200"/>
      <c r="LZM803" s="200"/>
      <c r="LZN803" s="200"/>
      <c r="LZO803" s="200"/>
      <c r="LZP803" s="200"/>
      <c r="LZQ803" s="200"/>
      <c r="LZR803" s="200"/>
      <c r="LZS803" s="200"/>
      <c r="LZT803" s="200"/>
      <c r="LZU803" s="200"/>
      <c r="LZV803" s="200"/>
      <c r="LZW803" s="200"/>
      <c r="LZX803" s="200"/>
      <c r="LZY803" s="200"/>
      <c r="LZZ803" s="200"/>
      <c r="MAA803" s="200"/>
      <c r="MAB803" s="200"/>
      <c r="MAC803" s="200"/>
      <c r="MAD803" s="200"/>
      <c r="MAE803" s="200"/>
      <c r="MAF803" s="200"/>
      <c r="MAG803" s="200"/>
      <c r="MAH803" s="200"/>
      <c r="MAI803" s="200"/>
      <c r="MAJ803" s="200"/>
      <c r="MAK803" s="200"/>
      <c r="MAL803" s="200"/>
      <c r="MAM803" s="200"/>
      <c r="MAN803" s="200"/>
      <c r="MAO803" s="200"/>
      <c r="MAP803" s="200"/>
      <c r="MAQ803" s="200"/>
      <c r="MAR803" s="200"/>
      <c r="MAS803" s="200"/>
      <c r="MAT803" s="200"/>
      <c r="MAU803" s="200"/>
      <c r="MAV803" s="200"/>
      <c r="MAW803" s="200"/>
      <c r="MAX803" s="200"/>
      <c r="MAY803" s="200"/>
      <c r="MAZ803" s="200"/>
      <c r="MBA803" s="200"/>
      <c r="MBB803" s="200"/>
      <c r="MBC803" s="200"/>
      <c r="MBD803" s="200"/>
      <c r="MBE803" s="200"/>
      <c r="MBF803" s="200"/>
      <c r="MBG803" s="200"/>
      <c r="MBH803" s="200"/>
      <c r="MBI803" s="200"/>
      <c r="MBJ803" s="200"/>
      <c r="MBK803" s="200"/>
      <c r="MBL803" s="200"/>
      <c r="MBM803" s="200"/>
      <c r="MBN803" s="200"/>
      <c r="MBO803" s="200"/>
      <c r="MBP803" s="200"/>
      <c r="MBQ803" s="200"/>
      <c r="MBR803" s="200"/>
      <c r="MBS803" s="200"/>
      <c r="MBT803" s="200"/>
      <c r="MBU803" s="200"/>
      <c r="MBV803" s="200"/>
      <c r="MBW803" s="200"/>
      <c r="MBX803" s="200"/>
      <c r="MBY803" s="200"/>
      <c r="MBZ803" s="200"/>
      <c r="MCA803" s="200"/>
      <c r="MCB803" s="200"/>
      <c r="MCC803" s="200"/>
      <c r="MCD803" s="200"/>
      <c r="MCE803" s="200"/>
      <c r="MCF803" s="200"/>
      <c r="MCG803" s="200"/>
      <c r="MCH803" s="200"/>
      <c r="MCI803" s="200"/>
      <c r="MCJ803" s="200"/>
      <c r="MCK803" s="200"/>
      <c r="MCL803" s="200"/>
      <c r="MCM803" s="200"/>
      <c r="MCN803" s="200"/>
      <c r="MCO803" s="200"/>
      <c r="MCP803" s="200"/>
      <c r="MCQ803" s="200"/>
      <c r="MCR803" s="200"/>
      <c r="MCS803" s="200"/>
      <c r="MCT803" s="200"/>
      <c r="MCU803" s="200"/>
      <c r="MCV803" s="200"/>
      <c r="MCW803" s="200"/>
      <c r="MCX803" s="200"/>
      <c r="MCY803" s="200"/>
      <c r="MCZ803" s="200"/>
      <c r="MDA803" s="200"/>
      <c r="MDB803" s="200"/>
      <c r="MDC803" s="200"/>
      <c r="MDD803" s="200"/>
      <c r="MDE803" s="200"/>
      <c r="MDF803" s="200"/>
      <c r="MDG803" s="200"/>
      <c r="MDH803" s="200"/>
      <c r="MDI803" s="200"/>
      <c r="MDJ803" s="200"/>
      <c r="MDK803" s="200"/>
      <c r="MDL803" s="200"/>
      <c r="MDM803" s="200"/>
      <c r="MDN803" s="200"/>
      <c r="MDO803" s="200"/>
      <c r="MDP803" s="200"/>
      <c r="MDQ803" s="200"/>
      <c r="MDR803" s="200"/>
      <c r="MDS803" s="200"/>
      <c r="MDT803" s="200"/>
      <c r="MDU803" s="200"/>
      <c r="MDV803" s="200"/>
      <c r="MDW803" s="200"/>
      <c r="MDX803" s="200"/>
      <c r="MDY803" s="200"/>
      <c r="MDZ803" s="200"/>
      <c r="MEA803" s="200"/>
      <c r="MEB803" s="200"/>
      <c r="MEC803" s="200"/>
      <c r="MED803" s="200"/>
      <c r="MEE803" s="200"/>
      <c r="MEF803" s="200"/>
      <c r="MEG803" s="200"/>
      <c r="MEH803" s="200"/>
      <c r="MEI803" s="200"/>
      <c r="MEJ803" s="200"/>
      <c r="MEK803" s="200"/>
      <c r="MEL803" s="200"/>
      <c r="MEM803" s="200"/>
      <c r="MEN803" s="200"/>
      <c r="MEO803" s="200"/>
      <c r="MEP803" s="200"/>
      <c r="MEQ803" s="200"/>
      <c r="MER803" s="200"/>
      <c r="MES803" s="200"/>
      <c r="MET803" s="200"/>
      <c r="MEU803" s="200"/>
      <c r="MEV803" s="200"/>
      <c r="MEW803" s="200"/>
      <c r="MEX803" s="200"/>
      <c r="MEY803" s="200"/>
      <c r="MEZ803" s="200"/>
      <c r="MFA803" s="200"/>
      <c r="MFB803" s="200"/>
      <c r="MFC803" s="200"/>
      <c r="MFD803" s="200"/>
      <c r="MFE803" s="200"/>
      <c r="MFF803" s="200"/>
      <c r="MFG803" s="200"/>
      <c r="MFH803" s="200"/>
      <c r="MFI803" s="200"/>
      <c r="MFJ803" s="200"/>
      <c r="MFK803" s="200"/>
      <c r="MFL803" s="200"/>
      <c r="MFM803" s="200"/>
      <c r="MFN803" s="200"/>
      <c r="MFO803" s="200"/>
      <c r="MFP803" s="200"/>
      <c r="MFQ803" s="200"/>
      <c r="MFR803" s="200"/>
      <c r="MFS803" s="200"/>
      <c r="MFT803" s="200"/>
      <c r="MFU803" s="200"/>
      <c r="MFV803" s="200"/>
      <c r="MFW803" s="200"/>
      <c r="MFX803" s="200"/>
      <c r="MFY803" s="200"/>
      <c r="MFZ803" s="200"/>
      <c r="MGA803" s="200"/>
      <c r="MGB803" s="200"/>
      <c r="MGC803" s="200"/>
      <c r="MGD803" s="200"/>
      <c r="MGE803" s="200"/>
      <c r="MGF803" s="200"/>
      <c r="MGG803" s="200"/>
      <c r="MGH803" s="200"/>
      <c r="MGI803" s="200"/>
      <c r="MGJ803" s="200"/>
      <c r="MGK803" s="200"/>
      <c r="MGL803" s="200"/>
      <c r="MGM803" s="200"/>
      <c r="MGN803" s="200"/>
      <c r="MGO803" s="200"/>
      <c r="MGP803" s="200"/>
      <c r="MGQ803" s="200"/>
      <c r="MGR803" s="200"/>
      <c r="MGS803" s="200"/>
      <c r="MGT803" s="200"/>
      <c r="MGU803" s="200"/>
      <c r="MGV803" s="200"/>
      <c r="MGW803" s="200"/>
      <c r="MGX803" s="200"/>
      <c r="MGY803" s="200"/>
      <c r="MGZ803" s="200"/>
      <c r="MHA803" s="200"/>
      <c r="MHB803" s="200"/>
      <c r="MHC803" s="200"/>
      <c r="MHD803" s="200"/>
      <c r="MHE803" s="200"/>
      <c r="MHF803" s="200"/>
      <c r="MHG803" s="200"/>
      <c r="MHH803" s="200"/>
      <c r="MHI803" s="200"/>
      <c r="MHJ803" s="200"/>
      <c r="MHK803" s="200"/>
      <c r="MHL803" s="200"/>
      <c r="MHM803" s="200"/>
      <c r="MHN803" s="200"/>
      <c r="MHO803" s="200"/>
      <c r="MHP803" s="200"/>
      <c r="MHQ803" s="200"/>
      <c r="MHR803" s="200"/>
      <c r="MHS803" s="200"/>
      <c r="MHT803" s="200"/>
      <c r="MHU803" s="200"/>
      <c r="MHV803" s="200"/>
      <c r="MHW803" s="200"/>
      <c r="MHX803" s="200"/>
      <c r="MHY803" s="200"/>
      <c r="MHZ803" s="200"/>
      <c r="MIA803" s="200"/>
      <c r="MIB803" s="200"/>
      <c r="MIC803" s="200"/>
      <c r="MID803" s="200"/>
      <c r="MIE803" s="200"/>
      <c r="MIF803" s="200"/>
      <c r="MIG803" s="200"/>
      <c r="MIH803" s="200"/>
      <c r="MII803" s="200"/>
      <c r="MIJ803" s="200"/>
      <c r="MIK803" s="200"/>
      <c r="MIL803" s="200"/>
      <c r="MIM803" s="200"/>
      <c r="MIN803" s="200"/>
      <c r="MIO803" s="200"/>
      <c r="MIP803" s="200"/>
      <c r="MIQ803" s="200"/>
      <c r="MIR803" s="200"/>
      <c r="MIS803" s="200"/>
      <c r="MIT803" s="200"/>
      <c r="MIU803" s="200"/>
      <c r="MIV803" s="200"/>
      <c r="MIW803" s="200"/>
      <c r="MIX803" s="200"/>
      <c r="MIY803" s="200"/>
      <c r="MIZ803" s="200"/>
      <c r="MJA803" s="200"/>
      <c r="MJB803" s="200"/>
      <c r="MJC803" s="200"/>
      <c r="MJD803" s="200"/>
      <c r="MJE803" s="200"/>
      <c r="MJF803" s="200"/>
      <c r="MJG803" s="200"/>
      <c r="MJH803" s="200"/>
      <c r="MJI803" s="200"/>
      <c r="MJJ803" s="200"/>
      <c r="MJK803" s="200"/>
      <c r="MJL803" s="200"/>
      <c r="MJM803" s="200"/>
      <c r="MJN803" s="200"/>
      <c r="MJO803" s="200"/>
      <c r="MJP803" s="200"/>
      <c r="MJQ803" s="200"/>
      <c r="MJR803" s="200"/>
      <c r="MJS803" s="200"/>
      <c r="MJT803" s="200"/>
      <c r="MJU803" s="200"/>
      <c r="MJV803" s="200"/>
      <c r="MJW803" s="200"/>
      <c r="MJX803" s="200"/>
      <c r="MJY803" s="200"/>
      <c r="MJZ803" s="200"/>
      <c r="MKA803" s="200"/>
      <c r="MKB803" s="200"/>
      <c r="MKC803" s="200"/>
      <c r="MKD803" s="200"/>
      <c r="MKE803" s="200"/>
      <c r="MKF803" s="200"/>
      <c r="MKG803" s="200"/>
      <c r="MKH803" s="200"/>
      <c r="MKI803" s="200"/>
      <c r="MKJ803" s="200"/>
      <c r="MKK803" s="200"/>
      <c r="MKL803" s="200"/>
      <c r="MKM803" s="200"/>
      <c r="MKN803" s="200"/>
      <c r="MKO803" s="200"/>
      <c r="MKP803" s="200"/>
      <c r="MKQ803" s="200"/>
      <c r="MKR803" s="200"/>
      <c r="MKS803" s="200"/>
      <c r="MKT803" s="200"/>
      <c r="MKU803" s="200"/>
      <c r="MKV803" s="200"/>
      <c r="MKW803" s="200"/>
      <c r="MKX803" s="200"/>
      <c r="MKY803" s="200"/>
      <c r="MKZ803" s="200"/>
      <c r="MLA803" s="200"/>
      <c r="MLB803" s="200"/>
      <c r="MLC803" s="200"/>
      <c r="MLD803" s="200"/>
      <c r="MLE803" s="200"/>
      <c r="MLF803" s="200"/>
      <c r="MLG803" s="200"/>
      <c r="MLH803" s="200"/>
      <c r="MLI803" s="200"/>
      <c r="MLJ803" s="200"/>
      <c r="MLK803" s="200"/>
      <c r="MLL803" s="200"/>
      <c r="MLM803" s="200"/>
      <c r="MLN803" s="200"/>
      <c r="MLO803" s="200"/>
      <c r="MLP803" s="200"/>
      <c r="MLQ803" s="200"/>
      <c r="MLR803" s="200"/>
      <c r="MLS803" s="200"/>
      <c r="MLT803" s="200"/>
      <c r="MLU803" s="200"/>
      <c r="MLV803" s="200"/>
      <c r="MLW803" s="200"/>
      <c r="MLX803" s="200"/>
      <c r="MLY803" s="200"/>
      <c r="MLZ803" s="200"/>
      <c r="MMA803" s="200"/>
      <c r="MMB803" s="200"/>
      <c r="MMC803" s="200"/>
      <c r="MMD803" s="200"/>
      <c r="MME803" s="200"/>
      <c r="MMF803" s="200"/>
      <c r="MMG803" s="200"/>
      <c r="MMH803" s="200"/>
      <c r="MMI803" s="200"/>
      <c r="MMJ803" s="200"/>
      <c r="MMK803" s="200"/>
      <c r="MML803" s="200"/>
      <c r="MMM803" s="200"/>
      <c r="MMN803" s="200"/>
      <c r="MMO803" s="200"/>
      <c r="MMP803" s="200"/>
      <c r="MMQ803" s="200"/>
      <c r="MMR803" s="200"/>
      <c r="MMS803" s="200"/>
      <c r="MMT803" s="200"/>
      <c r="MMU803" s="200"/>
      <c r="MMV803" s="200"/>
      <c r="MMW803" s="200"/>
      <c r="MMX803" s="200"/>
      <c r="MMY803" s="200"/>
      <c r="MMZ803" s="200"/>
      <c r="MNA803" s="200"/>
      <c r="MNB803" s="200"/>
      <c r="MNC803" s="200"/>
      <c r="MND803" s="200"/>
      <c r="MNE803" s="200"/>
      <c r="MNF803" s="200"/>
      <c r="MNG803" s="200"/>
      <c r="MNH803" s="200"/>
      <c r="MNI803" s="200"/>
      <c r="MNJ803" s="200"/>
      <c r="MNK803" s="200"/>
      <c r="MNL803" s="200"/>
      <c r="MNM803" s="200"/>
      <c r="MNN803" s="200"/>
      <c r="MNO803" s="200"/>
      <c r="MNP803" s="200"/>
      <c r="MNQ803" s="200"/>
      <c r="MNR803" s="200"/>
      <c r="MNS803" s="200"/>
      <c r="MNT803" s="200"/>
      <c r="MNU803" s="200"/>
      <c r="MNV803" s="200"/>
      <c r="MNW803" s="200"/>
      <c r="MNX803" s="200"/>
      <c r="MNY803" s="200"/>
      <c r="MNZ803" s="200"/>
      <c r="MOA803" s="200"/>
      <c r="MOB803" s="200"/>
      <c r="MOC803" s="200"/>
      <c r="MOD803" s="200"/>
      <c r="MOE803" s="200"/>
      <c r="MOF803" s="200"/>
      <c r="MOG803" s="200"/>
      <c r="MOH803" s="200"/>
      <c r="MOI803" s="200"/>
      <c r="MOJ803" s="200"/>
      <c r="MOK803" s="200"/>
      <c r="MOL803" s="200"/>
      <c r="MOM803" s="200"/>
      <c r="MON803" s="200"/>
      <c r="MOO803" s="200"/>
      <c r="MOP803" s="200"/>
      <c r="MOQ803" s="200"/>
      <c r="MOR803" s="200"/>
      <c r="MOS803" s="200"/>
      <c r="MOT803" s="200"/>
      <c r="MOU803" s="200"/>
      <c r="MOV803" s="200"/>
      <c r="MOW803" s="200"/>
      <c r="MOX803" s="200"/>
      <c r="MOY803" s="200"/>
      <c r="MOZ803" s="200"/>
      <c r="MPA803" s="200"/>
      <c r="MPB803" s="200"/>
      <c r="MPC803" s="200"/>
      <c r="MPD803" s="200"/>
      <c r="MPE803" s="200"/>
      <c r="MPF803" s="200"/>
      <c r="MPG803" s="200"/>
      <c r="MPH803" s="200"/>
      <c r="MPI803" s="200"/>
      <c r="MPJ803" s="200"/>
      <c r="MPK803" s="200"/>
      <c r="MPL803" s="200"/>
      <c r="MPM803" s="200"/>
      <c r="MPN803" s="200"/>
      <c r="MPO803" s="200"/>
      <c r="MPP803" s="200"/>
      <c r="MPQ803" s="200"/>
      <c r="MPR803" s="200"/>
      <c r="MPS803" s="200"/>
      <c r="MPT803" s="200"/>
      <c r="MPU803" s="200"/>
      <c r="MPV803" s="200"/>
      <c r="MPW803" s="200"/>
      <c r="MPX803" s="200"/>
      <c r="MPY803" s="200"/>
      <c r="MPZ803" s="200"/>
      <c r="MQA803" s="200"/>
      <c r="MQB803" s="200"/>
      <c r="MQC803" s="200"/>
      <c r="MQD803" s="200"/>
      <c r="MQE803" s="200"/>
      <c r="MQF803" s="200"/>
      <c r="MQG803" s="200"/>
      <c r="MQH803" s="200"/>
      <c r="MQI803" s="200"/>
      <c r="MQJ803" s="200"/>
      <c r="MQK803" s="200"/>
      <c r="MQL803" s="200"/>
      <c r="MQM803" s="200"/>
      <c r="MQN803" s="200"/>
      <c r="MQO803" s="200"/>
      <c r="MQP803" s="200"/>
      <c r="MQQ803" s="200"/>
      <c r="MQR803" s="200"/>
      <c r="MQS803" s="200"/>
      <c r="MQT803" s="200"/>
      <c r="MQU803" s="200"/>
      <c r="MQV803" s="200"/>
      <c r="MQW803" s="200"/>
      <c r="MQX803" s="200"/>
      <c r="MQY803" s="200"/>
      <c r="MQZ803" s="200"/>
      <c r="MRA803" s="200"/>
      <c r="MRB803" s="200"/>
      <c r="MRC803" s="200"/>
      <c r="MRD803" s="200"/>
      <c r="MRE803" s="200"/>
      <c r="MRF803" s="200"/>
      <c r="MRG803" s="200"/>
      <c r="MRH803" s="200"/>
      <c r="MRI803" s="200"/>
      <c r="MRJ803" s="200"/>
      <c r="MRK803" s="200"/>
      <c r="MRL803" s="200"/>
      <c r="MRM803" s="200"/>
      <c r="MRN803" s="200"/>
      <c r="MRO803" s="200"/>
      <c r="MRP803" s="200"/>
      <c r="MRQ803" s="200"/>
      <c r="MRR803" s="200"/>
      <c r="MRS803" s="200"/>
      <c r="MRT803" s="200"/>
      <c r="MRU803" s="200"/>
      <c r="MRV803" s="200"/>
      <c r="MRW803" s="200"/>
      <c r="MRX803" s="200"/>
      <c r="MRY803" s="200"/>
      <c r="MRZ803" s="200"/>
      <c r="MSA803" s="200"/>
      <c r="MSB803" s="200"/>
      <c r="MSC803" s="200"/>
      <c r="MSD803" s="200"/>
      <c r="MSE803" s="200"/>
      <c r="MSF803" s="200"/>
      <c r="MSG803" s="200"/>
      <c r="MSH803" s="200"/>
      <c r="MSI803" s="200"/>
      <c r="MSJ803" s="200"/>
      <c r="MSK803" s="200"/>
      <c r="MSL803" s="200"/>
      <c r="MSM803" s="200"/>
      <c r="MSN803" s="200"/>
      <c r="MSO803" s="200"/>
      <c r="MSP803" s="200"/>
      <c r="MSQ803" s="200"/>
      <c r="MSR803" s="200"/>
      <c r="MSS803" s="200"/>
      <c r="MST803" s="200"/>
      <c r="MSU803" s="200"/>
      <c r="MSV803" s="200"/>
      <c r="MSW803" s="200"/>
      <c r="MSX803" s="200"/>
      <c r="MSY803" s="200"/>
      <c r="MSZ803" s="200"/>
      <c r="MTA803" s="200"/>
      <c r="MTB803" s="200"/>
      <c r="MTC803" s="200"/>
      <c r="MTD803" s="200"/>
      <c r="MTE803" s="200"/>
      <c r="MTF803" s="200"/>
      <c r="MTG803" s="200"/>
      <c r="MTH803" s="200"/>
      <c r="MTI803" s="200"/>
      <c r="MTJ803" s="200"/>
      <c r="MTK803" s="200"/>
      <c r="MTL803" s="200"/>
      <c r="MTM803" s="200"/>
      <c r="MTN803" s="200"/>
      <c r="MTO803" s="200"/>
      <c r="MTP803" s="200"/>
      <c r="MTQ803" s="200"/>
      <c r="MTR803" s="200"/>
      <c r="MTS803" s="200"/>
      <c r="MTT803" s="200"/>
      <c r="MTU803" s="200"/>
      <c r="MTV803" s="200"/>
      <c r="MTW803" s="200"/>
      <c r="MTX803" s="200"/>
      <c r="MTY803" s="200"/>
      <c r="MTZ803" s="200"/>
      <c r="MUA803" s="200"/>
      <c r="MUB803" s="200"/>
      <c r="MUC803" s="200"/>
      <c r="MUD803" s="200"/>
      <c r="MUE803" s="200"/>
      <c r="MUF803" s="200"/>
      <c r="MUG803" s="200"/>
      <c r="MUH803" s="200"/>
      <c r="MUI803" s="200"/>
      <c r="MUJ803" s="200"/>
      <c r="MUK803" s="200"/>
      <c r="MUL803" s="200"/>
      <c r="MUM803" s="200"/>
      <c r="MUN803" s="200"/>
      <c r="MUO803" s="200"/>
      <c r="MUP803" s="200"/>
      <c r="MUQ803" s="200"/>
      <c r="MUR803" s="200"/>
      <c r="MUS803" s="200"/>
      <c r="MUT803" s="200"/>
      <c r="MUU803" s="200"/>
      <c r="MUV803" s="200"/>
      <c r="MUW803" s="200"/>
      <c r="MUX803" s="200"/>
      <c r="MUY803" s="200"/>
      <c r="MUZ803" s="200"/>
      <c r="MVA803" s="200"/>
      <c r="MVB803" s="200"/>
      <c r="MVC803" s="200"/>
      <c r="MVD803" s="200"/>
      <c r="MVE803" s="200"/>
      <c r="MVF803" s="200"/>
      <c r="MVG803" s="200"/>
      <c r="MVH803" s="200"/>
      <c r="MVI803" s="200"/>
      <c r="MVJ803" s="200"/>
      <c r="MVK803" s="200"/>
      <c r="MVL803" s="200"/>
      <c r="MVM803" s="200"/>
      <c r="MVN803" s="200"/>
      <c r="MVO803" s="200"/>
      <c r="MVP803" s="200"/>
      <c r="MVQ803" s="200"/>
      <c r="MVR803" s="200"/>
      <c r="MVS803" s="200"/>
      <c r="MVT803" s="200"/>
      <c r="MVU803" s="200"/>
      <c r="MVV803" s="200"/>
      <c r="MVW803" s="200"/>
      <c r="MVX803" s="200"/>
      <c r="MVY803" s="200"/>
      <c r="MVZ803" s="200"/>
      <c r="MWA803" s="200"/>
      <c r="MWB803" s="200"/>
      <c r="MWC803" s="200"/>
      <c r="MWD803" s="200"/>
      <c r="MWE803" s="200"/>
      <c r="MWF803" s="200"/>
      <c r="MWG803" s="200"/>
      <c r="MWH803" s="200"/>
      <c r="MWI803" s="200"/>
      <c r="MWJ803" s="200"/>
      <c r="MWK803" s="200"/>
      <c r="MWL803" s="200"/>
      <c r="MWM803" s="200"/>
      <c r="MWN803" s="200"/>
      <c r="MWO803" s="200"/>
      <c r="MWP803" s="200"/>
      <c r="MWQ803" s="200"/>
      <c r="MWR803" s="200"/>
      <c r="MWS803" s="200"/>
      <c r="MWT803" s="200"/>
      <c r="MWU803" s="200"/>
      <c r="MWV803" s="200"/>
      <c r="MWW803" s="200"/>
      <c r="MWX803" s="200"/>
      <c r="MWY803" s="200"/>
      <c r="MWZ803" s="200"/>
      <c r="MXA803" s="200"/>
      <c r="MXB803" s="200"/>
      <c r="MXC803" s="200"/>
      <c r="MXD803" s="200"/>
      <c r="MXE803" s="200"/>
      <c r="MXF803" s="200"/>
      <c r="MXG803" s="200"/>
      <c r="MXH803" s="200"/>
      <c r="MXI803" s="200"/>
      <c r="MXJ803" s="200"/>
      <c r="MXK803" s="200"/>
      <c r="MXL803" s="200"/>
      <c r="MXM803" s="200"/>
      <c r="MXN803" s="200"/>
      <c r="MXO803" s="200"/>
      <c r="MXP803" s="200"/>
      <c r="MXQ803" s="200"/>
      <c r="MXR803" s="200"/>
      <c r="MXS803" s="200"/>
      <c r="MXT803" s="200"/>
      <c r="MXU803" s="200"/>
      <c r="MXV803" s="200"/>
      <c r="MXW803" s="200"/>
      <c r="MXX803" s="200"/>
      <c r="MXY803" s="200"/>
      <c r="MXZ803" s="200"/>
      <c r="MYA803" s="200"/>
      <c r="MYB803" s="200"/>
      <c r="MYC803" s="200"/>
      <c r="MYD803" s="200"/>
      <c r="MYE803" s="200"/>
      <c r="MYF803" s="200"/>
      <c r="MYG803" s="200"/>
      <c r="MYH803" s="200"/>
      <c r="MYI803" s="200"/>
      <c r="MYJ803" s="200"/>
      <c r="MYK803" s="200"/>
      <c r="MYL803" s="200"/>
      <c r="MYM803" s="200"/>
      <c r="MYN803" s="200"/>
      <c r="MYO803" s="200"/>
      <c r="MYP803" s="200"/>
      <c r="MYQ803" s="200"/>
      <c r="MYR803" s="200"/>
      <c r="MYS803" s="200"/>
      <c r="MYT803" s="200"/>
      <c r="MYU803" s="200"/>
      <c r="MYV803" s="200"/>
      <c r="MYW803" s="200"/>
      <c r="MYX803" s="200"/>
      <c r="MYY803" s="200"/>
      <c r="MYZ803" s="200"/>
      <c r="MZA803" s="200"/>
      <c r="MZB803" s="200"/>
      <c r="MZC803" s="200"/>
      <c r="MZD803" s="200"/>
      <c r="MZE803" s="200"/>
      <c r="MZF803" s="200"/>
      <c r="MZG803" s="200"/>
      <c r="MZH803" s="200"/>
      <c r="MZI803" s="200"/>
      <c r="MZJ803" s="200"/>
      <c r="MZK803" s="200"/>
      <c r="MZL803" s="200"/>
      <c r="MZM803" s="200"/>
      <c r="MZN803" s="200"/>
      <c r="MZO803" s="200"/>
      <c r="MZP803" s="200"/>
      <c r="MZQ803" s="200"/>
      <c r="MZR803" s="200"/>
      <c r="MZS803" s="200"/>
      <c r="MZT803" s="200"/>
      <c r="MZU803" s="200"/>
      <c r="MZV803" s="200"/>
      <c r="MZW803" s="200"/>
      <c r="MZX803" s="200"/>
      <c r="MZY803" s="200"/>
      <c r="MZZ803" s="200"/>
      <c r="NAA803" s="200"/>
      <c r="NAB803" s="200"/>
      <c r="NAC803" s="200"/>
      <c r="NAD803" s="200"/>
      <c r="NAE803" s="200"/>
      <c r="NAF803" s="200"/>
      <c r="NAG803" s="200"/>
      <c r="NAH803" s="200"/>
      <c r="NAI803" s="200"/>
      <c r="NAJ803" s="200"/>
      <c r="NAK803" s="200"/>
      <c r="NAL803" s="200"/>
      <c r="NAM803" s="200"/>
      <c r="NAN803" s="200"/>
      <c r="NAO803" s="200"/>
      <c r="NAP803" s="200"/>
      <c r="NAQ803" s="200"/>
      <c r="NAR803" s="200"/>
      <c r="NAS803" s="200"/>
      <c r="NAT803" s="200"/>
      <c r="NAU803" s="200"/>
      <c r="NAV803" s="200"/>
      <c r="NAW803" s="200"/>
      <c r="NAX803" s="200"/>
      <c r="NAY803" s="200"/>
      <c r="NAZ803" s="200"/>
      <c r="NBA803" s="200"/>
      <c r="NBB803" s="200"/>
      <c r="NBC803" s="200"/>
      <c r="NBD803" s="200"/>
      <c r="NBE803" s="200"/>
      <c r="NBF803" s="200"/>
      <c r="NBG803" s="200"/>
      <c r="NBH803" s="200"/>
      <c r="NBI803" s="200"/>
      <c r="NBJ803" s="200"/>
      <c r="NBK803" s="200"/>
      <c r="NBL803" s="200"/>
      <c r="NBM803" s="200"/>
      <c r="NBN803" s="200"/>
      <c r="NBO803" s="200"/>
      <c r="NBP803" s="200"/>
      <c r="NBQ803" s="200"/>
      <c r="NBR803" s="200"/>
      <c r="NBS803" s="200"/>
      <c r="NBT803" s="200"/>
      <c r="NBU803" s="200"/>
      <c r="NBV803" s="200"/>
      <c r="NBW803" s="200"/>
      <c r="NBX803" s="200"/>
      <c r="NBY803" s="200"/>
      <c r="NBZ803" s="200"/>
      <c r="NCA803" s="200"/>
      <c r="NCB803" s="200"/>
      <c r="NCC803" s="200"/>
      <c r="NCD803" s="200"/>
      <c r="NCE803" s="200"/>
      <c r="NCF803" s="200"/>
      <c r="NCG803" s="200"/>
      <c r="NCH803" s="200"/>
      <c r="NCI803" s="200"/>
      <c r="NCJ803" s="200"/>
      <c r="NCK803" s="200"/>
      <c r="NCL803" s="200"/>
      <c r="NCM803" s="200"/>
      <c r="NCN803" s="200"/>
      <c r="NCO803" s="200"/>
      <c r="NCP803" s="200"/>
      <c r="NCQ803" s="200"/>
      <c r="NCR803" s="200"/>
      <c r="NCS803" s="200"/>
      <c r="NCT803" s="200"/>
      <c r="NCU803" s="200"/>
      <c r="NCV803" s="200"/>
      <c r="NCW803" s="200"/>
      <c r="NCX803" s="200"/>
      <c r="NCY803" s="200"/>
      <c r="NCZ803" s="200"/>
      <c r="NDA803" s="200"/>
      <c r="NDB803" s="200"/>
      <c r="NDC803" s="200"/>
      <c r="NDD803" s="200"/>
      <c r="NDE803" s="200"/>
      <c r="NDF803" s="200"/>
      <c r="NDG803" s="200"/>
      <c r="NDH803" s="200"/>
      <c r="NDI803" s="200"/>
      <c r="NDJ803" s="200"/>
      <c r="NDK803" s="200"/>
      <c r="NDL803" s="200"/>
      <c r="NDM803" s="200"/>
      <c r="NDN803" s="200"/>
      <c r="NDO803" s="200"/>
      <c r="NDP803" s="200"/>
      <c r="NDQ803" s="200"/>
      <c r="NDR803" s="200"/>
      <c r="NDS803" s="200"/>
      <c r="NDT803" s="200"/>
      <c r="NDU803" s="200"/>
      <c r="NDV803" s="200"/>
      <c r="NDW803" s="200"/>
      <c r="NDX803" s="200"/>
      <c r="NDY803" s="200"/>
      <c r="NDZ803" s="200"/>
      <c r="NEA803" s="200"/>
      <c r="NEB803" s="200"/>
      <c r="NEC803" s="200"/>
      <c r="NED803" s="200"/>
      <c r="NEE803" s="200"/>
      <c r="NEF803" s="200"/>
      <c r="NEG803" s="200"/>
      <c r="NEH803" s="200"/>
      <c r="NEI803" s="200"/>
      <c r="NEJ803" s="200"/>
      <c r="NEK803" s="200"/>
      <c r="NEL803" s="200"/>
      <c r="NEM803" s="200"/>
      <c r="NEN803" s="200"/>
      <c r="NEO803" s="200"/>
      <c r="NEP803" s="200"/>
      <c r="NEQ803" s="200"/>
      <c r="NER803" s="200"/>
      <c r="NES803" s="200"/>
      <c r="NET803" s="200"/>
      <c r="NEU803" s="200"/>
      <c r="NEV803" s="200"/>
      <c r="NEW803" s="200"/>
      <c r="NEX803" s="200"/>
      <c r="NEY803" s="200"/>
      <c r="NEZ803" s="200"/>
      <c r="NFA803" s="200"/>
      <c r="NFB803" s="200"/>
      <c r="NFC803" s="200"/>
      <c r="NFD803" s="200"/>
      <c r="NFE803" s="200"/>
      <c r="NFF803" s="200"/>
      <c r="NFG803" s="200"/>
      <c r="NFH803" s="200"/>
      <c r="NFI803" s="200"/>
      <c r="NFJ803" s="200"/>
      <c r="NFK803" s="200"/>
      <c r="NFL803" s="200"/>
      <c r="NFM803" s="200"/>
      <c r="NFN803" s="200"/>
      <c r="NFO803" s="200"/>
      <c r="NFP803" s="200"/>
      <c r="NFQ803" s="200"/>
      <c r="NFR803" s="200"/>
      <c r="NFS803" s="200"/>
      <c r="NFT803" s="200"/>
      <c r="NFU803" s="200"/>
      <c r="NFV803" s="200"/>
      <c r="NFW803" s="200"/>
      <c r="NFX803" s="200"/>
      <c r="NFY803" s="200"/>
      <c r="NFZ803" s="200"/>
      <c r="NGA803" s="200"/>
      <c r="NGB803" s="200"/>
      <c r="NGC803" s="200"/>
      <c r="NGD803" s="200"/>
      <c r="NGE803" s="200"/>
      <c r="NGF803" s="200"/>
      <c r="NGG803" s="200"/>
      <c r="NGH803" s="200"/>
      <c r="NGI803" s="200"/>
      <c r="NGJ803" s="200"/>
      <c r="NGK803" s="200"/>
      <c r="NGL803" s="200"/>
      <c r="NGM803" s="200"/>
      <c r="NGN803" s="200"/>
      <c r="NGO803" s="200"/>
      <c r="NGP803" s="200"/>
      <c r="NGQ803" s="200"/>
      <c r="NGR803" s="200"/>
      <c r="NGS803" s="200"/>
      <c r="NGT803" s="200"/>
      <c r="NGU803" s="200"/>
      <c r="NGV803" s="200"/>
      <c r="NGW803" s="200"/>
      <c r="NGX803" s="200"/>
      <c r="NGY803" s="200"/>
      <c r="NGZ803" s="200"/>
      <c r="NHA803" s="200"/>
      <c r="NHB803" s="200"/>
      <c r="NHC803" s="200"/>
      <c r="NHD803" s="200"/>
      <c r="NHE803" s="200"/>
      <c r="NHF803" s="200"/>
      <c r="NHG803" s="200"/>
      <c r="NHH803" s="200"/>
      <c r="NHI803" s="200"/>
      <c r="NHJ803" s="200"/>
      <c r="NHK803" s="200"/>
      <c r="NHL803" s="200"/>
      <c r="NHM803" s="200"/>
      <c r="NHN803" s="200"/>
      <c r="NHO803" s="200"/>
      <c r="NHP803" s="200"/>
      <c r="NHQ803" s="200"/>
      <c r="NHR803" s="200"/>
      <c r="NHS803" s="200"/>
      <c r="NHT803" s="200"/>
      <c r="NHU803" s="200"/>
      <c r="NHV803" s="200"/>
      <c r="NHW803" s="200"/>
      <c r="NHX803" s="200"/>
      <c r="NHY803" s="200"/>
      <c r="NHZ803" s="200"/>
      <c r="NIA803" s="200"/>
      <c r="NIB803" s="200"/>
      <c r="NIC803" s="200"/>
      <c r="NID803" s="200"/>
      <c r="NIE803" s="200"/>
      <c r="NIF803" s="200"/>
      <c r="NIG803" s="200"/>
      <c r="NIH803" s="200"/>
      <c r="NII803" s="200"/>
      <c r="NIJ803" s="200"/>
      <c r="NIK803" s="200"/>
      <c r="NIL803" s="200"/>
      <c r="NIM803" s="200"/>
      <c r="NIN803" s="200"/>
      <c r="NIO803" s="200"/>
      <c r="NIP803" s="200"/>
      <c r="NIQ803" s="200"/>
      <c r="NIR803" s="200"/>
      <c r="NIS803" s="200"/>
      <c r="NIT803" s="200"/>
      <c r="NIU803" s="200"/>
      <c r="NIV803" s="200"/>
      <c r="NIW803" s="200"/>
      <c r="NIX803" s="200"/>
      <c r="NIY803" s="200"/>
      <c r="NIZ803" s="200"/>
      <c r="NJA803" s="200"/>
      <c r="NJB803" s="200"/>
      <c r="NJC803" s="200"/>
      <c r="NJD803" s="200"/>
      <c r="NJE803" s="200"/>
      <c r="NJF803" s="200"/>
      <c r="NJG803" s="200"/>
      <c r="NJH803" s="200"/>
      <c r="NJI803" s="200"/>
      <c r="NJJ803" s="200"/>
      <c r="NJK803" s="200"/>
      <c r="NJL803" s="200"/>
      <c r="NJM803" s="200"/>
      <c r="NJN803" s="200"/>
      <c r="NJO803" s="200"/>
      <c r="NJP803" s="200"/>
      <c r="NJQ803" s="200"/>
      <c r="NJR803" s="200"/>
      <c r="NJS803" s="200"/>
      <c r="NJT803" s="200"/>
      <c r="NJU803" s="200"/>
      <c r="NJV803" s="200"/>
      <c r="NJW803" s="200"/>
      <c r="NJX803" s="200"/>
      <c r="NJY803" s="200"/>
      <c r="NJZ803" s="200"/>
      <c r="NKA803" s="200"/>
      <c r="NKB803" s="200"/>
      <c r="NKC803" s="200"/>
      <c r="NKD803" s="200"/>
      <c r="NKE803" s="200"/>
      <c r="NKF803" s="200"/>
      <c r="NKG803" s="200"/>
      <c r="NKH803" s="200"/>
      <c r="NKI803" s="200"/>
      <c r="NKJ803" s="200"/>
      <c r="NKK803" s="200"/>
      <c r="NKL803" s="200"/>
      <c r="NKM803" s="200"/>
      <c r="NKN803" s="200"/>
      <c r="NKO803" s="200"/>
      <c r="NKP803" s="200"/>
      <c r="NKQ803" s="200"/>
      <c r="NKR803" s="200"/>
      <c r="NKS803" s="200"/>
      <c r="NKT803" s="200"/>
      <c r="NKU803" s="200"/>
      <c r="NKV803" s="200"/>
      <c r="NKW803" s="200"/>
      <c r="NKX803" s="200"/>
      <c r="NKY803" s="200"/>
      <c r="NKZ803" s="200"/>
      <c r="NLA803" s="200"/>
      <c r="NLB803" s="200"/>
      <c r="NLC803" s="200"/>
      <c r="NLD803" s="200"/>
      <c r="NLE803" s="200"/>
      <c r="NLF803" s="200"/>
      <c r="NLG803" s="200"/>
      <c r="NLH803" s="200"/>
      <c r="NLI803" s="200"/>
      <c r="NLJ803" s="200"/>
      <c r="NLK803" s="200"/>
      <c r="NLL803" s="200"/>
      <c r="NLM803" s="200"/>
      <c r="NLN803" s="200"/>
      <c r="NLO803" s="200"/>
      <c r="NLP803" s="200"/>
      <c r="NLQ803" s="200"/>
      <c r="NLR803" s="200"/>
      <c r="NLS803" s="200"/>
      <c r="NLT803" s="200"/>
      <c r="NLU803" s="200"/>
      <c r="NLV803" s="200"/>
      <c r="NLW803" s="200"/>
      <c r="NLX803" s="200"/>
      <c r="NLY803" s="200"/>
      <c r="NLZ803" s="200"/>
      <c r="NMA803" s="200"/>
      <c r="NMB803" s="200"/>
      <c r="NMC803" s="200"/>
      <c r="NMD803" s="200"/>
      <c r="NME803" s="200"/>
      <c r="NMF803" s="200"/>
      <c r="NMG803" s="200"/>
      <c r="NMH803" s="200"/>
      <c r="NMI803" s="200"/>
      <c r="NMJ803" s="200"/>
      <c r="NMK803" s="200"/>
      <c r="NML803" s="200"/>
      <c r="NMM803" s="200"/>
      <c r="NMN803" s="200"/>
      <c r="NMO803" s="200"/>
      <c r="NMP803" s="200"/>
      <c r="NMQ803" s="200"/>
      <c r="NMR803" s="200"/>
      <c r="NMS803" s="200"/>
      <c r="NMT803" s="200"/>
      <c r="NMU803" s="200"/>
      <c r="NMV803" s="200"/>
      <c r="NMW803" s="200"/>
      <c r="NMX803" s="200"/>
      <c r="NMY803" s="200"/>
      <c r="NMZ803" s="200"/>
      <c r="NNA803" s="200"/>
      <c r="NNB803" s="200"/>
      <c r="NNC803" s="200"/>
      <c r="NND803" s="200"/>
      <c r="NNE803" s="200"/>
      <c r="NNF803" s="200"/>
      <c r="NNG803" s="200"/>
      <c r="NNH803" s="200"/>
      <c r="NNI803" s="200"/>
      <c r="NNJ803" s="200"/>
      <c r="NNK803" s="200"/>
      <c r="NNL803" s="200"/>
      <c r="NNM803" s="200"/>
      <c r="NNN803" s="200"/>
      <c r="NNO803" s="200"/>
      <c r="NNP803" s="200"/>
      <c r="NNQ803" s="200"/>
      <c r="NNR803" s="200"/>
      <c r="NNS803" s="200"/>
      <c r="NNT803" s="200"/>
      <c r="NNU803" s="200"/>
      <c r="NNV803" s="200"/>
      <c r="NNW803" s="200"/>
      <c r="NNX803" s="200"/>
      <c r="NNY803" s="200"/>
      <c r="NNZ803" s="200"/>
      <c r="NOA803" s="200"/>
      <c r="NOB803" s="200"/>
      <c r="NOC803" s="200"/>
      <c r="NOD803" s="200"/>
      <c r="NOE803" s="200"/>
      <c r="NOF803" s="200"/>
      <c r="NOG803" s="200"/>
      <c r="NOH803" s="200"/>
      <c r="NOI803" s="200"/>
      <c r="NOJ803" s="200"/>
      <c r="NOK803" s="200"/>
      <c r="NOL803" s="200"/>
      <c r="NOM803" s="200"/>
      <c r="NON803" s="200"/>
      <c r="NOO803" s="200"/>
      <c r="NOP803" s="200"/>
      <c r="NOQ803" s="200"/>
      <c r="NOR803" s="200"/>
      <c r="NOS803" s="200"/>
      <c r="NOT803" s="200"/>
      <c r="NOU803" s="200"/>
      <c r="NOV803" s="200"/>
      <c r="NOW803" s="200"/>
      <c r="NOX803" s="200"/>
      <c r="NOY803" s="200"/>
      <c r="NOZ803" s="200"/>
      <c r="NPA803" s="200"/>
      <c r="NPB803" s="200"/>
      <c r="NPC803" s="200"/>
      <c r="NPD803" s="200"/>
      <c r="NPE803" s="200"/>
      <c r="NPF803" s="200"/>
      <c r="NPG803" s="200"/>
      <c r="NPH803" s="200"/>
      <c r="NPI803" s="200"/>
      <c r="NPJ803" s="200"/>
      <c r="NPK803" s="200"/>
      <c r="NPL803" s="200"/>
      <c r="NPM803" s="200"/>
      <c r="NPN803" s="200"/>
      <c r="NPO803" s="200"/>
      <c r="NPP803" s="200"/>
      <c r="NPQ803" s="200"/>
      <c r="NPR803" s="200"/>
      <c r="NPS803" s="200"/>
      <c r="NPT803" s="200"/>
      <c r="NPU803" s="200"/>
      <c r="NPV803" s="200"/>
      <c r="NPW803" s="200"/>
      <c r="NPX803" s="200"/>
      <c r="NPY803" s="200"/>
      <c r="NPZ803" s="200"/>
      <c r="NQA803" s="200"/>
      <c r="NQB803" s="200"/>
      <c r="NQC803" s="200"/>
      <c r="NQD803" s="200"/>
      <c r="NQE803" s="200"/>
      <c r="NQF803" s="200"/>
      <c r="NQG803" s="200"/>
      <c r="NQH803" s="200"/>
      <c r="NQI803" s="200"/>
      <c r="NQJ803" s="200"/>
      <c r="NQK803" s="200"/>
      <c r="NQL803" s="200"/>
      <c r="NQM803" s="200"/>
      <c r="NQN803" s="200"/>
      <c r="NQO803" s="200"/>
      <c r="NQP803" s="200"/>
      <c r="NQQ803" s="200"/>
      <c r="NQR803" s="200"/>
      <c r="NQS803" s="200"/>
      <c r="NQT803" s="200"/>
      <c r="NQU803" s="200"/>
      <c r="NQV803" s="200"/>
      <c r="NQW803" s="200"/>
      <c r="NQX803" s="200"/>
      <c r="NQY803" s="200"/>
      <c r="NQZ803" s="200"/>
      <c r="NRA803" s="200"/>
      <c r="NRB803" s="200"/>
      <c r="NRC803" s="200"/>
      <c r="NRD803" s="200"/>
      <c r="NRE803" s="200"/>
      <c r="NRF803" s="200"/>
      <c r="NRG803" s="200"/>
      <c r="NRH803" s="200"/>
      <c r="NRI803" s="200"/>
      <c r="NRJ803" s="200"/>
      <c r="NRK803" s="200"/>
      <c r="NRL803" s="200"/>
      <c r="NRM803" s="200"/>
      <c r="NRN803" s="200"/>
      <c r="NRO803" s="200"/>
      <c r="NRP803" s="200"/>
      <c r="NRQ803" s="200"/>
      <c r="NRR803" s="200"/>
      <c r="NRS803" s="200"/>
      <c r="NRT803" s="200"/>
      <c r="NRU803" s="200"/>
      <c r="NRV803" s="200"/>
      <c r="NRW803" s="200"/>
      <c r="NRX803" s="200"/>
      <c r="NRY803" s="200"/>
      <c r="NRZ803" s="200"/>
      <c r="NSA803" s="200"/>
      <c r="NSB803" s="200"/>
      <c r="NSC803" s="200"/>
      <c r="NSD803" s="200"/>
      <c r="NSE803" s="200"/>
      <c r="NSF803" s="200"/>
      <c r="NSG803" s="200"/>
      <c r="NSH803" s="200"/>
      <c r="NSI803" s="200"/>
      <c r="NSJ803" s="200"/>
      <c r="NSK803" s="200"/>
      <c r="NSL803" s="200"/>
      <c r="NSM803" s="200"/>
      <c r="NSN803" s="200"/>
      <c r="NSO803" s="200"/>
      <c r="NSP803" s="200"/>
      <c r="NSQ803" s="200"/>
      <c r="NSR803" s="200"/>
      <c r="NSS803" s="200"/>
      <c r="NST803" s="200"/>
      <c r="NSU803" s="200"/>
      <c r="NSV803" s="200"/>
      <c r="NSW803" s="200"/>
      <c r="NSX803" s="200"/>
      <c r="NSY803" s="200"/>
      <c r="NSZ803" s="200"/>
      <c r="NTA803" s="200"/>
      <c r="NTB803" s="200"/>
      <c r="NTC803" s="200"/>
      <c r="NTD803" s="200"/>
      <c r="NTE803" s="200"/>
      <c r="NTF803" s="200"/>
      <c r="NTG803" s="200"/>
      <c r="NTH803" s="200"/>
      <c r="NTI803" s="200"/>
      <c r="NTJ803" s="200"/>
      <c r="NTK803" s="200"/>
      <c r="NTL803" s="200"/>
      <c r="NTM803" s="200"/>
      <c r="NTN803" s="200"/>
      <c r="NTO803" s="200"/>
      <c r="NTP803" s="200"/>
      <c r="NTQ803" s="200"/>
      <c r="NTR803" s="200"/>
      <c r="NTS803" s="200"/>
      <c r="NTT803" s="200"/>
      <c r="NTU803" s="200"/>
      <c r="NTV803" s="200"/>
      <c r="NTW803" s="200"/>
      <c r="NTX803" s="200"/>
      <c r="NTY803" s="200"/>
      <c r="NTZ803" s="200"/>
      <c r="NUA803" s="200"/>
      <c r="NUB803" s="200"/>
      <c r="NUC803" s="200"/>
      <c r="NUD803" s="200"/>
      <c r="NUE803" s="200"/>
      <c r="NUF803" s="200"/>
      <c r="NUG803" s="200"/>
      <c r="NUH803" s="200"/>
      <c r="NUI803" s="200"/>
      <c r="NUJ803" s="200"/>
      <c r="NUK803" s="200"/>
      <c r="NUL803" s="200"/>
      <c r="NUM803" s="200"/>
      <c r="NUN803" s="200"/>
      <c r="NUO803" s="200"/>
      <c r="NUP803" s="200"/>
      <c r="NUQ803" s="200"/>
      <c r="NUR803" s="200"/>
      <c r="NUS803" s="200"/>
      <c r="NUT803" s="200"/>
      <c r="NUU803" s="200"/>
      <c r="NUV803" s="200"/>
      <c r="NUW803" s="200"/>
      <c r="NUX803" s="200"/>
      <c r="NUY803" s="200"/>
      <c r="NUZ803" s="200"/>
      <c r="NVA803" s="200"/>
      <c r="NVB803" s="200"/>
      <c r="NVC803" s="200"/>
      <c r="NVD803" s="200"/>
      <c r="NVE803" s="200"/>
      <c r="NVF803" s="200"/>
      <c r="NVG803" s="200"/>
      <c r="NVH803" s="200"/>
      <c r="NVI803" s="200"/>
      <c r="NVJ803" s="200"/>
      <c r="NVK803" s="200"/>
      <c r="NVL803" s="200"/>
      <c r="NVM803" s="200"/>
      <c r="NVN803" s="200"/>
      <c r="NVO803" s="200"/>
      <c r="NVP803" s="200"/>
      <c r="NVQ803" s="200"/>
      <c r="NVR803" s="200"/>
      <c r="NVS803" s="200"/>
      <c r="NVT803" s="200"/>
      <c r="NVU803" s="200"/>
      <c r="NVV803" s="200"/>
      <c r="NVW803" s="200"/>
      <c r="NVX803" s="200"/>
      <c r="NVY803" s="200"/>
      <c r="NVZ803" s="200"/>
      <c r="NWA803" s="200"/>
      <c r="NWB803" s="200"/>
      <c r="NWC803" s="200"/>
      <c r="NWD803" s="200"/>
      <c r="NWE803" s="200"/>
      <c r="NWF803" s="200"/>
      <c r="NWG803" s="200"/>
      <c r="NWH803" s="200"/>
      <c r="NWI803" s="200"/>
      <c r="NWJ803" s="200"/>
      <c r="NWK803" s="200"/>
      <c r="NWL803" s="200"/>
      <c r="NWM803" s="200"/>
      <c r="NWN803" s="200"/>
      <c r="NWO803" s="200"/>
      <c r="NWP803" s="200"/>
      <c r="NWQ803" s="200"/>
      <c r="NWR803" s="200"/>
      <c r="NWS803" s="200"/>
      <c r="NWT803" s="200"/>
      <c r="NWU803" s="200"/>
      <c r="NWV803" s="200"/>
      <c r="NWW803" s="200"/>
      <c r="NWX803" s="200"/>
      <c r="NWY803" s="200"/>
      <c r="NWZ803" s="200"/>
      <c r="NXA803" s="200"/>
      <c r="NXB803" s="200"/>
      <c r="NXC803" s="200"/>
      <c r="NXD803" s="200"/>
      <c r="NXE803" s="200"/>
      <c r="NXF803" s="200"/>
      <c r="NXG803" s="200"/>
      <c r="NXH803" s="200"/>
      <c r="NXI803" s="200"/>
      <c r="NXJ803" s="200"/>
      <c r="NXK803" s="200"/>
      <c r="NXL803" s="200"/>
      <c r="NXM803" s="200"/>
      <c r="NXN803" s="200"/>
      <c r="NXO803" s="200"/>
      <c r="NXP803" s="200"/>
      <c r="NXQ803" s="200"/>
      <c r="NXR803" s="200"/>
      <c r="NXS803" s="200"/>
      <c r="NXT803" s="200"/>
      <c r="NXU803" s="200"/>
      <c r="NXV803" s="200"/>
      <c r="NXW803" s="200"/>
      <c r="NXX803" s="200"/>
      <c r="NXY803" s="200"/>
      <c r="NXZ803" s="200"/>
      <c r="NYA803" s="200"/>
      <c r="NYB803" s="200"/>
      <c r="NYC803" s="200"/>
      <c r="NYD803" s="200"/>
      <c r="NYE803" s="200"/>
      <c r="NYF803" s="200"/>
      <c r="NYG803" s="200"/>
      <c r="NYH803" s="200"/>
      <c r="NYI803" s="200"/>
      <c r="NYJ803" s="200"/>
      <c r="NYK803" s="200"/>
      <c r="NYL803" s="200"/>
      <c r="NYM803" s="200"/>
      <c r="NYN803" s="200"/>
      <c r="NYO803" s="200"/>
      <c r="NYP803" s="200"/>
      <c r="NYQ803" s="200"/>
      <c r="NYR803" s="200"/>
      <c r="NYS803" s="200"/>
      <c r="NYT803" s="200"/>
      <c r="NYU803" s="200"/>
      <c r="NYV803" s="200"/>
      <c r="NYW803" s="200"/>
      <c r="NYX803" s="200"/>
      <c r="NYY803" s="200"/>
      <c r="NYZ803" s="200"/>
      <c r="NZA803" s="200"/>
      <c r="NZB803" s="200"/>
      <c r="NZC803" s="200"/>
      <c r="NZD803" s="200"/>
      <c r="NZE803" s="200"/>
      <c r="NZF803" s="200"/>
      <c r="NZG803" s="200"/>
      <c r="NZH803" s="200"/>
      <c r="NZI803" s="200"/>
      <c r="NZJ803" s="200"/>
      <c r="NZK803" s="200"/>
      <c r="NZL803" s="200"/>
      <c r="NZM803" s="200"/>
      <c r="NZN803" s="200"/>
      <c r="NZO803" s="200"/>
      <c r="NZP803" s="200"/>
      <c r="NZQ803" s="200"/>
      <c r="NZR803" s="200"/>
      <c r="NZS803" s="200"/>
      <c r="NZT803" s="200"/>
      <c r="NZU803" s="200"/>
      <c r="NZV803" s="200"/>
      <c r="NZW803" s="200"/>
      <c r="NZX803" s="200"/>
      <c r="NZY803" s="200"/>
      <c r="NZZ803" s="200"/>
      <c r="OAA803" s="200"/>
      <c r="OAB803" s="200"/>
      <c r="OAC803" s="200"/>
      <c r="OAD803" s="200"/>
      <c r="OAE803" s="200"/>
      <c r="OAF803" s="200"/>
      <c r="OAG803" s="200"/>
      <c r="OAH803" s="200"/>
      <c r="OAI803" s="200"/>
      <c r="OAJ803" s="200"/>
      <c r="OAK803" s="200"/>
      <c r="OAL803" s="200"/>
      <c r="OAM803" s="200"/>
      <c r="OAN803" s="200"/>
      <c r="OAO803" s="200"/>
      <c r="OAP803" s="200"/>
      <c r="OAQ803" s="200"/>
      <c r="OAR803" s="200"/>
      <c r="OAS803" s="200"/>
      <c r="OAT803" s="200"/>
      <c r="OAU803" s="200"/>
      <c r="OAV803" s="200"/>
      <c r="OAW803" s="200"/>
      <c r="OAX803" s="200"/>
      <c r="OAY803" s="200"/>
      <c r="OAZ803" s="200"/>
      <c r="OBA803" s="200"/>
      <c r="OBB803" s="200"/>
      <c r="OBC803" s="200"/>
      <c r="OBD803" s="200"/>
      <c r="OBE803" s="200"/>
      <c r="OBF803" s="200"/>
      <c r="OBG803" s="200"/>
      <c r="OBH803" s="200"/>
      <c r="OBI803" s="200"/>
      <c r="OBJ803" s="200"/>
      <c r="OBK803" s="200"/>
      <c r="OBL803" s="200"/>
      <c r="OBM803" s="200"/>
      <c r="OBN803" s="200"/>
      <c r="OBO803" s="200"/>
      <c r="OBP803" s="200"/>
      <c r="OBQ803" s="200"/>
      <c r="OBR803" s="200"/>
      <c r="OBS803" s="200"/>
      <c r="OBT803" s="200"/>
      <c r="OBU803" s="200"/>
      <c r="OBV803" s="200"/>
      <c r="OBW803" s="200"/>
      <c r="OBX803" s="200"/>
      <c r="OBY803" s="200"/>
      <c r="OBZ803" s="200"/>
      <c r="OCA803" s="200"/>
      <c r="OCB803" s="200"/>
      <c r="OCC803" s="200"/>
      <c r="OCD803" s="200"/>
      <c r="OCE803" s="200"/>
      <c r="OCF803" s="200"/>
      <c r="OCG803" s="200"/>
      <c r="OCH803" s="200"/>
      <c r="OCI803" s="200"/>
      <c r="OCJ803" s="200"/>
      <c r="OCK803" s="200"/>
      <c r="OCL803" s="200"/>
      <c r="OCM803" s="200"/>
      <c r="OCN803" s="200"/>
      <c r="OCO803" s="200"/>
      <c r="OCP803" s="200"/>
      <c r="OCQ803" s="200"/>
      <c r="OCR803" s="200"/>
      <c r="OCS803" s="200"/>
      <c r="OCT803" s="200"/>
      <c r="OCU803" s="200"/>
      <c r="OCV803" s="200"/>
      <c r="OCW803" s="200"/>
      <c r="OCX803" s="200"/>
      <c r="OCY803" s="200"/>
      <c r="OCZ803" s="200"/>
      <c r="ODA803" s="200"/>
      <c r="ODB803" s="200"/>
      <c r="ODC803" s="200"/>
      <c r="ODD803" s="200"/>
      <c r="ODE803" s="200"/>
      <c r="ODF803" s="200"/>
      <c r="ODG803" s="200"/>
      <c r="ODH803" s="200"/>
      <c r="ODI803" s="200"/>
      <c r="ODJ803" s="200"/>
      <c r="ODK803" s="200"/>
      <c r="ODL803" s="200"/>
      <c r="ODM803" s="200"/>
      <c r="ODN803" s="200"/>
      <c r="ODO803" s="200"/>
      <c r="ODP803" s="200"/>
      <c r="ODQ803" s="200"/>
      <c r="ODR803" s="200"/>
      <c r="ODS803" s="200"/>
      <c r="ODT803" s="200"/>
      <c r="ODU803" s="200"/>
      <c r="ODV803" s="200"/>
      <c r="ODW803" s="200"/>
      <c r="ODX803" s="200"/>
      <c r="ODY803" s="200"/>
      <c r="ODZ803" s="200"/>
      <c r="OEA803" s="200"/>
      <c r="OEB803" s="200"/>
      <c r="OEC803" s="200"/>
      <c r="OED803" s="200"/>
      <c r="OEE803" s="200"/>
      <c r="OEF803" s="200"/>
      <c r="OEG803" s="200"/>
      <c r="OEH803" s="200"/>
      <c r="OEI803" s="200"/>
      <c r="OEJ803" s="200"/>
      <c r="OEK803" s="200"/>
      <c r="OEL803" s="200"/>
      <c r="OEM803" s="200"/>
      <c r="OEN803" s="200"/>
      <c r="OEO803" s="200"/>
      <c r="OEP803" s="200"/>
      <c r="OEQ803" s="200"/>
      <c r="OER803" s="200"/>
      <c r="OES803" s="200"/>
      <c r="OET803" s="200"/>
      <c r="OEU803" s="200"/>
      <c r="OEV803" s="200"/>
      <c r="OEW803" s="200"/>
      <c r="OEX803" s="200"/>
      <c r="OEY803" s="200"/>
      <c r="OEZ803" s="200"/>
      <c r="OFA803" s="200"/>
      <c r="OFB803" s="200"/>
      <c r="OFC803" s="200"/>
      <c r="OFD803" s="200"/>
      <c r="OFE803" s="200"/>
      <c r="OFF803" s="200"/>
      <c r="OFG803" s="200"/>
      <c r="OFH803" s="200"/>
      <c r="OFI803" s="200"/>
      <c r="OFJ803" s="200"/>
      <c r="OFK803" s="200"/>
      <c r="OFL803" s="200"/>
      <c r="OFM803" s="200"/>
      <c r="OFN803" s="200"/>
      <c r="OFO803" s="200"/>
      <c r="OFP803" s="200"/>
      <c r="OFQ803" s="200"/>
      <c r="OFR803" s="200"/>
      <c r="OFS803" s="200"/>
      <c r="OFT803" s="200"/>
      <c r="OFU803" s="200"/>
      <c r="OFV803" s="200"/>
      <c r="OFW803" s="200"/>
      <c r="OFX803" s="200"/>
      <c r="OFY803" s="200"/>
      <c r="OFZ803" s="200"/>
      <c r="OGA803" s="200"/>
      <c r="OGB803" s="200"/>
      <c r="OGC803" s="200"/>
      <c r="OGD803" s="200"/>
      <c r="OGE803" s="200"/>
      <c r="OGF803" s="200"/>
      <c r="OGG803" s="200"/>
      <c r="OGH803" s="200"/>
      <c r="OGI803" s="200"/>
      <c r="OGJ803" s="200"/>
      <c r="OGK803" s="200"/>
      <c r="OGL803" s="200"/>
      <c r="OGM803" s="200"/>
      <c r="OGN803" s="200"/>
      <c r="OGO803" s="200"/>
      <c r="OGP803" s="200"/>
      <c r="OGQ803" s="200"/>
      <c r="OGR803" s="200"/>
      <c r="OGS803" s="200"/>
      <c r="OGT803" s="200"/>
      <c r="OGU803" s="200"/>
      <c r="OGV803" s="200"/>
      <c r="OGW803" s="200"/>
      <c r="OGX803" s="200"/>
      <c r="OGY803" s="200"/>
      <c r="OGZ803" s="200"/>
      <c r="OHA803" s="200"/>
      <c r="OHB803" s="200"/>
      <c r="OHC803" s="200"/>
      <c r="OHD803" s="200"/>
      <c r="OHE803" s="200"/>
      <c r="OHF803" s="200"/>
      <c r="OHG803" s="200"/>
      <c r="OHH803" s="200"/>
      <c r="OHI803" s="200"/>
      <c r="OHJ803" s="200"/>
      <c r="OHK803" s="200"/>
      <c r="OHL803" s="200"/>
      <c r="OHM803" s="200"/>
      <c r="OHN803" s="200"/>
      <c r="OHO803" s="200"/>
      <c r="OHP803" s="200"/>
      <c r="OHQ803" s="200"/>
      <c r="OHR803" s="200"/>
      <c r="OHS803" s="200"/>
      <c r="OHT803" s="200"/>
      <c r="OHU803" s="200"/>
      <c r="OHV803" s="200"/>
      <c r="OHW803" s="200"/>
      <c r="OHX803" s="200"/>
      <c r="OHY803" s="200"/>
      <c r="OHZ803" s="200"/>
      <c r="OIA803" s="200"/>
      <c r="OIB803" s="200"/>
      <c r="OIC803" s="200"/>
      <c r="OID803" s="200"/>
      <c r="OIE803" s="200"/>
      <c r="OIF803" s="200"/>
      <c r="OIG803" s="200"/>
      <c r="OIH803" s="200"/>
      <c r="OII803" s="200"/>
      <c r="OIJ803" s="200"/>
      <c r="OIK803" s="200"/>
      <c r="OIL803" s="200"/>
      <c r="OIM803" s="200"/>
      <c r="OIN803" s="200"/>
      <c r="OIO803" s="200"/>
      <c r="OIP803" s="200"/>
      <c r="OIQ803" s="200"/>
      <c r="OIR803" s="200"/>
      <c r="OIS803" s="200"/>
      <c r="OIT803" s="200"/>
      <c r="OIU803" s="200"/>
      <c r="OIV803" s="200"/>
      <c r="OIW803" s="200"/>
      <c r="OIX803" s="200"/>
      <c r="OIY803" s="200"/>
      <c r="OIZ803" s="200"/>
      <c r="OJA803" s="200"/>
      <c r="OJB803" s="200"/>
      <c r="OJC803" s="200"/>
      <c r="OJD803" s="200"/>
      <c r="OJE803" s="200"/>
      <c r="OJF803" s="200"/>
      <c r="OJG803" s="200"/>
      <c r="OJH803" s="200"/>
      <c r="OJI803" s="200"/>
      <c r="OJJ803" s="200"/>
      <c r="OJK803" s="200"/>
      <c r="OJL803" s="200"/>
      <c r="OJM803" s="200"/>
      <c r="OJN803" s="200"/>
      <c r="OJO803" s="200"/>
      <c r="OJP803" s="200"/>
      <c r="OJQ803" s="200"/>
      <c r="OJR803" s="200"/>
      <c r="OJS803" s="200"/>
      <c r="OJT803" s="200"/>
      <c r="OJU803" s="200"/>
      <c r="OJV803" s="200"/>
      <c r="OJW803" s="200"/>
      <c r="OJX803" s="200"/>
      <c r="OJY803" s="200"/>
      <c r="OJZ803" s="200"/>
      <c r="OKA803" s="200"/>
      <c r="OKB803" s="200"/>
      <c r="OKC803" s="200"/>
      <c r="OKD803" s="200"/>
      <c r="OKE803" s="200"/>
      <c r="OKF803" s="200"/>
      <c r="OKG803" s="200"/>
      <c r="OKH803" s="200"/>
      <c r="OKI803" s="200"/>
      <c r="OKJ803" s="200"/>
      <c r="OKK803" s="200"/>
      <c r="OKL803" s="200"/>
      <c r="OKM803" s="200"/>
      <c r="OKN803" s="200"/>
      <c r="OKO803" s="200"/>
      <c r="OKP803" s="200"/>
      <c r="OKQ803" s="200"/>
      <c r="OKR803" s="200"/>
      <c r="OKS803" s="200"/>
      <c r="OKT803" s="200"/>
      <c r="OKU803" s="200"/>
      <c r="OKV803" s="200"/>
      <c r="OKW803" s="200"/>
      <c r="OKX803" s="200"/>
      <c r="OKY803" s="200"/>
      <c r="OKZ803" s="200"/>
      <c r="OLA803" s="200"/>
      <c r="OLB803" s="200"/>
      <c r="OLC803" s="200"/>
      <c r="OLD803" s="200"/>
      <c r="OLE803" s="200"/>
      <c r="OLF803" s="200"/>
      <c r="OLG803" s="200"/>
      <c r="OLH803" s="200"/>
      <c r="OLI803" s="200"/>
      <c r="OLJ803" s="200"/>
      <c r="OLK803" s="200"/>
      <c r="OLL803" s="200"/>
      <c r="OLM803" s="200"/>
      <c r="OLN803" s="200"/>
      <c r="OLO803" s="200"/>
      <c r="OLP803" s="200"/>
      <c r="OLQ803" s="200"/>
      <c r="OLR803" s="200"/>
      <c r="OLS803" s="200"/>
      <c r="OLT803" s="200"/>
      <c r="OLU803" s="200"/>
      <c r="OLV803" s="200"/>
      <c r="OLW803" s="200"/>
      <c r="OLX803" s="200"/>
      <c r="OLY803" s="200"/>
      <c r="OLZ803" s="200"/>
      <c r="OMA803" s="200"/>
      <c r="OMB803" s="200"/>
      <c r="OMC803" s="200"/>
      <c r="OMD803" s="200"/>
      <c r="OME803" s="200"/>
      <c r="OMF803" s="200"/>
      <c r="OMG803" s="200"/>
      <c r="OMH803" s="200"/>
      <c r="OMI803" s="200"/>
      <c r="OMJ803" s="200"/>
      <c r="OMK803" s="200"/>
      <c r="OML803" s="200"/>
      <c r="OMM803" s="200"/>
      <c r="OMN803" s="200"/>
      <c r="OMO803" s="200"/>
      <c r="OMP803" s="200"/>
      <c r="OMQ803" s="200"/>
      <c r="OMR803" s="200"/>
      <c r="OMS803" s="200"/>
      <c r="OMT803" s="200"/>
      <c r="OMU803" s="200"/>
      <c r="OMV803" s="200"/>
      <c r="OMW803" s="200"/>
      <c r="OMX803" s="200"/>
      <c r="OMY803" s="200"/>
      <c r="OMZ803" s="200"/>
      <c r="ONA803" s="200"/>
      <c r="ONB803" s="200"/>
      <c r="ONC803" s="200"/>
      <c r="OND803" s="200"/>
      <c r="ONE803" s="200"/>
      <c r="ONF803" s="200"/>
      <c r="ONG803" s="200"/>
      <c r="ONH803" s="200"/>
      <c r="ONI803" s="200"/>
      <c r="ONJ803" s="200"/>
      <c r="ONK803" s="200"/>
      <c r="ONL803" s="200"/>
      <c r="ONM803" s="200"/>
      <c r="ONN803" s="200"/>
      <c r="ONO803" s="200"/>
      <c r="ONP803" s="200"/>
      <c r="ONQ803" s="200"/>
      <c r="ONR803" s="200"/>
      <c r="ONS803" s="200"/>
      <c r="ONT803" s="200"/>
      <c r="ONU803" s="200"/>
      <c r="ONV803" s="200"/>
      <c r="ONW803" s="200"/>
      <c r="ONX803" s="200"/>
      <c r="ONY803" s="200"/>
      <c r="ONZ803" s="200"/>
      <c r="OOA803" s="200"/>
      <c r="OOB803" s="200"/>
      <c r="OOC803" s="200"/>
      <c r="OOD803" s="200"/>
      <c r="OOE803" s="200"/>
      <c r="OOF803" s="200"/>
      <c r="OOG803" s="200"/>
      <c r="OOH803" s="200"/>
      <c r="OOI803" s="200"/>
      <c r="OOJ803" s="200"/>
      <c r="OOK803" s="200"/>
      <c r="OOL803" s="200"/>
      <c r="OOM803" s="200"/>
      <c r="OON803" s="200"/>
      <c r="OOO803" s="200"/>
      <c r="OOP803" s="200"/>
      <c r="OOQ803" s="200"/>
      <c r="OOR803" s="200"/>
      <c r="OOS803" s="200"/>
      <c r="OOT803" s="200"/>
      <c r="OOU803" s="200"/>
      <c r="OOV803" s="200"/>
      <c r="OOW803" s="200"/>
      <c r="OOX803" s="200"/>
      <c r="OOY803" s="200"/>
      <c r="OOZ803" s="200"/>
      <c r="OPA803" s="200"/>
      <c r="OPB803" s="200"/>
      <c r="OPC803" s="200"/>
      <c r="OPD803" s="200"/>
      <c r="OPE803" s="200"/>
      <c r="OPF803" s="200"/>
      <c r="OPG803" s="200"/>
      <c r="OPH803" s="200"/>
      <c r="OPI803" s="200"/>
      <c r="OPJ803" s="200"/>
      <c r="OPK803" s="200"/>
      <c r="OPL803" s="200"/>
      <c r="OPM803" s="200"/>
      <c r="OPN803" s="200"/>
      <c r="OPO803" s="200"/>
      <c r="OPP803" s="200"/>
      <c r="OPQ803" s="200"/>
      <c r="OPR803" s="200"/>
      <c r="OPS803" s="200"/>
      <c r="OPT803" s="200"/>
      <c r="OPU803" s="200"/>
      <c r="OPV803" s="200"/>
      <c r="OPW803" s="200"/>
      <c r="OPX803" s="200"/>
      <c r="OPY803" s="200"/>
      <c r="OPZ803" s="200"/>
      <c r="OQA803" s="200"/>
      <c r="OQB803" s="200"/>
      <c r="OQC803" s="200"/>
      <c r="OQD803" s="200"/>
      <c r="OQE803" s="200"/>
      <c r="OQF803" s="200"/>
      <c r="OQG803" s="200"/>
      <c r="OQH803" s="200"/>
      <c r="OQI803" s="200"/>
      <c r="OQJ803" s="200"/>
      <c r="OQK803" s="200"/>
      <c r="OQL803" s="200"/>
      <c r="OQM803" s="200"/>
      <c r="OQN803" s="200"/>
      <c r="OQO803" s="200"/>
      <c r="OQP803" s="200"/>
      <c r="OQQ803" s="200"/>
      <c r="OQR803" s="200"/>
      <c r="OQS803" s="200"/>
      <c r="OQT803" s="200"/>
      <c r="OQU803" s="200"/>
      <c r="OQV803" s="200"/>
      <c r="OQW803" s="200"/>
      <c r="OQX803" s="200"/>
      <c r="OQY803" s="200"/>
      <c r="OQZ803" s="200"/>
      <c r="ORA803" s="200"/>
      <c r="ORB803" s="200"/>
      <c r="ORC803" s="200"/>
      <c r="ORD803" s="200"/>
      <c r="ORE803" s="200"/>
      <c r="ORF803" s="200"/>
      <c r="ORG803" s="200"/>
      <c r="ORH803" s="200"/>
      <c r="ORI803" s="200"/>
      <c r="ORJ803" s="200"/>
      <c r="ORK803" s="200"/>
      <c r="ORL803" s="200"/>
      <c r="ORM803" s="200"/>
      <c r="ORN803" s="200"/>
      <c r="ORO803" s="200"/>
      <c r="ORP803" s="200"/>
      <c r="ORQ803" s="200"/>
      <c r="ORR803" s="200"/>
      <c r="ORS803" s="200"/>
      <c r="ORT803" s="200"/>
      <c r="ORU803" s="200"/>
      <c r="ORV803" s="200"/>
      <c r="ORW803" s="200"/>
      <c r="ORX803" s="200"/>
      <c r="ORY803" s="200"/>
      <c r="ORZ803" s="200"/>
      <c r="OSA803" s="200"/>
      <c r="OSB803" s="200"/>
      <c r="OSC803" s="200"/>
      <c r="OSD803" s="200"/>
      <c r="OSE803" s="200"/>
      <c r="OSF803" s="200"/>
      <c r="OSG803" s="200"/>
      <c r="OSH803" s="200"/>
      <c r="OSI803" s="200"/>
      <c r="OSJ803" s="200"/>
      <c r="OSK803" s="200"/>
      <c r="OSL803" s="200"/>
      <c r="OSM803" s="200"/>
      <c r="OSN803" s="200"/>
      <c r="OSO803" s="200"/>
      <c r="OSP803" s="200"/>
      <c r="OSQ803" s="200"/>
      <c r="OSR803" s="200"/>
      <c r="OSS803" s="200"/>
      <c r="OST803" s="200"/>
      <c r="OSU803" s="200"/>
      <c r="OSV803" s="200"/>
      <c r="OSW803" s="200"/>
      <c r="OSX803" s="200"/>
      <c r="OSY803" s="200"/>
      <c r="OSZ803" s="200"/>
      <c r="OTA803" s="200"/>
      <c r="OTB803" s="200"/>
      <c r="OTC803" s="200"/>
      <c r="OTD803" s="200"/>
      <c r="OTE803" s="200"/>
      <c r="OTF803" s="200"/>
      <c r="OTG803" s="200"/>
      <c r="OTH803" s="200"/>
      <c r="OTI803" s="200"/>
      <c r="OTJ803" s="200"/>
      <c r="OTK803" s="200"/>
      <c r="OTL803" s="200"/>
      <c r="OTM803" s="200"/>
      <c r="OTN803" s="200"/>
      <c r="OTO803" s="200"/>
      <c r="OTP803" s="200"/>
      <c r="OTQ803" s="200"/>
      <c r="OTR803" s="200"/>
      <c r="OTS803" s="200"/>
      <c r="OTT803" s="200"/>
      <c r="OTU803" s="200"/>
      <c r="OTV803" s="200"/>
      <c r="OTW803" s="200"/>
      <c r="OTX803" s="200"/>
      <c r="OTY803" s="200"/>
      <c r="OTZ803" s="200"/>
      <c r="OUA803" s="200"/>
      <c r="OUB803" s="200"/>
      <c r="OUC803" s="200"/>
      <c r="OUD803" s="200"/>
      <c r="OUE803" s="200"/>
      <c r="OUF803" s="200"/>
      <c r="OUG803" s="200"/>
      <c r="OUH803" s="200"/>
      <c r="OUI803" s="200"/>
      <c r="OUJ803" s="200"/>
      <c r="OUK803" s="200"/>
      <c r="OUL803" s="200"/>
      <c r="OUM803" s="200"/>
      <c r="OUN803" s="200"/>
      <c r="OUO803" s="200"/>
      <c r="OUP803" s="200"/>
      <c r="OUQ803" s="200"/>
      <c r="OUR803" s="200"/>
      <c r="OUS803" s="200"/>
      <c r="OUT803" s="200"/>
      <c r="OUU803" s="200"/>
      <c r="OUV803" s="200"/>
      <c r="OUW803" s="200"/>
      <c r="OUX803" s="200"/>
      <c r="OUY803" s="200"/>
      <c r="OUZ803" s="200"/>
      <c r="OVA803" s="200"/>
      <c r="OVB803" s="200"/>
      <c r="OVC803" s="200"/>
      <c r="OVD803" s="200"/>
      <c r="OVE803" s="200"/>
      <c r="OVF803" s="200"/>
      <c r="OVG803" s="200"/>
      <c r="OVH803" s="200"/>
      <c r="OVI803" s="200"/>
      <c r="OVJ803" s="200"/>
      <c r="OVK803" s="200"/>
      <c r="OVL803" s="200"/>
      <c r="OVM803" s="200"/>
      <c r="OVN803" s="200"/>
      <c r="OVO803" s="200"/>
      <c r="OVP803" s="200"/>
      <c r="OVQ803" s="200"/>
      <c r="OVR803" s="200"/>
      <c r="OVS803" s="200"/>
      <c r="OVT803" s="200"/>
      <c r="OVU803" s="200"/>
      <c r="OVV803" s="200"/>
      <c r="OVW803" s="200"/>
      <c r="OVX803" s="200"/>
      <c r="OVY803" s="200"/>
      <c r="OVZ803" s="200"/>
      <c r="OWA803" s="200"/>
      <c r="OWB803" s="200"/>
      <c r="OWC803" s="200"/>
      <c r="OWD803" s="200"/>
      <c r="OWE803" s="200"/>
      <c r="OWF803" s="200"/>
      <c r="OWG803" s="200"/>
      <c r="OWH803" s="200"/>
      <c r="OWI803" s="200"/>
      <c r="OWJ803" s="200"/>
      <c r="OWK803" s="200"/>
      <c r="OWL803" s="200"/>
      <c r="OWM803" s="200"/>
      <c r="OWN803" s="200"/>
      <c r="OWO803" s="200"/>
      <c r="OWP803" s="200"/>
      <c r="OWQ803" s="200"/>
      <c r="OWR803" s="200"/>
      <c r="OWS803" s="200"/>
      <c r="OWT803" s="200"/>
      <c r="OWU803" s="200"/>
      <c r="OWV803" s="200"/>
      <c r="OWW803" s="200"/>
      <c r="OWX803" s="200"/>
      <c r="OWY803" s="200"/>
      <c r="OWZ803" s="200"/>
      <c r="OXA803" s="200"/>
      <c r="OXB803" s="200"/>
      <c r="OXC803" s="200"/>
      <c r="OXD803" s="200"/>
      <c r="OXE803" s="200"/>
      <c r="OXF803" s="200"/>
      <c r="OXG803" s="200"/>
      <c r="OXH803" s="200"/>
      <c r="OXI803" s="200"/>
      <c r="OXJ803" s="200"/>
      <c r="OXK803" s="200"/>
      <c r="OXL803" s="200"/>
      <c r="OXM803" s="200"/>
      <c r="OXN803" s="200"/>
      <c r="OXO803" s="200"/>
      <c r="OXP803" s="200"/>
      <c r="OXQ803" s="200"/>
      <c r="OXR803" s="200"/>
      <c r="OXS803" s="200"/>
      <c r="OXT803" s="200"/>
      <c r="OXU803" s="200"/>
      <c r="OXV803" s="200"/>
      <c r="OXW803" s="200"/>
      <c r="OXX803" s="200"/>
      <c r="OXY803" s="200"/>
      <c r="OXZ803" s="200"/>
      <c r="OYA803" s="200"/>
      <c r="OYB803" s="200"/>
      <c r="OYC803" s="200"/>
      <c r="OYD803" s="200"/>
      <c r="OYE803" s="200"/>
      <c r="OYF803" s="200"/>
      <c r="OYG803" s="200"/>
      <c r="OYH803" s="200"/>
      <c r="OYI803" s="200"/>
      <c r="OYJ803" s="200"/>
      <c r="OYK803" s="200"/>
      <c r="OYL803" s="200"/>
      <c r="OYM803" s="200"/>
      <c r="OYN803" s="200"/>
      <c r="OYO803" s="200"/>
      <c r="OYP803" s="200"/>
      <c r="OYQ803" s="200"/>
      <c r="OYR803" s="200"/>
      <c r="OYS803" s="200"/>
      <c r="OYT803" s="200"/>
      <c r="OYU803" s="200"/>
      <c r="OYV803" s="200"/>
      <c r="OYW803" s="200"/>
      <c r="OYX803" s="200"/>
      <c r="OYY803" s="200"/>
      <c r="OYZ803" s="200"/>
      <c r="OZA803" s="200"/>
      <c r="OZB803" s="200"/>
      <c r="OZC803" s="200"/>
      <c r="OZD803" s="200"/>
      <c r="OZE803" s="200"/>
      <c r="OZF803" s="200"/>
      <c r="OZG803" s="200"/>
      <c r="OZH803" s="200"/>
      <c r="OZI803" s="200"/>
      <c r="OZJ803" s="200"/>
      <c r="OZK803" s="200"/>
      <c r="OZL803" s="200"/>
      <c r="OZM803" s="200"/>
      <c r="OZN803" s="200"/>
      <c r="OZO803" s="200"/>
      <c r="OZP803" s="200"/>
      <c r="OZQ803" s="200"/>
      <c r="OZR803" s="200"/>
      <c r="OZS803" s="200"/>
      <c r="OZT803" s="200"/>
      <c r="OZU803" s="200"/>
      <c r="OZV803" s="200"/>
      <c r="OZW803" s="200"/>
      <c r="OZX803" s="200"/>
      <c r="OZY803" s="200"/>
      <c r="OZZ803" s="200"/>
      <c r="PAA803" s="200"/>
      <c r="PAB803" s="200"/>
      <c r="PAC803" s="200"/>
      <c r="PAD803" s="200"/>
      <c r="PAE803" s="200"/>
      <c r="PAF803" s="200"/>
      <c r="PAG803" s="200"/>
      <c r="PAH803" s="200"/>
      <c r="PAI803" s="200"/>
      <c r="PAJ803" s="200"/>
      <c r="PAK803" s="200"/>
      <c r="PAL803" s="200"/>
      <c r="PAM803" s="200"/>
      <c r="PAN803" s="200"/>
      <c r="PAO803" s="200"/>
      <c r="PAP803" s="200"/>
      <c r="PAQ803" s="200"/>
      <c r="PAR803" s="200"/>
      <c r="PAS803" s="200"/>
      <c r="PAT803" s="200"/>
      <c r="PAU803" s="200"/>
      <c r="PAV803" s="200"/>
      <c r="PAW803" s="200"/>
      <c r="PAX803" s="200"/>
      <c r="PAY803" s="200"/>
      <c r="PAZ803" s="200"/>
      <c r="PBA803" s="200"/>
      <c r="PBB803" s="200"/>
      <c r="PBC803" s="200"/>
      <c r="PBD803" s="200"/>
      <c r="PBE803" s="200"/>
      <c r="PBF803" s="200"/>
      <c r="PBG803" s="200"/>
      <c r="PBH803" s="200"/>
      <c r="PBI803" s="200"/>
      <c r="PBJ803" s="200"/>
      <c r="PBK803" s="200"/>
      <c r="PBL803" s="200"/>
      <c r="PBM803" s="200"/>
      <c r="PBN803" s="200"/>
      <c r="PBO803" s="200"/>
      <c r="PBP803" s="200"/>
      <c r="PBQ803" s="200"/>
      <c r="PBR803" s="200"/>
      <c r="PBS803" s="200"/>
      <c r="PBT803" s="200"/>
      <c r="PBU803" s="200"/>
      <c r="PBV803" s="200"/>
      <c r="PBW803" s="200"/>
      <c r="PBX803" s="200"/>
      <c r="PBY803" s="200"/>
      <c r="PBZ803" s="200"/>
      <c r="PCA803" s="200"/>
      <c r="PCB803" s="200"/>
      <c r="PCC803" s="200"/>
      <c r="PCD803" s="200"/>
      <c r="PCE803" s="200"/>
      <c r="PCF803" s="200"/>
      <c r="PCG803" s="200"/>
      <c r="PCH803" s="200"/>
      <c r="PCI803" s="200"/>
      <c r="PCJ803" s="200"/>
      <c r="PCK803" s="200"/>
      <c r="PCL803" s="200"/>
      <c r="PCM803" s="200"/>
      <c r="PCN803" s="200"/>
      <c r="PCO803" s="200"/>
      <c r="PCP803" s="200"/>
      <c r="PCQ803" s="200"/>
      <c r="PCR803" s="200"/>
      <c r="PCS803" s="200"/>
      <c r="PCT803" s="200"/>
      <c r="PCU803" s="200"/>
      <c r="PCV803" s="200"/>
      <c r="PCW803" s="200"/>
      <c r="PCX803" s="200"/>
      <c r="PCY803" s="200"/>
      <c r="PCZ803" s="200"/>
      <c r="PDA803" s="200"/>
      <c r="PDB803" s="200"/>
      <c r="PDC803" s="200"/>
      <c r="PDD803" s="200"/>
      <c r="PDE803" s="200"/>
      <c r="PDF803" s="200"/>
      <c r="PDG803" s="200"/>
      <c r="PDH803" s="200"/>
      <c r="PDI803" s="200"/>
      <c r="PDJ803" s="200"/>
      <c r="PDK803" s="200"/>
      <c r="PDL803" s="200"/>
      <c r="PDM803" s="200"/>
      <c r="PDN803" s="200"/>
      <c r="PDO803" s="200"/>
      <c r="PDP803" s="200"/>
      <c r="PDQ803" s="200"/>
      <c r="PDR803" s="200"/>
      <c r="PDS803" s="200"/>
      <c r="PDT803" s="200"/>
      <c r="PDU803" s="200"/>
      <c r="PDV803" s="200"/>
      <c r="PDW803" s="200"/>
      <c r="PDX803" s="200"/>
      <c r="PDY803" s="200"/>
      <c r="PDZ803" s="200"/>
      <c r="PEA803" s="200"/>
      <c r="PEB803" s="200"/>
      <c r="PEC803" s="200"/>
      <c r="PED803" s="200"/>
      <c r="PEE803" s="200"/>
      <c r="PEF803" s="200"/>
      <c r="PEG803" s="200"/>
      <c r="PEH803" s="200"/>
      <c r="PEI803" s="200"/>
      <c r="PEJ803" s="200"/>
      <c r="PEK803" s="200"/>
      <c r="PEL803" s="200"/>
      <c r="PEM803" s="200"/>
      <c r="PEN803" s="200"/>
      <c r="PEO803" s="200"/>
      <c r="PEP803" s="200"/>
      <c r="PEQ803" s="200"/>
      <c r="PER803" s="200"/>
      <c r="PES803" s="200"/>
      <c r="PET803" s="200"/>
      <c r="PEU803" s="200"/>
      <c r="PEV803" s="200"/>
      <c r="PEW803" s="200"/>
      <c r="PEX803" s="200"/>
      <c r="PEY803" s="200"/>
      <c r="PEZ803" s="200"/>
      <c r="PFA803" s="200"/>
      <c r="PFB803" s="200"/>
      <c r="PFC803" s="200"/>
      <c r="PFD803" s="200"/>
      <c r="PFE803" s="200"/>
      <c r="PFF803" s="200"/>
      <c r="PFG803" s="200"/>
      <c r="PFH803" s="200"/>
      <c r="PFI803" s="200"/>
      <c r="PFJ803" s="200"/>
      <c r="PFK803" s="200"/>
      <c r="PFL803" s="200"/>
      <c r="PFM803" s="200"/>
      <c r="PFN803" s="200"/>
      <c r="PFO803" s="200"/>
      <c r="PFP803" s="200"/>
      <c r="PFQ803" s="200"/>
      <c r="PFR803" s="200"/>
      <c r="PFS803" s="200"/>
      <c r="PFT803" s="200"/>
      <c r="PFU803" s="200"/>
      <c r="PFV803" s="200"/>
      <c r="PFW803" s="200"/>
      <c r="PFX803" s="200"/>
      <c r="PFY803" s="200"/>
      <c r="PFZ803" s="200"/>
      <c r="PGA803" s="200"/>
      <c r="PGB803" s="200"/>
      <c r="PGC803" s="200"/>
      <c r="PGD803" s="200"/>
      <c r="PGE803" s="200"/>
      <c r="PGF803" s="200"/>
      <c r="PGG803" s="200"/>
      <c r="PGH803" s="200"/>
      <c r="PGI803" s="200"/>
      <c r="PGJ803" s="200"/>
      <c r="PGK803" s="200"/>
      <c r="PGL803" s="200"/>
      <c r="PGM803" s="200"/>
      <c r="PGN803" s="200"/>
      <c r="PGO803" s="200"/>
      <c r="PGP803" s="200"/>
      <c r="PGQ803" s="200"/>
      <c r="PGR803" s="200"/>
      <c r="PGS803" s="200"/>
      <c r="PGT803" s="200"/>
      <c r="PGU803" s="200"/>
      <c r="PGV803" s="200"/>
      <c r="PGW803" s="200"/>
      <c r="PGX803" s="200"/>
      <c r="PGY803" s="200"/>
      <c r="PGZ803" s="200"/>
      <c r="PHA803" s="200"/>
      <c r="PHB803" s="200"/>
      <c r="PHC803" s="200"/>
      <c r="PHD803" s="200"/>
      <c r="PHE803" s="200"/>
      <c r="PHF803" s="200"/>
      <c r="PHG803" s="200"/>
      <c r="PHH803" s="200"/>
      <c r="PHI803" s="200"/>
      <c r="PHJ803" s="200"/>
      <c r="PHK803" s="200"/>
      <c r="PHL803" s="200"/>
      <c r="PHM803" s="200"/>
      <c r="PHN803" s="200"/>
      <c r="PHO803" s="200"/>
      <c r="PHP803" s="200"/>
      <c r="PHQ803" s="200"/>
      <c r="PHR803" s="200"/>
      <c r="PHS803" s="200"/>
      <c r="PHT803" s="200"/>
      <c r="PHU803" s="200"/>
      <c r="PHV803" s="200"/>
      <c r="PHW803" s="200"/>
      <c r="PHX803" s="200"/>
      <c r="PHY803" s="200"/>
      <c r="PHZ803" s="200"/>
      <c r="PIA803" s="200"/>
      <c r="PIB803" s="200"/>
      <c r="PIC803" s="200"/>
      <c r="PID803" s="200"/>
      <c r="PIE803" s="200"/>
      <c r="PIF803" s="200"/>
      <c r="PIG803" s="200"/>
      <c r="PIH803" s="200"/>
      <c r="PII803" s="200"/>
      <c r="PIJ803" s="200"/>
      <c r="PIK803" s="200"/>
      <c r="PIL803" s="200"/>
      <c r="PIM803" s="200"/>
      <c r="PIN803" s="200"/>
      <c r="PIO803" s="200"/>
      <c r="PIP803" s="200"/>
      <c r="PIQ803" s="200"/>
      <c r="PIR803" s="200"/>
      <c r="PIS803" s="200"/>
      <c r="PIT803" s="200"/>
      <c r="PIU803" s="200"/>
      <c r="PIV803" s="200"/>
      <c r="PIW803" s="200"/>
      <c r="PIX803" s="200"/>
      <c r="PIY803" s="200"/>
      <c r="PIZ803" s="200"/>
      <c r="PJA803" s="200"/>
      <c r="PJB803" s="200"/>
      <c r="PJC803" s="200"/>
      <c r="PJD803" s="200"/>
      <c r="PJE803" s="200"/>
      <c r="PJF803" s="200"/>
      <c r="PJG803" s="200"/>
      <c r="PJH803" s="200"/>
      <c r="PJI803" s="200"/>
      <c r="PJJ803" s="200"/>
      <c r="PJK803" s="200"/>
      <c r="PJL803" s="200"/>
      <c r="PJM803" s="200"/>
      <c r="PJN803" s="200"/>
      <c r="PJO803" s="200"/>
      <c r="PJP803" s="200"/>
      <c r="PJQ803" s="200"/>
      <c r="PJR803" s="200"/>
      <c r="PJS803" s="200"/>
      <c r="PJT803" s="200"/>
      <c r="PJU803" s="200"/>
      <c r="PJV803" s="200"/>
      <c r="PJW803" s="200"/>
      <c r="PJX803" s="200"/>
      <c r="PJY803" s="200"/>
      <c r="PJZ803" s="200"/>
      <c r="PKA803" s="200"/>
      <c r="PKB803" s="200"/>
      <c r="PKC803" s="200"/>
      <c r="PKD803" s="200"/>
      <c r="PKE803" s="200"/>
      <c r="PKF803" s="200"/>
      <c r="PKG803" s="200"/>
      <c r="PKH803" s="200"/>
      <c r="PKI803" s="200"/>
      <c r="PKJ803" s="200"/>
      <c r="PKK803" s="200"/>
      <c r="PKL803" s="200"/>
      <c r="PKM803" s="200"/>
      <c r="PKN803" s="200"/>
      <c r="PKO803" s="200"/>
      <c r="PKP803" s="200"/>
      <c r="PKQ803" s="200"/>
      <c r="PKR803" s="200"/>
      <c r="PKS803" s="200"/>
      <c r="PKT803" s="200"/>
      <c r="PKU803" s="200"/>
      <c r="PKV803" s="200"/>
      <c r="PKW803" s="200"/>
      <c r="PKX803" s="200"/>
      <c r="PKY803" s="200"/>
      <c r="PKZ803" s="200"/>
      <c r="PLA803" s="200"/>
      <c r="PLB803" s="200"/>
      <c r="PLC803" s="200"/>
      <c r="PLD803" s="200"/>
      <c r="PLE803" s="200"/>
      <c r="PLF803" s="200"/>
      <c r="PLG803" s="200"/>
      <c r="PLH803" s="200"/>
      <c r="PLI803" s="200"/>
      <c r="PLJ803" s="200"/>
      <c r="PLK803" s="200"/>
      <c r="PLL803" s="200"/>
      <c r="PLM803" s="200"/>
      <c r="PLN803" s="200"/>
      <c r="PLO803" s="200"/>
      <c r="PLP803" s="200"/>
      <c r="PLQ803" s="200"/>
      <c r="PLR803" s="200"/>
      <c r="PLS803" s="200"/>
      <c r="PLT803" s="200"/>
      <c r="PLU803" s="200"/>
      <c r="PLV803" s="200"/>
      <c r="PLW803" s="200"/>
      <c r="PLX803" s="200"/>
      <c r="PLY803" s="200"/>
      <c r="PLZ803" s="200"/>
      <c r="PMA803" s="200"/>
      <c r="PMB803" s="200"/>
      <c r="PMC803" s="200"/>
      <c r="PMD803" s="200"/>
      <c r="PME803" s="200"/>
      <c r="PMF803" s="200"/>
      <c r="PMG803" s="200"/>
      <c r="PMH803" s="200"/>
      <c r="PMI803" s="200"/>
      <c r="PMJ803" s="200"/>
      <c r="PMK803" s="200"/>
      <c r="PML803" s="200"/>
      <c r="PMM803" s="200"/>
      <c r="PMN803" s="200"/>
      <c r="PMO803" s="200"/>
      <c r="PMP803" s="200"/>
      <c r="PMQ803" s="200"/>
      <c r="PMR803" s="200"/>
      <c r="PMS803" s="200"/>
      <c r="PMT803" s="200"/>
      <c r="PMU803" s="200"/>
      <c r="PMV803" s="200"/>
      <c r="PMW803" s="200"/>
      <c r="PMX803" s="200"/>
      <c r="PMY803" s="200"/>
      <c r="PMZ803" s="200"/>
      <c r="PNA803" s="200"/>
      <c r="PNB803" s="200"/>
      <c r="PNC803" s="200"/>
      <c r="PND803" s="200"/>
      <c r="PNE803" s="200"/>
      <c r="PNF803" s="200"/>
      <c r="PNG803" s="200"/>
      <c r="PNH803" s="200"/>
      <c r="PNI803" s="200"/>
      <c r="PNJ803" s="200"/>
      <c r="PNK803" s="200"/>
      <c r="PNL803" s="200"/>
      <c r="PNM803" s="200"/>
      <c r="PNN803" s="200"/>
      <c r="PNO803" s="200"/>
      <c r="PNP803" s="200"/>
      <c r="PNQ803" s="200"/>
      <c r="PNR803" s="200"/>
      <c r="PNS803" s="200"/>
      <c r="PNT803" s="200"/>
      <c r="PNU803" s="200"/>
      <c r="PNV803" s="200"/>
      <c r="PNW803" s="200"/>
      <c r="PNX803" s="200"/>
      <c r="PNY803" s="200"/>
      <c r="PNZ803" s="200"/>
      <c r="POA803" s="200"/>
      <c r="POB803" s="200"/>
      <c r="POC803" s="200"/>
      <c r="POD803" s="200"/>
      <c r="POE803" s="200"/>
      <c r="POF803" s="200"/>
      <c r="POG803" s="200"/>
      <c r="POH803" s="200"/>
      <c r="POI803" s="200"/>
      <c r="POJ803" s="200"/>
      <c r="POK803" s="200"/>
      <c r="POL803" s="200"/>
      <c r="POM803" s="200"/>
      <c r="PON803" s="200"/>
      <c r="POO803" s="200"/>
      <c r="POP803" s="200"/>
      <c r="POQ803" s="200"/>
      <c r="POR803" s="200"/>
      <c r="POS803" s="200"/>
      <c r="POT803" s="200"/>
      <c r="POU803" s="200"/>
      <c r="POV803" s="200"/>
      <c r="POW803" s="200"/>
      <c r="POX803" s="200"/>
      <c r="POY803" s="200"/>
      <c r="POZ803" s="200"/>
      <c r="PPA803" s="200"/>
      <c r="PPB803" s="200"/>
      <c r="PPC803" s="200"/>
      <c r="PPD803" s="200"/>
      <c r="PPE803" s="200"/>
      <c r="PPF803" s="200"/>
      <c r="PPG803" s="200"/>
      <c r="PPH803" s="200"/>
      <c r="PPI803" s="200"/>
      <c r="PPJ803" s="200"/>
      <c r="PPK803" s="200"/>
      <c r="PPL803" s="200"/>
      <c r="PPM803" s="200"/>
      <c r="PPN803" s="200"/>
      <c r="PPO803" s="200"/>
      <c r="PPP803" s="200"/>
      <c r="PPQ803" s="200"/>
      <c r="PPR803" s="200"/>
      <c r="PPS803" s="200"/>
      <c r="PPT803" s="200"/>
      <c r="PPU803" s="200"/>
      <c r="PPV803" s="200"/>
      <c r="PPW803" s="200"/>
      <c r="PPX803" s="200"/>
      <c r="PPY803" s="200"/>
      <c r="PPZ803" s="200"/>
      <c r="PQA803" s="200"/>
      <c r="PQB803" s="200"/>
      <c r="PQC803" s="200"/>
      <c r="PQD803" s="200"/>
      <c r="PQE803" s="200"/>
      <c r="PQF803" s="200"/>
      <c r="PQG803" s="200"/>
      <c r="PQH803" s="200"/>
      <c r="PQI803" s="200"/>
      <c r="PQJ803" s="200"/>
      <c r="PQK803" s="200"/>
      <c r="PQL803" s="200"/>
      <c r="PQM803" s="200"/>
      <c r="PQN803" s="200"/>
      <c r="PQO803" s="200"/>
      <c r="PQP803" s="200"/>
      <c r="PQQ803" s="200"/>
      <c r="PQR803" s="200"/>
      <c r="PQS803" s="200"/>
      <c r="PQT803" s="200"/>
      <c r="PQU803" s="200"/>
      <c r="PQV803" s="200"/>
      <c r="PQW803" s="200"/>
      <c r="PQX803" s="200"/>
      <c r="PQY803" s="200"/>
      <c r="PQZ803" s="200"/>
      <c r="PRA803" s="200"/>
      <c r="PRB803" s="200"/>
      <c r="PRC803" s="200"/>
      <c r="PRD803" s="200"/>
      <c r="PRE803" s="200"/>
      <c r="PRF803" s="200"/>
      <c r="PRG803" s="200"/>
      <c r="PRH803" s="200"/>
      <c r="PRI803" s="200"/>
      <c r="PRJ803" s="200"/>
      <c r="PRK803" s="200"/>
      <c r="PRL803" s="200"/>
      <c r="PRM803" s="200"/>
      <c r="PRN803" s="200"/>
      <c r="PRO803" s="200"/>
      <c r="PRP803" s="200"/>
      <c r="PRQ803" s="200"/>
      <c r="PRR803" s="200"/>
      <c r="PRS803" s="200"/>
      <c r="PRT803" s="200"/>
      <c r="PRU803" s="200"/>
      <c r="PRV803" s="200"/>
      <c r="PRW803" s="200"/>
      <c r="PRX803" s="200"/>
      <c r="PRY803" s="200"/>
      <c r="PRZ803" s="200"/>
      <c r="PSA803" s="200"/>
      <c r="PSB803" s="200"/>
      <c r="PSC803" s="200"/>
      <c r="PSD803" s="200"/>
      <c r="PSE803" s="200"/>
      <c r="PSF803" s="200"/>
      <c r="PSG803" s="200"/>
      <c r="PSH803" s="200"/>
      <c r="PSI803" s="200"/>
      <c r="PSJ803" s="200"/>
      <c r="PSK803" s="200"/>
      <c r="PSL803" s="200"/>
      <c r="PSM803" s="200"/>
      <c r="PSN803" s="200"/>
      <c r="PSO803" s="200"/>
      <c r="PSP803" s="200"/>
      <c r="PSQ803" s="200"/>
      <c r="PSR803" s="200"/>
      <c r="PSS803" s="200"/>
      <c r="PST803" s="200"/>
      <c r="PSU803" s="200"/>
      <c r="PSV803" s="200"/>
      <c r="PSW803" s="200"/>
      <c r="PSX803" s="200"/>
      <c r="PSY803" s="200"/>
      <c r="PSZ803" s="200"/>
      <c r="PTA803" s="200"/>
      <c r="PTB803" s="200"/>
      <c r="PTC803" s="200"/>
      <c r="PTD803" s="200"/>
      <c r="PTE803" s="200"/>
      <c r="PTF803" s="200"/>
      <c r="PTG803" s="200"/>
      <c r="PTH803" s="200"/>
      <c r="PTI803" s="200"/>
      <c r="PTJ803" s="200"/>
      <c r="PTK803" s="200"/>
      <c r="PTL803" s="200"/>
      <c r="PTM803" s="200"/>
      <c r="PTN803" s="200"/>
      <c r="PTO803" s="200"/>
      <c r="PTP803" s="200"/>
      <c r="PTQ803" s="200"/>
      <c r="PTR803" s="200"/>
      <c r="PTS803" s="200"/>
      <c r="PTT803" s="200"/>
      <c r="PTU803" s="200"/>
      <c r="PTV803" s="200"/>
      <c r="PTW803" s="200"/>
      <c r="PTX803" s="200"/>
      <c r="PTY803" s="200"/>
      <c r="PTZ803" s="200"/>
      <c r="PUA803" s="200"/>
      <c r="PUB803" s="200"/>
      <c r="PUC803" s="200"/>
      <c r="PUD803" s="200"/>
      <c r="PUE803" s="200"/>
      <c r="PUF803" s="200"/>
      <c r="PUG803" s="200"/>
      <c r="PUH803" s="200"/>
      <c r="PUI803" s="200"/>
      <c r="PUJ803" s="200"/>
      <c r="PUK803" s="200"/>
      <c r="PUL803" s="200"/>
      <c r="PUM803" s="200"/>
      <c r="PUN803" s="200"/>
      <c r="PUO803" s="200"/>
      <c r="PUP803" s="200"/>
      <c r="PUQ803" s="200"/>
      <c r="PUR803" s="200"/>
      <c r="PUS803" s="200"/>
      <c r="PUT803" s="200"/>
      <c r="PUU803" s="200"/>
      <c r="PUV803" s="200"/>
      <c r="PUW803" s="200"/>
      <c r="PUX803" s="200"/>
      <c r="PUY803" s="200"/>
      <c r="PUZ803" s="200"/>
      <c r="PVA803" s="200"/>
      <c r="PVB803" s="200"/>
      <c r="PVC803" s="200"/>
      <c r="PVD803" s="200"/>
      <c r="PVE803" s="200"/>
      <c r="PVF803" s="200"/>
      <c r="PVG803" s="200"/>
      <c r="PVH803" s="200"/>
      <c r="PVI803" s="200"/>
      <c r="PVJ803" s="200"/>
      <c r="PVK803" s="200"/>
      <c r="PVL803" s="200"/>
      <c r="PVM803" s="200"/>
      <c r="PVN803" s="200"/>
      <c r="PVO803" s="200"/>
      <c r="PVP803" s="200"/>
      <c r="PVQ803" s="200"/>
      <c r="PVR803" s="200"/>
      <c r="PVS803" s="200"/>
      <c r="PVT803" s="200"/>
      <c r="PVU803" s="200"/>
      <c r="PVV803" s="200"/>
      <c r="PVW803" s="200"/>
      <c r="PVX803" s="200"/>
      <c r="PVY803" s="200"/>
      <c r="PVZ803" s="200"/>
      <c r="PWA803" s="200"/>
      <c r="PWB803" s="200"/>
      <c r="PWC803" s="200"/>
      <c r="PWD803" s="200"/>
      <c r="PWE803" s="200"/>
      <c r="PWF803" s="200"/>
      <c r="PWG803" s="200"/>
      <c r="PWH803" s="200"/>
      <c r="PWI803" s="200"/>
      <c r="PWJ803" s="200"/>
      <c r="PWK803" s="200"/>
      <c r="PWL803" s="200"/>
      <c r="PWM803" s="200"/>
      <c r="PWN803" s="200"/>
      <c r="PWO803" s="200"/>
      <c r="PWP803" s="200"/>
      <c r="PWQ803" s="200"/>
      <c r="PWR803" s="200"/>
      <c r="PWS803" s="200"/>
      <c r="PWT803" s="200"/>
      <c r="PWU803" s="200"/>
      <c r="PWV803" s="200"/>
      <c r="PWW803" s="200"/>
      <c r="PWX803" s="200"/>
      <c r="PWY803" s="200"/>
      <c r="PWZ803" s="200"/>
      <c r="PXA803" s="200"/>
      <c r="PXB803" s="200"/>
      <c r="PXC803" s="200"/>
      <c r="PXD803" s="200"/>
      <c r="PXE803" s="200"/>
      <c r="PXF803" s="200"/>
      <c r="PXG803" s="200"/>
      <c r="PXH803" s="200"/>
      <c r="PXI803" s="200"/>
      <c r="PXJ803" s="200"/>
      <c r="PXK803" s="200"/>
      <c r="PXL803" s="200"/>
      <c r="PXM803" s="200"/>
      <c r="PXN803" s="200"/>
      <c r="PXO803" s="200"/>
      <c r="PXP803" s="200"/>
      <c r="PXQ803" s="200"/>
      <c r="PXR803" s="200"/>
      <c r="PXS803" s="200"/>
      <c r="PXT803" s="200"/>
      <c r="PXU803" s="200"/>
      <c r="PXV803" s="200"/>
      <c r="PXW803" s="200"/>
      <c r="PXX803" s="200"/>
      <c r="PXY803" s="200"/>
      <c r="PXZ803" s="200"/>
      <c r="PYA803" s="200"/>
      <c r="PYB803" s="200"/>
      <c r="PYC803" s="200"/>
      <c r="PYD803" s="200"/>
      <c r="PYE803" s="200"/>
      <c r="PYF803" s="200"/>
      <c r="PYG803" s="200"/>
      <c r="PYH803" s="200"/>
      <c r="PYI803" s="200"/>
      <c r="PYJ803" s="200"/>
      <c r="PYK803" s="200"/>
      <c r="PYL803" s="200"/>
      <c r="PYM803" s="200"/>
      <c r="PYN803" s="200"/>
      <c r="PYO803" s="200"/>
      <c r="PYP803" s="200"/>
      <c r="PYQ803" s="200"/>
      <c r="PYR803" s="200"/>
      <c r="PYS803" s="200"/>
      <c r="PYT803" s="200"/>
      <c r="PYU803" s="200"/>
      <c r="PYV803" s="200"/>
      <c r="PYW803" s="200"/>
      <c r="PYX803" s="200"/>
      <c r="PYY803" s="200"/>
      <c r="PYZ803" s="200"/>
      <c r="PZA803" s="200"/>
      <c r="PZB803" s="200"/>
      <c r="PZC803" s="200"/>
      <c r="PZD803" s="200"/>
      <c r="PZE803" s="200"/>
      <c r="PZF803" s="200"/>
      <c r="PZG803" s="200"/>
      <c r="PZH803" s="200"/>
      <c r="PZI803" s="200"/>
      <c r="PZJ803" s="200"/>
      <c r="PZK803" s="200"/>
      <c r="PZL803" s="200"/>
      <c r="PZM803" s="200"/>
      <c r="PZN803" s="200"/>
      <c r="PZO803" s="200"/>
      <c r="PZP803" s="200"/>
      <c r="PZQ803" s="200"/>
      <c r="PZR803" s="200"/>
      <c r="PZS803" s="200"/>
      <c r="PZT803" s="200"/>
      <c r="PZU803" s="200"/>
      <c r="PZV803" s="200"/>
      <c r="PZW803" s="200"/>
      <c r="PZX803" s="200"/>
      <c r="PZY803" s="200"/>
      <c r="PZZ803" s="200"/>
      <c r="QAA803" s="200"/>
      <c r="QAB803" s="200"/>
      <c r="QAC803" s="200"/>
      <c r="QAD803" s="200"/>
      <c r="QAE803" s="200"/>
      <c r="QAF803" s="200"/>
      <c r="QAG803" s="200"/>
      <c r="QAH803" s="200"/>
      <c r="QAI803" s="200"/>
      <c r="QAJ803" s="200"/>
      <c r="QAK803" s="200"/>
      <c r="QAL803" s="200"/>
      <c r="QAM803" s="200"/>
      <c r="QAN803" s="200"/>
      <c r="QAO803" s="200"/>
      <c r="QAP803" s="200"/>
      <c r="QAQ803" s="200"/>
      <c r="QAR803" s="200"/>
      <c r="QAS803" s="200"/>
      <c r="QAT803" s="200"/>
      <c r="QAU803" s="200"/>
      <c r="QAV803" s="200"/>
      <c r="QAW803" s="200"/>
      <c r="QAX803" s="200"/>
      <c r="QAY803" s="200"/>
      <c r="QAZ803" s="200"/>
      <c r="QBA803" s="200"/>
      <c r="QBB803" s="200"/>
      <c r="QBC803" s="200"/>
      <c r="QBD803" s="200"/>
      <c r="QBE803" s="200"/>
      <c r="QBF803" s="200"/>
      <c r="QBG803" s="200"/>
      <c r="QBH803" s="200"/>
      <c r="QBI803" s="200"/>
      <c r="QBJ803" s="200"/>
      <c r="QBK803" s="200"/>
      <c r="QBL803" s="200"/>
      <c r="QBM803" s="200"/>
      <c r="QBN803" s="200"/>
      <c r="QBO803" s="200"/>
      <c r="QBP803" s="200"/>
      <c r="QBQ803" s="200"/>
      <c r="QBR803" s="200"/>
      <c r="QBS803" s="200"/>
      <c r="QBT803" s="200"/>
      <c r="QBU803" s="200"/>
      <c r="QBV803" s="200"/>
      <c r="QBW803" s="200"/>
      <c r="QBX803" s="200"/>
      <c r="QBY803" s="200"/>
      <c r="QBZ803" s="200"/>
      <c r="QCA803" s="200"/>
      <c r="QCB803" s="200"/>
      <c r="QCC803" s="200"/>
      <c r="QCD803" s="200"/>
      <c r="QCE803" s="200"/>
      <c r="QCF803" s="200"/>
      <c r="QCG803" s="200"/>
      <c r="QCH803" s="200"/>
      <c r="QCI803" s="200"/>
      <c r="QCJ803" s="200"/>
      <c r="QCK803" s="200"/>
      <c r="QCL803" s="200"/>
      <c r="QCM803" s="200"/>
      <c r="QCN803" s="200"/>
      <c r="QCO803" s="200"/>
      <c r="QCP803" s="200"/>
      <c r="QCQ803" s="200"/>
      <c r="QCR803" s="200"/>
      <c r="QCS803" s="200"/>
      <c r="QCT803" s="200"/>
      <c r="QCU803" s="200"/>
      <c r="QCV803" s="200"/>
      <c r="QCW803" s="200"/>
      <c r="QCX803" s="200"/>
      <c r="QCY803" s="200"/>
      <c r="QCZ803" s="200"/>
      <c r="QDA803" s="200"/>
      <c r="QDB803" s="200"/>
      <c r="QDC803" s="200"/>
      <c r="QDD803" s="200"/>
      <c r="QDE803" s="200"/>
      <c r="QDF803" s="200"/>
      <c r="QDG803" s="200"/>
      <c r="QDH803" s="200"/>
      <c r="QDI803" s="200"/>
      <c r="QDJ803" s="200"/>
      <c r="QDK803" s="200"/>
      <c r="QDL803" s="200"/>
      <c r="QDM803" s="200"/>
      <c r="QDN803" s="200"/>
      <c r="QDO803" s="200"/>
      <c r="QDP803" s="200"/>
      <c r="QDQ803" s="200"/>
      <c r="QDR803" s="200"/>
      <c r="QDS803" s="200"/>
      <c r="QDT803" s="200"/>
      <c r="QDU803" s="200"/>
      <c r="QDV803" s="200"/>
      <c r="QDW803" s="200"/>
      <c r="QDX803" s="200"/>
      <c r="QDY803" s="200"/>
      <c r="QDZ803" s="200"/>
      <c r="QEA803" s="200"/>
      <c r="QEB803" s="200"/>
      <c r="QEC803" s="200"/>
      <c r="QED803" s="200"/>
      <c r="QEE803" s="200"/>
      <c r="QEF803" s="200"/>
      <c r="QEG803" s="200"/>
      <c r="QEH803" s="200"/>
      <c r="QEI803" s="200"/>
      <c r="QEJ803" s="200"/>
      <c r="QEK803" s="200"/>
      <c r="QEL803" s="200"/>
      <c r="QEM803" s="200"/>
      <c r="QEN803" s="200"/>
      <c r="QEO803" s="200"/>
      <c r="QEP803" s="200"/>
      <c r="QEQ803" s="200"/>
      <c r="QER803" s="200"/>
      <c r="QES803" s="200"/>
      <c r="QET803" s="200"/>
      <c r="QEU803" s="200"/>
      <c r="QEV803" s="200"/>
      <c r="QEW803" s="200"/>
      <c r="QEX803" s="200"/>
      <c r="QEY803" s="200"/>
      <c r="QEZ803" s="200"/>
      <c r="QFA803" s="200"/>
      <c r="QFB803" s="200"/>
      <c r="QFC803" s="200"/>
      <c r="QFD803" s="200"/>
      <c r="QFE803" s="200"/>
      <c r="QFF803" s="200"/>
      <c r="QFG803" s="200"/>
      <c r="QFH803" s="200"/>
      <c r="QFI803" s="200"/>
      <c r="QFJ803" s="200"/>
      <c r="QFK803" s="200"/>
      <c r="QFL803" s="200"/>
      <c r="QFM803" s="200"/>
      <c r="QFN803" s="200"/>
      <c r="QFO803" s="200"/>
      <c r="QFP803" s="200"/>
      <c r="QFQ803" s="200"/>
      <c r="QFR803" s="200"/>
      <c r="QFS803" s="200"/>
      <c r="QFT803" s="200"/>
      <c r="QFU803" s="200"/>
      <c r="QFV803" s="200"/>
      <c r="QFW803" s="200"/>
      <c r="QFX803" s="200"/>
      <c r="QFY803" s="200"/>
      <c r="QFZ803" s="200"/>
      <c r="QGA803" s="200"/>
      <c r="QGB803" s="200"/>
      <c r="QGC803" s="200"/>
      <c r="QGD803" s="200"/>
      <c r="QGE803" s="200"/>
      <c r="QGF803" s="200"/>
      <c r="QGG803" s="200"/>
      <c r="QGH803" s="200"/>
      <c r="QGI803" s="200"/>
      <c r="QGJ803" s="200"/>
      <c r="QGK803" s="200"/>
      <c r="QGL803" s="200"/>
      <c r="QGM803" s="200"/>
      <c r="QGN803" s="200"/>
      <c r="QGO803" s="200"/>
      <c r="QGP803" s="200"/>
      <c r="QGQ803" s="200"/>
      <c r="QGR803" s="200"/>
      <c r="QGS803" s="200"/>
      <c r="QGT803" s="200"/>
      <c r="QGU803" s="200"/>
      <c r="QGV803" s="200"/>
      <c r="QGW803" s="200"/>
      <c r="QGX803" s="200"/>
      <c r="QGY803" s="200"/>
      <c r="QGZ803" s="200"/>
      <c r="QHA803" s="200"/>
      <c r="QHB803" s="200"/>
      <c r="QHC803" s="200"/>
      <c r="QHD803" s="200"/>
      <c r="QHE803" s="200"/>
      <c r="QHF803" s="200"/>
      <c r="QHG803" s="200"/>
      <c r="QHH803" s="200"/>
      <c r="QHI803" s="200"/>
      <c r="QHJ803" s="200"/>
      <c r="QHK803" s="200"/>
      <c r="QHL803" s="200"/>
      <c r="QHM803" s="200"/>
      <c r="QHN803" s="200"/>
      <c r="QHO803" s="200"/>
      <c r="QHP803" s="200"/>
      <c r="QHQ803" s="200"/>
      <c r="QHR803" s="200"/>
      <c r="QHS803" s="200"/>
      <c r="QHT803" s="200"/>
      <c r="QHU803" s="200"/>
      <c r="QHV803" s="200"/>
      <c r="QHW803" s="200"/>
      <c r="QHX803" s="200"/>
      <c r="QHY803" s="200"/>
      <c r="QHZ803" s="200"/>
      <c r="QIA803" s="200"/>
      <c r="QIB803" s="200"/>
      <c r="QIC803" s="200"/>
      <c r="QID803" s="200"/>
      <c r="QIE803" s="200"/>
      <c r="QIF803" s="200"/>
      <c r="QIG803" s="200"/>
      <c r="QIH803" s="200"/>
      <c r="QII803" s="200"/>
      <c r="QIJ803" s="200"/>
      <c r="QIK803" s="200"/>
      <c r="QIL803" s="200"/>
      <c r="QIM803" s="200"/>
      <c r="QIN803" s="200"/>
      <c r="QIO803" s="200"/>
      <c r="QIP803" s="200"/>
      <c r="QIQ803" s="200"/>
      <c r="QIR803" s="200"/>
      <c r="QIS803" s="200"/>
      <c r="QIT803" s="200"/>
      <c r="QIU803" s="200"/>
      <c r="QIV803" s="200"/>
      <c r="QIW803" s="200"/>
      <c r="QIX803" s="200"/>
      <c r="QIY803" s="200"/>
      <c r="QIZ803" s="200"/>
      <c r="QJA803" s="200"/>
      <c r="QJB803" s="200"/>
      <c r="QJC803" s="200"/>
      <c r="QJD803" s="200"/>
      <c r="QJE803" s="200"/>
      <c r="QJF803" s="200"/>
      <c r="QJG803" s="200"/>
      <c r="QJH803" s="200"/>
      <c r="QJI803" s="200"/>
      <c r="QJJ803" s="200"/>
      <c r="QJK803" s="200"/>
      <c r="QJL803" s="200"/>
      <c r="QJM803" s="200"/>
      <c r="QJN803" s="200"/>
      <c r="QJO803" s="200"/>
      <c r="QJP803" s="200"/>
      <c r="QJQ803" s="200"/>
      <c r="QJR803" s="200"/>
      <c r="QJS803" s="200"/>
      <c r="QJT803" s="200"/>
      <c r="QJU803" s="200"/>
      <c r="QJV803" s="200"/>
      <c r="QJW803" s="200"/>
      <c r="QJX803" s="200"/>
      <c r="QJY803" s="200"/>
      <c r="QJZ803" s="200"/>
      <c r="QKA803" s="200"/>
      <c r="QKB803" s="200"/>
      <c r="QKC803" s="200"/>
      <c r="QKD803" s="200"/>
      <c r="QKE803" s="200"/>
      <c r="QKF803" s="200"/>
      <c r="QKG803" s="200"/>
      <c r="QKH803" s="200"/>
      <c r="QKI803" s="200"/>
      <c r="QKJ803" s="200"/>
      <c r="QKK803" s="200"/>
      <c r="QKL803" s="200"/>
      <c r="QKM803" s="200"/>
      <c r="QKN803" s="200"/>
      <c r="QKO803" s="200"/>
      <c r="QKP803" s="200"/>
      <c r="QKQ803" s="200"/>
      <c r="QKR803" s="200"/>
      <c r="QKS803" s="200"/>
      <c r="QKT803" s="200"/>
      <c r="QKU803" s="200"/>
      <c r="QKV803" s="200"/>
      <c r="QKW803" s="200"/>
      <c r="QKX803" s="200"/>
      <c r="QKY803" s="200"/>
      <c r="QKZ803" s="200"/>
      <c r="QLA803" s="200"/>
      <c r="QLB803" s="200"/>
      <c r="QLC803" s="200"/>
      <c r="QLD803" s="200"/>
      <c r="QLE803" s="200"/>
      <c r="QLF803" s="200"/>
      <c r="QLG803" s="200"/>
      <c r="QLH803" s="200"/>
      <c r="QLI803" s="200"/>
      <c r="QLJ803" s="200"/>
      <c r="QLK803" s="200"/>
      <c r="QLL803" s="200"/>
      <c r="QLM803" s="200"/>
      <c r="QLN803" s="200"/>
      <c r="QLO803" s="200"/>
      <c r="QLP803" s="200"/>
      <c r="QLQ803" s="200"/>
      <c r="QLR803" s="200"/>
      <c r="QLS803" s="200"/>
      <c r="QLT803" s="200"/>
      <c r="QLU803" s="200"/>
      <c r="QLV803" s="200"/>
      <c r="QLW803" s="200"/>
      <c r="QLX803" s="200"/>
      <c r="QLY803" s="200"/>
      <c r="QLZ803" s="200"/>
      <c r="QMA803" s="200"/>
      <c r="QMB803" s="200"/>
      <c r="QMC803" s="200"/>
      <c r="QMD803" s="200"/>
      <c r="QME803" s="200"/>
      <c r="QMF803" s="200"/>
      <c r="QMG803" s="200"/>
      <c r="QMH803" s="200"/>
      <c r="QMI803" s="200"/>
      <c r="QMJ803" s="200"/>
      <c r="QMK803" s="200"/>
      <c r="QML803" s="200"/>
      <c r="QMM803" s="200"/>
      <c r="QMN803" s="200"/>
      <c r="QMO803" s="200"/>
      <c r="QMP803" s="200"/>
      <c r="QMQ803" s="200"/>
      <c r="QMR803" s="200"/>
      <c r="QMS803" s="200"/>
      <c r="QMT803" s="200"/>
      <c r="QMU803" s="200"/>
      <c r="QMV803" s="200"/>
      <c r="QMW803" s="200"/>
      <c r="QMX803" s="200"/>
      <c r="QMY803" s="200"/>
      <c r="QMZ803" s="200"/>
      <c r="QNA803" s="200"/>
      <c r="QNB803" s="200"/>
      <c r="QNC803" s="200"/>
      <c r="QND803" s="200"/>
      <c r="QNE803" s="200"/>
      <c r="QNF803" s="200"/>
      <c r="QNG803" s="200"/>
      <c r="QNH803" s="200"/>
      <c r="QNI803" s="200"/>
      <c r="QNJ803" s="200"/>
      <c r="QNK803" s="200"/>
      <c r="QNL803" s="200"/>
      <c r="QNM803" s="200"/>
      <c r="QNN803" s="200"/>
      <c r="QNO803" s="200"/>
      <c r="QNP803" s="200"/>
      <c r="QNQ803" s="200"/>
      <c r="QNR803" s="200"/>
      <c r="QNS803" s="200"/>
      <c r="QNT803" s="200"/>
      <c r="QNU803" s="200"/>
      <c r="QNV803" s="200"/>
      <c r="QNW803" s="200"/>
      <c r="QNX803" s="200"/>
      <c r="QNY803" s="200"/>
      <c r="QNZ803" s="200"/>
      <c r="QOA803" s="200"/>
      <c r="QOB803" s="200"/>
      <c r="QOC803" s="200"/>
      <c r="QOD803" s="200"/>
      <c r="QOE803" s="200"/>
      <c r="QOF803" s="200"/>
      <c r="QOG803" s="200"/>
      <c r="QOH803" s="200"/>
      <c r="QOI803" s="200"/>
      <c r="QOJ803" s="200"/>
      <c r="QOK803" s="200"/>
      <c r="QOL803" s="200"/>
      <c r="QOM803" s="200"/>
      <c r="QON803" s="200"/>
      <c r="QOO803" s="200"/>
      <c r="QOP803" s="200"/>
      <c r="QOQ803" s="200"/>
      <c r="QOR803" s="200"/>
      <c r="QOS803" s="200"/>
      <c r="QOT803" s="200"/>
      <c r="QOU803" s="200"/>
      <c r="QOV803" s="200"/>
      <c r="QOW803" s="200"/>
      <c r="QOX803" s="200"/>
      <c r="QOY803" s="200"/>
      <c r="QOZ803" s="200"/>
      <c r="QPA803" s="200"/>
      <c r="QPB803" s="200"/>
      <c r="QPC803" s="200"/>
      <c r="QPD803" s="200"/>
      <c r="QPE803" s="200"/>
      <c r="QPF803" s="200"/>
      <c r="QPG803" s="200"/>
      <c r="QPH803" s="200"/>
      <c r="QPI803" s="200"/>
      <c r="QPJ803" s="200"/>
      <c r="QPK803" s="200"/>
      <c r="QPL803" s="200"/>
      <c r="QPM803" s="200"/>
      <c r="QPN803" s="200"/>
      <c r="QPO803" s="200"/>
      <c r="QPP803" s="200"/>
      <c r="QPQ803" s="200"/>
      <c r="QPR803" s="200"/>
      <c r="QPS803" s="200"/>
      <c r="QPT803" s="200"/>
      <c r="QPU803" s="200"/>
      <c r="QPV803" s="200"/>
      <c r="QPW803" s="200"/>
      <c r="QPX803" s="200"/>
      <c r="QPY803" s="200"/>
      <c r="QPZ803" s="200"/>
      <c r="QQA803" s="200"/>
      <c r="QQB803" s="200"/>
      <c r="QQC803" s="200"/>
      <c r="QQD803" s="200"/>
      <c r="QQE803" s="200"/>
      <c r="QQF803" s="200"/>
      <c r="QQG803" s="200"/>
      <c r="QQH803" s="200"/>
      <c r="QQI803" s="200"/>
      <c r="QQJ803" s="200"/>
      <c r="QQK803" s="200"/>
      <c r="QQL803" s="200"/>
      <c r="QQM803" s="200"/>
      <c r="QQN803" s="200"/>
      <c r="QQO803" s="200"/>
      <c r="QQP803" s="200"/>
      <c r="QQQ803" s="200"/>
      <c r="QQR803" s="200"/>
      <c r="QQS803" s="200"/>
      <c r="QQT803" s="200"/>
      <c r="QQU803" s="200"/>
      <c r="QQV803" s="200"/>
      <c r="QQW803" s="200"/>
      <c r="QQX803" s="200"/>
      <c r="QQY803" s="200"/>
      <c r="QQZ803" s="200"/>
      <c r="QRA803" s="200"/>
      <c r="QRB803" s="200"/>
      <c r="QRC803" s="200"/>
      <c r="QRD803" s="200"/>
      <c r="QRE803" s="200"/>
      <c r="QRF803" s="200"/>
      <c r="QRG803" s="200"/>
      <c r="QRH803" s="200"/>
      <c r="QRI803" s="200"/>
      <c r="QRJ803" s="200"/>
      <c r="QRK803" s="200"/>
      <c r="QRL803" s="200"/>
      <c r="QRM803" s="200"/>
      <c r="QRN803" s="200"/>
      <c r="QRO803" s="200"/>
      <c r="QRP803" s="200"/>
      <c r="QRQ803" s="200"/>
      <c r="QRR803" s="200"/>
      <c r="QRS803" s="200"/>
      <c r="QRT803" s="200"/>
      <c r="QRU803" s="200"/>
      <c r="QRV803" s="200"/>
      <c r="QRW803" s="200"/>
      <c r="QRX803" s="200"/>
      <c r="QRY803" s="200"/>
      <c r="QRZ803" s="200"/>
      <c r="QSA803" s="200"/>
      <c r="QSB803" s="200"/>
      <c r="QSC803" s="200"/>
      <c r="QSD803" s="200"/>
      <c r="QSE803" s="200"/>
      <c r="QSF803" s="200"/>
      <c r="QSG803" s="200"/>
      <c r="QSH803" s="200"/>
      <c r="QSI803" s="200"/>
      <c r="QSJ803" s="200"/>
      <c r="QSK803" s="200"/>
      <c r="QSL803" s="200"/>
      <c r="QSM803" s="200"/>
      <c r="QSN803" s="200"/>
      <c r="QSO803" s="200"/>
      <c r="QSP803" s="200"/>
      <c r="QSQ803" s="200"/>
      <c r="QSR803" s="200"/>
      <c r="QSS803" s="200"/>
      <c r="QST803" s="200"/>
      <c r="QSU803" s="200"/>
      <c r="QSV803" s="200"/>
      <c r="QSW803" s="200"/>
      <c r="QSX803" s="200"/>
      <c r="QSY803" s="200"/>
      <c r="QSZ803" s="200"/>
      <c r="QTA803" s="200"/>
      <c r="QTB803" s="200"/>
      <c r="QTC803" s="200"/>
      <c r="QTD803" s="200"/>
      <c r="QTE803" s="200"/>
      <c r="QTF803" s="200"/>
      <c r="QTG803" s="200"/>
      <c r="QTH803" s="200"/>
      <c r="QTI803" s="200"/>
      <c r="QTJ803" s="200"/>
      <c r="QTK803" s="200"/>
      <c r="QTL803" s="200"/>
      <c r="QTM803" s="200"/>
      <c r="QTN803" s="200"/>
      <c r="QTO803" s="200"/>
      <c r="QTP803" s="200"/>
      <c r="QTQ803" s="200"/>
      <c r="QTR803" s="200"/>
      <c r="QTS803" s="200"/>
      <c r="QTT803" s="200"/>
      <c r="QTU803" s="200"/>
      <c r="QTV803" s="200"/>
      <c r="QTW803" s="200"/>
      <c r="QTX803" s="200"/>
      <c r="QTY803" s="200"/>
      <c r="QTZ803" s="200"/>
      <c r="QUA803" s="200"/>
      <c r="QUB803" s="200"/>
      <c r="QUC803" s="200"/>
      <c r="QUD803" s="200"/>
      <c r="QUE803" s="200"/>
      <c r="QUF803" s="200"/>
      <c r="QUG803" s="200"/>
      <c r="QUH803" s="200"/>
      <c r="QUI803" s="200"/>
      <c r="QUJ803" s="200"/>
      <c r="QUK803" s="200"/>
      <c r="QUL803" s="200"/>
      <c r="QUM803" s="200"/>
      <c r="QUN803" s="200"/>
      <c r="QUO803" s="200"/>
      <c r="QUP803" s="200"/>
      <c r="QUQ803" s="200"/>
      <c r="QUR803" s="200"/>
      <c r="QUS803" s="200"/>
      <c r="QUT803" s="200"/>
      <c r="QUU803" s="200"/>
      <c r="QUV803" s="200"/>
      <c r="QUW803" s="200"/>
      <c r="QUX803" s="200"/>
      <c r="QUY803" s="200"/>
      <c r="QUZ803" s="200"/>
      <c r="QVA803" s="200"/>
      <c r="QVB803" s="200"/>
      <c r="QVC803" s="200"/>
      <c r="QVD803" s="200"/>
      <c r="QVE803" s="200"/>
      <c r="QVF803" s="200"/>
      <c r="QVG803" s="200"/>
      <c r="QVH803" s="200"/>
      <c r="QVI803" s="200"/>
      <c r="QVJ803" s="200"/>
      <c r="QVK803" s="200"/>
      <c r="QVL803" s="200"/>
      <c r="QVM803" s="200"/>
      <c r="QVN803" s="200"/>
      <c r="QVO803" s="200"/>
      <c r="QVP803" s="200"/>
      <c r="QVQ803" s="200"/>
      <c r="QVR803" s="200"/>
      <c r="QVS803" s="200"/>
      <c r="QVT803" s="200"/>
      <c r="QVU803" s="200"/>
      <c r="QVV803" s="200"/>
      <c r="QVW803" s="200"/>
      <c r="QVX803" s="200"/>
      <c r="QVY803" s="200"/>
      <c r="QVZ803" s="200"/>
      <c r="QWA803" s="200"/>
      <c r="QWB803" s="200"/>
      <c r="QWC803" s="200"/>
      <c r="QWD803" s="200"/>
      <c r="QWE803" s="200"/>
      <c r="QWF803" s="200"/>
      <c r="QWG803" s="200"/>
      <c r="QWH803" s="200"/>
      <c r="QWI803" s="200"/>
      <c r="QWJ803" s="200"/>
      <c r="QWK803" s="200"/>
      <c r="QWL803" s="200"/>
      <c r="QWM803" s="200"/>
      <c r="QWN803" s="200"/>
      <c r="QWO803" s="200"/>
      <c r="QWP803" s="200"/>
      <c r="QWQ803" s="200"/>
      <c r="QWR803" s="200"/>
      <c r="QWS803" s="200"/>
      <c r="QWT803" s="200"/>
      <c r="QWU803" s="200"/>
      <c r="QWV803" s="200"/>
      <c r="QWW803" s="200"/>
      <c r="QWX803" s="200"/>
      <c r="QWY803" s="200"/>
      <c r="QWZ803" s="200"/>
      <c r="QXA803" s="200"/>
      <c r="QXB803" s="200"/>
      <c r="QXC803" s="200"/>
      <c r="QXD803" s="200"/>
      <c r="QXE803" s="200"/>
      <c r="QXF803" s="200"/>
      <c r="QXG803" s="200"/>
      <c r="QXH803" s="200"/>
      <c r="QXI803" s="200"/>
      <c r="QXJ803" s="200"/>
      <c r="QXK803" s="200"/>
      <c r="QXL803" s="200"/>
      <c r="QXM803" s="200"/>
      <c r="QXN803" s="200"/>
      <c r="QXO803" s="200"/>
      <c r="QXP803" s="200"/>
      <c r="QXQ803" s="200"/>
      <c r="QXR803" s="200"/>
      <c r="QXS803" s="200"/>
      <c r="QXT803" s="200"/>
      <c r="QXU803" s="200"/>
      <c r="QXV803" s="200"/>
      <c r="QXW803" s="200"/>
      <c r="QXX803" s="200"/>
      <c r="QXY803" s="200"/>
      <c r="QXZ803" s="200"/>
      <c r="QYA803" s="200"/>
      <c r="QYB803" s="200"/>
      <c r="QYC803" s="200"/>
      <c r="QYD803" s="200"/>
      <c r="QYE803" s="200"/>
      <c r="QYF803" s="200"/>
      <c r="QYG803" s="200"/>
      <c r="QYH803" s="200"/>
      <c r="QYI803" s="200"/>
      <c r="QYJ803" s="200"/>
      <c r="QYK803" s="200"/>
      <c r="QYL803" s="200"/>
      <c r="QYM803" s="200"/>
      <c r="QYN803" s="200"/>
      <c r="QYO803" s="200"/>
      <c r="QYP803" s="200"/>
      <c r="QYQ803" s="200"/>
      <c r="QYR803" s="200"/>
      <c r="QYS803" s="200"/>
      <c r="QYT803" s="200"/>
      <c r="QYU803" s="200"/>
      <c r="QYV803" s="200"/>
      <c r="QYW803" s="200"/>
      <c r="QYX803" s="200"/>
      <c r="QYY803" s="200"/>
      <c r="QYZ803" s="200"/>
      <c r="QZA803" s="200"/>
      <c r="QZB803" s="200"/>
      <c r="QZC803" s="200"/>
      <c r="QZD803" s="200"/>
      <c r="QZE803" s="200"/>
      <c r="QZF803" s="200"/>
      <c r="QZG803" s="200"/>
      <c r="QZH803" s="200"/>
      <c r="QZI803" s="200"/>
      <c r="QZJ803" s="200"/>
      <c r="QZK803" s="200"/>
      <c r="QZL803" s="200"/>
      <c r="QZM803" s="200"/>
      <c r="QZN803" s="200"/>
      <c r="QZO803" s="200"/>
      <c r="QZP803" s="200"/>
      <c r="QZQ803" s="200"/>
      <c r="QZR803" s="200"/>
      <c r="QZS803" s="200"/>
      <c r="QZT803" s="200"/>
      <c r="QZU803" s="200"/>
      <c r="QZV803" s="200"/>
      <c r="QZW803" s="200"/>
      <c r="QZX803" s="200"/>
      <c r="QZY803" s="200"/>
      <c r="QZZ803" s="200"/>
      <c r="RAA803" s="200"/>
      <c r="RAB803" s="200"/>
      <c r="RAC803" s="200"/>
      <c r="RAD803" s="200"/>
      <c r="RAE803" s="200"/>
      <c r="RAF803" s="200"/>
      <c r="RAG803" s="200"/>
      <c r="RAH803" s="200"/>
      <c r="RAI803" s="200"/>
      <c r="RAJ803" s="200"/>
      <c r="RAK803" s="200"/>
      <c r="RAL803" s="200"/>
      <c r="RAM803" s="200"/>
      <c r="RAN803" s="200"/>
      <c r="RAO803" s="200"/>
      <c r="RAP803" s="200"/>
      <c r="RAQ803" s="200"/>
      <c r="RAR803" s="200"/>
      <c r="RAS803" s="200"/>
      <c r="RAT803" s="200"/>
      <c r="RAU803" s="200"/>
      <c r="RAV803" s="200"/>
      <c r="RAW803" s="200"/>
      <c r="RAX803" s="200"/>
      <c r="RAY803" s="200"/>
      <c r="RAZ803" s="200"/>
      <c r="RBA803" s="200"/>
      <c r="RBB803" s="200"/>
      <c r="RBC803" s="200"/>
      <c r="RBD803" s="200"/>
      <c r="RBE803" s="200"/>
      <c r="RBF803" s="200"/>
      <c r="RBG803" s="200"/>
      <c r="RBH803" s="200"/>
      <c r="RBI803" s="200"/>
      <c r="RBJ803" s="200"/>
      <c r="RBK803" s="200"/>
      <c r="RBL803" s="200"/>
      <c r="RBM803" s="200"/>
      <c r="RBN803" s="200"/>
      <c r="RBO803" s="200"/>
      <c r="RBP803" s="200"/>
      <c r="RBQ803" s="200"/>
      <c r="RBR803" s="200"/>
      <c r="RBS803" s="200"/>
      <c r="RBT803" s="200"/>
      <c r="RBU803" s="200"/>
      <c r="RBV803" s="200"/>
      <c r="RBW803" s="200"/>
      <c r="RBX803" s="200"/>
      <c r="RBY803" s="200"/>
      <c r="RBZ803" s="200"/>
      <c r="RCA803" s="200"/>
      <c r="RCB803" s="200"/>
      <c r="RCC803" s="200"/>
      <c r="RCD803" s="200"/>
      <c r="RCE803" s="200"/>
      <c r="RCF803" s="200"/>
      <c r="RCG803" s="200"/>
      <c r="RCH803" s="200"/>
      <c r="RCI803" s="200"/>
      <c r="RCJ803" s="200"/>
      <c r="RCK803" s="200"/>
      <c r="RCL803" s="200"/>
      <c r="RCM803" s="200"/>
      <c r="RCN803" s="200"/>
      <c r="RCO803" s="200"/>
      <c r="RCP803" s="200"/>
      <c r="RCQ803" s="200"/>
      <c r="RCR803" s="200"/>
      <c r="RCS803" s="200"/>
      <c r="RCT803" s="200"/>
      <c r="RCU803" s="200"/>
      <c r="RCV803" s="200"/>
      <c r="RCW803" s="200"/>
      <c r="RCX803" s="200"/>
      <c r="RCY803" s="200"/>
      <c r="RCZ803" s="200"/>
      <c r="RDA803" s="200"/>
      <c r="RDB803" s="200"/>
      <c r="RDC803" s="200"/>
      <c r="RDD803" s="200"/>
      <c r="RDE803" s="200"/>
      <c r="RDF803" s="200"/>
      <c r="RDG803" s="200"/>
      <c r="RDH803" s="200"/>
      <c r="RDI803" s="200"/>
      <c r="RDJ803" s="200"/>
      <c r="RDK803" s="200"/>
      <c r="RDL803" s="200"/>
      <c r="RDM803" s="200"/>
      <c r="RDN803" s="200"/>
      <c r="RDO803" s="200"/>
      <c r="RDP803" s="200"/>
      <c r="RDQ803" s="200"/>
      <c r="RDR803" s="200"/>
      <c r="RDS803" s="200"/>
      <c r="RDT803" s="200"/>
      <c r="RDU803" s="200"/>
      <c r="RDV803" s="200"/>
      <c r="RDW803" s="200"/>
      <c r="RDX803" s="200"/>
      <c r="RDY803" s="200"/>
      <c r="RDZ803" s="200"/>
      <c r="REA803" s="200"/>
      <c r="REB803" s="200"/>
      <c r="REC803" s="200"/>
      <c r="RED803" s="200"/>
      <c r="REE803" s="200"/>
      <c r="REF803" s="200"/>
      <c r="REG803" s="200"/>
      <c r="REH803" s="200"/>
      <c r="REI803" s="200"/>
      <c r="REJ803" s="200"/>
      <c r="REK803" s="200"/>
      <c r="REL803" s="200"/>
      <c r="REM803" s="200"/>
      <c r="REN803" s="200"/>
      <c r="REO803" s="200"/>
      <c r="REP803" s="200"/>
      <c r="REQ803" s="200"/>
      <c r="RER803" s="200"/>
      <c r="RES803" s="200"/>
      <c r="RET803" s="200"/>
      <c r="REU803" s="200"/>
      <c r="REV803" s="200"/>
      <c r="REW803" s="200"/>
      <c r="REX803" s="200"/>
      <c r="REY803" s="200"/>
      <c r="REZ803" s="200"/>
      <c r="RFA803" s="200"/>
      <c r="RFB803" s="200"/>
      <c r="RFC803" s="200"/>
      <c r="RFD803" s="200"/>
      <c r="RFE803" s="200"/>
      <c r="RFF803" s="200"/>
      <c r="RFG803" s="200"/>
      <c r="RFH803" s="200"/>
      <c r="RFI803" s="200"/>
      <c r="RFJ803" s="200"/>
      <c r="RFK803" s="200"/>
      <c r="RFL803" s="200"/>
      <c r="RFM803" s="200"/>
      <c r="RFN803" s="200"/>
      <c r="RFO803" s="200"/>
      <c r="RFP803" s="200"/>
      <c r="RFQ803" s="200"/>
      <c r="RFR803" s="200"/>
      <c r="RFS803" s="200"/>
      <c r="RFT803" s="200"/>
      <c r="RFU803" s="200"/>
      <c r="RFV803" s="200"/>
      <c r="RFW803" s="200"/>
      <c r="RFX803" s="200"/>
      <c r="RFY803" s="200"/>
      <c r="RFZ803" s="200"/>
      <c r="RGA803" s="200"/>
      <c r="RGB803" s="200"/>
      <c r="RGC803" s="200"/>
      <c r="RGD803" s="200"/>
      <c r="RGE803" s="200"/>
      <c r="RGF803" s="200"/>
      <c r="RGG803" s="200"/>
      <c r="RGH803" s="200"/>
      <c r="RGI803" s="200"/>
      <c r="RGJ803" s="200"/>
      <c r="RGK803" s="200"/>
      <c r="RGL803" s="200"/>
      <c r="RGM803" s="200"/>
      <c r="RGN803" s="200"/>
      <c r="RGO803" s="200"/>
      <c r="RGP803" s="200"/>
      <c r="RGQ803" s="200"/>
      <c r="RGR803" s="200"/>
      <c r="RGS803" s="200"/>
      <c r="RGT803" s="200"/>
      <c r="RGU803" s="200"/>
      <c r="RGV803" s="200"/>
      <c r="RGW803" s="200"/>
      <c r="RGX803" s="200"/>
      <c r="RGY803" s="200"/>
      <c r="RGZ803" s="200"/>
      <c r="RHA803" s="200"/>
      <c r="RHB803" s="200"/>
      <c r="RHC803" s="200"/>
      <c r="RHD803" s="200"/>
      <c r="RHE803" s="200"/>
      <c r="RHF803" s="200"/>
      <c r="RHG803" s="200"/>
      <c r="RHH803" s="200"/>
      <c r="RHI803" s="200"/>
      <c r="RHJ803" s="200"/>
      <c r="RHK803" s="200"/>
      <c r="RHL803" s="200"/>
      <c r="RHM803" s="200"/>
      <c r="RHN803" s="200"/>
      <c r="RHO803" s="200"/>
      <c r="RHP803" s="200"/>
      <c r="RHQ803" s="200"/>
      <c r="RHR803" s="200"/>
      <c r="RHS803" s="200"/>
      <c r="RHT803" s="200"/>
      <c r="RHU803" s="200"/>
      <c r="RHV803" s="200"/>
      <c r="RHW803" s="200"/>
      <c r="RHX803" s="200"/>
      <c r="RHY803" s="200"/>
      <c r="RHZ803" s="200"/>
      <c r="RIA803" s="200"/>
      <c r="RIB803" s="200"/>
      <c r="RIC803" s="200"/>
      <c r="RID803" s="200"/>
      <c r="RIE803" s="200"/>
      <c r="RIF803" s="200"/>
      <c r="RIG803" s="200"/>
      <c r="RIH803" s="200"/>
      <c r="RII803" s="200"/>
      <c r="RIJ803" s="200"/>
      <c r="RIK803" s="200"/>
      <c r="RIL803" s="200"/>
      <c r="RIM803" s="200"/>
      <c r="RIN803" s="200"/>
      <c r="RIO803" s="200"/>
      <c r="RIP803" s="200"/>
      <c r="RIQ803" s="200"/>
      <c r="RIR803" s="200"/>
      <c r="RIS803" s="200"/>
      <c r="RIT803" s="200"/>
      <c r="RIU803" s="200"/>
      <c r="RIV803" s="200"/>
      <c r="RIW803" s="200"/>
      <c r="RIX803" s="200"/>
      <c r="RIY803" s="200"/>
      <c r="RIZ803" s="200"/>
      <c r="RJA803" s="200"/>
      <c r="RJB803" s="200"/>
      <c r="RJC803" s="200"/>
      <c r="RJD803" s="200"/>
      <c r="RJE803" s="200"/>
      <c r="RJF803" s="200"/>
      <c r="RJG803" s="200"/>
      <c r="RJH803" s="200"/>
      <c r="RJI803" s="200"/>
      <c r="RJJ803" s="200"/>
      <c r="RJK803" s="200"/>
      <c r="RJL803" s="200"/>
      <c r="RJM803" s="200"/>
      <c r="RJN803" s="200"/>
      <c r="RJO803" s="200"/>
      <c r="RJP803" s="200"/>
      <c r="RJQ803" s="200"/>
      <c r="RJR803" s="200"/>
      <c r="RJS803" s="200"/>
      <c r="RJT803" s="200"/>
      <c r="RJU803" s="200"/>
      <c r="RJV803" s="200"/>
      <c r="RJW803" s="200"/>
      <c r="RJX803" s="200"/>
      <c r="RJY803" s="200"/>
      <c r="RJZ803" s="200"/>
      <c r="RKA803" s="200"/>
      <c r="RKB803" s="200"/>
      <c r="RKC803" s="200"/>
      <c r="RKD803" s="200"/>
      <c r="RKE803" s="200"/>
      <c r="RKF803" s="200"/>
      <c r="RKG803" s="200"/>
      <c r="RKH803" s="200"/>
      <c r="RKI803" s="200"/>
      <c r="RKJ803" s="200"/>
      <c r="RKK803" s="200"/>
      <c r="RKL803" s="200"/>
      <c r="RKM803" s="200"/>
      <c r="RKN803" s="200"/>
      <c r="RKO803" s="200"/>
      <c r="RKP803" s="200"/>
      <c r="RKQ803" s="200"/>
      <c r="RKR803" s="200"/>
      <c r="RKS803" s="200"/>
      <c r="RKT803" s="200"/>
      <c r="RKU803" s="200"/>
      <c r="RKV803" s="200"/>
      <c r="RKW803" s="200"/>
      <c r="RKX803" s="200"/>
      <c r="RKY803" s="200"/>
      <c r="RKZ803" s="200"/>
      <c r="RLA803" s="200"/>
      <c r="RLB803" s="200"/>
      <c r="RLC803" s="200"/>
      <c r="RLD803" s="200"/>
      <c r="RLE803" s="200"/>
      <c r="RLF803" s="200"/>
      <c r="RLG803" s="200"/>
      <c r="RLH803" s="200"/>
      <c r="RLI803" s="200"/>
      <c r="RLJ803" s="200"/>
      <c r="RLK803" s="200"/>
      <c r="RLL803" s="200"/>
      <c r="RLM803" s="200"/>
      <c r="RLN803" s="200"/>
      <c r="RLO803" s="200"/>
      <c r="RLP803" s="200"/>
      <c r="RLQ803" s="200"/>
      <c r="RLR803" s="200"/>
      <c r="RLS803" s="200"/>
      <c r="RLT803" s="200"/>
      <c r="RLU803" s="200"/>
      <c r="RLV803" s="200"/>
      <c r="RLW803" s="200"/>
      <c r="RLX803" s="200"/>
      <c r="RLY803" s="200"/>
      <c r="RLZ803" s="200"/>
      <c r="RMA803" s="200"/>
      <c r="RMB803" s="200"/>
      <c r="RMC803" s="200"/>
      <c r="RMD803" s="200"/>
      <c r="RME803" s="200"/>
      <c r="RMF803" s="200"/>
      <c r="RMG803" s="200"/>
      <c r="RMH803" s="200"/>
      <c r="RMI803" s="200"/>
      <c r="RMJ803" s="200"/>
      <c r="RMK803" s="200"/>
      <c r="RML803" s="200"/>
      <c r="RMM803" s="200"/>
      <c r="RMN803" s="200"/>
      <c r="RMO803" s="200"/>
      <c r="RMP803" s="200"/>
      <c r="RMQ803" s="200"/>
      <c r="RMR803" s="200"/>
      <c r="RMS803" s="200"/>
      <c r="RMT803" s="200"/>
      <c r="RMU803" s="200"/>
      <c r="RMV803" s="200"/>
      <c r="RMW803" s="200"/>
      <c r="RMX803" s="200"/>
      <c r="RMY803" s="200"/>
      <c r="RMZ803" s="200"/>
      <c r="RNA803" s="200"/>
      <c r="RNB803" s="200"/>
      <c r="RNC803" s="200"/>
      <c r="RND803" s="200"/>
      <c r="RNE803" s="200"/>
      <c r="RNF803" s="200"/>
      <c r="RNG803" s="200"/>
      <c r="RNH803" s="200"/>
      <c r="RNI803" s="200"/>
      <c r="RNJ803" s="200"/>
      <c r="RNK803" s="200"/>
      <c r="RNL803" s="200"/>
      <c r="RNM803" s="200"/>
      <c r="RNN803" s="200"/>
      <c r="RNO803" s="200"/>
      <c r="RNP803" s="200"/>
      <c r="RNQ803" s="200"/>
      <c r="RNR803" s="200"/>
      <c r="RNS803" s="200"/>
      <c r="RNT803" s="200"/>
      <c r="RNU803" s="200"/>
      <c r="RNV803" s="200"/>
      <c r="RNW803" s="200"/>
      <c r="RNX803" s="200"/>
      <c r="RNY803" s="200"/>
      <c r="RNZ803" s="200"/>
      <c r="ROA803" s="200"/>
      <c r="ROB803" s="200"/>
      <c r="ROC803" s="200"/>
      <c r="ROD803" s="200"/>
      <c r="ROE803" s="200"/>
      <c r="ROF803" s="200"/>
      <c r="ROG803" s="200"/>
      <c r="ROH803" s="200"/>
      <c r="ROI803" s="200"/>
      <c r="ROJ803" s="200"/>
      <c r="ROK803" s="200"/>
      <c r="ROL803" s="200"/>
      <c r="ROM803" s="200"/>
      <c r="RON803" s="200"/>
      <c r="ROO803" s="200"/>
      <c r="ROP803" s="200"/>
      <c r="ROQ803" s="200"/>
      <c r="ROR803" s="200"/>
      <c r="ROS803" s="200"/>
      <c r="ROT803" s="200"/>
      <c r="ROU803" s="200"/>
      <c r="ROV803" s="200"/>
      <c r="ROW803" s="200"/>
      <c r="ROX803" s="200"/>
      <c r="ROY803" s="200"/>
      <c r="ROZ803" s="200"/>
      <c r="RPA803" s="200"/>
      <c r="RPB803" s="200"/>
      <c r="RPC803" s="200"/>
      <c r="RPD803" s="200"/>
      <c r="RPE803" s="200"/>
      <c r="RPF803" s="200"/>
      <c r="RPG803" s="200"/>
      <c r="RPH803" s="200"/>
      <c r="RPI803" s="200"/>
      <c r="RPJ803" s="200"/>
      <c r="RPK803" s="200"/>
      <c r="RPL803" s="200"/>
      <c r="RPM803" s="200"/>
      <c r="RPN803" s="200"/>
      <c r="RPO803" s="200"/>
      <c r="RPP803" s="200"/>
      <c r="RPQ803" s="200"/>
      <c r="RPR803" s="200"/>
      <c r="RPS803" s="200"/>
      <c r="RPT803" s="200"/>
      <c r="RPU803" s="200"/>
      <c r="RPV803" s="200"/>
      <c r="RPW803" s="200"/>
      <c r="RPX803" s="200"/>
      <c r="RPY803" s="200"/>
      <c r="RPZ803" s="200"/>
      <c r="RQA803" s="200"/>
      <c r="RQB803" s="200"/>
      <c r="RQC803" s="200"/>
      <c r="RQD803" s="200"/>
      <c r="RQE803" s="200"/>
      <c r="RQF803" s="200"/>
      <c r="RQG803" s="200"/>
      <c r="RQH803" s="200"/>
      <c r="RQI803" s="200"/>
      <c r="RQJ803" s="200"/>
      <c r="RQK803" s="200"/>
      <c r="RQL803" s="200"/>
      <c r="RQM803" s="200"/>
      <c r="RQN803" s="200"/>
      <c r="RQO803" s="200"/>
      <c r="RQP803" s="200"/>
      <c r="RQQ803" s="200"/>
      <c r="RQR803" s="200"/>
      <c r="RQS803" s="200"/>
      <c r="RQT803" s="200"/>
      <c r="RQU803" s="200"/>
      <c r="RQV803" s="200"/>
      <c r="RQW803" s="200"/>
      <c r="RQX803" s="200"/>
      <c r="RQY803" s="200"/>
      <c r="RQZ803" s="200"/>
      <c r="RRA803" s="200"/>
      <c r="RRB803" s="200"/>
      <c r="RRC803" s="200"/>
      <c r="RRD803" s="200"/>
      <c r="RRE803" s="200"/>
      <c r="RRF803" s="200"/>
      <c r="RRG803" s="200"/>
      <c r="RRH803" s="200"/>
      <c r="RRI803" s="200"/>
      <c r="RRJ803" s="200"/>
      <c r="RRK803" s="200"/>
      <c r="RRL803" s="200"/>
      <c r="RRM803" s="200"/>
      <c r="RRN803" s="200"/>
      <c r="RRO803" s="200"/>
      <c r="RRP803" s="200"/>
      <c r="RRQ803" s="200"/>
      <c r="RRR803" s="200"/>
      <c r="RRS803" s="200"/>
      <c r="RRT803" s="200"/>
      <c r="RRU803" s="200"/>
      <c r="RRV803" s="200"/>
      <c r="RRW803" s="200"/>
      <c r="RRX803" s="200"/>
      <c r="RRY803" s="200"/>
      <c r="RRZ803" s="200"/>
      <c r="RSA803" s="200"/>
      <c r="RSB803" s="200"/>
      <c r="RSC803" s="200"/>
      <c r="RSD803" s="200"/>
      <c r="RSE803" s="200"/>
      <c r="RSF803" s="200"/>
      <c r="RSG803" s="200"/>
      <c r="RSH803" s="200"/>
      <c r="RSI803" s="200"/>
      <c r="RSJ803" s="200"/>
      <c r="RSK803" s="200"/>
      <c r="RSL803" s="200"/>
      <c r="RSM803" s="200"/>
      <c r="RSN803" s="200"/>
      <c r="RSO803" s="200"/>
      <c r="RSP803" s="200"/>
      <c r="RSQ803" s="200"/>
      <c r="RSR803" s="200"/>
      <c r="RSS803" s="200"/>
      <c r="RST803" s="200"/>
      <c r="RSU803" s="200"/>
      <c r="RSV803" s="200"/>
      <c r="RSW803" s="200"/>
      <c r="RSX803" s="200"/>
      <c r="RSY803" s="200"/>
      <c r="RSZ803" s="200"/>
      <c r="RTA803" s="200"/>
      <c r="RTB803" s="200"/>
      <c r="RTC803" s="200"/>
      <c r="RTD803" s="200"/>
      <c r="RTE803" s="200"/>
      <c r="RTF803" s="200"/>
      <c r="RTG803" s="200"/>
      <c r="RTH803" s="200"/>
      <c r="RTI803" s="200"/>
      <c r="RTJ803" s="200"/>
      <c r="RTK803" s="200"/>
      <c r="RTL803" s="200"/>
      <c r="RTM803" s="200"/>
      <c r="RTN803" s="200"/>
      <c r="RTO803" s="200"/>
      <c r="RTP803" s="200"/>
      <c r="RTQ803" s="200"/>
      <c r="RTR803" s="200"/>
      <c r="RTS803" s="200"/>
      <c r="RTT803" s="200"/>
      <c r="RTU803" s="200"/>
      <c r="RTV803" s="200"/>
      <c r="RTW803" s="200"/>
      <c r="RTX803" s="200"/>
      <c r="RTY803" s="200"/>
      <c r="RTZ803" s="200"/>
      <c r="RUA803" s="200"/>
      <c r="RUB803" s="200"/>
      <c r="RUC803" s="200"/>
      <c r="RUD803" s="200"/>
      <c r="RUE803" s="200"/>
      <c r="RUF803" s="200"/>
      <c r="RUG803" s="200"/>
      <c r="RUH803" s="200"/>
      <c r="RUI803" s="200"/>
      <c r="RUJ803" s="200"/>
      <c r="RUK803" s="200"/>
      <c r="RUL803" s="200"/>
      <c r="RUM803" s="200"/>
      <c r="RUN803" s="200"/>
      <c r="RUO803" s="200"/>
      <c r="RUP803" s="200"/>
      <c r="RUQ803" s="200"/>
      <c r="RUR803" s="200"/>
      <c r="RUS803" s="200"/>
      <c r="RUT803" s="200"/>
      <c r="RUU803" s="200"/>
      <c r="RUV803" s="200"/>
      <c r="RUW803" s="200"/>
      <c r="RUX803" s="200"/>
      <c r="RUY803" s="200"/>
      <c r="RUZ803" s="200"/>
      <c r="RVA803" s="200"/>
      <c r="RVB803" s="200"/>
      <c r="RVC803" s="200"/>
      <c r="RVD803" s="200"/>
      <c r="RVE803" s="200"/>
      <c r="RVF803" s="200"/>
      <c r="RVG803" s="200"/>
      <c r="RVH803" s="200"/>
      <c r="RVI803" s="200"/>
      <c r="RVJ803" s="200"/>
      <c r="RVK803" s="200"/>
      <c r="RVL803" s="200"/>
      <c r="RVM803" s="200"/>
      <c r="RVN803" s="200"/>
      <c r="RVO803" s="200"/>
      <c r="RVP803" s="200"/>
      <c r="RVQ803" s="200"/>
      <c r="RVR803" s="200"/>
      <c r="RVS803" s="200"/>
      <c r="RVT803" s="200"/>
      <c r="RVU803" s="200"/>
      <c r="RVV803" s="200"/>
      <c r="RVW803" s="200"/>
      <c r="RVX803" s="200"/>
      <c r="RVY803" s="200"/>
      <c r="RVZ803" s="200"/>
      <c r="RWA803" s="200"/>
      <c r="RWB803" s="200"/>
      <c r="RWC803" s="200"/>
      <c r="RWD803" s="200"/>
      <c r="RWE803" s="200"/>
      <c r="RWF803" s="200"/>
      <c r="RWG803" s="200"/>
      <c r="RWH803" s="200"/>
      <c r="RWI803" s="200"/>
      <c r="RWJ803" s="200"/>
      <c r="RWK803" s="200"/>
      <c r="RWL803" s="200"/>
      <c r="RWM803" s="200"/>
      <c r="RWN803" s="200"/>
      <c r="RWO803" s="200"/>
      <c r="RWP803" s="200"/>
      <c r="RWQ803" s="200"/>
      <c r="RWR803" s="200"/>
      <c r="RWS803" s="200"/>
      <c r="RWT803" s="200"/>
      <c r="RWU803" s="200"/>
      <c r="RWV803" s="200"/>
      <c r="RWW803" s="200"/>
      <c r="RWX803" s="200"/>
      <c r="RWY803" s="200"/>
      <c r="RWZ803" s="200"/>
      <c r="RXA803" s="200"/>
      <c r="RXB803" s="200"/>
      <c r="RXC803" s="200"/>
      <c r="RXD803" s="200"/>
      <c r="RXE803" s="200"/>
      <c r="RXF803" s="200"/>
      <c r="RXG803" s="200"/>
      <c r="RXH803" s="200"/>
      <c r="RXI803" s="200"/>
      <c r="RXJ803" s="200"/>
      <c r="RXK803" s="200"/>
      <c r="RXL803" s="200"/>
      <c r="RXM803" s="200"/>
      <c r="RXN803" s="200"/>
      <c r="RXO803" s="200"/>
      <c r="RXP803" s="200"/>
      <c r="RXQ803" s="200"/>
      <c r="RXR803" s="200"/>
      <c r="RXS803" s="200"/>
      <c r="RXT803" s="200"/>
      <c r="RXU803" s="200"/>
      <c r="RXV803" s="200"/>
      <c r="RXW803" s="200"/>
      <c r="RXX803" s="200"/>
      <c r="RXY803" s="200"/>
      <c r="RXZ803" s="200"/>
      <c r="RYA803" s="200"/>
      <c r="RYB803" s="200"/>
      <c r="RYC803" s="200"/>
      <c r="RYD803" s="200"/>
      <c r="RYE803" s="200"/>
      <c r="RYF803" s="200"/>
      <c r="RYG803" s="200"/>
      <c r="RYH803" s="200"/>
      <c r="RYI803" s="200"/>
      <c r="RYJ803" s="200"/>
      <c r="RYK803" s="200"/>
      <c r="RYL803" s="200"/>
      <c r="RYM803" s="200"/>
      <c r="RYN803" s="200"/>
      <c r="RYO803" s="200"/>
      <c r="RYP803" s="200"/>
      <c r="RYQ803" s="200"/>
      <c r="RYR803" s="200"/>
      <c r="RYS803" s="200"/>
      <c r="RYT803" s="200"/>
      <c r="RYU803" s="200"/>
      <c r="RYV803" s="200"/>
      <c r="RYW803" s="200"/>
      <c r="RYX803" s="200"/>
      <c r="RYY803" s="200"/>
      <c r="RYZ803" s="200"/>
      <c r="RZA803" s="200"/>
      <c r="RZB803" s="200"/>
      <c r="RZC803" s="200"/>
      <c r="RZD803" s="200"/>
      <c r="RZE803" s="200"/>
      <c r="RZF803" s="200"/>
      <c r="RZG803" s="200"/>
      <c r="RZH803" s="200"/>
      <c r="RZI803" s="200"/>
      <c r="RZJ803" s="200"/>
      <c r="RZK803" s="200"/>
      <c r="RZL803" s="200"/>
      <c r="RZM803" s="200"/>
      <c r="RZN803" s="200"/>
      <c r="RZO803" s="200"/>
      <c r="RZP803" s="200"/>
      <c r="RZQ803" s="200"/>
      <c r="RZR803" s="200"/>
      <c r="RZS803" s="200"/>
      <c r="RZT803" s="200"/>
      <c r="RZU803" s="200"/>
      <c r="RZV803" s="200"/>
      <c r="RZW803" s="200"/>
      <c r="RZX803" s="200"/>
      <c r="RZY803" s="200"/>
      <c r="RZZ803" s="200"/>
      <c r="SAA803" s="200"/>
      <c r="SAB803" s="200"/>
      <c r="SAC803" s="200"/>
      <c r="SAD803" s="200"/>
      <c r="SAE803" s="200"/>
      <c r="SAF803" s="200"/>
      <c r="SAG803" s="200"/>
      <c r="SAH803" s="200"/>
      <c r="SAI803" s="200"/>
      <c r="SAJ803" s="200"/>
      <c r="SAK803" s="200"/>
      <c r="SAL803" s="200"/>
      <c r="SAM803" s="200"/>
      <c r="SAN803" s="200"/>
      <c r="SAO803" s="200"/>
      <c r="SAP803" s="200"/>
      <c r="SAQ803" s="200"/>
      <c r="SAR803" s="200"/>
      <c r="SAS803" s="200"/>
      <c r="SAT803" s="200"/>
      <c r="SAU803" s="200"/>
      <c r="SAV803" s="200"/>
      <c r="SAW803" s="200"/>
      <c r="SAX803" s="200"/>
      <c r="SAY803" s="200"/>
      <c r="SAZ803" s="200"/>
      <c r="SBA803" s="200"/>
      <c r="SBB803" s="200"/>
      <c r="SBC803" s="200"/>
      <c r="SBD803" s="200"/>
      <c r="SBE803" s="200"/>
      <c r="SBF803" s="200"/>
      <c r="SBG803" s="200"/>
      <c r="SBH803" s="200"/>
      <c r="SBI803" s="200"/>
      <c r="SBJ803" s="200"/>
      <c r="SBK803" s="200"/>
      <c r="SBL803" s="200"/>
      <c r="SBM803" s="200"/>
      <c r="SBN803" s="200"/>
      <c r="SBO803" s="200"/>
      <c r="SBP803" s="200"/>
      <c r="SBQ803" s="200"/>
      <c r="SBR803" s="200"/>
      <c r="SBS803" s="200"/>
      <c r="SBT803" s="200"/>
      <c r="SBU803" s="200"/>
      <c r="SBV803" s="200"/>
      <c r="SBW803" s="200"/>
      <c r="SBX803" s="200"/>
      <c r="SBY803" s="200"/>
      <c r="SBZ803" s="200"/>
      <c r="SCA803" s="200"/>
      <c r="SCB803" s="200"/>
      <c r="SCC803" s="200"/>
      <c r="SCD803" s="200"/>
      <c r="SCE803" s="200"/>
      <c r="SCF803" s="200"/>
      <c r="SCG803" s="200"/>
      <c r="SCH803" s="200"/>
      <c r="SCI803" s="200"/>
      <c r="SCJ803" s="200"/>
      <c r="SCK803" s="200"/>
      <c r="SCL803" s="200"/>
      <c r="SCM803" s="200"/>
      <c r="SCN803" s="200"/>
      <c r="SCO803" s="200"/>
      <c r="SCP803" s="200"/>
      <c r="SCQ803" s="200"/>
      <c r="SCR803" s="200"/>
      <c r="SCS803" s="200"/>
      <c r="SCT803" s="200"/>
      <c r="SCU803" s="200"/>
      <c r="SCV803" s="200"/>
      <c r="SCW803" s="200"/>
      <c r="SCX803" s="200"/>
      <c r="SCY803" s="200"/>
      <c r="SCZ803" s="200"/>
      <c r="SDA803" s="200"/>
      <c r="SDB803" s="200"/>
      <c r="SDC803" s="200"/>
      <c r="SDD803" s="200"/>
      <c r="SDE803" s="200"/>
      <c r="SDF803" s="200"/>
      <c r="SDG803" s="200"/>
      <c r="SDH803" s="200"/>
      <c r="SDI803" s="200"/>
      <c r="SDJ803" s="200"/>
      <c r="SDK803" s="200"/>
      <c r="SDL803" s="200"/>
      <c r="SDM803" s="200"/>
      <c r="SDN803" s="200"/>
      <c r="SDO803" s="200"/>
      <c r="SDP803" s="200"/>
      <c r="SDQ803" s="200"/>
      <c r="SDR803" s="200"/>
      <c r="SDS803" s="200"/>
      <c r="SDT803" s="200"/>
      <c r="SDU803" s="200"/>
      <c r="SDV803" s="200"/>
      <c r="SDW803" s="200"/>
      <c r="SDX803" s="200"/>
      <c r="SDY803" s="200"/>
      <c r="SDZ803" s="200"/>
      <c r="SEA803" s="200"/>
      <c r="SEB803" s="200"/>
      <c r="SEC803" s="200"/>
      <c r="SED803" s="200"/>
      <c r="SEE803" s="200"/>
      <c r="SEF803" s="200"/>
      <c r="SEG803" s="200"/>
      <c r="SEH803" s="200"/>
      <c r="SEI803" s="200"/>
      <c r="SEJ803" s="200"/>
      <c r="SEK803" s="200"/>
      <c r="SEL803" s="200"/>
      <c r="SEM803" s="200"/>
      <c r="SEN803" s="200"/>
      <c r="SEO803" s="200"/>
      <c r="SEP803" s="200"/>
      <c r="SEQ803" s="200"/>
      <c r="SER803" s="200"/>
      <c r="SES803" s="200"/>
      <c r="SET803" s="200"/>
      <c r="SEU803" s="200"/>
      <c r="SEV803" s="200"/>
      <c r="SEW803" s="200"/>
      <c r="SEX803" s="200"/>
      <c r="SEY803" s="200"/>
      <c r="SEZ803" s="200"/>
      <c r="SFA803" s="200"/>
      <c r="SFB803" s="200"/>
      <c r="SFC803" s="200"/>
      <c r="SFD803" s="200"/>
      <c r="SFE803" s="200"/>
      <c r="SFF803" s="200"/>
      <c r="SFG803" s="200"/>
      <c r="SFH803" s="200"/>
      <c r="SFI803" s="200"/>
      <c r="SFJ803" s="200"/>
      <c r="SFK803" s="200"/>
      <c r="SFL803" s="200"/>
      <c r="SFM803" s="200"/>
      <c r="SFN803" s="200"/>
      <c r="SFO803" s="200"/>
      <c r="SFP803" s="200"/>
      <c r="SFQ803" s="200"/>
      <c r="SFR803" s="200"/>
      <c r="SFS803" s="200"/>
      <c r="SFT803" s="200"/>
      <c r="SFU803" s="200"/>
      <c r="SFV803" s="200"/>
      <c r="SFW803" s="200"/>
      <c r="SFX803" s="200"/>
      <c r="SFY803" s="200"/>
      <c r="SFZ803" s="200"/>
      <c r="SGA803" s="200"/>
      <c r="SGB803" s="200"/>
      <c r="SGC803" s="200"/>
      <c r="SGD803" s="200"/>
      <c r="SGE803" s="200"/>
      <c r="SGF803" s="200"/>
      <c r="SGG803" s="200"/>
      <c r="SGH803" s="200"/>
      <c r="SGI803" s="200"/>
      <c r="SGJ803" s="200"/>
      <c r="SGK803" s="200"/>
      <c r="SGL803" s="200"/>
      <c r="SGM803" s="200"/>
      <c r="SGN803" s="200"/>
      <c r="SGO803" s="200"/>
      <c r="SGP803" s="200"/>
      <c r="SGQ803" s="200"/>
      <c r="SGR803" s="200"/>
      <c r="SGS803" s="200"/>
      <c r="SGT803" s="200"/>
      <c r="SGU803" s="200"/>
      <c r="SGV803" s="200"/>
      <c r="SGW803" s="200"/>
      <c r="SGX803" s="200"/>
      <c r="SGY803" s="200"/>
      <c r="SGZ803" s="200"/>
      <c r="SHA803" s="200"/>
      <c r="SHB803" s="200"/>
      <c r="SHC803" s="200"/>
      <c r="SHD803" s="200"/>
      <c r="SHE803" s="200"/>
      <c r="SHF803" s="200"/>
      <c r="SHG803" s="200"/>
      <c r="SHH803" s="200"/>
      <c r="SHI803" s="200"/>
      <c r="SHJ803" s="200"/>
      <c r="SHK803" s="200"/>
      <c r="SHL803" s="200"/>
      <c r="SHM803" s="200"/>
      <c r="SHN803" s="200"/>
      <c r="SHO803" s="200"/>
      <c r="SHP803" s="200"/>
      <c r="SHQ803" s="200"/>
      <c r="SHR803" s="200"/>
      <c r="SHS803" s="200"/>
      <c r="SHT803" s="200"/>
      <c r="SHU803" s="200"/>
      <c r="SHV803" s="200"/>
      <c r="SHW803" s="200"/>
      <c r="SHX803" s="200"/>
      <c r="SHY803" s="200"/>
      <c r="SHZ803" s="200"/>
      <c r="SIA803" s="200"/>
      <c r="SIB803" s="200"/>
      <c r="SIC803" s="200"/>
      <c r="SID803" s="200"/>
      <c r="SIE803" s="200"/>
      <c r="SIF803" s="200"/>
      <c r="SIG803" s="200"/>
      <c r="SIH803" s="200"/>
      <c r="SII803" s="200"/>
      <c r="SIJ803" s="200"/>
      <c r="SIK803" s="200"/>
      <c r="SIL803" s="200"/>
      <c r="SIM803" s="200"/>
      <c r="SIN803" s="200"/>
      <c r="SIO803" s="200"/>
      <c r="SIP803" s="200"/>
      <c r="SIQ803" s="200"/>
      <c r="SIR803" s="200"/>
      <c r="SIS803" s="200"/>
      <c r="SIT803" s="200"/>
      <c r="SIU803" s="200"/>
      <c r="SIV803" s="200"/>
      <c r="SIW803" s="200"/>
      <c r="SIX803" s="200"/>
      <c r="SIY803" s="200"/>
      <c r="SIZ803" s="200"/>
      <c r="SJA803" s="200"/>
      <c r="SJB803" s="200"/>
      <c r="SJC803" s="200"/>
      <c r="SJD803" s="200"/>
      <c r="SJE803" s="200"/>
      <c r="SJF803" s="200"/>
      <c r="SJG803" s="200"/>
      <c r="SJH803" s="200"/>
      <c r="SJI803" s="200"/>
      <c r="SJJ803" s="200"/>
      <c r="SJK803" s="200"/>
      <c r="SJL803" s="200"/>
      <c r="SJM803" s="200"/>
      <c r="SJN803" s="200"/>
      <c r="SJO803" s="200"/>
      <c r="SJP803" s="200"/>
      <c r="SJQ803" s="200"/>
      <c r="SJR803" s="200"/>
      <c r="SJS803" s="200"/>
      <c r="SJT803" s="200"/>
      <c r="SJU803" s="200"/>
      <c r="SJV803" s="200"/>
      <c r="SJW803" s="200"/>
      <c r="SJX803" s="200"/>
      <c r="SJY803" s="200"/>
      <c r="SJZ803" s="200"/>
      <c r="SKA803" s="200"/>
      <c r="SKB803" s="200"/>
      <c r="SKC803" s="200"/>
      <c r="SKD803" s="200"/>
      <c r="SKE803" s="200"/>
      <c r="SKF803" s="200"/>
      <c r="SKG803" s="200"/>
      <c r="SKH803" s="200"/>
      <c r="SKI803" s="200"/>
      <c r="SKJ803" s="200"/>
      <c r="SKK803" s="200"/>
      <c r="SKL803" s="200"/>
      <c r="SKM803" s="200"/>
      <c r="SKN803" s="200"/>
      <c r="SKO803" s="200"/>
      <c r="SKP803" s="200"/>
      <c r="SKQ803" s="200"/>
      <c r="SKR803" s="200"/>
      <c r="SKS803" s="200"/>
      <c r="SKT803" s="200"/>
      <c r="SKU803" s="200"/>
      <c r="SKV803" s="200"/>
      <c r="SKW803" s="200"/>
      <c r="SKX803" s="200"/>
      <c r="SKY803" s="200"/>
      <c r="SKZ803" s="200"/>
      <c r="SLA803" s="200"/>
      <c r="SLB803" s="200"/>
      <c r="SLC803" s="200"/>
      <c r="SLD803" s="200"/>
      <c r="SLE803" s="200"/>
      <c r="SLF803" s="200"/>
      <c r="SLG803" s="200"/>
      <c r="SLH803" s="200"/>
      <c r="SLI803" s="200"/>
      <c r="SLJ803" s="200"/>
      <c r="SLK803" s="200"/>
      <c r="SLL803" s="200"/>
      <c r="SLM803" s="200"/>
      <c r="SLN803" s="200"/>
      <c r="SLO803" s="200"/>
      <c r="SLP803" s="200"/>
      <c r="SLQ803" s="200"/>
      <c r="SLR803" s="200"/>
      <c r="SLS803" s="200"/>
      <c r="SLT803" s="200"/>
      <c r="SLU803" s="200"/>
      <c r="SLV803" s="200"/>
      <c r="SLW803" s="200"/>
      <c r="SLX803" s="200"/>
      <c r="SLY803" s="200"/>
      <c r="SLZ803" s="200"/>
      <c r="SMA803" s="200"/>
      <c r="SMB803" s="200"/>
      <c r="SMC803" s="200"/>
      <c r="SMD803" s="200"/>
      <c r="SME803" s="200"/>
      <c r="SMF803" s="200"/>
      <c r="SMG803" s="200"/>
      <c r="SMH803" s="200"/>
      <c r="SMI803" s="200"/>
      <c r="SMJ803" s="200"/>
      <c r="SMK803" s="200"/>
      <c r="SML803" s="200"/>
      <c r="SMM803" s="200"/>
      <c r="SMN803" s="200"/>
      <c r="SMO803" s="200"/>
      <c r="SMP803" s="200"/>
      <c r="SMQ803" s="200"/>
      <c r="SMR803" s="200"/>
      <c r="SMS803" s="200"/>
      <c r="SMT803" s="200"/>
      <c r="SMU803" s="200"/>
      <c r="SMV803" s="200"/>
      <c r="SMW803" s="200"/>
      <c r="SMX803" s="200"/>
      <c r="SMY803" s="200"/>
      <c r="SMZ803" s="200"/>
      <c r="SNA803" s="200"/>
      <c r="SNB803" s="200"/>
      <c r="SNC803" s="200"/>
      <c r="SND803" s="200"/>
      <c r="SNE803" s="200"/>
      <c r="SNF803" s="200"/>
      <c r="SNG803" s="200"/>
      <c r="SNH803" s="200"/>
      <c r="SNI803" s="200"/>
      <c r="SNJ803" s="200"/>
      <c r="SNK803" s="200"/>
      <c r="SNL803" s="200"/>
      <c r="SNM803" s="200"/>
      <c r="SNN803" s="200"/>
      <c r="SNO803" s="200"/>
      <c r="SNP803" s="200"/>
      <c r="SNQ803" s="200"/>
      <c r="SNR803" s="200"/>
      <c r="SNS803" s="200"/>
      <c r="SNT803" s="200"/>
      <c r="SNU803" s="200"/>
      <c r="SNV803" s="200"/>
      <c r="SNW803" s="200"/>
      <c r="SNX803" s="200"/>
      <c r="SNY803" s="200"/>
      <c r="SNZ803" s="200"/>
      <c r="SOA803" s="200"/>
      <c r="SOB803" s="200"/>
      <c r="SOC803" s="200"/>
      <c r="SOD803" s="200"/>
      <c r="SOE803" s="200"/>
      <c r="SOF803" s="200"/>
      <c r="SOG803" s="200"/>
      <c r="SOH803" s="200"/>
      <c r="SOI803" s="200"/>
      <c r="SOJ803" s="200"/>
      <c r="SOK803" s="200"/>
      <c r="SOL803" s="200"/>
      <c r="SOM803" s="200"/>
      <c r="SON803" s="200"/>
      <c r="SOO803" s="200"/>
      <c r="SOP803" s="200"/>
      <c r="SOQ803" s="200"/>
      <c r="SOR803" s="200"/>
      <c r="SOS803" s="200"/>
      <c r="SOT803" s="200"/>
      <c r="SOU803" s="200"/>
      <c r="SOV803" s="200"/>
      <c r="SOW803" s="200"/>
      <c r="SOX803" s="200"/>
      <c r="SOY803" s="200"/>
      <c r="SOZ803" s="200"/>
      <c r="SPA803" s="200"/>
      <c r="SPB803" s="200"/>
      <c r="SPC803" s="200"/>
      <c r="SPD803" s="200"/>
      <c r="SPE803" s="200"/>
      <c r="SPF803" s="200"/>
      <c r="SPG803" s="200"/>
      <c r="SPH803" s="200"/>
      <c r="SPI803" s="200"/>
      <c r="SPJ803" s="200"/>
      <c r="SPK803" s="200"/>
      <c r="SPL803" s="200"/>
      <c r="SPM803" s="200"/>
      <c r="SPN803" s="200"/>
      <c r="SPO803" s="200"/>
      <c r="SPP803" s="200"/>
      <c r="SPQ803" s="200"/>
      <c r="SPR803" s="200"/>
      <c r="SPS803" s="200"/>
      <c r="SPT803" s="200"/>
      <c r="SPU803" s="200"/>
      <c r="SPV803" s="200"/>
      <c r="SPW803" s="200"/>
      <c r="SPX803" s="200"/>
      <c r="SPY803" s="200"/>
      <c r="SPZ803" s="200"/>
      <c r="SQA803" s="200"/>
      <c r="SQB803" s="200"/>
      <c r="SQC803" s="200"/>
      <c r="SQD803" s="200"/>
      <c r="SQE803" s="200"/>
      <c r="SQF803" s="200"/>
      <c r="SQG803" s="200"/>
      <c r="SQH803" s="200"/>
      <c r="SQI803" s="200"/>
      <c r="SQJ803" s="200"/>
      <c r="SQK803" s="200"/>
      <c r="SQL803" s="200"/>
      <c r="SQM803" s="200"/>
      <c r="SQN803" s="200"/>
      <c r="SQO803" s="200"/>
      <c r="SQP803" s="200"/>
      <c r="SQQ803" s="200"/>
      <c r="SQR803" s="200"/>
      <c r="SQS803" s="200"/>
      <c r="SQT803" s="200"/>
      <c r="SQU803" s="200"/>
      <c r="SQV803" s="200"/>
      <c r="SQW803" s="200"/>
      <c r="SQX803" s="200"/>
      <c r="SQY803" s="200"/>
      <c r="SQZ803" s="200"/>
      <c r="SRA803" s="200"/>
      <c r="SRB803" s="200"/>
      <c r="SRC803" s="200"/>
      <c r="SRD803" s="200"/>
      <c r="SRE803" s="200"/>
      <c r="SRF803" s="200"/>
      <c r="SRG803" s="200"/>
      <c r="SRH803" s="200"/>
      <c r="SRI803" s="200"/>
      <c r="SRJ803" s="200"/>
      <c r="SRK803" s="200"/>
      <c r="SRL803" s="200"/>
      <c r="SRM803" s="200"/>
      <c r="SRN803" s="200"/>
      <c r="SRO803" s="200"/>
      <c r="SRP803" s="200"/>
      <c r="SRQ803" s="200"/>
      <c r="SRR803" s="200"/>
      <c r="SRS803" s="200"/>
      <c r="SRT803" s="200"/>
      <c r="SRU803" s="200"/>
      <c r="SRV803" s="200"/>
      <c r="SRW803" s="200"/>
      <c r="SRX803" s="200"/>
      <c r="SRY803" s="200"/>
      <c r="SRZ803" s="200"/>
      <c r="SSA803" s="200"/>
      <c r="SSB803" s="200"/>
      <c r="SSC803" s="200"/>
      <c r="SSD803" s="200"/>
      <c r="SSE803" s="200"/>
      <c r="SSF803" s="200"/>
      <c r="SSG803" s="200"/>
      <c r="SSH803" s="200"/>
      <c r="SSI803" s="200"/>
      <c r="SSJ803" s="200"/>
      <c r="SSK803" s="200"/>
      <c r="SSL803" s="200"/>
      <c r="SSM803" s="200"/>
      <c r="SSN803" s="200"/>
      <c r="SSO803" s="200"/>
      <c r="SSP803" s="200"/>
      <c r="SSQ803" s="200"/>
      <c r="SSR803" s="200"/>
      <c r="SSS803" s="200"/>
      <c r="SST803" s="200"/>
      <c r="SSU803" s="200"/>
      <c r="SSV803" s="200"/>
      <c r="SSW803" s="200"/>
      <c r="SSX803" s="200"/>
      <c r="SSY803" s="200"/>
      <c r="SSZ803" s="200"/>
      <c r="STA803" s="200"/>
      <c r="STB803" s="200"/>
      <c r="STC803" s="200"/>
      <c r="STD803" s="200"/>
      <c r="STE803" s="200"/>
      <c r="STF803" s="200"/>
      <c r="STG803" s="200"/>
      <c r="STH803" s="200"/>
      <c r="STI803" s="200"/>
      <c r="STJ803" s="200"/>
      <c r="STK803" s="200"/>
      <c r="STL803" s="200"/>
      <c r="STM803" s="200"/>
      <c r="STN803" s="200"/>
      <c r="STO803" s="200"/>
      <c r="STP803" s="200"/>
      <c r="STQ803" s="200"/>
      <c r="STR803" s="200"/>
      <c r="STS803" s="200"/>
      <c r="STT803" s="200"/>
      <c r="STU803" s="200"/>
      <c r="STV803" s="200"/>
      <c r="STW803" s="200"/>
      <c r="STX803" s="200"/>
      <c r="STY803" s="200"/>
      <c r="STZ803" s="200"/>
      <c r="SUA803" s="200"/>
      <c r="SUB803" s="200"/>
      <c r="SUC803" s="200"/>
      <c r="SUD803" s="200"/>
      <c r="SUE803" s="200"/>
      <c r="SUF803" s="200"/>
      <c r="SUG803" s="200"/>
      <c r="SUH803" s="200"/>
      <c r="SUI803" s="200"/>
      <c r="SUJ803" s="200"/>
      <c r="SUK803" s="200"/>
      <c r="SUL803" s="200"/>
      <c r="SUM803" s="200"/>
      <c r="SUN803" s="200"/>
      <c r="SUO803" s="200"/>
      <c r="SUP803" s="200"/>
      <c r="SUQ803" s="200"/>
      <c r="SUR803" s="200"/>
      <c r="SUS803" s="200"/>
      <c r="SUT803" s="200"/>
      <c r="SUU803" s="200"/>
      <c r="SUV803" s="200"/>
      <c r="SUW803" s="200"/>
      <c r="SUX803" s="200"/>
      <c r="SUY803" s="200"/>
      <c r="SUZ803" s="200"/>
      <c r="SVA803" s="200"/>
      <c r="SVB803" s="200"/>
      <c r="SVC803" s="200"/>
      <c r="SVD803" s="200"/>
      <c r="SVE803" s="200"/>
      <c r="SVF803" s="200"/>
      <c r="SVG803" s="200"/>
      <c r="SVH803" s="200"/>
      <c r="SVI803" s="200"/>
      <c r="SVJ803" s="200"/>
      <c r="SVK803" s="200"/>
      <c r="SVL803" s="200"/>
      <c r="SVM803" s="200"/>
      <c r="SVN803" s="200"/>
      <c r="SVO803" s="200"/>
      <c r="SVP803" s="200"/>
      <c r="SVQ803" s="200"/>
      <c r="SVR803" s="200"/>
      <c r="SVS803" s="200"/>
      <c r="SVT803" s="200"/>
      <c r="SVU803" s="200"/>
      <c r="SVV803" s="200"/>
      <c r="SVW803" s="200"/>
      <c r="SVX803" s="200"/>
      <c r="SVY803" s="200"/>
      <c r="SVZ803" s="200"/>
      <c r="SWA803" s="200"/>
      <c r="SWB803" s="200"/>
      <c r="SWC803" s="200"/>
      <c r="SWD803" s="200"/>
      <c r="SWE803" s="200"/>
      <c r="SWF803" s="200"/>
      <c r="SWG803" s="200"/>
      <c r="SWH803" s="200"/>
      <c r="SWI803" s="200"/>
      <c r="SWJ803" s="200"/>
      <c r="SWK803" s="200"/>
      <c r="SWL803" s="200"/>
      <c r="SWM803" s="200"/>
      <c r="SWN803" s="200"/>
      <c r="SWO803" s="200"/>
      <c r="SWP803" s="200"/>
      <c r="SWQ803" s="200"/>
      <c r="SWR803" s="200"/>
      <c r="SWS803" s="200"/>
      <c r="SWT803" s="200"/>
      <c r="SWU803" s="200"/>
      <c r="SWV803" s="200"/>
      <c r="SWW803" s="200"/>
      <c r="SWX803" s="200"/>
      <c r="SWY803" s="200"/>
      <c r="SWZ803" s="200"/>
      <c r="SXA803" s="200"/>
      <c r="SXB803" s="200"/>
      <c r="SXC803" s="200"/>
      <c r="SXD803" s="200"/>
      <c r="SXE803" s="200"/>
      <c r="SXF803" s="200"/>
      <c r="SXG803" s="200"/>
      <c r="SXH803" s="200"/>
      <c r="SXI803" s="200"/>
      <c r="SXJ803" s="200"/>
      <c r="SXK803" s="200"/>
      <c r="SXL803" s="200"/>
      <c r="SXM803" s="200"/>
      <c r="SXN803" s="200"/>
      <c r="SXO803" s="200"/>
      <c r="SXP803" s="200"/>
      <c r="SXQ803" s="200"/>
      <c r="SXR803" s="200"/>
      <c r="SXS803" s="200"/>
      <c r="SXT803" s="200"/>
      <c r="SXU803" s="200"/>
      <c r="SXV803" s="200"/>
      <c r="SXW803" s="200"/>
      <c r="SXX803" s="200"/>
      <c r="SXY803" s="200"/>
      <c r="SXZ803" s="200"/>
      <c r="SYA803" s="200"/>
      <c r="SYB803" s="200"/>
      <c r="SYC803" s="200"/>
      <c r="SYD803" s="200"/>
      <c r="SYE803" s="200"/>
      <c r="SYF803" s="200"/>
      <c r="SYG803" s="200"/>
      <c r="SYH803" s="200"/>
      <c r="SYI803" s="200"/>
      <c r="SYJ803" s="200"/>
      <c r="SYK803" s="200"/>
      <c r="SYL803" s="200"/>
      <c r="SYM803" s="200"/>
      <c r="SYN803" s="200"/>
      <c r="SYO803" s="200"/>
      <c r="SYP803" s="200"/>
      <c r="SYQ803" s="200"/>
      <c r="SYR803" s="200"/>
      <c r="SYS803" s="200"/>
      <c r="SYT803" s="200"/>
      <c r="SYU803" s="200"/>
      <c r="SYV803" s="200"/>
      <c r="SYW803" s="200"/>
      <c r="SYX803" s="200"/>
      <c r="SYY803" s="200"/>
      <c r="SYZ803" s="200"/>
      <c r="SZA803" s="200"/>
      <c r="SZB803" s="200"/>
      <c r="SZC803" s="200"/>
      <c r="SZD803" s="200"/>
      <c r="SZE803" s="200"/>
      <c r="SZF803" s="200"/>
      <c r="SZG803" s="200"/>
      <c r="SZH803" s="200"/>
      <c r="SZI803" s="200"/>
      <c r="SZJ803" s="200"/>
      <c r="SZK803" s="200"/>
      <c r="SZL803" s="200"/>
      <c r="SZM803" s="200"/>
      <c r="SZN803" s="200"/>
      <c r="SZO803" s="200"/>
      <c r="SZP803" s="200"/>
      <c r="SZQ803" s="200"/>
      <c r="SZR803" s="200"/>
      <c r="SZS803" s="200"/>
      <c r="SZT803" s="200"/>
      <c r="SZU803" s="200"/>
      <c r="SZV803" s="200"/>
      <c r="SZW803" s="200"/>
      <c r="SZX803" s="200"/>
      <c r="SZY803" s="200"/>
      <c r="SZZ803" s="200"/>
      <c r="TAA803" s="200"/>
      <c r="TAB803" s="200"/>
      <c r="TAC803" s="200"/>
      <c r="TAD803" s="200"/>
      <c r="TAE803" s="200"/>
      <c r="TAF803" s="200"/>
      <c r="TAG803" s="200"/>
      <c r="TAH803" s="200"/>
      <c r="TAI803" s="200"/>
      <c r="TAJ803" s="200"/>
      <c r="TAK803" s="200"/>
      <c r="TAL803" s="200"/>
      <c r="TAM803" s="200"/>
      <c r="TAN803" s="200"/>
      <c r="TAO803" s="200"/>
      <c r="TAP803" s="200"/>
      <c r="TAQ803" s="200"/>
      <c r="TAR803" s="200"/>
      <c r="TAS803" s="200"/>
      <c r="TAT803" s="200"/>
      <c r="TAU803" s="200"/>
      <c r="TAV803" s="200"/>
      <c r="TAW803" s="200"/>
      <c r="TAX803" s="200"/>
      <c r="TAY803" s="200"/>
      <c r="TAZ803" s="200"/>
      <c r="TBA803" s="200"/>
      <c r="TBB803" s="200"/>
      <c r="TBC803" s="200"/>
      <c r="TBD803" s="200"/>
      <c r="TBE803" s="200"/>
      <c r="TBF803" s="200"/>
      <c r="TBG803" s="200"/>
      <c r="TBH803" s="200"/>
      <c r="TBI803" s="200"/>
      <c r="TBJ803" s="200"/>
      <c r="TBK803" s="200"/>
      <c r="TBL803" s="200"/>
      <c r="TBM803" s="200"/>
      <c r="TBN803" s="200"/>
      <c r="TBO803" s="200"/>
      <c r="TBP803" s="200"/>
      <c r="TBQ803" s="200"/>
      <c r="TBR803" s="200"/>
      <c r="TBS803" s="200"/>
      <c r="TBT803" s="200"/>
      <c r="TBU803" s="200"/>
      <c r="TBV803" s="200"/>
      <c r="TBW803" s="200"/>
      <c r="TBX803" s="200"/>
      <c r="TBY803" s="200"/>
      <c r="TBZ803" s="200"/>
      <c r="TCA803" s="200"/>
      <c r="TCB803" s="200"/>
      <c r="TCC803" s="200"/>
      <c r="TCD803" s="200"/>
      <c r="TCE803" s="200"/>
      <c r="TCF803" s="200"/>
      <c r="TCG803" s="200"/>
      <c r="TCH803" s="200"/>
      <c r="TCI803" s="200"/>
      <c r="TCJ803" s="200"/>
      <c r="TCK803" s="200"/>
      <c r="TCL803" s="200"/>
      <c r="TCM803" s="200"/>
      <c r="TCN803" s="200"/>
      <c r="TCO803" s="200"/>
      <c r="TCP803" s="200"/>
      <c r="TCQ803" s="200"/>
      <c r="TCR803" s="200"/>
      <c r="TCS803" s="200"/>
      <c r="TCT803" s="200"/>
      <c r="TCU803" s="200"/>
      <c r="TCV803" s="200"/>
      <c r="TCW803" s="200"/>
      <c r="TCX803" s="200"/>
      <c r="TCY803" s="200"/>
      <c r="TCZ803" s="200"/>
      <c r="TDA803" s="200"/>
      <c r="TDB803" s="200"/>
      <c r="TDC803" s="200"/>
      <c r="TDD803" s="200"/>
      <c r="TDE803" s="200"/>
      <c r="TDF803" s="200"/>
      <c r="TDG803" s="200"/>
      <c r="TDH803" s="200"/>
      <c r="TDI803" s="200"/>
      <c r="TDJ803" s="200"/>
      <c r="TDK803" s="200"/>
      <c r="TDL803" s="200"/>
      <c r="TDM803" s="200"/>
      <c r="TDN803" s="200"/>
      <c r="TDO803" s="200"/>
      <c r="TDP803" s="200"/>
      <c r="TDQ803" s="200"/>
      <c r="TDR803" s="200"/>
      <c r="TDS803" s="200"/>
      <c r="TDT803" s="200"/>
      <c r="TDU803" s="200"/>
      <c r="TDV803" s="200"/>
      <c r="TDW803" s="200"/>
      <c r="TDX803" s="200"/>
      <c r="TDY803" s="200"/>
      <c r="TDZ803" s="200"/>
      <c r="TEA803" s="200"/>
      <c r="TEB803" s="200"/>
      <c r="TEC803" s="200"/>
      <c r="TED803" s="200"/>
      <c r="TEE803" s="200"/>
      <c r="TEF803" s="200"/>
      <c r="TEG803" s="200"/>
      <c r="TEH803" s="200"/>
      <c r="TEI803" s="200"/>
      <c r="TEJ803" s="200"/>
      <c r="TEK803" s="200"/>
      <c r="TEL803" s="200"/>
      <c r="TEM803" s="200"/>
      <c r="TEN803" s="200"/>
      <c r="TEO803" s="200"/>
      <c r="TEP803" s="200"/>
      <c r="TEQ803" s="200"/>
      <c r="TER803" s="200"/>
      <c r="TES803" s="200"/>
      <c r="TET803" s="200"/>
      <c r="TEU803" s="200"/>
      <c r="TEV803" s="200"/>
      <c r="TEW803" s="200"/>
      <c r="TEX803" s="200"/>
      <c r="TEY803" s="200"/>
      <c r="TEZ803" s="200"/>
      <c r="TFA803" s="200"/>
      <c r="TFB803" s="200"/>
      <c r="TFC803" s="200"/>
      <c r="TFD803" s="200"/>
      <c r="TFE803" s="200"/>
      <c r="TFF803" s="200"/>
      <c r="TFG803" s="200"/>
      <c r="TFH803" s="200"/>
      <c r="TFI803" s="200"/>
      <c r="TFJ803" s="200"/>
      <c r="TFK803" s="200"/>
      <c r="TFL803" s="200"/>
      <c r="TFM803" s="200"/>
      <c r="TFN803" s="200"/>
      <c r="TFO803" s="200"/>
      <c r="TFP803" s="200"/>
      <c r="TFQ803" s="200"/>
      <c r="TFR803" s="200"/>
      <c r="TFS803" s="200"/>
      <c r="TFT803" s="200"/>
      <c r="TFU803" s="200"/>
      <c r="TFV803" s="200"/>
      <c r="TFW803" s="200"/>
      <c r="TFX803" s="200"/>
      <c r="TFY803" s="200"/>
      <c r="TFZ803" s="200"/>
      <c r="TGA803" s="200"/>
      <c r="TGB803" s="200"/>
      <c r="TGC803" s="200"/>
      <c r="TGD803" s="200"/>
      <c r="TGE803" s="200"/>
      <c r="TGF803" s="200"/>
      <c r="TGG803" s="200"/>
      <c r="TGH803" s="200"/>
      <c r="TGI803" s="200"/>
      <c r="TGJ803" s="200"/>
      <c r="TGK803" s="200"/>
      <c r="TGL803" s="200"/>
      <c r="TGM803" s="200"/>
      <c r="TGN803" s="200"/>
      <c r="TGO803" s="200"/>
      <c r="TGP803" s="200"/>
      <c r="TGQ803" s="200"/>
      <c r="TGR803" s="200"/>
      <c r="TGS803" s="200"/>
      <c r="TGT803" s="200"/>
      <c r="TGU803" s="200"/>
      <c r="TGV803" s="200"/>
      <c r="TGW803" s="200"/>
      <c r="TGX803" s="200"/>
      <c r="TGY803" s="200"/>
      <c r="TGZ803" s="200"/>
      <c r="THA803" s="200"/>
      <c r="THB803" s="200"/>
      <c r="THC803" s="200"/>
      <c r="THD803" s="200"/>
      <c r="THE803" s="200"/>
      <c r="THF803" s="200"/>
      <c r="THG803" s="200"/>
      <c r="THH803" s="200"/>
      <c r="THI803" s="200"/>
      <c r="THJ803" s="200"/>
      <c r="THK803" s="200"/>
      <c r="THL803" s="200"/>
      <c r="THM803" s="200"/>
      <c r="THN803" s="200"/>
      <c r="THO803" s="200"/>
      <c r="THP803" s="200"/>
      <c r="THQ803" s="200"/>
      <c r="THR803" s="200"/>
      <c r="THS803" s="200"/>
      <c r="THT803" s="200"/>
      <c r="THU803" s="200"/>
      <c r="THV803" s="200"/>
      <c r="THW803" s="200"/>
      <c r="THX803" s="200"/>
      <c r="THY803" s="200"/>
      <c r="THZ803" s="200"/>
      <c r="TIA803" s="200"/>
      <c r="TIB803" s="200"/>
      <c r="TIC803" s="200"/>
      <c r="TID803" s="200"/>
      <c r="TIE803" s="200"/>
      <c r="TIF803" s="200"/>
      <c r="TIG803" s="200"/>
      <c r="TIH803" s="200"/>
      <c r="TII803" s="200"/>
      <c r="TIJ803" s="200"/>
      <c r="TIK803" s="200"/>
      <c r="TIL803" s="200"/>
      <c r="TIM803" s="200"/>
      <c r="TIN803" s="200"/>
      <c r="TIO803" s="200"/>
      <c r="TIP803" s="200"/>
      <c r="TIQ803" s="200"/>
      <c r="TIR803" s="200"/>
      <c r="TIS803" s="200"/>
      <c r="TIT803" s="200"/>
      <c r="TIU803" s="200"/>
      <c r="TIV803" s="200"/>
      <c r="TIW803" s="200"/>
      <c r="TIX803" s="200"/>
      <c r="TIY803" s="200"/>
      <c r="TIZ803" s="200"/>
      <c r="TJA803" s="200"/>
      <c r="TJB803" s="200"/>
      <c r="TJC803" s="200"/>
      <c r="TJD803" s="200"/>
      <c r="TJE803" s="200"/>
      <c r="TJF803" s="200"/>
      <c r="TJG803" s="200"/>
      <c r="TJH803" s="200"/>
      <c r="TJI803" s="200"/>
      <c r="TJJ803" s="200"/>
      <c r="TJK803" s="200"/>
      <c r="TJL803" s="200"/>
      <c r="TJM803" s="200"/>
      <c r="TJN803" s="200"/>
      <c r="TJO803" s="200"/>
      <c r="TJP803" s="200"/>
      <c r="TJQ803" s="200"/>
      <c r="TJR803" s="200"/>
      <c r="TJS803" s="200"/>
      <c r="TJT803" s="200"/>
      <c r="TJU803" s="200"/>
      <c r="TJV803" s="200"/>
      <c r="TJW803" s="200"/>
      <c r="TJX803" s="200"/>
      <c r="TJY803" s="200"/>
      <c r="TJZ803" s="200"/>
      <c r="TKA803" s="200"/>
      <c r="TKB803" s="200"/>
      <c r="TKC803" s="200"/>
      <c r="TKD803" s="200"/>
      <c r="TKE803" s="200"/>
      <c r="TKF803" s="200"/>
      <c r="TKG803" s="200"/>
      <c r="TKH803" s="200"/>
      <c r="TKI803" s="200"/>
      <c r="TKJ803" s="200"/>
      <c r="TKK803" s="200"/>
      <c r="TKL803" s="200"/>
      <c r="TKM803" s="200"/>
      <c r="TKN803" s="200"/>
      <c r="TKO803" s="200"/>
      <c r="TKP803" s="200"/>
      <c r="TKQ803" s="200"/>
      <c r="TKR803" s="200"/>
      <c r="TKS803" s="200"/>
      <c r="TKT803" s="200"/>
      <c r="TKU803" s="200"/>
      <c r="TKV803" s="200"/>
      <c r="TKW803" s="200"/>
      <c r="TKX803" s="200"/>
      <c r="TKY803" s="200"/>
      <c r="TKZ803" s="200"/>
      <c r="TLA803" s="200"/>
      <c r="TLB803" s="200"/>
      <c r="TLC803" s="200"/>
      <c r="TLD803" s="200"/>
      <c r="TLE803" s="200"/>
      <c r="TLF803" s="200"/>
      <c r="TLG803" s="200"/>
      <c r="TLH803" s="200"/>
      <c r="TLI803" s="200"/>
      <c r="TLJ803" s="200"/>
      <c r="TLK803" s="200"/>
      <c r="TLL803" s="200"/>
      <c r="TLM803" s="200"/>
      <c r="TLN803" s="200"/>
      <c r="TLO803" s="200"/>
      <c r="TLP803" s="200"/>
      <c r="TLQ803" s="200"/>
      <c r="TLR803" s="200"/>
      <c r="TLS803" s="200"/>
      <c r="TLT803" s="200"/>
      <c r="TLU803" s="200"/>
      <c r="TLV803" s="200"/>
      <c r="TLW803" s="200"/>
      <c r="TLX803" s="200"/>
      <c r="TLY803" s="200"/>
      <c r="TLZ803" s="200"/>
      <c r="TMA803" s="200"/>
      <c r="TMB803" s="200"/>
      <c r="TMC803" s="200"/>
      <c r="TMD803" s="200"/>
      <c r="TME803" s="200"/>
      <c r="TMF803" s="200"/>
      <c r="TMG803" s="200"/>
      <c r="TMH803" s="200"/>
      <c r="TMI803" s="200"/>
      <c r="TMJ803" s="200"/>
      <c r="TMK803" s="200"/>
      <c r="TML803" s="200"/>
      <c r="TMM803" s="200"/>
      <c r="TMN803" s="200"/>
      <c r="TMO803" s="200"/>
      <c r="TMP803" s="200"/>
      <c r="TMQ803" s="200"/>
      <c r="TMR803" s="200"/>
      <c r="TMS803" s="200"/>
      <c r="TMT803" s="200"/>
      <c r="TMU803" s="200"/>
      <c r="TMV803" s="200"/>
      <c r="TMW803" s="200"/>
      <c r="TMX803" s="200"/>
      <c r="TMY803" s="200"/>
      <c r="TMZ803" s="200"/>
      <c r="TNA803" s="200"/>
      <c r="TNB803" s="200"/>
      <c r="TNC803" s="200"/>
      <c r="TND803" s="200"/>
      <c r="TNE803" s="200"/>
      <c r="TNF803" s="200"/>
      <c r="TNG803" s="200"/>
      <c r="TNH803" s="200"/>
      <c r="TNI803" s="200"/>
      <c r="TNJ803" s="200"/>
      <c r="TNK803" s="200"/>
      <c r="TNL803" s="200"/>
      <c r="TNM803" s="200"/>
      <c r="TNN803" s="200"/>
      <c r="TNO803" s="200"/>
      <c r="TNP803" s="200"/>
      <c r="TNQ803" s="200"/>
      <c r="TNR803" s="200"/>
      <c r="TNS803" s="200"/>
      <c r="TNT803" s="200"/>
      <c r="TNU803" s="200"/>
      <c r="TNV803" s="200"/>
      <c r="TNW803" s="200"/>
      <c r="TNX803" s="200"/>
      <c r="TNY803" s="200"/>
      <c r="TNZ803" s="200"/>
      <c r="TOA803" s="200"/>
      <c r="TOB803" s="200"/>
      <c r="TOC803" s="200"/>
      <c r="TOD803" s="200"/>
      <c r="TOE803" s="200"/>
      <c r="TOF803" s="200"/>
      <c r="TOG803" s="200"/>
      <c r="TOH803" s="200"/>
      <c r="TOI803" s="200"/>
      <c r="TOJ803" s="200"/>
      <c r="TOK803" s="200"/>
      <c r="TOL803" s="200"/>
      <c r="TOM803" s="200"/>
      <c r="TON803" s="200"/>
      <c r="TOO803" s="200"/>
      <c r="TOP803" s="200"/>
      <c r="TOQ803" s="200"/>
      <c r="TOR803" s="200"/>
      <c r="TOS803" s="200"/>
      <c r="TOT803" s="200"/>
      <c r="TOU803" s="200"/>
      <c r="TOV803" s="200"/>
      <c r="TOW803" s="200"/>
      <c r="TOX803" s="200"/>
      <c r="TOY803" s="200"/>
      <c r="TOZ803" s="200"/>
      <c r="TPA803" s="200"/>
      <c r="TPB803" s="200"/>
      <c r="TPC803" s="200"/>
      <c r="TPD803" s="200"/>
      <c r="TPE803" s="200"/>
      <c r="TPF803" s="200"/>
      <c r="TPG803" s="200"/>
      <c r="TPH803" s="200"/>
      <c r="TPI803" s="200"/>
      <c r="TPJ803" s="200"/>
      <c r="TPK803" s="200"/>
      <c r="TPL803" s="200"/>
      <c r="TPM803" s="200"/>
      <c r="TPN803" s="200"/>
      <c r="TPO803" s="200"/>
      <c r="TPP803" s="200"/>
      <c r="TPQ803" s="200"/>
      <c r="TPR803" s="200"/>
      <c r="TPS803" s="200"/>
      <c r="TPT803" s="200"/>
      <c r="TPU803" s="200"/>
      <c r="TPV803" s="200"/>
      <c r="TPW803" s="200"/>
      <c r="TPX803" s="200"/>
      <c r="TPY803" s="200"/>
      <c r="TPZ803" s="200"/>
      <c r="TQA803" s="200"/>
      <c r="TQB803" s="200"/>
      <c r="TQC803" s="200"/>
      <c r="TQD803" s="200"/>
      <c r="TQE803" s="200"/>
      <c r="TQF803" s="200"/>
      <c r="TQG803" s="200"/>
      <c r="TQH803" s="200"/>
      <c r="TQI803" s="200"/>
      <c r="TQJ803" s="200"/>
      <c r="TQK803" s="200"/>
      <c r="TQL803" s="200"/>
      <c r="TQM803" s="200"/>
      <c r="TQN803" s="200"/>
      <c r="TQO803" s="200"/>
      <c r="TQP803" s="200"/>
      <c r="TQQ803" s="200"/>
      <c r="TQR803" s="200"/>
      <c r="TQS803" s="200"/>
      <c r="TQT803" s="200"/>
      <c r="TQU803" s="200"/>
      <c r="TQV803" s="200"/>
      <c r="TQW803" s="200"/>
      <c r="TQX803" s="200"/>
      <c r="TQY803" s="200"/>
      <c r="TQZ803" s="200"/>
      <c r="TRA803" s="200"/>
      <c r="TRB803" s="200"/>
      <c r="TRC803" s="200"/>
      <c r="TRD803" s="200"/>
      <c r="TRE803" s="200"/>
      <c r="TRF803" s="200"/>
      <c r="TRG803" s="200"/>
      <c r="TRH803" s="200"/>
      <c r="TRI803" s="200"/>
      <c r="TRJ803" s="200"/>
      <c r="TRK803" s="200"/>
      <c r="TRL803" s="200"/>
      <c r="TRM803" s="200"/>
      <c r="TRN803" s="200"/>
      <c r="TRO803" s="200"/>
      <c r="TRP803" s="200"/>
      <c r="TRQ803" s="200"/>
      <c r="TRR803" s="200"/>
      <c r="TRS803" s="200"/>
      <c r="TRT803" s="200"/>
      <c r="TRU803" s="200"/>
      <c r="TRV803" s="200"/>
      <c r="TRW803" s="200"/>
      <c r="TRX803" s="200"/>
      <c r="TRY803" s="200"/>
      <c r="TRZ803" s="200"/>
      <c r="TSA803" s="200"/>
      <c r="TSB803" s="200"/>
      <c r="TSC803" s="200"/>
      <c r="TSD803" s="200"/>
      <c r="TSE803" s="200"/>
      <c r="TSF803" s="200"/>
      <c r="TSG803" s="200"/>
      <c r="TSH803" s="200"/>
      <c r="TSI803" s="200"/>
      <c r="TSJ803" s="200"/>
      <c r="TSK803" s="200"/>
      <c r="TSL803" s="200"/>
      <c r="TSM803" s="200"/>
      <c r="TSN803" s="200"/>
      <c r="TSO803" s="200"/>
      <c r="TSP803" s="200"/>
      <c r="TSQ803" s="200"/>
      <c r="TSR803" s="200"/>
      <c r="TSS803" s="200"/>
      <c r="TST803" s="200"/>
      <c r="TSU803" s="200"/>
      <c r="TSV803" s="200"/>
      <c r="TSW803" s="200"/>
      <c r="TSX803" s="200"/>
      <c r="TSY803" s="200"/>
      <c r="TSZ803" s="200"/>
      <c r="TTA803" s="200"/>
      <c r="TTB803" s="200"/>
      <c r="TTC803" s="200"/>
      <c r="TTD803" s="200"/>
      <c r="TTE803" s="200"/>
      <c r="TTF803" s="200"/>
      <c r="TTG803" s="200"/>
      <c r="TTH803" s="200"/>
      <c r="TTI803" s="200"/>
      <c r="TTJ803" s="200"/>
      <c r="TTK803" s="200"/>
      <c r="TTL803" s="200"/>
      <c r="TTM803" s="200"/>
      <c r="TTN803" s="200"/>
      <c r="TTO803" s="200"/>
      <c r="TTP803" s="200"/>
      <c r="TTQ803" s="200"/>
      <c r="TTR803" s="200"/>
      <c r="TTS803" s="200"/>
      <c r="TTT803" s="200"/>
      <c r="TTU803" s="200"/>
      <c r="TTV803" s="200"/>
      <c r="TTW803" s="200"/>
      <c r="TTX803" s="200"/>
      <c r="TTY803" s="200"/>
      <c r="TTZ803" s="200"/>
      <c r="TUA803" s="200"/>
      <c r="TUB803" s="200"/>
      <c r="TUC803" s="200"/>
      <c r="TUD803" s="200"/>
      <c r="TUE803" s="200"/>
      <c r="TUF803" s="200"/>
      <c r="TUG803" s="200"/>
      <c r="TUH803" s="200"/>
      <c r="TUI803" s="200"/>
      <c r="TUJ803" s="200"/>
      <c r="TUK803" s="200"/>
      <c r="TUL803" s="200"/>
      <c r="TUM803" s="200"/>
      <c r="TUN803" s="200"/>
      <c r="TUO803" s="200"/>
      <c r="TUP803" s="200"/>
      <c r="TUQ803" s="200"/>
      <c r="TUR803" s="200"/>
      <c r="TUS803" s="200"/>
      <c r="TUT803" s="200"/>
      <c r="TUU803" s="200"/>
      <c r="TUV803" s="200"/>
      <c r="TUW803" s="200"/>
      <c r="TUX803" s="200"/>
      <c r="TUY803" s="200"/>
      <c r="TUZ803" s="200"/>
      <c r="TVA803" s="200"/>
      <c r="TVB803" s="200"/>
      <c r="TVC803" s="200"/>
      <c r="TVD803" s="200"/>
      <c r="TVE803" s="200"/>
      <c r="TVF803" s="200"/>
      <c r="TVG803" s="200"/>
      <c r="TVH803" s="200"/>
      <c r="TVI803" s="200"/>
      <c r="TVJ803" s="200"/>
      <c r="TVK803" s="200"/>
      <c r="TVL803" s="200"/>
      <c r="TVM803" s="200"/>
      <c r="TVN803" s="200"/>
      <c r="TVO803" s="200"/>
      <c r="TVP803" s="200"/>
      <c r="TVQ803" s="200"/>
      <c r="TVR803" s="200"/>
      <c r="TVS803" s="200"/>
      <c r="TVT803" s="200"/>
      <c r="TVU803" s="200"/>
      <c r="TVV803" s="200"/>
      <c r="TVW803" s="200"/>
      <c r="TVX803" s="200"/>
      <c r="TVY803" s="200"/>
      <c r="TVZ803" s="200"/>
      <c r="TWA803" s="200"/>
      <c r="TWB803" s="200"/>
      <c r="TWC803" s="200"/>
      <c r="TWD803" s="200"/>
      <c r="TWE803" s="200"/>
      <c r="TWF803" s="200"/>
      <c r="TWG803" s="200"/>
      <c r="TWH803" s="200"/>
      <c r="TWI803" s="200"/>
      <c r="TWJ803" s="200"/>
      <c r="TWK803" s="200"/>
      <c r="TWL803" s="200"/>
      <c r="TWM803" s="200"/>
      <c r="TWN803" s="200"/>
      <c r="TWO803" s="200"/>
      <c r="TWP803" s="200"/>
      <c r="TWQ803" s="200"/>
      <c r="TWR803" s="200"/>
      <c r="TWS803" s="200"/>
      <c r="TWT803" s="200"/>
      <c r="TWU803" s="200"/>
      <c r="TWV803" s="200"/>
      <c r="TWW803" s="200"/>
      <c r="TWX803" s="200"/>
      <c r="TWY803" s="200"/>
      <c r="TWZ803" s="200"/>
      <c r="TXA803" s="200"/>
      <c r="TXB803" s="200"/>
      <c r="TXC803" s="200"/>
      <c r="TXD803" s="200"/>
      <c r="TXE803" s="200"/>
      <c r="TXF803" s="200"/>
      <c r="TXG803" s="200"/>
      <c r="TXH803" s="200"/>
      <c r="TXI803" s="200"/>
      <c r="TXJ803" s="200"/>
      <c r="TXK803" s="200"/>
      <c r="TXL803" s="200"/>
      <c r="TXM803" s="200"/>
      <c r="TXN803" s="200"/>
      <c r="TXO803" s="200"/>
      <c r="TXP803" s="200"/>
      <c r="TXQ803" s="200"/>
      <c r="TXR803" s="200"/>
      <c r="TXS803" s="200"/>
      <c r="TXT803" s="200"/>
      <c r="TXU803" s="200"/>
      <c r="TXV803" s="200"/>
      <c r="TXW803" s="200"/>
      <c r="TXX803" s="200"/>
      <c r="TXY803" s="200"/>
      <c r="TXZ803" s="200"/>
      <c r="TYA803" s="200"/>
      <c r="TYB803" s="200"/>
      <c r="TYC803" s="200"/>
      <c r="TYD803" s="200"/>
      <c r="TYE803" s="200"/>
      <c r="TYF803" s="200"/>
      <c r="TYG803" s="200"/>
      <c r="TYH803" s="200"/>
      <c r="TYI803" s="200"/>
      <c r="TYJ803" s="200"/>
      <c r="TYK803" s="200"/>
      <c r="TYL803" s="200"/>
      <c r="TYM803" s="200"/>
      <c r="TYN803" s="200"/>
      <c r="TYO803" s="200"/>
      <c r="TYP803" s="200"/>
      <c r="TYQ803" s="200"/>
      <c r="TYR803" s="200"/>
      <c r="TYS803" s="200"/>
      <c r="TYT803" s="200"/>
      <c r="TYU803" s="200"/>
      <c r="TYV803" s="200"/>
      <c r="TYW803" s="200"/>
      <c r="TYX803" s="200"/>
      <c r="TYY803" s="200"/>
      <c r="TYZ803" s="200"/>
      <c r="TZA803" s="200"/>
      <c r="TZB803" s="200"/>
      <c r="TZC803" s="200"/>
      <c r="TZD803" s="200"/>
      <c r="TZE803" s="200"/>
      <c r="TZF803" s="200"/>
      <c r="TZG803" s="200"/>
      <c r="TZH803" s="200"/>
      <c r="TZI803" s="200"/>
      <c r="TZJ803" s="200"/>
      <c r="TZK803" s="200"/>
      <c r="TZL803" s="200"/>
      <c r="TZM803" s="200"/>
      <c r="TZN803" s="200"/>
      <c r="TZO803" s="200"/>
      <c r="TZP803" s="200"/>
      <c r="TZQ803" s="200"/>
      <c r="TZR803" s="200"/>
      <c r="TZS803" s="200"/>
      <c r="TZT803" s="200"/>
      <c r="TZU803" s="200"/>
      <c r="TZV803" s="200"/>
      <c r="TZW803" s="200"/>
      <c r="TZX803" s="200"/>
      <c r="TZY803" s="200"/>
      <c r="TZZ803" s="200"/>
      <c r="UAA803" s="200"/>
      <c r="UAB803" s="200"/>
      <c r="UAC803" s="200"/>
      <c r="UAD803" s="200"/>
      <c r="UAE803" s="200"/>
      <c r="UAF803" s="200"/>
      <c r="UAG803" s="200"/>
      <c r="UAH803" s="200"/>
      <c r="UAI803" s="200"/>
      <c r="UAJ803" s="200"/>
      <c r="UAK803" s="200"/>
      <c r="UAL803" s="200"/>
      <c r="UAM803" s="200"/>
      <c r="UAN803" s="200"/>
      <c r="UAO803" s="200"/>
      <c r="UAP803" s="200"/>
      <c r="UAQ803" s="200"/>
      <c r="UAR803" s="200"/>
      <c r="UAS803" s="200"/>
      <c r="UAT803" s="200"/>
      <c r="UAU803" s="200"/>
      <c r="UAV803" s="200"/>
      <c r="UAW803" s="200"/>
      <c r="UAX803" s="200"/>
      <c r="UAY803" s="200"/>
      <c r="UAZ803" s="200"/>
      <c r="UBA803" s="200"/>
      <c r="UBB803" s="200"/>
      <c r="UBC803" s="200"/>
      <c r="UBD803" s="200"/>
      <c r="UBE803" s="200"/>
      <c r="UBF803" s="200"/>
      <c r="UBG803" s="200"/>
      <c r="UBH803" s="200"/>
      <c r="UBI803" s="200"/>
      <c r="UBJ803" s="200"/>
      <c r="UBK803" s="200"/>
      <c r="UBL803" s="200"/>
      <c r="UBM803" s="200"/>
      <c r="UBN803" s="200"/>
      <c r="UBO803" s="200"/>
      <c r="UBP803" s="200"/>
      <c r="UBQ803" s="200"/>
      <c r="UBR803" s="200"/>
      <c r="UBS803" s="200"/>
      <c r="UBT803" s="200"/>
      <c r="UBU803" s="200"/>
      <c r="UBV803" s="200"/>
      <c r="UBW803" s="200"/>
      <c r="UBX803" s="200"/>
      <c r="UBY803" s="200"/>
      <c r="UBZ803" s="200"/>
      <c r="UCA803" s="200"/>
      <c r="UCB803" s="200"/>
      <c r="UCC803" s="200"/>
      <c r="UCD803" s="200"/>
      <c r="UCE803" s="200"/>
      <c r="UCF803" s="200"/>
      <c r="UCG803" s="200"/>
      <c r="UCH803" s="200"/>
      <c r="UCI803" s="200"/>
      <c r="UCJ803" s="200"/>
      <c r="UCK803" s="200"/>
      <c r="UCL803" s="200"/>
      <c r="UCM803" s="200"/>
      <c r="UCN803" s="200"/>
      <c r="UCO803" s="200"/>
      <c r="UCP803" s="200"/>
      <c r="UCQ803" s="200"/>
      <c r="UCR803" s="200"/>
      <c r="UCS803" s="200"/>
      <c r="UCT803" s="200"/>
      <c r="UCU803" s="200"/>
      <c r="UCV803" s="200"/>
      <c r="UCW803" s="200"/>
      <c r="UCX803" s="200"/>
      <c r="UCY803" s="200"/>
      <c r="UCZ803" s="200"/>
      <c r="UDA803" s="200"/>
      <c r="UDB803" s="200"/>
      <c r="UDC803" s="200"/>
      <c r="UDD803" s="200"/>
      <c r="UDE803" s="200"/>
      <c r="UDF803" s="200"/>
      <c r="UDG803" s="200"/>
      <c r="UDH803" s="200"/>
      <c r="UDI803" s="200"/>
      <c r="UDJ803" s="200"/>
      <c r="UDK803" s="200"/>
      <c r="UDL803" s="200"/>
      <c r="UDM803" s="200"/>
      <c r="UDN803" s="200"/>
      <c r="UDO803" s="200"/>
      <c r="UDP803" s="200"/>
      <c r="UDQ803" s="200"/>
      <c r="UDR803" s="200"/>
      <c r="UDS803" s="200"/>
      <c r="UDT803" s="200"/>
      <c r="UDU803" s="200"/>
      <c r="UDV803" s="200"/>
      <c r="UDW803" s="200"/>
      <c r="UDX803" s="200"/>
      <c r="UDY803" s="200"/>
      <c r="UDZ803" s="200"/>
      <c r="UEA803" s="200"/>
      <c r="UEB803" s="200"/>
      <c r="UEC803" s="200"/>
      <c r="UED803" s="200"/>
      <c r="UEE803" s="200"/>
      <c r="UEF803" s="200"/>
      <c r="UEG803" s="200"/>
      <c r="UEH803" s="200"/>
      <c r="UEI803" s="200"/>
      <c r="UEJ803" s="200"/>
      <c r="UEK803" s="200"/>
      <c r="UEL803" s="200"/>
      <c r="UEM803" s="200"/>
      <c r="UEN803" s="200"/>
      <c r="UEO803" s="200"/>
      <c r="UEP803" s="200"/>
      <c r="UEQ803" s="200"/>
      <c r="UER803" s="200"/>
      <c r="UES803" s="200"/>
      <c r="UET803" s="200"/>
      <c r="UEU803" s="200"/>
      <c r="UEV803" s="200"/>
      <c r="UEW803" s="200"/>
      <c r="UEX803" s="200"/>
      <c r="UEY803" s="200"/>
      <c r="UEZ803" s="200"/>
      <c r="UFA803" s="200"/>
      <c r="UFB803" s="200"/>
      <c r="UFC803" s="200"/>
      <c r="UFD803" s="200"/>
      <c r="UFE803" s="200"/>
      <c r="UFF803" s="200"/>
      <c r="UFG803" s="200"/>
      <c r="UFH803" s="200"/>
      <c r="UFI803" s="200"/>
      <c r="UFJ803" s="200"/>
      <c r="UFK803" s="200"/>
      <c r="UFL803" s="200"/>
      <c r="UFM803" s="200"/>
      <c r="UFN803" s="200"/>
      <c r="UFO803" s="200"/>
      <c r="UFP803" s="200"/>
      <c r="UFQ803" s="200"/>
      <c r="UFR803" s="200"/>
      <c r="UFS803" s="200"/>
      <c r="UFT803" s="200"/>
      <c r="UFU803" s="200"/>
      <c r="UFV803" s="200"/>
      <c r="UFW803" s="200"/>
      <c r="UFX803" s="200"/>
      <c r="UFY803" s="200"/>
      <c r="UFZ803" s="200"/>
      <c r="UGA803" s="200"/>
      <c r="UGB803" s="200"/>
      <c r="UGC803" s="200"/>
      <c r="UGD803" s="200"/>
      <c r="UGE803" s="200"/>
      <c r="UGF803" s="200"/>
      <c r="UGG803" s="200"/>
      <c r="UGH803" s="200"/>
      <c r="UGI803" s="200"/>
      <c r="UGJ803" s="200"/>
      <c r="UGK803" s="200"/>
      <c r="UGL803" s="200"/>
      <c r="UGM803" s="200"/>
      <c r="UGN803" s="200"/>
      <c r="UGO803" s="200"/>
      <c r="UGP803" s="200"/>
      <c r="UGQ803" s="200"/>
      <c r="UGR803" s="200"/>
      <c r="UGS803" s="200"/>
      <c r="UGT803" s="200"/>
      <c r="UGU803" s="200"/>
      <c r="UGV803" s="200"/>
      <c r="UGW803" s="200"/>
      <c r="UGX803" s="200"/>
      <c r="UGY803" s="200"/>
      <c r="UGZ803" s="200"/>
      <c r="UHA803" s="200"/>
      <c r="UHB803" s="200"/>
      <c r="UHC803" s="200"/>
      <c r="UHD803" s="200"/>
      <c r="UHE803" s="200"/>
      <c r="UHF803" s="200"/>
      <c r="UHG803" s="200"/>
      <c r="UHH803" s="200"/>
      <c r="UHI803" s="200"/>
      <c r="UHJ803" s="200"/>
      <c r="UHK803" s="200"/>
      <c r="UHL803" s="200"/>
      <c r="UHM803" s="200"/>
      <c r="UHN803" s="200"/>
      <c r="UHO803" s="200"/>
      <c r="UHP803" s="200"/>
      <c r="UHQ803" s="200"/>
      <c r="UHR803" s="200"/>
      <c r="UHS803" s="200"/>
      <c r="UHT803" s="200"/>
      <c r="UHU803" s="200"/>
      <c r="UHV803" s="200"/>
      <c r="UHW803" s="200"/>
      <c r="UHX803" s="200"/>
      <c r="UHY803" s="200"/>
      <c r="UHZ803" s="200"/>
      <c r="UIA803" s="200"/>
      <c r="UIB803" s="200"/>
      <c r="UIC803" s="200"/>
      <c r="UID803" s="200"/>
      <c r="UIE803" s="200"/>
      <c r="UIF803" s="200"/>
      <c r="UIG803" s="200"/>
      <c r="UIH803" s="200"/>
      <c r="UII803" s="200"/>
      <c r="UIJ803" s="200"/>
      <c r="UIK803" s="200"/>
      <c r="UIL803" s="200"/>
      <c r="UIM803" s="200"/>
      <c r="UIN803" s="200"/>
      <c r="UIO803" s="200"/>
      <c r="UIP803" s="200"/>
      <c r="UIQ803" s="200"/>
      <c r="UIR803" s="200"/>
      <c r="UIS803" s="200"/>
      <c r="UIT803" s="200"/>
      <c r="UIU803" s="200"/>
      <c r="UIV803" s="200"/>
      <c r="UIW803" s="200"/>
      <c r="UIX803" s="200"/>
      <c r="UIY803" s="200"/>
      <c r="UIZ803" s="200"/>
      <c r="UJA803" s="200"/>
      <c r="UJB803" s="200"/>
      <c r="UJC803" s="200"/>
      <c r="UJD803" s="200"/>
      <c r="UJE803" s="200"/>
      <c r="UJF803" s="200"/>
      <c r="UJG803" s="200"/>
      <c r="UJH803" s="200"/>
      <c r="UJI803" s="200"/>
      <c r="UJJ803" s="200"/>
      <c r="UJK803" s="200"/>
      <c r="UJL803" s="200"/>
      <c r="UJM803" s="200"/>
      <c r="UJN803" s="200"/>
      <c r="UJO803" s="200"/>
      <c r="UJP803" s="200"/>
      <c r="UJQ803" s="200"/>
      <c r="UJR803" s="200"/>
      <c r="UJS803" s="200"/>
      <c r="UJT803" s="200"/>
      <c r="UJU803" s="200"/>
      <c r="UJV803" s="200"/>
      <c r="UJW803" s="200"/>
      <c r="UJX803" s="200"/>
      <c r="UJY803" s="200"/>
      <c r="UJZ803" s="200"/>
      <c r="UKA803" s="200"/>
      <c r="UKB803" s="200"/>
      <c r="UKC803" s="200"/>
      <c r="UKD803" s="200"/>
      <c r="UKE803" s="200"/>
      <c r="UKF803" s="200"/>
      <c r="UKG803" s="200"/>
      <c r="UKH803" s="200"/>
      <c r="UKI803" s="200"/>
      <c r="UKJ803" s="200"/>
      <c r="UKK803" s="200"/>
      <c r="UKL803" s="200"/>
      <c r="UKM803" s="200"/>
      <c r="UKN803" s="200"/>
      <c r="UKO803" s="200"/>
      <c r="UKP803" s="200"/>
      <c r="UKQ803" s="200"/>
      <c r="UKR803" s="200"/>
      <c r="UKS803" s="200"/>
      <c r="UKT803" s="200"/>
      <c r="UKU803" s="200"/>
      <c r="UKV803" s="200"/>
      <c r="UKW803" s="200"/>
      <c r="UKX803" s="200"/>
      <c r="UKY803" s="200"/>
      <c r="UKZ803" s="200"/>
      <c r="ULA803" s="200"/>
      <c r="ULB803" s="200"/>
      <c r="ULC803" s="200"/>
      <c r="ULD803" s="200"/>
      <c r="ULE803" s="200"/>
      <c r="ULF803" s="200"/>
      <c r="ULG803" s="200"/>
      <c r="ULH803" s="200"/>
      <c r="ULI803" s="200"/>
      <c r="ULJ803" s="200"/>
      <c r="ULK803" s="200"/>
      <c r="ULL803" s="200"/>
      <c r="ULM803" s="200"/>
      <c r="ULN803" s="200"/>
      <c r="ULO803" s="200"/>
      <c r="ULP803" s="200"/>
      <c r="ULQ803" s="200"/>
      <c r="ULR803" s="200"/>
      <c r="ULS803" s="200"/>
      <c r="ULT803" s="200"/>
      <c r="ULU803" s="200"/>
      <c r="ULV803" s="200"/>
      <c r="ULW803" s="200"/>
      <c r="ULX803" s="200"/>
      <c r="ULY803" s="200"/>
      <c r="ULZ803" s="200"/>
      <c r="UMA803" s="200"/>
      <c r="UMB803" s="200"/>
      <c r="UMC803" s="200"/>
      <c r="UMD803" s="200"/>
      <c r="UME803" s="200"/>
      <c r="UMF803" s="200"/>
      <c r="UMG803" s="200"/>
      <c r="UMH803" s="200"/>
      <c r="UMI803" s="200"/>
      <c r="UMJ803" s="200"/>
      <c r="UMK803" s="200"/>
      <c r="UML803" s="200"/>
      <c r="UMM803" s="200"/>
      <c r="UMN803" s="200"/>
      <c r="UMO803" s="200"/>
      <c r="UMP803" s="200"/>
      <c r="UMQ803" s="200"/>
      <c r="UMR803" s="200"/>
      <c r="UMS803" s="200"/>
      <c r="UMT803" s="200"/>
      <c r="UMU803" s="200"/>
      <c r="UMV803" s="200"/>
      <c r="UMW803" s="200"/>
      <c r="UMX803" s="200"/>
      <c r="UMY803" s="200"/>
      <c r="UMZ803" s="200"/>
      <c r="UNA803" s="200"/>
      <c r="UNB803" s="200"/>
      <c r="UNC803" s="200"/>
      <c r="UND803" s="200"/>
      <c r="UNE803" s="200"/>
      <c r="UNF803" s="200"/>
      <c r="UNG803" s="200"/>
      <c r="UNH803" s="200"/>
      <c r="UNI803" s="200"/>
      <c r="UNJ803" s="200"/>
      <c r="UNK803" s="200"/>
      <c r="UNL803" s="200"/>
      <c r="UNM803" s="200"/>
      <c r="UNN803" s="200"/>
      <c r="UNO803" s="200"/>
      <c r="UNP803" s="200"/>
      <c r="UNQ803" s="200"/>
      <c r="UNR803" s="200"/>
      <c r="UNS803" s="200"/>
      <c r="UNT803" s="200"/>
      <c r="UNU803" s="200"/>
      <c r="UNV803" s="200"/>
      <c r="UNW803" s="200"/>
      <c r="UNX803" s="200"/>
      <c r="UNY803" s="200"/>
      <c r="UNZ803" s="200"/>
      <c r="UOA803" s="200"/>
      <c r="UOB803" s="200"/>
      <c r="UOC803" s="200"/>
      <c r="UOD803" s="200"/>
      <c r="UOE803" s="200"/>
      <c r="UOF803" s="200"/>
      <c r="UOG803" s="200"/>
      <c r="UOH803" s="200"/>
      <c r="UOI803" s="200"/>
      <c r="UOJ803" s="200"/>
      <c r="UOK803" s="200"/>
      <c r="UOL803" s="200"/>
      <c r="UOM803" s="200"/>
      <c r="UON803" s="200"/>
      <c r="UOO803" s="200"/>
      <c r="UOP803" s="200"/>
      <c r="UOQ803" s="200"/>
      <c r="UOR803" s="200"/>
      <c r="UOS803" s="200"/>
      <c r="UOT803" s="200"/>
      <c r="UOU803" s="200"/>
      <c r="UOV803" s="200"/>
      <c r="UOW803" s="200"/>
      <c r="UOX803" s="200"/>
      <c r="UOY803" s="200"/>
      <c r="UOZ803" s="200"/>
      <c r="UPA803" s="200"/>
      <c r="UPB803" s="200"/>
      <c r="UPC803" s="200"/>
      <c r="UPD803" s="200"/>
      <c r="UPE803" s="200"/>
      <c r="UPF803" s="200"/>
      <c r="UPG803" s="200"/>
      <c r="UPH803" s="200"/>
      <c r="UPI803" s="200"/>
      <c r="UPJ803" s="200"/>
      <c r="UPK803" s="200"/>
      <c r="UPL803" s="200"/>
      <c r="UPM803" s="200"/>
      <c r="UPN803" s="200"/>
      <c r="UPO803" s="200"/>
      <c r="UPP803" s="200"/>
      <c r="UPQ803" s="200"/>
      <c r="UPR803" s="200"/>
      <c r="UPS803" s="200"/>
      <c r="UPT803" s="200"/>
      <c r="UPU803" s="200"/>
      <c r="UPV803" s="200"/>
      <c r="UPW803" s="200"/>
      <c r="UPX803" s="200"/>
      <c r="UPY803" s="200"/>
      <c r="UPZ803" s="200"/>
      <c r="UQA803" s="200"/>
      <c r="UQB803" s="200"/>
      <c r="UQC803" s="200"/>
      <c r="UQD803" s="200"/>
      <c r="UQE803" s="200"/>
      <c r="UQF803" s="200"/>
      <c r="UQG803" s="200"/>
      <c r="UQH803" s="200"/>
      <c r="UQI803" s="200"/>
      <c r="UQJ803" s="200"/>
      <c r="UQK803" s="200"/>
      <c r="UQL803" s="200"/>
      <c r="UQM803" s="200"/>
      <c r="UQN803" s="200"/>
      <c r="UQO803" s="200"/>
      <c r="UQP803" s="200"/>
      <c r="UQQ803" s="200"/>
      <c r="UQR803" s="200"/>
      <c r="UQS803" s="200"/>
      <c r="UQT803" s="200"/>
      <c r="UQU803" s="200"/>
      <c r="UQV803" s="200"/>
      <c r="UQW803" s="200"/>
      <c r="UQX803" s="200"/>
      <c r="UQY803" s="200"/>
      <c r="UQZ803" s="200"/>
      <c r="URA803" s="200"/>
      <c r="URB803" s="200"/>
      <c r="URC803" s="200"/>
      <c r="URD803" s="200"/>
      <c r="URE803" s="200"/>
      <c r="URF803" s="200"/>
      <c r="URG803" s="200"/>
      <c r="URH803" s="200"/>
      <c r="URI803" s="200"/>
      <c r="URJ803" s="200"/>
      <c r="URK803" s="200"/>
      <c r="URL803" s="200"/>
      <c r="URM803" s="200"/>
      <c r="URN803" s="200"/>
      <c r="URO803" s="200"/>
      <c r="URP803" s="200"/>
      <c r="URQ803" s="200"/>
      <c r="URR803" s="200"/>
      <c r="URS803" s="200"/>
      <c r="URT803" s="200"/>
      <c r="URU803" s="200"/>
      <c r="URV803" s="200"/>
      <c r="URW803" s="200"/>
      <c r="URX803" s="200"/>
      <c r="URY803" s="200"/>
      <c r="URZ803" s="200"/>
      <c r="USA803" s="200"/>
      <c r="USB803" s="200"/>
      <c r="USC803" s="200"/>
      <c r="USD803" s="200"/>
      <c r="USE803" s="200"/>
      <c r="USF803" s="200"/>
      <c r="USG803" s="200"/>
      <c r="USH803" s="200"/>
      <c r="USI803" s="200"/>
      <c r="USJ803" s="200"/>
      <c r="USK803" s="200"/>
      <c r="USL803" s="200"/>
      <c r="USM803" s="200"/>
      <c r="USN803" s="200"/>
      <c r="USO803" s="200"/>
      <c r="USP803" s="200"/>
      <c r="USQ803" s="200"/>
      <c r="USR803" s="200"/>
      <c r="USS803" s="200"/>
      <c r="UST803" s="200"/>
      <c r="USU803" s="200"/>
      <c r="USV803" s="200"/>
      <c r="USW803" s="200"/>
      <c r="USX803" s="200"/>
      <c r="USY803" s="200"/>
      <c r="USZ803" s="200"/>
      <c r="UTA803" s="200"/>
      <c r="UTB803" s="200"/>
      <c r="UTC803" s="200"/>
      <c r="UTD803" s="200"/>
      <c r="UTE803" s="200"/>
      <c r="UTF803" s="200"/>
      <c r="UTG803" s="200"/>
      <c r="UTH803" s="200"/>
      <c r="UTI803" s="200"/>
      <c r="UTJ803" s="200"/>
      <c r="UTK803" s="200"/>
      <c r="UTL803" s="200"/>
      <c r="UTM803" s="200"/>
      <c r="UTN803" s="200"/>
      <c r="UTO803" s="200"/>
      <c r="UTP803" s="200"/>
      <c r="UTQ803" s="200"/>
      <c r="UTR803" s="200"/>
      <c r="UTS803" s="200"/>
      <c r="UTT803" s="200"/>
      <c r="UTU803" s="200"/>
      <c r="UTV803" s="200"/>
      <c r="UTW803" s="200"/>
      <c r="UTX803" s="200"/>
      <c r="UTY803" s="200"/>
      <c r="UTZ803" s="200"/>
      <c r="UUA803" s="200"/>
      <c r="UUB803" s="200"/>
      <c r="UUC803" s="200"/>
      <c r="UUD803" s="200"/>
      <c r="UUE803" s="200"/>
      <c r="UUF803" s="200"/>
      <c r="UUG803" s="200"/>
      <c r="UUH803" s="200"/>
      <c r="UUI803" s="200"/>
      <c r="UUJ803" s="200"/>
      <c r="UUK803" s="200"/>
      <c r="UUL803" s="200"/>
      <c r="UUM803" s="200"/>
      <c r="UUN803" s="200"/>
      <c r="UUO803" s="200"/>
      <c r="UUP803" s="200"/>
      <c r="UUQ803" s="200"/>
      <c r="UUR803" s="200"/>
      <c r="UUS803" s="200"/>
      <c r="UUT803" s="200"/>
      <c r="UUU803" s="200"/>
      <c r="UUV803" s="200"/>
      <c r="UUW803" s="200"/>
      <c r="UUX803" s="200"/>
      <c r="UUY803" s="200"/>
      <c r="UUZ803" s="200"/>
      <c r="UVA803" s="200"/>
      <c r="UVB803" s="200"/>
      <c r="UVC803" s="200"/>
      <c r="UVD803" s="200"/>
      <c r="UVE803" s="200"/>
      <c r="UVF803" s="200"/>
      <c r="UVG803" s="200"/>
      <c r="UVH803" s="200"/>
      <c r="UVI803" s="200"/>
      <c r="UVJ803" s="200"/>
      <c r="UVK803" s="200"/>
      <c r="UVL803" s="200"/>
      <c r="UVM803" s="200"/>
      <c r="UVN803" s="200"/>
      <c r="UVO803" s="200"/>
      <c r="UVP803" s="200"/>
      <c r="UVQ803" s="200"/>
      <c r="UVR803" s="200"/>
      <c r="UVS803" s="200"/>
      <c r="UVT803" s="200"/>
      <c r="UVU803" s="200"/>
      <c r="UVV803" s="200"/>
      <c r="UVW803" s="200"/>
      <c r="UVX803" s="200"/>
      <c r="UVY803" s="200"/>
      <c r="UVZ803" s="200"/>
      <c r="UWA803" s="200"/>
      <c r="UWB803" s="200"/>
      <c r="UWC803" s="200"/>
      <c r="UWD803" s="200"/>
      <c r="UWE803" s="200"/>
      <c r="UWF803" s="200"/>
      <c r="UWG803" s="200"/>
      <c r="UWH803" s="200"/>
      <c r="UWI803" s="200"/>
      <c r="UWJ803" s="200"/>
      <c r="UWK803" s="200"/>
      <c r="UWL803" s="200"/>
      <c r="UWM803" s="200"/>
      <c r="UWN803" s="200"/>
      <c r="UWO803" s="200"/>
      <c r="UWP803" s="200"/>
      <c r="UWQ803" s="200"/>
      <c r="UWR803" s="200"/>
      <c r="UWS803" s="200"/>
      <c r="UWT803" s="200"/>
      <c r="UWU803" s="200"/>
      <c r="UWV803" s="200"/>
      <c r="UWW803" s="200"/>
      <c r="UWX803" s="200"/>
      <c r="UWY803" s="200"/>
      <c r="UWZ803" s="200"/>
      <c r="UXA803" s="200"/>
      <c r="UXB803" s="200"/>
      <c r="UXC803" s="200"/>
      <c r="UXD803" s="200"/>
      <c r="UXE803" s="200"/>
      <c r="UXF803" s="200"/>
      <c r="UXG803" s="200"/>
      <c r="UXH803" s="200"/>
      <c r="UXI803" s="200"/>
      <c r="UXJ803" s="200"/>
      <c r="UXK803" s="200"/>
      <c r="UXL803" s="200"/>
      <c r="UXM803" s="200"/>
      <c r="UXN803" s="200"/>
      <c r="UXO803" s="200"/>
      <c r="UXP803" s="200"/>
      <c r="UXQ803" s="200"/>
      <c r="UXR803" s="200"/>
      <c r="UXS803" s="200"/>
      <c r="UXT803" s="200"/>
      <c r="UXU803" s="200"/>
      <c r="UXV803" s="200"/>
      <c r="UXW803" s="200"/>
      <c r="UXX803" s="200"/>
      <c r="UXY803" s="200"/>
      <c r="UXZ803" s="200"/>
      <c r="UYA803" s="200"/>
      <c r="UYB803" s="200"/>
      <c r="UYC803" s="200"/>
      <c r="UYD803" s="200"/>
      <c r="UYE803" s="200"/>
      <c r="UYF803" s="200"/>
      <c r="UYG803" s="200"/>
      <c r="UYH803" s="200"/>
      <c r="UYI803" s="200"/>
      <c r="UYJ803" s="200"/>
      <c r="UYK803" s="200"/>
      <c r="UYL803" s="200"/>
      <c r="UYM803" s="200"/>
      <c r="UYN803" s="200"/>
      <c r="UYO803" s="200"/>
      <c r="UYP803" s="200"/>
      <c r="UYQ803" s="200"/>
      <c r="UYR803" s="200"/>
      <c r="UYS803" s="200"/>
      <c r="UYT803" s="200"/>
      <c r="UYU803" s="200"/>
      <c r="UYV803" s="200"/>
      <c r="UYW803" s="200"/>
      <c r="UYX803" s="200"/>
      <c r="UYY803" s="200"/>
      <c r="UYZ803" s="200"/>
      <c r="UZA803" s="200"/>
      <c r="UZB803" s="200"/>
      <c r="UZC803" s="200"/>
      <c r="UZD803" s="200"/>
      <c r="UZE803" s="200"/>
      <c r="UZF803" s="200"/>
      <c r="UZG803" s="200"/>
      <c r="UZH803" s="200"/>
      <c r="UZI803" s="200"/>
      <c r="UZJ803" s="200"/>
      <c r="UZK803" s="200"/>
      <c r="UZL803" s="200"/>
      <c r="UZM803" s="200"/>
      <c r="UZN803" s="200"/>
      <c r="UZO803" s="200"/>
      <c r="UZP803" s="200"/>
      <c r="UZQ803" s="200"/>
      <c r="UZR803" s="200"/>
      <c r="UZS803" s="200"/>
      <c r="UZT803" s="200"/>
      <c r="UZU803" s="200"/>
      <c r="UZV803" s="200"/>
      <c r="UZW803" s="200"/>
      <c r="UZX803" s="200"/>
      <c r="UZY803" s="200"/>
      <c r="UZZ803" s="200"/>
      <c r="VAA803" s="200"/>
      <c r="VAB803" s="200"/>
      <c r="VAC803" s="200"/>
      <c r="VAD803" s="200"/>
      <c r="VAE803" s="200"/>
      <c r="VAF803" s="200"/>
      <c r="VAG803" s="200"/>
      <c r="VAH803" s="200"/>
      <c r="VAI803" s="200"/>
      <c r="VAJ803" s="200"/>
      <c r="VAK803" s="200"/>
      <c r="VAL803" s="200"/>
      <c r="VAM803" s="200"/>
      <c r="VAN803" s="200"/>
      <c r="VAO803" s="200"/>
      <c r="VAP803" s="200"/>
      <c r="VAQ803" s="200"/>
      <c r="VAR803" s="200"/>
      <c r="VAS803" s="200"/>
      <c r="VAT803" s="200"/>
      <c r="VAU803" s="200"/>
      <c r="VAV803" s="200"/>
      <c r="VAW803" s="200"/>
      <c r="VAX803" s="200"/>
      <c r="VAY803" s="200"/>
      <c r="VAZ803" s="200"/>
      <c r="VBA803" s="200"/>
      <c r="VBB803" s="200"/>
      <c r="VBC803" s="200"/>
      <c r="VBD803" s="200"/>
      <c r="VBE803" s="200"/>
      <c r="VBF803" s="200"/>
      <c r="VBG803" s="200"/>
      <c r="VBH803" s="200"/>
      <c r="VBI803" s="200"/>
      <c r="VBJ803" s="200"/>
      <c r="VBK803" s="200"/>
      <c r="VBL803" s="200"/>
      <c r="VBM803" s="200"/>
      <c r="VBN803" s="200"/>
      <c r="VBO803" s="200"/>
      <c r="VBP803" s="200"/>
      <c r="VBQ803" s="200"/>
      <c r="VBR803" s="200"/>
      <c r="VBS803" s="200"/>
      <c r="VBT803" s="200"/>
      <c r="VBU803" s="200"/>
      <c r="VBV803" s="200"/>
      <c r="VBW803" s="200"/>
      <c r="VBX803" s="200"/>
      <c r="VBY803" s="200"/>
      <c r="VBZ803" s="200"/>
      <c r="VCA803" s="200"/>
      <c r="VCB803" s="200"/>
      <c r="VCC803" s="200"/>
      <c r="VCD803" s="200"/>
      <c r="VCE803" s="200"/>
      <c r="VCF803" s="200"/>
      <c r="VCG803" s="200"/>
      <c r="VCH803" s="200"/>
      <c r="VCI803" s="200"/>
      <c r="VCJ803" s="200"/>
      <c r="VCK803" s="200"/>
      <c r="VCL803" s="200"/>
      <c r="VCM803" s="200"/>
      <c r="VCN803" s="200"/>
      <c r="VCO803" s="200"/>
      <c r="VCP803" s="200"/>
      <c r="VCQ803" s="200"/>
      <c r="VCR803" s="200"/>
      <c r="VCS803" s="200"/>
      <c r="VCT803" s="200"/>
      <c r="VCU803" s="200"/>
      <c r="VCV803" s="200"/>
      <c r="VCW803" s="200"/>
      <c r="VCX803" s="200"/>
      <c r="VCY803" s="200"/>
      <c r="VCZ803" s="200"/>
      <c r="VDA803" s="200"/>
      <c r="VDB803" s="200"/>
      <c r="VDC803" s="200"/>
      <c r="VDD803" s="200"/>
      <c r="VDE803" s="200"/>
      <c r="VDF803" s="200"/>
      <c r="VDG803" s="200"/>
      <c r="VDH803" s="200"/>
      <c r="VDI803" s="200"/>
      <c r="VDJ803" s="200"/>
      <c r="VDK803" s="200"/>
      <c r="VDL803" s="200"/>
      <c r="VDM803" s="200"/>
      <c r="VDN803" s="200"/>
      <c r="VDO803" s="200"/>
      <c r="VDP803" s="200"/>
      <c r="VDQ803" s="200"/>
      <c r="VDR803" s="200"/>
      <c r="VDS803" s="200"/>
      <c r="VDT803" s="200"/>
      <c r="VDU803" s="200"/>
      <c r="VDV803" s="200"/>
      <c r="VDW803" s="200"/>
      <c r="VDX803" s="200"/>
      <c r="VDY803" s="200"/>
      <c r="VDZ803" s="200"/>
      <c r="VEA803" s="200"/>
      <c r="VEB803" s="200"/>
      <c r="VEC803" s="200"/>
      <c r="VED803" s="200"/>
      <c r="VEE803" s="200"/>
      <c r="VEF803" s="200"/>
      <c r="VEG803" s="200"/>
      <c r="VEH803" s="200"/>
      <c r="VEI803" s="200"/>
      <c r="VEJ803" s="200"/>
      <c r="VEK803" s="200"/>
      <c r="VEL803" s="200"/>
      <c r="VEM803" s="200"/>
      <c r="VEN803" s="200"/>
      <c r="VEO803" s="200"/>
      <c r="VEP803" s="200"/>
      <c r="VEQ803" s="200"/>
      <c r="VER803" s="200"/>
      <c r="VES803" s="200"/>
      <c r="VET803" s="200"/>
      <c r="VEU803" s="200"/>
      <c r="VEV803" s="200"/>
      <c r="VEW803" s="200"/>
      <c r="VEX803" s="200"/>
      <c r="VEY803" s="200"/>
      <c r="VEZ803" s="200"/>
      <c r="VFA803" s="200"/>
      <c r="VFB803" s="200"/>
      <c r="VFC803" s="200"/>
      <c r="VFD803" s="200"/>
      <c r="VFE803" s="200"/>
      <c r="VFF803" s="200"/>
      <c r="VFG803" s="200"/>
      <c r="VFH803" s="200"/>
      <c r="VFI803" s="200"/>
      <c r="VFJ803" s="200"/>
      <c r="VFK803" s="200"/>
      <c r="VFL803" s="200"/>
      <c r="VFM803" s="200"/>
      <c r="VFN803" s="200"/>
      <c r="VFO803" s="200"/>
      <c r="VFP803" s="200"/>
      <c r="VFQ803" s="200"/>
      <c r="VFR803" s="200"/>
      <c r="VFS803" s="200"/>
      <c r="VFT803" s="200"/>
      <c r="VFU803" s="200"/>
      <c r="VFV803" s="200"/>
      <c r="VFW803" s="200"/>
      <c r="VFX803" s="200"/>
      <c r="VFY803" s="200"/>
      <c r="VFZ803" s="200"/>
      <c r="VGA803" s="200"/>
      <c r="VGB803" s="200"/>
      <c r="VGC803" s="200"/>
      <c r="VGD803" s="200"/>
      <c r="VGE803" s="200"/>
      <c r="VGF803" s="200"/>
      <c r="VGG803" s="200"/>
      <c r="VGH803" s="200"/>
      <c r="VGI803" s="200"/>
      <c r="VGJ803" s="200"/>
      <c r="VGK803" s="200"/>
      <c r="VGL803" s="200"/>
      <c r="VGM803" s="200"/>
      <c r="VGN803" s="200"/>
      <c r="VGO803" s="200"/>
      <c r="VGP803" s="200"/>
      <c r="VGQ803" s="200"/>
      <c r="VGR803" s="200"/>
      <c r="VGS803" s="200"/>
      <c r="VGT803" s="200"/>
      <c r="VGU803" s="200"/>
      <c r="VGV803" s="200"/>
      <c r="VGW803" s="200"/>
      <c r="VGX803" s="200"/>
      <c r="VGY803" s="200"/>
      <c r="VGZ803" s="200"/>
      <c r="VHA803" s="200"/>
      <c r="VHB803" s="200"/>
      <c r="VHC803" s="200"/>
      <c r="VHD803" s="200"/>
      <c r="VHE803" s="200"/>
      <c r="VHF803" s="200"/>
      <c r="VHG803" s="200"/>
      <c r="VHH803" s="200"/>
      <c r="VHI803" s="200"/>
      <c r="VHJ803" s="200"/>
      <c r="VHK803" s="200"/>
      <c r="VHL803" s="200"/>
      <c r="VHM803" s="200"/>
      <c r="VHN803" s="200"/>
      <c r="VHO803" s="200"/>
      <c r="VHP803" s="200"/>
      <c r="VHQ803" s="200"/>
      <c r="VHR803" s="200"/>
      <c r="VHS803" s="200"/>
      <c r="VHT803" s="200"/>
      <c r="VHU803" s="200"/>
      <c r="VHV803" s="200"/>
      <c r="VHW803" s="200"/>
      <c r="VHX803" s="200"/>
      <c r="VHY803" s="200"/>
      <c r="VHZ803" s="200"/>
      <c r="VIA803" s="200"/>
      <c r="VIB803" s="200"/>
      <c r="VIC803" s="200"/>
      <c r="VID803" s="200"/>
      <c r="VIE803" s="200"/>
      <c r="VIF803" s="200"/>
      <c r="VIG803" s="200"/>
      <c r="VIH803" s="200"/>
      <c r="VII803" s="200"/>
      <c r="VIJ803" s="200"/>
      <c r="VIK803" s="200"/>
      <c r="VIL803" s="200"/>
      <c r="VIM803" s="200"/>
      <c r="VIN803" s="200"/>
      <c r="VIO803" s="200"/>
      <c r="VIP803" s="200"/>
      <c r="VIQ803" s="200"/>
      <c r="VIR803" s="200"/>
      <c r="VIS803" s="200"/>
      <c r="VIT803" s="200"/>
      <c r="VIU803" s="200"/>
      <c r="VIV803" s="200"/>
      <c r="VIW803" s="200"/>
      <c r="VIX803" s="200"/>
      <c r="VIY803" s="200"/>
      <c r="VIZ803" s="200"/>
      <c r="VJA803" s="200"/>
      <c r="VJB803" s="200"/>
      <c r="VJC803" s="200"/>
      <c r="VJD803" s="200"/>
      <c r="VJE803" s="200"/>
      <c r="VJF803" s="200"/>
      <c r="VJG803" s="200"/>
      <c r="VJH803" s="200"/>
      <c r="VJI803" s="200"/>
      <c r="VJJ803" s="200"/>
      <c r="VJK803" s="200"/>
      <c r="VJL803" s="200"/>
      <c r="VJM803" s="200"/>
      <c r="VJN803" s="200"/>
      <c r="VJO803" s="200"/>
      <c r="VJP803" s="200"/>
      <c r="VJQ803" s="200"/>
      <c r="VJR803" s="200"/>
      <c r="VJS803" s="200"/>
      <c r="VJT803" s="200"/>
      <c r="VJU803" s="200"/>
      <c r="VJV803" s="200"/>
      <c r="VJW803" s="200"/>
      <c r="VJX803" s="200"/>
      <c r="VJY803" s="200"/>
      <c r="VJZ803" s="200"/>
      <c r="VKA803" s="200"/>
      <c r="VKB803" s="200"/>
      <c r="VKC803" s="200"/>
      <c r="VKD803" s="200"/>
      <c r="VKE803" s="200"/>
      <c r="VKF803" s="200"/>
      <c r="VKG803" s="200"/>
      <c r="VKH803" s="200"/>
      <c r="VKI803" s="200"/>
      <c r="VKJ803" s="200"/>
      <c r="VKK803" s="200"/>
      <c r="VKL803" s="200"/>
      <c r="VKM803" s="200"/>
      <c r="VKN803" s="200"/>
      <c r="VKO803" s="200"/>
      <c r="VKP803" s="200"/>
      <c r="VKQ803" s="200"/>
      <c r="VKR803" s="200"/>
      <c r="VKS803" s="200"/>
      <c r="VKT803" s="200"/>
      <c r="VKU803" s="200"/>
      <c r="VKV803" s="200"/>
      <c r="VKW803" s="200"/>
      <c r="VKX803" s="200"/>
      <c r="VKY803" s="200"/>
      <c r="VKZ803" s="200"/>
      <c r="VLA803" s="200"/>
      <c r="VLB803" s="200"/>
      <c r="VLC803" s="200"/>
      <c r="VLD803" s="200"/>
      <c r="VLE803" s="200"/>
      <c r="VLF803" s="200"/>
      <c r="VLG803" s="200"/>
      <c r="VLH803" s="200"/>
      <c r="VLI803" s="200"/>
      <c r="VLJ803" s="200"/>
      <c r="VLK803" s="200"/>
      <c r="VLL803" s="200"/>
      <c r="VLM803" s="200"/>
      <c r="VLN803" s="200"/>
      <c r="VLO803" s="200"/>
      <c r="VLP803" s="200"/>
      <c r="VLQ803" s="200"/>
      <c r="VLR803" s="200"/>
      <c r="VLS803" s="200"/>
      <c r="VLT803" s="200"/>
      <c r="VLU803" s="200"/>
      <c r="VLV803" s="200"/>
      <c r="VLW803" s="200"/>
      <c r="VLX803" s="200"/>
      <c r="VLY803" s="200"/>
      <c r="VLZ803" s="200"/>
      <c r="VMA803" s="200"/>
      <c r="VMB803" s="200"/>
      <c r="VMC803" s="200"/>
      <c r="VMD803" s="200"/>
      <c r="VME803" s="200"/>
      <c r="VMF803" s="200"/>
      <c r="VMG803" s="200"/>
      <c r="VMH803" s="200"/>
      <c r="VMI803" s="200"/>
      <c r="VMJ803" s="200"/>
      <c r="VMK803" s="200"/>
      <c r="VML803" s="200"/>
      <c r="VMM803" s="200"/>
      <c r="VMN803" s="200"/>
      <c r="VMO803" s="200"/>
      <c r="VMP803" s="200"/>
      <c r="VMQ803" s="200"/>
      <c r="VMR803" s="200"/>
      <c r="VMS803" s="200"/>
      <c r="VMT803" s="200"/>
      <c r="VMU803" s="200"/>
      <c r="VMV803" s="200"/>
      <c r="VMW803" s="200"/>
      <c r="VMX803" s="200"/>
      <c r="VMY803" s="200"/>
      <c r="VMZ803" s="200"/>
      <c r="VNA803" s="200"/>
      <c r="VNB803" s="200"/>
      <c r="VNC803" s="200"/>
      <c r="VND803" s="200"/>
      <c r="VNE803" s="200"/>
      <c r="VNF803" s="200"/>
      <c r="VNG803" s="200"/>
      <c r="VNH803" s="200"/>
      <c r="VNI803" s="200"/>
      <c r="VNJ803" s="200"/>
      <c r="VNK803" s="200"/>
      <c r="VNL803" s="200"/>
      <c r="VNM803" s="200"/>
      <c r="VNN803" s="200"/>
      <c r="VNO803" s="200"/>
      <c r="VNP803" s="200"/>
      <c r="VNQ803" s="200"/>
      <c r="VNR803" s="200"/>
      <c r="VNS803" s="200"/>
      <c r="VNT803" s="200"/>
      <c r="VNU803" s="200"/>
      <c r="VNV803" s="200"/>
      <c r="VNW803" s="200"/>
      <c r="VNX803" s="200"/>
      <c r="VNY803" s="200"/>
      <c r="VNZ803" s="200"/>
      <c r="VOA803" s="200"/>
      <c r="VOB803" s="200"/>
      <c r="VOC803" s="200"/>
      <c r="VOD803" s="200"/>
      <c r="VOE803" s="200"/>
      <c r="VOF803" s="200"/>
      <c r="VOG803" s="200"/>
      <c r="VOH803" s="200"/>
      <c r="VOI803" s="200"/>
      <c r="VOJ803" s="200"/>
      <c r="VOK803" s="200"/>
      <c r="VOL803" s="200"/>
      <c r="VOM803" s="200"/>
      <c r="VON803" s="200"/>
      <c r="VOO803" s="200"/>
      <c r="VOP803" s="200"/>
      <c r="VOQ803" s="200"/>
      <c r="VOR803" s="200"/>
      <c r="VOS803" s="200"/>
      <c r="VOT803" s="200"/>
      <c r="VOU803" s="200"/>
      <c r="VOV803" s="200"/>
      <c r="VOW803" s="200"/>
      <c r="VOX803" s="200"/>
      <c r="VOY803" s="200"/>
      <c r="VOZ803" s="200"/>
      <c r="VPA803" s="200"/>
      <c r="VPB803" s="200"/>
      <c r="VPC803" s="200"/>
      <c r="VPD803" s="200"/>
      <c r="VPE803" s="200"/>
      <c r="VPF803" s="200"/>
      <c r="VPG803" s="200"/>
      <c r="VPH803" s="200"/>
      <c r="VPI803" s="200"/>
      <c r="VPJ803" s="200"/>
      <c r="VPK803" s="200"/>
      <c r="VPL803" s="200"/>
      <c r="VPM803" s="200"/>
      <c r="VPN803" s="200"/>
      <c r="VPO803" s="200"/>
      <c r="VPP803" s="200"/>
      <c r="VPQ803" s="200"/>
      <c r="VPR803" s="200"/>
      <c r="VPS803" s="200"/>
      <c r="VPT803" s="200"/>
      <c r="VPU803" s="200"/>
      <c r="VPV803" s="200"/>
      <c r="VPW803" s="200"/>
      <c r="VPX803" s="200"/>
      <c r="VPY803" s="200"/>
      <c r="VPZ803" s="200"/>
      <c r="VQA803" s="200"/>
      <c r="VQB803" s="200"/>
      <c r="VQC803" s="200"/>
      <c r="VQD803" s="200"/>
      <c r="VQE803" s="200"/>
      <c r="VQF803" s="200"/>
      <c r="VQG803" s="200"/>
      <c r="VQH803" s="200"/>
      <c r="VQI803" s="200"/>
      <c r="VQJ803" s="200"/>
      <c r="VQK803" s="200"/>
      <c r="VQL803" s="200"/>
      <c r="VQM803" s="200"/>
      <c r="VQN803" s="200"/>
      <c r="VQO803" s="200"/>
      <c r="VQP803" s="200"/>
      <c r="VQQ803" s="200"/>
      <c r="VQR803" s="200"/>
      <c r="VQS803" s="200"/>
      <c r="VQT803" s="200"/>
      <c r="VQU803" s="200"/>
      <c r="VQV803" s="200"/>
      <c r="VQW803" s="200"/>
      <c r="VQX803" s="200"/>
      <c r="VQY803" s="200"/>
      <c r="VQZ803" s="200"/>
      <c r="VRA803" s="200"/>
      <c r="VRB803" s="200"/>
      <c r="VRC803" s="200"/>
      <c r="VRD803" s="200"/>
      <c r="VRE803" s="200"/>
      <c r="VRF803" s="200"/>
      <c r="VRG803" s="200"/>
      <c r="VRH803" s="200"/>
      <c r="VRI803" s="200"/>
      <c r="VRJ803" s="200"/>
      <c r="VRK803" s="200"/>
      <c r="VRL803" s="200"/>
      <c r="VRM803" s="200"/>
      <c r="VRN803" s="200"/>
      <c r="VRO803" s="200"/>
      <c r="VRP803" s="200"/>
      <c r="VRQ803" s="200"/>
      <c r="VRR803" s="200"/>
      <c r="VRS803" s="200"/>
      <c r="VRT803" s="200"/>
      <c r="VRU803" s="200"/>
      <c r="VRV803" s="200"/>
      <c r="VRW803" s="200"/>
      <c r="VRX803" s="200"/>
      <c r="VRY803" s="200"/>
      <c r="VRZ803" s="200"/>
      <c r="VSA803" s="200"/>
      <c r="VSB803" s="200"/>
      <c r="VSC803" s="200"/>
      <c r="VSD803" s="200"/>
      <c r="VSE803" s="200"/>
      <c r="VSF803" s="200"/>
      <c r="VSG803" s="200"/>
      <c r="VSH803" s="200"/>
      <c r="VSI803" s="200"/>
      <c r="VSJ803" s="200"/>
      <c r="VSK803" s="200"/>
      <c r="VSL803" s="200"/>
      <c r="VSM803" s="200"/>
      <c r="VSN803" s="200"/>
      <c r="VSO803" s="200"/>
      <c r="VSP803" s="200"/>
      <c r="VSQ803" s="200"/>
      <c r="VSR803" s="200"/>
      <c r="VSS803" s="200"/>
      <c r="VST803" s="200"/>
      <c r="VSU803" s="200"/>
      <c r="VSV803" s="200"/>
      <c r="VSW803" s="200"/>
      <c r="VSX803" s="200"/>
      <c r="VSY803" s="200"/>
      <c r="VSZ803" s="200"/>
      <c r="VTA803" s="200"/>
      <c r="VTB803" s="200"/>
      <c r="VTC803" s="200"/>
      <c r="VTD803" s="200"/>
      <c r="VTE803" s="200"/>
      <c r="VTF803" s="200"/>
      <c r="VTG803" s="200"/>
      <c r="VTH803" s="200"/>
      <c r="VTI803" s="200"/>
      <c r="VTJ803" s="200"/>
      <c r="VTK803" s="200"/>
      <c r="VTL803" s="200"/>
      <c r="VTM803" s="200"/>
      <c r="VTN803" s="200"/>
      <c r="VTO803" s="200"/>
      <c r="VTP803" s="200"/>
      <c r="VTQ803" s="200"/>
      <c r="VTR803" s="200"/>
      <c r="VTS803" s="200"/>
      <c r="VTT803" s="200"/>
      <c r="VTU803" s="200"/>
      <c r="VTV803" s="200"/>
      <c r="VTW803" s="200"/>
      <c r="VTX803" s="200"/>
      <c r="VTY803" s="200"/>
      <c r="VTZ803" s="200"/>
      <c r="VUA803" s="200"/>
      <c r="VUB803" s="200"/>
      <c r="VUC803" s="200"/>
      <c r="VUD803" s="200"/>
      <c r="VUE803" s="200"/>
      <c r="VUF803" s="200"/>
      <c r="VUG803" s="200"/>
      <c r="VUH803" s="200"/>
      <c r="VUI803" s="200"/>
      <c r="VUJ803" s="200"/>
      <c r="VUK803" s="200"/>
      <c r="VUL803" s="200"/>
      <c r="VUM803" s="200"/>
      <c r="VUN803" s="200"/>
      <c r="VUO803" s="200"/>
      <c r="VUP803" s="200"/>
      <c r="VUQ803" s="200"/>
      <c r="VUR803" s="200"/>
      <c r="VUS803" s="200"/>
      <c r="VUT803" s="200"/>
      <c r="VUU803" s="200"/>
      <c r="VUV803" s="200"/>
      <c r="VUW803" s="200"/>
      <c r="VUX803" s="200"/>
      <c r="VUY803" s="200"/>
      <c r="VUZ803" s="200"/>
      <c r="VVA803" s="200"/>
      <c r="VVB803" s="200"/>
      <c r="VVC803" s="200"/>
      <c r="VVD803" s="200"/>
      <c r="VVE803" s="200"/>
      <c r="VVF803" s="200"/>
      <c r="VVG803" s="200"/>
      <c r="VVH803" s="200"/>
      <c r="VVI803" s="200"/>
      <c r="VVJ803" s="200"/>
      <c r="VVK803" s="200"/>
      <c r="VVL803" s="200"/>
      <c r="VVM803" s="200"/>
      <c r="VVN803" s="200"/>
      <c r="VVO803" s="200"/>
      <c r="VVP803" s="200"/>
      <c r="VVQ803" s="200"/>
      <c r="VVR803" s="200"/>
      <c r="VVS803" s="200"/>
      <c r="VVT803" s="200"/>
      <c r="VVU803" s="200"/>
      <c r="VVV803" s="200"/>
      <c r="VVW803" s="200"/>
      <c r="VVX803" s="200"/>
      <c r="VVY803" s="200"/>
      <c r="VVZ803" s="200"/>
      <c r="VWA803" s="200"/>
      <c r="VWB803" s="200"/>
      <c r="VWC803" s="200"/>
      <c r="VWD803" s="200"/>
      <c r="VWE803" s="200"/>
      <c r="VWF803" s="200"/>
      <c r="VWG803" s="200"/>
      <c r="VWH803" s="200"/>
      <c r="VWI803" s="200"/>
      <c r="VWJ803" s="200"/>
      <c r="VWK803" s="200"/>
      <c r="VWL803" s="200"/>
      <c r="VWM803" s="200"/>
      <c r="VWN803" s="200"/>
      <c r="VWO803" s="200"/>
      <c r="VWP803" s="200"/>
      <c r="VWQ803" s="200"/>
      <c r="VWR803" s="200"/>
      <c r="VWS803" s="200"/>
      <c r="VWT803" s="200"/>
      <c r="VWU803" s="200"/>
      <c r="VWV803" s="200"/>
      <c r="VWW803" s="200"/>
      <c r="VWX803" s="200"/>
      <c r="VWY803" s="200"/>
      <c r="VWZ803" s="200"/>
      <c r="VXA803" s="200"/>
      <c r="VXB803" s="200"/>
      <c r="VXC803" s="200"/>
      <c r="VXD803" s="200"/>
      <c r="VXE803" s="200"/>
      <c r="VXF803" s="200"/>
      <c r="VXG803" s="200"/>
      <c r="VXH803" s="200"/>
      <c r="VXI803" s="200"/>
      <c r="VXJ803" s="200"/>
      <c r="VXK803" s="200"/>
      <c r="VXL803" s="200"/>
      <c r="VXM803" s="200"/>
      <c r="VXN803" s="200"/>
      <c r="VXO803" s="200"/>
      <c r="VXP803" s="200"/>
      <c r="VXQ803" s="200"/>
      <c r="VXR803" s="200"/>
      <c r="VXS803" s="200"/>
      <c r="VXT803" s="200"/>
      <c r="VXU803" s="200"/>
      <c r="VXV803" s="200"/>
      <c r="VXW803" s="200"/>
      <c r="VXX803" s="200"/>
      <c r="VXY803" s="200"/>
      <c r="VXZ803" s="200"/>
      <c r="VYA803" s="200"/>
      <c r="VYB803" s="200"/>
      <c r="VYC803" s="200"/>
      <c r="VYD803" s="200"/>
      <c r="VYE803" s="200"/>
      <c r="VYF803" s="200"/>
      <c r="VYG803" s="200"/>
      <c r="VYH803" s="200"/>
      <c r="VYI803" s="200"/>
      <c r="VYJ803" s="200"/>
      <c r="VYK803" s="200"/>
      <c r="VYL803" s="200"/>
      <c r="VYM803" s="200"/>
      <c r="VYN803" s="200"/>
      <c r="VYO803" s="200"/>
      <c r="VYP803" s="200"/>
      <c r="VYQ803" s="200"/>
      <c r="VYR803" s="200"/>
      <c r="VYS803" s="200"/>
      <c r="VYT803" s="200"/>
      <c r="VYU803" s="200"/>
      <c r="VYV803" s="200"/>
      <c r="VYW803" s="200"/>
      <c r="VYX803" s="200"/>
      <c r="VYY803" s="200"/>
      <c r="VYZ803" s="200"/>
      <c r="VZA803" s="200"/>
      <c r="VZB803" s="200"/>
      <c r="VZC803" s="200"/>
      <c r="VZD803" s="200"/>
      <c r="VZE803" s="200"/>
      <c r="VZF803" s="200"/>
      <c r="VZG803" s="200"/>
      <c r="VZH803" s="200"/>
      <c r="VZI803" s="200"/>
      <c r="VZJ803" s="200"/>
      <c r="VZK803" s="200"/>
      <c r="VZL803" s="200"/>
      <c r="VZM803" s="200"/>
      <c r="VZN803" s="200"/>
      <c r="VZO803" s="200"/>
      <c r="VZP803" s="200"/>
      <c r="VZQ803" s="200"/>
      <c r="VZR803" s="200"/>
      <c r="VZS803" s="200"/>
      <c r="VZT803" s="200"/>
      <c r="VZU803" s="200"/>
      <c r="VZV803" s="200"/>
      <c r="VZW803" s="200"/>
      <c r="VZX803" s="200"/>
      <c r="VZY803" s="200"/>
      <c r="VZZ803" s="200"/>
      <c r="WAA803" s="200"/>
      <c r="WAB803" s="200"/>
      <c r="WAC803" s="200"/>
      <c r="WAD803" s="200"/>
      <c r="WAE803" s="200"/>
      <c r="WAF803" s="200"/>
      <c r="WAG803" s="200"/>
      <c r="WAH803" s="200"/>
      <c r="WAI803" s="200"/>
      <c r="WAJ803" s="200"/>
      <c r="WAK803" s="200"/>
      <c r="WAL803" s="200"/>
      <c r="WAM803" s="200"/>
      <c r="WAN803" s="200"/>
      <c r="WAO803" s="200"/>
      <c r="WAP803" s="200"/>
      <c r="WAQ803" s="200"/>
      <c r="WAR803" s="200"/>
      <c r="WAS803" s="200"/>
      <c r="WAT803" s="200"/>
      <c r="WAU803" s="200"/>
      <c r="WAV803" s="200"/>
      <c r="WAW803" s="200"/>
      <c r="WAX803" s="200"/>
      <c r="WAY803" s="200"/>
      <c r="WAZ803" s="200"/>
      <c r="WBA803" s="200"/>
      <c r="WBB803" s="200"/>
      <c r="WBC803" s="200"/>
      <c r="WBD803" s="200"/>
      <c r="WBE803" s="200"/>
      <c r="WBF803" s="200"/>
      <c r="WBG803" s="200"/>
      <c r="WBH803" s="200"/>
      <c r="WBI803" s="200"/>
      <c r="WBJ803" s="200"/>
      <c r="WBK803" s="200"/>
      <c r="WBL803" s="200"/>
      <c r="WBM803" s="200"/>
      <c r="WBN803" s="200"/>
      <c r="WBO803" s="200"/>
      <c r="WBP803" s="200"/>
      <c r="WBQ803" s="200"/>
      <c r="WBR803" s="200"/>
      <c r="WBS803" s="200"/>
      <c r="WBT803" s="200"/>
      <c r="WBU803" s="200"/>
      <c r="WBV803" s="200"/>
      <c r="WBW803" s="200"/>
      <c r="WBX803" s="200"/>
      <c r="WBY803" s="200"/>
      <c r="WBZ803" s="200"/>
      <c r="WCA803" s="200"/>
      <c r="WCB803" s="200"/>
      <c r="WCC803" s="200"/>
      <c r="WCD803" s="200"/>
      <c r="WCE803" s="200"/>
      <c r="WCF803" s="200"/>
      <c r="WCG803" s="200"/>
      <c r="WCH803" s="200"/>
      <c r="WCI803" s="200"/>
      <c r="WCJ803" s="200"/>
      <c r="WCK803" s="200"/>
      <c r="WCL803" s="200"/>
      <c r="WCM803" s="200"/>
      <c r="WCN803" s="200"/>
      <c r="WCO803" s="200"/>
      <c r="WCP803" s="200"/>
      <c r="WCQ803" s="200"/>
      <c r="WCR803" s="200"/>
      <c r="WCS803" s="200"/>
      <c r="WCT803" s="200"/>
      <c r="WCU803" s="200"/>
      <c r="WCV803" s="200"/>
      <c r="WCW803" s="200"/>
      <c r="WCX803" s="200"/>
      <c r="WCY803" s="200"/>
      <c r="WCZ803" s="200"/>
      <c r="WDA803" s="200"/>
      <c r="WDB803" s="200"/>
      <c r="WDC803" s="200"/>
      <c r="WDD803" s="200"/>
      <c r="WDE803" s="200"/>
      <c r="WDF803" s="200"/>
      <c r="WDG803" s="200"/>
      <c r="WDH803" s="200"/>
      <c r="WDI803" s="200"/>
      <c r="WDJ803" s="200"/>
      <c r="WDK803" s="200"/>
      <c r="WDL803" s="200"/>
      <c r="WDM803" s="200"/>
      <c r="WDN803" s="200"/>
      <c r="WDO803" s="200"/>
      <c r="WDP803" s="200"/>
      <c r="WDQ803" s="200"/>
      <c r="WDR803" s="200"/>
      <c r="WDS803" s="200"/>
      <c r="WDT803" s="200"/>
      <c r="WDU803" s="200"/>
      <c r="WDV803" s="200"/>
      <c r="WDW803" s="200"/>
      <c r="WDX803" s="200"/>
      <c r="WDY803" s="200"/>
      <c r="WDZ803" s="200"/>
      <c r="WEA803" s="200"/>
      <c r="WEB803" s="200"/>
      <c r="WEC803" s="200"/>
      <c r="WED803" s="200"/>
      <c r="WEE803" s="200"/>
      <c r="WEF803" s="200"/>
      <c r="WEG803" s="200"/>
      <c r="WEH803" s="200"/>
      <c r="WEI803" s="200"/>
      <c r="WEJ803" s="200"/>
      <c r="WEK803" s="200"/>
      <c r="WEL803" s="200"/>
      <c r="WEM803" s="200"/>
      <c r="WEN803" s="200"/>
      <c r="WEO803" s="200"/>
      <c r="WEP803" s="200"/>
      <c r="WEQ803" s="200"/>
      <c r="WER803" s="200"/>
      <c r="WES803" s="200"/>
      <c r="WET803" s="200"/>
      <c r="WEU803" s="200"/>
      <c r="WEV803" s="200"/>
      <c r="WEW803" s="200"/>
      <c r="WEX803" s="200"/>
      <c r="WEY803" s="200"/>
      <c r="WEZ803" s="200"/>
      <c r="WFA803" s="200"/>
      <c r="WFB803" s="200"/>
      <c r="WFC803" s="200"/>
      <c r="WFD803" s="200"/>
      <c r="WFE803" s="200"/>
      <c r="WFF803" s="200"/>
      <c r="WFG803" s="200"/>
      <c r="WFH803" s="200"/>
      <c r="WFI803" s="200"/>
      <c r="WFJ803" s="200"/>
      <c r="WFK803" s="200"/>
      <c r="WFL803" s="200"/>
      <c r="WFM803" s="200"/>
      <c r="WFN803" s="200"/>
      <c r="WFO803" s="200"/>
      <c r="WFP803" s="200"/>
      <c r="WFQ803" s="200"/>
      <c r="WFR803" s="200"/>
      <c r="WFS803" s="200"/>
      <c r="WFT803" s="200"/>
      <c r="WFU803" s="200"/>
      <c r="WFV803" s="200"/>
      <c r="WFW803" s="200"/>
      <c r="WFX803" s="200"/>
      <c r="WFY803" s="200"/>
      <c r="WFZ803" s="200"/>
      <c r="WGA803" s="200"/>
      <c r="WGB803" s="200"/>
      <c r="WGC803" s="200"/>
      <c r="WGD803" s="200"/>
      <c r="WGE803" s="200"/>
      <c r="WGF803" s="200"/>
      <c r="WGG803" s="200"/>
      <c r="WGH803" s="200"/>
      <c r="WGI803" s="200"/>
      <c r="WGJ803" s="200"/>
      <c r="WGK803" s="200"/>
      <c r="WGL803" s="200"/>
      <c r="WGM803" s="200"/>
      <c r="WGN803" s="200"/>
      <c r="WGO803" s="200"/>
      <c r="WGP803" s="200"/>
      <c r="WGQ803" s="200"/>
      <c r="WGR803" s="200"/>
      <c r="WGS803" s="200"/>
      <c r="WGT803" s="200"/>
      <c r="WGU803" s="200"/>
      <c r="WGV803" s="200"/>
      <c r="WGW803" s="200"/>
      <c r="WGX803" s="200"/>
      <c r="WGY803" s="200"/>
      <c r="WGZ803" s="200"/>
      <c r="WHA803" s="200"/>
      <c r="WHB803" s="200"/>
      <c r="WHC803" s="200"/>
      <c r="WHD803" s="200"/>
      <c r="WHE803" s="200"/>
      <c r="WHF803" s="200"/>
      <c r="WHG803" s="200"/>
      <c r="WHH803" s="200"/>
      <c r="WHI803" s="200"/>
      <c r="WHJ803" s="200"/>
      <c r="WHK803" s="200"/>
      <c r="WHL803" s="200"/>
      <c r="WHM803" s="200"/>
      <c r="WHN803" s="200"/>
      <c r="WHO803" s="200"/>
      <c r="WHP803" s="200"/>
      <c r="WHQ803" s="200"/>
      <c r="WHR803" s="200"/>
      <c r="WHS803" s="200"/>
      <c r="WHT803" s="200"/>
      <c r="WHU803" s="200"/>
      <c r="WHV803" s="200"/>
      <c r="WHW803" s="200"/>
      <c r="WHX803" s="200"/>
      <c r="WHY803" s="200"/>
      <c r="WHZ803" s="200"/>
      <c r="WIA803" s="200"/>
      <c r="WIB803" s="200"/>
      <c r="WIC803" s="200"/>
      <c r="WID803" s="200"/>
      <c r="WIE803" s="200"/>
      <c r="WIF803" s="200"/>
      <c r="WIG803" s="200"/>
      <c r="WIH803" s="200"/>
      <c r="WII803" s="200"/>
      <c r="WIJ803" s="200"/>
      <c r="WIK803" s="200"/>
      <c r="WIL803" s="200"/>
      <c r="WIM803" s="200"/>
      <c r="WIN803" s="200"/>
      <c r="WIO803" s="200"/>
      <c r="WIP803" s="200"/>
      <c r="WIQ803" s="200"/>
      <c r="WIR803" s="200"/>
      <c r="WIS803" s="200"/>
      <c r="WIT803" s="200"/>
      <c r="WIU803" s="200"/>
      <c r="WIV803" s="200"/>
      <c r="WIW803" s="200"/>
      <c r="WIX803" s="200"/>
      <c r="WIY803" s="200"/>
      <c r="WIZ803" s="200"/>
      <c r="WJA803" s="200"/>
      <c r="WJB803" s="200"/>
      <c r="WJC803" s="200"/>
      <c r="WJD803" s="200"/>
      <c r="WJE803" s="200"/>
      <c r="WJF803" s="200"/>
      <c r="WJG803" s="200"/>
      <c r="WJH803" s="200"/>
      <c r="WJI803" s="200"/>
      <c r="WJJ803" s="200"/>
      <c r="WJK803" s="200"/>
      <c r="WJL803" s="200"/>
      <c r="WJM803" s="200"/>
      <c r="WJN803" s="200"/>
      <c r="WJO803" s="200"/>
      <c r="WJP803" s="200"/>
      <c r="WJQ803" s="200"/>
      <c r="WJR803" s="200"/>
      <c r="WJS803" s="200"/>
      <c r="WJT803" s="200"/>
      <c r="WJU803" s="200"/>
      <c r="WJV803" s="200"/>
      <c r="WJW803" s="200"/>
      <c r="WJX803" s="200"/>
      <c r="WJY803" s="200"/>
      <c r="WJZ803" s="200"/>
      <c r="WKA803" s="200"/>
      <c r="WKB803" s="200"/>
      <c r="WKC803" s="200"/>
      <c r="WKD803" s="200"/>
      <c r="WKE803" s="200"/>
      <c r="WKF803" s="200"/>
      <c r="WKG803" s="200"/>
      <c r="WKH803" s="200"/>
      <c r="WKI803" s="200"/>
      <c r="WKJ803" s="200"/>
      <c r="WKK803" s="200"/>
      <c r="WKL803" s="200"/>
      <c r="WKM803" s="200"/>
      <c r="WKN803" s="200"/>
      <c r="WKO803" s="200"/>
      <c r="WKP803" s="200"/>
      <c r="WKQ803" s="200"/>
      <c r="WKR803" s="200"/>
      <c r="WKS803" s="200"/>
      <c r="WKT803" s="200"/>
      <c r="WKU803" s="200"/>
      <c r="WKV803" s="200"/>
      <c r="WKW803" s="200"/>
      <c r="WKX803" s="200"/>
      <c r="WKY803" s="200"/>
      <c r="WKZ803" s="200"/>
      <c r="WLA803" s="200"/>
      <c r="WLB803" s="200"/>
      <c r="WLC803" s="200"/>
      <c r="WLD803" s="200"/>
      <c r="WLE803" s="200"/>
      <c r="WLF803" s="200"/>
      <c r="WLG803" s="200"/>
      <c r="WLH803" s="200"/>
      <c r="WLI803" s="200"/>
      <c r="WLJ803" s="200"/>
      <c r="WLK803" s="200"/>
      <c r="WLL803" s="200"/>
      <c r="WLM803" s="200"/>
      <c r="WLN803" s="200"/>
      <c r="WLO803" s="200"/>
      <c r="WLP803" s="200"/>
      <c r="WLQ803" s="200"/>
      <c r="WLR803" s="200"/>
      <c r="WLS803" s="200"/>
      <c r="WLT803" s="200"/>
      <c r="WLU803" s="200"/>
      <c r="WLV803" s="200"/>
      <c r="WLW803" s="200"/>
      <c r="WLX803" s="200"/>
      <c r="WLY803" s="200"/>
      <c r="WLZ803" s="200"/>
      <c r="WMA803" s="200"/>
      <c r="WMB803" s="200"/>
      <c r="WMC803" s="200"/>
      <c r="WMD803" s="200"/>
      <c r="WME803" s="200"/>
      <c r="WMF803" s="200"/>
      <c r="WMG803" s="200"/>
      <c r="WMH803" s="200"/>
      <c r="WMI803" s="200"/>
      <c r="WMJ803" s="200"/>
      <c r="WMK803" s="200"/>
      <c r="WML803" s="200"/>
      <c r="WMM803" s="200"/>
      <c r="WMN803" s="200"/>
      <c r="WMO803" s="200"/>
      <c r="WMP803" s="200"/>
      <c r="WMQ803" s="200"/>
      <c r="WMR803" s="200"/>
      <c r="WMS803" s="200"/>
      <c r="WMT803" s="200"/>
      <c r="WMU803" s="200"/>
      <c r="WMV803" s="200"/>
      <c r="WMW803" s="200"/>
      <c r="WMX803" s="200"/>
      <c r="WMY803" s="200"/>
      <c r="WMZ803" s="200"/>
      <c r="WNA803" s="200"/>
      <c r="WNB803" s="200"/>
      <c r="WNC803" s="200"/>
      <c r="WND803" s="200"/>
      <c r="WNE803" s="200"/>
      <c r="WNF803" s="200"/>
      <c r="WNG803" s="200"/>
      <c r="WNH803" s="200"/>
      <c r="WNI803" s="200"/>
      <c r="WNJ803" s="200"/>
      <c r="WNK803" s="200"/>
      <c r="WNL803" s="200"/>
      <c r="WNM803" s="200"/>
      <c r="WNN803" s="200"/>
      <c r="WNO803" s="200"/>
      <c r="WNP803" s="200"/>
      <c r="WNQ803" s="200"/>
      <c r="WNR803" s="200"/>
      <c r="WNS803" s="200"/>
      <c r="WNT803" s="200"/>
      <c r="WNU803" s="200"/>
      <c r="WNV803" s="200"/>
      <c r="WNW803" s="200"/>
      <c r="WNX803" s="200"/>
      <c r="WNY803" s="200"/>
      <c r="WNZ803" s="200"/>
      <c r="WOA803" s="200"/>
      <c r="WOB803" s="200"/>
      <c r="WOC803" s="200"/>
      <c r="WOD803" s="200"/>
      <c r="WOE803" s="200"/>
      <c r="WOF803" s="200"/>
      <c r="WOG803" s="200"/>
      <c r="WOH803" s="200"/>
      <c r="WOI803" s="200"/>
      <c r="WOJ803" s="200"/>
      <c r="WOK803" s="200"/>
      <c r="WOL803" s="200"/>
      <c r="WOM803" s="200"/>
      <c r="WON803" s="200"/>
      <c r="WOO803" s="200"/>
      <c r="WOP803" s="200"/>
      <c r="WOQ803" s="200"/>
      <c r="WOR803" s="200"/>
      <c r="WOS803" s="200"/>
      <c r="WOT803" s="200"/>
      <c r="WOU803" s="200"/>
      <c r="WOV803" s="200"/>
      <c r="WOW803" s="200"/>
      <c r="WOX803" s="200"/>
      <c r="WOY803" s="200"/>
      <c r="WOZ803" s="200"/>
      <c r="WPA803" s="200"/>
      <c r="WPB803" s="200"/>
      <c r="WPC803" s="200"/>
      <c r="WPD803" s="200"/>
      <c r="WPE803" s="200"/>
      <c r="WPF803" s="200"/>
      <c r="WPG803" s="200"/>
      <c r="WPH803" s="200"/>
      <c r="WPI803" s="200"/>
      <c r="WPJ803" s="200"/>
      <c r="WPK803" s="200"/>
      <c r="WPL803" s="200"/>
      <c r="WPM803" s="200"/>
      <c r="WPN803" s="200"/>
      <c r="WPO803" s="200"/>
      <c r="WPP803" s="200"/>
      <c r="WPQ803" s="200"/>
      <c r="WPR803" s="200"/>
      <c r="WPS803" s="200"/>
      <c r="WPT803" s="200"/>
      <c r="WPU803" s="200"/>
      <c r="WPV803" s="200"/>
      <c r="WPW803" s="200"/>
      <c r="WPX803" s="200"/>
      <c r="WPY803" s="200"/>
      <c r="WPZ803" s="200"/>
      <c r="WQA803" s="200"/>
      <c r="WQB803" s="200"/>
      <c r="WQC803" s="200"/>
      <c r="WQD803" s="200"/>
      <c r="WQE803" s="200"/>
      <c r="WQF803" s="200"/>
      <c r="WQG803" s="200"/>
      <c r="WQH803" s="200"/>
      <c r="WQI803" s="200"/>
      <c r="WQJ803" s="200"/>
      <c r="WQK803" s="200"/>
      <c r="WQL803" s="200"/>
      <c r="WQM803" s="200"/>
      <c r="WQN803" s="200"/>
      <c r="WQO803" s="200"/>
      <c r="WQP803" s="200"/>
      <c r="WQQ803" s="200"/>
      <c r="WQR803" s="200"/>
      <c r="WQS803" s="200"/>
      <c r="WQT803" s="200"/>
      <c r="WQU803" s="200"/>
      <c r="WQV803" s="200"/>
      <c r="WQW803" s="200"/>
      <c r="WQX803" s="200"/>
      <c r="WQY803" s="200"/>
      <c r="WQZ803" s="200"/>
      <c r="WRA803" s="200"/>
      <c r="WRB803" s="200"/>
      <c r="WRC803" s="200"/>
      <c r="WRD803" s="200"/>
      <c r="WRE803" s="200"/>
      <c r="WRF803" s="200"/>
      <c r="WRG803" s="200"/>
      <c r="WRH803" s="200"/>
      <c r="WRI803" s="200"/>
      <c r="WRJ803" s="200"/>
      <c r="WRK803" s="200"/>
      <c r="WRL803" s="200"/>
      <c r="WRM803" s="200"/>
      <c r="WRN803" s="200"/>
      <c r="WRO803" s="200"/>
      <c r="WRP803" s="200"/>
      <c r="WRQ803" s="200"/>
      <c r="WRR803" s="200"/>
      <c r="WRS803" s="200"/>
      <c r="WRT803" s="200"/>
      <c r="WRU803" s="200"/>
      <c r="WRV803" s="200"/>
      <c r="WRW803" s="200"/>
      <c r="WRX803" s="200"/>
      <c r="WRY803" s="200"/>
      <c r="WRZ803" s="200"/>
      <c r="WSA803" s="200"/>
      <c r="WSB803" s="200"/>
      <c r="WSC803" s="200"/>
      <c r="WSD803" s="200"/>
      <c r="WSE803" s="200"/>
      <c r="WSF803" s="200"/>
      <c r="WSG803" s="200"/>
      <c r="WSH803" s="200"/>
      <c r="WSI803" s="200"/>
      <c r="WSJ803" s="200"/>
      <c r="WSK803" s="200"/>
      <c r="WSL803" s="200"/>
      <c r="WSM803" s="200"/>
      <c r="WSN803" s="200"/>
      <c r="WSO803" s="200"/>
      <c r="WSP803" s="200"/>
      <c r="WSQ803" s="200"/>
      <c r="WSR803" s="200"/>
      <c r="WSS803" s="200"/>
      <c r="WST803" s="200"/>
      <c r="WSU803" s="200"/>
      <c r="WSV803" s="200"/>
      <c r="WSW803" s="200"/>
      <c r="WSX803" s="200"/>
      <c r="WSY803" s="200"/>
      <c r="WSZ803" s="200"/>
      <c r="WTA803" s="200"/>
      <c r="WTB803" s="200"/>
      <c r="WTC803" s="200"/>
      <c r="WTD803" s="200"/>
      <c r="WTE803" s="200"/>
      <c r="WTF803" s="200"/>
      <c r="WTG803" s="200"/>
      <c r="WTH803" s="200"/>
      <c r="WTI803" s="200"/>
      <c r="WTJ803" s="200"/>
      <c r="WTK803" s="200"/>
      <c r="WTL803" s="200"/>
      <c r="WTM803" s="200"/>
      <c r="WTN803" s="200"/>
      <c r="WTO803" s="200"/>
      <c r="WTP803" s="200"/>
      <c r="WTQ803" s="200"/>
      <c r="WTR803" s="200"/>
      <c r="WTS803" s="200"/>
      <c r="WTT803" s="200"/>
      <c r="WTU803" s="200"/>
      <c r="WTV803" s="200"/>
      <c r="WTW803" s="200"/>
      <c r="WTX803" s="200"/>
      <c r="WTY803" s="200"/>
      <c r="WTZ803" s="200"/>
      <c r="WUA803" s="200"/>
      <c r="WUB803" s="200"/>
      <c r="WUC803" s="200"/>
      <c r="WUD803" s="200"/>
      <c r="WUE803" s="200"/>
      <c r="WUF803" s="200"/>
      <c r="WUG803" s="200"/>
      <c r="WUH803" s="200"/>
      <c r="WUI803" s="200"/>
      <c r="WUJ803" s="200"/>
      <c r="WUK803" s="200"/>
      <c r="WUL803" s="200"/>
      <c r="WUM803" s="200"/>
      <c r="WUN803" s="200"/>
      <c r="WUO803" s="200"/>
      <c r="WUP803" s="200"/>
      <c r="WUQ803" s="200"/>
      <c r="WUR803" s="200"/>
      <c r="WUS803" s="200"/>
      <c r="WUT803" s="200"/>
      <c r="WUU803" s="200"/>
      <c r="WUV803" s="200"/>
      <c r="WUW803" s="200"/>
      <c r="WUX803" s="200"/>
      <c r="WUY803" s="200"/>
      <c r="WUZ803" s="200"/>
      <c r="WVA803" s="200"/>
      <c r="WVB803" s="200"/>
      <c r="WVC803" s="200"/>
      <c r="WVD803" s="200"/>
      <c r="WVE803" s="200"/>
      <c r="WVF803" s="200"/>
      <c r="WVG803" s="200"/>
      <c r="WVH803" s="200"/>
      <c r="WVI803" s="200"/>
      <c r="WVJ803" s="200"/>
      <c r="WVK803" s="200"/>
      <c r="WVL803" s="200"/>
      <c r="WVM803" s="200"/>
      <c r="WVN803" s="200"/>
      <c r="WVO803" s="200"/>
      <c r="WVP803" s="200"/>
      <c r="WVQ803" s="200"/>
      <c r="WVR803" s="200"/>
      <c r="WVS803" s="200"/>
      <c r="WVT803" s="200"/>
      <c r="WVU803" s="200"/>
      <c r="WVV803" s="200"/>
      <c r="WVW803" s="200"/>
      <c r="WVX803" s="200"/>
      <c r="WVY803" s="200"/>
      <c r="WVZ803" s="200"/>
      <c r="WWA803" s="200"/>
      <c r="WWB803" s="200"/>
      <c r="WWC803" s="200"/>
      <c r="WWD803" s="200"/>
      <c r="WWE803" s="200"/>
      <c r="WWF803" s="200"/>
      <c r="WWG803" s="200"/>
      <c r="WWH803" s="200"/>
      <c r="WWI803" s="200"/>
      <c r="WWJ803" s="200"/>
      <c r="WWK803" s="200"/>
      <c r="WWL803" s="200"/>
      <c r="WWM803" s="200"/>
      <c r="WWN803" s="200"/>
      <c r="WWO803" s="200"/>
      <c r="WWP803" s="200"/>
      <c r="WWQ803" s="200"/>
      <c r="WWR803" s="200"/>
      <c r="WWS803" s="200"/>
      <c r="WWT803" s="200"/>
      <c r="WWU803" s="200"/>
      <c r="WWV803" s="200"/>
      <c r="WWW803" s="200"/>
      <c r="WWX803" s="200"/>
      <c r="WWY803" s="200"/>
      <c r="WWZ803" s="200"/>
      <c r="WXA803" s="200"/>
      <c r="WXB803" s="200"/>
      <c r="WXC803" s="200"/>
      <c r="WXD803" s="200"/>
      <c r="WXE803" s="200"/>
      <c r="WXF803" s="200"/>
      <c r="WXG803" s="200"/>
      <c r="WXH803" s="200"/>
      <c r="WXI803" s="200"/>
      <c r="WXJ803" s="200"/>
      <c r="WXK803" s="200"/>
      <c r="WXL803" s="200"/>
      <c r="WXM803" s="200"/>
      <c r="WXN803" s="200"/>
      <c r="WXO803" s="200"/>
      <c r="WXP803" s="200"/>
      <c r="WXQ803" s="200"/>
      <c r="WXR803" s="200"/>
      <c r="WXS803" s="200"/>
      <c r="WXT803" s="200"/>
      <c r="WXU803" s="200"/>
      <c r="WXV803" s="200"/>
      <c r="WXW803" s="200"/>
      <c r="WXX803" s="200"/>
      <c r="WXY803" s="200"/>
      <c r="WXZ803" s="200"/>
      <c r="WYA803" s="200"/>
      <c r="WYB803" s="200"/>
      <c r="WYC803" s="200"/>
      <c r="WYD803" s="200"/>
      <c r="WYE803" s="200"/>
      <c r="WYF803" s="200"/>
      <c r="WYG803" s="200"/>
      <c r="WYH803" s="200"/>
      <c r="WYI803" s="200"/>
      <c r="WYJ803" s="200"/>
      <c r="WYK803" s="200"/>
      <c r="WYL803" s="200"/>
      <c r="WYM803" s="200"/>
      <c r="WYN803" s="200"/>
      <c r="WYO803" s="200"/>
      <c r="WYP803" s="200"/>
      <c r="WYQ803" s="200"/>
      <c r="WYR803" s="200"/>
      <c r="WYS803" s="200"/>
      <c r="WYT803" s="200"/>
      <c r="WYU803" s="200"/>
      <c r="WYV803" s="200"/>
      <c r="WYW803" s="200"/>
      <c r="WYX803" s="200"/>
      <c r="WYY803" s="200"/>
      <c r="WYZ803" s="200"/>
      <c r="WZA803" s="200"/>
      <c r="WZB803" s="200"/>
      <c r="WZC803" s="200"/>
      <c r="WZD803" s="200"/>
      <c r="WZE803" s="200"/>
      <c r="WZF803" s="200"/>
      <c r="WZG803" s="200"/>
      <c r="WZH803" s="200"/>
      <c r="WZI803" s="200"/>
      <c r="WZJ803" s="200"/>
      <c r="WZK803" s="200"/>
      <c r="WZL803" s="200"/>
      <c r="WZM803" s="200"/>
      <c r="WZN803" s="200"/>
      <c r="WZO803" s="200"/>
      <c r="WZP803" s="200"/>
      <c r="WZQ803" s="200"/>
      <c r="WZR803" s="200"/>
      <c r="WZS803" s="200"/>
      <c r="WZT803" s="200"/>
      <c r="WZU803" s="200"/>
      <c r="WZV803" s="200"/>
      <c r="WZW803" s="200"/>
      <c r="WZX803" s="200"/>
      <c r="WZY803" s="200"/>
      <c r="WZZ803" s="200"/>
      <c r="XAA803" s="200"/>
      <c r="XAB803" s="200"/>
      <c r="XAC803" s="200"/>
      <c r="XAD803" s="200"/>
      <c r="XAE803" s="200"/>
      <c r="XAF803" s="200"/>
      <c r="XAG803" s="200"/>
      <c r="XAH803" s="200"/>
      <c r="XAI803" s="200"/>
      <c r="XAJ803" s="200"/>
      <c r="XAK803" s="200"/>
      <c r="XAL803" s="200"/>
      <c r="XAM803" s="200"/>
      <c r="XAN803" s="200"/>
      <c r="XAO803" s="200"/>
      <c r="XAP803" s="200"/>
      <c r="XAQ803" s="200"/>
      <c r="XAR803" s="200"/>
      <c r="XAS803" s="200"/>
      <c r="XAT803" s="200"/>
      <c r="XAU803" s="200"/>
      <c r="XAV803" s="200"/>
      <c r="XAW803" s="200"/>
      <c r="XAX803" s="200"/>
      <c r="XAY803" s="200"/>
      <c r="XAZ803" s="200"/>
      <c r="XBA803" s="200"/>
      <c r="XBB803" s="200"/>
      <c r="XBC803" s="200"/>
      <c r="XBD803" s="200"/>
      <c r="XBE803" s="200"/>
      <c r="XBF803" s="200"/>
      <c r="XBG803" s="200"/>
      <c r="XBH803" s="200"/>
      <c r="XBI803" s="200"/>
      <c r="XBJ803" s="200"/>
      <c r="XBK803" s="200"/>
      <c r="XBL803" s="200"/>
      <c r="XBM803" s="200"/>
      <c r="XBN803" s="200"/>
      <c r="XBO803" s="200"/>
      <c r="XBP803" s="200"/>
      <c r="XBQ803" s="200"/>
      <c r="XBR803" s="200"/>
      <c r="XBS803" s="200"/>
      <c r="XBT803" s="200"/>
      <c r="XBU803" s="200"/>
      <c r="XBV803" s="200"/>
      <c r="XBW803" s="200"/>
      <c r="XBX803" s="200"/>
      <c r="XBY803" s="200"/>
      <c r="XBZ803" s="200"/>
      <c r="XCA803" s="200"/>
      <c r="XCB803" s="200"/>
      <c r="XCC803" s="200"/>
      <c r="XCD803" s="200"/>
      <c r="XCE803" s="200"/>
      <c r="XCF803" s="200"/>
      <c r="XCG803" s="200"/>
      <c r="XCH803" s="200"/>
      <c r="XCI803" s="200"/>
      <c r="XCJ803" s="200"/>
      <c r="XCK803" s="200"/>
      <c r="XCL803" s="200"/>
      <c r="XCM803" s="200"/>
      <c r="XCN803" s="200"/>
      <c r="XCO803" s="200"/>
      <c r="XCP803" s="200"/>
      <c r="XCQ803" s="200"/>
      <c r="XCR803" s="200"/>
      <c r="XCS803" s="200"/>
      <c r="XCT803" s="200"/>
      <c r="XCU803" s="200"/>
      <c r="XCV803" s="200"/>
      <c r="XCW803" s="200"/>
      <c r="XCX803" s="200"/>
      <c r="XCY803" s="200"/>
      <c r="XCZ803" s="200"/>
      <c r="XDA803" s="200"/>
      <c r="XDB803" s="200"/>
      <c r="XDC803" s="200"/>
      <c r="XDD803" s="200"/>
      <c r="XDE803" s="200"/>
      <c r="XDF803" s="200"/>
      <c r="XDG803" s="200"/>
      <c r="XDH803" s="200"/>
      <c r="XDI803" s="200"/>
      <c r="XDJ803" s="200"/>
      <c r="XDK803" s="200"/>
      <c r="XDL803" s="200"/>
      <c r="XDM803" s="200"/>
      <c r="XDN803" s="200"/>
      <c r="XDO803" s="200"/>
      <c r="XDP803" s="200"/>
      <c r="XDQ803" s="200"/>
      <c r="XDR803" s="200"/>
      <c r="XDS803" s="200"/>
      <c r="XDT803" s="200"/>
    </row>
    <row r="804" s="13" customFormat="1" ht="36" spans="1:16348">
      <c r="A804" s="35">
        <v>795</v>
      </c>
      <c r="B804" s="36" t="s">
        <v>2420</v>
      </c>
      <c r="C804" s="36" t="s">
        <v>31</v>
      </c>
      <c r="D804" s="36" t="s">
        <v>34</v>
      </c>
      <c r="E804" s="36" t="s">
        <v>411</v>
      </c>
      <c r="F804" s="37">
        <v>44378</v>
      </c>
      <c r="G804" s="37">
        <v>44501</v>
      </c>
      <c r="H804" s="36" t="s">
        <v>2414</v>
      </c>
      <c r="I804" s="36" t="s">
        <v>2421</v>
      </c>
      <c r="J804" s="53">
        <v>10</v>
      </c>
      <c r="K804" s="53"/>
      <c r="L804" s="53">
        <v>10</v>
      </c>
      <c r="M804" s="53"/>
      <c r="N804" s="53"/>
      <c r="O804" s="53">
        <v>1</v>
      </c>
      <c r="P804" s="36">
        <v>12</v>
      </c>
      <c r="Q804" s="36">
        <v>50</v>
      </c>
      <c r="R804" s="53"/>
      <c r="S804" s="36">
        <v>12</v>
      </c>
      <c r="T804" s="36">
        <v>50</v>
      </c>
      <c r="U804" s="36" t="s">
        <v>2422</v>
      </c>
      <c r="V804" s="42" t="s">
        <v>39</v>
      </c>
      <c r="W804" s="36" t="s">
        <v>54</v>
      </c>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c r="BU804" s="20"/>
      <c r="BV804" s="20"/>
      <c r="BW804" s="20"/>
      <c r="BX804" s="20"/>
      <c r="BY804" s="20"/>
      <c r="BZ804" s="20"/>
      <c r="CA804" s="20"/>
      <c r="CB804" s="20"/>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c r="EU804" s="20"/>
      <c r="EV804" s="20"/>
      <c r="EW804" s="20"/>
      <c r="EX804" s="20"/>
      <c r="EY804" s="20"/>
      <c r="EZ804" s="20"/>
      <c r="FA804" s="20"/>
      <c r="FB804" s="20"/>
      <c r="FC804" s="20"/>
      <c r="FD804" s="20"/>
      <c r="FE804" s="20"/>
      <c r="FF804" s="20"/>
      <c r="FG804" s="20"/>
      <c r="FH804" s="20"/>
      <c r="FI804" s="20"/>
      <c r="FJ804" s="20"/>
      <c r="FK804" s="20"/>
      <c r="FL804" s="20"/>
      <c r="FM804" s="20"/>
      <c r="FN804" s="20"/>
      <c r="FO804" s="20"/>
      <c r="FP804" s="20"/>
      <c r="FQ804" s="20"/>
      <c r="FR804" s="20"/>
      <c r="FS804" s="20"/>
      <c r="FT804" s="20"/>
      <c r="FU804" s="20"/>
      <c r="FV804" s="20"/>
      <c r="FW804" s="20"/>
      <c r="FX804" s="20"/>
      <c r="FY804" s="20"/>
      <c r="FZ804" s="20"/>
      <c r="GA804" s="20"/>
      <c r="GB804" s="20"/>
      <c r="GC804" s="20"/>
      <c r="GD804" s="20"/>
      <c r="GE804" s="20"/>
      <c r="GF804" s="20"/>
      <c r="GG804" s="20"/>
      <c r="GH804" s="20"/>
      <c r="GI804" s="20"/>
      <c r="GJ804" s="20"/>
      <c r="GK804" s="20"/>
      <c r="GL804" s="20"/>
      <c r="GM804" s="20"/>
      <c r="GN804" s="20"/>
      <c r="GO804" s="20"/>
      <c r="GP804" s="20"/>
      <c r="GQ804" s="20"/>
      <c r="GR804" s="20"/>
      <c r="GS804" s="20"/>
      <c r="GT804" s="20"/>
      <c r="GU804" s="20"/>
      <c r="GV804" s="20"/>
      <c r="GW804" s="20"/>
      <c r="GX804" s="20"/>
      <c r="GY804" s="20"/>
      <c r="GZ804" s="20"/>
      <c r="HA804" s="20"/>
      <c r="HB804" s="20"/>
      <c r="HC804" s="20"/>
      <c r="HD804" s="20"/>
      <c r="HE804" s="20"/>
      <c r="HF804" s="20"/>
      <c r="HG804" s="20"/>
      <c r="HH804" s="20"/>
      <c r="HI804" s="20"/>
      <c r="HJ804" s="20"/>
      <c r="HK804" s="20"/>
      <c r="HL804" s="20"/>
      <c r="HM804" s="20"/>
      <c r="HN804" s="20"/>
      <c r="HO804" s="20"/>
      <c r="HP804" s="20"/>
      <c r="HQ804" s="20"/>
      <c r="HR804" s="20"/>
      <c r="HS804" s="20"/>
      <c r="HT804" s="20"/>
      <c r="HU804" s="20"/>
      <c r="HV804" s="20"/>
      <c r="HW804" s="20"/>
      <c r="HX804" s="20"/>
      <c r="HY804" s="20"/>
      <c r="HZ804" s="20"/>
      <c r="IA804" s="20"/>
      <c r="IB804" s="20"/>
      <c r="IC804" s="20"/>
      <c r="ID804" s="20"/>
      <c r="IE804" s="20"/>
      <c r="IF804" s="20"/>
      <c r="IG804" s="20"/>
      <c r="IH804" s="20"/>
      <c r="II804" s="20"/>
      <c r="IJ804" s="20"/>
      <c r="IK804" s="20"/>
      <c r="IL804" s="20"/>
      <c r="IM804" s="20"/>
      <c r="IN804" s="20"/>
      <c r="IO804" s="20"/>
      <c r="IP804" s="20"/>
      <c r="IQ804" s="20"/>
      <c r="IR804" s="20"/>
      <c r="IS804" s="20"/>
      <c r="IT804" s="20"/>
      <c r="IU804" s="20"/>
      <c r="IV804" s="20"/>
      <c r="IW804" s="20"/>
      <c r="IX804" s="20"/>
      <c r="IY804" s="20"/>
      <c r="IZ804" s="20"/>
      <c r="JA804" s="20"/>
      <c r="JB804" s="20"/>
      <c r="JC804" s="20"/>
      <c r="JD804" s="20"/>
      <c r="JE804" s="20"/>
      <c r="JF804" s="20"/>
      <c r="JG804" s="20"/>
      <c r="JH804" s="20"/>
      <c r="JI804" s="20"/>
      <c r="JJ804" s="20"/>
      <c r="JK804" s="20"/>
      <c r="JL804" s="20"/>
      <c r="JM804" s="20"/>
      <c r="JN804" s="20"/>
      <c r="JO804" s="20"/>
      <c r="JP804" s="20"/>
      <c r="JQ804" s="20"/>
      <c r="JR804" s="20"/>
      <c r="JS804" s="20"/>
      <c r="JT804" s="20"/>
      <c r="JU804" s="20"/>
      <c r="JV804" s="20"/>
      <c r="JW804" s="20"/>
      <c r="JX804" s="20"/>
      <c r="JY804" s="20"/>
      <c r="JZ804" s="20"/>
      <c r="KA804" s="20"/>
      <c r="KB804" s="20"/>
      <c r="KC804" s="20"/>
      <c r="KD804" s="20"/>
      <c r="KE804" s="20"/>
      <c r="KF804" s="20"/>
      <c r="KG804" s="20"/>
      <c r="KH804" s="20"/>
      <c r="KI804" s="20"/>
      <c r="KJ804" s="20"/>
      <c r="KK804" s="20"/>
      <c r="KL804" s="20"/>
      <c r="KM804" s="20"/>
      <c r="KN804" s="20"/>
      <c r="KO804" s="20"/>
      <c r="KP804" s="20"/>
      <c r="KQ804" s="20"/>
      <c r="KR804" s="20"/>
      <c r="KS804" s="20"/>
      <c r="KT804" s="20"/>
      <c r="KU804" s="20"/>
      <c r="KV804" s="20"/>
      <c r="KW804" s="20"/>
      <c r="KX804" s="20"/>
      <c r="KY804" s="20"/>
      <c r="KZ804" s="20"/>
      <c r="LA804" s="20"/>
      <c r="LB804" s="20"/>
      <c r="LC804" s="20"/>
      <c r="LD804" s="20"/>
      <c r="LE804" s="20"/>
      <c r="LF804" s="20"/>
      <c r="LG804" s="20"/>
      <c r="LH804" s="20"/>
      <c r="LI804" s="20"/>
      <c r="LJ804" s="20"/>
      <c r="LK804" s="20"/>
      <c r="LL804" s="20"/>
      <c r="LM804" s="20"/>
      <c r="LN804" s="20"/>
      <c r="LO804" s="20"/>
      <c r="LP804" s="20"/>
      <c r="LQ804" s="20"/>
      <c r="LR804" s="20"/>
      <c r="LS804" s="20"/>
      <c r="LT804" s="20"/>
      <c r="LU804" s="20"/>
      <c r="LV804" s="20"/>
      <c r="LW804" s="20"/>
      <c r="LX804" s="20"/>
      <c r="LY804" s="20"/>
      <c r="LZ804" s="20"/>
      <c r="MA804" s="20"/>
      <c r="MB804" s="20"/>
      <c r="MC804" s="20"/>
      <c r="MD804" s="20"/>
      <c r="ME804" s="20"/>
      <c r="MF804" s="20"/>
      <c r="MG804" s="20"/>
      <c r="MH804" s="20"/>
      <c r="MI804" s="20"/>
      <c r="MJ804" s="20"/>
      <c r="MK804" s="20"/>
      <c r="ML804" s="20"/>
      <c r="MM804" s="20"/>
      <c r="MN804" s="20"/>
      <c r="MO804" s="20"/>
      <c r="MP804" s="20"/>
      <c r="MQ804" s="20"/>
      <c r="MR804" s="20"/>
      <c r="MS804" s="20"/>
      <c r="MT804" s="20"/>
      <c r="MU804" s="20"/>
      <c r="MV804" s="20"/>
      <c r="MW804" s="20"/>
      <c r="MX804" s="20"/>
      <c r="MY804" s="20"/>
      <c r="MZ804" s="20"/>
      <c r="NA804" s="20"/>
      <c r="NB804" s="20"/>
      <c r="NC804" s="20"/>
      <c r="ND804" s="20"/>
      <c r="NE804" s="20"/>
      <c r="NF804" s="20"/>
      <c r="NG804" s="20"/>
      <c r="NH804" s="20"/>
      <c r="NI804" s="20"/>
      <c r="NJ804" s="20"/>
      <c r="NK804" s="20"/>
      <c r="NL804" s="20"/>
      <c r="NM804" s="20"/>
      <c r="NN804" s="20"/>
      <c r="NO804" s="20"/>
      <c r="NP804" s="20"/>
      <c r="NQ804" s="20"/>
      <c r="NR804" s="20"/>
      <c r="NS804" s="20"/>
      <c r="NT804" s="20"/>
      <c r="NU804" s="20"/>
      <c r="NV804" s="20"/>
      <c r="NW804" s="20"/>
      <c r="NX804" s="20"/>
      <c r="NY804" s="20"/>
      <c r="NZ804" s="20"/>
      <c r="OA804" s="20"/>
      <c r="OB804" s="20"/>
      <c r="OC804" s="20"/>
      <c r="OD804" s="20"/>
      <c r="OE804" s="20"/>
      <c r="OF804" s="20"/>
      <c r="OG804" s="20"/>
      <c r="OH804" s="20"/>
      <c r="OI804" s="20"/>
      <c r="OJ804" s="20"/>
      <c r="OK804" s="20"/>
      <c r="OL804" s="20"/>
      <c r="OM804" s="20"/>
      <c r="ON804" s="20"/>
      <c r="OO804" s="20"/>
      <c r="OP804" s="20"/>
      <c r="OQ804" s="20"/>
      <c r="OR804" s="20"/>
      <c r="OS804" s="20"/>
      <c r="OT804" s="20"/>
      <c r="OU804" s="20"/>
      <c r="OV804" s="20"/>
      <c r="OW804" s="20"/>
      <c r="OX804" s="20"/>
      <c r="OY804" s="20"/>
      <c r="OZ804" s="20"/>
      <c r="PA804" s="20"/>
      <c r="PB804" s="20"/>
      <c r="PC804" s="20"/>
      <c r="PD804" s="20"/>
      <c r="PE804" s="20"/>
      <c r="PF804" s="20"/>
      <c r="PG804" s="20"/>
      <c r="PH804" s="20"/>
      <c r="PI804" s="20"/>
      <c r="PJ804" s="20"/>
      <c r="PK804" s="20"/>
      <c r="PL804" s="20"/>
      <c r="PM804" s="20"/>
      <c r="PN804" s="20"/>
      <c r="PO804" s="20"/>
      <c r="PP804" s="20"/>
      <c r="PQ804" s="20"/>
      <c r="PR804" s="20"/>
      <c r="PS804" s="20"/>
      <c r="PT804" s="20"/>
      <c r="PU804" s="20"/>
      <c r="PV804" s="20"/>
      <c r="PW804" s="20"/>
      <c r="PX804" s="20"/>
      <c r="PY804" s="20"/>
      <c r="PZ804" s="20"/>
      <c r="QA804" s="20"/>
      <c r="QB804" s="20"/>
      <c r="QC804" s="20"/>
      <c r="QD804" s="20"/>
      <c r="QE804" s="20"/>
      <c r="QF804" s="20"/>
      <c r="QG804" s="20"/>
      <c r="QH804" s="20"/>
      <c r="QI804" s="20"/>
      <c r="QJ804" s="20"/>
      <c r="QK804" s="20"/>
      <c r="QL804" s="20"/>
      <c r="QM804" s="20"/>
      <c r="QN804" s="20"/>
      <c r="QO804" s="20"/>
      <c r="QP804" s="20"/>
      <c r="QQ804" s="20"/>
      <c r="QR804" s="20"/>
      <c r="QS804" s="20"/>
      <c r="QT804" s="20"/>
      <c r="QU804" s="20"/>
      <c r="QV804" s="20"/>
      <c r="QW804" s="20"/>
      <c r="QX804" s="20"/>
      <c r="QY804" s="20"/>
      <c r="QZ804" s="20"/>
      <c r="RA804" s="20"/>
      <c r="RB804" s="20"/>
      <c r="RC804" s="20"/>
      <c r="RD804" s="20"/>
      <c r="RE804" s="20"/>
      <c r="RF804" s="20"/>
      <c r="RG804" s="20"/>
      <c r="RH804" s="20"/>
      <c r="RI804" s="20"/>
      <c r="RJ804" s="20"/>
      <c r="RK804" s="20"/>
      <c r="RL804" s="20"/>
      <c r="RM804" s="20"/>
      <c r="RN804" s="20"/>
      <c r="RO804" s="20"/>
      <c r="RP804" s="20"/>
      <c r="RQ804" s="20"/>
      <c r="RR804" s="20"/>
      <c r="RS804" s="20"/>
      <c r="RT804" s="20"/>
      <c r="RU804" s="20"/>
      <c r="RV804" s="20"/>
      <c r="RW804" s="20"/>
      <c r="RX804" s="20"/>
      <c r="RY804" s="20"/>
      <c r="RZ804" s="20"/>
      <c r="SA804" s="20"/>
      <c r="SB804" s="20"/>
      <c r="SC804" s="20"/>
      <c r="SD804" s="20"/>
      <c r="SE804" s="20"/>
      <c r="SF804" s="20"/>
      <c r="SG804" s="20"/>
      <c r="SH804" s="20"/>
      <c r="SI804" s="20"/>
      <c r="SJ804" s="20"/>
      <c r="SK804" s="20"/>
      <c r="SL804" s="20"/>
      <c r="SM804" s="20"/>
      <c r="SN804" s="20"/>
      <c r="SO804" s="20"/>
      <c r="SP804" s="20"/>
      <c r="SQ804" s="20"/>
      <c r="SR804" s="20"/>
      <c r="SS804" s="20"/>
      <c r="ST804" s="20"/>
      <c r="SU804" s="20"/>
      <c r="SV804" s="20"/>
      <c r="SW804" s="20"/>
      <c r="SX804" s="20"/>
      <c r="SY804" s="20"/>
      <c r="SZ804" s="20"/>
      <c r="TA804" s="20"/>
      <c r="TB804" s="20"/>
      <c r="TC804" s="20"/>
      <c r="TD804" s="20"/>
      <c r="TE804" s="20"/>
      <c r="TF804" s="20"/>
      <c r="TG804" s="20"/>
      <c r="TH804" s="20"/>
      <c r="TI804" s="20"/>
      <c r="TJ804" s="20"/>
      <c r="TK804" s="20"/>
      <c r="TL804" s="20"/>
      <c r="TM804" s="20"/>
      <c r="TN804" s="20"/>
      <c r="TO804" s="20"/>
      <c r="TP804" s="20"/>
      <c r="TQ804" s="20"/>
      <c r="TR804" s="20"/>
      <c r="TS804" s="20"/>
      <c r="TT804" s="20"/>
      <c r="TU804" s="20"/>
      <c r="TV804" s="20"/>
      <c r="TW804" s="20"/>
      <c r="TX804" s="20"/>
      <c r="TY804" s="20"/>
      <c r="TZ804" s="20"/>
      <c r="UA804" s="20"/>
      <c r="UB804" s="20"/>
      <c r="UC804" s="20"/>
      <c r="UD804" s="20"/>
      <c r="UE804" s="20"/>
      <c r="UF804" s="20"/>
      <c r="UG804" s="20"/>
      <c r="UH804" s="20"/>
      <c r="UI804" s="20"/>
      <c r="UJ804" s="20"/>
      <c r="UK804" s="20"/>
      <c r="UL804" s="20"/>
      <c r="UM804" s="20"/>
      <c r="UN804" s="20"/>
      <c r="UO804" s="20"/>
      <c r="UP804" s="20"/>
      <c r="UQ804" s="20"/>
      <c r="UR804" s="20"/>
      <c r="US804" s="20"/>
      <c r="UT804" s="20"/>
      <c r="UU804" s="20"/>
      <c r="UV804" s="20"/>
      <c r="UW804" s="20"/>
      <c r="UX804" s="20"/>
      <c r="UY804" s="20"/>
      <c r="UZ804" s="20"/>
      <c r="VA804" s="20"/>
      <c r="VB804" s="20"/>
      <c r="VC804" s="20"/>
      <c r="VD804" s="20"/>
      <c r="VE804" s="20"/>
      <c r="VF804" s="20"/>
      <c r="VG804" s="20"/>
      <c r="VH804" s="20"/>
      <c r="VI804" s="20"/>
      <c r="VJ804" s="20"/>
      <c r="VK804" s="20"/>
      <c r="VL804" s="20"/>
      <c r="VM804" s="20"/>
      <c r="VN804" s="20"/>
      <c r="VO804" s="20"/>
      <c r="VP804" s="20"/>
      <c r="VQ804" s="20"/>
      <c r="VR804" s="20"/>
      <c r="VS804" s="20"/>
      <c r="VT804" s="20"/>
      <c r="VU804" s="20"/>
      <c r="VV804" s="20"/>
      <c r="VW804" s="20"/>
      <c r="VX804" s="20"/>
      <c r="VY804" s="20"/>
      <c r="VZ804" s="20"/>
      <c r="WA804" s="20"/>
      <c r="WB804" s="20"/>
      <c r="WC804" s="20"/>
      <c r="WD804" s="20"/>
      <c r="WE804" s="20"/>
      <c r="WF804" s="20"/>
      <c r="WG804" s="20"/>
      <c r="WH804" s="20"/>
      <c r="WI804" s="20"/>
      <c r="WJ804" s="20"/>
      <c r="WK804" s="20"/>
      <c r="WL804" s="20"/>
      <c r="WM804" s="20"/>
      <c r="WN804" s="20"/>
      <c r="WO804" s="20"/>
      <c r="WP804" s="20"/>
      <c r="WQ804" s="20"/>
      <c r="WR804" s="20"/>
      <c r="WS804" s="20"/>
      <c r="WT804" s="20"/>
      <c r="WU804" s="20"/>
      <c r="WV804" s="20"/>
      <c r="WW804" s="20"/>
      <c r="WX804" s="20"/>
      <c r="WY804" s="20"/>
      <c r="WZ804" s="20"/>
      <c r="XA804" s="20"/>
      <c r="XB804" s="20"/>
      <c r="XC804" s="20"/>
      <c r="XD804" s="20"/>
      <c r="XE804" s="20"/>
      <c r="XF804" s="20"/>
      <c r="XG804" s="20"/>
      <c r="XH804" s="20"/>
      <c r="XI804" s="20"/>
      <c r="XJ804" s="20"/>
      <c r="XK804" s="20"/>
      <c r="XL804" s="20"/>
      <c r="XM804" s="20"/>
      <c r="XN804" s="20"/>
      <c r="XO804" s="20"/>
      <c r="XP804" s="20"/>
      <c r="XQ804" s="20"/>
      <c r="XR804" s="20"/>
      <c r="XS804" s="20"/>
      <c r="XT804" s="20"/>
      <c r="XU804" s="20"/>
      <c r="XV804" s="20"/>
      <c r="XW804" s="20"/>
      <c r="XX804" s="20"/>
      <c r="XY804" s="20"/>
      <c r="XZ804" s="20"/>
      <c r="YA804" s="20"/>
      <c r="YB804" s="20"/>
      <c r="YC804" s="20"/>
      <c r="YD804" s="20"/>
      <c r="YE804" s="20"/>
      <c r="YF804" s="20"/>
      <c r="YG804" s="20"/>
      <c r="YH804" s="20"/>
      <c r="YI804" s="20"/>
      <c r="YJ804" s="20"/>
      <c r="YK804" s="20"/>
      <c r="YL804" s="20"/>
      <c r="YM804" s="20"/>
      <c r="YN804" s="20"/>
      <c r="YO804" s="20"/>
      <c r="YP804" s="20"/>
      <c r="YQ804" s="20"/>
      <c r="YR804" s="20"/>
      <c r="YS804" s="20"/>
      <c r="YT804" s="20"/>
      <c r="YU804" s="20"/>
      <c r="YV804" s="20"/>
      <c r="YW804" s="20"/>
      <c r="YX804" s="20"/>
      <c r="YY804" s="20"/>
      <c r="YZ804" s="20"/>
      <c r="ZA804" s="20"/>
      <c r="ZB804" s="20"/>
      <c r="ZC804" s="20"/>
      <c r="ZD804" s="20"/>
      <c r="ZE804" s="20"/>
      <c r="ZF804" s="20"/>
      <c r="ZG804" s="20"/>
      <c r="ZH804" s="20"/>
      <c r="ZI804" s="20"/>
      <c r="ZJ804" s="20"/>
      <c r="ZK804" s="20"/>
      <c r="ZL804" s="20"/>
      <c r="ZM804" s="20"/>
      <c r="ZN804" s="20"/>
      <c r="ZO804" s="20"/>
      <c r="ZP804" s="20"/>
      <c r="ZQ804" s="20"/>
      <c r="ZR804" s="20"/>
      <c r="ZS804" s="20"/>
      <c r="ZT804" s="20"/>
      <c r="ZU804" s="20"/>
      <c r="ZV804" s="20"/>
      <c r="ZW804" s="20"/>
      <c r="ZX804" s="20"/>
      <c r="ZY804" s="20"/>
      <c r="ZZ804" s="20"/>
      <c r="AAA804" s="20"/>
      <c r="AAB804" s="20"/>
      <c r="AAC804" s="20"/>
      <c r="AAD804" s="20"/>
      <c r="AAE804" s="20"/>
      <c r="AAF804" s="20"/>
      <c r="AAG804" s="20"/>
      <c r="AAH804" s="20"/>
      <c r="AAI804" s="20"/>
      <c r="AAJ804" s="20"/>
      <c r="AAK804" s="20"/>
      <c r="AAL804" s="20"/>
      <c r="AAM804" s="20"/>
      <c r="AAN804" s="20"/>
      <c r="AAO804" s="20"/>
      <c r="AAP804" s="20"/>
      <c r="AAQ804" s="20"/>
      <c r="AAR804" s="20"/>
      <c r="AAS804" s="20"/>
      <c r="AAT804" s="20"/>
      <c r="AAU804" s="20"/>
      <c r="AAV804" s="20"/>
      <c r="AAW804" s="20"/>
      <c r="AAX804" s="20"/>
      <c r="AAY804" s="20"/>
      <c r="AAZ804" s="20"/>
      <c r="ABA804" s="20"/>
      <c r="ABB804" s="20"/>
      <c r="ABC804" s="20"/>
      <c r="ABD804" s="20"/>
      <c r="ABE804" s="20"/>
      <c r="ABF804" s="20"/>
      <c r="ABG804" s="20"/>
      <c r="ABH804" s="20"/>
      <c r="ABI804" s="20"/>
      <c r="ABJ804" s="20"/>
      <c r="ABK804" s="20"/>
      <c r="ABL804" s="20"/>
      <c r="ABM804" s="20"/>
      <c r="ABN804" s="20"/>
      <c r="ABO804" s="20"/>
      <c r="ABP804" s="20"/>
      <c r="ABQ804" s="20"/>
      <c r="ABR804" s="20"/>
      <c r="ABS804" s="20"/>
      <c r="ABT804" s="20"/>
      <c r="ABU804" s="20"/>
      <c r="ABV804" s="20"/>
      <c r="ABW804" s="20"/>
      <c r="ABX804" s="20"/>
      <c r="ABY804" s="20"/>
      <c r="ABZ804" s="20"/>
      <c r="ACA804" s="20"/>
      <c r="ACB804" s="20"/>
      <c r="ACC804" s="20"/>
      <c r="ACD804" s="20"/>
      <c r="ACE804" s="20"/>
      <c r="ACF804" s="20"/>
      <c r="ACG804" s="20"/>
      <c r="ACH804" s="20"/>
      <c r="ACI804" s="20"/>
      <c r="ACJ804" s="20"/>
      <c r="ACK804" s="20"/>
      <c r="ACL804" s="20"/>
      <c r="ACM804" s="20"/>
      <c r="ACN804" s="20"/>
      <c r="ACO804" s="20"/>
      <c r="ACP804" s="20"/>
      <c r="ACQ804" s="20"/>
      <c r="ACR804" s="20"/>
      <c r="ACS804" s="20"/>
      <c r="ACT804" s="20"/>
      <c r="ACU804" s="20"/>
      <c r="ACV804" s="20"/>
      <c r="ACW804" s="20"/>
      <c r="ACX804" s="20"/>
      <c r="ACY804" s="20"/>
      <c r="ACZ804" s="20"/>
      <c r="ADA804" s="20"/>
      <c r="ADB804" s="20"/>
      <c r="ADC804" s="20"/>
      <c r="ADD804" s="20"/>
      <c r="ADE804" s="20"/>
      <c r="ADF804" s="20"/>
      <c r="ADG804" s="20"/>
      <c r="ADH804" s="20"/>
      <c r="ADI804" s="20"/>
      <c r="ADJ804" s="20"/>
      <c r="ADK804" s="20"/>
      <c r="ADL804" s="20"/>
      <c r="ADM804" s="20"/>
      <c r="ADN804" s="20"/>
      <c r="ADO804" s="20"/>
      <c r="ADP804" s="20"/>
      <c r="ADQ804" s="20"/>
      <c r="ADR804" s="20"/>
      <c r="ADS804" s="20"/>
      <c r="ADT804" s="20"/>
      <c r="ADU804" s="20"/>
      <c r="ADV804" s="20"/>
      <c r="ADW804" s="20"/>
      <c r="ADX804" s="20"/>
      <c r="ADY804" s="20"/>
      <c r="ADZ804" s="20"/>
      <c r="AEA804" s="20"/>
      <c r="AEB804" s="20"/>
      <c r="AEC804" s="20"/>
      <c r="AED804" s="20"/>
      <c r="AEE804" s="20"/>
      <c r="AEF804" s="20"/>
      <c r="AEG804" s="20"/>
      <c r="AEH804" s="20"/>
      <c r="AEI804" s="20"/>
      <c r="AEJ804" s="20"/>
      <c r="AEK804" s="20"/>
      <c r="AEL804" s="20"/>
      <c r="AEM804" s="20"/>
      <c r="AEN804" s="20"/>
      <c r="AEO804" s="20"/>
      <c r="AEP804" s="20"/>
      <c r="AEQ804" s="20"/>
      <c r="AER804" s="20"/>
      <c r="AES804" s="20"/>
      <c r="AET804" s="20"/>
      <c r="AEU804" s="20"/>
      <c r="AEV804" s="20"/>
      <c r="AEW804" s="20"/>
      <c r="AEX804" s="20"/>
      <c r="AEY804" s="20"/>
      <c r="AEZ804" s="20"/>
      <c r="AFA804" s="20"/>
      <c r="AFB804" s="20"/>
      <c r="AFC804" s="20"/>
      <c r="AFD804" s="20"/>
      <c r="AFE804" s="20"/>
      <c r="AFF804" s="20"/>
      <c r="AFG804" s="20"/>
      <c r="AFH804" s="20"/>
      <c r="AFI804" s="20"/>
      <c r="AFJ804" s="20"/>
      <c r="AFK804" s="20"/>
      <c r="AFL804" s="20"/>
      <c r="AFM804" s="20"/>
      <c r="AFN804" s="20"/>
      <c r="AFO804" s="20"/>
      <c r="AFP804" s="20"/>
      <c r="AFQ804" s="20"/>
      <c r="AFR804" s="20"/>
      <c r="AFS804" s="20"/>
      <c r="AFT804" s="20"/>
      <c r="AFU804" s="20"/>
      <c r="AFV804" s="20"/>
      <c r="AFW804" s="20"/>
      <c r="AFX804" s="20"/>
      <c r="AFY804" s="20"/>
      <c r="AFZ804" s="20"/>
      <c r="AGA804" s="20"/>
      <c r="AGB804" s="20"/>
      <c r="AGC804" s="20"/>
      <c r="AGD804" s="20"/>
      <c r="AGE804" s="20"/>
      <c r="AGF804" s="20"/>
      <c r="AGG804" s="20"/>
      <c r="AGH804" s="20"/>
      <c r="AGI804" s="20"/>
      <c r="AGJ804" s="20"/>
      <c r="AGK804" s="20"/>
      <c r="AGL804" s="20"/>
      <c r="AGM804" s="20"/>
      <c r="AGN804" s="20"/>
      <c r="AGO804" s="20"/>
      <c r="AGP804" s="20"/>
      <c r="AGQ804" s="20"/>
      <c r="AGR804" s="20"/>
      <c r="AGS804" s="20"/>
      <c r="AGT804" s="20"/>
      <c r="AGU804" s="20"/>
      <c r="AGV804" s="20"/>
      <c r="AGW804" s="20"/>
      <c r="AGX804" s="20"/>
      <c r="AGY804" s="20"/>
      <c r="AGZ804" s="20"/>
      <c r="AHA804" s="20"/>
      <c r="AHB804" s="20"/>
      <c r="AHC804" s="20"/>
      <c r="AHD804" s="20"/>
      <c r="AHE804" s="20"/>
      <c r="AHF804" s="20"/>
      <c r="AHG804" s="20"/>
      <c r="AHH804" s="20"/>
      <c r="AHI804" s="20"/>
      <c r="AHJ804" s="20"/>
      <c r="AHK804" s="20"/>
      <c r="AHL804" s="20"/>
      <c r="AHM804" s="20"/>
      <c r="AHN804" s="20"/>
      <c r="AHO804" s="20"/>
      <c r="AHP804" s="20"/>
      <c r="AHQ804" s="20"/>
      <c r="AHR804" s="20"/>
      <c r="AHS804" s="20"/>
      <c r="AHT804" s="20"/>
      <c r="AHU804" s="20"/>
      <c r="AHV804" s="20"/>
      <c r="AHW804" s="20"/>
      <c r="AHX804" s="20"/>
      <c r="AHY804" s="20"/>
      <c r="AHZ804" s="20"/>
      <c r="AIA804" s="20"/>
      <c r="AIB804" s="20"/>
      <c r="AIC804" s="20"/>
      <c r="AID804" s="20"/>
      <c r="AIE804" s="20"/>
      <c r="AIF804" s="20"/>
      <c r="AIG804" s="20"/>
      <c r="AIH804" s="20"/>
      <c r="AII804" s="20"/>
      <c r="AIJ804" s="20"/>
      <c r="AIK804" s="20"/>
      <c r="AIL804" s="20"/>
      <c r="AIM804" s="20"/>
      <c r="AIN804" s="20"/>
      <c r="AIO804" s="20"/>
      <c r="AIP804" s="20"/>
      <c r="AIQ804" s="20"/>
      <c r="AIR804" s="20"/>
      <c r="AIS804" s="20"/>
      <c r="AIT804" s="20"/>
      <c r="AIU804" s="20"/>
      <c r="AIV804" s="20"/>
      <c r="AIW804" s="20"/>
      <c r="AIX804" s="20"/>
      <c r="AIY804" s="20"/>
      <c r="AIZ804" s="20"/>
      <c r="AJA804" s="20"/>
      <c r="AJB804" s="20"/>
      <c r="AJC804" s="20"/>
      <c r="AJD804" s="20"/>
      <c r="AJE804" s="20"/>
      <c r="AJF804" s="20"/>
      <c r="AJG804" s="20"/>
      <c r="AJH804" s="20"/>
      <c r="AJI804" s="20"/>
      <c r="AJJ804" s="20"/>
      <c r="AJK804" s="20"/>
      <c r="AJL804" s="20"/>
      <c r="AJM804" s="20"/>
      <c r="AJN804" s="20"/>
      <c r="AJO804" s="20"/>
      <c r="AJP804" s="20"/>
      <c r="AJQ804" s="20"/>
      <c r="AJR804" s="20"/>
      <c r="AJS804" s="20"/>
      <c r="AJT804" s="20"/>
      <c r="AJU804" s="20"/>
      <c r="AJV804" s="20"/>
      <c r="AJW804" s="20"/>
      <c r="AJX804" s="20"/>
      <c r="AJY804" s="20"/>
      <c r="AJZ804" s="20"/>
      <c r="AKA804" s="20"/>
      <c r="AKB804" s="20"/>
      <c r="AKC804" s="20"/>
      <c r="AKD804" s="20"/>
      <c r="AKE804" s="20"/>
      <c r="AKF804" s="20"/>
      <c r="AKG804" s="20"/>
      <c r="AKH804" s="20"/>
      <c r="AKI804" s="20"/>
      <c r="AKJ804" s="20"/>
      <c r="AKK804" s="20"/>
      <c r="AKL804" s="20"/>
      <c r="AKM804" s="20"/>
      <c r="AKN804" s="20"/>
      <c r="AKO804" s="20"/>
      <c r="AKP804" s="20"/>
      <c r="AKQ804" s="20"/>
      <c r="AKR804" s="20"/>
      <c r="AKS804" s="20"/>
      <c r="AKT804" s="20"/>
      <c r="AKU804" s="20"/>
      <c r="AKV804" s="20"/>
      <c r="AKW804" s="20"/>
      <c r="AKX804" s="20"/>
      <c r="AKY804" s="20"/>
      <c r="AKZ804" s="20"/>
      <c r="ALA804" s="20"/>
      <c r="ALB804" s="20"/>
      <c r="ALC804" s="20"/>
      <c r="ALD804" s="20"/>
      <c r="ALE804" s="20"/>
      <c r="ALF804" s="20"/>
      <c r="ALG804" s="20"/>
      <c r="ALH804" s="20"/>
      <c r="ALI804" s="20"/>
      <c r="ALJ804" s="20"/>
      <c r="ALK804" s="20"/>
      <c r="ALL804" s="20"/>
      <c r="ALM804" s="20"/>
      <c r="ALN804" s="20"/>
      <c r="ALO804" s="20"/>
      <c r="ALP804" s="20"/>
      <c r="ALQ804" s="20"/>
      <c r="ALR804" s="20"/>
      <c r="ALS804" s="20"/>
      <c r="ALT804" s="20"/>
      <c r="ALU804" s="20"/>
      <c r="ALV804" s="20"/>
      <c r="ALW804" s="20"/>
      <c r="ALX804" s="20"/>
      <c r="ALY804" s="20"/>
      <c r="ALZ804" s="20"/>
      <c r="AMA804" s="20"/>
      <c r="AMB804" s="20"/>
      <c r="AMC804" s="20"/>
      <c r="AMD804" s="20"/>
      <c r="AME804" s="20"/>
      <c r="AMF804" s="20"/>
      <c r="AMG804" s="20"/>
      <c r="AMH804" s="20"/>
      <c r="AMI804" s="20"/>
      <c r="AMJ804" s="20"/>
      <c r="AMK804" s="20"/>
      <c r="AML804" s="20"/>
      <c r="AMM804" s="20"/>
      <c r="AMN804" s="20"/>
      <c r="AMO804" s="20"/>
      <c r="AMP804" s="20"/>
      <c r="AMQ804" s="20"/>
      <c r="AMR804" s="20"/>
      <c r="AMS804" s="20"/>
      <c r="AMT804" s="20"/>
      <c r="AMU804" s="20"/>
      <c r="AMV804" s="20"/>
      <c r="AMW804" s="20"/>
      <c r="AMX804" s="20"/>
      <c r="AMY804" s="20"/>
      <c r="AMZ804" s="20"/>
      <c r="ANA804" s="20"/>
      <c r="ANB804" s="20"/>
      <c r="ANC804" s="20"/>
      <c r="AND804" s="20"/>
      <c r="ANE804" s="20"/>
      <c r="ANF804" s="20"/>
      <c r="ANG804" s="20"/>
      <c r="ANH804" s="20"/>
      <c r="ANI804" s="20"/>
      <c r="ANJ804" s="20"/>
      <c r="ANK804" s="20"/>
      <c r="ANL804" s="20"/>
      <c r="ANM804" s="20"/>
      <c r="ANN804" s="20"/>
      <c r="ANO804" s="20"/>
      <c r="ANP804" s="20"/>
      <c r="ANQ804" s="20"/>
      <c r="ANR804" s="20"/>
      <c r="ANS804" s="20"/>
      <c r="ANT804" s="20"/>
      <c r="ANU804" s="20"/>
      <c r="ANV804" s="20"/>
      <c r="ANW804" s="20"/>
      <c r="ANX804" s="20"/>
      <c r="ANY804" s="20"/>
      <c r="ANZ804" s="20"/>
      <c r="AOA804" s="20"/>
      <c r="AOB804" s="20"/>
      <c r="AOC804" s="20"/>
      <c r="AOD804" s="20"/>
      <c r="AOE804" s="20"/>
      <c r="AOF804" s="20"/>
      <c r="AOG804" s="20"/>
      <c r="AOH804" s="20"/>
      <c r="AOI804" s="20"/>
      <c r="AOJ804" s="20"/>
      <c r="AOK804" s="20"/>
      <c r="AOL804" s="20"/>
      <c r="AOM804" s="20"/>
      <c r="AON804" s="20"/>
      <c r="AOO804" s="20"/>
      <c r="AOP804" s="20"/>
      <c r="AOQ804" s="20"/>
      <c r="AOR804" s="20"/>
      <c r="AOS804" s="20"/>
      <c r="AOT804" s="20"/>
      <c r="AOU804" s="20"/>
      <c r="AOV804" s="20"/>
      <c r="AOW804" s="20"/>
      <c r="AOX804" s="20"/>
      <c r="AOY804" s="20"/>
      <c r="AOZ804" s="20"/>
      <c r="APA804" s="20"/>
      <c r="APB804" s="20"/>
      <c r="APC804" s="20"/>
      <c r="APD804" s="20"/>
      <c r="APE804" s="20"/>
      <c r="APF804" s="20"/>
      <c r="APG804" s="20"/>
      <c r="APH804" s="20"/>
      <c r="API804" s="20"/>
      <c r="APJ804" s="20"/>
      <c r="APK804" s="20"/>
      <c r="APL804" s="20"/>
      <c r="APM804" s="20"/>
      <c r="APN804" s="20"/>
      <c r="APO804" s="20"/>
      <c r="APP804" s="20"/>
      <c r="APQ804" s="20"/>
      <c r="APR804" s="20"/>
      <c r="APS804" s="20"/>
      <c r="APT804" s="20"/>
      <c r="APU804" s="20"/>
      <c r="APV804" s="20"/>
      <c r="APW804" s="20"/>
      <c r="APX804" s="20"/>
      <c r="APY804" s="20"/>
      <c r="APZ804" s="20"/>
      <c r="AQA804" s="20"/>
      <c r="AQB804" s="20"/>
      <c r="AQC804" s="20"/>
      <c r="AQD804" s="20"/>
      <c r="AQE804" s="20"/>
      <c r="AQF804" s="20"/>
      <c r="AQG804" s="20"/>
      <c r="AQH804" s="20"/>
      <c r="AQI804" s="20"/>
      <c r="AQJ804" s="20"/>
      <c r="AQK804" s="20"/>
      <c r="AQL804" s="20"/>
      <c r="AQM804" s="20"/>
      <c r="AQN804" s="20"/>
      <c r="AQO804" s="20"/>
      <c r="AQP804" s="20"/>
      <c r="AQQ804" s="20"/>
      <c r="AQR804" s="20"/>
      <c r="AQS804" s="20"/>
      <c r="AQT804" s="20"/>
      <c r="AQU804" s="20"/>
      <c r="AQV804" s="20"/>
      <c r="AQW804" s="20"/>
      <c r="AQX804" s="20"/>
      <c r="AQY804" s="20"/>
      <c r="AQZ804" s="20"/>
      <c r="ARA804" s="20"/>
      <c r="ARB804" s="20"/>
      <c r="ARC804" s="20"/>
      <c r="ARD804" s="20"/>
      <c r="ARE804" s="20"/>
      <c r="ARF804" s="20"/>
      <c r="ARG804" s="20"/>
      <c r="ARH804" s="20"/>
      <c r="ARI804" s="20"/>
      <c r="ARJ804" s="20"/>
      <c r="ARK804" s="20"/>
      <c r="ARL804" s="20"/>
      <c r="ARM804" s="20"/>
      <c r="ARN804" s="20"/>
      <c r="ARO804" s="20"/>
      <c r="ARP804" s="20"/>
      <c r="ARQ804" s="20"/>
      <c r="ARR804" s="20"/>
      <c r="ARS804" s="20"/>
      <c r="ART804" s="20"/>
      <c r="ARU804" s="20"/>
      <c r="ARV804" s="20"/>
      <c r="ARW804" s="20"/>
      <c r="ARX804" s="20"/>
      <c r="ARY804" s="20"/>
      <c r="ARZ804" s="20"/>
      <c r="ASA804" s="20"/>
      <c r="ASB804" s="20"/>
      <c r="ASC804" s="20"/>
      <c r="ASD804" s="20"/>
      <c r="ASE804" s="20"/>
      <c r="ASF804" s="20"/>
      <c r="ASG804" s="20"/>
      <c r="ASH804" s="20"/>
      <c r="ASI804" s="20"/>
      <c r="ASJ804" s="20"/>
      <c r="ASK804" s="20"/>
      <c r="ASL804" s="20"/>
      <c r="ASM804" s="20"/>
      <c r="ASN804" s="20"/>
      <c r="ASO804" s="20"/>
      <c r="ASP804" s="20"/>
      <c r="ASQ804" s="20"/>
      <c r="ASR804" s="20"/>
      <c r="ASS804" s="20"/>
      <c r="AST804" s="20"/>
      <c r="ASU804" s="20"/>
      <c r="ASV804" s="20"/>
      <c r="ASW804" s="20"/>
      <c r="ASX804" s="20"/>
      <c r="ASY804" s="20"/>
      <c r="ASZ804" s="20"/>
      <c r="ATA804" s="20"/>
      <c r="ATB804" s="20"/>
      <c r="ATC804" s="20"/>
      <c r="ATD804" s="20"/>
      <c r="ATE804" s="20"/>
      <c r="ATF804" s="20"/>
      <c r="ATG804" s="20"/>
      <c r="ATH804" s="20"/>
      <c r="ATI804" s="20"/>
      <c r="ATJ804" s="20"/>
      <c r="ATK804" s="20"/>
      <c r="ATL804" s="20"/>
      <c r="ATM804" s="20"/>
      <c r="ATN804" s="20"/>
      <c r="ATO804" s="20"/>
      <c r="ATP804" s="20"/>
      <c r="ATQ804" s="20"/>
      <c r="ATR804" s="20"/>
      <c r="ATS804" s="20"/>
      <c r="ATT804" s="20"/>
      <c r="ATU804" s="20"/>
      <c r="ATV804" s="20"/>
      <c r="ATW804" s="20"/>
      <c r="ATX804" s="20"/>
      <c r="ATY804" s="20"/>
      <c r="ATZ804" s="20"/>
      <c r="AUA804" s="20"/>
      <c r="AUB804" s="20"/>
      <c r="AUC804" s="20"/>
      <c r="AUD804" s="20"/>
      <c r="AUE804" s="20"/>
      <c r="AUF804" s="20"/>
      <c r="AUG804" s="20"/>
      <c r="AUH804" s="20"/>
      <c r="AUI804" s="20"/>
      <c r="AUJ804" s="20"/>
      <c r="AUK804" s="20"/>
      <c r="AUL804" s="20"/>
      <c r="AUM804" s="20"/>
      <c r="AUN804" s="20"/>
      <c r="AUO804" s="20"/>
      <c r="AUP804" s="20"/>
      <c r="AUQ804" s="20"/>
      <c r="AUR804" s="20"/>
      <c r="AUS804" s="20"/>
      <c r="AUT804" s="20"/>
      <c r="AUU804" s="20"/>
      <c r="AUV804" s="20"/>
      <c r="AUW804" s="20"/>
      <c r="AUX804" s="20"/>
      <c r="AUY804" s="20"/>
      <c r="AUZ804" s="20"/>
      <c r="AVA804" s="20"/>
      <c r="AVB804" s="20"/>
      <c r="AVC804" s="20"/>
      <c r="AVD804" s="20"/>
      <c r="AVE804" s="20"/>
      <c r="AVF804" s="20"/>
      <c r="AVG804" s="20"/>
      <c r="AVH804" s="20"/>
      <c r="AVI804" s="20"/>
      <c r="AVJ804" s="20"/>
      <c r="AVK804" s="20"/>
      <c r="AVL804" s="20"/>
      <c r="AVM804" s="20"/>
      <c r="AVN804" s="20"/>
      <c r="AVO804" s="20"/>
      <c r="AVP804" s="20"/>
      <c r="AVQ804" s="20"/>
      <c r="AVR804" s="20"/>
      <c r="AVS804" s="20"/>
      <c r="AVT804" s="20"/>
      <c r="AVU804" s="20"/>
      <c r="AVV804" s="20"/>
      <c r="AVW804" s="20"/>
      <c r="AVX804" s="20"/>
      <c r="AVY804" s="20"/>
      <c r="AVZ804" s="20"/>
      <c r="AWA804" s="20"/>
      <c r="AWB804" s="20"/>
      <c r="AWC804" s="20"/>
      <c r="AWD804" s="20"/>
      <c r="AWE804" s="20"/>
      <c r="AWF804" s="20"/>
      <c r="AWG804" s="20"/>
      <c r="AWH804" s="20"/>
      <c r="AWI804" s="20"/>
      <c r="AWJ804" s="20"/>
      <c r="AWK804" s="20"/>
      <c r="AWL804" s="20"/>
      <c r="AWM804" s="20"/>
      <c r="AWN804" s="20"/>
      <c r="AWO804" s="20"/>
      <c r="AWP804" s="20"/>
      <c r="AWQ804" s="20"/>
      <c r="AWR804" s="20"/>
      <c r="AWS804" s="20"/>
      <c r="AWT804" s="20"/>
      <c r="AWU804" s="20"/>
      <c r="AWV804" s="20"/>
      <c r="AWW804" s="20"/>
      <c r="AWX804" s="20"/>
      <c r="AWY804" s="20"/>
      <c r="AWZ804" s="20"/>
      <c r="AXA804" s="20"/>
      <c r="AXB804" s="20"/>
      <c r="AXC804" s="20"/>
      <c r="AXD804" s="20"/>
      <c r="AXE804" s="20"/>
      <c r="AXF804" s="20"/>
      <c r="AXG804" s="20"/>
      <c r="AXH804" s="20"/>
      <c r="AXI804" s="20"/>
      <c r="AXJ804" s="20"/>
      <c r="AXK804" s="20"/>
      <c r="AXL804" s="20"/>
      <c r="AXM804" s="20"/>
      <c r="AXN804" s="20"/>
      <c r="AXO804" s="20"/>
      <c r="AXP804" s="20"/>
      <c r="AXQ804" s="20"/>
      <c r="AXR804" s="20"/>
      <c r="AXS804" s="20"/>
      <c r="AXT804" s="20"/>
      <c r="AXU804" s="20"/>
      <c r="AXV804" s="20"/>
      <c r="AXW804" s="20"/>
      <c r="AXX804" s="20"/>
      <c r="AXY804" s="20"/>
      <c r="AXZ804" s="20"/>
      <c r="AYA804" s="20"/>
      <c r="AYB804" s="20"/>
      <c r="AYC804" s="20"/>
      <c r="AYD804" s="20"/>
      <c r="AYE804" s="20"/>
      <c r="AYF804" s="20"/>
      <c r="AYG804" s="20"/>
      <c r="AYH804" s="20"/>
      <c r="AYI804" s="20"/>
      <c r="AYJ804" s="20"/>
      <c r="AYK804" s="20"/>
      <c r="AYL804" s="20"/>
      <c r="AYM804" s="20"/>
      <c r="AYN804" s="20"/>
      <c r="AYO804" s="20"/>
      <c r="AYP804" s="20"/>
      <c r="AYQ804" s="20"/>
      <c r="AYR804" s="20"/>
      <c r="AYS804" s="20"/>
      <c r="AYT804" s="20"/>
      <c r="AYU804" s="20"/>
      <c r="AYV804" s="20"/>
      <c r="AYW804" s="20"/>
      <c r="AYX804" s="20"/>
      <c r="AYY804" s="20"/>
      <c r="AYZ804" s="20"/>
      <c r="AZA804" s="20"/>
      <c r="AZB804" s="20"/>
      <c r="AZC804" s="20"/>
      <c r="AZD804" s="20"/>
      <c r="AZE804" s="20"/>
      <c r="AZF804" s="20"/>
      <c r="AZG804" s="20"/>
      <c r="AZH804" s="20"/>
      <c r="AZI804" s="20"/>
      <c r="AZJ804" s="20"/>
      <c r="AZK804" s="20"/>
      <c r="AZL804" s="20"/>
      <c r="AZM804" s="20"/>
      <c r="AZN804" s="20"/>
      <c r="AZO804" s="20"/>
      <c r="AZP804" s="20"/>
      <c r="AZQ804" s="20"/>
      <c r="AZR804" s="20"/>
      <c r="AZS804" s="20"/>
      <c r="AZT804" s="20"/>
      <c r="AZU804" s="20"/>
      <c r="AZV804" s="20"/>
      <c r="AZW804" s="20"/>
      <c r="AZX804" s="20"/>
      <c r="AZY804" s="20"/>
      <c r="AZZ804" s="20"/>
      <c r="BAA804" s="20"/>
      <c r="BAB804" s="20"/>
      <c r="BAC804" s="20"/>
      <c r="BAD804" s="20"/>
      <c r="BAE804" s="20"/>
      <c r="BAF804" s="20"/>
      <c r="BAG804" s="20"/>
      <c r="BAH804" s="20"/>
      <c r="BAI804" s="20"/>
      <c r="BAJ804" s="20"/>
      <c r="BAK804" s="20"/>
      <c r="BAL804" s="20"/>
      <c r="BAM804" s="20"/>
      <c r="BAN804" s="20"/>
      <c r="BAO804" s="20"/>
      <c r="BAP804" s="20"/>
      <c r="BAQ804" s="20"/>
      <c r="BAR804" s="20"/>
      <c r="BAS804" s="20"/>
      <c r="BAT804" s="20"/>
      <c r="BAU804" s="20"/>
      <c r="BAV804" s="20"/>
      <c r="BAW804" s="20"/>
      <c r="BAX804" s="20"/>
      <c r="BAY804" s="20"/>
      <c r="BAZ804" s="20"/>
      <c r="BBA804" s="20"/>
      <c r="BBB804" s="20"/>
      <c r="BBC804" s="20"/>
      <c r="BBD804" s="20"/>
      <c r="BBE804" s="20"/>
      <c r="BBF804" s="20"/>
      <c r="BBG804" s="20"/>
      <c r="BBH804" s="20"/>
      <c r="BBI804" s="20"/>
      <c r="BBJ804" s="20"/>
      <c r="BBK804" s="20"/>
      <c r="BBL804" s="20"/>
      <c r="BBM804" s="20"/>
      <c r="BBN804" s="20"/>
      <c r="BBO804" s="20"/>
      <c r="BBP804" s="20"/>
      <c r="BBQ804" s="20"/>
      <c r="BBR804" s="20"/>
      <c r="BBS804" s="20"/>
      <c r="BBT804" s="20"/>
      <c r="BBU804" s="20"/>
      <c r="BBV804" s="20"/>
      <c r="BBW804" s="20"/>
      <c r="BBX804" s="20"/>
      <c r="BBY804" s="20"/>
      <c r="BBZ804" s="20"/>
      <c r="BCA804" s="20"/>
      <c r="BCB804" s="20"/>
      <c r="BCC804" s="20"/>
      <c r="BCD804" s="20"/>
      <c r="BCE804" s="20"/>
      <c r="BCF804" s="20"/>
      <c r="BCG804" s="20"/>
      <c r="BCH804" s="20"/>
      <c r="BCI804" s="20"/>
      <c r="BCJ804" s="20"/>
      <c r="BCK804" s="20"/>
      <c r="BCL804" s="20"/>
      <c r="BCM804" s="20"/>
      <c r="BCN804" s="20"/>
      <c r="BCO804" s="20"/>
      <c r="BCP804" s="20"/>
      <c r="BCQ804" s="20"/>
      <c r="BCR804" s="20"/>
      <c r="BCS804" s="20"/>
      <c r="BCT804" s="20"/>
      <c r="BCU804" s="20"/>
      <c r="BCV804" s="20"/>
      <c r="BCW804" s="20"/>
      <c r="BCX804" s="20"/>
      <c r="BCY804" s="20"/>
      <c r="BCZ804" s="20"/>
      <c r="BDA804" s="20"/>
      <c r="BDB804" s="20"/>
      <c r="BDC804" s="20"/>
      <c r="BDD804" s="20"/>
      <c r="BDE804" s="20"/>
      <c r="BDF804" s="20"/>
      <c r="BDG804" s="20"/>
      <c r="BDH804" s="20"/>
      <c r="BDI804" s="20"/>
      <c r="BDJ804" s="20"/>
      <c r="BDK804" s="20"/>
      <c r="BDL804" s="20"/>
      <c r="BDM804" s="20"/>
      <c r="BDN804" s="20"/>
      <c r="BDO804" s="20"/>
      <c r="BDP804" s="20"/>
      <c r="BDQ804" s="20"/>
      <c r="BDR804" s="20"/>
      <c r="BDS804" s="20"/>
      <c r="BDT804" s="20"/>
      <c r="BDU804" s="20"/>
      <c r="BDV804" s="20"/>
      <c r="BDW804" s="20"/>
      <c r="BDX804" s="20"/>
      <c r="BDY804" s="20"/>
      <c r="BDZ804" s="20"/>
      <c r="BEA804" s="20"/>
      <c r="BEB804" s="20"/>
      <c r="BEC804" s="20"/>
      <c r="BED804" s="20"/>
      <c r="BEE804" s="20"/>
      <c r="BEF804" s="20"/>
      <c r="BEG804" s="20"/>
      <c r="BEH804" s="20"/>
      <c r="BEI804" s="20"/>
      <c r="BEJ804" s="20"/>
      <c r="BEK804" s="20"/>
      <c r="BEL804" s="20"/>
      <c r="BEM804" s="20"/>
      <c r="BEN804" s="20"/>
      <c r="BEO804" s="20"/>
      <c r="BEP804" s="20"/>
      <c r="BEQ804" s="20"/>
      <c r="BER804" s="20"/>
      <c r="BES804" s="20"/>
      <c r="BET804" s="20"/>
      <c r="BEU804" s="20"/>
      <c r="BEV804" s="20"/>
      <c r="BEW804" s="20"/>
      <c r="BEX804" s="20"/>
      <c r="BEY804" s="20"/>
      <c r="BEZ804" s="20"/>
      <c r="BFA804" s="20"/>
      <c r="BFB804" s="20"/>
      <c r="BFC804" s="20"/>
      <c r="BFD804" s="20"/>
      <c r="BFE804" s="20"/>
      <c r="BFF804" s="20"/>
      <c r="BFG804" s="20"/>
      <c r="BFH804" s="20"/>
      <c r="BFI804" s="20"/>
      <c r="BFJ804" s="20"/>
      <c r="BFK804" s="20"/>
      <c r="BFL804" s="20"/>
      <c r="BFM804" s="20"/>
      <c r="BFN804" s="20"/>
      <c r="BFO804" s="20"/>
      <c r="BFP804" s="20"/>
      <c r="BFQ804" s="20"/>
      <c r="BFR804" s="20"/>
      <c r="BFS804" s="20"/>
      <c r="BFT804" s="20"/>
      <c r="BFU804" s="20"/>
      <c r="BFV804" s="20"/>
      <c r="BFW804" s="20"/>
      <c r="BFX804" s="20"/>
      <c r="BFY804" s="20"/>
      <c r="BFZ804" s="20"/>
      <c r="BGA804" s="20"/>
      <c r="BGB804" s="20"/>
      <c r="BGC804" s="20"/>
      <c r="BGD804" s="20"/>
      <c r="BGE804" s="20"/>
      <c r="BGF804" s="20"/>
      <c r="BGG804" s="20"/>
      <c r="BGH804" s="20"/>
      <c r="BGI804" s="20"/>
      <c r="BGJ804" s="20"/>
      <c r="BGK804" s="20"/>
      <c r="BGL804" s="20"/>
      <c r="BGM804" s="20"/>
      <c r="BGN804" s="20"/>
      <c r="BGO804" s="20"/>
      <c r="BGP804" s="20"/>
      <c r="BGQ804" s="20"/>
      <c r="BGR804" s="20"/>
      <c r="BGS804" s="20"/>
      <c r="BGT804" s="20"/>
      <c r="BGU804" s="20"/>
      <c r="BGV804" s="20"/>
      <c r="BGW804" s="20"/>
      <c r="BGX804" s="20"/>
      <c r="BGY804" s="20"/>
      <c r="BGZ804" s="20"/>
      <c r="BHA804" s="20"/>
      <c r="BHB804" s="20"/>
      <c r="BHC804" s="20"/>
      <c r="BHD804" s="20"/>
      <c r="BHE804" s="20"/>
      <c r="BHF804" s="20"/>
      <c r="BHG804" s="20"/>
      <c r="BHH804" s="20"/>
      <c r="BHI804" s="20"/>
      <c r="BHJ804" s="20"/>
      <c r="BHK804" s="20"/>
      <c r="BHL804" s="20"/>
      <c r="BHM804" s="20"/>
      <c r="BHN804" s="20"/>
      <c r="BHO804" s="20"/>
      <c r="BHP804" s="20"/>
      <c r="BHQ804" s="20"/>
      <c r="BHR804" s="20"/>
      <c r="BHS804" s="20"/>
      <c r="BHT804" s="20"/>
      <c r="BHU804" s="20"/>
      <c r="BHV804" s="20"/>
      <c r="BHW804" s="20"/>
      <c r="BHX804" s="20"/>
      <c r="BHY804" s="20"/>
      <c r="BHZ804" s="20"/>
      <c r="BIA804" s="20"/>
      <c r="BIB804" s="20"/>
      <c r="BIC804" s="20"/>
      <c r="BID804" s="20"/>
      <c r="BIE804" s="20"/>
      <c r="BIF804" s="20"/>
      <c r="BIG804" s="20"/>
      <c r="BIH804" s="20"/>
      <c r="BII804" s="20"/>
      <c r="BIJ804" s="20"/>
      <c r="BIK804" s="20"/>
      <c r="BIL804" s="20"/>
      <c r="BIM804" s="20"/>
      <c r="BIN804" s="20"/>
      <c r="BIO804" s="20"/>
      <c r="BIP804" s="20"/>
      <c r="BIQ804" s="20"/>
      <c r="BIR804" s="20"/>
      <c r="BIS804" s="20"/>
      <c r="BIT804" s="20"/>
      <c r="BIU804" s="20"/>
      <c r="BIV804" s="20"/>
      <c r="BIW804" s="20"/>
      <c r="BIX804" s="20"/>
      <c r="BIY804" s="20"/>
      <c r="BIZ804" s="20"/>
      <c r="BJA804" s="20"/>
      <c r="BJB804" s="20"/>
      <c r="BJC804" s="20"/>
      <c r="BJD804" s="20"/>
      <c r="BJE804" s="20"/>
      <c r="BJF804" s="20"/>
      <c r="BJG804" s="20"/>
      <c r="BJH804" s="20"/>
      <c r="BJI804" s="20"/>
      <c r="BJJ804" s="20"/>
      <c r="BJK804" s="20"/>
      <c r="BJL804" s="20"/>
      <c r="BJM804" s="20"/>
      <c r="BJN804" s="20"/>
      <c r="BJO804" s="20"/>
      <c r="BJP804" s="20"/>
      <c r="BJQ804" s="20"/>
      <c r="BJR804" s="20"/>
      <c r="BJS804" s="20"/>
      <c r="BJT804" s="20"/>
      <c r="BJU804" s="20"/>
      <c r="BJV804" s="20"/>
      <c r="BJW804" s="20"/>
      <c r="BJX804" s="20"/>
      <c r="BJY804" s="20"/>
      <c r="BJZ804" s="20"/>
      <c r="BKA804" s="20"/>
      <c r="BKB804" s="20"/>
      <c r="BKC804" s="20"/>
      <c r="BKD804" s="20"/>
      <c r="BKE804" s="20"/>
      <c r="BKF804" s="20"/>
      <c r="BKG804" s="20"/>
      <c r="BKH804" s="20"/>
      <c r="BKI804" s="20"/>
      <c r="BKJ804" s="20"/>
      <c r="BKK804" s="20"/>
      <c r="BKL804" s="20"/>
      <c r="BKM804" s="20"/>
      <c r="BKN804" s="20"/>
      <c r="BKO804" s="20"/>
      <c r="BKP804" s="20"/>
      <c r="BKQ804" s="20"/>
      <c r="BKR804" s="20"/>
      <c r="BKS804" s="20"/>
      <c r="BKT804" s="20"/>
      <c r="BKU804" s="20"/>
      <c r="BKV804" s="20"/>
      <c r="BKW804" s="20"/>
      <c r="BKX804" s="20"/>
      <c r="BKY804" s="20"/>
      <c r="BKZ804" s="20"/>
      <c r="BLA804" s="20"/>
      <c r="BLB804" s="20"/>
      <c r="BLC804" s="20"/>
      <c r="BLD804" s="20"/>
      <c r="BLE804" s="20"/>
      <c r="BLF804" s="20"/>
      <c r="BLG804" s="20"/>
      <c r="BLH804" s="20"/>
      <c r="BLI804" s="20"/>
      <c r="BLJ804" s="20"/>
      <c r="BLK804" s="20"/>
      <c r="BLL804" s="20"/>
      <c r="BLM804" s="20"/>
      <c r="BLN804" s="20"/>
      <c r="BLO804" s="20"/>
      <c r="BLP804" s="20"/>
      <c r="BLQ804" s="20"/>
      <c r="BLR804" s="20"/>
      <c r="BLS804" s="20"/>
      <c r="BLT804" s="20"/>
      <c r="BLU804" s="20"/>
      <c r="BLV804" s="20"/>
      <c r="BLW804" s="20"/>
      <c r="BLX804" s="20"/>
      <c r="BLY804" s="20"/>
      <c r="BLZ804" s="20"/>
      <c r="BMA804" s="20"/>
      <c r="BMB804" s="20"/>
      <c r="BMC804" s="20"/>
      <c r="BMD804" s="20"/>
      <c r="BME804" s="20"/>
      <c r="BMF804" s="20"/>
      <c r="BMG804" s="20"/>
      <c r="BMH804" s="20"/>
      <c r="BMI804" s="20"/>
      <c r="BMJ804" s="20"/>
      <c r="BMK804" s="20"/>
      <c r="BML804" s="20"/>
      <c r="BMM804" s="20"/>
      <c r="BMN804" s="20"/>
      <c r="BMO804" s="20"/>
      <c r="BMP804" s="20"/>
      <c r="BMQ804" s="20"/>
      <c r="BMR804" s="20"/>
      <c r="BMS804" s="20"/>
      <c r="BMT804" s="20"/>
      <c r="BMU804" s="20"/>
      <c r="BMV804" s="20"/>
      <c r="BMW804" s="20"/>
      <c r="BMX804" s="20"/>
      <c r="BMY804" s="20"/>
      <c r="BMZ804" s="20"/>
      <c r="BNA804" s="20"/>
      <c r="BNB804" s="20"/>
      <c r="BNC804" s="20"/>
      <c r="BND804" s="20"/>
      <c r="BNE804" s="20"/>
      <c r="BNF804" s="20"/>
      <c r="BNG804" s="20"/>
      <c r="BNH804" s="20"/>
      <c r="BNI804" s="20"/>
      <c r="BNJ804" s="20"/>
      <c r="BNK804" s="20"/>
      <c r="BNL804" s="20"/>
      <c r="BNM804" s="20"/>
      <c r="BNN804" s="20"/>
      <c r="BNO804" s="20"/>
      <c r="BNP804" s="20"/>
      <c r="BNQ804" s="20"/>
      <c r="BNR804" s="20"/>
      <c r="BNS804" s="20"/>
      <c r="BNT804" s="20"/>
      <c r="BNU804" s="20"/>
      <c r="BNV804" s="20"/>
      <c r="BNW804" s="20"/>
      <c r="BNX804" s="20"/>
      <c r="BNY804" s="20"/>
      <c r="BNZ804" s="20"/>
      <c r="BOA804" s="20"/>
      <c r="BOB804" s="20"/>
      <c r="BOC804" s="20"/>
      <c r="BOD804" s="20"/>
      <c r="BOE804" s="20"/>
      <c r="BOF804" s="20"/>
      <c r="BOG804" s="20"/>
      <c r="BOH804" s="20"/>
      <c r="BOI804" s="20"/>
      <c r="BOJ804" s="20"/>
      <c r="BOK804" s="20"/>
      <c r="BOL804" s="20"/>
      <c r="BOM804" s="20"/>
      <c r="BON804" s="20"/>
      <c r="BOO804" s="20"/>
      <c r="BOP804" s="20"/>
      <c r="BOQ804" s="20"/>
      <c r="BOR804" s="20"/>
      <c r="BOS804" s="20"/>
      <c r="BOT804" s="20"/>
      <c r="BOU804" s="20"/>
      <c r="BOV804" s="20"/>
      <c r="BOW804" s="20"/>
      <c r="BOX804" s="20"/>
      <c r="BOY804" s="20"/>
      <c r="BOZ804" s="20"/>
      <c r="BPA804" s="20"/>
      <c r="BPB804" s="20"/>
      <c r="BPC804" s="20"/>
      <c r="BPD804" s="20"/>
      <c r="BPE804" s="20"/>
      <c r="BPF804" s="20"/>
      <c r="BPG804" s="20"/>
      <c r="BPH804" s="20"/>
      <c r="BPI804" s="20"/>
      <c r="BPJ804" s="20"/>
      <c r="BPK804" s="20"/>
      <c r="BPL804" s="20"/>
      <c r="BPM804" s="20"/>
      <c r="BPN804" s="20"/>
      <c r="BPO804" s="20"/>
      <c r="BPP804" s="20"/>
      <c r="BPQ804" s="20"/>
      <c r="BPR804" s="20"/>
      <c r="BPS804" s="20"/>
      <c r="BPT804" s="20"/>
      <c r="BPU804" s="20"/>
      <c r="BPV804" s="20"/>
      <c r="BPW804" s="20"/>
      <c r="BPX804" s="20"/>
      <c r="BPY804" s="20"/>
      <c r="BPZ804" s="20"/>
      <c r="BQA804" s="20"/>
      <c r="BQB804" s="20"/>
      <c r="BQC804" s="20"/>
      <c r="BQD804" s="20"/>
      <c r="BQE804" s="20"/>
      <c r="BQF804" s="20"/>
      <c r="BQG804" s="20"/>
      <c r="BQH804" s="20"/>
      <c r="BQI804" s="20"/>
      <c r="BQJ804" s="20"/>
      <c r="BQK804" s="20"/>
      <c r="BQL804" s="20"/>
      <c r="BQM804" s="20"/>
      <c r="BQN804" s="20"/>
      <c r="BQO804" s="20"/>
      <c r="BQP804" s="20"/>
      <c r="BQQ804" s="20"/>
      <c r="BQR804" s="20"/>
      <c r="BQS804" s="20"/>
      <c r="BQT804" s="20"/>
      <c r="BQU804" s="20"/>
      <c r="BQV804" s="20"/>
      <c r="BQW804" s="20"/>
      <c r="BQX804" s="20"/>
      <c r="BQY804" s="20"/>
      <c r="BQZ804" s="20"/>
      <c r="BRA804" s="20"/>
      <c r="BRB804" s="20"/>
      <c r="BRC804" s="20"/>
      <c r="BRD804" s="20"/>
      <c r="BRE804" s="20"/>
      <c r="BRF804" s="20"/>
      <c r="BRG804" s="20"/>
      <c r="BRH804" s="20"/>
      <c r="BRI804" s="20"/>
      <c r="BRJ804" s="20"/>
      <c r="BRK804" s="20"/>
      <c r="BRL804" s="20"/>
      <c r="BRM804" s="20"/>
      <c r="BRN804" s="20"/>
      <c r="BRO804" s="20"/>
      <c r="BRP804" s="20"/>
      <c r="BRQ804" s="20"/>
      <c r="BRR804" s="20"/>
      <c r="BRS804" s="20"/>
      <c r="BRT804" s="20"/>
      <c r="BRU804" s="20"/>
      <c r="BRV804" s="20"/>
      <c r="BRW804" s="20"/>
      <c r="BRX804" s="20"/>
      <c r="BRY804" s="20"/>
      <c r="BRZ804" s="20"/>
      <c r="BSA804" s="20"/>
      <c r="BSB804" s="20"/>
      <c r="BSC804" s="20"/>
      <c r="BSD804" s="20"/>
      <c r="BSE804" s="20"/>
      <c r="BSF804" s="20"/>
      <c r="BSG804" s="20"/>
      <c r="BSH804" s="20"/>
      <c r="BSI804" s="20"/>
      <c r="BSJ804" s="20"/>
      <c r="BSK804" s="20"/>
      <c r="BSL804" s="20"/>
      <c r="BSM804" s="20"/>
      <c r="BSN804" s="20"/>
      <c r="BSO804" s="20"/>
      <c r="BSP804" s="20"/>
      <c r="BSQ804" s="20"/>
      <c r="BSR804" s="20"/>
      <c r="BSS804" s="20"/>
      <c r="BST804" s="20"/>
      <c r="BSU804" s="20"/>
      <c r="BSV804" s="20"/>
      <c r="BSW804" s="20"/>
      <c r="BSX804" s="20"/>
      <c r="BSY804" s="20"/>
      <c r="BSZ804" s="20"/>
      <c r="BTA804" s="20"/>
      <c r="BTB804" s="20"/>
      <c r="BTC804" s="20"/>
      <c r="BTD804" s="20"/>
      <c r="BTE804" s="20"/>
      <c r="BTF804" s="20"/>
      <c r="BTG804" s="20"/>
      <c r="BTH804" s="20"/>
      <c r="BTI804" s="20"/>
      <c r="BTJ804" s="20"/>
      <c r="BTK804" s="20"/>
      <c r="BTL804" s="20"/>
      <c r="BTM804" s="20"/>
      <c r="BTN804" s="20"/>
      <c r="BTO804" s="20"/>
      <c r="BTP804" s="20"/>
      <c r="BTQ804" s="20"/>
      <c r="BTR804" s="20"/>
      <c r="BTS804" s="20"/>
      <c r="BTT804" s="20"/>
      <c r="BTU804" s="20"/>
      <c r="BTV804" s="20"/>
      <c r="BTW804" s="20"/>
      <c r="BTX804" s="20"/>
      <c r="BTY804" s="20"/>
      <c r="BTZ804" s="20"/>
      <c r="BUA804" s="20"/>
      <c r="BUB804" s="20"/>
      <c r="BUC804" s="20"/>
      <c r="BUD804" s="20"/>
      <c r="BUE804" s="20"/>
      <c r="BUF804" s="20"/>
      <c r="BUG804" s="20"/>
      <c r="BUH804" s="20"/>
      <c r="BUI804" s="20"/>
      <c r="BUJ804" s="20"/>
      <c r="BUK804" s="20"/>
      <c r="BUL804" s="20"/>
      <c r="BUM804" s="20"/>
      <c r="BUN804" s="20"/>
      <c r="BUO804" s="20"/>
      <c r="BUP804" s="20"/>
      <c r="BUQ804" s="20"/>
      <c r="BUR804" s="20"/>
      <c r="BUS804" s="20"/>
      <c r="BUT804" s="20"/>
      <c r="BUU804" s="20"/>
      <c r="BUV804" s="20"/>
      <c r="BUW804" s="20"/>
      <c r="BUX804" s="20"/>
      <c r="BUY804" s="20"/>
      <c r="BUZ804" s="20"/>
      <c r="BVA804" s="20"/>
      <c r="BVB804" s="20"/>
      <c r="BVC804" s="20"/>
      <c r="BVD804" s="20"/>
      <c r="BVE804" s="20"/>
      <c r="BVF804" s="20"/>
      <c r="BVG804" s="20"/>
      <c r="BVH804" s="20"/>
      <c r="BVI804" s="20"/>
      <c r="BVJ804" s="20"/>
      <c r="BVK804" s="20"/>
      <c r="BVL804" s="20"/>
      <c r="BVM804" s="20"/>
      <c r="BVN804" s="20"/>
      <c r="BVO804" s="20"/>
      <c r="BVP804" s="20"/>
      <c r="BVQ804" s="20"/>
      <c r="BVR804" s="20"/>
      <c r="BVS804" s="20"/>
      <c r="BVT804" s="20"/>
      <c r="BVU804" s="20"/>
      <c r="BVV804" s="20"/>
      <c r="BVW804" s="20"/>
      <c r="BVX804" s="20"/>
      <c r="BVY804" s="20"/>
      <c r="BVZ804" s="20"/>
      <c r="BWA804" s="20"/>
      <c r="BWB804" s="20"/>
      <c r="BWC804" s="20"/>
      <c r="BWD804" s="20"/>
      <c r="BWE804" s="20"/>
      <c r="BWF804" s="20"/>
      <c r="BWG804" s="20"/>
      <c r="BWH804" s="20"/>
      <c r="BWI804" s="20"/>
      <c r="BWJ804" s="20"/>
      <c r="BWK804" s="20"/>
      <c r="BWL804" s="20"/>
      <c r="BWM804" s="20"/>
      <c r="BWN804" s="20"/>
      <c r="BWO804" s="20"/>
      <c r="BWP804" s="20"/>
      <c r="BWQ804" s="20"/>
      <c r="BWR804" s="20"/>
      <c r="BWS804" s="20"/>
      <c r="BWT804" s="20"/>
      <c r="BWU804" s="20"/>
      <c r="BWV804" s="20"/>
      <c r="BWW804" s="20"/>
      <c r="BWX804" s="20"/>
      <c r="BWY804" s="20"/>
      <c r="BWZ804" s="20"/>
      <c r="BXA804" s="20"/>
      <c r="BXB804" s="20"/>
      <c r="BXC804" s="20"/>
      <c r="BXD804" s="20"/>
      <c r="BXE804" s="20"/>
      <c r="BXF804" s="20"/>
      <c r="BXG804" s="20"/>
      <c r="BXH804" s="20"/>
      <c r="BXI804" s="20"/>
      <c r="BXJ804" s="20"/>
      <c r="BXK804" s="20"/>
      <c r="BXL804" s="20"/>
      <c r="BXM804" s="20"/>
      <c r="BXN804" s="20"/>
      <c r="BXO804" s="20"/>
      <c r="BXP804" s="20"/>
      <c r="BXQ804" s="20"/>
      <c r="BXR804" s="20"/>
      <c r="BXS804" s="20"/>
      <c r="BXT804" s="20"/>
      <c r="BXU804" s="20"/>
      <c r="BXV804" s="20"/>
      <c r="BXW804" s="20"/>
      <c r="BXX804" s="20"/>
      <c r="BXY804" s="20"/>
      <c r="BXZ804" s="20"/>
      <c r="BYA804" s="20"/>
      <c r="BYB804" s="20"/>
      <c r="BYC804" s="20"/>
      <c r="BYD804" s="20"/>
      <c r="BYE804" s="20"/>
      <c r="BYF804" s="20"/>
      <c r="BYG804" s="20"/>
      <c r="BYH804" s="20"/>
      <c r="BYI804" s="20"/>
      <c r="BYJ804" s="20"/>
      <c r="BYK804" s="20"/>
      <c r="BYL804" s="20"/>
      <c r="BYM804" s="20"/>
      <c r="BYN804" s="20"/>
      <c r="BYO804" s="20"/>
      <c r="BYP804" s="20"/>
      <c r="BYQ804" s="20"/>
      <c r="BYR804" s="20"/>
      <c r="BYS804" s="20"/>
      <c r="BYT804" s="20"/>
      <c r="BYU804" s="20"/>
      <c r="BYV804" s="20"/>
      <c r="BYW804" s="20"/>
      <c r="BYX804" s="20"/>
      <c r="BYY804" s="20"/>
      <c r="BYZ804" s="20"/>
      <c r="BZA804" s="20"/>
      <c r="BZB804" s="20"/>
      <c r="BZC804" s="20"/>
      <c r="BZD804" s="20"/>
      <c r="BZE804" s="20"/>
      <c r="BZF804" s="20"/>
      <c r="BZG804" s="20"/>
      <c r="BZH804" s="20"/>
      <c r="BZI804" s="20"/>
      <c r="BZJ804" s="20"/>
      <c r="BZK804" s="20"/>
      <c r="BZL804" s="20"/>
      <c r="BZM804" s="20"/>
      <c r="BZN804" s="20"/>
      <c r="BZO804" s="20"/>
      <c r="BZP804" s="20"/>
      <c r="BZQ804" s="20"/>
      <c r="BZR804" s="20"/>
      <c r="BZS804" s="20"/>
      <c r="BZT804" s="20"/>
      <c r="BZU804" s="20"/>
      <c r="BZV804" s="20"/>
      <c r="BZW804" s="20"/>
      <c r="BZX804" s="20"/>
      <c r="BZY804" s="20"/>
      <c r="BZZ804" s="20"/>
      <c r="CAA804" s="20"/>
      <c r="CAB804" s="20"/>
      <c r="CAC804" s="20"/>
      <c r="CAD804" s="20"/>
      <c r="CAE804" s="20"/>
      <c r="CAF804" s="20"/>
      <c r="CAG804" s="20"/>
      <c r="CAH804" s="20"/>
      <c r="CAI804" s="20"/>
      <c r="CAJ804" s="20"/>
      <c r="CAK804" s="20"/>
      <c r="CAL804" s="20"/>
      <c r="CAM804" s="20"/>
      <c r="CAN804" s="20"/>
      <c r="CAO804" s="20"/>
      <c r="CAP804" s="20"/>
      <c r="CAQ804" s="20"/>
      <c r="CAR804" s="20"/>
      <c r="CAS804" s="20"/>
      <c r="CAT804" s="20"/>
      <c r="CAU804" s="20"/>
      <c r="CAV804" s="20"/>
      <c r="CAW804" s="20"/>
      <c r="CAX804" s="20"/>
      <c r="CAY804" s="20"/>
      <c r="CAZ804" s="20"/>
      <c r="CBA804" s="20"/>
      <c r="CBB804" s="20"/>
      <c r="CBC804" s="20"/>
      <c r="CBD804" s="20"/>
      <c r="CBE804" s="20"/>
      <c r="CBF804" s="20"/>
      <c r="CBG804" s="20"/>
      <c r="CBH804" s="20"/>
      <c r="CBI804" s="20"/>
      <c r="CBJ804" s="20"/>
      <c r="CBK804" s="20"/>
      <c r="CBL804" s="20"/>
      <c r="CBM804" s="20"/>
      <c r="CBN804" s="20"/>
      <c r="CBO804" s="20"/>
      <c r="CBP804" s="20"/>
      <c r="CBQ804" s="20"/>
      <c r="CBR804" s="20"/>
      <c r="CBS804" s="20"/>
      <c r="CBT804" s="20"/>
      <c r="CBU804" s="20"/>
      <c r="CBV804" s="20"/>
      <c r="CBW804" s="20"/>
      <c r="CBX804" s="20"/>
      <c r="CBY804" s="20"/>
      <c r="CBZ804" s="20"/>
      <c r="CCA804" s="20"/>
      <c r="CCB804" s="20"/>
      <c r="CCC804" s="20"/>
      <c r="CCD804" s="20"/>
      <c r="CCE804" s="20"/>
      <c r="CCF804" s="20"/>
      <c r="CCG804" s="20"/>
      <c r="CCH804" s="20"/>
      <c r="CCI804" s="20"/>
      <c r="CCJ804" s="20"/>
      <c r="CCK804" s="20"/>
      <c r="CCL804" s="20"/>
      <c r="CCM804" s="20"/>
      <c r="CCN804" s="20"/>
      <c r="CCO804" s="20"/>
      <c r="CCP804" s="20"/>
      <c r="CCQ804" s="20"/>
      <c r="CCR804" s="20"/>
      <c r="CCS804" s="20"/>
      <c r="CCT804" s="20"/>
      <c r="CCU804" s="20"/>
      <c r="CCV804" s="20"/>
      <c r="CCW804" s="20"/>
      <c r="CCX804" s="20"/>
      <c r="CCY804" s="20"/>
      <c r="CCZ804" s="20"/>
      <c r="CDA804" s="20"/>
      <c r="CDB804" s="20"/>
      <c r="CDC804" s="20"/>
      <c r="CDD804" s="20"/>
      <c r="CDE804" s="20"/>
      <c r="CDF804" s="20"/>
      <c r="CDG804" s="20"/>
      <c r="CDH804" s="20"/>
      <c r="CDI804" s="20"/>
      <c r="CDJ804" s="20"/>
      <c r="CDK804" s="20"/>
      <c r="CDL804" s="20"/>
      <c r="CDM804" s="20"/>
      <c r="CDN804" s="20"/>
      <c r="CDO804" s="20"/>
      <c r="CDP804" s="20"/>
      <c r="CDQ804" s="20"/>
      <c r="CDR804" s="20"/>
      <c r="CDS804" s="20"/>
      <c r="CDT804" s="20"/>
      <c r="CDU804" s="20"/>
      <c r="CDV804" s="20"/>
      <c r="CDW804" s="20"/>
      <c r="CDX804" s="20"/>
      <c r="CDY804" s="20"/>
      <c r="CDZ804" s="20"/>
      <c r="CEA804" s="20"/>
      <c r="CEB804" s="20"/>
      <c r="CEC804" s="20"/>
      <c r="CED804" s="20"/>
      <c r="CEE804" s="20"/>
      <c r="CEF804" s="20"/>
      <c r="CEG804" s="20"/>
      <c r="CEH804" s="20"/>
      <c r="CEI804" s="20"/>
      <c r="CEJ804" s="20"/>
      <c r="CEK804" s="20"/>
      <c r="CEL804" s="20"/>
      <c r="CEM804" s="20"/>
      <c r="CEN804" s="20"/>
      <c r="CEO804" s="20"/>
      <c r="CEP804" s="20"/>
      <c r="CEQ804" s="20"/>
      <c r="CER804" s="20"/>
      <c r="CES804" s="20"/>
      <c r="CET804" s="20"/>
      <c r="CEU804" s="20"/>
      <c r="CEV804" s="20"/>
      <c r="CEW804" s="20"/>
      <c r="CEX804" s="20"/>
      <c r="CEY804" s="20"/>
      <c r="CEZ804" s="20"/>
      <c r="CFA804" s="20"/>
      <c r="CFB804" s="20"/>
      <c r="CFC804" s="20"/>
      <c r="CFD804" s="20"/>
      <c r="CFE804" s="20"/>
      <c r="CFF804" s="20"/>
      <c r="CFG804" s="20"/>
      <c r="CFH804" s="20"/>
      <c r="CFI804" s="20"/>
      <c r="CFJ804" s="20"/>
      <c r="CFK804" s="20"/>
      <c r="CFL804" s="20"/>
      <c r="CFM804" s="20"/>
      <c r="CFN804" s="20"/>
      <c r="CFO804" s="20"/>
      <c r="CFP804" s="20"/>
      <c r="CFQ804" s="20"/>
      <c r="CFR804" s="20"/>
      <c r="CFS804" s="20"/>
      <c r="CFT804" s="20"/>
      <c r="CFU804" s="20"/>
      <c r="CFV804" s="20"/>
      <c r="CFW804" s="20"/>
      <c r="CFX804" s="20"/>
      <c r="CFY804" s="20"/>
      <c r="CFZ804" s="20"/>
      <c r="CGA804" s="20"/>
      <c r="CGB804" s="20"/>
      <c r="CGC804" s="20"/>
      <c r="CGD804" s="20"/>
      <c r="CGE804" s="20"/>
      <c r="CGF804" s="20"/>
      <c r="CGG804" s="20"/>
      <c r="CGH804" s="20"/>
      <c r="CGI804" s="20"/>
      <c r="CGJ804" s="20"/>
      <c r="CGK804" s="20"/>
      <c r="CGL804" s="20"/>
      <c r="CGM804" s="20"/>
      <c r="CGN804" s="20"/>
      <c r="CGO804" s="20"/>
      <c r="CGP804" s="20"/>
      <c r="CGQ804" s="20"/>
      <c r="CGR804" s="20"/>
      <c r="CGS804" s="20"/>
      <c r="CGT804" s="20"/>
      <c r="CGU804" s="20"/>
      <c r="CGV804" s="20"/>
      <c r="CGW804" s="20"/>
      <c r="CGX804" s="20"/>
      <c r="CGY804" s="20"/>
      <c r="CGZ804" s="20"/>
      <c r="CHA804" s="20"/>
      <c r="CHB804" s="20"/>
      <c r="CHC804" s="20"/>
      <c r="CHD804" s="20"/>
      <c r="CHE804" s="20"/>
      <c r="CHF804" s="20"/>
      <c r="CHG804" s="20"/>
      <c r="CHH804" s="20"/>
      <c r="CHI804" s="20"/>
      <c r="CHJ804" s="20"/>
      <c r="CHK804" s="20"/>
      <c r="CHL804" s="20"/>
      <c r="CHM804" s="20"/>
      <c r="CHN804" s="20"/>
      <c r="CHO804" s="20"/>
      <c r="CHP804" s="20"/>
      <c r="CHQ804" s="20"/>
      <c r="CHR804" s="20"/>
      <c r="CHS804" s="20"/>
      <c r="CHT804" s="20"/>
      <c r="CHU804" s="20"/>
      <c r="CHV804" s="20"/>
      <c r="CHW804" s="20"/>
      <c r="CHX804" s="20"/>
      <c r="CHY804" s="20"/>
      <c r="CHZ804" s="20"/>
      <c r="CIA804" s="20"/>
      <c r="CIB804" s="20"/>
      <c r="CIC804" s="20"/>
      <c r="CID804" s="20"/>
      <c r="CIE804" s="20"/>
      <c r="CIF804" s="20"/>
      <c r="CIG804" s="20"/>
      <c r="CIH804" s="20"/>
      <c r="CII804" s="20"/>
      <c r="CIJ804" s="20"/>
      <c r="CIK804" s="20"/>
      <c r="CIL804" s="20"/>
      <c r="CIM804" s="20"/>
      <c r="CIN804" s="20"/>
      <c r="CIO804" s="20"/>
      <c r="CIP804" s="20"/>
      <c r="CIQ804" s="20"/>
      <c r="CIR804" s="20"/>
      <c r="CIS804" s="20"/>
      <c r="CIT804" s="20"/>
      <c r="CIU804" s="20"/>
      <c r="CIV804" s="20"/>
      <c r="CIW804" s="20"/>
      <c r="CIX804" s="20"/>
      <c r="CIY804" s="20"/>
      <c r="CIZ804" s="20"/>
      <c r="CJA804" s="20"/>
      <c r="CJB804" s="20"/>
      <c r="CJC804" s="20"/>
      <c r="CJD804" s="20"/>
      <c r="CJE804" s="20"/>
      <c r="CJF804" s="20"/>
      <c r="CJG804" s="20"/>
      <c r="CJH804" s="20"/>
      <c r="CJI804" s="20"/>
      <c r="CJJ804" s="20"/>
      <c r="CJK804" s="20"/>
      <c r="CJL804" s="20"/>
      <c r="CJM804" s="20"/>
      <c r="CJN804" s="20"/>
      <c r="CJO804" s="20"/>
      <c r="CJP804" s="20"/>
      <c r="CJQ804" s="20"/>
      <c r="CJR804" s="20"/>
      <c r="CJS804" s="20"/>
      <c r="CJT804" s="20"/>
      <c r="CJU804" s="20"/>
      <c r="CJV804" s="20"/>
      <c r="CJW804" s="20"/>
      <c r="CJX804" s="20"/>
      <c r="CJY804" s="20"/>
      <c r="CJZ804" s="20"/>
      <c r="CKA804" s="20"/>
      <c r="CKB804" s="20"/>
      <c r="CKC804" s="20"/>
      <c r="CKD804" s="20"/>
      <c r="CKE804" s="20"/>
      <c r="CKF804" s="20"/>
      <c r="CKG804" s="20"/>
      <c r="CKH804" s="20"/>
      <c r="CKI804" s="20"/>
      <c r="CKJ804" s="20"/>
      <c r="CKK804" s="20"/>
      <c r="CKL804" s="20"/>
      <c r="CKM804" s="20"/>
      <c r="CKN804" s="20"/>
      <c r="CKO804" s="20"/>
      <c r="CKP804" s="20"/>
      <c r="CKQ804" s="20"/>
      <c r="CKR804" s="20"/>
      <c r="CKS804" s="20"/>
      <c r="CKT804" s="20"/>
      <c r="CKU804" s="20"/>
      <c r="CKV804" s="20"/>
      <c r="CKW804" s="20"/>
      <c r="CKX804" s="20"/>
      <c r="CKY804" s="20"/>
      <c r="CKZ804" s="20"/>
      <c r="CLA804" s="20"/>
      <c r="CLB804" s="20"/>
      <c r="CLC804" s="20"/>
      <c r="CLD804" s="20"/>
      <c r="CLE804" s="20"/>
      <c r="CLF804" s="20"/>
      <c r="CLG804" s="20"/>
      <c r="CLH804" s="20"/>
      <c r="CLI804" s="20"/>
      <c r="CLJ804" s="20"/>
      <c r="CLK804" s="20"/>
      <c r="CLL804" s="20"/>
      <c r="CLM804" s="20"/>
      <c r="CLN804" s="20"/>
      <c r="CLO804" s="20"/>
      <c r="CLP804" s="20"/>
      <c r="CLQ804" s="20"/>
      <c r="CLR804" s="20"/>
      <c r="CLS804" s="20"/>
      <c r="CLT804" s="20"/>
      <c r="CLU804" s="20"/>
      <c r="CLV804" s="20"/>
      <c r="CLW804" s="20"/>
      <c r="CLX804" s="20"/>
      <c r="CLY804" s="20"/>
      <c r="CLZ804" s="20"/>
      <c r="CMA804" s="20"/>
      <c r="CMB804" s="20"/>
      <c r="CMC804" s="20"/>
      <c r="CMD804" s="20"/>
      <c r="CME804" s="20"/>
      <c r="CMF804" s="20"/>
      <c r="CMG804" s="20"/>
      <c r="CMH804" s="20"/>
      <c r="CMI804" s="20"/>
      <c r="CMJ804" s="20"/>
      <c r="CMK804" s="20"/>
      <c r="CML804" s="20"/>
      <c r="CMM804" s="20"/>
      <c r="CMN804" s="20"/>
      <c r="CMO804" s="20"/>
      <c r="CMP804" s="20"/>
      <c r="CMQ804" s="20"/>
      <c r="CMR804" s="20"/>
      <c r="CMS804" s="20"/>
      <c r="CMT804" s="20"/>
      <c r="CMU804" s="20"/>
      <c r="CMV804" s="20"/>
      <c r="CMW804" s="20"/>
      <c r="CMX804" s="20"/>
      <c r="CMY804" s="20"/>
      <c r="CMZ804" s="20"/>
      <c r="CNA804" s="20"/>
      <c r="CNB804" s="20"/>
      <c r="CNC804" s="20"/>
      <c r="CND804" s="20"/>
      <c r="CNE804" s="20"/>
      <c r="CNF804" s="20"/>
      <c r="CNG804" s="20"/>
      <c r="CNH804" s="20"/>
      <c r="CNI804" s="20"/>
      <c r="CNJ804" s="20"/>
      <c r="CNK804" s="20"/>
      <c r="CNL804" s="20"/>
      <c r="CNM804" s="20"/>
      <c r="CNN804" s="20"/>
      <c r="CNO804" s="20"/>
      <c r="CNP804" s="20"/>
      <c r="CNQ804" s="20"/>
      <c r="CNR804" s="20"/>
      <c r="CNS804" s="20"/>
      <c r="CNT804" s="20"/>
      <c r="CNU804" s="20"/>
      <c r="CNV804" s="20"/>
      <c r="CNW804" s="20"/>
      <c r="CNX804" s="20"/>
      <c r="CNY804" s="20"/>
      <c r="CNZ804" s="20"/>
      <c r="COA804" s="20"/>
      <c r="COB804" s="20"/>
      <c r="COC804" s="20"/>
      <c r="COD804" s="20"/>
      <c r="COE804" s="20"/>
      <c r="COF804" s="20"/>
      <c r="COG804" s="20"/>
      <c r="COH804" s="20"/>
      <c r="COI804" s="20"/>
      <c r="COJ804" s="20"/>
      <c r="COK804" s="20"/>
      <c r="COL804" s="20"/>
      <c r="COM804" s="20"/>
      <c r="CON804" s="20"/>
      <c r="COO804" s="20"/>
      <c r="COP804" s="20"/>
      <c r="COQ804" s="20"/>
      <c r="COR804" s="20"/>
      <c r="COS804" s="20"/>
      <c r="COT804" s="20"/>
      <c r="COU804" s="20"/>
      <c r="COV804" s="20"/>
      <c r="COW804" s="20"/>
      <c r="COX804" s="20"/>
      <c r="COY804" s="20"/>
      <c r="COZ804" s="20"/>
      <c r="CPA804" s="20"/>
      <c r="CPB804" s="20"/>
      <c r="CPC804" s="20"/>
      <c r="CPD804" s="20"/>
      <c r="CPE804" s="20"/>
      <c r="CPF804" s="20"/>
      <c r="CPG804" s="20"/>
      <c r="CPH804" s="20"/>
      <c r="CPI804" s="20"/>
      <c r="CPJ804" s="20"/>
      <c r="CPK804" s="20"/>
      <c r="CPL804" s="20"/>
      <c r="CPM804" s="20"/>
      <c r="CPN804" s="20"/>
      <c r="CPO804" s="20"/>
      <c r="CPP804" s="20"/>
      <c r="CPQ804" s="20"/>
      <c r="CPR804" s="20"/>
      <c r="CPS804" s="20"/>
      <c r="CPT804" s="20"/>
      <c r="CPU804" s="20"/>
      <c r="CPV804" s="20"/>
      <c r="CPW804" s="20"/>
      <c r="CPX804" s="20"/>
      <c r="CPY804" s="20"/>
      <c r="CPZ804" s="20"/>
      <c r="CQA804" s="20"/>
      <c r="CQB804" s="20"/>
      <c r="CQC804" s="20"/>
      <c r="CQD804" s="20"/>
      <c r="CQE804" s="20"/>
      <c r="CQF804" s="20"/>
      <c r="CQG804" s="20"/>
      <c r="CQH804" s="20"/>
      <c r="CQI804" s="20"/>
      <c r="CQJ804" s="20"/>
      <c r="CQK804" s="20"/>
      <c r="CQL804" s="20"/>
      <c r="CQM804" s="20"/>
      <c r="CQN804" s="20"/>
      <c r="CQO804" s="20"/>
      <c r="CQP804" s="20"/>
      <c r="CQQ804" s="20"/>
      <c r="CQR804" s="20"/>
      <c r="CQS804" s="20"/>
      <c r="CQT804" s="20"/>
      <c r="CQU804" s="20"/>
      <c r="CQV804" s="20"/>
      <c r="CQW804" s="20"/>
      <c r="CQX804" s="20"/>
      <c r="CQY804" s="20"/>
      <c r="CQZ804" s="20"/>
      <c r="CRA804" s="20"/>
      <c r="CRB804" s="20"/>
      <c r="CRC804" s="20"/>
      <c r="CRD804" s="20"/>
      <c r="CRE804" s="20"/>
      <c r="CRF804" s="20"/>
      <c r="CRG804" s="20"/>
      <c r="CRH804" s="20"/>
      <c r="CRI804" s="20"/>
      <c r="CRJ804" s="20"/>
      <c r="CRK804" s="20"/>
      <c r="CRL804" s="20"/>
      <c r="CRM804" s="20"/>
      <c r="CRN804" s="20"/>
      <c r="CRO804" s="20"/>
      <c r="CRP804" s="20"/>
      <c r="CRQ804" s="20"/>
      <c r="CRR804" s="20"/>
      <c r="CRS804" s="20"/>
      <c r="CRT804" s="20"/>
      <c r="CRU804" s="20"/>
      <c r="CRV804" s="20"/>
      <c r="CRW804" s="20"/>
      <c r="CRX804" s="20"/>
      <c r="CRY804" s="20"/>
      <c r="CRZ804" s="20"/>
      <c r="CSA804" s="20"/>
      <c r="CSB804" s="20"/>
      <c r="CSC804" s="20"/>
      <c r="CSD804" s="20"/>
      <c r="CSE804" s="20"/>
      <c r="CSF804" s="20"/>
      <c r="CSG804" s="20"/>
      <c r="CSH804" s="20"/>
      <c r="CSI804" s="20"/>
      <c r="CSJ804" s="20"/>
      <c r="CSK804" s="20"/>
      <c r="CSL804" s="20"/>
      <c r="CSM804" s="20"/>
      <c r="CSN804" s="20"/>
      <c r="CSO804" s="20"/>
      <c r="CSP804" s="20"/>
      <c r="CSQ804" s="20"/>
      <c r="CSR804" s="20"/>
      <c r="CSS804" s="20"/>
      <c r="CST804" s="20"/>
      <c r="CSU804" s="20"/>
      <c r="CSV804" s="20"/>
      <c r="CSW804" s="20"/>
      <c r="CSX804" s="20"/>
      <c r="CSY804" s="20"/>
      <c r="CSZ804" s="20"/>
      <c r="CTA804" s="20"/>
      <c r="CTB804" s="20"/>
      <c r="CTC804" s="20"/>
      <c r="CTD804" s="20"/>
      <c r="CTE804" s="20"/>
      <c r="CTF804" s="20"/>
      <c r="CTG804" s="20"/>
      <c r="CTH804" s="20"/>
      <c r="CTI804" s="20"/>
      <c r="CTJ804" s="20"/>
      <c r="CTK804" s="20"/>
      <c r="CTL804" s="20"/>
      <c r="CTM804" s="20"/>
      <c r="CTN804" s="20"/>
      <c r="CTO804" s="20"/>
      <c r="CTP804" s="20"/>
      <c r="CTQ804" s="20"/>
      <c r="CTR804" s="20"/>
      <c r="CTS804" s="20"/>
      <c r="CTT804" s="20"/>
      <c r="CTU804" s="20"/>
      <c r="CTV804" s="20"/>
      <c r="CTW804" s="20"/>
      <c r="CTX804" s="20"/>
      <c r="CTY804" s="20"/>
      <c r="CTZ804" s="20"/>
      <c r="CUA804" s="20"/>
      <c r="CUB804" s="20"/>
      <c r="CUC804" s="20"/>
      <c r="CUD804" s="20"/>
      <c r="CUE804" s="20"/>
      <c r="CUF804" s="20"/>
      <c r="CUG804" s="20"/>
      <c r="CUH804" s="20"/>
      <c r="CUI804" s="20"/>
      <c r="CUJ804" s="20"/>
      <c r="CUK804" s="20"/>
      <c r="CUL804" s="20"/>
      <c r="CUM804" s="20"/>
      <c r="CUN804" s="20"/>
      <c r="CUO804" s="20"/>
      <c r="CUP804" s="20"/>
      <c r="CUQ804" s="20"/>
      <c r="CUR804" s="20"/>
      <c r="CUS804" s="20"/>
      <c r="CUT804" s="20"/>
      <c r="CUU804" s="20"/>
      <c r="CUV804" s="20"/>
      <c r="CUW804" s="20"/>
      <c r="CUX804" s="20"/>
      <c r="CUY804" s="20"/>
      <c r="CUZ804" s="20"/>
      <c r="CVA804" s="20"/>
      <c r="CVB804" s="20"/>
      <c r="CVC804" s="20"/>
      <c r="CVD804" s="20"/>
      <c r="CVE804" s="20"/>
      <c r="CVF804" s="20"/>
      <c r="CVG804" s="20"/>
      <c r="CVH804" s="20"/>
      <c r="CVI804" s="20"/>
      <c r="CVJ804" s="20"/>
      <c r="CVK804" s="20"/>
      <c r="CVL804" s="20"/>
      <c r="CVM804" s="20"/>
      <c r="CVN804" s="20"/>
      <c r="CVO804" s="20"/>
      <c r="CVP804" s="20"/>
      <c r="CVQ804" s="20"/>
      <c r="CVR804" s="20"/>
      <c r="CVS804" s="20"/>
      <c r="CVT804" s="20"/>
      <c r="CVU804" s="20"/>
      <c r="CVV804" s="20"/>
      <c r="CVW804" s="20"/>
      <c r="CVX804" s="20"/>
      <c r="CVY804" s="20"/>
      <c r="CVZ804" s="20"/>
      <c r="CWA804" s="20"/>
      <c r="CWB804" s="20"/>
      <c r="CWC804" s="20"/>
      <c r="CWD804" s="20"/>
      <c r="CWE804" s="20"/>
      <c r="CWF804" s="20"/>
      <c r="CWG804" s="20"/>
      <c r="CWH804" s="20"/>
      <c r="CWI804" s="20"/>
      <c r="CWJ804" s="20"/>
      <c r="CWK804" s="20"/>
      <c r="CWL804" s="20"/>
      <c r="CWM804" s="20"/>
      <c r="CWN804" s="20"/>
      <c r="CWO804" s="20"/>
      <c r="CWP804" s="20"/>
      <c r="CWQ804" s="20"/>
      <c r="CWR804" s="20"/>
      <c r="CWS804" s="20"/>
      <c r="CWT804" s="20"/>
      <c r="CWU804" s="20"/>
      <c r="CWV804" s="20"/>
      <c r="CWW804" s="20"/>
      <c r="CWX804" s="20"/>
      <c r="CWY804" s="20"/>
      <c r="CWZ804" s="20"/>
      <c r="CXA804" s="20"/>
      <c r="CXB804" s="20"/>
      <c r="CXC804" s="20"/>
      <c r="CXD804" s="20"/>
      <c r="CXE804" s="20"/>
      <c r="CXF804" s="20"/>
      <c r="CXG804" s="20"/>
      <c r="CXH804" s="20"/>
      <c r="CXI804" s="20"/>
      <c r="CXJ804" s="20"/>
      <c r="CXK804" s="20"/>
      <c r="CXL804" s="20"/>
      <c r="CXM804" s="20"/>
      <c r="CXN804" s="20"/>
      <c r="CXO804" s="20"/>
      <c r="CXP804" s="20"/>
      <c r="CXQ804" s="20"/>
      <c r="CXR804" s="20"/>
      <c r="CXS804" s="20"/>
      <c r="CXT804" s="20"/>
      <c r="CXU804" s="20"/>
      <c r="CXV804" s="20"/>
      <c r="CXW804" s="20"/>
      <c r="CXX804" s="20"/>
      <c r="CXY804" s="20"/>
      <c r="CXZ804" s="20"/>
      <c r="CYA804" s="20"/>
      <c r="CYB804" s="20"/>
      <c r="CYC804" s="20"/>
      <c r="CYD804" s="20"/>
      <c r="CYE804" s="20"/>
      <c r="CYF804" s="20"/>
      <c r="CYG804" s="20"/>
      <c r="CYH804" s="20"/>
      <c r="CYI804" s="20"/>
      <c r="CYJ804" s="20"/>
      <c r="CYK804" s="20"/>
      <c r="CYL804" s="20"/>
      <c r="CYM804" s="20"/>
      <c r="CYN804" s="20"/>
      <c r="CYO804" s="20"/>
      <c r="CYP804" s="20"/>
      <c r="CYQ804" s="20"/>
      <c r="CYR804" s="20"/>
      <c r="CYS804" s="20"/>
      <c r="CYT804" s="20"/>
      <c r="CYU804" s="20"/>
      <c r="CYV804" s="20"/>
      <c r="CYW804" s="20"/>
      <c r="CYX804" s="20"/>
      <c r="CYY804" s="20"/>
      <c r="CYZ804" s="20"/>
      <c r="CZA804" s="20"/>
      <c r="CZB804" s="20"/>
      <c r="CZC804" s="20"/>
      <c r="CZD804" s="20"/>
      <c r="CZE804" s="20"/>
      <c r="CZF804" s="20"/>
      <c r="CZG804" s="20"/>
      <c r="CZH804" s="20"/>
      <c r="CZI804" s="20"/>
      <c r="CZJ804" s="20"/>
      <c r="CZK804" s="20"/>
      <c r="CZL804" s="20"/>
      <c r="CZM804" s="20"/>
      <c r="CZN804" s="20"/>
      <c r="CZO804" s="20"/>
      <c r="CZP804" s="20"/>
      <c r="CZQ804" s="20"/>
      <c r="CZR804" s="20"/>
      <c r="CZS804" s="20"/>
      <c r="CZT804" s="20"/>
      <c r="CZU804" s="20"/>
      <c r="CZV804" s="20"/>
      <c r="CZW804" s="20"/>
      <c r="CZX804" s="20"/>
      <c r="CZY804" s="20"/>
      <c r="CZZ804" s="20"/>
      <c r="DAA804" s="20"/>
      <c r="DAB804" s="20"/>
      <c r="DAC804" s="20"/>
      <c r="DAD804" s="20"/>
      <c r="DAE804" s="20"/>
      <c r="DAF804" s="20"/>
      <c r="DAG804" s="20"/>
      <c r="DAH804" s="20"/>
      <c r="DAI804" s="20"/>
      <c r="DAJ804" s="20"/>
      <c r="DAK804" s="20"/>
      <c r="DAL804" s="20"/>
      <c r="DAM804" s="20"/>
      <c r="DAN804" s="20"/>
      <c r="DAO804" s="20"/>
      <c r="DAP804" s="20"/>
      <c r="DAQ804" s="20"/>
      <c r="DAR804" s="20"/>
      <c r="DAS804" s="20"/>
      <c r="DAT804" s="20"/>
      <c r="DAU804" s="20"/>
      <c r="DAV804" s="20"/>
      <c r="DAW804" s="20"/>
      <c r="DAX804" s="20"/>
      <c r="DAY804" s="20"/>
      <c r="DAZ804" s="20"/>
      <c r="DBA804" s="20"/>
      <c r="DBB804" s="20"/>
      <c r="DBC804" s="20"/>
      <c r="DBD804" s="20"/>
      <c r="DBE804" s="20"/>
      <c r="DBF804" s="20"/>
      <c r="DBG804" s="20"/>
      <c r="DBH804" s="20"/>
      <c r="DBI804" s="20"/>
      <c r="DBJ804" s="20"/>
      <c r="DBK804" s="20"/>
      <c r="DBL804" s="20"/>
      <c r="DBM804" s="20"/>
      <c r="DBN804" s="20"/>
      <c r="DBO804" s="20"/>
      <c r="DBP804" s="20"/>
      <c r="DBQ804" s="20"/>
      <c r="DBR804" s="20"/>
      <c r="DBS804" s="20"/>
      <c r="DBT804" s="20"/>
      <c r="DBU804" s="20"/>
      <c r="DBV804" s="20"/>
      <c r="DBW804" s="20"/>
      <c r="DBX804" s="20"/>
      <c r="DBY804" s="20"/>
      <c r="DBZ804" s="20"/>
      <c r="DCA804" s="20"/>
      <c r="DCB804" s="20"/>
      <c r="DCC804" s="20"/>
      <c r="DCD804" s="20"/>
      <c r="DCE804" s="20"/>
      <c r="DCF804" s="20"/>
      <c r="DCG804" s="20"/>
      <c r="DCH804" s="20"/>
      <c r="DCI804" s="20"/>
      <c r="DCJ804" s="20"/>
      <c r="DCK804" s="20"/>
      <c r="DCL804" s="20"/>
      <c r="DCM804" s="20"/>
      <c r="DCN804" s="20"/>
      <c r="DCO804" s="20"/>
      <c r="DCP804" s="20"/>
      <c r="DCQ804" s="20"/>
      <c r="DCR804" s="20"/>
      <c r="DCS804" s="20"/>
      <c r="DCT804" s="20"/>
      <c r="DCU804" s="20"/>
      <c r="DCV804" s="20"/>
      <c r="DCW804" s="20"/>
      <c r="DCX804" s="20"/>
      <c r="DCY804" s="20"/>
      <c r="DCZ804" s="20"/>
      <c r="DDA804" s="20"/>
      <c r="DDB804" s="20"/>
      <c r="DDC804" s="20"/>
      <c r="DDD804" s="20"/>
      <c r="DDE804" s="20"/>
      <c r="DDF804" s="20"/>
      <c r="DDG804" s="20"/>
      <c r="DDH804" s="20"/>
      <c r="DDI804" s="20"/>
      <c r="DDJ804" s="20"/>
      <c r="DDK804" s="20"/>
      <c r="DDL804" s="20"/>
      <c r="DDM804" s="20"/>
      <c r="DDN804" s="20"/>
      <c r="DDO804" s="20"/>
      <c r="DDP804" s="20"/>
      <c r="DDQ804" s="20"/>
      <c r="DDR804" s="20"/>
      <c r="DDS804" s="20"/>
      <c r="DDT804" s="20"/>
      <c r="DDU804" s="20"/>
      <c r="DDV804" s="20"/>
      <c r="DDW804" s="20"/>
      <c r="DDX804" s="20"/>
      <c r="DDY804" s="20"/>
      <c r="DDZ804" s="20"/>
      <c r="DEA804" s="20"/>
      <c r="DEB804" s="20"/>
      <c r="DEC804" s="20"/>
      <c r="DED804" s="20"/>
      <c r="DEE804" s="20"/>
      <c r="DEF804" s="20"/>
      <c r="DEG804" s="20"/>
      <c r="DEH804" s="20"/>
      <c r="DEI804" s="20"/>
      <c r="DEJ804" s="20"/>
      <c r="DEK804" s="20"/>
      <c r="DEL804" s="20"/>
      <c r="DEM804" s="20"/>
      <c r="DEN804" s="20"/>
      <c r="DEO804" s="20"/>
      <c r="DEP804" s="20"/>
      <c r="DEQ804" s="20"/>
      <c r="DER804" s="20"/>
      <c r="DES804" s="20"/>
      <c r="DET804" s="20"/>
      <c r="DEU804" s="20"/>
      <c r="DEV804" s="20"/>
      <c r="DEW804" s="20"/>
      <c r="DEX804" s="20"/>
      <c r="DEY804" s="20"/>
      <c r="DEZ804" s="20"/>
      <c r="DFA804" s="20"/>
      <c r="DFB804" s="20"/>
      <c r="DFC804" s="20"/>
      <c r="DFD804" s="20"/>
      <c r="DFE804" s="20"/>
      <c r="DFF804" s="20"/>
      <c r="DFG804" s="20"/>
      <c r="DFH804" s="20"/>
      <c r="DFI804" s="20"/>
      <c r="DFJ804" s="20"/>
      <c r="DFK804" s="20"/>
      <c r="DFL804" s="20"/>
      <c r="DFM804" s="20"/>
      <c r="DFN804" s="20"/>
      <c r="DFO804" s="20"/>
      <c r="DFP804" s="20"/>
      <c r="DFQ804" s="20"/>
      <c r="DFR804" s="20"/>
      <c r="DFS804" s="20"/>
      <c r="DFT804" s="20"/>
      <c r="DFU804" s="20"/>
      <c r="DFV804" s="20"/>
      <c r="DFW804" s="20"/>
      <c r="DFX804" s="20"/>
      <c r="DFY804" s="20"/>
      <c r="DFZ804" s="20"/>
      <c r="DGA804" s="20"/>
      <c r="DGB804" s="20"/>
      <c r="DGC804" s="20"/>
      <c r="DGD804" s="20"/>
      <c r="DGE804" s="20"/>
      <c r="DGF804" s="20"/>
      <c r="DGG804" s="20"/>
      <c r="DGH804" s="20"/>
      <c r="DGI804" s="20"/>
      <c r="DGJ804" s="20"/>
      <c r="DGK804" s="20"/>
      <c r="DGL804" s="20"/>
      <c r="DGM804" s="20"/>
      <c r="DGN804" s="20"/>
      <c r="DGO804" s="20"/>
      <c r="DGP804" s="20"/>
      <c r="DGQ804" s="20"/>
      <c r="DGR804" s="20"/>
      <c r="DGS804" s="20"/>
      <c r="DGT804" s="20"/>
      <c r="DGU804" s="20"/>
      <c r="DGV804" s="20"/>
      <c r="DGW804" s="20"/>
      <c r="DGX804" s="20"/>
      <c r="DGY804" s="20"/>
      <c r="DGZ804" s="20"/>
      <c r="DHA804" s="20"/>
      <c r="DHB804" s="20"/>
      <c r="DHC804" s="20"/>
      <c r="DHD804" s="20"/>
      <c r="DHE804" s="20"/>
      <c r="DHF804" s="20"/>
      <c r="DHG804" s="20"/>
      <c r="DHH804" s="20"/>
      <c r="DHI804" s="20"/>
      <c r="DHJ804" s="20"/>
      <c r="DHK804" s="20"/>
      <c r="DHL804" s="20"/>
      <c r="DHM804" s="20"/>
      <c r="DHN804" s="20"/>
      <c r="DHO804" s="20"/>
      <c r="DHP804" s="20"/>
      <c r="DHQ804" s="20"/>
      <c r="DHR804" s="20"/>
      <c r="DHS804" s="20"/>
      <c r="DHT804" s="20"/>
      <c r="DHU804" s="20"/>
      <c r="DHV804" s="20"/>
      <c r="DHW804" s="20"/>
      <c r="DHX804" s="20"/>
      <c r="DHY804" s="20"/>
      <c r="DHZ804" s="20"/>
      <c r="DIA804" s="20"/>
      <c r="DIB804" s="20"/>
      <c r="DIC804" s="20"/>
      <c r="DID804" s="20"/>
      <c r="DIE804" s="20"/>
      <c r="DIF804" s="20"/>
      <c r="DIG804" s="20"/>
      <c r="DIH804" s="20"/>
      <c r="DII804" s="20"/>
      <c r="DIJ804" s="20"/>
      <c r="DIK804" s="20"/>
      <c r="DIL804" s="20"/>
      <c r="DIM804" s="20"/>
      <c r="DIN804" s="20"/>
      <c r="DIO804" s="20"/>
      <c r="DIP804" s="20"/>
      <c r="DIQ804" s="20"/>
      <c r="DIR804" s="20"/>
      <c r="DIS804" s="20"/>
      <c r="DIT804" s="20"/>
      <c r="DIU804" s="20"/>
      <c r="DIV804" s="20"/>
      <c r="DIW804" s="20"/>
      <c r="DIX804" s="20"/>
      <c r="DIY804" s="20"/>
      <c r="DIZ804" s="20"/>
      <c r="DJA804" s="20"/>
      <c r="DJB804" s="20"/>
      <c r="DJC804" s="20"/>
      <c r="DJD804" s="20"/>
      <c r="DJE804" s="20"/>
      <c r="DJF804" s="20"/>
      <c r="DJG804" s="20"/>
      <c r="DJH804" s="20"/>
      <c r="DJI804" s="20"/>
      <c r="DJJ804" s="20"/>
      <c r="DJK804" s="20"/>
      <c r="DJL804" s="20"/>
      <c r="DJM804" s="20"/>
      <c r="DJN804" s="20"/>
      <c r="DJO804" s="20"/>
      <c r="DJP804" s="20"/>
      <c r="DJQ804" s="20"/>
      <c r="DJR804" s="20"/>
      <c r="DJS804" s="20"/>
      <c r="DJT804" s="20"/>
      <c r="DJU804" s="20"/>
      <c r="DJV804" s="20"/>
      <c r="DJW804" s="20"/>
      <c r="DJX804" s="20"/>
      <c r="DJY804" s="20"/>
      <c r="DJZ804" s="20"/>
      <c r="DKA804" s="20"/>
      <c r="DKB804" s="20"/>
      <c r="DKC804" s="20"/>
      <c r="DKD804" s="20"/>
      <c r="DKE804" s="20"/>
      <c r="DKF804" s="20"/>
      <c r="DKG804" s="20"/>
      <c r="DKH804" s="20"/>
      <c r="DKI804" s="20"/>
      <c r="DKJ804" s="20"/>
      <c r="DKK804" s="20"/>
      <c r="DKL804" s="20"/>
      <c r="DKM804" s="20"/>
      <c r="DKN804" s="20"/>
      <c r="DKO804" s="20"/>
      <c r="DKP804" s="20"/>
      <c r="DKQ804" s="20"/>
      <c r="DKR804" s="20"/>
      <c r="DKS804" s="20"/>
      <c r="DKT804" s="20"/>
      <c r="DKU804" s="20"/>
      <c r="DKV804" s="20"/>
      <c r="DKW804" s="20"/>
      <c r="DKX804" s="20"/>
      <c r="DKY804" s="20"/>
      <c r="DKZ804" s="20"/>
      <c r="DLA804" s="20"/>
      <c r="DLB804" s="20"/>
      <c r="DLC804" s="20"/>
      <c r="DLD804" s="20"/>
      <c r="DLE804" s="20"/>
      <c r="DLF804" s="20"/>
      <c r="DLG804" s="20"/>
      <c r="DLH804" s="20"/>
      <c r="DLI804" s="20"/>
      <c r="DLJ804" s="20"/>
      <c r="DLK804" s="20"/>
      <c r="DLL804" s="20"/>
      <c r="DLM804" s="20"/>
      <c r="DLN804" s="20"/>
      <c r="DLO804" s="20"/>
      <c r="DLP804" s="20"/>
      <c r="DLQ804" s="20"/>
      <c r="DLR804" s="20"/>
      <c r="DLS804" s="20"/>
      <c r="DLT804" s="20"/>
      <c r="DLU804" s="20"/>
      <c r="DLV804" s="20"/>
      <c r="DLW804" s="20"/>
      <c r="DLX804" s="20"/>
      <c r="DLY804" s="20"/>
      <c r="DLZ804" s="20"/>
      <c r="DMA804" s="20"/>
      <c r="DMB804" s="20"/>
      <c r="DMC804" s="20"/>
      <c r="DMD804" s="20"/>
      <c r="DME804" s="20"/>
      <c r="DMF804" s="20"/>
      <c r="DMG804" s="20"/>
      <c r="DMH804" s="20"/>
      <c r="DMI804" s="20"/>
      <c r="DMJ804" s="20"/>
      <c r="DMK804" s="20"/>
      <c r="DML804" s="20"/>
      <c r="DMM804" s="20"/>
      <c r="DMN804" s="20"/>
      <c r="DMO804" s="20"/>
      <c r="DMP804" s="20"/>
      <c r="DMQ804" s="20"/>
      <c r="DMR804" s="20"/>
      <c r="DMS804" s="20"/>
      <c r="DMT804" s="20"/>
      <c r="DMU804" s="20"/>
      <c r="DMV804" s="20"/>
      <c r="DMW804" s="20"/>
      <c r="DMX804" s="20"/>
      <c r="DMY804" s="20"/>
      <c r="DMZ804" s="20"/>
      <c r="DNA804" s="20"/>
      <c r="DNB804" s="20"/>
      <c r="DNC804" s="20"/>
      <c r="DND804" s="20"/>
      <c r="DNE804" s="20"/>
      <c r="DNF804" s="20"/>
      <c r="DNG804" s="20"/>
      <c r="DNH804" s="20"/>
      <c r="DNI804" s="20"/>
      <c r="DNJ804" s="20"/>
      <c r="DNK804" s="20"/>
      <c r="DNL804" s="20"/>
      <c r="DNM804" s="20"/>
      <c r="DNN804" s="20"/>
      <c r="DNO804" s="20"/>
      <c r="DNP804" s="20"/>
      <c r="DNQ804" s="20"/>
      <c r="DNR804" s="20"/>
      <c r="DNS804" s="20"/>
      <c r="DNT804" s="20"/>
      <c r="DNU804" s="20"/>
      <c r="DNV804" s="20"/>
      <c r="DNW804" s="20"/>
      <c r="DNX804" s="20"/>
      <c r="DNY804" s="20"/>
      <c r="DNZ804" s="20"/>
      <c r="DOA804" s="20"/>
      <c r="DOB804" s="20"/>
      <c r="DOC804" s="20"/>
      <c r="DOD804" s="20"/>
      <c r="DOE804" s="20"/>
      <c r="DOF804" s="20"/>
      <c r="DOG804" s="20"/>
      <c r="DOH804" s="20"/>
      <c r="DOI804" s="20"/>
      <c r="DOJ804" s="20"/>
      <c r="DOK804" s="20"/>
      <c r="DOL804" s="20"/>
      <c r="DOM804" s="20"/>
      <c r="DON804" s="20"/>
      <c r="DOO804" s="20"/>
      <c r="DOP804" s="20"/>
      <c r="DOQ804" s="20"/>
      <c r="DOR804" s="20"/>
      <c r="DOS804" s="20"/>
      <c r="DOT804" s="20"/>
      <c r="DOU804" s="20"/>
      <c r="DOV804" s="20"/>
      <c r="DOW804" s="20"/>
      <c r="DOX804" s="20"/>
      <c r="DOY804" s="20"/>
      <c r="DOZ804" s="20"/>
      <c r="DPA804" s="20"/>
      <c r="DPB804" s="20"/>
      <c r="DPC804" s="20"/>
      <c r="DPD804" s="20"/>
      <c r="DPE804" s="20"/>
      <c r="DPF804" s="20"/>
      <c r="DPG804" s="20"/>
      <c r="DPH804" s="20"/>
      <c r="DPI804" s="20"/>
      <c r="DPJ804" s="20"/>
      <c r="DPK804" s="20"/>
      <c r="DPL804" s="20"/>
      <c r="DPM804" s="20"/>
      <c r="DPN804" s="20"/>
      <c r="DPO804" s="20"/>
      <c r="DPP804" s="20"/>
      <c r="DPQ804" s="20"/>
      <c r="DPR804" s="20"/>
      <c r="DPS804" s="20"/>
      <c r="DPT804" s="20"/>
      <c r="DPU804" s="20"/>
      <c r="DPV804" s="20"/>
      <c r="DPW804" s="20"/>
      <c r="DPX804" s="20"/>
      <c r="DPY804" s="20"/>
      <c r="DPZ804" s="20"/>
      <c r="DQA804" s="20"/>
      <c r="DQB804" s="20"/>
      <c r="DQC804" s="20"/>
      <c r="DQD804" s="20"/>
      <c r="DQE804" s="20"/>
      <c r="DQF804" s="20"/>
      <c r="DQG804" s="20"/>
      <c r="DQH804" s="20"/>
      <c r="DQI804" s="20"/>
      <c r="DQJ804" s="20"/>
      <c r="DQK804" s="20"/>
      <c r="DQL804" s="20"/>
      <c r="DQM804" s="20"/>
      <c r="DQN804" s="20"/>
      <c r="DQO804" s="20"/>
      <c r="DQP804" s="20"/>
      <c r="DQQ804" s="20"/>
      <c r="DQR804" s="20"/>
      <c r="DQS804" s="20"/>
      <c r="DQT804" s="20"/>
      <c r="DQU804" s="20"/>
      <c r="DQV804" s="20"/>
      <c r="DQW804" s="20"/>
      <c r="DQX804" s="20"/>
      <c r="DQY804" s="20"/>
      <c r="DQZ804" s="20"/>
      <c r="DRA804" s="20"/>
      <c r="DRB804" s="20"/>
      <c r="DRC804" s="20"/>
      <c r="DRD804" s="20"/>
      <c r="DRE804" s="20"/>
      <c r="DRF804" s="20"/>
      <c r="DRG804" s="20"/>
      <c r="DRH804" s="20"/>
      <c r="DRI804" s="20"/>
      <c r="DRJ804" s="20"/>
      <c r="DRK804" s="20"/>
      <c r="DRL804" s="20"/>
      <c r="DRM804" s="20"/>
      <c r="DRN804" s="20"/>
      <c r="DRO804" s="20"/>
      <c r="DRP804" s="20"/>
      <c r="DRQ804" s="20"/>
      <c r="DRR804" s="20"/>
      <c r="DRS804" s="20"/>
      <c r="DRT804" s="20"/>
      <c r="DRU804" s="20"/>
      <c r="DRV804" s="20"/>
      <c r="DRW804" s="20"/>
      <c r="DRX804" s="20"/>
      <c r="DRY804" s="20"/>
      <c r="DRZ804" s="20"/>
      <c r="DSA804" s="20"/>
      <c r="DSB804" s="20"/>
      <c r="DSC804" s="20"/>
      <c r="DSD804" s="20"/>
      <c r="DSE804" s="20"/>
      <c r="DSF804" s="20"/>
      <c r="DSG804" s="20"/>
      <c r="DSH804" s="20"/>
      <c r="DSI804" s="20"/>
      <c r="DSJ804" s="20"/>
      <c r="DSK804" s="20"/>
      <c r="DSL804" s="20"/>
      <c r="DSM804" s="20"/>
      <c r="DSN804" s="20"/>
      <c r="DSO804" s="20"/>
      <c r="DSP804" s="20"/>
      <c r="DSQ804" s="20"/>
      <c r="DSR804" s="20"/>
      <c r="DSS804" s="20"/>
      <c r="DST804" s="20"/>
      <c r="DSU804" s="20"/>
      <c r="DSV804" s="20"/>
      <c r="DSW804" s="20"/>
      <c r="DSX804" s="20"/>
      <c r="DSY804" s="20"/>
      <c r="DSZ804" s="20"/>
      <c r="DTA804" s="20"/>
      <c r="DTB804" s="20"/>
      <c r="DTC804" s="20"/>
      <c r="DTD804" s="20"/>
      <c r="DTE804" s="20"/>
      <c r="DTF804" s="20"/>
      <c r="DTG804" s="20"/>
      <c r="DTH804" s="20"/>
      <c r="DTI804" s="20"/>
      <c r="DTJ804" s="20"/>
      <c r="DTK804" s="20"/>
      <c r="DTL804" s="20"/>
      <c r="DTM804" s="20"/>
      <c r="DTN804" s="20"/>
      <c r="DTO804" s="20"/>
      <c r="DTP804" s="20"/>
      <c r="DTQ804" s="20"/>
      <c r="DTR804" s="20"/>
      <c r="DTS804" s="20"/>
      <c r="DTT804" s="20"/>
      <c r="DTU804" s="20"/>
      <c r="DTV804" s="20"/>
      <c r="DTW804" s="20"/>
      <c r="DTX804" s="20"/>
      <c r="DTY804" s="20"/>
      <c r="DTZ804" s="20"/>
      <c r="DUA804" s="20"/>
      <c r="DUB804" s="20"/>
      <c r="DUC804" s="20"/>
      <c r="DUD804" s="20"/>
      <c r="DUE804" s="20"/>
      <c r="DUF804" s="20"/>
      <c r="DUG804" s="20"/>
      <c r="DUH804" s="20"/>
      <c r="DUI804" s="20"/>
      <c r="DUJ804" s="20"/>
      <c r="DUK804" s="20"/>
      <c r="DUL804" s="20"/>
      <c r="DUM804" s="20"/>
      <c r="DUN804" s="20"/>
      <c r="DUO804" s="20"/>
      <c r="DUP804" s="20"/>
      <c r="DUQ804" s="20"/>
      <c r="DUR804" s="20"/>
      <c r="DUS804" s="20"/>
      <c r="DUT804" s="20"/>
      <c r="DUU804" s="20"/>
      <c r="DUV804" s="20"/>
      <c r="DUW804" s="20"/>
      <c r="DUX804" s="20"/>
      <c r="DUY804" s="20"/>
      <c r="DUZ804" s="20"/>
      <c r="DVA804" s="20"/>
      <c r="DVB804" s="20"/>
      <c r="DVC804" s="20"/>
      <c r="DVD804" s="20"/>
      <c r="DVE804" s="20"/>
      <c r="DVF804" s="20"/>
      <c r="DVG804" s="20"/>
      <c r="DVH804" s="20"/>
      <c r="DVI804" s="20"/>
      <c r="DVJ804" s="20"/>
      <c r="DVK804" s="20"/>
      <c r="DVL804" s="20"/>
      <c r="DVM804" s="20"/>
      <c r="DVN804" s="20"/>
      <c r="DVO804" s="20"/>
      <c r="DVP804" s="20"/>
      <c r="DVQ804" s="20"/>
      <c r="DVR804" s="20"/>
      <c r="DVS804" s="20"/>
      <c r="DVT804" s="20"/>
      <c r="DVU804" s="20"/>
      <c r="DVV804" s="20"/>
      <c r="DVW804" s="20"/>
      <c r="DVX804" s="20"/>
      <c r="DVY804" s="20"/>
      <c r="DVZ804" s="20"/>
      <c r="DWA804" s="20"/>
      <c r="DWB804" s="20"/>
      <c r="DWC804" s="20"/>
      <c r="DWD804" s="20"/>
      <c r="DWE804" s="20"/>
      <c r="DWF804" s="20"/>
      <c r="DWG804" s="20"/>
      <c r="DWH804" s="20"/>
      <c r="DWI804" s="20"/>
      <c r="DWJ804" s="20"/>
      <c r="DWK804" s="20"/>
      <c r="DWL804" s="20"/>
      <c r="DWM804" s="20"/>
      <c r="DWN804" s="20"/>
      <c r="DWO804" s="20"/>
      <c r="DWP804" s="20"/>
      <c r="DWQ804" s="20"/>
      <c r="DWR804" s="20"/>
      <c r="DWS804" s="20"/>
      <c r="DWT804" s="20"/>
      <c r="DWU804" s="20"/>
      <c r="DWV804" s="20"/>
      <c r="DWW804" s="20"/>
      <c r="DWX804" s="20"/>
      <c r="DWY804" s="20"/>
      <c r="DWZ804" s="20"/>
      <c r="DXA804" s="20"/>
      <c r="DXB804" s="20"/>
      <c r="DXC804" s="20"/>
      <c r="DXD804" s="20"/>
      <c r="DXE804" s="20"/>
      <c r="DXF804" s="20"/>
      <c r="DXG804" s="20"/>
      <c r="DXH804" s="20"/>
      <c r="DXI804" s="20"/>
      <c r="DXJ804" s="20"/>
      <c r="DXK804" s="20"/>
      <c r="DXL804" s="20"/>
      <c r="DXM804" s="20"/>
      <c r="DXN804" s="20"/>
      <c r="DXO804" s="20"/>
      <c r="DXP804" s="20"/>
      <c r="DXQ804" s="20"/>
      <c r="DXR804" s="20"/>
      <c r="DXS804" s="20"/>
      <c r="DXT804" s="20"/>
      <c r="DXU804" s="20"/>
      <c r="DXV804" s="20"/>
      <c r="DXW804" s="20"/>
      <c r="DXX804" s="20"/>
      <c r="DXY804" s="20"/>
      <c r="DXZ804" s="20"/>
      <c r="DYA804" s="20"/>
      <c r="DYB804" s="20"/>
      <c r="DYC804" s="20"/>
      <c r="DYD804" s="20"/>
      <c r="DYE804" s="20"/>
      <c r="DYF804" s="20"/>
      <c r="DYG804" s="20"/>
      <c r="DYH804" s="20"/>
      <c r="DYI804" s="20"/>
      <c r="DYJ804" s="20"/>
      <c r="DYK804" s="20"/>
      <c r="DYL804" s="20"/>
      <c r="DYM804" s="20"/>
      <c r="DYN804" s="20"/>
      <c r="DYO804" s="20"/>
      <c r="DYP804" s="20"/>
      <c r="DYQ804" s="20"/>
      <c r="DYR804" s="20"/>
      <c r="DYS804" s="20"/>
      <c r="DYT804" s="20"/>
      <c r="DYU804" s="20"/>
      <c r="DYV804" s="20"/>
      <c r="DYW804" s="20"/>
      <c r="DYX804" s="20"/>
      <c r="DYY804" s="20"/>
      <c r="DYZ804" s="20"/>
      <c r="DZA804" s="20"/>
      <c r="DZB804" s="20"/>
      <c r="DZC804" s="20"/>
      <c r="DZD804" s="20"/>
      <c r="DZE804" s="20"/>
      <c r="DZF804" s="20"/>
      <c r="DZG804" s="20"/>
      <c r="DZH804" s="20"/>
      <c r="DZI804" s="20"/>
      <c r="DZJ804" s="20"/>
      <c r="DZK804" s="20"/>
      <c r="DZL804" s="20"/>
      <c r="DZM804" s="20"/>
      <c r="DZN804" s="20"/>
      <c r="DZO804" s="20"/>
      <c r="DZP804" s="20"/>
      <c r="DZQ804" s="20"/>
      <c r="DZR804" s="20"/>
      <c r="DZS804" s="20"/>
      <c r="DZT804" s="20"/>
      <c r="DZU804" s="20"/>
      <c r="DZV804" s="20"/>
      <c r="DZW804" s="20"/>
      <c r="DZX804" s="20"/>
      <c r="DZY804" s="20"/>
      <c r="DZZ804" s="20"/>
      <c r="EAA804" s="20"/>
      <c r="EAB804" s="20"/>
      <c r="EAC804" s="20"/>
      <c r="EAD804" s="20"/>
      <c r="EAE804" s="20"/>
      <c r="EAF804" s="20"/>
      <c r="EAG804" s="20"/>
      <c r="EAH804" s="20"/>
      <c r="EAI804" s="20"/>
      <c r="EAJ804" s="20"/>
      <c r="EAK804" s="20"/>
      <c r="EAL804" s="20"/>
      <c r="EAM804" s="20"/>
      <c r="EAN804" s="20"/>
      <c r="EAO804" s="20"/>
      <c r="EAP804" s="20"/>
      <c r="EAQ804" s="20"/>
      <c r="EAR804" s="20"/>
      <c r="EAS804" s="20"/>
      <c r="EAT804" s="20"/>
      <c r="EAU804" s="20"/>
      <c r="EAV804" s="20"/>
      <c r="EAW804" s="20"/>
      <c r="EAX804" s="20"/>
      <c r="EAY804" s="20"/>
      <c r="EAZ804" s="20"/>
      <c r="EBA804" s="20"/>
      <c r="EBB804" s="20"/>
      <c r="EBC804" s="20"/>
      <c r="EBD804" s="20"/>
      <c r="EBE804" s="20"/>
      <c r="EBF804" s="20"/>
      <c r="EBG804" s="20"/>
      <c r="EBH804" s="20"/>
      <c r="EBI804" s="20"/>
      <c r="EBJ804" s="20"/>
      <c r="EBK804" s="20"/>
      <c r="EBL804" s="20"/>
      <c r="EBM804" s="20"/>
      <c r="EBN804" s="20"/>
      <c r="EBO804" s="20"/>
      <c r="EBP804" s="20"/>
      <c r="EBQ804" s="20"/>
      <c r="EBR804" s="20"/>
      <c r="EBS804" s="20"/>
      <c r="EBT804" s="20"/>
      <c r="EBU804" s="20"/>
      <c r="EBV804" s="20"/>
      <c r="EBW804" s="20"/>
      <c r="EBX804" s="20"/>
      <c r="EBY804" s="20"/>
      <c r="EBZ804" s="20"/>
      <c r="ECA804" s="20"/>
      <c r="ECB804" s="20"/>
      <c r="ECC804" s="20"/>
      <c r="ECD804" s="20"/>
      <c r="ECE804" s="20"/>
      <c r="ECF804" s="20"/>
      <c r="ECG804" s="20"/>
      <c r="ECH804" s="20"/>
      <c r="ECI804" s="20"/>
      <c r="ECJ804" s="20"/>
      <c r="ECK804" s="20"/>
      <c r="ECL804" s="20"/>
      <c r="ECM804" s="20"/>
      <c r="ECN804" s="20"/>
      <c r="ECO804" s="20"/>
      <c r="ECP804" s="20"/>
      <c r="ECQ804" s="20"/>
      <c r="ECR804" s="20"/>
      <c r="ECS804" s="20"/>
      <c r="ECT804" s="20"/>
      <c r="ECU804" s="20"/>
      <c r="ECV804" s="20"/>
      <c r="ECW804" s="20"/>
      <c r="ECX804" s="20"/>
      <c r="ECY804" s="20"/>
      <c r="ECZ804" s="20"/>
      <c r="EDA804" s="20"/>
      <c r="EDB804" s="20"/>
      <c r="EDC804" s="20"/>
      <c r="EDD804" s="20"/>
      <c r="EDE804" s="20"/>
      <c r="EDF804" s="20"/>
      <c r="EDG804" s="20"/>
      <c r="EDH804" s="20"/>
      <c r="EDI804" s="20"/>
      <c r="EDJ804" s="20"/>
      <c r="EDK804" s="20"/>
      <c r="EDL804" s="20"/>
      <c r="EDM804" s="20"/>
      <c r="EDN804" s="20"/>
      <c r="EDO804" s="20"/>
      <c r="EDP804" s="20"/>
      <c r="EDQ804" s="20"/>
      <c r="EDR804" s="20"/>
      <c r="EDS804" s="20"/>
      <c r="EDT804" s="20"/>
      <c r="EDU804" s="20"/>
      <c r="EDV804" s="20"/>
      <c r="EDW804" s="20"/>
      <c r="EDX804" s="20"/>
      <c r="EDY804" s="20"/>
      <c r="EDZ804" s="20"/>
      <c r="EEA804" s="20"/>
      <c r="EEB804" s="20"/>
      <c r="EEC804" s="20"/>
      <c r="EED804" s="20"/>
      <c r="EEE804" s="20"/>
      <c r="EEF804" s="20"/>
      <c r="EEG804" s="20"/>
      <c r="EEH804" s="20"/>
      <c r="EEI804" s="20"/>
      <c r="EEJ804" s="20"/>
      <c r="EEK804" s="20"/>
      <c r="EEL804" s="20"/>
      <c r="EEM804" s="20"/>
      <c r="EEN804" s="20"/>
      <c r="EEO804" s="20"/>
      <c r="EEP804" s="20"/>
      <c r="EEQ804" s="20"/>
      <c r="EER804" s="20"/>
      <c r="EES804" s="20"/>
      <c r="EET804" s="20"/>
      <c r="EEU804" s="20"/>
      <c r="EEV804" s="20"/>
      <c r="EEW804" s="20"/>
      <c r="EEX804" s="20"/>
      <c r="EEY804" s="20"/>
      <c r="EEZ804" s="20"/>
      <c r="EFA804" s="20"/>
      <c r="EFB804" s="20"/>
      <c r="EFC804" s="20"/>
      <c r="EFD804" s="20"/>
      <c r="EFE804" s="20"/>
      <c r="EFF804" s="20"/>
      <c r="EFG804" s="20"/>
      <c r="EFH804" s="20"/>
      <c r="EFI804" s="20"/>
      <c r="EFJ804" s="20"/>
      <c r="EFK804" s="20"/>
      <c r="EFL804" s="20"/>
      <c r="EFM804" s="20"/>
      <c r="EFN804" s="20"/>
      <c r="EFO804" s="20"/>
      <c r="EFP804" s="20"/>
      <c r="EFQ804" s="20"/>
      <c r="EFR804" s="20"/>
      <c r="EFS804" s="20"/>
      <c r="EFT804" s="20"/>
      <c r="EFU804" s="20"/>
      <c r="EFV804" s="20"/>
      <c r="EFW804" s="20"/>
      <c r="EFX804" s="20"/>
      <c r="EFY804" s="20"/>
      <c r="EFZ804" s="20"/>
      <c r="EGA804" s="20"/>
      <c r="EGB804" s="20"/>
      <c r="EGC804" s="20"/>
      <c r="EGD804" s="20"/>
      <c r="EGE804" s="20"/>
      <c r="EGF804" s="20"/>
      <c r="EGG804" s="20"/>
      <c r="EGH804" s="20"/>
      <c r="EGI804" s="20"/>
      <c r="EGJ804" s="20"/>
      <c r="EGK804" s="20"/>
      <c r="EGL804" s="20"/>
      <c r="EGM804" s="20"/>
      <c r="EGN804" s="20"/>
      <c r="EGO804" s="20"/>
      <c r="EGP804" s="20"/>
      <c r="EGQ804" s="20"/>
      <c r="EGR804" s="20"/>
      <c r="EGS804" s="20"/>
      <c r="EGT804" s="20"/>
      <c r="EGU804" s="20"/>
      <c r="EGV804" s="20"/>
      <c r="EGW804" s="20"/>
      <c r="EGX804" s="20"/>
      <c r="EGY804" s="20"/>
      <c r="EGZ804" s="20"/>
      <c r="EHA804" s="20"/>
      <c r="EHB804" s="20"/>
      <c r="EHC804" s="20"/>
      <c r="EHD804" s="20"/>
      <c r="EHE804" s="20"/>
      <c r="EHF804" s="20"/>
      <c r="EHG804" s="20"/>
      <c r="EHH804" s="20"/>
      <c r="EHI804" s="20"/>
      <c r="EHJ804" s="20"/>
      <c r="EHK804" s="20"/>
      <c r="EHL804" s="20"/>
      <c r="EHM804" s="20"/>
      <c r="EHN804" s="20"/>
      <c r="EHO804" s="20"/>
      <c r="EHP804" s="20"/>
      <c r="EHQ804" s="20"/>
      <c r="EHR804" s="20"/>
      <c r="EHS804" s="20"/>
      <c r="EHT804" s="20"/>
      <c r="EHU804" s="20"/>
      <c r="EHV804" s="20"/>
      <c r="EHW804" s="20"/>
      <c r="EHX804" s="20"/>
      <c r="EHY804" s="20"/>
      <c r="EHZ804" s="20"/>
      <c r="EIA804" s="20"/>
      <c r="EIB804" s="20"/>
      <c r="EIC804" s="20"/>
      <c r="EID804" s="20"/>
      <c r="EIE804" s="20"/>
      <c r="EIF804" s="20"/>
      <c r="EIG804" s="20"/>
      <c r="EIH804" s="20"/>
      <c r="EII804" s="20"/>
      <c r="EIJ804" s="20"/>
      <c r="EIK804" s="20"/>
      <c r="EIL804" s="20"/>
      <c r="EIM804" s="20"/>
      <c r="EIN804" s="20"/>
      <c r="EIO804" s="20"/>
      <c r="EIP804" s="20"/>
      <c r="EIQ804" s="20"/>
      <c r="EIR804" s="20"/>
      <c r="EIS804" s="20"/>
      <c r="EIT804" s="20"/>
      <c r="EIU804" s="20"/>
      <c r="EIV804" s="20"/>
      <c r="EIW804" s="20"/>
      <c r="EIX804" s="20"/>
      <c r="EIY804" s="20"/>
      <c r="EIZ804" s="20"/>
      <c r="EJA804" s="20"/>
      <c r="EJB804" s="20"/>
      <c r="EJC804" s="20"/>
      <c r="EJD804" s="20"/>
      <c r="EJE804" s="20"/>
      <c r="EJF804" s="20"/>
      <c r="EJG804" s="20"/>
      <c r="EJH804" s="20"/>
      <c r="EJI804" s="20"/>
      <c r="EJJ804" s="20"/>
      <c r="EJK804" s="20"/>
      <c r="EJL804" s="20"/>
      <c r="EJM804" s="20"/>
      <c r="EJN804" s="20"/>
      <c r="EJO804" s="20"/>
      <c r="EJP804" s="20"/>
      <c r="EJQ804" s="20"/>
      <c r="EJR804" s="20"/>
      <c r="EJS804" s="20"/>
      <c r="EJT804" s="20"/>
      <c r="EJU804" s="20"/>
      <c r="EJV804" s="20"/>
      <c r="EJW804" s="20"/>
      <c r="EJX804" s="20"/>
      <c r="EJY804" s="20"/>
      <c r="EJZ804" s="20"/>
      <c r="EKA804" s="20"/>
      <c r="EKB804" s="20"/>
      <c r="EKC804" s="20"/>
      <c r="EKD804" s="20"/>
      <c r="EKE804" s="20"/>
      <c r="EKF804" s="20"/>
      <c r="EKG804" s="20"/>
      <c r="EKH804" s="20"/>
      <c r="EKI804" s="20"/>
      <c r="EKJ804" s="20"/>
      <c r="EKK804" s="20"/>
      <c r="EKL804" s="20"/>
      <c r="EKM804" s="20"/>
      <c r="EKN804" s="20"/>
      <c r="EKO804" s="20"/>
      <c r="EKP804" s="20"/>
      <c r="EKQ804" s="20"/>
      <c r="EKR804" s="20"/>
      <c r="EKS804" s="20"/>
      <c r="EKT804" s="20"/>
      <c r="EKU804" s="20"/>
      <c r="EKV804" s="20"/>
      <c r="EKW804" s="20"/>
      <c r="EKX804" s="20"/>
      <c r="EKY804" s="20"/>
      <c r="EKZ804" s="20"/>
      <c r="ELA804" s="20"/>
      <c r="ELB804" s="20"/>
      <c r="ELC804" s="20"/>
      <c r="ELD804" s="20"/>
      <c r="ELE804" s="20"/>
      <c r="ELF804" s="20"/>
      <c r="ELG804" s="20"/>
      <c r="ELH804" s="20"/>
      <c r="ELI804" s="20"/>
      <c r="ELJ804" s="20"/>
      <c r="ELK804" s="20"/>
      <c r="ELL804" s="20"/>
      <c r="ELM804" s="20"/>
      <c r="ELN804" s="20"/>
      <c r="ELO804" s="20"/>
      <c r="ELP804" s="20"/>
      <c r="ELQ804" s="20"/>
      <c r="ELR804" s="20"/>
      <c r="ELS804" s="20"/>
      <c r="ELT804" s="20"/>
      <c r="ELU804" s="20"/>
      <c r="ELV804" s="20"/>
      <c r="ELW804" s="20"/>
      <c r="ELX804" s="20"/>
      <c r="ELY804" s="20"/>
      <c r="ELZ804" s="20"/>
      <c r="EMA804" s="20"/>
      <c r="EMB804" s="20"/>
      <c r="EMC804" s="20"/>
      <c r="EMD804" s="20"/>
      <c r="EME804" s="20"/>
      <c r="EMF804" s="20"/>
      <c r="EMG804" s="20"/>
      <c r="EMH804" s="20"/>
      <c r="EMI804" s="20"/>
      <c r="EMJ804" s="20"/>
      <c r="EMK804" s="20"/>
      <c r="EML804" s="20"/>
      <c r="EMM804" s="20"/>
      <c r="EMN804" s="20"/>
      <c r="EMO804" s="20"/>
      <c r="EMP804" s="20"/>
      <c r="EMQ804" s="20"/>
      <c r="EMR804" s="20"/>
      <c r="EMS804" s="20"/>
      <c r="EMT804" s="20"/>
      <c r="EMU804" s="20"/>
      <c r="EMV804" s="20"/>
      <c r="EMW804" s="20"/>
      <c r="EMX804" s="20"/>
      <c r="EMY804" s="20"/>
      <c r="EMZ804" s="20"/>
      <c r="ENA804" s="20"/>
      <c r="ENB804" s="20"/>
      <c r="ENC804" s="20"/>
      <c r="END804" s="20"/>
      <c r="ENE804" s="20"/>
      <c r="ENF804" s="20"/>
      <c r="ENG804" s="20"/>
      <c r="ENH804" s="20"/>
      <c r="ENI804" s="20"/>
      <c r="ENJ804" s="20"/>
      <c r="ENK804" s="20"/>
      <c r="ENL804" s="20"/>
      <c r="ENM804" s="20"/>
      <c r="ENN804" s="20"/>
      <c r="ENO804" s="20"/>
      <c r="ENP804" s="20"/>
      <c r="ENQ804" s="20"/>
      <c r="ENR804" s="20"/>
      <c r="ENS804" s="20"/>
      <c r="ENT804" s="20"/>
      <c r="ENU804" s="20"/>
      <c r="ENV804" s="20"/>
      <c r="ENW804" s="20"/>
      <c r="ENX804" s="20"/>
      <c r="ENY804" s="20"/>
      <c r="ENZ804" s="20"/>
      <c r="EOA804" s="20"/>
      <c r="EOB804" s="20"/>
      <c r="EOC804" s="20"/>
      <c r="EOD804" s="20"/>
      <c r="EOE804" s="20"/>
      <c r="EOF804" s="20"/>
      <c r="EOG804" s="20"/>
      <c r="EOH804" s="20"/>
      <c r="EOI804" s="20"/>
      <c r="EOJ804" s="20"/>
      <c r="EOK804" s="20"/>
      <c r="EOL804" s="20"/>
      <c r="EOM804" s="20"/>
      <c r="EON804" s="20"/>
      <c r="EOO804" s="20"/>
      <c r="EOP804" s="20"/>
      <c r="EOQ804" s="20"/>
      <c r="EOR804" s="20"/>
      <c r="EOS804" s="20"/>
      <c r="EOT804" s="20"/>
      <c r="EOU804" s="20"/>
      <c r="EOV804" s="20"/>
      <c r="EOW804" s="20"/>
      <c r="EOX804" s="20"/>
      <c r="EOY804" s="20"/>
      <c r="EOZ804" s="20"/>
      <c r="EPA804" s="20"/>
      <c r="EPB804" s="20"/>
      <c r="EPC804" s="20"/>
      <c r="EPD804" s="20"/>
      <c r="EPE804" s="20"/>
      <c r="EPF804" s="20"/>
      <c r="EPG804" s="20"/>
      <c r="EPH804" s="20"/>
      <c r="EPI804" s="20"/>
      <c r="EPJ804" s="20"/>
      <c r="EPK804" s="20"/>
      <c r="EPL804" s="20"/>
      <c r="EPM804" s="20"/>
      <c r="EPN804" s="20"/>
      <c r="EPO804" s="20"/>
      <c r="EPP804" s="20"/>
      <c r="EPQ804" s="20"/>
      <c r="EPR804" s="20"/>
      <c r="EPS804" s="20"/>
      <c r="EPT804" s="20"/>
      <c r="EPU804" s="20"/>
      <c r="EPV804" s="20"/>
      <c r="EPW804" s="20"/>
      <c r="EPX804" s="20"/>
      <c r="EPY804" s="20"/>
      <c r="EPZ804" s="20"/>
      <c r="EQA804" s="20"/>
      <c r="EQB804" s="20"/>
      <c r="EQC804" s="20"/>
      <c r="EQD804" s="20"/>
      <c r="EQE804" s="20"/>
      <c r="EQF804" s="20"/>
      <c r="EQG804" s="20"/>
      <c r="EQH804" s="20"/>
      <c r="EQI804" s="20"/>
      <c r="EQJ804" s="20"/>
      <c r="EQK804" s="20"/>
      <c r="EQL804" s="20"/>
      <c r="EQM804" s="20"/>
      <c r="EQN804" s="20"/>
      <c r="EQO804" s="20"/>
      <c r="EQP804" s="20"/>
      <c r="EQQ804" s="20"/>
      <c r="EQR804" s="20"/>
      <c r="EQS804" s="20"/>
      <c r="EQT804" s="20"/>
      <c r="EQU804" s="20"/>
      <c r="EQV804" s="20"/>
      <c r="EQW804" s="20"/>
      <c r="EQX804" s="20"/>
      <c r="EQY804" s="20"/>
      <c r="EQZ804" s="20"/>
      <c r="ERA804" s="20"/>
      <c r="ERB804" s="20"/>
      <c r="ERC804" s="20"/>
      <c r="ERD804" s="20"/>
      <c r="ERE804" s="20"/>
      <c r="ERF804" s="20"/>
      <c r="ERG804" s="20"/>
      <c r="ERH804" s="20"/>
      <c r="ERI804" s="20"/>
      <c r="ERJ804" s="20"/>
      <c r="ERK804" s="20"/>
      <c r="ERL804" s="20"/>
      <c r="ERM804" s="20"/>
      <c r="ERN804" s="20"/>
      <c r="ERO804" s="20"/>
      <c r="ERP804" s="20"/>
      <c r="ERQ804" s="20"/>
      <c r="ERR804" s="20"/>
      <c r="ERS804" s="20"/>
      <c r="ERT804" s="20"/>
      <c r="ERU804" s="20"/>
      <c r="ERV804" s="20"/>
      <c r="ERW804" s="20"/>
      <c r="ERX804" s="20"/>
      <c r="ERY804" s="20"/>
      <c r="ERZ804" s="20"/>
      <c r="ESA804" s="20"/>
      <c r="ESB804" s="20"/>
      <c r="ESC804" s="20"/>
      <c r="ESD804" s="20"/>
      <c r="ESE804" s="20"/>
      <c r="ESF804" s="20"/>
      <c r="ESG804" s="20"/>
      <c r="ESH804" s="20"/>
      <c r="ESI804" s="20"/>
      <c r="ESJ804" s="20"/>
      <c r="ESK804" s="20"/>
      <c r="ESL804" s="20"/>
      <c r="ESM804" s="20"/>
      <c r="ESN804" s="20"/>
      <c r="ESO804" s="20"/>
      <c r="ESP804" s="20"/>
      <c r="ESQ804" s="20"/>
      <c r="ESR804" s="20"/>
      <c r="ESS804" s="20"/>
      <c r="EST804" s="20"/>
      <c r="ESU804" s="20"/>
      <c r="ESV804" s="20"/>
      <c r="ESW804" s="20"/>
      <c r="ESX804" s="20"/>
      <c r="ESY804" s="20"/>
      <c r="ESZ804" s="20"/>
      <c r="ETA804" s="20"/>
      <c r="ETB804" s="20"/>
      <c r="ETC804" s="20"/>
      <c r="ETD804" s="20"/>
      <c r="ETE804" s="20"/>
      <c r="ETF804" s="20"/>
      <c r="ETG804" s="20"/>
      <c r="ETH804" s="20"/>
      <c r="ETI804" s="20"/>
      <c r="ETJ804" s="20"/>
      <c r="ETK804" s="20"/>
      <c r="ETL804" s="20"/>
      <c r="ETM804" s="20"/>
      <c r="ETN804" s="20"/>
      <c r="ETO804" s="20"/>
      <c r="ETP804" s="20"/>
      <c r="ETQ804" s="20"/>
      <c r="ETR804" s="20"/>
      <c r="ETS804" s="20"/>
      <c r="ETT804" s="20"/>
      <c r="ETU804" s="20"/>
      <c r="ETV804" s="20"/>
      <c r="ETW804" s="20"/>
      <c r="ETX804" s="20"/>
      <c r="ETY804" s="20"/>
      <c r="ETZ804" s="20"/>
      <c r="EUA804" s="20"/>
      <c r="EUB804" s="20"/>
      <c r="EUC804" s="20"/>
      <c r="EUD804" s="20"/>
      <c r="EUE804" s="20"/>
      <c r="EUF804" s="20"/>
      <c r="EUG804" s="20"/>
      <c r="EUH804" s="20"/>
      <c r="EUI804" s="20"/>
      <c r="EUJ804" s="20"/>
      <c r="EUK804" s="20"/>
      <c r="EUL804" s="20"/>
      <c r="EUM804" s="20"/>
      <c r="EUN804" s="20"/>
      <c r="EUO804" s="20"/>
      <c r="EUP804" s="20"/>
      <c r="EUQ804" s="20"/>
      <c r="EUR804" s="20"/>
      <c r="EUS804" s="20"/>
      <c r="EUT804" s="20"/>
      <c r="EUU804" s="20"/>
      <c r="EUV804" s="20"/>
      <c r="EUW804" s="20"/>
      <c r="EUX804" s="20"/>
      <c r="EUY804" s="20"/>
      <c r="EUZ804" s="20"/>
      <c r="EVA804" s="20"/>
      <c r="EVB804" s="20"/>
      <c r="EVC804" s="20"/>
      <c r="EVD804" s="20"/>
      <c r="EVE804" s="20"/>
      <c r="EVF804" s="20"/>
      <c r="EVG804" s="20"/>
      <c r="EVH804" s="20"/>
      <c r="EVI804" s="20"/>
      <c r="EVJ804" s="20"/>
      <c r="EVK804" s="20"/>
      <c r="EVL804" s="20"/>
      <c r="EVM804" s="20"/>
      <c r="EVN804" s="20"/>
      <c r="EVO804" s="20"/>
      <c r="EVP804" s="20"/>
      <c r="EVQ804" s="20"/>
      <c r="EVR804" s="20"/>
      <c r="EVS804" s="20"/>
      <c r="EVT804" s="20"/>
      <c r="EVU804" s="20"/>
      <c r="EVV804" s="20"/>
      <c r="EVW804" s="20"/>
      <c r="EVX804" s="20"/>
      <c r="EVY804" s="20"/>
      <c r="EVZ804" s="20"/>
      <c r="EWA804" s="20"/>
      <c r="EWB804" s="20"/>
      <c r="EWC804" s="20"/>
      <c r="EWD804" s="20"/>
      <c r="EWE804" s="20"/>
      <c r="EWF804" s="20"/>
      <c r="EWG804" s="20"/>
      <c r="EWH804" s="20"/>
      <c r="EWI804" s="20"/>
      <c r="EWJ804" s="20"/>
      <c r="EWK804" s="20"/>
      <c r="EWL804" s="20"/>
      <c r="EWM804" s="20"/>
      <c r="EWN804" s="20"/>
      <c r="EWO804" s="20"/>
      <c r="EWP804" s="20"/>
      <c r="EWQ804" s="20"/>
      <c r="EWR804" s="20"/>
      <c r="EWS804" s="20"/>
      <c r="EWT804" s="20"/>
      <c r="EWU804" s="20"/>
      <c r="EWV804" s="20"/>
      <c r="EWW804" s="20"/>
      <c r="EWX804" s="20"/>
      <c r="EWY804" s="20"/>
      <c r="EWZ804" s="20"/>
      <c r="EXA804" s="20"/>
      <c r="EXB804" s="20"/>
      <c r="EXC804" s="20"/>
      <c r="EXD804" s="20"/>
      <c r="EXE804" s="20"/>
      <c r="EXF804" s="20"/>
      <c r="EXG804" s="20"/>
      <c r="EXH804" s="20"/>
      <c r="EXI804" s="20"/>
      <c r="EXJ804" s="20"/>
      <c r="EXK804" s="20"/>
      <c r="EXL804" s="20"/>
      <c r="EXM804" s="20"/>
      <c r="EXN804" s="20"/>
      <c r="EXO804" s="20"/>
      <c r="EXP804" s="20"/>
      <c r="EXQ804" s="20"/>
      <c r="EXR804" s="20"/>
      <c r="EXS804" s="20"/>
      <c r="EXT804" s="20"/>
      <c r="EXU804" s="20"/>
      <c r="EXV804" s="20"/>
      <c r="EXW804" s="20"/>
      <c r="EXX804" s="20"/>
      <c r="EXY804" s="20"/>
      <c r="EXZ804" s="20"/>
      <c r="EYA804" s="20"/>
      <c r="EYB804" s="20"/>
      <c r="EYC804" s="20"/>
      <c r="EYD804" s="20"/>
      <c r="EYE804" s="20"/>
      <c r="EYF804" s="20"/>
      <c r="EYG804" s="20"/>
      <c r="EYH804" s="20"/>
      <c r="EYI804" s="20"/>
      <c r="EYJ804" s="20"/>
      <c r="EYK804" s="20"/>
      <c r="EYL804" s="20"/>
      <c r="EYM804" s="20"/>
      <c r="EYN804" s="20"/>
      <c r="EYO804" s="20"/>
      <c r="EYP804" s="20"/>
      <c r="EYQ804" s="20"/>
      <c r="EYR804" s="20"/>
      <c r="EYS804" s="20"/>
      <c r="EYT804" s="20"/>
      <c r="EYU804" s="20"/>
      <c r="EYV804" s="20"/>
      <c r="EYW804" s="20"/>
      <c r="EYX804" s="20"/>
      <c r="EYY804" s="20"/>
      <c r="EYZ804" s="20"/>
      <c r="EZA804" s="20"/>
      <c r="EZB804" s="20"/>
      <c r="EZC804" s="20"/>
      <c r="EZD804" s="20"/>
      <c r="EZE804" s="20"/>
      <c r="EZF804" s="20"/>
      <c r="EZG804" s="20"/>
      <c r="EZH804" s="20"/>
      <c r="EZI804" s="20"/>
      <c r="EZJ804" s="20"/>
      <c r="EZK804" s="20"/>
      <c r="EZL804" s="20"/>
      <c r="EZM804" s="20"/>
      <c r="EZN804" s="20"/>
      <c r="EZO804" s="20"/>
      <c r="EZP804" s="20"/>
      <c r="EZQ804" s="20"/>
      <c r="EZR804" s="20"/>
      <c r="EZS804" s="20"/>
      <c r="EZT804" s="20"/>
      <c r="EZU804" s="20"/>
      <c r="EZV804" s="20"/>
      <c r="EZW804" s="20"/>
      <c r="EZX804" s="20"/>
      <c r="EZY804" s="20"/>
      <c r="EZZ804" s="20"/>
      <c r="FAA804" s="20"/>
      <c r="FAB804" s="20"/>
      <c r="FAC804" s="20"/>
      <c r="FAD804" s="20"/>
      <c r="FAE804" s="20"/>
      <c r="FAF804" s="20"/>
      <c r="FAG804" s="20"/>
      <c r="FAH804" s="20"/>
      <c r="FAI804" s="20"/>
      <c r="FAJ804" s="20"/>
      <c r="FAK804" s="20"/>
      <c r="FAL804" s="20"/>
      <c r="FAM804" s="20"/>
      <c r="FAN804" s="20"/>
      <c r="FAO804" s="20"/>
      <c r="FAP804" s="20"/>
      <c r="FAQ804" s="20"/>
      <c r="FAR804" s="20"/>
      <c r="FAS804" s="20"/>
      <c r="FAT804" s="20"/>
      <c r="FAU804" s="20"/>
      <c r="FAV804" s="20"/>
      <c r="FAW804" s="20"/>
      <c r="FAX804" s="20"/>
      <c r="FAY804" s="20"/>
      <c r="FAZ804" s="20"/>
      <c r="FBA804" s="20"/>
      <c r="FBB804" s="20"/>
      <c r="FBC804" s="20"/>
      <c r="FBD804" s="20"/>
      <c r="FBE804" s="20"/>
      <c r="FBF804" s="20"/>
      <c r="FBG804" s="20"/>
      <c r="FBH804" s="20"/>
      <c r="FBI804" s="20"/>
      <c r="FBJ804" s="20"/>
      <c r="FBK804" s="20"/>
      <c r="FBL804" s="20"/>
      <c r="FBM804" s="20"/>
      <c r="FBN804" s="20"/>
      <c r="FBO804" s="20"/>
      <c r="FBP804" s="20"/>
      <c r="FBQ804" s="20"/>
      <c r="FBR804" s="20"/>
      <c r="FBS804" s="20"/>
      <c r="FBT804" s="20"/>
      <c r="FBU804" s="20"/>
      <c r="FBV804" s="20"/>
      <c r="FBW804" s="20"/>
      <c r="FBX804" s="20"/>
      <c r="FBY804" s="20"/>
      <c r="FBZ804" s="20"/>
      <c r="FCA804" s="20"/>
      <c r="FCB804" s="20"/>
      <c r="FCC804" s="20"/>
      <c r="FCD804" s="20"/>
      <c r="FCE804" s="20"/>
      <c r="FCF804" s="20"/>
      <c r="FCG804" s="20"/>
      <c r="FCH804" s="20"/>
      <c r="FCI804" s="20"/>
      <c r="FCJ804" s="20"/>
      <c r="FCK804" s="20"/>
      <c r="FCL804" s="20"/>
      <c r="FCM804" s="20"/>
      <c r="FCN804" s="20"/>
      <c r="FCO804" s="20"/>
      <c r="FCP804" s="20"/>
      <c r="FCQ804" s="20"/>
      <c r="FCR804" s="20"/>
      <c r="FCS804" s="20"/>
      <c r="FCT804" s="20"/>
      <c r="FCU804" s="20"/>
      <c r="FCV804" s="20"/>
      <c r="FCW804" s="20"/>
      <c r="FCX804" s="20"/>
      <c r="FCY804" s="20"/>
      <c r="FCZ804" s="20"/>
      <c r="FDA804" s="20"/>
      <c r="FDB804" s="20"/>
      <c r="FDC804" s="20"/>
      <c r="FDD804" s="20"/>
      <c r="FDE804" s="20"/>
      <c r="FDF804" s="20"/>
      <c r="FDG804" s="20"/>
      <c r="FDH804" s="20"/>
      <c r="FDI804" s="20"/>
      <c r="FDJ804" s="20"/>
      <c r="FDK804" s="20"/>
      <c r="FDL804" s="20"/>
      <c r="FDM804" s="20"/>
      <c r="FDN804" s="20"/>
      <c r="FDO804" s="20"/>
      <c r="FDP804" s="20"/>
      <c r="FDQ804" s="20"/>
      <c r="FDR804" s="20"/>
      <c r="FDS804" s="20"/>
      <c r="FDT804" s="20"/>
      <c r="FDU804" s="20"/>
      <c r="FDV804" s="20"/>
      <c r="FDW804" s="20"/>
      <c r="FDX804" s="20"/>
      <c r="FDY804" s="20"/>
      <c r="FDZ804" s="20"/>
      <c r="FEA804" s="20"/>
      <c r="FEB804" s="20"/>
      <c r="FEC804" s="20"/>
      <c r="FED804" s="20"/>
      <c r="FEE804" s="20"/>
      <c r="FEF804" s="20"/>
      <c r="FEG804" s="20"/>
      <c r="FEH804" s="20"/>
      <c r="FEI804" s="20"/>
      <c r="FEJ804" s="20"/>
      <c r="FEK804" s="20"/>
      <c r="FEL804" s="20"/>
      <c r="FEM804" s="20"/>
      <c r="FEN804" s="20"/>
      <c r="FEO804" s="20"/>
      <c r="FEP804" s="20"/>
      <c r="FEQ804" s="20"/>
      <c r="FER804" s="20"/>
      <c r="FES804" s="20"/>
      <c r="FET804" s="20"/>
      <c r="FEU804" s="20"/>
      <c r="FEV804" s="20"/>
      <c r="FEW804" s="20"/>
      <c r="FEX804" s="20"/>
      <c r="FEY804" s="20"/>
      <c r="FEZ804" s="20"/>
      <c r="FFA804" s="20"/>
      <c r="FFB804" s="20"/>
      <c r="FFC804" s="20"/>
      <c r="FFD804" s="20"/>
      <c r="FFE804" s="20"/>
      <c r="FFF804" s="20"/>
      <c r="FFG804" s="20"/>
      <c r="FFH804" s="20"/>
      <c r="FFI804" s="20"/>
      <c r="FFJ804" s="20"/>
      <c r="FFK804" s="20"/>
      <c r="FFL804" s="20"/>
      <c r="FFM804" s="20"/>
      <c r="FFN804" s="20"/>
      <c r="FFO804" s="20"/>
      <c r="FFP804" s="20"/>
      <c r="FFQ804" s="20"/>
      <c r="FFR804" s="20"/>
      <c r="FFS804" s="20"/>
      <c r="FFT804" s="20"/>
      <c r="FFU804" s="20"/>
      <c r="FFV804" s="20"/>
      <c r="FFW804" s="20"/>
      <c r="FFX804" s="20"/>
      <c r="FFY804" s="20"/>
      <c r="FFZ804" s="20"/>
      <c r="FGA804" s="20"/>
      <c r="FGB804" s="20"/>
      <c r="FGC804" s="20"/>
      <c r="FGD804" s="20"/>
      <c r="FGE804" s="20"/>
      <c r="FGF804" s="20"/>
      <c r="FGG804" s="20"/>
      <c r="FGH804" s="20"/>
      <c r="FGI804" s="20"/>
      <c r="FGJ804" s="20"/>
      <c r="FGK804" s="20"/>
      <c r="FGL804" s="20"/>
      <c r="FGM804" s="20"/>
      <c r="FGN804" s="20"/>
      <c r="FGO804" s="20"/>
      <c r="FGP804" s="20"/>
      <c r="FGQ804" s="20"/>
      <c r="FGR804" s="20"/>
      <c r="FGS804" s="20"/>
      <c r="FGT804" s="20"/>
      <c r="FGU804" s="20"/>
      <c r="FGV804" s="20"/>
      <c r="FGW804" s="20"/>
      <c r="FGX804" s="20"/>
      <c r="FGY804" s="20"/>
      <c r="FGZ804" s="20"/>
      <c r="FHA804" s="20"/>
      <c r="FHB804" s="20"/>
      <c r="FHC804" s="20"/>
      <c r="FHD804" s="20"/>
      <c r="FHE804" s="20"/>
      <c r="FHF804" s="20"/>
      <c r="FHG804" s="20"/>
      <c r="FHH804" s="20"/>
      <c r="FHI804" s="20"/>
      <c r="FHJ804" s="20"/>
      <c r="FHK804" s="20"/>
      <c r="FHL804" s="20"/>
      <c r="FHM804" s="20"/>
      <c r="FHN804" s="20"/>
      <c r="FHO804" s="20"/>
      <c r="FHP804" s="20"/>
      <c r="FHQ804" s="20"/>
      <c r="FHR804" s="20"/>
      <c r="FHS804" s="20"/>
      <c r="FHT804" s="20"/>
      <c r="FHU804" s="20"/>
      <c r="FHV804" s="20"/>
      <c r="FHW804" s="20"/>
      <c r="FHX804" s="20"/>
      <c r="FHY804" s="20"/>
      <c r="FHZ804" s="20"/>
      <c r="FIA804" s="20"/>
      <c r="FIB804" s="20"/>
      <c r="FIC804" s="20"/>
      <c r="FID804" s="20"/>
      <c r="FIE804" s="20"/>
      <c r="FIF804" s="20"/>
      <c r="FIG804" s="20"/>
      <c r="FIH804" s="20"/>
      <c r="FII804" s="20"/>
      <c r="FIJ804" s="20"/>
      <c r="FIK804" s="20"/>
      <c r="FIL804" s="20"/>
      <c r="FIM804" s="20"/>
      <c r="FIN804" s="20"/>
      <c r="FIO804" s="20"/>
      <c r="FIP804" s="20"/>
      <c r="FIQ804" s="20"/>
      <c r="FIR804" s="20"/>
      <c r="FIS804" s="20"/>
      <c r="FIT804" s="20"/>
      <c r="FIU804" s="20"/>
      <c r="FIV804" s="20"/>
      <c r="FIW804" s="20"/>
      <c r="FIX804" s="20"/>
      <c r="FIY804" s="20"/>
      <c r="FIZ804" s="20"/>
      <c r="FJA804" s="20"/>
      <c r="FJB804" s="20"/>
      <c r="FJC804" s="20"/>
      <c r="FJD804" s="20"/>
      <c r="FJE804" s="20"/>
      <c r="FJF804" s="20"/>
      <c r="FJG804" s="20"/>
      <c r="FJH804" s="20"/>
      <c r="FJI804" s="20"/>
      <c r="FJJ804" s="20"/>
      <c r="FJK804" s="20"/>
      <c r="FJL804" s="20"/>
      <c r="FJM804" s="20"/>
      <c r="FJN804" s="20"/>
      <c r="FJO804" s="20"/>
      <c r="FJP804" s="20"/>
      <c r="FJQ804" s="20"/>
      <c r="FJR804" s="20"/>
      <c r="FJS804" s="20"/>
      <c r="FJT804" s="20"/>
      <c r="FJU804" s="20"/>
      <c r="FJV804" s="20"/>
      <c r="FJW804" s="20"/>
      <c r="FJX804" s="20"/>
      <c r="FJY804" s="20"/>
      <c r="FJZ804" s="20"/>
      <c r="FKA804" s="20"/>
      <c r="FKB804" s="20"/>
      <c r="FKC804" s="20"/>
      <c r="FKD804" s="20"/>
      <c r="FKE804" s="20"/>
      <c r="FKF804" s="20"/>
      <c r="FKG804" s="20"/>
      <c r="FKH804" s="20"/>
      <c r="FKI804" s="20"/>
      <c r="FKJ804" s="20"/>
      <c r="FKK804" s="20"/>
      <c r="FKL804" s="20"/>
      <c r="FKM804" s="20"/>
      <c r="FKN804" s="20"/>
      <c r="FKO804" s="20"/>
      <c r="FKP804" s="20"/>
      <c r="FKQ804" s="20"/>
      <c r="FKR804" s="20"/>
      <c r="FKS804" s="20"/>
      <c r="FKT804" s="20"/>
      <c r="FKU804" s="20"/>
      <c r="FKV804" s="20"/>
      <c r="FKW804" s="20"/>
      <c r="FKX804" s="20"/>
      <c r="FKY804" s="20"/>
      <c r="FKZ804" s="20"/>
      <c r="FLA804" s="20"/>
      <c r="FLB804" s="20"/>
      <c r="FLC804" s="20"/>
      <c r="FLD804" s="20"/>
      <c r="FLE804" s="20"/>
      <c r="FLF804" s="20"/>
      <c r="FLG804" s="20"/>
      <c r="FLH804" s="20"/>
      <c r="FLI804" s="20"/>
      <c r="FLJ804" s="20"/>
      <c r="FLK804" s="20"/>
      <c r="FLL804" s="20"/>
      <c r="FLM804" s="20"/>
      <c r="FLN804" s="20"/>
      <c r="FLO804" s="20"/>
      <c r="FLP804" s="20"/>
      <c r="FLQ804" s="20"/>
      <c r="FLR804" s="20"/>
      <c r="FLS804" s="20"/>
      <c r="FLT804" s="20"/>
      <c r="FLU804" s="20"/>
      <c r="FLV804" s="20"/>
      <c r="FLW804" s="20"/>
      <c r="FLX804" s="20"/>
      <c r="FLY804" s="20"/>
      <c r="FLZ804" s="20"/>
      <c r="FMA804" s="20"/>
      <c r="FMB804" s="20"/>
      <c r="FMC804" s="20"/>
      <c r="FMD804" s="20"/>
      <c r="FME804" s="20"/>
      <c r="FMF804" s="20"/>
      <c r="FMG804" s="20"/>
      <c r="FMH804" s="20"/>
      <c r="FMI804" s="20"/>
      <c r="FMJ804" s="20"/>
      <c r="FMK804" s="20"/>
      <c r="FML804" s="20"/>
      <c r="FMM804" s="20"/>
      <c r="FMN804" s="20"/>
      <c r="FMO804" s="20"/>
      <c r="FMP804" s="20"/>
      <c r="FMQ804" s="20"/>
      <c r="FMR804" s="20"/>
      <c r="FMS804" s="20"/>
      <c r="FMT804" s="20"/>
      <c r="FMU804" s="20"/>
      <c r="FMV804" s="20"/>
      <c r="FMW804" s="20"/>
      <c r="FMX804" s="20"/>
      <c r="FMY804" s="20"/>
      <c r="FMZ804" s="20"/>
      <c r="FNA804" s="20"/>
      <c r="FNB804" s="20"/>
      <c r="FNC804" s="20"/>
      <c r="FND804" s="20"/>
      <c r="FNE804" s="20"/>
      <c r="FNF804" s="20"/>
      <c r="FNG804" s="20"/>
      <c r="FNH804" s="20"/>
      <c r="FNI804" s="20"/>
      <c r="FNJ804" s="20"/>
      <c r="FNK804" s="20"/>
      <c r="FNL804" s="20"/>
      <c r="FNM804" s="20"/>
      <c r="FNN804" s="20"/>
      <c r="FNO804" s="20"/>
      <c r="FNP804" s="20"/>
      <c r="FNQ804" s="20"/>
      <c r="FNR804" s="20"/>
      <c r="FNS804" s="20"/>
      <c r="FNT804" s="20"/>
      <c r="FNU804" s="20"/>
      <c r="FNV804" s="20"/>
      <c r="FNW804" s="20"/>
      <c r="FNX804" s="20"/>
      <c r="FNY804" s="20"/>
      <c r="FNZ804" s="20"/>
      <c r="FOA804" s="20"/>
      <c r="FOB804" s="20"/>
      <c r="FOC804" s="20"/>
      <c r="FOD804" s="20"/>
      <c r="FOE804" s="20"/>
      <c r="FOF804" s="20"/>
      <c r="FOG804" s="20"/>
      <c r="FOH804" s="20"/>
      <c r="FOI804" s="20"/>
      <c r="FOJ804" s="20"/>
      <c r="FOK804" s="20"/>
      <c r="FOL804" s="20"/>
      <c r="FOM804" s="20"/>
      <c r="FON804" s="20"/>
      <c r="FOO804" s="20"/>
      <c r="FOP804" s="20"/>
      <c r="FOQ804" s="20"/>
      <c r="FOR804" s="20"/>
      <c r="FOS804" s="20"/>
      <c r="FOT804" s="20"/>
      <c r="FOU804" s="20"/>
      <c r="FOV804" s="20"/>
      <c r="FOW804" s="20"/>
      <c r="FOX804" s="20"/>
      <c r="FOY804" s="20"/>
      <c r="FOZ804" s="20"/>
      <c r="FPA804" s="20"/>
      <c r="FPB804" s="20"/>
      <c r="FPC804" s="20"/>
      <c r="FPD804" s="20"/>
      <c r="FPE804" s="20"/>
      <c r="FPF804" s="20"/>
      <c r="FPG804" s="20"/>
      <c r="FPH804" s="20"/>
      <c r="FPI804" s="20"/>
      <c r="FPJ804" s="20"/>
      <c r="FPK804" s="20"/>
      <c r="FPL804" s="20"/>
      <c r="FPM804" s="20"/>
      <c r="FPN804" s="20"/>
      <c r="FPO804" s="20"/>
      <c r="FPP804" s="20"/>
      <c r="FPQ804" s="20"/>
      <c r="FPR804" s="20"/>
      <c r="FPS804" s="20"/>
      <c r="FPT804" s="20"/>
      <c r="FPU804" s="20"/>
      <c r="FPV804" s="20"/>
      <c r="FPW804" s="20"/>
      <c r="FPX804" s="20"/>
      <c r="FPY804" s="20"/>
      <c r="FPZ804" s="20"/>
      <c r="FQA804" s="20"/>
      <c r="FQB804" s="20"/>
      <c r="FQC804" s="20"/>
      <c r="FQD804" s="20"/>
      <c r="FQE804" s="20"/>
      <c r="FQF804" s="20"/>
      <c r="FQG804" s="20"/>
      <c r="FQH804" s="20"/>
      <c r="FQI804" s="20"/>
      <c r="FQJ804" s="20"/>
      <c r="FQK804" s="20"/>
      <c r="FQL804" s="20"/>
      <c r="FQM804" s="20"/>
      <c r="FQN804" s="20"/>
      <c r="FQO804" s="20"/>
      <c r="FQP804" s="20"/>
      <c r="FQQ804" s="20"/>
      <c r="FQR804" s="20"/>
      <c r="FQS804" s="20"/>
      <c r="FQT804" s="20"/>
      <c r="FQU804" s="20"/>
      <c r="FQV804" s="20"/>
      <c r="FQW804" s="20"/>
      <c r="FQX804" s="20"/>
      <c r="FQY804" s="20"/>
      <c r="FQZ804" s="20"/>
      <c r="FRA804" s="20"/>
      <c r="FRB804" s="20"/>
      <c r="FRC804" s="20"/>
      <c r="FRD804" s="20"/>
      <c r="FRE804" s="20"/>
      <c r="FRF804" s="20"/>
      <c r="FRG804" s="20"/>
      <c r="FRH804" s="20"/>
      <c r="FRI804" s="20"/>
      <c r="FRJ804" s="20"/>
      <c r="FRK804" s="20"/>
      <c r="FRL804" s="20"/>
      <c r="FRM804" s="20"/>
      <c r="FRN804" s="20"/>
      <c r="FRO804" s="20"/>
      <c r="FRP804" s="20"/>
      <c r="FRQ804" s="20"/>
      <c r="FRR804" s="20"/>
      <c r="FRS804" s="20"/>
      <c r="FRT804" s="20"/>
      <c r="FRU804" s="20"/>
      <c r="FRV804" s="20"/>
      <c r="FRW804" s="20"/>
      <c r="FRX804" s="20"/>
      <c r="FRY804" s="20"/>
      <c r="FRZ804" s="20"/>
      <c r="FSA804" s="20"/>
      <c r="FSB804" s="20"/>
      <c r="FSC804" s="20"/>
      <c r="FSD804" s="20"/>
      <c r="FSE804" s="20"/>
      <c r="FSF804" s="20"/>
      <c r="FSG804" s="20"/>
      <c r="FSH804" s="20"/>
      <c r="FSI804" s="20"/>
      <c r="FSJ804" s="20"/>
      <c r="FSK804" s="20"/>
      <c r="FSL804" s="20"/>
      <c r="FSM804" s="20"/>
      <c r="FSN804" s="20"/>
      <c r="FSO804" s="20"/>
      <c r="FSP804" s="20"/>
      <c r="FSQ804" s="20"/>
      <c r="FSR804" s="20"/>
      <c r="FSS804" s="20"/>
      <c r="FST804" s="20"/>
      <c r="FSU804" s="20"/>
      <c r="FSV804" s="20"/>
      <c r="FSW804" s="20"/>
      <c r="FSX804" s="20"/>
      <c r="FSY804" s="20"/>
      <c r="FSZ804" s="20"/>
      <c r="FTA804" s="20"/>
      <c r="FTB804" s="20"/>
      <c r="FTC804" s="20"/>
      <c r="FTD804" s="20"/>
      <c r="FTE804" s="20"/>
      <c r="FTF804" s="20"/>
      <c r="FTG804" s="20"/>
      <c r="FTH804" s="20"/>
      <c r="FTI804" s="20"/>
      <c r="FTJ804" s="20"/>
      <c r="FTK804" s="20"/>
      <c r="FTL804" s="20"/>
      <c r="FTM804" s="20"/>
      <c r="FTN804" s="20"/>
      <c r="FTO804" s="20"/>
      <c r="FTP804" s="20"/>
      <c r="FTQ804" s="20"/>
      <c r="FTR804" s="20"/>
      <c r="FTS804" s="20"/>
      <c r="FTT804" s="20"/>
      <c r="FTU804" s="20"/>
      <c r="FTV804" s="20"/>
      <c r="FTW804" s="20"/>
      <c r="FTX804" s="20"/>
      <c r="FTY804" s="20"/>
      <c r="FTZ804" s="20"/>
      <c r="FUA804" s="20"/>
      <c r="FUB804" s="20"/>
      <c r="FUC804" s="20"/>
      <c r="FUD804" s="20"/>
      <c r="FUE804" s="20"/>
      <c r="FUF804" s="20"/>
      <c r="FUG804" s="20"/>
      <c r="FUH804" s="20"/>
      <c r="FUI804" s="20"/>
      <c r="FUJ804" s="20"/>
      <c r="FUK804" s="20"/>
      <c r="FUL804" s="20"/>
      <c r="FUM804" s="20"/>
      <c r="FUN804" s="20"/>
      <c r="FUO804" s="20"/>
      <c r="FUP804" s="20"/>
      <c r="FUQ804" s="20"/>
      <c r="FUR804" s="20"/>
      <c r="FUS804" s="20"/>
      <c r="FUT804" s="20"/>
      <c r="FUU804" s="20"/>
      <c r="FUV804" s="20"/>
      <c r="FUW804" s="20"/>
      <c r="FUX804" s="20"/>
      <c r="FUY804" s="20"/>
      <c r="FUZ804" s="20"/>
      <c r="FVA804" s="20"/>
      <c r="FVB804" s="20"/>
      <c r="FVC804" s="20"/>
      <c r="FVD804" s="20"/>
      <c r="FVE804" s="20"/>
      <c r="FVF804" s="20"/>
      <c r="FVG804" s="20"/>
      <c r="FVH804" s="20"/>
      <c r="FVI804" s="20"/>
      <c r="FVJ804" s="20"/>
      <c r="FVK804" s="20"/>
      <c r="FVL804" s="20"/>
      <c r="FVM804" s="20"/>
      <c r="FVN804" s="20"/>
      <c r="FVO804" s="20"/>
      <c r="FVP804" s="20"/>
      <c r="FVQ804" s="20"/>
      <c r="FVR804" s="20"/>
      <c r="FVS804" s="20"/>
      <c r="FVT804" s="20"/>
      <c r="FVU804" s="20"/>
      <c r="FVV804" s="20"/>
      <c r="FVW804" s="20"/>
      <c r="FVX804" s="20"/>
      <c r="FVY804" s="20"/>
      <c r="FVZ804" s="20"/>
      <c r="FWA804" s="20"/>
      <c r="FWB804" s="20"/>
      <c r="FWC804" s="20"/>
      <c r="FWD804" s="20"/>
      <c r="FWE804" s="20"/>
      <c r="FWF804" s="20"/>
      <c r="FWG804" s="20"/>
      <c r="FWH804" s="20"/>
      <c r="FWI804" s="20"/>
      <c r="FWJ804" s="20"/>
      <c r="FWK804" s="20"/>
      <c r="FWL804" s="20"/>
      <c r="FWM804" s="20"/>
      <c r="FWN804" s="20"/>
      <c r="FWO804" s="20"/>
      <c r="FWP804" s="20"/>
      <c r="FWQ804" s="20"/>
      <c r="FWR804" s="20"/>
      <c r="FWS804" s="20"/>
      <c r="FWT804" s="20"/>
      <c r="FWU804" s="20"/>
      <c r="FWV804" s="20"/>
      <c r="FWW804" s="20"/>
      <c r="FWX804" s="20"/>
      <c r="FWY804" s="20"/>
      <c r="FWZ804" s="20"/>
      <c r="FXA804" s="20"/>
      <c r="FXB804" s="20"/>
      <c r="FXC804" s="20"/>
      <c r="FXD804" s="20"/>
      <c r="FXE804" s="20"/>
      <c r="FXF804" s="20"/>
      <c r="FXG804" s="20"/>
      <c r="FXH804" s="20"/>
      <c r="FXI804" s="20"/>
      <c r="FXJ804" s="20"/>
      <c r="FXK804" s="20"/>
      <c r="FXL804" s="20"/>
      <c r="FXM804" s="20"/>
      <c r="FXN804" s="20"/>
      <c r="FXO804" s="20"/>
      <c r="FXP804" s="20"/>
      <c r="FXQ804" s="20"/>
      <c r="FXR804" s="20"/>
      <c r="FXS804" s="20"/>
      <c r="FXT804" s="20"/>
      <c r="FXU804" s="20"/>
      <c r="FXV804" s="20"/>
      <c r="FXW804" s="20"/>
      <c r="FXX804" s="20"/>
      <c r="FXY804" s="20"/>
      <c r="FXZ804" s="20"/>
      <c r="FYA804" s="20"/>
      <c r="FYB804" s="20"/>
      <c r="FYC804" s="20"/>
      <c r="FYD804" s="20"/>
      <c r="FYE804" s="20"/>
      <c r="FYF804" s="20"/>
      <c r="FYG804" s="20"/>
      <c r="FYH804" s="20"/>
      <c r="FYI804" s="20"/>
      <c r="FYJ804" s="20"/>
      <c r="FYK804" s="20"/>
      <c r="FYL804" s="20"/>
      <c r="FYM804" s="20"/>
      <c r="FYN804" s="20"/>
      <c r="FYO804" s="20"/>
      <c r="FYP804" s="20"/>
      <c r="FYQ804" s="20"/>
      <c r="FYR804" s="20"/>
      <c r="FYS804" s="20"/>
      <c r="FYT804" s="20"/>
      <c r="FYU804" s="20"/>
      <c r="FYV804" s="20"/>
      <c r="FYW804" s="20"/>
      <c r="FYX804" s="20"/>
      <c r="FYY804" s="20"/>
      <c r="FYZ804" s="20"/>
      <c r="FZA804" s="20"/>
      <c r="FZB804" s="20"/>
      <c r="FZC804" s="20"/>
      <c r="FZD804" s="20"/>
      <c r="FZE804" s="20"/>
      <c r="FZF804" s="20"/>
      <c r="FZG804" s="20"/>
      <c r="FZH804" s="20"/>
      <c r="FZI804" s="20"/>
      <c r="FZJ804" s="20"/>
      <c r="FZK804" s="20"/>
      <c r="FZL804" s="20"/>
      <c r="FZM804" s="20"/>
      <c r="FZN804" s="20"/>
      <c r="FZO804" s="20"/>
      <c r="FZP804" s="20"/>
      <c r="FZQ804" s="20"/>
      <c r="FZR804" s="20"/>
      <c r="FZS804" s="20"/>
      <c r="FZT804" s="20"/>
      <c r="FZU804" s="20"/>
      <c r="FZV804" s="20"/>
      <c r="FZW804" s="20"/>
      <c r="FZX804" s="20"/>
      <c r="FZY804" s="20"/>
      <c r="FZZ804" s="20"/>
      <c r="GAA804" s="20"/>
      <c r="GAB804" s="20"/>
      <c r="GAC804" s="20"/>
      <c r="GAD804" s="20"/>
      <c r="GAE804" s="20"/>
      <c r="GAF804" s="20"/>
      <c r="GAG804" s="20"/>
      <c r="GAH804" s="20"/>
      <c r="GAI804" s="20"/>
      <c r="GAJ804" s="20"/>
      <c r="GAK804" s="20"/>
      <c r="GAL804" s="20"/>
      <c r="GAM804" s="20"/>
      <c r="GAN804" s="20"/>
      <c r="GAO804" s="20"/>
      <c r="GAP804" s="20"/>
      <c r="GAQ804" s="20"/>
      <c r="GAR804" s="20"/>
      <c r="GAS804" s="20"/>
      <c r="GAT804" s="20"/>
      <c r="GAU804" s="20"/>
      <c r="GAV804" s="20"/>
      <c r="GAW804" s="20"/>
      <c r="GAX804" s="20"/>
      <c r="GAY804" s="20"/>
      <c r="GAZ804" s="20"/>
      <c r="GBA804" s="20"/>
      <c r="GBB804" s="20"/>
      <c r="GBC804" s="20"/>
      <c r="GBD804" s="20"/>
      <c r="GBE804" s="20"/>
      <c r="GBF804" s="20"/>
      <c r="GBG804" s="20"/>
      <c r="GBH804" s="20"/>
      <c r="GBI804" s="20"/>
      <c r="GBJ804" s="20"/>
      <c r="GBK804" s="20"/>
      <c r="GBL804" s="20"/>
      <c r="GBM804" s="20"/>
      <c r="GBN804" s="20"/>
      <c r="GBO804" s="20"/>
      <c r="GBP804" s="20"/>
      <c r="GBQ804" s="20"/>
      <c r="GBR804" s="20"/>
      <c r="GBS804" s="20"/>
      <c r="GBT804" s="20"/>
      <c r="GBU804" s="20"/>
      <c r="GBV804" s="20"/>
      <c r="GBW804" s="20"/>
      <c r="GBX804" s="20"/>
      <c r="GBY804" s="20"/>
      <c r="GBZ804" s="20"/>
      <c r="GCA804" s="20"/>
      <c r="GCB804" s="20"/>
      <c r="GCC804" s="20"/>
      <c r="GCD804" s="20"/>
      <c r="GCE804" s="20"/>
      <c r="GCF804" s="20"/>
      <c r="GCG804" s="20"/>
      <c r="GCH804" s="20"/>
      <c r="GCI804" s="20"/>
      <c r="GCJ804" s="20"/>
      <c r="GCK804" s="20"/>
      <c r="GCL804" s="20"/>
      <c r="GCM804" s="20"/>
      <c r="GCN804" s="20"/>
      <c r="GCO804" s="20"/>
      <c r="GCP804" s="20"/>
      <c r="GCQ804" s="20"/>
      <c r="GCR804" s="20"/>
      <c r="GCS804" s="20"/>
      <c r="GCT804" s="20"/>
      <c r="GCU804" s="20"/>
      <c r="GCV804" s="20"/>
      <c r="GCW804" s="20"/>
      <c r="GCX804" s="20"/>
      <c r="GCY804" s="20"/>
      <c r="GCZ804" s="20"/>
      <c r="GDA804" s="20"/>
      <c r="GDB804" s="20"/>
      <c r="GDC804" s="20"/>
      <c r="GDD804" s="20"/>
      <c r="GDE804" s="20"/>
      <c r="GDF804" s="20"/>
      <c r="GDG804" s="20"/>
      <c r="GDH804" s="20"/>
      <c r="GDI804" s="20"/>
      <c r="GDJ804" s="20"/>
      <c r="GDK804" s="20"/>
      <c r="GDL804" s="20"/>
      <c r="GDM804" s="20"/>
      <c r="GDN804" s="20"/>
      <c r="GDO804" s="20"/>
      <c r="GDP804" s="20"/>
      <c r="GDQ804" s="20"/>
      <c r="GDR804" s="20"/>
      <c r="GDS804" s="20"/>
      <c r="GDT804" s="20"/>
      <c r="GDU804" s="20"/>
      <c r="GDV804" s="20"/>
      <c r="GDW804" s="20"/>
      <c r="GDX804" s="20"/>
      <c r="GDY804" s="20"/>
      <c r="GDZ804" s="20"/>
      <c r="GEA804" s="20"/>
      <c r="GEB804" s="20"/>
      <c r="GEC804" s="20"/>
      <c r="GED804" s="20"/>
      <c r="GEE804" s="20"/>
      <c r="GEF804" s="20"/>
      <c r="GEG804" s="20"/>
      <c r="GEH804" s="20"/>
      <c r="GEI804" s="20"/>
      <c r="GEJ804" s="20"/>
      <c r="GEK804" s="20"/>
      <c r="GEL804" s="20"/>
      <c r="GEM804" s="20"/>
      <c r="GEN804" s="20"/>
      <c r="GEO804" s="20"/>
      <c r="GEP804" s="20"/>
      <c r="GEQ804" s="20"/>
      <c r="GER804" s="20"/>
      <c r="GES804" s="20"/>
      <c r="GET804" s="20"/>
      <c r="GEU804" s="20"/>
      <c r="GEV804" s="20"/>
      <c r="GEW804" s="20"/>
      <c r="GEX804" s="20"/>
      <c r="GEY804" s="20"/>
      <c r="GEZ804" s="20"/>
      <c r="GFA804" s="20"/>
      <c r="GFB804" s="20"/>
      <c r="GFC804" s="20"/>
      <c r="GFD804" s="20"/>
      <c r="GFE804" s="20"/>
      <c r="GFF804" s="20"/>
      <c r="GFG804" s="20"/>
      <c r="GFH804" s="20"/>
      <c r="GFI804" s="20"/>
      <c r="GFJ804" s="20"/>
      <c r="GFK804" s="20"/>
      <c r="GFL804" s="20"/>
      <c r="GFM804" s="20"/>
      <c r="GFN804" s="20"/>
      <c r="GFO804" s="20"/>
      <c r="GFP804" s="20"/>
      <c r="GFQ804" s="20"/>
      <c r="GFR804" s="20"/>
      <c r="GFS804" s="20"/>
      <c r="GFT804" s="20"/>
      <c r="GFU804" s="20"/>
      <c r="GFV804" s="20"/>
      <c r="GFW804" s="20"/>
      <c r="GFX804" s="20"/>
      <c r="GFY804" s="20"/>
      <c r="GFZ804" s="20"/>
      <c r="GGA804" s="20"/>
      <c r="GGB804" s="20"/>
      <c r="GGC804" s="20"/>
      <c r="GGD804" s="20"/>
      <c r="GGE804" s="20"/>
      <c r="GGF804" s="20"/>
      <c r="GGG804" s="20"/>
      <c r="GGH804" s="20"/>
      <c r="GGI804" s="20"/>
      <c r="GGJ804" s="20"/>
      <c r="GGK804" s="20"/>
      <c r="GGL804" s="20"/>
      <c r="GGM804" s="20"/>
      <c r="GGN804" s="20"/>
      <c r="GGO804" s="20"/>
      <c r="GGP804" s="20"/>
      <c r="GGQ804" s="20"/>
      <c r="GGR804" s="20"/>
      <c r="GGS804" s="20"/>
      <c r="GGT804" s="20"/>
      <c r="GGU804" s="20"/>
      <c r="GGV804" s="20"/>
      <c r="GGW804" s="20"/>
      <c r="GGX804" s="20"/>
      <c r="GGY804" s="20"/>
      <c r="GGZ804" s="20"/>
      <c r="GHA804" s="20"/>
      <c r="GHB804" s="20"/>
      <c r="GHC804" s="20"/>
      <c r="GHD804" s="20"/>
      <c r="GHE804" s="20"/>
      <c r="GHF804" s="20"/>
      <c r="GHG804" s="20"/>
      <c r="GHH804" s="20"/>
      <c r="GHI804" s="20"/>
      <c r="GHJ804" s="20"/>
      <c r="GHK804" s="20"/>
      <c r="GHL804" s="20"/>
      <c r="GHM804" s="20"/>
      <c r="GHN804" s="20"/>
      <c r="GHO804" s="20"/>
      <c r="GHP804" s="20"/>
      <c r="GHQ804" s="20"/>
      <c r="GHR804" s="20"/>
      <c r="GHS804" s="20"/>
      <c r="GHT804" s="20"/>
      <c r="GHU804" s="20"/>
      <c r="GHV804" s="20"/>
      <c r="GHW804" s="20"/>
      <c r="GHX804" s="20"/>
      <c r="GHY804" s="20"/>
      <c r="GHZ804" s="20"/>
      <c r="GIA804" s="20"/>
      <c r="GIB804" s="20"/>
      <c r="GIC804" s="20"/>
      <c r="GID804" s="20"/>
      <c r="GIE804" s="20"/>
      <c r="GIF804" s="20"/>
      <c r="GIG804" s="20"/>
      <c r="GIH804" s="20"/>
      <c r="GII804" s="20"/>
      <c r="GIJ804" s="20"/>
      <c r="GIK804" s="20"/>
      <c r="GIL804" s="20"/>
      <c r="GIM804" s="20"/>
      <c r="GIN804" s="20"/>
      <c r="GIO804" s="20"/>
      <c r="GIP804" s="20"/>
      <c r="GIQ804" s="20"/>
      <c r="GIR804" s="20"/>
      <c r="GIS804" s="20"/>
      <c r="GIT804" s="20"/>
      <c r="GIU804" s="20"/>
      <c r="GIV804" s="20"/>
      <c r="GIW804" s="20"/>
      <c r="GIX804" s="20"/>
      <c r="GIY804" s="20"/>
      <c r="GIZ804" s="20"/>
      <c r="GJA804" s="20"/>
      <c r="GJB804" s="20"/>
      <c r="GJC804" s="20"/>
      <c r="GJD804" s="20"/>
      <c r="GJE804" s="20"/>
      <c r="GJF804" s="20"/>
      <c r="GJG804" s="20"/>
      <c r="GJH804" s="20"/>
      <c r="GJI804" s="20"/>
      <c r="GJJ804" s="20"/>
      <c r="GJK804" s="20"/>
      <c r="GJL804" s="20"/>
      <c r="GJM804" s="20"/>
      <c r="GJN804" s="20"/>
      <c r="GJO804" s="20"/>
      <c r="GJP804" s="20"/>
      <c r="GJQ804" s="20"/>
      <c r="GJR804" s="20"/>
      <c r="GJS804" s="20"/>
      <c r="GJT804" s="20"/>
      <c r="GJU804" s="20"/>
      <c r="GJV804" s="20"/>
      <c r="GJW804" s="20"/>
      <c r="GJX804" s="20"/>
      <c r="GJY804" s="20"/>
      <c r="GJZ804" s="20"/>
      <c r="GKA804" s="20"/>
      <c r="GKB804" s="20"/>
      <c r="GKC804" s="20"/>
      <c r="GKD804" s="20"/>
      <c r="GKE804" s="20"/>
      <c r="GKF804" s="20"/>
      <c r="GKG804" s="20"/>
      <c r="GKH804" s="20"/>
      <c r="GKI804" s="20"/>
      <c r="GKJ804" s="20"/>
      <c r="GKK804" s="20"/>
      <c r="GKL804" s="20"/>
      <c r="GKM804" s="20"/>
      <c r="GKN804" s="20"/>
      <c r="GKO804" s="20"/>
      <c r="GKP804" s="20"/>
      <c r="GKQ804" s="20"/>
      <c r="GKR804" s="20"/>
      <c r="GKS804" s="20"/>
      <c r="GKT804" s="20"/>
      <c r="GKU804" s="20"/>
      <c r="GKV804" s="20"/>
      <c r="GKW804" s="20"/>
      <c r="GKX804" s="20"/>
      <c r="GKY804" s="20"/>
      <c r="GKZ804" s="20"/>
      <c r="GLA804" s="20"/>
      <c r="GLB804" s="20"/>
      <c r="GLC804" s="20"/>
      <c r="GLD804" s="20"/>
      <c r="GLE804" s="20"/>
      <c r="GLF804" s="20"/>
      <c r="GLG804" s="20"/>
      <c r="GLH804" s="20"/>
      <c r="GLI804" s="20"/>
      <c r="GLJ804" s="20"/>
      <c r="GLK804" s="20"/>
      <c r="GLL804" s="20"/>
      <c r="GLM804" s="20"/>
      <c r="GLN804" s="20"/>
      <c r="GLO804" s="20"/>
      <c r="GLP804" s="20"/>
      <c r="GLQ804" s="20"/>
      <c r="GLR804" s="20"/>
      <c r="GLS804" s="20"/>
      <c r="GLT804" s="20"/>
      <c r="GLU804" s="20"/>
      <c r="GLV804" s="20"/>
      <c r="GLW804" s="20"/>
      <c r="GLX804" s="20"/>
      <c r="GLY804" s="20"/>
      <c r="GLZ804" s="20"/>
      <c r="GMA804" s="20"/>
      <c r="GMB804" s="20"/>
      <c r="GMC804" s="20"/>
      <c r="GMD804" s="20"/>
      <c r="GME804" s="20"/>
      <c r="GMF804" s="20"/>
      <c r="GMG804" s="20"/>
      <c r="GMH804" s="20"/>
      <c r="GMI804" s="20"/>
      <c r="GMJ804" s="20"/>
      <c r="GMK804" s="20"/>
      <c r="GML804" s="20"/>
      <c r="GMM804" s="20"/>
      <c r="GMN804" s="20"/>
      <c r="GMO804" s="20"/>
      <c r="GMP804" s="20"/>
      <c r="GMQ804" s="20"/>
      <c r="GMR804" s="20"/>
      <c r="GMS804" s="20"/>
      <c r="GMT804" s="20"/>
      <c r="GMU804" s="20"/>
      <c r="GMV804" s="20"/>
      <c r="GMW804" s="20"/>
      <c r="GMX804" s="20"/>
      <c r="GMY804" s="20"/>
      <c r="GMZ804" s="20"/>
      <c r="GNA804" s="20"/>
      <c r="GNB804" s="20"/>
      <c r="GNC804" s="20"/>
      <c r="GND804" s="20"/>
      <c r="GNE804" s="20"/>
      <c r="GNF804" s="20"/>
      <c r="GNG804" s="20"/>
      <c r="GNH804" s="20"/>
      <c r="GNI804" s="20"/>
      <c r="GNJ804" s="20"/>
      <c r="GNK804" s="20"/>
      <c r="GNL804" s="20"/>
      <c r="GNM804" s="20"/>
      <c r="GNN804" s="20"/>
      <c r="GNO804" s="20"/>
      <c r="GNP804" s="20"/>
      <c r="GNQ804" s="20"/>
      <c r="GNR804" s="20"/>
      <c r="GNS804" s="20"/>
      <c r="GNT804" s="20"/>
      <c r="GNU804" s="20"/>
      <c r="GNV804" s="20"/>
      <c r="GNW804" s="20"/>
      <c r="GNX804" s="20"/>
      <c r="GNY804" s="20"/>
      <c r="GNZ804" s="20"/>
      <c r="GOA804" s="20"/>
      <c r="GOB804" s="20"/>
      <c r="GOC804" s="20"/>
      <c r="GOD804" s="20"/>
      <c r="GOE804" s="20"/>
      <c r="GOF804" s="20"/>
      <c r="GOG804" s="20"/>
      <c r="GOH804" s="20"/>
      <c r="GOI804" s="20"/>
      <c r="GOJ804" s="20"/>
      <c r="GOK804" s="20"/>
      <c r="GOL804" s="20"/>
      <c r="GOM804" s="20"/>
      <c r="GON804" s="20"/>
      <c r="GOO804" s="20"/>
      <c r="GOP804" s="20"/>
      <c r="GOQ804" s="20"/>
      <c r="GOR804" s="20"/>
      <c r="GOS804" s="20"/>
      <c r="GOT804" s="20"/>
      <c r="GOU804" s="20"/>
      <c r="GOV804" s="20"/>
      <c r="GOW804" s="20"/>
      <c r="GOX804" s="20"/>
      <c r="GOY804" s="20"/>
      <c r="GOZ804" s="20"/>
      <c r="GPA804" s="20"/>
      <c r="GPB804" s="20"/>
      <c r="GPC804" s="20"/>
      <c r="GPD804" s="20"/>
      <c r="GPE804" s="20"/>
      <c r="GPF804" s="20"/>
      <c r="GPG804" s="20"/>
      <c r="GPH804" s="20"/>
      <c r="GPI804" s="20"/>
      <c r="GPJ804" s="20"/>
      <c r="GPK804" s="20"/>
      <c r="GPL804" s="20"/>
      <c r="GPM804" s="20"/>
      <c r="GPN804" s="20"/>
      <c r="GPO804" s="20"/>
      <c r="GPP804" s="20"/>
      <c r="GPQ804" s="20"/>
      <c r="GPR804" s="20"/>
      <c r="GPS804" s="20"/>
      <c r="GPT804" s="20"/>
      <c r="GPU804" s="20"/>
      <c r="GPV804" s="20"/>
      <c r="GPW804" s="20"/>
      <c r="GPX804" s="20"/>
      <c r="GPY804" s="20"/>
      <c r="GPZ804" s="20"/>
      <c r="GQA804" s="20"/>
      <c r="GQB804" s="20"/>
      <c r="GQC804" s="20"/>
      <c r="GQD804" s="20"/>
      <c r="GQE804" s="20"/>
      <c r="GQF804" s="20"/>
      <c r="GQG804" s="20"/>
      <c r="GQH804" s="20"/>
      <c r="GQI804" s="20"/>
      <c r="GQJ804" s="20"/>
      <c r="GQK804" s="20"/>
      <c r="GQL804" s="20"/>
      <c r="GQM804" s="20"/>
      <c r="GQN804" s="20"/>
      <c r="GQO804" s="20"/>
      <c r="GQP804" s="20"/>
      <c r="GQQ804" s="20"/>
      <c r="GQR804" s="20"/>
      <c r="GQS804" s="20"/>
      <c r="GQT804" s="20"/>
      <c r="GQU804" s="20"/>
      <c r="GQV804" s="20"/>
      <c r="GQW804" s="20"/>
      <c r="GQX804" s="20"/>
      <c r="GQY804" s="20"/>
      <c r="GQZ804" s="20"/>
      <c r="GRA804" s="20"/>
      <c r="GRB804" s="20"/>
      <c r="GRC804" s="20"/>
      <c r="GRD804" s="20"/>
      <c r="GRE804" s="20"/>
      <c r="GRF804" s="20"/>
      <c r="GRG804" s="20"/>
      <c r="GRH804" s="20"/>
      <c r="GRI804" s="20"/>
      <c r="GRJ804" s="20"/>
      <c r="GRK804" s="20"/>
      <c r="GRL804" s="20"/>
      <c r="GRM804" s="20"/>
      <c r="GRN804" s="20"/>
      <c r="GRO804" s="20"/>
      <c r="GRP804" s="20"/>
      <c r="GRQ804" s="20"/>
      <c r="GRR804" s="20"/>
      <c r="GRS804" s="20"/>
      <c r="GRT804" s="20"/>
      <c r="GRU804" s="20"/>
      <c r="GRV804" s="20"/>
      <c r="GRW804" s="20"/>
      <c r="GRX804" s="20"/>
      <c r="GRY804" s="20"/>
      <c r="GRZ804" s="20"/>
      <c r="GSA804" s="20"/>
      <c r="GSB804" s="20"/>
      <c r="GSC804" s="20"/>
      <c r="GSD804" s="20"/>
      <c r="GSE804" s="20"/>
      <c r="GSF804" s="20"/>
      <c r="GSG804" s="20"/>
      <c r="GSH804" s="20"/>
      <c r="GSI804" s="20"/>
      <c r="GSJ804" s="20"/>
      <c r="GSK804" s="20"/>
      <c r="GSL804" s="20"/>
      <c r="GSM804" s="20"/>
      <c r="GSN804" s="20"/>
      <c r="GSO804" s="20"/>
      <c r="GSP804" s="20"/>
      <c r="GSQ804" s="20"/>
      <c r="GSR804" s="20"/>
      <c r="GSS804" s="20"/>
      <c r="GST804" s="20"/>
      <c r="GSU804" s="20"/>
      <c r="GSV804" s="20"/>
      <c r="GSW804" s="20"/>
      <c r="GSX804" s="20"/>
      <c r="GSY804" s="20"/>
      <c r="GSZ804" s="20"/>
      <c r="GTA804" s="20"/>
      <c r="GTB804" s="20"/>
      <c r="GTC804" s="20"/>
      <c r="GTD804" s="20"/>
      <c r="GTE804" s="20"/>
      <c r="GTF804" s="20"/>
      <c r="GTG804" s="20"/>
      <c r="GTH804" s="20"/>
      <c r="GTI804" s="20"/>
      <c r="GTJ804" s="20"/>
      <c r="GTK804" s="20"/>
      <c r="GTL804" s="20"/>
      <c r="GTM804" s="20"/>
      <c r="GTN804" s="20"/>
      <c r="GTO804" s="20"/>
      <c r="GTP804" s="20"/>
      <c r="GTQ804" s="20"/>
      <c r="GTR804" s="20"/>
      <c r="GTS804" s="20"/>
      <c r="GTT804" s="20"/>
      <c r="GTU804" s="20"/>
      <c r="GTV804" s="20"/>
      <c r="GTW804" s="20"/>
      <c r="GTX804" s="20"/>
      <c r="GTY804" s="20"/>
      <c r="GTZ804" s="20"/>
      <c r="GUA804" s="20"/>
      <c r="GUB804" s="20"/>
      <c r="GUC804" s="20"/>
      <c r="GUD804" s="20"/>
      <c r="GUE804" s="20"/>
      <c r="GUF804" s="20"/>
      <c r="GUG804" s="20"/>
      <c r="GUH804" s="20"/>
      <c r="GUI804" s="20"/>
      <c r="GUJ804" s="20"/>
      <c r="GUK804" s="20"/>
      <c r="GUL804" s="20"/>
      <c r="GUM804" s="20"/>
      <c r="GUN804" s="20"/>
      <c r="GUO804" s="20"/>
      <c r="GUP804" s="20"/>
      <c r="GUQ804" s="20"/>
      <c r="GUR804" s="20"/>
      <c r="GUS804" s="20"/>
      <c r="GUT804" s="20"/>
      <c r="GUU804" s="20"/>
      <c r="GUV804" s="20"/>
      <c r="GUW804" s="20"/>
      <c r="GUX804" s="20"/>
      <c r="GUY804" s="20"/>
      <c r="GUZ804" s="20"/>
      <c r="GVA804" s="20"/>
      <c r="GVB804" s="20"/>
      <c r="GVC804" s="20"/>
      <c r="GVD804" s="20"/>
      <c r="GVE804" s="20"/>
      <c r="GVF804" s="20"/>
      <c r="GVG804" s="20"/>
      <c r="GVH804" s="20"/>
      <c r="GVI804" s="20"/>
      <c r="GVJ804" s="20"/>
      <c r="GVK804" s="20"/>
      <c r="GVL804" s="20"/>
      <c r="GVM804" s="20"/>
      <c r="GVN804" s="20"/>
      <c r="GVO804" s="20"/>
      <c r="GVP804" s="20"/>
      <c r="GVQ804" s="20"/>
      <c r="GVR804" s="20"/>
      <c r="GVS804" s="20"/>
      <c r="GVT804" s="20"/>
      <c r="GVU804" s="20"/>
      <c r="GVV804" s="20"/>
      <c r="GVW804" s="20"/>
      <c r="GVX804" s="20"/>
      <c r="GVY804" s="20"/>
      <c r="GVZ804" s="20"/>
      <c r="GWA804" s="20"/>
      <c r="GWB804" s="20"/>
      <c r="GWC804" s="20"/>
      <c r="GWD804" s="20"/>
      <c r="GWE804" s="20"/>
      <c r="GWF804" s="20"/>
      <c r="GWG804" s="20"/>
      <c r="GWH804" s="20"/>
      <c r="GWI804" s="20"/>
      <c r="GWJ804" s="20"/>
      <c r="GWK804" s="20"/>
      <c r="GWL804" s="20"/>
      <c r="GWM804" s="20"/>
      <c r="GWN804" s="20"/>
      <c r="GWO804" s="20"/>
      <c r="GWP804" s="20"/>
      <c r="GWQ804" s="20"/>
      <c r="GWR804" s="20"/>
      <c r="GWS804" s="20"/>
      <c r="GWT804" s="20"/>
      <c r="GWU804" s="20"/>
      <c r="GWV804" s="20"/>
      <c r="GWW804" s="20"/>
      <c r="GWX804" s="20"/>
      <c r="GWY804" s="20"/>
      <c r="GWZ804" s="20"/>
      <c r="GXA804" s="20"/>
      <c r="GXB804" s="20"/>
      <c r="GXC804" s="20"/>
      <c r="GXD804" s="20"/>
      <c r="GXE804" s="20"/>
      <c r="GXF804" s="20"/>
      <c r="GXG804" s="20"/>
      <c r="GXH804" s="20"/>
      <c r="GXI804" s="20"/>
      <c r="GXJ804" s="20"/>
      <c r="GXK804" s="20"/>
      <c r="GXL804" s="20"/>
      <c r="GXM804" s="20"/>
      <c r="GXN804" s="20"/>
      <c r="GXO804" s="20"/>
      <c r="GXP804" s="20"/>
      <c r="GXQ804" s="20"/>
      <c r="GXR804" s="20"/>
      <c r="GXS804" s="20"/>
      <c r="GXT804" s="20"/>
      <c r="GXU804" s="20"/>
      <c r="GXV804" s="20"/>
      <c r="GXW804" s="20"/>
      <c r="GXX804" s="20"/>
      <c r="GXY804" s="20"/>
      <c r="GXZ804" s="20"/>
      <c r="GYA804" s="20"/>
      <c r="GYB804" s="20"/>
      <c r="GYC804" s="20"/>
      <c r="GYD804" s="20"/>
      <c r="GYE804" s="20"/>
      <c r="GYF804" s="20"/>
      <c r="GYG804" s="20"/>
      <c r="GYH804" s="20"/>
      <c r="GYI804" s="20"/>
      <c r="GYJ804" s="20"/>
      <c r="GYK804" s="20"/>
      <c r="GYL804" s="20"/>
      <c r="GYM804" s="20"/>
      <c r="GYN804" s="20"/>
      <c r="GYO804" s="20"/>
      <c r="GYP804" s="20"/>
      <c r="GYQ804" s="20"/>
      <c r="GYR804" s="20"/>
      <c r="GYS804" s="20"/>
      <c r="GYT804" s="20"/>
      <c r="GYU804" s="20"/>
      <c r="GYV804" s="20"/>
      <c r="GYW804" s="20"/>
      <c r="GYX804" s="20"/>
      <c r="GYY804" s="20"/>
      <c r="GYZ804" s="20"/>
      <c r="GZA804" s="20"/>
      <c r="GZB804" s="20"/>
      <c r="GZC804" s="20"/>
      <c r="GZD804" s="20"/>
      <c r="GZE804" s="20"/>
      <c r="GZF804" s="20"/>
      <c r="GZG804" s="20"/>
      <c r="GZH804" s="20"/>
      <c r="GZI804" s="20"/>
      <c r="GZJ804" s="20"/>
      <c r="GZK804" s="20"/>
      <c r="GZL804" s="20"/>
      <c r="GZM804" s="20"/>
      <c r="GZN804" s="20"/>
      <c r="GZO804" s="20"/>
      <c r="GZP804" s="20"/>
      <c r="GZQ804" s="20"/>
      <c r="GZR804" s="20"/>
      <c r="GZS804" s="20"/>
      <c r="GZT804" s="20"/>
      <c r="GZU804" s="20"/>
      <c r="GZV804" s="20"/>
      <c r="GZW804" s="20"/>
      <c r="GZX804" s="20"/>
      <c r="GZY804" s="20"/>
      <c r="GZZ804" s="20"/>
      <c r="HAA804" s="20"/>
      <c r="HAB804" s="20"/>
      <c r="HAC804" s="20"/>
      <c r="HAD804" s="20"/>
      <c r="HAE804" s="20"/>
      <c r="HAF804" s="20"/>
      <c r="HAG804" s="20"/>
      <c r="HAH804" s="20"/>
      <c r="HAI804" s="20"/>
      <c r="HAJ804" s="20"/>
      <c r="HAK804" s="20"/>
      <c r="HAL804" s="20"/>
      <c r="HAM804" s="20"/>
      <c r="HAN804" s="20"/>
      <c r="HAO804" s="20"/>
      <c r="HAP804" s="20"/>
      <c r="HAQ804" s="20"/>
      <c r="HAR804" s="20"/>
      <c r="HAS804" s="20"/>
      <c r="HAT804" s="20"/>
      <c r="HAU804" s="20"/>
      <c r="HAV804" s="20"/>
      <c r="HAW804" s="20"/>
      <c r="HAX804" s="20"/>
      <c r="HAY804" s="20"/>
      <c r="HAZ804" s="20"/>
      <c r="HBA804" s="20"/>
      <c r="HBB804" s="20"/>
      <c r="HBC804" s="20"/>
      <c r="HBD804" s="20"/>
      <c r="HBE804" s="20"/>
      <c r="HBF804" s="20"/>
      <c r="HBG804" s="20"/>
      <c r="HBH804" s="20"/>
      <c r="HBI804" s="20"/>
      <c r="HBJ804" s="20"/>
      <c r="HBK804" s="20"/>
      <c r="HBL804" s="20"/>
      <c r="HBM804" s="20"/>
      <c r="HBN804" s="20"/>
      <c r="HBO804" s="20"/>
      <c r="HBP804" s="20"/>
      <c r="HBQ804" s="20"/>
      <c r="HBR804" s="20"/>
      <c r="HBS804" s="20"/>
      <c r="HBT804" s="20"/>
      <c r="HBU804" s="20"/>
      <c r="HBV804" s="20"/>
      <c r="HBW804" s="20"/>
      <c r="HBX804" s="20"/>
      <c r="HBY804" s="20"/>
      <c r="HBZ804" s="20"/>
      <c r="HCA804" s="20"/>
      <c r="HCB804" s="20"/>
      <c r="HCC804" s="20"/>
      <c r="HCD804" s="20"/>
      <c r="HCE804" s="20"/>
      <c r="HCF804" s="20"/>
      <c r="HCG804" s="20"/>
      <c r="HCH804" s="20"/>
      <c r="HCI804" s="20"/>
      <c r="HCJ804" s="20"/>
      <c r="HCK804" s="20"/>
      <c r="HCL804" s="20"/>
      <c r="HCM804" s="20"/>
      <c r="HCN804" s="20"/>
      <c r="HCO804" s="20"/>
      <c r="HCP804" s="20"/>
      <c r="HCQ804" s="20"/>
      <c r="HCR804" s="20"/>
      <c r="HCS804" s="20"/>
      <c r="HCT804" s="20"/>
      <c r="HCU804" s="20"/>
      <c r="HCV804" s="20"/>
      <c r="HCW804" s="20"/>
      <c r="HCX804" s="20"/>
      <c r="HCY804" s="20"/>
      <c r="HCZ804" s="20"/>
      <c r="HDA804" s="20"/>
      <c r="HDB804" s="20"/>
      <c r="HDC804" s="20"/>
      <c r="HDD804" s="20"/>
      <c r="HDE804" s="20"/>
      <c r="HDF804" s="20"/>
      <c r="HDG804" s="20"/>
      <c r="HDH804" s="20"/>
      <c r="HDI804" s="20"/>
      <c r="HDJ804" s="20"/>
      <c r="HDK804" s="20"/>
      <c r="HDL804" s="20"/>
      <c r="HDM804" s="20"/>
      <c r="HDN804" s="20"/>
      <c r="HDO804" s="20"/>
      <c r="HDP804" s="20"/>
      <c r="HDQ804" s="20"/>
      <c r="HDR804" s="20"/>
      <c r="HDS804" s="20"/>
      <c r="HDT804" s="20"/>
      <c r="HDU804" s="20"/>
      <c r="HDV804" s="20"/>
      <c r="HDW804" s="20"/>
      <c r="HDX804" s="20"/>
      <c r="HDY804" s="20"/>
      <c r="HDZ804" s="20"/>
      <c r="HEA804" s="20"/>
      <c r="HEB804" s="20"/>
      <c r="HEC804" s="20"/>
      <c r="HED804" s="20"/>
      <c r="HEE804" s="20"/>
      <c r="HEF804" s="20"/>
      <c r="HEG804" s="20"/>
      <c r="HEH804" s="20"/>
      <c r="HEI804" s="20"/>
      <c r="HEJ804" s="20"/>
      <c r="HEK804" s="20"/>
      <c r="HEL804" s="20"/>
      <c r="HEM804" s="20"/>
      <c r="HEN804" s="20"/>
      <c r="HEO804" s="20"/>
      <c r="HEP804" s="20"/>
      <c r="HEQ804" s="20"/>
      <c r="HER804" s="20"/>
      <c r="HES804" s="20"/>
      <c r="HET804" s="20"/>
      <c r="HEU804" s="20"/>
      <c r="HEV804" s="20"/>
      <c r="HEW804" s="20"/>
      <c r="HEX804" s="20"/>
      <c r="HEY804" s="20"/>
      <c r="HEZ804" s="20"/>
      <c r="HFA804" s="20"/>
      <c r="HFB804" s="20"/>
      <c r="HFC804" s="20"/>
      <c r="HFD804" s="20"/>
      <c r="HFE804" s="20"/>
      <c r="HFF804" s="20"/>
      <c r="HFG804" s="20"/>
      <c r="HFH804" s="20"/>
      <c r="HFI804" s="20"/>
      <c r="HFJ804" s="20"/>
      <c r="HFK804" s="20"/>
      <c r="HFL804" s="20"/>
      <c r="HFM804" s="20"/>
      <c r="HFN804" s="20"/>
      <c r="HFO804" s="20"/>
      <c r="HFP804" s="20"/>
      <c r="HFQ804" s="20"/>
      <c r="HFR804" s="20"/>
      <c r="HFS804" s="20"/>
      <c r="HFT804" s="20"/>
      <c r="HFU804" s="20"/>
      <c r="HFV804" s="20"/>
      <c r="HFW804" s="20"/>
      <c r="HFX804" s="20"/>
      <c r="HFY804" s="20"/>
      <c r="HFZ804" s="20"/>
      <c r="HGA804" s="20"/>
      <c r="HGB804" s="20"/>
      <c r="HGC804" s="20"/>
      <c r="HGD804" s="20"/>
      <c r="HGE804" s="20"/>
      <c r="HGF804" s="20"/>
      <c r="HGG804" s="20"/>
      <c r="HGH804" s="20"/>
      <c r="HGI804" s="20"/>
      <c r="HGJ804" s="20"/>
      <c r="HGK804" s="20"/>
      <c r="HGL804" s="20"/>
      <c r="HGM804" s="20"/>
      <c r="HGN804" s="20"/>
      <c r="HGO804" s="20"/>
      <c r="HGP804" s="20"/>
      <c r="HGQ804" s="20"/>
      <c r="HGR804" s="20"/>
      <c r="HGS804" s="20"/>
      <c r="HGT804" s="20"/>
      <c r="HGU804" s="20"/>
      <c r="HGV804" s="20"/>
      <c r="HGW804" s="20"/>
      <c r="HGX804" s="20"/>
      <c r="HGY804" s="20"/>
      <c r="HGZ804" s="20"/>
      <c r="HHA804" s="20"/>
      <c r="HHB804" s="20"/>
      <c r="HHC804" s="20"/>
      <c r="HHD804" s="20"/>
      <c r="HHE804" s="20"/>
      <c r="HHF804" s="20"/>
      <c r="HHG804" s="20"/>
      <c r="HHH804" s="20"/>
      <c r="HHI804" s="20"/>
      <c r="HHJ804" s="20"/>
      <c r="HHK804" s="20"/>
      <c r="HHL804" s="20"/>
      <c r="HHM804" s="20"/>
      <c r="HHN804" s="20"/>
      <c r="HHO804" s="20"/>
      <c r="HHP804" s="20"/>
      <c r="HHQ804" s="20"/>
      <c r="HHR804" s="20"/>
      <c r="HHS804" s="20"/>
      <c r="HHT804" s="20"/>
      <c r="HHU804" s="20"/>
      <c r="HHV804" s="20"/>
      <c r="HHW804" s="20"/>
      <c r="HHX804" s="20"/>
      <c r="HHY804" s="20"/>
      <c r="HHZ804" s="20"/>
      <c r="HIA804" s="20"/>
      <c r="HIB804" s="20"/>
      <c r="HIC804" s="20"/>
      <c r="HID804" s="20"/>
      <c r="HIE804" s="20"/>
      <c r="HIF804" s="20"/>
      <c r="HIG804" s="20"/>
      <c r="HIH804" s="20"/>
      <c r="HII804" s="20"/>
      <c r="HIJ804" s="20"/>
      <c r="HIK804" s="20"/>
      <c r="HIL804" s="20"/>
      <c r="HIM804" s="20"/>
      <c r="HIN804" s="20"/>
      <c r="HIO804" s="20"/>
      <c r="HIP804" s="20"/>
      <c r="HIQ804" s="20"/>
      <c r="HIR804" s="20"/>
      <c r="HIS804" s="20"/>
      <c r="HIT804" s="20"/>
      <c r="HIU804" s="20"/>
      <c r="HIV804" s="20"/>
      <c r="HIW804" s="20"/>
      <c r="HIX804" s="20"/>
      <c r="HIY804" s="20"/>
      <c r="HIZ804" s="20"/>
      <c r="HJA804" s="20"/>
      <c r="HJB804" s="20"/>
      <c r="HJC804" s="20"/>
      <c r="HJD804" s="20"/>
      <c r="HJE804" s="20"/>
      <c r="HJF804" s="20"/>
      <c r="HJG804" s="20"/>
      <c r="HJH804" s="20"/>
      <c r="HJI804" s="20"/>
      <c r="HJJ804" s="20"/>
      <c r="HJK804" s="20"/>
      <c r="HJL804" s="20"/>
      <c r="HJM804" s="20"/>
      <c r="HJN804" s="20"/>
      <c r="HJO804" s="20"/>
      <c r="HJP804" s="20"/>
      <c r="HJQ804" s="20"/>
      <c r="HJR804" s="20"/>
      <c r="HJS804" s="20"/>
      <c r="HJT804" s="20"/>
      <c r="HJU804" s="20"/>
      <c r="HJV804" s="20"/>
      <c r="HJW804" s="20"/>
      <c r="HJX804" s="20"/>
      <c r="HJY804" s="20"/>
      <c r="HJZ804" s="20"/>
      <c r="HKA804" s="20"/>
      <c r="HKB804" s="20"/>
      <c r="HKC804" s="20"/>
      <c r="HKD804" s="20"/>
      <c r="HKE804" s="20"/>
      <c r="HKF804" s="20"/>
      <c r="HKG804" s="20"/>
      <c r="HKH804" s="20"/>
      <c r="HKI804" s="20"/>
      <c r="HKJ804" s="20"/>
      <c r="HKK804" s="20"/>
      <c r="HKL804" s="20"/>
      <c r="HKM804" s="20"/>
      <c r="HKN804" s="20"/>
      <c r="HKO804" s="20"/>
      <c r="HKP804" s="20"/>
      <c r="HKQ804" s="20"/>
      <c r="HKR804" s="20"/>
      <c r="HKS804" s="20"/>
      <c r="HKT804" s="20"/>
      <c r="HKU804" s="20"/>
      <c r="HKV804" s="20"/>
      <c r="HKW804" s="20"/>
      <c r="HKX804" s="20"/>
      <c r="HKY804" s="20"/>
      <c r="HKZ804" s="20"/>
      <c r="HLA804" s="20"/>
      <c r="HLB804" s="20"/>
      <c r="HLC804" s="20"/>
      <c r="HLD804" s="20"/>
      <c r="HLE804" s="20"/>
      <c r="HLF804" s="20"/>
      <c r="HLG804" s="20"/>
      <c r="HLH804" s="20"/>
      <c r="HLI804" s="20"/>
      <c r="HLJ804" s="20"/>
      <c r="HLK804" s="20"/>
      <c r="HLL804" s="20"/>
      <c r="HLM804" s="20"/>
      <c r="HLN804" s="20"/>
      <c r="HLO804" s="20"/>
      <c r="HLP804" s="20"/>
      <c r="HLQ804" s="20"/>
      <c r="HLR804" s="20"/>
      <c r="HLS804" s="20"/>
      <c r="HLT804" s="20"/>
      <c r="HLU804" s="20"/>
      <c r="HLV804" s="20"/>
      <c r="HLW804" s="20"/>
      <c r="HLX804" s="20"/>
      <c r="HLY804" s="20"/>
      <c r="HLZ804" s="20"/>
      <c r="HMA804" s="20"/>
      <c r="HMB804" s="20"/>
      <c r="HMC804" s="20"/>
      <c r="HMD804" s="20"/>
      <c r="HME804" s="20"/>
      <c r="HMF804" s="20"/>
      <c r="HMG804" s="20"/>
      <c r="HMH804" s="20"/>
      <c r="HMI804" s="20"/>
      <c r="HMJ804" s="20"/>
      <c r="HMK804" s="20"/>
      <c r="HML804" s="20"/>
      <c r="HMM804" s="20"/>
      <c r="HMN804" s="20"/>
      <c r="HMO804" s="20"/>
      <c r="HMP804" s="20"/>
      <c r="HMQ804" s="20"/>
      <c r="HMR804" s="20"/>
      <c r="HMS804" s="20"/>
      <c r="HMT804" s="20"/>
      <c r="HMU804" s="20"/>
      <c r="HMV804" s="20"/>
      <c r="HMW804" s="20"/>
      <c r="HMX804" s="20"/>
      <c r="HMY804" s="20"/>
      <c r="HMZ804" s="20"/>
      <c r="HNA804" s="20"/>
      <c r="HNB804" s="20"/>
      <c r="HNC804" s="20"/>
      <c r="HND804" s="20"/>
      <c r="HNE804" s="20"/>
      <c r="HNF804" s="20"/>
      <c r="HNG804" s="20"/>
      <c r="HNH804" s="20"/>
      <c r="HNI804" s="20"/>
      <c r="HNJ804" s="20"/>
      <c r="HNK804" s="20"/>
      <c r="HNL804" s="20"/>
      <c r="HNM804" s="20"/>
      <c r="HNN804" s="20"/>
      <c r="HNO804" s="20"/>
      <c r="HNP804" s="20"/>
      <c r="HNQ804" s="20"/>
      <c r="HNR804" s="20"/>
      <c r="HNS804" s="20"/>
      <c r="HNT804" s="20"/>
      <c r="HNU804" s="20"/>
      <c r="HNV804" s="20"/>
      <c r="HNW804" s="20"/>
      <c r="HNX804" s="20"/>
      <c r="HNY804" s="20"/>
      <c r="HNZ804" s="20"/>
      <c r="HOA804" s="20"/>
      <c r="HOB804" s="20"/>
      <c r="HOC804" s="20"/>
      <c r="HOD804" s="20"/>
      <c r="HOE804" s="20"/>
      <c r="HOF804" s="20"/>
      <c r="HOG804" s="20"/>
      <c r="HOH804" s="20"/>
      <c r="HOI804" s="20"/>
      <c r="HOJ804" s="20"/>
      <c r="HOK804" s="20"/>
      <c r="HOL804" s="20"/>
      <c r="HOM804" s="20"/>
      <c r="HON804" s="20"/>
      <c r="HOO804" s="20"/>
      <c r="HOP804" s="20"/>
      <c r="HOQ804" s="20"/>
      <c r="HOR804" s="20"/>
      <c r="HOS804" s="20"/>
      <c r="HOT804" s="20"/>
      <c r="HOU804" s="20"/>
      <c r="HOV804" s="20"/>
      <c r="HOW804" s="20"/>
      <c r="HOX804" s="20"/>
      <c r="HOY804" s="20"/>
      <c r="HOZ804" s="20"/>
      <c r="HPA804" s="20"/>
      <c r="HPB804" s="20"/>
      <c r="HPC804" s="20"/>
      <c r="HPD804" s="20"/>
      <c r="HPE804" s="20"/>
      <c r="HPF804" s="20"/>
      <c r="HPG804" s="20"/>
      <c r="HPH804" s="20"/>
      <c r="HPI804" s="20"/>
      <c r="HPJ804" s="20"/>
      <c r="HPK804" s="20"/>
      <c r="HPL804" s="20"/>
      <c r="HPM804" s="20"/>
      <c r="HPN804" s="20"/>
      <c r="HPO804" s="20"/>
      <c r="HPP804" s="20"/>
      <c r="HPQ804" s="20"/>
      <c r="HPR804" s="20"/>
      <c r="HPS804" s="20"/>
      <c r="HPT804" s="20"/>
      <c r="HPU804" s="20"/>
      <c r="HPV804" s="20"/>
      <c r="HPW804" s="20"/>
      <c r="HPX804" s="20"/>
      <c r="HPY804" s="20"/>
      <c r="HPZ804" s="20"/>
      <c r="HQA804" s="20"/>
      <c r="HQB804" s="20"/>
      <c r="HQC804" s="20"/>
      <c r="HQD804" s="20"/>
      <c r="HQE804" s="20"/>
      <c r="HQF804" s="20"/>
      <c r="HQG804" s="20"/>
      <c r="HQH804" s="20"/>
      <c r="HQI804" s="20"/>
      <c r="HQJ804" s="20"/>
      <c r="HQK804" s="20"/>
      <c r="HQL804" s="20"/>
      <c r="HQM804" s="20"/>
      <c r="HQN804" s="20"/>
      <c r="HQO804" s="20"/>
      <c r="HQP804" s="20"/>
      <c r="HQQ804" s="20"/>
      <c r="HQR804" s="20"/>
      <c r="HQS804" s="20"/>
      <c r="HQT804" s="20"/>
      <c r="HQU804" s="20"/>
      <c r="HQV804" s="20"/>
      <c r="HQW804" s="20"/>
      <c r="HQX804" s="20"/>
      <c r="HQY804" s="20"/>
      <c r="HQZ804" s="20"/>
      <c r="HRA804" s="20"/>
      <c r="HRB804" s="20"/>
      <c r="HRC804" s="20"/>
      <c r="HRD804" s="20"/>
      <c r="HRE804" s="20"/>
      <c r="HRF804" s="20"/>
      <c r="HRG804" s="20"/>
      <c r="HRH804" s="20"/>
      <c r="HRI804" s="20"/>
      <c r="HRJ804" s="20"/>
      <c r="HRK804" s="20"/>
      <c r="HRL804" s="20"/>
      <c r="HRM804" s="20"/>
      <c r="HRN804" s="20"/>
      <c r="HRO804" s="20"/>
      <c r="HRP804" s="20"/>
      <c r="HRQ804" s="20"/>
      <c r="HRR804" s="20"/>
      <c r="HRS804" s="20"/>
      <c r="HRT804" s="20"/>
      <c r="HRU804" s="20"/>
      <c r="HRV804" s="20"/>
      <c r="HRW804" s="20"/>
      <c r="HRX804" s="20"/>
      <c r="HRY804" s="20"/>
      <c r="HRZ804" s="20"/>
      <c r="HSA804" s="20"/>
      <c r="HSB804" s="20"/>
      <c r="HSC804" s="20"/>
      <c r="HSD804" s="20"/>
      <c r="HSE804" s="20"/>
      <c r="HSF804" s="20"/>
      <c r="HSG804" s="20"/>
      <c r="HSH804" s="20"/>
      <c r="HSI804" s="20"/>
      <c r="HSJ804" s="20"/>
      <c r="HSK804" s="20"/>
      <c r="HSL804" s="20"/>
      <c r="HSM804" s="20"/>
      <c r="HSN804" s="20"/>
      <c r="HSO804" s="20"/>
      <c r="HSP804" s="20"/>
      <c r="HSQ804" s="20"/>
      <c r="HSR804" s="20"/>
      <c r="HSS804" s="20"/>
      <c r="HST804" s="20"/>
      <c r="HSU804" s="20"/>
      <c r="HSV804" s="20"/>
      <c r="HSW804" s="20"/>
      <c r="HSX804" s="20"/>
      <c r="HSY804" s="20"/>
      <c r="HSZ804" s="20"/>
      <c r="HTA804" s="20"/>
      <c r="HTB804" s="20"/>
      <c r="HTC804" s="20"/>
      <c r="HTD804" s="20"/>
      <c r="HTE804" s="20"/>
      <c r="HTF804" s="20"/>
      <c r="HTG804" s="20"/>
      <c r="HTH804" s="20"/>
      <c r="HTI804" s="20"/>
      <c r="HTJ804" s="20"/>
      <c r="HTK804" s="20"/>
      <c r="HTL804" s="20"/>
      <c r="HTM804" s="20"/>
      <c r="HTN804" s="20"/>
      <c r="HTO804" s="20"/>
      <c r="HTP804" s="20"/>
      <c r="HTQ804" s="20"/>
      <c r="HTR804" s="20"/>
      <c r="HTS804" s="20"/>
      <c r="HTT804" s="20"/>
      <c r="HTU804" s="20"/>
      <c r="HTV804" s="20"/>
      <c r="HTW804" s="20"/>
      <c r="HTX804" s="20"/>
      <c r="HTY804" s="20"/>
      <c r="HTZ804" s="20"/>
      <c r="HUA804" s="20"/>
      <c r="HUB804" s="20"/>
      <c r="HUC804" s="20"/>
      <c r="HUD804" s="20"/>
      <c r="HUE804" s="20"/>
      <c r="HUF804" s="20"/>
      <c r="HUG804" s="20"/>
      <c r="HUH804" s="20"/>
      <c r="HUI804" s="20"/>
      <c r="HUJ804" s="20"/>
      <c r="HUK804" s="20"/>
      <c r="HUL804" s="20"/>
      <c r="HUM804" s="20"/>
      <c r="HUN804" s="20"/>
      <c r="HUO804" s="20"/>
      <c r="HUP804" s="20"/>
      <c r="HUQ804" s="20"/>
      <c r="HUR804" s="20"/>
      <c r="HUS804" s="20"/>
      <c r="HUT804" s="20"/>
      <c r="HUU804" s="20"/>
      <c r="HUV804" s="20"/>
      <c r="HUW804" s="20"/>
      <c r="HUX804" s="20"/>
      <c r="HUY804" s="20"/>
      <c r="HUZ804" s="20"/>
      <c r="HVA804" s="20"/>
      <c r="HVB804" s="20"/>
      <c r="HVC804" s="20"/>
      <c r="HVD804" s="20"/>
      <c r="HVE804" s="20"/>
      <c r="HVF804" s="20"/>
      <c r="HVG804" s="20"/>
      <c r="HVH804" s="20"/>
      <c r="HVI804" s="20"/>
      <c r="HVJ804" s="20"/>
      <c r="HVK804" s="20"/>
      <c r="HVL804" s="20"/>
      <c r="HVM804" s="20"/>
      <c r="HVN804" s="20"/>
      <c r="HVO804" s="20"/>
      <c r="HVP804" s="20"/>
      <c r="HVQ804" s="20"/>
      <c r="HVR804" s="20"/>
      <c r="HVS804" s="20"/>
      <c r="HVT804" s="20"/>
      <c r="HVU804" s="20"/>
      <c r="HVV804" s="20"/>
      <c r="HVW804" s="20"/>
      <c r="HVX804" s="20"/>
      <c r="HVY804" s="20"/>
      <c r="HVZ804" s="20"/>
      <c r="HWA804" s="20"/>
      <c r="HWB804" s="20"/>
      <c r="HWC804" s="20"/>
      <c r="HWD804" s="20"/>
      <c r="HWE804" s="20"/>
      <c r="HWF804" s="20"/>
      <c r="HWG804" s="20"/>
      <c r="HWH804" s="20"/>
      <c r="HWI804" s="20"/>
      <c r="HWJ804" s="20"/>
      <c r="HWK804" s="20"/>
      <c r="HWL804" s="20"/>
      <c r="HWM804" s="20"/>
      <c r="HWN804" s="20"/>
      <c r="HWO804" s="20"/>
      <c r="HWP804" s="20"/>
      <c r="HWQ804" s="20"/>
      <c r="HWR804" s="20"/>
      <c r="HWS804" s="20"/>
      <c r="HWT804" s="20"/>
      <c r="HWU804" s="20"/>
      <c r="HWV804" s="20"/>
      <c r="HWW804" s="20"/>
      <c r="HWX804" s="20"/>
      <c r="HWY804" s="20"/>
      <c r="HWZ804" s="20"/>
      <c r="HXA804" s="20"/>
      <c r="HXB804" s="20"/>
      <c r="HXC804" s="20"/>
      <c r="HXD804" s="20"/>
      <c r="HXE804" s="20"/>
      <c r="HXF804" s="20"/>
      <c r="HXG804" s="20"/>
      <c r="HXH804" s="20"/>
      <c r="HXI804" s="20"/>
      <c r="HXJ804" s="20"/>
      <c r="HXK804" s="20"/>
      <c r="HXL804" s="20"/>
      <c r="HXM804" s="20"/>
      <c r="HXN804" s="20"/>
      <c r="HXO804" s="20"/>
      <c r="HXP804" s="20"/>
      <c r="HXQ804" s="20"/>
      <c r="HXR804" s="20"/>
      <c r="HXS804" s="20"/>
      <c r="HXT804" s="20"/>
      <c r="HXU804" s="20"/>
      <c r="HXV804" s="20"/>
      <c r="HXW804" s="20"/>
      <c r="HXX804" s="20"/>
      <c r="HXY804" s="20"/>
      <c r="HXZ804" s="20"/>
      <c r="HYA804" s="20"/>
      <c r="HYB804" s="20"/>
      <c r="HYC804" s="20"/>
      <c r="HYD804" s="20"/>
      <c r="HYE804" s="20"/>
      <c r="HYF804" s="20"/>
      <c r="HYG804" s="20"/>
      <c r="HYH804" s="20"/>
      <c r="HYI804" s="20"/>
      <c r="HYJ804" s="20"/>
      <c r="HYK804" s="20"/>
      <c r="HYL804" s="20"/>
      <c r="HYM804" s="20"/>
      <c r="HYN804" s="20"/>
      <c r="HYO804" s="20"/>
      <c r="HYP804" s="20"/>
      <c r="HYQ804" s="20"/>
      <c r="HYR804" s="20"/>
      <c r="HYS804" s="20"/>
      <c r="HYT804" s="20"/>
      <c r="HYU804" s="20"/>
      <c r="HYV804" s="20"/>
      <c r="HYW804" s="20"/>
      <c r="HYX804" s="20"/>
      <c r="HYY804" s="20"/>
      <c r="HYZ804" s="20"/>
      <c r="HZA804" s="20"/>
      <c r="HZB804" s="20"/>
      <c r="HZC804" s="20"/>
      <c r="HZD804" s="20"/>
      <c r="HZE804" s="20"/>
      <c r="HZF804" s="20"/>
      <c r="HZG804" s="20"/>
      <c r="HZH804" s="20"/>
      <c r="HZI804" s="20"/>
      <c r="HZJ804" s="20"/>
      <c r="HZK804" s="20"/>
      <c r="HZL804" s="20"/>
      <c r="HZM804" s="20"/>
      <c r="HZN804" s="20"/>
      <c r="HZO804" s="20"/>
      <c r="HZP804" s="20"/>
      <c r="HZQ804" s="20"/>
      <c r="HZR804" s="20"/>
      <c r="HZS804" s="20"/>
      <c r="HZT804" s="20"/>
      <c r="HZU804" s="20"/>
      <c r="HZV804" s="20"/>
      <c r="HZW804" s="20"/>
      <c r="HZX804" s="20"/>
      <c r="HZY804" s="20"/>
      <c r="HZZ804" s="20"/>
      <c r="IAA804" s="20"/>
      <c r="IAB804" s="20"/>
      <c r="IAC804" s="20"/>
      <c r="IAD804" s="20"/>
      <c r="IAE804" s="20"/>
      <c r="IAF804" s="20"/>
      <c r="IAG804" s="20"/>
      <c r="IAH804" s="20"/>
      <c r="IAI804" s="20"/>
      <c r="IAJ804" s="20"/>
      <c r="IAK804" s="20"/>
      <c r="IAL804" s="20"/>
      <c r="IAM804" s="20"/>
      <c r="IAN804" s="20"/>
      <c r="IAO804" s="20"/>
      <c r="IAP804" s="20"/>
      <c r="IAQ804" s="20"/>
      <c r="IAR804" s="20"/>
      <c r="IAS804" s="20"/>
      <c r="IAT804" s="20"/>
      <c r="IAU804" s="20"/>
      <c r="IAV804" s="20"/>
      <c r="IAW804" s="20"/>
      <c r="IAX804" s="20"/>
      <c r="IAY804" s="20"/>
      <c r="IAZ804" s="20"/>
      <c r="IBA804" s="20"/>
      <c r="IBB804" s="20"/>
      <c r="IBC804" s="20"/>
      <c r="IBD804" s="20"/>
      <c r="IBE804" s="20"/>
      <c r="IBF804" s="20"/>
      <c r="IBG804" s="20"/>
      <c r="IBH804" s="20"/>
      <c r="IBI804" s="20"/>
      <c r="IBJ804" s="20"/>
      <c r="IBK804" s="20"/>
      <c r="IBL804" s="20"/>
      <c r="IBM804" s="20"/>
      <c r="IBN804" s="20"/>
      <c r="IBO804" s="20"/>
      <c r="IBP804" s="20"/>
      <c r="IBQ804" s="20"/>
      <c r="IBR804" s="20"/>
      <c r="IBS804" s="20"/>
      <c r="IBT804" s="20"/>
      <c r="IBU804" s="20"/>
      <c r="IBV804" s="20"/>
      <c r="IBW804" s="20"/>
      <c r="IBX804" s="20"/>
      <c r="IBY804" s="20"/>
      <c r="IBZ804" s="20"/>
      <c r="ICA804" s="20"/>
      <c r="ICB804" s="20"/>
      <c r="ICC804" s="20"/>
      <c r="ICD804" s="20"/>
      <c r="ICE804" s="20"/>
      <c r="ICF804" s="20"/>
      <c r="ICG804" s="20"/>
      <c r="ICH804" s="20"/>
      <c r="ICI804" s="20"/>
      <c r="ICJ804" s="20"/>
      <c r="ICK804" s="20"/>
      <c r="ICL804" s="20"/>
      <c r="ICM804" s="20"/>
      <c r="ICN804" s="20"/>
      <c r="ICO804" s="20"/>
      <c r="ICP804" s="20"/>
      <c r="ICQ804" s="20"/>
      <c r="ICR804" s="20"/>
      <c r="ICS804" s="20"/>
      <c r="ICT804" s="20"/>
      <c r="ICU804" s="20"/>
      <c r="ICV804" s="20"/>
      <c r="ICW804" s="20"/>
      <c r="ICX804" s="20"/>
      <c r="ICY804" s="20"/>
      <c r="ICZ804" s="20"/>
      <c r="IDA804" s="20"/>
      <c r="IDB804" s="20"/>
      <c r="IDC804" s="20"/>
      <c r="IDD804" s="20"/>
      <c r="IDE804" s="20"/>
      <c r="IDF804" s="20"/>
      <c r="IDG804" s="20"/>
      <c r="IDH804" s="20"/>
      <c r="IDI804" s="20"/>
      <c r="IDJ804" s="20"/>
      <c r="IDK804" s="20"/>
      <c r="IDL804" s="20"/>
      <c r="IDM804" s="20"/>
      <c r="IDN804" s="20"/>
      <c r="IDO804" s="20"/>
      <c r="IDP804" s="20"/>
      <c r="IDQ804" s="20"/>
      <c r="IDR804" s="20"/>
      <c r="IDS804" s="20"/>
      <c r="IDT804" s="20"/>
      <c r="IDU804" s="20"/>
      <c r="IDV804" s="20"/>
      <c r="IDW804" s="20"/>
      <c r="IDX804" s="20"/>
      <c r="IDY804" s="20"/>
      <c r="IDZ804" s="20"/>
      <c r="IEA804" s="20"/>
      <c r="IEB804" s="20"/>
      <c r="IEC804" s="20"/>
      <c r="IED804" s="20"/>
      <c r="IEE804" s="20"/>
      <c r="IEF804" s="20"/>
      <c r="IEG804" s="20"/>
      <c r="IEH804" s="20"/>
      <c r="IEI804" s="20"/>
      <c r="IEJ804" s="20"/>
      <c r="IEK804" s="20"/>
      <c r="IEL804" s="20"/>
      <c r="IEM804" s="20"/>
      <c r="IEN804" s="20"/>
      <c r="IEO804" s="20"/>
      <c r="IEP804" s="20"/>
      <c r="IEQ804" s="20"/>
      <c r="IER804" s="20"/>
      <c r="IES804" s="20"/>
      <c r="IET804" s="20"/>
      <c r="IEU804" s="20"/>
      <c r="IEV804" s="20"/>
      <c r="IEW804" s="20"/>
      <c r="IEX804" s="20"/>
      <c r="IEY804" s="20"/>
      <c r="IEZ804" s="20"/>
      <c r="IFA804" s="20"/>
      <c r="IFB804" s="20"/>
      <c r="IFC804" s="20"/>
      <c r="IFD804" s="20"/>
      <c r="IFE804" s="20"/>
      <c r="IFF804" s="20"/>
      <c r="IFG804" s="20"/>
      <c r="IFH804" s="20"/>
      <c r="IFI804" s="20"/>
      <c r="IFJ804" s="20"/>
      <c r="IFK804" s="20"/>
      <c r="IFL804" s="20"/>
      <c r="IFM804" s="20"/>
      <c r="IFN804" s="20"/>
      <c r="IFO804" s="20"/>
      <c r="IFP804" s="20"/>
      <c r="IFQ804" s="20"/>
      <c r="IFR804" s="20"/>
      <c r="IFS804" s="20"/>
      <c r="IFT804" s="20"/>
      <c r="IFU804" s="20"/>
      <c r="IFV804" s="20"/>
      <c r="IFW804" s="20"/>
      <c r="IFX804" s="20"/>
      <c r="IFY804" s="20"/>
      <c r="IFZ804" s="20"/>
      <c r="IGA804" s="20"/>
      <c r="IGB804" s="20"/>
      <c r="IGC804" s="20"/>
      <c r="IGD804" s="20"/>
      <c r="IGE804" s="20"/>
      <c r="IGF804" s="20"/>
      <c r="IGG804" s="20"/>
      <c r="IGH804" s="20"/>
      <c r="IGI804" s="20"/>
      <c r="IGJ804" s="20"/>
      <c r="IGK804" s="20"/>
      <c r="IGL804" s="20"/>
      <c r="IGM804" s="20"/>
      <c r="IGN804" s="20"/>
      <c r="IGO804" s="20"/>
      <c r="IGP804" s="20"/>
      <c r="IGQ804" s="20"/>
      <c r="IGR804" s="20"/>
      <c r="IGS804" s="20"/>
      <c r="IGT804" s="20"/>
      <c r="IGU804" s="20"/>
      <c r="IGV804" s="20"/>
      <c r="IGW804" s="20"/>
      <c r="IGX804" s="20"/>
      <c r="IGY804" s="20"/>
      <c r="IGZ804" s="20"/>
      <c r="IHA804" s="20"/>
      <c r="IHB804" s="20"/>
      <c r="IHC804" s="20"/>
      <c r="IHD804" s="20"/>
      <c r="IHE804" s="20"/>
      <c r="IHF804" s="20"/>
      <c r="IHG804" s="20"/>
      <c r="IHH804" s="20"/>
      <c r="IHI804" s="20"/>
      <c r="IHJ804" s="20"/>
      <c r="IHK804" s="20"/>
      <c r="IHL804" s="20"/>
      <c r="IHM804" s="20"/>
      <c r="IHN804" s="20"/>
      <c r="IHO804" s="20"/>
      <c r="IHP804" s="20"/>
      <c r="IHQ804" s="20"/>
      <c r="IHR804" s="20"/>
      <c r="IHS804" s="20"/>
      <c r="IHT804" s="20"/>
      <c r="IHU804" s="20"/>
      <c r="IHV804" s="20"/>
      <c r="IHW804" s="20"/>
      <c r="IHX804" s="20"/>
      <c r="IHY804" s="20"/>
      <c r="IHZ804" s="20"/>
      <c r="IIA804" s="20"/>
      <c r="IIB804" s="20"/>
      <c r="IIC804" s="20"/>
      <c r="IID804" s="20"/>
      <c r="IIE804" s="20"/>
      <c r="IIF804" s="20"/>
      <c r="IIG804" s="20"/>
      <c r="IIH804" s="20"/>
      <c r="III804" s="20"/>
      <c r="IIJ804" s="20"/>
      <c r="IIK804" s="20"/>
      <c r="IIL804" s="20"/>
      <c r="IIM804" s="20"/>
      <c r="IIN804" s="20"/>
      <c r="IIO804" s="20"/>
      <c r="IIP804" s="20"/>
      <c r="IIQ804" s="20"/>
      <c r="IIR804" s="20"/>
      <c r="IIS804" s="20"/>
      <c r="IIT804" s="20"/>
      <c r="IIU804" s="20"/>
      <c r="IIV804" s="20"/>
      <c r="IIW804" s="20"/>
      <c r="IIX804" s="20"/>
      <c r="IIY804" s="20"/>
      <c r="IIZ804" s="20"/>
      <c r="IJA804" s="20"/>
      <c r="IJB804" s="20"/>
      <c r="IJC804" s="20"/>
      <c r="IJD804" s="20"/>
      <c r="IJE804" s="20"/>
      <c r="IJF804" s="20"/>
      <c r="IJG804" s="20"/>
      <c r="IJH804" s="20"/>
      <c r="IJI804" s="20"/>
      <c r="IJJ804" s="20"/>
      <c r="IJK804" s="20"/>
      <c r="IJL804" s="20"/>
      <c r="IJM804" s="20"/>
      <c r="IJN804" s="20"/>
      <c r="IJO804" s="20"/>
      <c r="IJP804" s="20"/>
      <c r="IJQ804" s="20"/>
      <c r="IJR804" s="20"/>
      <c r="IJS804" s="20"/>
      <c r="IJT804" s="20"/>
      <c r="IJU804" s="20"/>
      <c r="IJV804" s="20"/>
      <c r="IJW804" s="20"/>
      <c r="IJX804" s="20"/>
      <c r="IJY804" s="20"/>
      <c r="IJZ804" s="20"/>
      <c r="IKA804" s="20"/>
      <c r="IKB804" s="20"/>
      <c r="IKC804" s="20"/>
      <c r="IKD804" s="20"/>
      <c r="IKE804" s="20"/>
      <c r="IKF804" s="20"/>
      <c r="IKG804" s="20"/>
      <c r="IKH804" s="20"/>
      <c r="IKI804" s="20"/>
      <c r="IKJ804" s="20"/>
      <c r="IKK804" s="20"/>
      <c r="IKL804" s="20"/>
      <c r="IKM804" s="20"/>
      <c r="IKN804" s="20"/>
      <c r="IKO804" s="20"/>
      <c r="IKP804" s="20"/>
      <c r="IKQ804" s="20"/>
      <c r="IKR804" s="20"/>
      <c r="IKS804" s="20"/>
      <c r="IKT804" s="20"/>
      <c r="IKU804" s="20"/>
      <c r="IKV804" s="20"/>
      <c r="IKW804" s="20"/>
      <c r="IKX804" s="20"/>
      <c r="IKY804" s="20"/>
      <c r="IKZ804" s="20"/>
      <c r="ILA804" s="20"/>
      <c r="ILB804" s="20"/>
      <c r="ILC804" s="20"/>
      <c r="ILD804" s="20"/>
      <c r="ILE804" s="20"/>
      <c r="ILF804" s="20"/>
      <c r="ILG804" s="20"/>
      <c r="ILH804" s="20"/>
      <c r="ILI804" s="20"/>
      <c r="ILJ804" s="20"/>
      <c r="ILK804" s="20"/>
      <c r="ILL804" s="20"/>
      <c r="ILM804" s="20"/>
      <c r="ILN804" s="20"/>
      <c r="ILO804" s="20"/>
      <c r="ILP804" s="20"/>
      <c r="ILQ804" s="20"/>
      <c r="ILR804" s="20"/>
      <c r="ILS804" s="20"/>
      <c r="ILT804" s="20"/>
      <c r="ILU804" s="20"/>
      <c r="ILV804" s="20"/>
      <c r="ILW804" s="20"/>
      <c r="ILX804" s="20"/>
      <c r="ILY804" s="20"/>
      <c r="ILZ804" s="20"/>
      <c r="IMA804" s="20"/>
      <c r="IMB804" s="20"/>
      <c r="IMC804" s="20"/>
      <c r="IMD804" s="20"/>
      <c r="IME804" s="20"/>
      <c r="IMF804" s="20"/>
      <c r="IMG804" s="20"/>
      <c r="IMH804" s="20"/>
      <c r="IMI804" s="20"/>
      <c r="IMJ804" s="20"/>
      <c r="IMK804" s="20"/>
      <c r="IML804" s="20"/>
      <c r="IMM804" s="20"/>
      <c r="IMN804" s="20"/>
      <c r="IMO804" s="20"/>
      <c r="IMP804" s="20"/>
      <c r="IMQ804" s="20"/>
      <c r="IMR804" s="20"/>
      <c r="IMS804" s="20"/>
      <c r="IMT804" s="20"/>
      <c r="IMU804" s="20"/>
      <c r="IMV804" s="20"/>
      <c r="IMW804" s="20"/>
      <c r="IMX804" s="20"/>
      <c r="IMY804" s="20"/>
      <c r="IMZ804" s="20"/>
      <c r="INA804" s="20"/>
      <c r="INB804" s="20"/>
      <c r="INC804" s="20"/>
      <c r="IND804" s="20"/>
      <c r="INE804" s="20"/>
      <c r="INF804" s="20"/>
      <c r="ING804" s="20"/>
      <c r="INH804" s="20"/>
      <c r="INI804" s="20"/>
      <c r="INJ804" s="20"/>
      <c r="INK804" s="20"/>
      <c r="INL804" s="20"/>
      <c r="INM804" s="20"/>
      <c r="INN804" s="20"/>
      <c r="INO804" s="20"/>
      <c r="INP804" s="20"/>
      <c r="INQ804" s="20"/>
      <c r="INR804" s="20"/>
      <c r="INS804" s="20"/>
      <c r="INT804" s="20"/>
      <c r="INU804" s="20"/>
      <c r="INV804" s="20"/>
      <c r="INW804" s="20"/>
      <c r="INX804" s="20"/>
      <c r="INY804" s="20"/>
      <c r="INZ804" s="20"/>
      <c r="IOA804" s="20"/>
      <c r="IOB804" s="20"/>
      <c r="IOC804" s="20"/>
      <c r="IOD804" s="20"/>
      <c r="IOE804" s="20"/>
      <c r="IOF804" s="20"/>
      <c r="IOG804" s="20"/>
      <c r="IOH804" s="20"/>
      <c r="IOI804" s="20"/>
      <c r="IOJ804" s="20"/>
      <c r="IOK804" s="20"/>
      <c r="IOL804" s="20"/>
      <c r="IOM804" s="20"/>
      <c r="ION804" s="20"/>
      <c r="IOO804" s="20"/>
      <c r="IOP804" s="20"/>
      <c r="IOQ804" s="20"/>
      <c r="IOR804" s="20"/>
      <c r="IOS804" s="20"/>
      <c r="IOT804" s="20"/>
      <c r="IOU804" s="20"/>
      <c r="IOV804" s="20"/>
      <c r="IOW804" s="20"/>
      <c r="IOX804" s="20"/>
      <c r="IOY804" s="20"/>
      <c r="IOZ804" s="20"/>
      <c r="IPA804" s="20"/>
      <c r="IPB804" s="20"/>
      <c r="IPC804" s="20"/>
      <c r="IPD804" s="20"/>
      <c r="IPE804" s="20"/>
      <c r="IPF804" s="20"/>
      <c r="IPG804" s="20"/>
      <c r="IPH804" s="20"/>
      <c r="IPI804" s="20"/>
      <c r="IPJ804" s="20"/>
      <c r="IPK804" s="20"/>
      <c r="IPL804" s="20"/>
      <c r="IPM804" s="20"/>
      <c r="IPN804" s="20"/>
      <c r="IPO804" s="20"/>
      <c r="IPP804" s="20"/>
      <c r="IPQ804" s="20"/>
      <c r="IPR804" s="20"/>
      <c r="IPS804" s="20"/>
      <c r="IPT804" s="20"/>
      <c r="IPU804" s="20"/>
      <c r="IPV804" s="20"/>
      <c r="IPW804" s="20"/>
      <c r="IPX804" s="20"/>
      <c r="IPY804" s="20"/>
      <c r="IPZ804" s="20"/>
      <c r="IQA804" s="20"/>
      <c r="IQB804" s="20"/>
      <c r="IQC804" s="20"/>
      <c r="IQD804" s="20"/>
      <c r="IQE804" s="20"/>
      <c r="IQF804" s="20"/>
      <c r="IQG804" s="20"/>
      <c r="IQH804" s="20"/>
      <c r="IQI804" s="20"/>
      <c r="IQJ804" s="20"/>
      <c r="IQK804" s="20"/>
      <c r="IQL804" s="20"/>
      <c r="IQM804" s="20"/>
      <c r="IQN804" s="20"/>
      <c r="IQO804" s="20"/>
      <c r="IQP804" s="20"/>
      <c r="IQQ804" s="20"/>
      <c r="IQR804" s="20"/>
      <c r="IQS804" s="20"/>
      <c r="IQT804" s="20"/>
      <c r="IQU804" s="20"/>
      <c r="IQV804" s="20"/>
      <c r="IQW804" s="20"/>
      <c r="IQX804" s="20"/>
      <c r="IQY804" s="20"/>
      <c r="IQZ804" s="20"/>
      <c r="IRA804" s="20"/>
      <c r="IRB804" s="20"/>
      <c r="IRC804" s="20"/>
      <c r="IRD804" s="20"/>
      <c r="IRE804" s="20"/>
      <c r="IRF804" s="20"/>
      <c r="IRG804" s="20"/>
      <c r="IRH804" s="20"/>
      <c r="IRI804" s="20"/>
      <c r="IRJ804" s="20"/>
      <c r="IRK804" s="20"/>
      <c r="IRL804" s="20"/>
      <c r="IRM804" s="20"/>
      <c r="IRN804" s="20"/>
      <c r="IRO804" s="20"/>
      <c r="IRP804" s="20"/>
      <c r="IRQ804" s="20"/>
      <c r="IRR804" s="20"/>
      <c r="IRS804" s="20"/>
      <c r="IRT804" s="20"/>
      <c r="IRU804" s="20"/>
      <c r="IRV804" s="20"/>
      <c r="IRW804" s="20"/>
      <c r="IRX804" s="20"/>
      <c r="IRY804" s="20"/>
      <c r="IRZ804" s="20"/>
      <c r="ISA804" s="20"/>
      <c r="ISB804" s="20"/>
      <c r="ISC804" s="20"/>
      <c r="ISD804" s="20"/>
      <c r="ISE804" s="20"/>
      <c r="ISF804" s="20"/>
      <c r="ISG804" s="20"/>
      <c r="ISH804" s="20"/>
      <c r="ISI804" s="20"/>
      <c r="ISJ804" s="20"/>
      <c r="ISK804" s="20"/>
      <c r="ISL804" s="20"/>
      <c r="ISM804" s="20"/>
      <c r="ISN804" s="20"/>
      <c r="ISO804" s="20"/>
      <c r="ISP804" s="20"/>
      <c r="ISQ804" s="20"/>
      <c r="ISR804" s="20"/>
      <c r="ISS804" s="20"/>
      <c r="IST804" s="20"/>
      <c r="ISU804" s="20"/>
      <c r="ISV804" s="20"/>
      <c r="ISW804" s="20"/>
      <c r="ISX804" s="20"/>
      <c r="ISY804" s="20"/>
      <c r="ISZ804" s="20"/>
      <c r="ITA804" s="20"/>
      <c r="ITB804" s="20"/>
      <c r="ITC804" s="20"/>
      <c r="ITD804" s="20"/>
      <c r="ITE804" s="20"/>
      <c r="ITF804" s="20"/>
      <c r="ITG804" s="20"/>
      <c r="ITH804" s="20"/>
      <c r="ITI804" s="20"/>
      <c r="ITJ804" s="20"/>
      <c r="ITK804" s="20"/>
      <c r="ITL804" s="20"/>
      <c r="ITM804" s="20"/>
      <c r="ITN804" s="20"/>
      <c r="ITO804" s="20"/>
      <c r="ITP804" s="20"/>
      <c r="ITQ804" s="20"/>
      <c r="ITR804" s="20"/>
      <c r="ITS804" s="20"/>
      <c r="ITT804" s="20"/>
      <c r="ITU804" s="20"/>
      <c r="ITV804" s="20"/>
      <c r="ITW804" s="20"/>
      <c r="ITX804" s="20"/>
      <c r="ITY804" s="20"/>
      <c r="ITZ804" s="20"/>
      <c r="IUA804" s="20"/>
      <c r="IUB804" s="20"/>
      <c r="IUC804" s="20"/>
      <c r="IUD804" s="20"/>
      <c r="IUE804" s="20"/>
      <c r="IUF804" s="20"/>
      <c r="IUG804" s="20"/>
      <c r="IUH804" s="20"/>
      <c r="IUI804" s="20"/>
      <c r="IUJ804" s="20"/>
      <c r="IUK804" s="20"/>
      <c r="IUL804" s="20"/>
      <c r="IUM804" s="20"/>
      <c r="IUN804" s="20"/>
      <c r="IUO804" s="20"/>
      <c r="IUP804" s="20"/>
      <c r="IUQ804" s="20"/>
      <c r="IUR804" s="20"/>
      <c r="IUS804" s="20"/>
      <c r="IUT804" s="20"/>
      <c r="IUU804" s="20"/>
      <c r="IUV804" s="20"/>
      <c r="IUW804" s="20"/>
      <c r="IUX804" s="20"/>
      <c r="IUY804" s="20"/>
      <c r="IUZ804" s="20"/>
      <c r="IVA804" s="20"/>
      <c r="IVB804" s="20"/>
      <c r="IVC804" s="20"/>
      <c r="IVD804" s="20"/>
      <c r="IVE804" s="20"/>
      <c r="IVF804" s="20"/>
      <c r="IVG804" s="20"/>
      <c r="IVH804" s="20"/>
      <c r="IVI804" s="20"/>
      <c r="IVJ804" s="20"/>
      <c r="IVK804" s="20"/>
      <c r="IVL804" s="20"/>
      <c r="IVM804" s="20"/>
      <c r="IVN804" s="20"/>
      <c r="IVO804" s="20"/>
      <c r="IVP804" s="20"/>
      <c r="IVQ804" s="20"/>
      <c r="IVR804" s="20"/>
      <c r="IVS804" s="20"/>
      <c r="IVT804" s="20"/>
      <c r="IVU804" s="20"/>
      <c r="IVV804" s="20"/>
      <c r="IVW804" s="20"/>
      <c r="IVX804" s="20"/>
      <c r="IVY804" s="20"/>
      <c r="IVZ804" s="20"/>
      <c r="IWA804" s="20"/>
      <c r="IWB804" s="20"/>
      <c r="IWC804" s="20"/>
      <c r="IWD804" s="20"/>
      <c r="IWE804" s="20"/>
      <c r="IWF804" s="20"/>
      <c r="IWG804" s="20"/>
      <c r="IWH804" s="20"/>
      <c r="IWI804" s="20"/>
      <c r="IWJ804" s="20"/>
      <c r="IWK804" s="20"/>
      <c r="IWL804" s="20"/>
      <c r="IWM804" s="20"/>
      <c r="IWN804" s="20"/>
      <c r="IWO804" s="20"/>
      <c r="IWP804" s="20"/>
      <c r="IWQ804" s="20"/>
      <c r="IWR804" s="20"/>
      <c r="IWS804" s="20"/>
      <c r="IWT804" s="20"/>
      <c r="IWU804" s="20"/>
      <c r="IWV804" s="20"/>
      <c r="IWW804" s="20"/>
      <c r="IWX804" s="20"/>
      <c r="IWY804" s="20"/>
      <c r="IWZ804" s="20"/>
      <c r="IXA804" s="20"/>
      <c r="IXB804" s="20"/>
      <c r="IXC804" s="20"/>
      <c r="IXD804" s="20"/>
      <c r="IXE804" s="20"/>
      <c r="IXF804" s="20"/>
      <c r="IXG804" s="20"/>
      <c r="IXH804" s="20"/>
      <c r="IXI804" s="20"/>
      <c r="IXJ804" s="20"/>
      <c r="IXK804" s="20"/>
      <c r="IXL804" s="20"/>
      <c r="IXM804" s="20"/>
      <c r="IXN804" s="20"/>
      <c r="IXO804" s="20"/>
      <c r="IXP804" s="20"/>
      <c r="IXQ804" s="20"/>
      <c r="IXR804" s="20"/>
      <c r="IXS804" s="20"/>
      <c r="IXT804" s="20"/>
      <c r="IXU804" s="20"/>
      <c r="IXV804" s="20"/>
      <c r="IXW804" s="20"/>
      <c r="IXX804" s="20"/>
      <c r="IXY804" s="20"/>
      <c r="IXZ804" s="20"/>
      <c r="IYA804" s="20"/>
      <c r="IYB804" s="20"/>
      <c r="IYC804" s="20"/>
      <c r="IYD804" s="20"/>
      <c r="IYE804" s="20"/>
      <c r="IYF804" s="20"/>
      <c r="IYG804" s="20"/>
      <c r="IYH804" s="20"/>
      <c r="IYI804" s="20"/>
      <c r="IYJ804" s="20"/>
      <c r="IYK804" s="20"/>
      <c r="IYL804" s="20"/>
      <c r="IYM804" s="20"/>
      <c r="IYN804" s="20"/>
      <c r="IYO804" s="20"/>
      <c r="IYP804" s="20"/>
      <c r="IYQ804" s="20"/>
      <c r="IYR804" s="20"/>
      <c r="IYS804" s="20"/>
      <c r="IYT804" s="20"/>
      <c r="IYU804" s="20"/>
      <c r="IYV804" s="20"/>
      <c r="IYW804" s="20"/>
      <c r="IYX804" s="20"/>
      <c r="IYY804" s="20"/>
      <c r="IYZ804" s="20"/>
      <c r="IZA804" s="20"/>
      <c r="IZB804" s="20"/>
      <c r="IZC804" s="20"/>
      <c r="IZD804" s="20"/>
      <c r="IZE804" s="20"/>
      <c r="IZF804" s="20"/>
      <c r="IZG804" s="20"/>
      <c r="IZH804" s="20"/>
      <c r="IZI804" s="20"/>
      <c r="IZJ804" s="20"/>
      <c r="IZK804" s="20"/>
      <c r="IZL804" s="20"/>
      <c r="IZM804" s="20"/>
      <c r="IZN804" s="20"/>
      <c r="IZO804" s="20"/>
      <c r="IZP804" s="20"/>
      <c r="IZQ804" s="20"/>
      <c r="IZR804" s="20"/>
      <c r="IZS804" s="20"/>
      <c r="IZT804" s="20"/>
      <c r="IZU804" s="20"/>
      <c r="IZV804" s="20"/>
      <c r="IZW804" s="20"/>
      <c r="IZX804" s="20"/>
      <c r="IZY804" s="20"/>
      <c r="IZZ804" s="20"/>
      <c r="JAA804" s="20"/>
      <c r="JAB804" s="20"/>
      <c r="JAC804" s="20"/>
      <c r="JAD804" s="20"/>
      <c r="JAE804" s="20"/>
      <c r="JAF804" s="20"/>
      <c r="JAG804" s="20"/>
      <c r="JAH804" s="20"/>
      <c r="JAI804" s="20"/>
      <c r="JAJ804" s="20"/>
      <c r="JAK804" s="20"/>
      <c r="JAL804" s="20"/>
      <c r="JAM804" s="20"/>
      <c r="JAN804" s="20"/>
      <c r="JAO804" s="20"/>
      <c r="JAP804" s="20"/>
      <c r="JAQ804" s="20"/>
      <c r="JAR804" s="20"/>
      <c r="JAS804" s="20"/>
      <c r="JAT804" s="20"/>
      <c r="JAU804" s="20"/>
      <c r="JAV804" s="20"/>
      <c r="JAW804" s="20"/>
      <c r="JAX804" s="20"/>
      <c r="JAY804" s="20"/>
      <c r="JAZ804" s="20"/>
      <c r="JBA804" s="20"/>
      <c r="JBB804" s="20"/>
      <c r="JBC804" s="20"/>
      <c r="JBD804" s="20"/>
      <c r="JBE804" s="20"/>
      <c r="JBF804" s="20"/>
      <c r="JBG804" s="20"/>
      <c r="JBH804" s="20"/>
      <c r="JBI804" s="20"/>
      <c r="JBJ804" s="20"/>
      <c r="JBK804" s="20"/>
      <c r="JBL804" s="20"/>
      <c r="JBM804" s="20"/>
      <c r="JBN804" s="20"/>
      <c r="JBO804" s="20"/>
      <c r="JBP804" s="20"/>
      <c r="JBQ804" s="20"/>
      <c r="JBR804" s="20"/>
      <c r="JBS804" s="20"/>
      <c r="JBT804" s="20"/>
      <c r="JBU804" s="20"/>
      <c r="JBV804" s="20"/>
      <c r="JBW804" s="20"/>
      <c r="JBX804" s="20"/>
      <c r="JBY804" s="20"/>
      <c r="JBZ804" s="20"/>
      <c r="JCA804" s="20"/>
      <c r="JCB804" s="20"/>
      <c r="JCC804" s="20"/>
      <c r="JCD804" s="20"/>
      <c r="JCE804" s="20"/>
      <c r="JCF804" s="20"/>
      <c r="JCG804" s="20"/>
      <c r="JCH804" s="20"/>
      <c r="JCI804" s="20"/>
      <c r="JCJ804" s="20"/>
      <c r="JCK804" s="20"/>
      <c r="JCL804" s="20"/>
      <c r="JCM804" s="20"/>
      <c r="JCN804" s="20"/>
      <c r="JCO804" s="20"/>
      <c r="JCP804" s="20"/>
      <c r="JCQ804" s="20"/>
      <c r="JCR804" s="20"/>
      <c r="JCS804" s="20"/>
      <c r="JCT804" s="20"/>
      <c r="JCU804" s="20"/>
      <c r="JCV804" s="20"/>
      <c r="JCW804" s="20"/>
      <c r="JCX804" s="20"/>
      <c r="JCY804" s="20"/>
      <c r="JCZ804" s="20"/>
      <c r="JDA804" s="20"/>
      <c r="JDB804" s="20"/>
      <c r="JDC804" s="20"/>
      <c r="JDD804" s="20"/>
      <c r="JDE804" s="20"/>
      <c r="JDF804" s="20"/>
      <c r="JDG804" s="20"/>
      <c r="JDH804" s="20"/>
      <c r="JDI804" s="20"/>
      <c r="JDJ804" s="20"/>
      <c r="JDK804" s="20"/>
      <c r="JDL804" s="20"/>
      <c r="JDM804" s="20"/>
      <c r="JDN804" s="20"/>
      <c r="JDO804" s="20"/>
      <c r="JDP804" s="20"/>
      <c r="JDQ804" s="20"/>
      <c r="JDR804" s="20"/>
      <c r="JDS804" s="20"/>
      <c r="JDT804" s="20"/>
      <c r="JDU804" s="20"/>
      <c r="JDV804" s="20"/>
      <c r="JDW804" s="20"/>
      <c r="JDX804" s="20"/>
      <c r="JDY804" s="20"/>
      <c r="JDZ804" s="20"/>
      <c r="JEA804" s="20"/>
      <c r="JEB804" s="20"/>
      <c r="JEC804" s="20"/>
      <c r="JED804" s="20"/>
      <c r="JEE804" s="20"/>
      <c r="JEF804" s="20"/>
      <c r="JEG804" s="20"/>
      <c r="JEH804" s="20"/>
      <c r="JEI804" s="20"/>
      <c r="JEJ804" s="20"/>
      <c r="JEK804" s="20"/>
      <c r="JEL804" s="20"/>
      <c r="JEM804" s="20"/>
      <c r="JEN804" s="20"/>
      <c r="JEO804" s="20"/>
      <c r="JEP804" s="20"/>
      <c r="JEQ804" s="20"/>
      <c r="JER804" s="20"/>
      <c r="JES804" s="20"/>
      <c r="JET804" s="20"/>
      <c r="JEU804" s="20"/>
      <c r="JEV804" s="20"/>
      <c r="JEW804" s="20"/>
      <c r="JEX804" s="20"/>
      <c r="JEY804" s="20"/>
      <c r="JEZ804" s="20"/>
      <c r="JFA804" s="20"/>
      <c r="JFB804" s="20"/>
      <c r="JFC804" s="20"/>
      <c r="JFD804" s="20"/>
      <c r="JFE804" s="20"/>
      <c r="JFF804" s="20"/>
      <c r="JFG804" s="20"/>
      <c r="JFH804" s="20"/>
      <c r="JFI804" s="20"/>
      <c r="JFJ804" s="20"/>
      <c r="JFK804" s="20"/>
      <c r="JFL804" s="20"/>
      <c r="JFM804" s="20"/>
      <c r="JFN804" s="20"/>
      <c r="JFO804" s="20"/>
      <c r="JFP804" s="20"/>
      <c r="JFQ804" s="20"/>
      <c r="JFR804" s="20"/>
      <c r="JFS804" s="20"/>
      <c r="JFT804" s="20"/>
      <c r="JFU804" s="20"/>
      <c r="JFV804" s="20"/>
      <c r="JFW804" s="20"/>
      <c r="JFX804" s="20"/>
      <c r="JFY804" s="20"/>
      <c r="JFZ804" s="20"/>
      <c r="JGA804" s="20"/>
      <c r="JGB804" s="20"/>
      <c r="JGC804" s="20"/>
      <c r="JGD804" s="20"/>
      <c r="JGE804" s="20"/>
      <c r="JGF804" s="20"/>
      <c r="JGG804" s="20"/>
      <c r="JGH804" s="20"/>
      <c r="JGI804" s="20"/>
      <c r="JGJ804" s="20"/>
      <c r="JGK804" s="20"/>
      <c r="JGL804" s="20"/>
      <c r="JGM804" s="20"/>
      <c r="JGN804" s="20"/>
      <c r="JGO804" s="20"/>
      <c r="JGP804" s="20"/>
      <c r="JGQ804" s="20"/>
      <c r="JGR804" s="20"/>
      <c r="JGS804" s="20"/>
      <c r="JGT804" s="20"/>
      <c r="JGU804" s="20"/>
      <c r="JGV804" s="20"/>
      <c r="JGW804" s="20"/>
      <c r="JGX804" s="20"/>
      <c r="JGY804" s="20"/>
      <c r="JGZ804" s="20"/>
      <c r="JHA804" s="20"/>
      <c r="JHB804" s="20"/>
      <c r="JHC804" s="20"/>
      <c r="JHD804" s="20"/>
      <c r="JHE804" s="20"/>
      <c r="JHF804" s="20"/>
      <c r="JHG804" s="20"/>
      <c r="JHH804" s="20"/>
      <c r="JHI804" s="20"/>
      <c r="JHJ804" s="20"/>
      <c r="JHK804" s="20"/>
      <c r="JHL804" s="20"/>
      <c r="JHM804" s="20"/>
      <c r="JHN804" s="20"/>
      <c r="JHO804" s="20"/>
      <c r="JHP804" s="20"/>
      <c r="JHQ804" s="20"/>
      <c r="JHR804" s="20"/>
      <c r="JHS804" s="20"/>
      <c r="JHT804" s="20"/>
      <c r="JHU804" s="20"/>
      <c r="JHV804" s="20"/>
      <c r="JHW804" s="20"/>
      <c r="JHX804" s="20"/>
      <c r="JHY804" s="20"/>
      <c r="JHZ804" s="20"/>
      <c r="JIA804" s="20"/>
      <c r="JIB804" s="20"/>
      <c r="JIC804" s="20"/>
      <c r="JID804" s="20"/>
      <c r="JIE804" s="20"/>
      <c r="JIF804" s="20"/>
      <c r="JIG804" s="20"/>
      <c r="JIH804" s="20"/>
      <c r="JII804" s="20"/>
      <c r="JIJ804" s="20"/>
      <c r="JIK804" s="20"/>
      <c r="JIL804" s="20"/>
      <c r="JIM804" s="20"/>
      <c r="JIN804" s="20"/>
      <c r="JIO804" s="20"/>
      <c r="JIP804" s="20"/>
      <c r="JIQ804" s="20"/>
      <c r="JIR804" s="20"/>
      <c r="JIS804" s="20"/>
      <c r="JIT804" s="20"/>
      <c r="JIU804" s="20"/>
      <c r="JIV804" s="20"/>
      <c r="JIW804" s="20"/>
      <c r="JIX804" s="20"/>
      <c r="JIY804" s="20"/>
      <c r="JIZ804" s="20"/>
      <c r="JJA804" s="20"/>
      <c r="JJB804" s="20"/>
      <c r="JJC804" s="20"/>
      <c r="JJD804" s="20"/>
      <c r="JJE804" s="20"/>
      <c r="JJF804" s="20"/>
      <c r="JJG804" s="20"/>
      <c r="JJH804" s="20"/>
      <c r="JJI804" s="20"/>
      <c r="JJJ804" s="20"/>
      <c r="JJK804" s="20"/>
      <c r="JJL804" s="20"/>
      <c r="JJM804" s="20"/>
      <c r="JJN804" s="20"/>
      <c r="JJO804" s="20"/>
      <c r="JJP804" s="20"/>
      <c r="JJQ804" s="20"/>
      <c r="JJR804" s="20"/>
      <c r="JJS804" s="20"/>
      <c r="JJT804" s="20"/>
      <c r="JJU804" s="20"/>
      <c r="JJV804" s="20"/>
      <c r="JJW804" s="20"/>
      <c r="JJX804" s="20"/>
      <c r="JJY804" s="20"/>
      <c r="JJZ804" s="20"/>
      <c r="JKA804" s="20"/>
      <c r="JKB804" s="20"/>
      <c r="JKC804" s="20"/>
      <c r="JKD804" s="20"/>
      <c r="JKE804" s="20"/>
      <c r="JKF804" s="20"/>
      <c r="JKG804" s="20"/>
      <c r="JKH804" s="20"/>
      <c r="JKI804" s="20"/>
      <c r="JKJ804" s="20"/>
      <c r="JKK804" s="20"/>
      <c r="JKL804" s="20"/>
      <c r="JKM804" s="20"/>
      <c r="JKN804" s="20"/>
      <c r="JKO804" s="20"/>
      <c r="JKP804" s="20"/>
      <c r="JKQ804" s="20"/>
      <c r="JKR804" s="20"/>
      <c r="JKS804" s="20"/>
      <c r="JKT804" s="20"/>
      <c r="JKU804" s="20"/>
      <c r="JKV804" s="20"/>
      <c r="JKW804" s="20"/>
      <c r="JKX804" s="20"/>
      <c r="JKY804" s="20"/>
      <c r="JKZ804" s="20"/>
      <c r="JLA804" s="20"/>
      <c r="JLB804" s="20"/>
      <c r="JLC804" s="20"/>
      <c r="JLD804" s="20"/>
      <c r="JLE804" s="20"/>
      <c r="JLF804" s="20"/>
      <c r="JLG804" s="20"/>
      <c r="JLH804" s="20"/>
      <c r="JLI804" s="20"/>
      <c r="JLJ804" s="20"/>
      <c r="JLK804" s="20"/>
      <c r="JLL804" s="20"/>
      <c r="JLM804" s="20"/>
      <c r="JLN804" s="20"/>
      <c r="JLO804" s="20"/>
      <c r="JLP804" s="20"/>
      <c r="JLQ804" s="20"/>
      <c r="JLR804" s="20"/>
      <c r="JLS804" s="20"/>
      <c r="JLT804" s="20"/>
      <c r="JLU804" s="20"/>
      <c r="JLV804" s="20"/>
      <c r="JLW804" s="20"/>
      <c r="JLX804" s="20"/>
      <c r="JLY804" s="20"/>
      <c r="JLZ804" s="20"/>
      <c r="JMA804" s="20"/>
      <c r="JMB804" s="20"/>
      <c r="JMC804" s="20"/>
      <c r="JMD804" s="20"/>
      <c r="JME804" s="20"/>
      <c r="JMF804" s="20"/>
      <c r="JMG804" s="20"/>
      <c r="JMH804" s="20"/>
      <c r="JMI804" s="20"/>
      <c r="JMJ804" s="20"/>
      <c r="JMK804" s="20"/>
      <c r="JML804" s="20"/>
      <c r="JMM804" s="20"/>
      <c r="JMN804" s="20"/>
      <c r="JMO804" s="20"/>
      <c r="JMP804" s="20"/>
      <c r="JMQ804" s="20"/>
      <c r="JMR804" s="20"/>
      <c r="JMS804" s="20"/>
      <c r="JMT804" s="20"/>
      <c r="JMU804" s="20"/>
      <c r="JMV804" s="20"/>
      <c r="JMW804" s="20"/>
      <c r="JMX804" s="20"/>
      <c r="JMY804" s="20"/>
      <c r="JMZ804" s="20"/>
      <c r="JNA804" s="20"/>
      <c r="JNB804" s="20"/>
      <c r="JNC804" s="20"/>
      <c r="JND804" s="20"/>
      <c r="JNE804" s="20"/>
      <c r="JNF804" s="20"/>
      <c r="JNG804" s="20"/>
      <c r="JNH804" s="20"/>
      <c r="JNI804" s="20"/>
      <c r="JNJ804" s="20"/>
      <c r="JNK804" s="20"/>
      <c r="JNL804" s="20"/>
      <c r="JNM804" s="20"/>
      <c r="JNN804" s="20"/>
      <c r="JNO804" s="20"/>
      <c r="JNP804" s="20"/>
      <c r="JNQ804" s="20"/>
      <c r="JNR804" s="20"/>
      <c r="JNS804" s="20"/>
      <c r="JNT804" s="20"/>
      <c r="JNU804" s="20"/>
      <c r="JNV804" s="20"/>
      <c r="JNW804" s="20"/>
      <c r="JNX804" s="20"/>
      <c r="JNY804" s="20"/>
      <c r="JNZ804" s="20"/>
      <c r="JOA804" s="20"/>
      <c r="JOB804" s="20"/>
      <c r="JOC804" s="20"/>
      <c r="JOD804" s="20"/>
      <c r="JOE804" s="20"/>
      <c r="JOF804" s="20"/>
      <c r="JOG804" s="20"/>
      <c r="JOH804" s="20"/>
      <c r="JOI804" s="20"/>
      <c r="JOJ804" s="20"/>
      <c r="JOK804" s="20"/>
      <c r="JOL804" s="20"/>
      <c r="JOM804" s="20"/>
      <c r="JON804" s="20"/>
      <c r="JOO804" s="20"/>
      <c r="JOP804" s="20"/>
      <c r="JOQ804" s="20"/>
      <c r="JOR804" s="20"/>
      <c r="JOS804" s="20"/>
      <c r="JOT804" s="20"/>
      <c r="JOU804" s="20"/>
      <c r="JOV804" s="20"/>
      <c r="JOW804" s="20"/>
      <c r="JOX804" s="20"/>
      <c r="JOY804" s="20"/>
      <c r="JOZ804" s="20"/>
      <c r="JPA804" s="20"/>
      <c r="JPB804" s="20"/>
      <c r="JPC804" s="20"/>
      <c r="JPD804" s="20"/>
      <c r="JPE804" s="20"/>
      <c r="JPF804" s="20"/>
      <c r="JPG804" s="20"/>
      <c r="JPH804" s="20"/>
      <c r="JPI804" s="20"/>
      <c r="JPJ804" s="20"/>
      <c r="JPK804" s="20"/>
      <c r="JPL804" s="20"/>
      <c r="JPM804" s="20"/>
      <c r="JPN804" s="20"/>
      <c r="JPO804" s="20"/>
      <c r="JPP804" s="20"/>
      <c r="JPQ804" s="20"/>
      <c r="JPR804" s="20"/>
      <c r="JPS804" s="20"/>
      <c r="JPT804" s="20"/>
      <c r="JPU804" s="20"/>
      <c r="JPV804" s="20"/>
      <c r="JPW804" s="20"/>
      <c r="JPX804" s="20"/>
      <c r="JPY804" s="20"/>
      <c r="JPZ804" s="20"/>
      <c r="JQA804" s="20"/>
      <c r="JQB804" s="20"/>
      <c r="JQC804" s="20"/>
      <c r="JQD804" s="20"/>
      <c r="JQE804" s="20"/>
      <c r="JQF804" s="20"/>
      <c r="JQG804" s="20"/>
      <c r="JQH804" s="20"/>
      <c r="JQI804" s="20"/>
      <c r="JQJ804" s="20"/>
      <c r="JQK804" s="20"/>
      <c r="JQL804" s="20"/>
      <c r="JQM804" s="20"/>
      <c r="JQN804" s="20"/>
      <c r="JQO804" s="20"/>
      <c r="JQP804" s="20"/>
      <c r="JQQ804" s="20"/>
      <c r="JQR804" s="20"/>
      <c r="JQS804" s="20"/>
      <c r="JQT804" s="20"/>
      <c r="JQU804" s="20"/>
      <c r="JQV804" s="20"/>
      <c r="JQW804" s="20"/>
      <c r="JQX804" s="20"/>
      <c r="JQY804" s="20"/>
      <c r="JQZ804" s="20"/>
      <c r="JRA804" s="20"/>
      <c r="JRB804" s="20"/>
      <c r="JRC804" s="20"/>
      <c r="JRD804" s="20"/>
      <c r="JRE804" s="20"/>
      <c r="JRF804" s="20"/>
      <c r="JRG804" s="20"/>
      <c r="JRH804" s="20"/>
      <c r="JRI804" s="20"/>
      <c r="JRJ804" s="20"/>
      <c r="JRK804" s="20"/>
      <c r="JRL804" s="20"/>
      <c r="JRM804" s="20"/>
      <c r="JRN804" s="20"/>
      <c r="JRO804" s="20"/>
      <c r="JRP804" s="20"/>
      <c r="JRQ804" s="20"/>
      <c r="JRR804" s="20"/>
      <c r="JRS804" s="20"/>
      <c r="JRT804" s="20"/>
      <c r="JRU804" s="20"/>
      <c r="JRV804" s="20"/>
      <c r="JRW804" s="20"/>
      <c r="JRX804" s="20"/>
      <c r="JRY804" s="20"/>
      <c r="JRZ804" s="20"/>
      <c r="JSA804" s="20"/>
      <c r="JSB804" s="20"/>
      <c r="JSC804" s="20"/>
      <c r="JSD804" s="20"/>
      <c r="JSE804" s="20"/>
      <c r="JSF804" s="20"/>
      <c r="JSG804" s="20"/>
      <c r="JSH804" s="20"/>
      <c r="JSI804" s="20"/>
      <c r="JSJ804" s="20"/>
      <c r="JSK804" s="20"/>
      <c r="JSL804" s="20"/>
      <c r="JSM804" s="20"/>
      <c r="JSN804" s="20"/>
      <c r="JSO804" s="20"/>
      <c r="JSP804" s="20"/>
      <c r="JSQ804" s="20"/>
      <c r="JSR804" s="20"/>
      <c r="JSS804" s="20"/>
      <c r="JST804" s="20"/>
      <c r="JSU804" s="20"/>
      <c r="JSV804" s="20"/>
      <c r="JSW804" s="20"/>
      <c r="JSX804" s="20"/>
      <c r="JSY804" s="20"/>
      <c r="JSZ804" s="20"/>
      <c r="JTA804" s="20"/>
      <c r="JTB804" s="20"/>
      <c r="JTC804" s="20"/>
      <c r="JTD804" s="20"/>
      <c r="JTE804" s="20"/>
      <c r="JTF804" s="20"/>
      <c r="JTG804" s="20"/>
      <c r="JTH804" s="20"/>
      <c r="JTI804" s="20"/>
      <c r="JTJ804" s="20"/>
      <c r="JTK804" s="20"/>
      <c r="JTL804" s="20"/>
      <c r="JTM804" s="20"/>
      <c r="JTN804" s="20"/>
      <c r="JTO804" s="20"/>
      <c r="JTP804" s="20"/>
      <c r="JTQ804" s="20"/>
      <c r="JTR804" s="20"/>
      <c r="JTS804" s="20"/>
      <c r="JTT804" s="20"/>
      <c r="JTU804" s="20"/>
      <c r="JTV804" s="20"/>
      <c r="JTW804" s="20"/>
      <c r="JTX804" s="20"/>
      <c r="JTY804" s="20"/>
      <c r="JTZ804" s="20"/>
      <c r="JUA804" s="20"/>
      <c r="JUB804" s="20"/>
      <c r="JUC804" s="20"/>
      <c r="JUD804" s="20"/>
      <c r="JUE804" s="20"/>
      <c r="JUF804" s="20"/>
      <c r="JUG804" s="20"/>
      <c r="JUH804" s="20"/>
      <c r="JUI804" s="20"/>
      <c r="JUJ804" s="20"/>
      <c r="JUK804" s="20"/>
      <c r="JUL804" s="20"/>
      <c r="JUM804" s="20"/>
      <c r="JUN804" s="20"/>
      <c r="JUO804" s="20"/>
      <c r="JUP804" s="20"/>
      <c r="JUQ804" s="20"/>
      <c r="JUR804" s="20"/>
      <c r="JUS804" s="20"/>
      <c r="JUT804" s="20"/>
      <c r="JUU804" s="20"/>
      <c r="JUV804" s="20"/>
      <c r="JUW804" s="20"/>
      <c r="JUX804" s="20"/>
      <c r="JUY804" s="20"/>
      <c r="JUZ804" s="20"/>
      <c r="JVA804" s="20"/>
      <c r="JVB804" s="20"/>
      <c r="JVC804" s="20"/>
      <c r="JVD804" s="20"/>
      <c r="JVE804" s="20"/>
      <c r="JVF804" s="20"/>
      <c r="JVG804" s="20"/>
      <c r="JVH804" s="20"/>
      <c r="JVI804" s="20"/>
      <c r="JVJ804" s="20"/>
      <c r="JVK804" s="20"/>
      <c r="JVL804" s="20"/>
      <c r="JVM804" s="20"/>
      <c r="JVN804" s="20"/>
      <c r="JVO804" s="20"/>
      <c r="JVP804" s="20"/>
      <c r="JVQ804" s="20"/>
      <c r="JVR804" s="20"/>
      <c r="JVS804" s="20"/>
      <c r="JVT804" s="20"/>
      <c r="JVU804" s="20"/>
      <c r="JVV804" s="20"/>
      <c r="JVW804" s="20"/>
      <c r="JVX804" s="20"/>
      <c r="JVY804" s="20"/>
      <c r="JVZ804" s="20"/>
      <c r="JWA804" s="20"/>
      <c r="JWB804" s="20"/>
      <c r="JWC804" s="20"/>
      <c r="JWD804" s="20"/>
      <c r="JWE804" s="20"/>
      <c r="JWF804" s="20"/>
      <c r="JWG804" s="20"/>
      <c r="JWH804" s="20"/>
      <c r="JWI804" s="20"/>
      <c r="JWJ804" s="20"/>
      <c r="JWK804" s="20"/>
      <c r="JWL804" s="20"/>
      <c r="JWM804" s="20"/>
      <c r="JWN804" s="20"/>
      <c r="JWO804" s="20"/>
      <c r="JWP804" s="20"/>
      <c r="JWQ804" s="20"/>
      <c r="JWR804" s="20"/>
      <c r="JWS804" s="20"/>
      <c r="JWT804" s="20"/>
      <c r="JWU804" s="20"/>
      <c r="JWV804" s="20"/>
      <c r="JWW804" s="20"/>
      <c r="JWX804" s="20"/>
      <c r="JWY804" s="20"/>
      <c r="JWZ804" s="20"/>
      <c r="JXA804" s="20"/>
      <c r="JXB804" s="20"/>
      <c r="JXC804" s="20"/>
      <c r="JXD804" s="20"/>
      <c r="JXE804" s="20"/>
      <c r="JXF804" s="20"/>
      <c r="JXG804" s="20"/>
      <c r="JXH804" s="20"/>
      <c r="JXI804" s="20"/>
      <c r="JXJ804" s="20"/>
      <c r="JXK804" s="20"/>
      <c r="JXL804" s="20"/>
      <c r="JXM804" s="20"/>
      <c r="JXN804" s="20"/>
      <c r="JXO804" s="20"/>
      <c r="JXP804" s="20"/>
      <c r="JXQ804" s="20"/>
      <c r="JXR804" s="20"/>
      <c r="JXS804" s="20"/>
      <c r="JXT804" s="20"/>
      <c r="JXU804" s="20"/>
      <c r="JXV804" s="20"/>
      <c r="JXW804" s="20"/>
      <c r="JXX804" s="20"/>
      <c r="JXY804" s="20"/>
      <c r="JXZ804" s="20"/>
      <c r="JYA804" s="20"/>
      <c r="JYB804" s="20"/>
      <c r="JYC804" s="20"/>
      <c r="JYD804" s="20"/>
      <c r="JYE804" s="20"/>
      <c r="JYF804" s="20"/>
      <c r="JYG804" s="20"/>
      <c r="JYH804" s="20"/>
      <c r="JYI804" s="20"/>
      <c r="JYJ804" s="20"/>
      <c r="JYK804" s="20"/>
      <c r="JYL804" s="20"/>
      <c r="JYM804" s="20"/>
      <c r="JYN804" s="20"/>
      <c r="JYO804" s="20"/>
      <c r="JYP804" s="20"/>
      <c r="JYQ804" s="20"/>
      <c r="JYR804" s="20"/>
      <c r="JYS804" s="20"/>
      <c r="JYT804" s="20"/>
      <c r="JYU804" s="20"/>
      <c r="JYV804" s="20"/>
      <c r="JYW804" s="20"/>
      <c r="JYX804" s="20"/>
      <c r="JYY804" s="20"/>
      <c r="JYZ804" s="20"/>
      <c r="JZA804" s="20"/>
      <c r="JZB804" s="20"/>
      <c r="JZC804" s="20"/>
      <c r="JZD804" s="20"/>
      <c r="JZE804" s="20"/>
      <c r="JZF804" s="20"/>
      <c r="JZG804" s="20"/>
      <c r="JZH804" s="20"/>
      <c r="JZI804" s="20"/>
      <c r="JZJ804" s="20"/>
      <c r="JZK804" s="20"/>
      <c r="JZL804" s="20"/>
      <c r="JZM804" s="20"/>
      <c r="JZN804" s="20"/>
      <c r="JZO804" s="20"/>
      <c r="JZP804" s="20"/>
      <c r="JZQ804" s="20"/>
      <c r="JZR804" s="20"/>
      <c r="JZS804" s="20"/>
      <c r="JZT804" s="20"/>
      <c r="JZU804" s="20"/>
      <c r="JZV804" s="20"/>
      <c r="JZW804" s="20"/>
      <c r="JZX804" s="20"/>
      <c r="JZY804" s="20"/>
      <c r="JZZ804" s="20"/>
      <c r="KAA804" s="20"/>
      <c r="KAB804" s="20"/>
      <c r="KAC804" s="20"/>
      <c r="KAD804" s="20"/>
      <c r="KAE804" s="20"/>
      <c r="KAF804" s="20"/>
      <c r="KAG804" s="20"/>
      <c r="KAH804" s="20"/>
      <c r="KAI804" s="20"/>
      <c r="KAJ804" s="20"/>
      <c r="KAK804" s="20"/>
      <c r="KAL804" s="20"/>
      <c r="KAM804" s="20"/>
      <c r="KAN804" s="20"/>
      <c r="KAO804" s="20"/>
      <c r="KAP804" s="20"/>
      <c r="KAQ804" s="20"/>
      <c r="KAR804" s="20"/>
      <c r="KAS804" s="20"/>
      <c r="KAT804" s="20"/>
      <c r="KAU804" s="20"/>
      <c r="KAV804" s="20"/>
      <c r="KAW804" s="20"/>
      <c r="KAX804" s="20"/>
      <c r="KAY804" s="20"/>
      <c r="KAZ804" s="20"/>
      <c r="KBA804" s="20"/>
      <c r="KBB804" s="20"/>
      <c r="KBC804" s="20"/>
      <c r="KBD804" s="20"/>
      <c r="KBE804" s="20"/>
      <c r="KBF804" s="20"/>
      <c r="KBG804" s="20"/>
      <c r="KBH804" s="20"/>
      <c r="KBI804" s="20"/>
      <c r="KBJ804" s="20"/>
      <c r="KBK804" s="20"/>
      <c r="KBL804" s="20"/>
      <c r="KBM804" s="20"/>
      <c r="KBN804" s="20"/>
      <c r="KBO804" s="20"/>
      <c r="KBP804" s="20"/>
      <c r="KBQ804" s="20"/>
      <c r="KBR804" s="20"/>
      <c r="KBS804" s="20"/>
      <c r="KBT804" s="20"/>
      <c r="KBU804" s="20"/>
      <c r="KBV804" s="20"/>
      <c r="KBW804" s="20"/>
      <c r="KBX804" s="20"/>
      <c r="KBY804" s="20"/>
      <c r="KBZ804" s="20"/>
      <c r="KCA804" s="20"/>
      <c r="KCB804" s="20"/>
      <c r="KCC804" s="20"/>
      <c r="KCD804" s="20"/>
      <c r="KCE804" s="20"/>
      <c r="KCF804" s="20"/>
      <c r="KCG804" s="20"/>
      <c r="KCH804" s="20"/>
      <c r="KCI804" s="20"/>
      <c r="KCJ804" s="20"/>
      <c r="KCK804" s="20"/>
      <c r="KCL804" s="20"/>
      <c r="KCM804" s="20"/>
      <c r="KCN804" s="20"/>
      <c r="KCO804" s="20"/>
      <c r="KCP804" s="20"/>
      <c r="KCQ804" s="20"/>
      <c r="KCR804" s="20"/>
      <c r="KCS804" s="20"/>
      <c r="KCT804" s="20"/>
      <c r="KCU804" s="20"/>
      <c r="KCV804" s="20"/>
      <c r="KCW804" s="20"/>
      <c r="KCX804" s="20"/>
      <c r="KCY804" s="20"/>
      <c r="KCZ804" s="20"/>
      <c r="KDA804" s="20"/>
      <c r="KDB804" s="20"/>
      <c r="KDC804" s="20"/>
      <c r="KDD804" s="20"/>
      <c r="KDE804" s="20"/>
      <c r="KDF804" s="20"/>
      <c r="KDG804" s="20"/>
      <c r="KDH804" s="20"/>
      <c r="KDI804" s="20"/>
      <c r="KDJ804" s="20"/>
      <c r="KDK804" s="20"/>
      <c r="KDL804" s="20"/>
      <c r="KDM804" s="20"/>
      <c r="KDN804" s="20"/>
      <c r="KDO804" s="20"/>
      <c r="KDP804" s="20"/>
      <c r="KDQ804" s="20"/>
      <c r="KDR804" s="20"/>
      <c r="KDS804" s="20"/>
      <c r="KDT804" s="20"/>
      <c r="KDU804" s="20"/>
      <c r="KDV804" s="20"/>
      <c r="KDW804" s="20"/>
      <c r="KDX804" s="20"/>
      <c r="KDY804" s="20"/>
      <c r="KDZ804" s="20"/>
      <c r="KEA804" s="20"/>
      <c r="KEB804" s="20"/>
      <c r="KEC804" s="20"/>
      <c r="KED804" s="20"/>
      <c r="KEE804" s="20"/>
      <c r="KEF804" s="20"/>
      <c r="KEG804" s="20"/>
      <c r="KEH804" s="20"/>
      <c r="KEI804" s="20"/>
      <c r="KEJ804" s="20"/>
      <c r="KEK804" s="20"/>
      <c r="KEL804" s="20"/>
      <c r="KEM804" s="20"/>
      <c r="KEN804" s="20"/>
      <c r="KEO804" s="20"/>
      <c r="KEP804" s="20"/>
      <c r="KEQ804" s="20"/>
      <c r="KER804" s="20"/>
      <c r="KES804" s="20"/>
      <c r="KET804" s="20"/>
      <c r="KEU804" s="20"/>
      <c r="KEV804" s="20"/>
      <c r="KEW804" s="20"/>
      <c r="KEX804" s="20"/>
      <c r="KEY804" s="20"/>
      <c r="KEZ804" s="20"/>
      <c r="KFA804" s="20"/>
      <c r="KFB804" s="20"/>
      <c r="KFC804" s="20"/>
      <c r="KFD804" s="20"/>
      <c r="KFE804" s="20"/>
      <c r="KFF804" s="20"/>
      <c r="KFG804" s="20"/>
      <c r="KFH804" s="20"/>
      <c r="KFI804" s="20"/>
      <c r="KFJ804" s="20"/>
      <c r="KFK804" s="20"/>
      <c r="KFL804" s="20"/>
      <c r="KFM804" s="20"/>
      <c r="KFN804" s="20"/>
      <c r="KFO804" s="20"/>
      <c r="KFP804" s="20"/>
      <c r="KFQ804" s="20"/>
      <c r="KFR804" s="20"/>
      <c r="KFS804" s="20"/>
      <c r="KFT804" s="20"/>
      <c r="KFU804" s="20"/>
      <c r="KFV804" s="20"/>
      <c r="KFW804" s="20"/>
      <c r="KFX804" s="20"/>
      <c r="KFY804" s="20"/>
      <c r="KFZ804" s="20"/>
      <c r="KGA804" s="20"/>
      <c r="KGB804" s="20"/>
      <c r="KGC804" s="20"/>
      <c r="KGD804" s="20"/>
      <c r="KGE804" s="20"/>
      <c r="KGF804" s="20"/>
      <c r="KGG804" s="20"/>
      <c r="KGH804" s="20"/>
      <c r="KGI804" s="20"/>
      <c r="KGJ804" s="20"/>
      <c r="KGK804" s="20"/>
      <c r="KGL804" s="20"/>
      <c r="KGM804" s="20"/>
      <c r="KGN804" s="20"/>
      <c r="KGO804" s="20"/>
      <c r="KGP804" s="20"/>
      <c r="KGQ804" s="20"/>
      <c r="KGR804" s="20"/>
      <c r="KGS804" s="20"/>
      <c r="KGT804" s="20"/>
      <c r="KGU804" s="20"/>
      <c r="KGV804" s="20"/>
      <c r="KGW804" s="20"/>
      <c r="KGX804" s="20"/>
      <c r="KGY804" s="20"/>
      <c r="KGZ804" s="20"/>
      <c r="KHA804" s="20"/>
      <c r="KHB804" s="20"/>
      <c r="KHC804" s="20"/>
      <c r="KHD804" s="20"/>
      <c r="KHE804" s="20"/>
      <c r="KHF804" s="20"/>
      <c r="KHG804" s="20"/>
      <c r="KHH804" s="20"/>
      <c r="KHI804" s="20"/>
      <c r="KHJ804" s="20"/>
      <c r="KHK804" s="20"/>
      <c r="KHL804" s="20"/>
      <c r="KHM804" s="20"/>
      <c r="KHN804" s="20"/>
      <c r="KHO804" s="20"/>
      <c r="KHP804" s="20"/>
      <c r="KHQ804" s="20"/>
      <c r="KHR804" s="20"/>
      <c r="KHS804" s="20"/>
      <c r="KHT804" s="20"/>
      <c r="KHU804" s="20"/>
      <c r="KHV804" s="20"/>
      <c r="KHW804" s="20"/>
      <c r="KHX804" s="20"/>
      <c r="KHY804" s="20"/>
      <c r="KHZ804" s="20"/>
      <c r="KIA804" s="20"/>
      <c r="KIB804" s="20"/>
      <c r="KIC804" s="20"/>
      <c r="KID804" s="20"/>
      <c r="KIE804" s="20"/>
      <c r="KIF804" s="20"/>
      <c r="KIG804" s="20"/>
      <c r="KIH804" s="20"/>
      <c r="KII804" s="20"/>
      <c r="KIJ804" s="20"/>
      <c r="KIK804" s="20"/>
      <c r="KIL804" s="20"/>
      <c r="KIM804" s="20"/>
      <c r="KIN804" s="20"/>
      <c r="KIO804" s="20"/>
      <c r="KIP804" s="20"/>
      <c r="KIQ804" s="20"/>
      <c r="KIR804" s="20"/>
      <c r="KIS804" s="20"/>
      <c r="KIT804" s="20"/>
      <c r="KIU804" s="20"/>
      <c r="KIV804" s="20"/>
      <c r="KIW804" s="20"/>
      <c r="KIX804" s="20"/>
      <c r="KIY804" s="20"/>
      <c r="KIZ804" s="20"/>
      <c r="KJA804" s="20"/>
      <c r="KJB804" s="20"/>
      <c r="KJC804" s="20"/>
      <c r="KJD804" s="20"/>
      <c r="KJE804" s="20"/>
      <c r="KJF804" s="20"/>
      <c r="KJG804" s="20"/>
      <c r="KJH804" s="20"/>
      <c r="KJI804" s="20"/>
      <c r="KJJ804" s="20"/>
      <c r="KJK804" s="20"/>
      <c r="KJL804" s="20"/>
      <c r="KJM804" s="20"/>
      <c r="KJN804" s="20"/>
      <c r="KJO804" s="20"/>
      <c r="KJP804" s="20"/>
      <c r="KJQ804" s="20"/>
      <c r="KJR804" s="20"/>
      <c r="KJS804" s="20"/>
      <c r="KJT804" s="20"/>
      <c r="KJU804" s="20"/>
      <c r="KJV804" s="20"/>
      <c r="KJW804" s="20"/>
      <c r="KJX804" s="20"/>
      <c r="KJY804" s="20"/>
      <c r="KJZ804" s="20"/>
      <c r="KKA804" s="20"/>
      <c r="KKB804" s="20"/>
      <c r="KKC804" s="20"/>
      <c r="KKD804" s="20"/>
      <c r="KKE804" s="20"/>
      <c r="KKF804" s="20"/>
      <c r="KKG804" s="20"/>
      <c r="KKH804" s="20"/>
      <c r="KKI804" s="20"/>
      <c r="KKJ804" s="20"/>
      <c r="KKK804" s="20"/>
      <c r="KKL804" s="20"/>
      <c r="KKM804" s="20"/>
      <c r="KKN804" s="20"/>
      <c r="KKO804" s="20"/>
      <c r="KKP804" s="20"/>
      <c r="KKQ804" s="20"/>
      <c r="KKR804" s="20"/>
      <c r="KKS804" s="20"/>
      <c r="KKT804" s="20"/>
      <c r="KKU804" s="20"/>
      <c r="KKV804" s="20"/>
      <c r="KKW804" s="20"/>
      <c r="KKX804" s="20"/>
      <c r="KKY804" s="20"/>
      <c r="KKZ804" s="20"/>
      <c r="KLA804" s="20"/>
      <c r="KLB804" s="20"/>
      <c r="KLC804" s="20"/>
      <c r="KLD804" s="20"/>
      <c r="KLE804" s="20"/>
      <c r="KLF804" s="20"/>
      <c r="KLG804" s="20"/>
      <c r="KLH804" s="20"/>
      <c r="KLI804" s="20"/>
      <c r="KLJ804" s="20"/>
      <c r="KLK804" s="20"/>
      <c r="KLL804" s="20"/>
      <c r="KLM804" s="20"/>
      <c r="KLN804" s="20"/>
      <c r="KLO804" s="20"/>
      <c r="KLP804" s="20"/>
      <c r="KLQ804" s="20"/>
      <c r="KLR804" s="20"/>
      <c r="KLS804" s="20"/>
      <c r="KLT804" s="20"/>
      <c r="KLU804" s="20"/>
      <c r="KLV804" s="20"/>
      <c r="KLW804" s="20"/>
      <c r="KLX804" s="20"/>
      <c r="KLY804" s="20"/>
      <c r="KLZ804" s="20"/>
      <c r="KMA804" s="20"/>
      <c r="KMB804" s="20"/>
      <c r="KMC804" s="20"/>
      <c r="KMD804" s="20"/>
      <c r="KME804" s="20"/>
      <c r="KMF804" s="20"/>
      <c r="KMG804" s="20"/>
      <c r="KMH804" s="20"/>
      <c r="KMI804" s="20"/>
      <c r="KMJ804" s="20"/>
      <c r="KMK804" s="20"/>
      <c r="KML804" s="20"/>
      <c r="KMM804" s="20"/>
      <c r="KMN804" s="20"/>
      <c r="KMO804" s="20"/>
      <c r="KMP804" s="20"/>
      <c r="KMQ804" s="20"/>
      <c r="KMR804" s="20"/>
      <c r="KMS804" s="20"/>
      <c r="KMT804" s="20"/>
      <c r="KMU804" s="20"/>
      <c r="KMV804" s="20"/>
      <c r="KMW804" s="20"/>
      <c r="KMX804" s="20"/>
      <c r="KMY804" s="20"/>
      <c r="KMZ804" s="20"/>
      <c r="KNA804" s="20"/>
      <c r="KNB804" s="20"/>
      <c r="KNC804" s="20"/>
      <c r="KND804" s="20"/>
      <c r="KNE804" s="20"/>
      <c r="KNF804" s="20"/>
      <c r="KNG804" s="20"/>
      <c r="KNH804" s="20"/>
      <c r="KNI804" s="20"/>
      <c r="KNJ804" s="20"/>
      <c r="KNK804" s="20"/>
      <c r="KNL804" s="20"/>
      <c r="KNM804" s="20"/>
      <c r="KNN804" s="20"/>
      <c r="KNO804" s="20"/>
      <c r="KNP804" s="20"/>
      <c r="KNQ804" s="20"/>
      <c r="KNR804" s="20"/>
      <c r="KNS804" s="20"/>
      <c r="KNT804" s="20"/>
      <c r="KNU804" s="20"/>
      <c r="KNV804" s="20"/>
      <c r="KNW804" s="20"/>
      <c r="KNX804" s="20"/>
      <c r="KNY804" s="20"/>
      <c r="KNZ804" s="20"/>
      <c r="KOA804" s="20"/>
      <c r="KOB804" s="20"/>
      <c r="KOC804" s="20"/>
      <c r="KOD804" s="20"/>
      <c r="KOE804" s="20"/>
      <c r="KOF804" s="20"/>
      <c r="KOG804" s="20"/>
      <c r="KOH804" s="20"/>
      <c r="KOI804" s="20"/>
      <c r="KOJ804" s="20"/>
      <c r="KOK804" s="20"/>
      <c r="KOL804" s="20"/>
      <c r="KOM804" s="20"/>
      <c r="KON804" s="20"/>
      <c r="KOO804" s="20"/>
      <c r="KOP804" s="20"/>
      <c r="KOQ804" s="20"/>
      <c r="KOR804" s="20"/>
      <c r="KOS804" s="20"/>
      <c r="KOT804" s="20"/>
      <c r="KOU804" s="20"/>
      <c r="KOV804" s="20"/>
      <c r="KOW804" s="20"/>
      <c r="KOX804" s="20"/>
      <c r="KOY804" s="20"/>
      <c r="KOZ804" s="20"/>
      <c r="KPA804" s="20"/>
      <c r="KPB804" s="20"/>
      <c r="KPC804" s="20"/>
      <c r="KPD804" s="20"/>
      <c r="KPE804" s="20"/>
      <c r="KPF804" s="20"/>
      <c r="KPG804" s="20"/>
      <c r="KPH804" s="20"/>
      <c r="KPI804" s="20"/>
      <c r="KPJ804" s="20"/>
      <c r="KPK804" s="20"/>
      <c r="KPL804" s="20"/>
      <c r="KPM804" s="20"/>
      <c r="KPN804" s="20"/>
      <c r="KPO804" s="20"/>
      <c r="KPP804" s="20"/>
      <c r="KPQ804" s="20"/>
      <c r="KPR804" s="20"/>
      <c r="KPS804" s="20"/>
      <c r="KPT804" s="20"/>
      <c r="KPU804" s="20"/>
      <c r="KPV804" s="20"/>
      <c r="KPW804" s="20"/>
      <c r="KPX804" s="20"/>
      <c r="KPY804" s="20"/>
      <c r="KPZ804" s="20"/>
      <c r="KQA804" s="20"/>
      <c r="KQB804" s="20"/>
      <c r="KQC804" s="20"/>
      <c r="KQD804" s="20"/>
      <c r="KQE804" s="20"/>
      <c r="KQF804" s="20"/>
      <c r="KQG804" s="20"/>
      <c r="KQH804" s="20"/>
      <c r="KQI804" s="20"/>
      <c r="KQJ804" s="20"/>
      <c r="KQK804" s="20"/>
      <c r="KQL804" s="20"/>
      <c r="KQM804" s="20"/>
      <c r="KQN804" s="20"/>
      <c r="KQO804" s="20"/>
      <c r="KQP804" s="20"/>
      <c r="KQQ804" s="20"/>
      <c r="KQR804" s="20"/>
      <c r="KQS804" s="20"/>
      <c r="KQT804" s="20"/>
      <c r="KQU804" s="20"/>
      <c r="KQV804" s="20"/>
      <c r="KQW804" s="20"/>
      <c r="KQX804" s="20"/>
      <c r="KQY804" s="20"/>
      <c r="KQZ804" s="20"/>
      <c r="KRA804" s="20"/>
      <c r="KRB804" s="20"/>
      <c r="KRC804" s="20"/>
      <c r="KRD804" s="20"/>
      <c r="KRE804" s="20"/>
      <c r="KRF804" s="20"/>
      <c r="KRG804" s="20"/>
      <c r="KRH804" s="20"/>
      <c r="KRI804" s="20"/>
      <c r="KRJ804" s="20"/>
      <c r="KRK804" s="20"/>
      <c r="KRL804" s="20"/>
      <c r="KRM804" s="20"/>
      <c r="KRN804" s="20"/>
      <c r="KRO804" s="20"/>
      <c r="KRP804" s="20"/>
      <c r="KRQ804" s="20"/>
      <c r="KRR804" s="20"/>
      <c r="KRS804" s="20"/>
      <c r="KRT804" s="20"/>
      <c r="KRU804" s="20"/>
      <c r="KRV804" s="20"/>
      <c r="KRW804" s="20"/>
      <c r="KRX804" s="20"/>
      <c r="KRY804" s="20"/>
      <c r="KRZ804" s="20"/>
      <c r="KSA804" s="20"/>
      <c r="KSB804" s="20"/>
      <c r="KSC804" s="20"/>
      <c r="KSD804" s="20"/>
      <c r="KSE804" s="20"/>
      <c r="KSF804" s="20"/>
      <c r="KSG804" s="20"/>
      <c r="KSH804" s="20"/>
      <c r="KSI804" s="20"/>
      <c r="KSJ804" s="20"/>
      <c r="KSK804" s="20"/>
      <c r="KSL804" s="20"/>
      <c r="KSM804" s="20"/>
      <c r="KSN804" s="20"/>
      <c r="KSO804" s="20"/>
      <c r="KSP804" s="20"/>
      <c r="KSQ804" s="20"/>
      <c r="KSR804" s="20"/>
      <c r="KSS804" s="20"/>
      <c r="KST804" s="20"/>
      <c r="KSU804" s="20"/>
      <c r="KSV804" s="20"/>
      <c r="KSW804" s="20"/>
      <c r="KSX804" s="20"/>
      <c r="KSY804" s="20"/>
      <c r="KSZ804" s="20"/>
      <c r="KTA804" s="20"/>
      <c r="KTB804" s="20"/>
      <c r="KTC804" s="20"/>
      <c r="KTD804" s="20"/>
      <c r="KTE804" s="20"/>
      <c r="KTF804" s="20"/>
      <c r="KTG804" s="20"/>
      <c r="KTH804" s="20"/>
      <c r="KTI804" s="20"/>
      <c r="KTJ804" s="20"/>
      <c r="KTK804" s="20"/>
      <c r="KTL804" s="20"/>
      <c r="KTM804" s="20"/>
      <c r="KTN804" s="20"/>
      <c r="KTO804" s="20"/>
      <c r="KTP804" s="20"/>
      <c r="KTQ804" s="20"/>
      <c r="KTR804" s="20"/>
      <c r="KTS804" s="20"/>
      <c r="KTT804" s="20"/>
      <c r="KTU804" s="20"/>
      <c r="KTV804" s="20"/>
      <c r="KTW804" s="20"/>
      <c r="KTX804" s="20"/>
      <c r="KTY804" s="20"/>
      <c r="KTZ804" s="20"/>
      <c r="KUA804" s="20"/>
      <c r="KUB804" s="20"/>
      <c r="KUC804" s="20"/>
      <c r="KUD804" s="20"/>
      <c r="KUE804" s="20"/>
      <c r="KUF804" s="20"/>
      <c r="KUG804" s="20"/>
      <c r="KUH804" s="20"/>
      <c r="KUI804" s="20"/>
      <c r="KUJ804" s="20"/>
      <c r="KUK804" s="20"/>
      <c r="KUL804" s="20"/>
      <c r="KUM804" s="20"/>
      <c r="KUN804" s="20"/>
      <c r="KUO804" s="20"/>
      <c r="KUP804" s="20"/>
      <c r="KUQ804" s="20"/>
      <c r="KUR804" s="20"/>
      <c r="KUS804" s="20"/>
      <c r="KUT804" s="20"/>
      <c r="KUU804" s="20"/>
      <c r="KUV804" s="20"/>
      <c r="KUW804" s="20"/>
      <c r="KUX804" s="20"/>
      <c r="KUY804" s="20"/>
      <c r="KUZ804" s="20"/>
      <c r="KVA804" s="20"/>
      <c r="KVB804" s="20"/>
      <c r="KVC804" s="20"/>
      <c r="KVD804" s="20"/>
      <c r="KVE804" s="20"/>
      <c r="KVF804" s="20"/>
      <c r="KVG804" s="20"/>
      <c r="KVH804" s="20"/>
      <c r="KVI804" s="20"/>
      <c r="KVJ804" s="20"/>
      <c r="KVK804" s="20"/>
      <c r="KVL804" s="20"/>
      <c r="KVM804" s="20"/>
      <c r="KVN804" s="20"/>
      <c r="KVO804" s="20"/>
      <c r="KVP804" s="20"/>
      <c r="KVQ804" s="20"/>
      <c r="KVR804" s="20"/>
      <c r="KVS804" s="20"/>
      <c r="KVT804" s="20"/>
      <c r="KVU804" s="20"/>
      <c r="KVV804" s="20"/>
      <c r="KVW804" s="20"/>
      <c r="KVX804" s="20"/>
      <c r="KVY804" s="20"/>
      <c r="KVZ804" s="20"/>
      <c r="KWA804" s="20"/>
      <c r="KWB804" s="20"/>
      <c r="KWC804" s="20"/>
      <c r="KWD804" s="20"/>
      <c r="KWE804" s="20"/>
      <c r="KWF804" s="20"/>
      <c r="KWG804" s="20"/>
      <c r="KWH804" s="20"/>
      <c r="KWI804" s="20"/>
      <c r="KWJ804" s="20"/>
      <c r="KWK804" s="20"/>
      <c r="KWL804" s="20"/>
      <c r="KWM804" s="20"/>
      <c r="KWN804" s="20"/>
      <c r="KWO804" s="20"/>
      <c r="KWP804" s="20"/>
      <c r="KWQ804" s="20"/>
      <c r="KWR804" s="20"/>
      <c r="KWS804" s="20"/>
      <c r="KWT804" s="20"/>
      <c r="KWU804" s="20"/>
      <c r="KWV804" s="20"/>
      <c r="KWW804" s="20"/>
      <c r="KWX804" s="20"/>
      <c r="KWY804" s="20"/>
      <c r="KWZ804" s="20"/>
      <c r="KXA804" s="20"/>
      <c r="KXB804" s="20"/>
      <c r="KXC804" s="20"/>
      <c r="KXD804" s="20"/>
      <c r="KXE804" s="20"/>
      <c r="KXF804" s="20"/>
      <c r="KXG804" s="20"/>
      <c r="KXH804" s="20"/>
      <c r="KXI804" s="20"/>
      <c r="KXJ804" s="20"/>
      <c r="KXK804" s="20"/>
      <c r="KXL804" s="20"/>
      <c r="KXM804" s="20"/>
      <c r="KXN804" s="20"/>
      <c r="KXO804" s="20"/>
      <c r="KXP804" s="20"/>
      <c r="KXQ804" s="20"/>
      <c r="KXR804" s="20"/>
      <c r="KXS804" s="20"/>
      <c r="KXT804" s="20"/>
      <c r="KXU804" s="20"/>
      <c r="KXV804" s="20"/>
      <c r="KXW804" s="20"/>
      <c r="KXX804" s="20"/>
      <c r="KXY804" s="20"/>
      <c r="KXZ804" s="20"/>
      <c r="KYA804" s="20"/>
      <c r="KYB804" s="20"/>
      <c r="KYC804" s="20"/>
      <c r="KYD804" s="20"/>
      <c r="KYE804" s="20"/>
      <c r="KYF804" s="20"/>
      <c r="KYG804" s="20"/>
      <c r="KYH804" s="20"/>
      <c r="KYI804" s="20"/>
      <c r="KYJ804" s="20"/>
      <c r="KYK804" s="20"/>
      <c r="KYL804" s="20"/>
      <c r="KYM804" s="20"/>
      <c r="KYN804" s="20"/>
      <c r="KYO804" s="20"/>
      <c r="KYP804" s="20"/>
      <c r="KYQ804" s="20"/>
      <c r="KYR804" s="20"/>
      <c r="KYS804" s="20"/>
      <c r="KYT804" s="20"/>
      <c r="KYU804" s="20"/>
      <c r="KYV804" s="20"/>
      <c r="KYW804" s="20"/>
      <c r="KYX804" s="20"/>
      <c r="KYY804" s="20"/>
      <c r="KYZ804" s="20"/>
      <c r="KZA804" s="20"/>
      <c r="KZB804" s="20"/>
      <c r="KZC804" s="20"/>
      <c r="KZD804" s="20"/>
      <c r="KZE804" s="20"/>
      <c r="KZF804" s="20"/>
      <c r="KZG804" s="20"/>
      <c r="KZH804" s="20"/>
      <c r="KZI804" s="20"/>
      <c r="KZJ804" s="20"/>
      <c r="KZK804" s="20"/>
      <c r="KZL804" s="20"/>
      <c r="KZM804" s="20"/>
      <c r="KZN804" s="20"/>
      <c r="KZO804" s="20"/>
      <c r="KZP804" s="20"/>
      <c r="KZQ804" s="20"/>
      <c r="KZR804" s="20"/>
      <c r="KZS804" s="20"/>
      <c r="KZT804" s="20"/>
      <c r="KZU804" s="20"/>
      <c r="KZV804" s="20"/>
      <c r="KZW804" s="20"/>
      <c r="KZX804" s="20"/>
      <c r="KZY804" s="20"/>
      <c r="KZZ804" s="20"/>
      <c r="LAA804" s="20"/>
      <c r="LAB804" s="20"/>
      <c r="LAC804" s="20"/>
      <c r="LAD804" s="20"/>
      <c r="LAE804" s="20"/>
      <c r="LAF804" s="20"/>
      <c r="LAG804" s="20"/>
      <c r="LAH804" s="20"/>
      <c r="LAI804" s="20"/>
      <c r="LAJ804" s="20"/>
      <c r="LAK804" s="20"/>
      <c r="LAL804" s="20"/>
      <c r="LAM804" s="20"/>
      <c r="LAN804" s="20"/>
      <c r="LAO804" s="20"/>
      <c r="LAP804" s="20"/>
      <c r="LAQ804" s="20"/>
      <c r="LAR804" s="20"/>
      <c r="LAS804" s="20"/>
      <c r="LAT804" s="20"/>
      <c r="LAU804" s="20"/>
      <c r="LAV804" s="20"/>
      <c r="LAW804" s="20"/>
      <c r="LAX804" s="20"/>
      <c r="LAY804" s="20"/>
      <c r="LAZ804" s="20"/>
      <c r="LBA804" s="20"/>
      <c r="LBB804" s="20"/>
      <c r="LBC804" s="20"/>
      <c r="LBD804" s="20"/>
      <c r="LBE804" s="20"/>
      <c r="LBF804" s="20"/>
      <c r="LBG804" s="20"/>
      <c r="LBH804" s="20"/>
      <c r="LBI804" s="20"/>
      <c r="LBJ804" s="20"/>
      <c r="LBK804" s="20"/>
      <c r="LBL804" s="20"/>
      <c r="LBM804" s="20"/>
      <c r="LBN804" s="20"/>
      <c r="LBO804" s="20"/>
      <c r="LBP804" s="20"/>
      <c r="LBQ804" s="20"/>
      <c r="LBR804" s="20"/>
      <c r="LBS804" s="20"/>
      <c r="LBT804" s="20"/>
      <c r="LBU804" s="20"/>
      <c r="LBV804" s="20"/>
      <c r="LBW804" s="20"/>
      <c r="LBX804" s="20"/>
      <c r="LBY804" s="20"/>
      <c r="LBZ804" s="20"/>
      <c r="LCA804" s="20"/>
      <c r="LCB804" s="20"/>
      <c r="LCC804" s="20"/>
      <c r="LCD804" s="20"/>
      <c r="LCE804" s="20"/>
      <c r="LCF804" s="20"/>
      <c r="LCG804" s="20"/>
      <c r="LCH804" s="20"/>
      <c r="LCI804" s="20"/>
      <c r="LCJ804" s="20"/>
      <c r="LCK804" s="20"/>
      <c r="LCL804" s="20"/>
      <c r="LCM804" s="20"/>
      <c r="LCN804" s="20"/>
      <c r="LCO804" s="20"/>
      <c r="LCP804" s="20"/>
      <c r="LCQ804" s="20"/>
      <c r="LCR804" s="20"/>
      <c r="LCS804" s="20"/>
      <c r="LCT804" s="20"/>
      <c r="LCU804" s="20"/>
      <c r="LCV804" s="20"/>
      <c r="LCW804" s="20"/>
      <c r="LCX804" s="20"/>
      <c r="LCY804" s="20"/>
      <c r="LCZ804" s="20"/>
      <c r="LDA804" s="20"/>
      <c r="LDB804" s="20"/>
      <c r="LDC804" s="20"/>
      <c r="LDD804" s="20"/>
      <c r="LDE804" s="20"/>
      <c r="LDF804" s="20"/>
      <c r="LDG804" s="20"/>
      <c r="LDH804" s="20"/>
      <c r="LDI804" s="20"/>
      <c r="LDJ804" s="20"/>
      <c r="LDK804" s="20"/>
      <c r="LDL804" s="20"/>
      <c r="LDM804" s="20"/>
      <c r="LDN804" s="20"/>
      <c r="LDO804" s="20"/>
      <c r="LDP804" s="20"/>
      <c r="LDQ804" s="20"/>
      <c r="LDR804" s="20"/>
      <c r="LDS804" s="20"/>
      <c r="LDT804" s="20"/>
      <c r="LDU804" s="20"/>
      <c r="LDV804" s="20"/>
      <c r="LDW804" s="20"/>
      <c r="LDX804" s="20"/>
      <c r="LDY804" s="20"/>
      <c r="LDZ804" s="20"/>
      <c r="LEA804" s="20"/>
      <c r="LEB804" s="20"/>
      <c r="LEC804" s="20"/>
      <c r="LED804" s="20"/>
      <c r="LEE804" s="20"/>
      <c r="LEF804" s="20"/>
      <c r="LEG804" s="20"/>
      <c r="LEH804" s="20"/>
      <c r="LEI804" s="20"/>
      <c r="LEJ804" s="20"/>
      <c r="LEK804" s="20"/>
      <c r="LEL804" s="20"/>
      <c r="LEM804" s="20"/>
      <c r="LEN804" s="20"/>
      <c r="LEO804" s="20"/>
      <c r="LEP804" s="20"/>
      <c r="LEQ804" s="20"/>
      <c r="LER804" s="20"/>
      <c r="LES804" s="20"/>
      <c r="LET804" s="20"/>
      <c r="LEU804" s="20"/>
      <c r="LEV804" s="20"/>
      <c r="LEW804" s="20"/>
      <c r="LEX804" s="20"/>
      <c r="LEY804" s="20"/>
      <c r="LEZ804" s="20"/>
      <c r="LFA804" s="20"/>
      <c r="LFB804" s="20"/>
      <c r="LFC804" s="20"/>
      <c r="LFD804" s="20"/>
      <c r="LFE804" s="20"/>
      <c r="LFF804" s="20"/>
      <c r="LFG804" s="20"/>
      <c r="LFH804" s="20"/>
      <c r="LFI804" s="20"/>
      <c r="LFJ804" s="20"/>
      <c r="LFK804" s="20"/>
      <c r="LFL804" s="20"/>
      <c r="LFM804" s="20"/>
      <c r="LFN804" s="20"/>
      <c r="LFO804" s="20"/>
      <c r="LFP804" s="20"/>
      <c r="LFQ804" s="20"/>
      <c r="LFR804" s="20"/>
      <c r="LFS804" s="20"/>
      <c r="LFT804" s="20"/>
      <c r="LFU804" s="20"/>
      <c r="LFV804" s="20"/>
      <c r="LFW804" s="20"/>
      <c r="LFX804" s="20"/>
      <c r="LFY804" s="20"/>
      <c r="LFZ804" s="20"/>
      <c r="LGA804" s="20"/>
      <c r="LGB804" s="20"/>
      <c r="LGC804" s="20"/>
      <c r="LGD804" s="20"/>
      <c r="LGE804" s="20"/>
      <c r="LGF804" s="20"/>
      <c r="LGG804" s="20"/>
      <c r="LGH804" s="20"/>
      <c r="LGI804" s="20"/>
      <c r="LGJ804" s="20"/>
      <c r="LGK804" s="20"/>
      <c r="LGL804" s="20"/>
      <c r="LGM804" s="20"/>
      <c r="LGN804" s="20"/>
      <c r="LGO804" s="20"/>
      <c r="LGP804" s="20"/>
      <c r="LGQ804" s="20"/>
      <c r="LGR804" s="20"/>
      <c r="LGS804" s="20"/>
      <c r="LGT804" s="20"/>
      <c r="LGU804" s="20"/>
      <c r="LGV804" s="20"/>
      <c r="LGW804" s="20"/>
      <c r="LGX804" s="20"/>
      <c r="LGY804" s="20"/>
      <c r="LGZ804" s="20"/>
      <c r="LHA804" s="20"/>
      <c r="LHB804" s="20"/>
      <c r="LHC804" s="20"/>
      <c r="LHD804" s="20"/>
      <c r="LHE804" s="20"/>
      <c r="LHF804" s="20"/>
      <c r="LHG804" s="20"/>
      <c r="LHH804" s="20"/>
      <c r="LHI804" s="20"/>
      <c r="LHJ804" s="20"/>
      <c r="LHK804" s="20"/>
      <c r="LHL804" s="20"/>
      <c r="LHM804" s="20"/>
      <c r="LHN804" s="20"/>
      <c r="LHO804" s="20"/>
      <c r="LHP804" s="20"/>
      <c r="LHQ804" s="20"/>
      <c r="LHR804" s="20"/>
      <c r="LHS804" s="20"/>
      <c r="LHT804" s="20"/>
      <c r="LHU804" s="20"/>
      <c r="LHV804" s="20"/>
      <c r="LHW804" s="20"/>
      <c r="LHX804" s="20"/>
      <c r="LHY804" s="20"/>
      <c r="LHZ804" s="20"/>
      <c r="LIA804" s="20"/>
      <c r="LIB804" s="20"/>
      <c r="LIC804" s="20"/>
      <c r="LID804" s="20"/>
      <c r="LIE804" s="20"/>
      <c r="LIF804" s="20"/>
      <c r="LIG804" s="20"/>
      <c r="LIH804" s="20"/>
      <c r="LII804" s="20"/>
      <c r="LIJ804" s="20"/>
      <c r="LIK804" s="20"/>
      <c r="LIL804" s="20"/>
      <c r="LIM804" s="20"/>
      <c r="LIN804" s="20"/>
      <c r="LIO804" s="20"/>
      <c r="LIP804" s="20"/>
      <c r="LIQ804" s="20"/>
      <c r="LIR804" s="20"/>
      <c r="LIS804" s="20"/>
      <c r="LIT804" s="20"/>
      <c r="LIU804" s="20"/>
      <c r="LIV804" s="20"/>
      <c r="LIW804" s="20"/>
      <c r="LIX804" s="20"/>
      <c r="LIY804" s="20"/>
      <c r="LIZ804" s="20"/>
      <c r="LJA804" s="20"/>
      <c r="LJB804" s="20"/>
      <c r="LJC804" s="20"/>
      <c r="LJD804" s="20"/>
      <c r="LJE804" s="20"/>
      <c r="LJF804" s="20"/>
      <c r="LJG804" s="20"/>
      <c r="LJH804" s="20"/>
      <c r="LJI804" s="20"/>
      <c r="LJJ804" s="20"/>
      <c r="LJK804" s="20"/>
      <c r="LJL804" s="20"/>
      <c r="LJM804" s="20"/>
      <c r="LJN804" s="20"/>
      <c r="LJO804" s="20"/>
      <c r="LJP804" s="20"/>
      <c r="LJQ804" s="20"/>
      <c r="LJR804" s="20"/>
      <c r="LJS804" s="20"/>
      <c r="LJT804" s="20"/>
      <c r="LJU804" s="20"/>
      <c r="LJV804" s="20"/>
      <c r="LJW804" s="20"/>
      <c r="LJX804" s="20"/>
      <c r="LJY804" s="20"/>
      <c r="LJZ804" s="20"/>
      <c r="LKA804" s="20"/>
      <c r="LKB804" s="20"/>
      <c r="LKC804" s="20"/>
      <c r="LKD804" s="20"/>
      <c r="LKE804" s="20"/>
      <c r="LKF804" s="20"/>
      <c r="LKG804" s="20"/>
      <c r="LKH804" s="20"/>
      <c r="LKI804" s="20"/>
      <c r="LKJ804" s="20"/>
      <c r="LKK804" s="20"/>
      <c r="LKL804" s="20"/>
      <c r="LKM804" s="20"/>
      <c r="LKN804" s="20"/>
      <c r="LKO804" s="20"/>
      <c r="LKP804" s="20"/>
      <c r="LKQ804" s="20"/>
      <c r="LKR804" s="20"/>
      <c r="LKS804" s="20"/>
      <c r="LKT804" s="20"/>
      <c r="LKU804" s="20"/>
      <c r="LKV804" s="20"/>
      <c r="LKW804" s="20"/>
      <c r="LKX804" s="20"/>
      <c r="LKY804" s="20"/>
      <c r="LKZ804" s="20"/>
      <c r="LLA804" s="20"/>
      <c r="LLB804" s="20"/>
      <c r="LLC804" s="20"/>
      <c r="LLD804" s="20"/>
      <c r="LLE804" s="20"/>
      <c r="LLF804" s="20"/>
      <c r="LLG804" s="20"/>
      <c r="LLH804" s="20"/>
      <c r="LLI804" s="20"/>
      <c r="LLJ804" s="20"/>
      <c r="LLK804" s="20"/>
      <c r="LLL804" s="20"/>
      <c r="LLM804" s="20"/>
      <c r="LLN804" s="20"/>
      <c r="LLO804" s="20"/>
      <c r="LLP804" s="20"/>
      <c r="LLQ804" s="20"/>
      <c r="LLR804" s="20"/>
      <c r="LLS804" s="20"/>
      <c r="LLT804" s="20"/>
      <c r="LLU804" s="20"/>
      <c r="LLV804" s="20"/>
      <c r="LLW804" s="20"/>
      <c r="LLX804" s="20"/>
      <c r="LLY804" s="20"/>
      <c r="LLZ804" s="20"/>
      <c r="LMA804" s="20"/>
      <c r="LMB804" s="20"/>
      <c r="LMC804" s="20"/>
      <c r="LMD804" s="20"/>
      <c r="LME804" s="20"/>
      <c r="LMF804" s="20"/>
      <c r="LMG804" s="20"/>
      <c r="LMH804" s="20"/>
      <c r="LMI804" s="20"/>
      <c r="LMJ804" s="20"/>
      <c r="LMK804" s="20"/>
      <c r="LML804" s="20"/>
      <c r="LMM804" s="20"/>
      <c r="LMN804" s="20"/>
      <c r="LMO804" s="20"/>
      <c r="LMP804" s="20"/>
      <c r="LMQ804" s="20"/>
      <c r="LMR804" s="20"/>
      <c r="LMS804" s="20"/>
      <c r="LMT804" s="20"/>
      <c r="LMU804" s="20"/>
      <c r="LMV804" s="20"/>
      <c r="LMW804" s="20"/>
      <c r="LMX804" s="20"/>
      <c r="LMY804" s="20"/>
      <c r="LMZ804" s="20"/>
      <c r="LNA804" s="20"/>
      <c r="LNB804" s="20"/>
      <c r="LNC804" s="20"/>
      <c r="LND804" s="20"/>
      <c r="LNE804" s="20"/>
      <c r="LNF804" s="20"/>
      <c r="LNG804" s="20"/>
      <c r="LNH804" s="20"/>
      <c r="LNI804" s="20"/>
      <c r="LNJ804" s="20"/>
      <c r="LNK804" s="20"/>
      <c r="LNL804" s="20"/>
      <c r="LNM804" s="20"/>
      <c r="LNN804" s="20"/>
      <c r="LNO804" s="20"/>
      <c r="LNP804" s="20"/>
      <c r="LNQ804" s="20"/>
      <c r="LNR804" s="20"/>
      <c r="LNS804" s="20"/>
      <c r="LNT804" s="20"/>
      <c r="LNU804" s="20"/>
      <c r="LNV804" s="20"/>
      <c r="LNW804" s="20"/>
      <c r="LNX804" s="20"/>
      <c r="LNY804" s="20"/>
      <c r="LNZ804" s="20"/>
      <c r="LOA804" s="20"/>
      <c r="LOB804" s="20"/>
      <c r="LOC804" s="20"/>
      <c r="LOD804" s="20"/>
      <c r="LOE804" s="20"/>
      <c r="LOF804" s="20"/>
      <c r="LOG804" s="20"/>
      <c r="LOH804" s="20"/>
      <c r="LOI804" s="20"/>
      <c r="LOJ804" s="20"/>
      <c r="LOK804" s="20"/>
      <c r="LOL804" s="20"/>
      <c r="LOM804" s="20"/>
      <c r="LON804" s="20"/>
      <c r="LOO804" s="20"/>
      <c r="LOP804" s="20"/>
      <c r="LOQ804" s="20"/>
      <c r="LOR804" s="20"/>
      <c r="LOS804" s="20"/>
      <c r="LOT804" s="20"/>
      <c r="LOU804" s="20"/>
      <c r="LOV804" s="20"/>
      <c r="LOW804" s="20"/>
      <c r="LOX804" s="20"/>
      <c r="LOY804" s="20"/>
      <c r="LOZ804" s="20"/>
      <c r="LPA804" s="20"/>
      <c r="LPB804" s="20"/>
      <c r="LPC804" s="20"/>
      <c r="LPD804" s="20"/>
      <c r="LPE804" s="20"/>
      <c r="LPF804" s="20"/>
      <c r="LPG804" s="20"/>
      <c r="LPH804" s="20"/>
      <c r="LPI804" s="20"/>
      <c r="LPJ804" s="20"/>
      <c r="LPK804" s="20"/>
      <c r="LPL804" s="20"/>
      <c r="LPM804" s="20"/>
      <c r="LPN804" s="20"/>
      <c r="LPO804" s="20"/>
      <c r="LPP804" s="20"/>
      <c r="LPQ804" s="20"/>
      <c r="LPR804" s="20"/>
      <c r="LPS804" s="20"/>
      <c r="LPT804" s="20"/>
      <c r="LPU804" s="20"/>
      <c r="LPV804" s="20"/>
      <c r="LPW804" s="20"/>
      <c r="LPX804" s="20"/>
      <c r="LPY804" s="20"/>
      <c r="LPZ804" s="20"/>
      <c r="LQA804" s="20"/>
      <c r="LQB804" s="20"/>
      <c r="LQC804" s="20"/>
      <c r="LQD804" s="20"/>
      <c r="LQE804" s="20"/>
      <c r="LQF804" s="20"/>
      <c r="LQG804" s="20"/>
      <c r="LQH804" s="20"/>
      <c r="LQI804" s="20"/>
      <c r="LQJ804" s="20"/>
      <c r="LQK804" s="20"/>
      <c r="LQL804" s="20"/>
      <c r="LQM804" s="20"/>
      <c r="LQN804" s="20"/>
      <c r="LQO804" s="20"/>
      <c r="LQP804" s="20"/>
      <c r="LQQ804" s="20"/>
      <c r="LQR804" s="20"/>
      <c r="LQS804" s="20"/>
      <c r="LQT804" s="20"/>
      <c r="LQU804" s="20"/>
      <c r="LQV804" s="20"/>
      <c r="LQW804" s="20"/>
      <c r="LQX804" s="20"/>
      <c r="LQY804" s="20"/>
      <c r="LQZ804" s="20"/>
      <c r="LRA804" s="20"/>
      <c r="LRB804" s="20"/>
      <c r="LRC804" s="20"/>
      <c r="LRD804" s="20"/>
      <c r="LRE804" s="20"/>
      <c r="LRF804" s="20"/>
      <c r="LRG804" s="20"/>
      <c r="LRH804" s="20"/>
      <c r="LRI804" s="20"/>
      <c r="LRJ804" s="20"/>
      <c r="LRK804" s="20"/>
      <c r="LRL804" s="20"/>
      <c r="LRM804" s="20"/>
      <c r="LRN804" s="20"/>
      <c r="LRO804" s="20"/>
      <c r="LRP804" s="20"/>
      <c r="LRQ804" s="20"/>
      <c r="LRR804" s="20"/>
      <c r="LRS804" s="20"/>
      <c r="LRT804" s="20"/>
      <c r="LRU804" s="20"/>
      <c r="LRV804" s="20"/>
      <c r="LRW804" s="20"/>
      <c r="LRX804" s="20"/>
      <c r="LRY804" s="20"/>
      <c r="LRZ804" s="20"/>
      <c r="LSA804" s="20"/>
      <c r="LSB804" s="20"/>
      <c r="LSC804" s="20"/>
      <c r="LSD804" s="20"/>
      <c r="LSE804" s="20"/>
      <c r="LSF804" s="20"/>
      <c r="LSG804" s="20"/>
      <c r="LSH804" s="20"/>
      <c r="LSI804" s="20"/>
      <c r="LSJ804" s="20"/>
      <c r="LSK804" s="20"/>
      <c r="LSL804" s="20"/>
      <c r="LSM804" s="20"/>
      <c r="LSN804" s="20"/>
      <c r="LSO804" s="20"/>
      <c r="LSP804" s="20"/>
      <c r="LSQ804" s="20"/>
      <c r="LSR804" s="20"/>
      <c r="LSS804" s="20"/>
      <c r="LST804" s="20"/>
      <c r="LSU804" s="20"/>
      <c r="LSV804" s="20"/>
      <c r="LSW804" s="20"/>
      <c r="LSX804" s="20"/>
      <c r="LSY804" s="20"/>
      <c r="LSZ804" s="20"/>
      <c r="LTA804" s="20"/>
      <c r="LTB804" s="20"/>
      <c r="LTC804" s="20"/>
      <c r="LTD804" s="20"/>
      <c r="LTE804" s="20"/>
      <c r="LTF804" s="20"/>
      <c r="LTG804" s="20"/>
      <c r="LTH804" s="20"/>
      <c r="LTI804" s="20"/>
      <c r="LTJ804" s="20"/>
      <c r="LTK804" s="20"/>
      <c r="LTL804" s="20"/>
      <c r="LTM804" s="20"/>
      <c r="LTN804" s="20"/>
      <c r="LTO804" s="20"/>
      <c r="LTP804" s="20"/>
      <c r="LTQ804" s="20"/>
      <c r="LTR804" s="20"/>
      <c r="LTS804" s="20"/>
      <c r="LTT804" s="20"/>
      <c r="LTU804" s="20"/>
      <c r="LTV804" s="20"/>
      <c r="LTW804" s="20"/>
      <c r="LTX804" s="20"/>
      <c r="LTY804" s="20"/>
      <c r="LTZ804" s="20"/>
      <c r="LUA804" s="20"/>
      <c r="LUB804" s="20"/>
      <c r="LUC804" s="20"/>
      <c r="LUD804" s="20"/>
      <c r="LUE804" s="20"/>
      <c r="LUF804" s="20"/>
      <c r="LUG804" s="20"/>
      <c r="LUH804" s="20"/>
      <c r="LUI804" s="20"/>
      <c r="LUJ804" s="20"/>
      <c r="LUK804" s="20"/>
      <c r="LUL804" s="20"/>
      <c r="LUM804" s="20"/>
      <c r="LUN804" s="20"/>
      <c r="LUO804" s="20"/>
      <c r="LUP804" s="20"/>
      <c r="LUQ804" s="20"/>
      <c r="LUR804" s="20"/>
      <c r="LUS804" s="20"/>
      <c r="LUT804" s="20"/>
      <c r="LUU804" s="20"/>
      <c r="LUV804" s="20"/>
      <c r="LUW804" s="20"/>
      <c r="LUX804" s="20"/>
      <c r="LUY804" s="20"/>
      <c r="LUZ804" s="20"/>
      <c r="LVA804" s="20"/>
      <c r="LVB804" s="20"/>
      <c r="LVC804" s="20"/>
      <c r="LVD804" s="20"/>
      <c r="LVE804" s="20"/>
      <c r="LVF804" s="20"/>
      <c r="LVG804" s="20"/>
      <c r="LVH804" s="20"/>
      <c r="LVI804" s="20"/>
      <c r="LVJ804" s="20"/>
      <c r="LVK804" s="20"/>
      <c r="LVL804" s="20"/>
      <c r="LVM804" s="20"/>
      <c r="LVN804" s="20"/>
      <c r="LVO804" s="20"/>
      <c r="LVP804" s="20"/>
      <c r="LVQ804" s="20"/>
      <c r="LVR804" s="20"/>
      <c r="LVS804" s="20"/>
      <c r="LVT804" s="20"/>
      <c r="LVU804" s="20"/>
      <c r="LVV804" s="20"/>
      <c r="LVW804" s="20"/>
      <c r="LVX804" s="20"/>
      <c r="LVY804" s="20"/>
      <c r="LVZ804" s="20"/>
      <c r="LWA804" s="20"/>
      <c r="LWB804" s="20"/>
      <c r="LWC804" s="20"/>
      <c r="LWD804" s="20"/>
      <c r="LWE804" s="20"/>
      <c r="LWF804" s="20"/>
      <c r="LWG804" s="20"/>
      <c r="LWH804" s="20"/>
      <c r="LWI804" s="20"/>
      <c r="LWJ804" s="20"/>
      <c r="LWK804" s="20"/>
      <c r="LWL804" s="20"/>
      <c r="LWM804" s="20"/>
      <c r="LWN804" s="20"/>
      <c r="LWO804" s="20"/>
      <c r="LWP804" s="20"/>
      <c r="LWQ804" s="20"/>
      <c r="LWR804" s="20"/>
      <c r="LWS804" s="20"/>
      <c r="LWT804" s="20"/>
      <c r="LWU804" s="20"/>
      <c r="LWV804" s="20"/>
      <c r="LWW804" s="20"/>
      <c r="LWX804" s="20"/>
      <c r="LWY804" s="20"/>
      <c r="LWZ804" s="20"/>
      <c r="LXA804" s="20"/>
      <c r="LXB804" s="20"/>
      <c r="LXC804" s="20"/>
      <c r="LXD804" s="20"/>
      <c r="LXE804" s="20"/>
      <c r="LXF804" s="20"/>
      <c r="LXG804" s="20"/>
      <c r="LXH804" s="20"/>
      <c r="LXI804" s="20"/>
      <c r="LXJ804" s="20"/>
      <c r="LXK804" s="20"/>
      <c r="LXL804" s="20"/>
      <c r="LXM804" s="20"/>
      <c r="LXN804" s="20"/>
      <c r="LXO804" s="20"/>
      <c r="LXP804" s="20"/>
      <c r="LXQ804" s="20"/>
      <c r="LXR804" s="20"/>
      <c r="LXS804" s="20"/>
      <c r="LXT804" s="20"/>
      <c r="LXU804" s="20"/>
      <c r="LXV804" s="20"/>
      <c r="LXW804" s="20"/>
      <c r="LXX804" s="20"/>
      <c r="LXY804" s="20"/>
      <c r="LXZ804" s="20"/>
      <c r="LYA804" s="20"/>
      <c r="LYB804" s="20"/>
      <c r="LYC804" s="20"/>
      <c r="LYD804" s="20"/>
      <c r="LYE804" s="20"/>
      <c r="LYF804" s="20"/>
      <c r="LYG804" s="20"/>
      <c r="LYH804" s="20"/>
      <c r="LYI804" s="20"/>
      <c r="LYJ804" s="20"/>
      <c r="LYK804" s="20"/>
      <c r="LYL804" s="20"/>
      <c r="LYM804" s="20"/>
      <c r="LYN804" s="20"/>
      <c r="LYO804" s="20"/>
      <c r="LYP804" s="20"/>
      <c r="LYQ804" s="20"/>
      <c r="LYR804" s="20"/>
      <c r="LYS804" s="20"/>
      <c r="LYT804" s="20"/>
      <c r="LYU804" s="20"/>
      <c r="LYV804" s="20"/>
      <c r="LYW804" s="20"/>
      <c r="LYX804" s="20"/>
      <c r="LYY804" s="20"/>
      <c r="LYZ804" s="20"/>
      <c r="LZA804" s="20"/>
      <c r="LZB804" s="20"/>
      <c r="LZC804" s="20"/>
      <c r="LZD804" s="20"/>
      <c r="LZE804" s="20"/>
      <c r="LZF804" s="20"/>
      <c r="LZG804" s="20"/>
      <c r="LZH804" s="20"/>
      <c r="LZI804" s="20"/>
      <c r="LZJ804" s="20"/>
      <c r="LZK804" s="20"/>
      <c r="LZL804" s="20"/>
      <c r="LZM804" s="20"/>
      <c r="LZN804" s="20"/>
      <c r="LZO804" s="20"/>
      <c r="LZP804" s="20"/>
      <c r="LZQ804" s="20"/>
      <c r="LZR804" s="20"/>
      <c r="LZS804" s="20"/>
      <c r="LZT804" s="20"/>
      <c r="LZU804" s="20"/>
      <c r="LZV804" s="20"/>
      <c r="LZW804" s="20"/>
      <c r="LZX804" s="20"/>
      <c r="LZY804" s="20"/>
      <c r="LZZ804" s="20"/>
      <c r="MAA804" s="20"/>
      <c r="MAB804" s="20"/>
      <c r="MAC804" s="20"/>
      <c r="MAD804" s="20"/>
      <c r="MAE804" s="20"/>
      <c r="MAF804" s="20"/>
      <c r="MAG804" s="20"/>
      <c r="MAH804" s="20"/>
      <c r="MAI804" s="20"/>
      <c r="MAJ804" s="20"/>
      <c r="MAK804" s="20"/>
      <c r="MAL804" s="20"/>
      <c r="MAM804" s="20"/>
      <c r="MAN804" s="20"/>
      <c r="MAO804" s="20"/>
      <c r="MAP804" s="20"/>
      <c r="MAQ804" s="20"/>
      <c r="MAR804" s="20"/>
      <c r="MAS804" s="20"/>
      <c r="MAT804" s="20"/>
      <c r="MAU804" s="20"/>
      <c r="MAV804" s="20"/>
      <c r="MAW804" s="20"/>
      <c r="MAX804" s="20"/>
      <c r="MAY804" s="20"/>
      <c r="MAZ804" s="20"/>
      <c r="MBA804" s="20"/>
      <c r="MBB804" s="20"/>
      <c r="MBC804" s="20"/>
      <c r="MBD804" s="20"/>
      <c r="MBE804" s="20"/>
      <c r="MBF804" s="20"/>
      <c r="MBG804" s="20"/>
      <c r="MBH804" s="20"/>
      <c r="MBI804" s="20"/>
      <c r="MBJ804" s="20"/>
      <c r="MBK804" s="20"/>
      <c r="MBL804" s="20"/>
      <c r="MBM804" s="20"/>
      <c r="MBN804" s="20"/>
      <c r="MBO804" s="20"/>
      <c r="MBP804" s="20"/>
      <c r="MBQ804" s="20"/>
      <c r="MBR804" s="20"/>
      <c r="MBS804" s="20"/>
      <c r="MBT804" s="20"/>
      <c r="MBU804" s="20"/>
      <c r="MBV804" s="20"/>
      <c r="MBW804" s="20"/>
      <c r="MBX804" s="20"/>
      <c r="MBY804" s="20"/>
      <c r="MBZ804" s="20"/>
      <c r="MCA804" s="20"/>
      <c r="MCB804" s="20"/>
      <c r="MCC804" s="20"/>
      <c r="MCD804" s="20"/>
      <c r="MCE804" s="20"/>
      <c r="MCF804" s="20"/>
      <c r="MCG804" s="20"/>
      <c r="MCH804" s="20"/>
      <c r="MCI804" s="20"/>
      <c r="MCJ804" s="20"/>
      <c r="MCK804" s="20"/>
      <c r="MCL804" s="20"/>
      <c r="MCM804" s="20"/>
      <c r="MCN804" s="20"/>
      <c r="MCO804" s="20"/>
      <c r="MCP804" s="20"/>
      <c r="MCQ804" s="20"/>
      <c r="MCR804" s="20"/>
      <c r="MCS804" s="20"/>
      <c r="MCT804" s="20"/>
      <c r="MCU804" s="20"/>
      <c r="MCV804" s="20"/>
      <c r="MCW804" s="20"/>
      <c r="MCX804" s="20"/>
      <c r="MCY804" s="20"/>
      <c r="MCZ804" s="20"/>
      <c r="MDA804" s="20"/>
      <c r="MDB804" s="20"/>
      <c r="MDC804" s="20"/>
      <c r="MDD804" s="20"/>
      <c r="MDE804" s="20"/>
      <c r="MDF804" s="20"/>
      <c r="MDG804" s="20"/>
      <c r="MDH804" s="20"/>
      <c r="MDI804" s="20"/>
      <c r="MDJ804" s="20"/>
      <c r="MDK804" s="20"/>
      <c r="MDL804" s="20"/>
      <c r="MDM804" s="20"/>
      <c r="MDN804" s="20"/>
      <c r="MDO804" s="20"/>
      <c r="MDP804" s="20"/>
      <c r="MDQ804" s="20"/>
      <c r="MDR804" s="20"/>
      <c r="MDS804" s="20"/>
      <c r="MDT804" s="20"/>
      <c r="MDU804" s="20"/>
      <c r="MDV804" s="20"/>
      <c r="MDW804" s="20"/>
      <c r="MDX804" s="20"/>
      <c r="MDY804" s="20"/>
      <c r="MDZ804" s="20"/>
      <c r="MEA804" s="20"/>
      <c r="MEB804" s="20"/>
      <c r="MEC804" s="20"/>
      <c r="MED804" s="20"/>
      <c r="MEE804" s="20"/>
      <c r="MEF804" s="20"/>
      <c r="MEG804" s="20"/>
      <c r="MEH804" s="20"/>
      <c r="MEI804" s="20"/>
      <c r="MEJ804" s="20"/>
      <c r="MEK804" s="20"/>
      <c r="MEL804" s="20"/>
      <c r="MEM804" s="20"/>
      <c r="MEN804" s="20"/>
      <c r="MEO804" s="20"/>
      <c r="MEP804" s="20"/>
      <c r="MEQ804" s="20"/>
      <c r="MER804" s="20"/>
      <c r="MES804" s="20"/>
      <c r="MET804" s="20"/>
      <c r="MEU804" s="20"/>
      <c r="MEV804" s="20"/>
      <c r="MEW804" s="20"/>
      <c r="MEX804" s="20"/>
      <c r="MEY804" s="20"/>
      <c r="MEZ804" s="20"/>
      <c r="MFA804" s="20"/>
      <c r="MFB804" s="20"/>
      <c r="MFC804" s="20"/>
      <c r="MFD804" s="20"/>
      <c r="MFE804" s="20"/>
      <c r="MFF804" s="20"/>
      <c r="MFG804" s="20"/>
      <c r="MFH804" s="20"/>
      <c r="MFI804" s="20"/>
      <c r="MFJ804" s="20"/>
      <c r="MFK804" s="20"/>
      <c r="MFL804" s="20"/>
      <c r="MFM804" s="20"/>
      <c r="MFN804" s="20"/>
      <c r="MFO804" s="20"/>
      <c r="MFP804" s="20"/>
      <c r="MFQ804" s="20"/>
      <c r="MFR804" s="20"/>
      <c r="MFS804" s="20"/>
      <c r="MFT804" s="20"/>
      <c r="MFU804" s="20"/>
      <c r="MFV804" s="20"/>
      <c r="MFW804" s="20"/>
      <c r="MFX804" s="20"/>
      <c r="MFY804" s="20"/>
      <c r="MFZ804" s="20"/>
      <c r="MGA804" s="20"/>
      <c r="MGB804" s="20"/>
      <c r="MGC804" s="20"/>
      <c r="MGD804" s="20"/>
      <c r="MGE804" s="20"/>
      <c r="MGF804" s="20"/>
      <c r="MGG804" s="20"/>
      <c r="MGH804" s="20"/>
      <c r="MGI804" s="20"/>
      <c r="MGJ804" s="20"/>
      <c r="MGK804" s="20"/>
      <c r="MGL804" s="20"/>
      <c r="MGM804" s="20"/>
      <c r="MGN804" s="20"/>
      <c r="MGO804" s="20"/>
      <c r="MGP804" s="20"/>
      <c r="MGQ804" s="20"/>
      <c r="MGR804" s="20"/>
      <c r="MGS804" s="20"/>
      <c r="MGT804" s="20"/>
      <c r="MGU804" s="20"/>
      <c r="MGV804" s="20"/>
      <c r="MGW804" s="20"/>
      <c r="MGX804" s="20"/>
      <c r="MGY804" s="20"/>
      <c r="MGZ804" s="20"/>
      <c r="MHA804" s="20"/>
      <c r="MHB804" s="20"/>
      <c r="MHC804" s="20"/>
      <c r="MHD804" s="20"/>
      <c r="MHE804" s="20"/>
      <c r="MHF804" s="20"/>
      <c r="MHG804" s="20"/>
      <c r="MHH804" s="20"/>
      <c r="MHI804" s="20"/>
      <c r="MHJ804" s="20"/>
      <c r="MHK804" s="20"/>
      <c r="MHL804" s="20"/>
      <c r="MHM804" s="20"/>
      <c r="MHN804" s="20"/>
      <c r="MHO804" s="20"/>
      <c r="MHP804" s="20"/>
      <c r="MHQ804" s="20"/>
      <c r="MHR804" s="20"/>
      <c r="MHS804" s="20"/>
      <c r="MHT804" s="20"/>
      <c r="MHU804" s="20"/>
      <c r="MHV804" s="20"/>
      <c r="MHW804" s="20"/>
      <c r="MHX804" s="20"/>
      <c r="MHY804" s="20"/>
      <c r="MHZ804" s="20"/>
      <c r="MIA804" s="20"/>
      <c r="MIB804" s="20"/>
      <c r="MIC804" s="20"/>
      <c r="MID804" s="20"/>
      <c r="MIE804" s="20"/>
      <c r="MIF804" s="20"/>
      <c r="MIG804" s="20"/>
      <c r="MIH804" s="20"/>
      <c r="MII804" s="20"/>
      <c r="MIJ804" s="20"/>
      <c r="MIK804" s="20"/>
      <c r="MIL804" s="20"/>
      <c r="MIM804" s="20"/>
      <c r="MIN804" s="20"/>
      <c r="MIO804" s="20"/>
      <c r="MIP804" s="20"/>
      <c r="MIQ804" s="20"/>
      <c r="MIR804" s="20"/>
      <c r="MIS804" s="20"/>
      <c r="MIT804" s="20"/>
      <c r="MIU804" s="20"/>
      <c r="MIV804" s="20"/>
      <c r="MIW804" s="20"/>
      <c r="MIX804" s="20"/>
      <c r="MIY804" s="20"/>
      <c r="MIZ804" s="20"/>
      <c r="MJA804" s="20"/>
      <c r="MJB804" s="20"/>
      <c r="MJC804" s="20"/>
      <c r="MJD804" s="20"/>
      <c r="MJE804" s="20"/>
      <c r="MJF804" s="20"/>
      <c r="MJG804" s="20"/>
      <c r="MJH804" s="20"/>
      <c r="MJI804" s="20"/>
      <c r="MJJ804" s="20"/>
      <c r="MJK804" s="20"/>
      <c r="MJL804" s="20"/>
      <c r="MJM804" s="20"/>
      <c r="MJN804" s="20"/>
      <c r="MJO804" s="20"/>
      <c r="MJP804" s="20"/>
      <c r="MJQ804" s="20"/>
      <c r="MJR804" s="20"/>
      <c r="MJS804" s="20"/>
      <c r="MJT804" s="20"/>
      <c r="MJU804" s="20"/>
      <c r="MJV804" s="20"/>
      <c r="MJW804" s="20"/>
      <c r="MJX804" s="20"/>
      <c r="MJY804" s="20"/>
      <c r="MJZ804" s="20"/>
      <c r="MKA804" s="20"/>
      <c r="MKB804" s="20"/>
      <c r="MKC804" s="20"/>
      <c r="MKD804" s="20"/>
      <c r="MKE804" s="20"/>
      <c r="MKF804" s="20"/>
      <c r="MKG804" s="20"/>
      <c r="MKH804" s="20"/>
      <c r="MKI804" s="20"/>
      <c r="MKJ804" s="20"/>
      <c r="MKK804" s="20"/>
      <c r="MKL804" s="20"/>
      <c r="MKM804" s="20"/>
      <c r="MKN804" s="20"/>
      <c r="MKO804" s="20"/>
      <c r="MKP804" s="20"/>
      <c r="MKQ804" s="20"/>
      <c r="MKR804" s="20"/>
      <c r="MKS804" s="20"/>
      <c r="MKT804" s="20"/>
      <c r="MKU804" s="20"/>
      <c r="MKV804" s="20"/>
      <c r="MKW804" s="20"/>
      <c r="MKX804" s="20"/>
      <c r="MKY804" s="20"/>
      <c r="MKZ804" s="20"/>
      <c r="MLA804" s="20"/>
      <c r="MLB804" s="20"/>
      <c r="MLC804" s="20"/>
      <c r="MLD804" s="20"/>
      <c r="MLE804" s="20"/>
      <c r="MLF804" s="20"/>
      <c r="MLG804" s="20"/>
      <c r="MLH804" s="20"/>
      <c r="MLI804" s="20"/>
      <c r="MLJ804" s="20"/>
      <c r="MLK804" s="20"/>
      <c r="MLL804" s="20"/>
      <c r="MLM804" s="20"/>
      <c r="MLN804" s="20"/>
      <c r="MLO804" s="20"/>
      <c r="MLP804" s="20"/>
      <c r="MLQ804" s="20"/>
      <c r="MLR804" s="20"/>
      <c r="MLS804" s="20"/>
      <c r="MLT804" s="20"/>
      <c r="MLU804" s="20"/>
      <c r="MLV804" s="20"/>
      <c r="MLW804" s="20"/>
      <c r="MLX804" s="20"/>
      <c r="MLY804" s="20"/>
      <c r="MLZ804" s="20"/>
      <c r="MMA804" s="20"/>
      <c r="MMB804" s="20"/>
      <c r="MMC804" s="20"/>
      <c r="MMD804" s="20"/>
      <c r="MME804" s="20"/>
      <c r="MMF804" s="20"/>
      <c r="MMG804" s="20"/>
      <c r="MMH804" s="20"/>
      <c r="MMI804" s="20"/>
      <c r="MMJ804" s="20"/>
      <c r="MMK804" s="20"/>
      <c r="MML804" s="20"/>
      <c r="MMM804" s="20"/>
      <c r="MMN804" s="20"/>
      <c r="MMO804" s="20"/>
      <c r="MMP804" s="20"/>
      <c r="MMQ804" s="20"/>
      <c r="MMR804" s="20"/>
      <c r="MMS804" s="20"/>
      <c r="MMT804" s="20"/>
      <c r="MMU804" s="20"/>
      <c r="MMV804" s="20"/>
      <c r="MMW804" s="20"/>
      <c r="MMX804" s="20"/>
      <c r="MMY804" s="20"/>
      <c r="MMZ804" s="20"/>
      <c r="MNA804" s="20"/>
      <c r="MNB804" s="20"/>
      <c r="MNC804" s="20"/>
      <c r="MND804" s="20"/>
      <c r="MNE804" s="20"/>
      <c r="MNF804" s="20"/>
      <c r="MNG804" s="20"/>
      <c r="MNH804" s="20"/>
      <c r="MNI804" s="20"/>
      <c r="MNJ804" s="20"/>
      <c r="MNK804" s="20"/>
      <c r="MNL804" s="20"/>
      <c r="MNM804" s="20"/>
      <c r="MNN804" s="20"/>
      <c r="MNO804" s="20"/>
      <c r="MNP804" s="20"/>
      <c r="MNQ804" s="20"/>
      <c r="MNR804" s="20"/>
      <c r="MNS804" s="20"/>
      <c r="MNT804" s="20"/>
      <c r="MNU804" s="20"/>
      <c r="MNV804" s="20"/>
      <c r="MNW804" s="20"/>
      <c r="MNX804" s="20"/>
      <c r="MNY804" s="20"/>
      <c r="MNZ804" s="20"/>
      <c r="MOA804" s="20"/>
      <c r="MOB804" s="20"/>
      <c r="MOC804" s="20"/>
      <c r="MOD804" s="20"/>
      <c r="MOE804" s="20"/>
      <c r="MOF804" s="20"/>
      <c r="MOG804" s="20"/>
      <c r="MOH804" s="20"/>
      <c r="MOI804" s="20"/>
      <c r="MOJ804" s="20"/>
      <c r="MOK804" s="20"/>
      <c r="MOL804" s="20"/>
      <c r="MOM804" s="20"/>
      <c r="MON804" s="20"/>
      <c r="MOO804" s="20"/>
      <c r="MOP804" s="20"/>
      <c r="MOQ804" s="20"/>
      <c r="MOR804" s="20"/>
      <c r="MOS804" s="20"/>
      <c r="MOT804" s="20"/>
      <c r="MOU804" s="20"/>
      <c r="MOV804" s="20"/>
      <c r="MOW804" s="20"/>
      <c r="MOX804" s="20"/>
      <c r="MOY804" s="20"/>
      <c r="MOZ804" s="20"/>
      <c r="MPA804" s="20"/>
      <c r="MPB804" s="20"/>
      <c r="MPC804" s="20"/>
      <c r="MPD804" s="20"/>
      <c r="MPE804" s="20"/>
      <c r="MPF804" s="20"/>
      <c r="MPG804" s="20"/>
      <c r="MPH804" s="20"/>
      <c r="MPI804" s="20"/>
      <c r="MPJ804" s="20"/>
      <c r="MPK804" s="20"/>
      <c r="MPL804" s="20"/>
      <c r="MPM804" s="20"/>
      <c r="MPN804" s="20"/>
      <c r="MPO804" s="20"/>
      <c r="MPP804" s="20"/>
      <c r="MPQ804" s="20"/>
      <c r="MPR804" s="20"/>
      <c r="MPS804" s="20"/>
      <c r="MPT804" s="20"/>
      <c r="MPU804" s="20"/>
      <c r="MPV804" s="20"/>
      <c r="MPW804" s="20"/>
      <c r="MPX804" s="20"/>
      <c r="MPY804" s="20"/>
      <c r="MPZ804" s="20"/>
      <c r="MQA804" s="20"/>
      <c r="MQB804" s="20"/>
      <c r="MQC804" s="20"/>
      <c r="MQD804" s="20"/>
      <c r="MQE804" s="20"/>
      <c r="MQF804" s="20"/>
      <c r="MQG804" s="20"/>
      <c r="MQH804" s="20"/>
      <c r="MQI804" s="20"/>
      <c r="MQJ804" s="20"/>
      <c r="MQK804" s="20"/>
      <c r="MQL804" s="20"/>
      <c r="MQM804" s="20"/>
      <c r="MQN804" s="20"/>
      <c r="MQO804" s="20"/>
      <c r="MQP804" s="20"/>
      <c r="MQQ804" s="20"/>
      <c r="MQR804" s="20"/>
      <c r="MQS804" s="20"/>
      <c r="MQT804" s="20"/>
      <c r="MQU804" s="20"/>
      <c r="MQV804" s="20"/>
      <c r="MQW804" s="20"/>
      <c r="MQX804" s="20"/>
      <c r="MQY804" s="20"/>
      <c r="MQZ804" s="20"/>
      <c r="MRA804" s="20"/>
      <c r="MRB804" s="20"/>
      <c r="MRC804" s="20"/>
      <c r="MRD804" s="20"/>
      <c r="MRE804" s="20"/>
      <c r="MRF804" s="20"/>
      <c r="MRG804" s="20"/>
      <c r="MRH804" s="20"/>
      <c r="MRI804" s="20"/>
      <c r="MRJ804" s="20"/>
      <c r="MRK804" s="20"/>
      <c r="MRL804" s="20"/>
      <c r="MRM804" s="20"/>
      <c r="MRN804" s="20"/>
      <c r="MRO804" s="20"/>
      <c r="MRP804" s="20"/>
      <c r="MRQ804" s="20"/>
      <c r="MRR804" s="20"/>
      <c r="MRS804" s="20"/>
      <c r="MRT804" s="20"/>
      <c r="MRU804" s="20"/>
      <c r="MRV804" s="20"/>
      <c r="MRW804" s="20"/>
      <c r="MRX804" s="20"/>
      <c r="MRY804" s="20"/>
      <c r="MRZ804" s="20"/>
      <c r="MSA804" s="20"/>
      <c r="MSB804" s="20"/>
      <c r="MSC804" s="20"/>
      <c r="MSD804" s="20"/>
      <c r="MSE804" s="20"/>
      <c r="MSF804" s="20"/>
      <c r="MSG804" s="20"/>
      <c r="MSH804" s="20"/>
      <c r="MSI804" s="20"/>
      <c r="MSJ804" s="20"/>
      <c r="MSK804" s="20"/>
      <c r="MSL804" s="20"/>
      <c r="MSM804" s="20"/>
      <c r="MSN804" s="20"/>
      <c r="MSO804" s="20"/>
      <c r="MSP804" s="20"/>
      <c r="MSQ804" s="20"/>
      <c r="MSR804" s="20"/>
      <c r="MSS804" s="20"/>
      <c r="MST804" s="20"/>
      <c r="MSU804" s="20"/>
      <c r="MSV804" s="20"/>
      <c r="MSW804" s="20"/>
      <c r="MSX804" s="20"/>
      <c r="MSY804" s="20"/>
      <c r="MSZ804" s="20"/>
      <c r="MTA804" s="20"/>
      <c r="MTB804" s="20"/>
      <c r="MTC804" s="20"/>
      <c r="MTD804" s="20"/>
      <c r="MTE804" s="20"/>
      <c r="MTF804" s="20"/>
      <c r="MTG804" s="20"/>
      <c r="MTH804" s="20"/>
      <c r="MTI804" s="20"/>
      <c r="MTJ804" s="20"/>
      <c r="MTK804" s="20"/>
      <c r="MTL804" s="20"/>
      <c r="MTM804" s="20"/>
      <c r="MTN804" s="20"/>
      <c r="MTO804" s="20"/>
      <c r="MTP804" s="20"/>
      <c r="MTQ804" s="20"/>
      <c r="MTR804" s="20"/>
      <c r="MTS804" s="20"/>
      <c r="MTT804" s="20"/>
      <c r="MTU804" s="20"/>
      <c r="MTV804" s="20"/>
      <c r="MTW804" s="20"/>
      <c r="MTX804" s="20"/>
      <c r="MTY804" s="20"/>
      <c r="MTZ804" s="20"/>
      <c r="MUA804" s="20"/>
      <c r="MUB804" s="20"/>
      <c r="MUC804" s="20"/>
      <c r="MUD804" s="20"/>
      <c r="MUE804" s="20"/>
      <c r="MUF804" s="20"/>
      <c r="MUG804" s="20"/>
      <c r="MUH804" s="20"/>
      <c r="MUI804" s="20"/>
      <c r="MUJ804" s="20"/>
      <c r="MUK804" s="20"/>
      <c r="MUL804" s="20"/>
      <c r="MUM804" s="20"/>
      <c r="MUN804" s="20"/>
      <c r="MUO804" s="20"/>
      <c r="MUP804" s="20"/>
      <c r="MUQ804" s="20"/>
      <c r="MUR804" s="20"/>
      <c r="MUS804" s="20"/>
      <c r="MUT804" s="20"/>
      <c r="MUU804" s="20"/>
      <c r="MUV804" s="20"/>
      <c r="MUW804" s="20"/>
      <c r="MUX804" s="20"/>
      <c r="MUY804" s="20"/>
      <c r="MUZ804" s="20"/>
      <c r="MVA804" s="20"/>
      <c r="MVB804" s="20"/>
      <c r="MVC804" s="20"/>
      <c r="MVD804" s="20"/>
      <c r="MVE804" s="20"/>
      <c r="MVF804" s="20"/>
      <c r="MVG804" s="20"/>
      <c r="MVH804" s="20"/>
      <c r="MVI804" s="20"/>
      <c r="MVJ804" s="20"/>
      <c r="MVK804" s="20"/>
      <c r="MVL804" s="20"/>
      <c r="MVM804" s="20"/>
      <c r="MVN804" s="20"/>
      <c r="MVO804" s="20"/>
      <c r="MVP804" s="20"/>
      <c r="MVQ804" s="20"/>
      <c r="MVR804" s="20"/>
      <c r="MVS804" s="20"/>
      <c r="MVT804" s="20"/>
      <c r="MVU804" s="20"/>
      <c r="MVV804" s="20"/>
      <c r="MVW804" s="20"/>
      <c r="MVX804" s="20"/>
      <c r="MVY804" s="20"/>
      <c r="MVZ804" s="20"/>
      <c r="MWA804" s="20"/>
      <c r="MWB804" s="20"/>
      <c r="MWC804" s="20"/>
      <c r="MWD804" s="20"/>
      <c r="MWE804" s="20"/>
      <c r="MWF804" s="20"/>
      <c r="MWG804" s="20"/>
      <c r="MWH804" s="20"/>
      <c r="MWI804" s="20"/>
      <c r="MWJ804" s="20"/>
      <c r="MWK804" s="20"/>
      <c r="MWL804" s="20"/>
      <c r="MWM804" s="20"/>
      <c r="MWN804" s="20"/>
      <c r="MWO804" s="20"/>
      <c r="MWP804" s="20"/>
      <c r="MWQ804" s="20"/>
      <c r="MWR804" s="20"/>
      <c r="MWS804" s="20"/>
      <c r="MWT804" s="20"/>
      <c r="MWU804" s="20"/>
      <c r="MWV804" s="20"/>
      <c r="MWW804" s="20"/>
      <c r="MWX804" s="20"/>
      <c r="MWY804" s="20"/>
      <c r="MWZ804" s="20"/>
      <c r="MXA804" s="20"/>
      <c r="MXB804" s="20"/>
      <c r="MXC804" s="20"/>
      <c r="MXD804" s="20"/>
      <c r="MXE804" s="20"/>
      <c r="MXF804" s="20"/>
      <c r="MXG804" s="20"/>
      <c r="MXH804" s="20"/>
      <c r="MXI804" s="20"/>
      <c r="MXJ804" s="20"/>
      <c r="MXK804" s="20"/>
      <c r="MXL804" s="20"/>
      <c r="MXM804" s="20"/>
      <c r="MXN804" s="20"/>
      <c r="MXO804" s="20"/>
      <c r="MXP804" s="20"/>
      <c r="MXQ804" s="20"/>
      <c r="MXR804" s="20"/>
      <c r="MXS804" s="20"/>
      <c r="MXT804" s="20"/>
      <c r="MXU804" s="20"/>
      <c r="MXV804" s="20"/>
      <c r="MXW804" s="20"/>
      <c r="MXX804" s="20"/>
      <c r="MXY804" s="20"/>
      <c r="MXZ804" s="20"/>
      <c r="MYA804" s="20"/>
      <c r="MYB804" s="20"/>
      <c r="MYC804" s="20"/>
      <c r="MYD804" s="20"/>
      <c r="MYE804" s="20"/>
      <c r="MYF804" s="20"/>
      <c r="MYG804" s="20"/>
      <c r="MYH804" s="20"/>
      <c r="MYI804" s="20"/>
      <c r="MYJ804" s="20"/>
      <c r="MYK804" s="20"/>
      <c r="MYL804" s="20"/>
      <c r="MYM804" s="20"/>
      <c r="MYN804" s="20"/>
      <c r="MYO804" s="20"/>
      <c r="MYP804" s="20"/>
      <c r="MYQ804" s="20"/>
      <c r="MYR804" s="20"/>
      <c r="MYS804" s="20"/>
      <c r="MYT804" s="20"/>
      <c r="MYU804" s="20"/>
      <c r="MYV804" s="20"/>
      <c r="MYW804" s="20"/>
      <c r="MYX804" s="20"/>
      <c r="MYY804" s="20"/>
      <c r="MYZ804" s="20"/>
      <c r="MZA804" s="20"/>
      <c r="MZB804" s="20"/>
      <c r="MZC804" s="20"/>
      <c r="MZD804" s="20"/>
      <c r="MZE804" s="20"/>
      <c r="MZF804" s="20"/>
      <c r="MZG804" s="20"/>
      <c r="MZH804" s="20"/>
      <c r="MZI804" s="20"/>
      <c r="MZJ804" s="20"/>
      <c r="MZK804" s="20"/>
      <c r="MZL804" s="20"/>
      <c r="MZM804" s="20"/>
      <c r="MZN804" s="20"/>
      <c r="MZO804" s="20"/>
      <c r="MZP804" s="20"/>
      <c r="MZQ804" s="20"/>
      <c r="MZR804" s="20"/>
      <c r="MZS804" s="20"/>
      <c r="MZT804" s="20"/>
      <c r="MZU804" s="20"/>
      <c r="MZV804" s="20"/>
      <c r="MZW804" s="20"/>
      <c r="MZX804" s="20"/>
      <c r="MZY804" s="20"/>
      <c r="MZZ804" s="20"/>
      <c r="NAA804" s="20"/>
      <c r="NAB804" s="20"/>
      <c r="NAC804" s="20"/>
      <c r="NAD804" s="20"/>
      <c r="NAE804" s="20"/>
      <c r="NAF804" s="20"/>
      <c r="NAG804" s="20"/>
      <c r="NAH804" s="20"/>
      <c r="NAI804" s="20"/>
      <c r="NAJ804" s="20"/>
      <c r="NAK804" s="20"/>
      <c r="NAL804" s="20"/>
      <c r="NAM804" s="20"/>
      <c r="NAN804" s="20"/>
      <c r="NAO804" s="20"/>
      <c r="NAP804" s="20"/>
      <c r="NAQ804" s="20"/>
      <c r="NAR804" s="20"/>
      <c r="NAS804" s="20"/>
      <c r="NAT804" s="20"/>
      <c r="NAU804" s="20"/>
      <c r="NAV804" s="20"/>
      <c r="NAW804" s="20"/>
      <c r="NAX804" s="20"/>
      <c r="NAY804" s="20"/>
      <c r="NAZ804" s="20"/>
      <c r="NBA804" s="20"/>
      <c r="NBB804" s="20"/>
      <c r="NBC804" s="20"/>
      <c r="NBD804" s="20"/>
      <c r="NBE804" s="20"/>
      <c r="NBF804" s="20"/>
      <c r="NBG804" s="20"/>
      <c r="NBH804" s="20"/>
      <c r="NBI804" s="20"/>
      <c r="NBJ804" s="20"/>
      <c r="NBK804" s="20"/>
      <c r="NBL804" s="20"/>
      <c r="NBM804" s="20"/>
      <c r="NBN804" s="20"/>
      <c r="NBO804" s="20"/>
      <c r="NBP804" s="20"/>
      <c r="NBQ804" s="20"/>
      <c r="NBR804" s="20"/>
      <c r="NBS804" s="20"/>
      <c r="NBT804" s="20"/>
      <c r="NBU804" s="20"/>
      <c r="NBV804" s="20"/>
      <c r="NBW804" s="20"/>
      <c r="NBX804" s="20"/>
      <c r="NBY804" s="20"/>
      <c r="NBZ804" s="20"/>
      <c r="NCA804" s="20"/>
      <c r="NCB804" s="20"/>
      <c r="NCC804" s="20"/>
      <c r="NCD804" s="20"/>
      <c r="NCE804" s="20"/>
      <c r="NCF804" s="20"/>
      <c r="NCG804" s="20"/>
      <c r="NCH804" s="20"/>
      <c r="NCI804" s="20"/>
      <c r="NCJ804" s="20"/>
      <c r="NCK804" s="20"/>
      <c r="NCL804" s="20"/>
      <c r="NCM804" s="20"/>
      <c r="NCN804" s="20"/>
      <c r="NCO804" s="20"/>
      <c r="NCP804" s="20"/>
      <c r="NCQ804" s="20"/>
      <c r="NCR804" s="20"/>
      <c r="NCS804" s="20"/>
      <c r="NCT804" s="20"/>
      <c r="NCU804" s="20"/>
      <c r="NCV804" s="20"/>
      <c r="NCW804" s="20"/>
      <c r="NCX804" s="20"/>
      <c r="NCY804" s="20"/>
      <c r="NCZ804" s="20"/>
      <c r="NDA804" s="20"/>
      <c r="NDB804" s="20"/>
      <c r="NDC804" s="20"/>
      <c r="NDD804" s="20"/>
      <c r="NDE804" s="20"/>
      <c r="NDF804" s="20"/>
      <c r="NDG804" s="20"/>
      <c r="NDH804" s="20"/>
      <c r="NDI804" s="20"/>
      <c r="NDJ804" s="20"/>
      <c r="NDK804" s="20"/>
      <c r="NDL804" s="20"/>
      <c r="NDM804" s="20"/>
      <c r="NDN804" s="20"/>
      <c r="NDO804" s="20"/>
      <c r="NDP804" s="20"/>
      <c r="NDQ804" s="20"/>
      <c r="NDR804" s="20"/>
      <c r="NDS804" s="20"/>
      <c r="NDT804" s="20"/>
      <c r="NDU804" s="20"/>
      <c r="NDV804" s="20"/>
      <c r="NDW804" s="20"/>
      <c r="NDX804" s="20"/>
      <c r="NDY804" s="20"/>
      <c r="NDZ804" s="20"/>
      <c r="NEA804" s="20"/>
      <c r="NEB804" s="20"/>
      <c r="NEC804" s="20"/>
      <c r="NED804" s="20"/>
      <c r="NEE804" s="20"/>
      <c r="NEF804" s="20"/>
      <c r="NEG804" s="20"/>
      <c r="NEH804" s="20"/>
      <c r="NEI804" s="20"/>
      <c r="NEJ804" s="20"/>
      <c r="NEK804" s="20"/>
      <c r="NEL804" s="20"/>
      <c r="NEM804" s="20"/>
      <c r="NEN804" s="20"/>
      <c r="NEO804" s="20"/>
      <c r="NEP804" s="20"/>
      <c r="NEQ804" s="20"/>
      <c r="NER804" s="20"/>
      <c r="NES804" s="20"/>
      <c r="NET804" s="20"/>
      <c r="NEU804" s="20"/>
      <c r="NEV804" s="20"/>
      <c r="NEW804" s="20"/>
      <c r="NEX804" s="20"/>
      <c r="NEY804" s="20"/>
      <c r="NEZ804" s="20"/>
      <c r="NFA804" s="20"/>
      <c r="NFB804" s="20"/>
      <c r="NFC804" s="20"/>
      <c r="NFD804" s="20"/>
      <c r="NFE804" s="20"/>
      <c r="NFF804" s="20"/>
      <c r="NFG804" s="20"/>
      <c r="NFH804" s="20"/>
      <c r="NFI804" s="20"/>
      <c r="NFJ804" s="20"/>
      <c r="NFK804" s="20"/>
      <c r="NFL804" s="20"/>
      <c r="NFM804" s="20"/>
      <c r="NFN804" s="20"/>
      <c r="NFO804" s="20"/>
      <c r="NFP804" s="20"/>
      <c r="NFQ804" s="20"/>
      <c r="NFR804" s="20"/>
      <c r="NFS804" s="20"/>
      <c r="NFT804" s="20"/>
      <c r="NFU804" s="20"/>
      <c r="NFV804" s="20"/>
      <c r="NFW804" s="20"/>
      <c r="NFX804" s="20"/>
      <c r="NFY804" s="20"/>
      <c r="NFZ804" s="20"/>
      <c r="NGA804" s="20"/>
      <c r="NGB804" s="20"/>
      <c r="NGC804" s="20"/>
      <c r="NGD804" s="20"/>
      <c r="NGE804" s="20"/>
      <c r="NGF804" s="20"/>
      <c r="NGG804" s="20"/>
      <c r="NGH804" s="20"/>
      <c r="NGI804" s="20"/>
      <c r="NGJ804" s="20"/>
      <c r="NGK804" s="20"/>
      <c r="NGL804" s="20"/>
      <c r="NGM804" s="20"/>
      <c r="NGN804" s="20"/>
      <c r="NGO804" s="20"/>
      <c r="NGP804" s="20"/>
      <c r="NGQ804" s="20"/>
      <c r="NGR804" s="20"/>
      <c r="NGS804" s="20"/>
      <c r="NGT804" s="20"/>
      <c r="NGU804" s="20"/>
      <c r="NGV804" s="20"/>
      <c r="NGW804" s="20"/>
      <c r="NGX804" s="20"/>
      <c r="NGY804" s="20"/>
      <c r="NGZ804" s="20"/>
      <c r="NHA804" s="20"/>
      <c r="NHB804" s="20"/>
      <c r="NHC804" s="20"/>
      <c r="NHD804" s="20"/>
      <c r="NHE804" s="20"/>
      <c r="NHF804" s="20"/>
      <c r="NHG804" s="20"/>
      <c r="NHH804" s="20"/>
      <c r="NHI804" s="20"/>
      <c r="NHJ804" s="20"/>
      <c r="NHK804" s="20"/>
      <c r="NHL804" s="20"/>
      <c r="NHM804" s="20"/>
      <c r="NHN804" s="20"/>
      <c r="NHO804" s="20"/>
      <c r="NHP804" s="20"/>
      <c r="NHQ804" s="20"/>
      <c r="NHR804" s="20"/>
      <c r="NHS804" s="20"/>
      <c r="NHT804" s="20"/>
      <c r="NHU804" s="20"/>
      <c r="NHV804" s="20"/>
      <c r="NHW804" s="20"/>
      <c r="NHX804" s="20"/>
      <c r="NHY804" s="20"/>
      <c r="NHZ804" s="20"/>
      <c r="NIA804" s="20"/>
      <c r="NIB804" s="20"/>
      <c r="NIC804" s="20"/>
      <c r="NID804" s="20"/>
      <c r="NIE804" s="20"/>
      <c r="NIF804" s="20"/>
      <c r="NIG804" s="20"/>
      <c r="NIH804" s="20"/>
      <c r="NII804" s="20"/>
      <c r="NIJ804" s="20"/>
      <c r="NIK804" s="20"/>
      <c r="NIL804" s="20"/>
      <c r="NIM804" s="20"/>
      <c r="NIN804" s="20"/>
      <c r="NIO804" s="20"/>
      <c r="NIP804" s="20"/>
      <c r="NIQ804" s="20"/>
      <c r="NIR804" s="20"/>
      <c r="NIS804" s="20"/>
      <c r="NIT804" s="20"/>
      <c r="NIU804" s="20"/>
      <c r="NIV804" s="20"/>
      <c r="NIW804" s="20"/>
      <c r="NIX804" s="20"/>
      <c r="NIY804" s="20"/>
      <c r="NIZ804" s="20"/>
      <c r="NJA804" s="20"/>
      <c r="NJB804" s="20"/>
      <c r="NJC804" s="20"/>
      <c r="NJD804" s="20"/>
      <c r="NJE804" s="20"/>
      <c r="NJF804" s="20"/>
      <c r="NJG804" s="20"/>
      <c r="NJH804" s="20"/>
      <c r="NJI804" s="20"/>
      <c r="NJJ804" s="20"/>
      <c r="NJK804" s="20"/>
      <c r="NJL804" s="20"/>
      <c r="NJM804" s="20"/>
      <c r="NJN804" s="20"/>
      <c r="NJO804" s="20"/>
      <c r="NJP804" s="20"/>
      <c r="NJQ804" s="20"/>
      <c r="NJR804" s="20"/>
      <c r="NJS804" s="20"/>
      <c r="NJT804" s="20"/>
      <c r="NJU804" s="20"/>
      <c r="NJV804" s="20"/>
      <c r="NJW804" s="20"/>
      <c r="NJX804" s="20"/>
      <c r="NJY804" s="20"/>
      <c r="NJZ804" s="20"/>
      <c r="NKA804" s="20"/>
      <c r="NKB804" s="20"/>
      <c r="NKC804" s="20"/>
      <c r="NKD804" s="20"/>
      <c r="NKE804" s="20"/>
      <c r="NKF804" s="20"/>
      <c r="NKG804" s="20"/>
      <c r="NKH804" s="20"/>
      <c r="NKI804" s="20"/>
      <c r="NKJ804" s="20"/>
      <c r="NKK804" s="20"/>
      <c r="NKL804" s="20"/>
      <c r="NKM804" s="20"/>
      <c r="NKN804" s="20"/>
      <c r="NKO804" s="20"/>
      <c r="NKP804" s="20"/>
      <c r="NKQ804" s="20"/>
      <c r="NKR804" s="20"/>
      <c r="NKS804" s="20"/>
      <c r="NKT804" s="20"/>
      <c r="NKU804" s="20"/>
      <c r="NKV804" s="20"/>
      <c r="NKW804" s="20"/>
      <c r="NKX804" s="20"/>
      <c r="NKY804" s="20"/>
      <c r="NKZ804" s="20"/>
      <c r="NLA804" s="20"/>
      <c r="NLB804" s="20"/>
      <c r="NLC804" s="20"/>
      <c r="NLD804" s="20"/>
      <c r="NLE804" s="20"/>
      <c r="NLF804" s="20"/>
      <c r="NLG804" s="20"/>
      <c r="NLH804" s="20"/>
      <c r="NLI804" s="20"/>
      <c r="NLJ804" s="20"/>
      <c r="NLK804" s="20"/>
      <c r="NLL804" s="20"/>
      <c r="NLM804" s="20"/>
      <c r="NLN804" s="20"/>
      <c r="NLO804" s="20"/>
      <c r="NLP804" s="20"/>
      <c r="NLQ804" s="20"/>
      <c r="NLR804" s="20"/>
      <c r="NLS804" s="20"/>
      <c r="NLT804" s="20"/>
      <c r="NLU804" s="20"/>
      <c r="NLV804" s="20"/>
      <c r="NLW804" s="20"/>
      <c r="NLX804" s="20"/>
      <c r="NLY804" s="20"/>
      <c r="NLZ804" s="20"/>
      <c r="NMA804" s="20"/>
      <c r="NMB804" s="20"/>
      <c r="NMC804" s="20"/>
      <c r="NMD804" s="20"/>
      <c r="NME804" s="20"/>
      <c r="NMF804" s="20"/>
      <c r="NMG804" s="20"/>
      <c r="NMH804" s="20"/>
      <c r="NMI804" s="20"/>
      <c r="NMJ804" s="20"/>
      <c r="NMK804" s="20"/>
      <c r="NML804" s="20"/>
      <c r="NMM804" s="20"/>
      <c r="NMN804" s="20"/>
      <c r="NMO804" s="20"/>
      <c r="NMP804" s="20"/>
      <c r="NMQ804" s="20"/>
      <c r="NMR804" s="20"/>
      <c r="NMS804" s="20"/>
      <c r="NMT804" s="20"/>
      <c r="NMU804" s="20"/>
      <c r="NMV804" s="20"/>
      <c r="NMW804" s="20"/>
      <c r="NMX804" s="20"/>
      <c r="NMY804" s="20"/>
      <c r="NMZ804" s="20"/>
      <c r="NNA804" s="20"/>
      <c r="NNB804" s="20"/>
      <c r="NNC804" s="20"/>
      <c r="NND804" s="20"/>
      <c r="NNE804" s="20"/>
      <c r="NNF804" s="20"/>
      <c r="NNG804" s="20"/>
      <c r="NNH804" s="20"/>
      <c r="NNI804" s="20"/>
      <c r="NNJ804" s="20"/>
      <c r="NNK804" s="20"/>
      <c r="NNL804" s="20"/>
      <c r="NNM804" s="20"/>
      <c r="NNN804" s="20"/>
      <c r="NNO804" s="20"/>
      <c r="NNP804" s="20"/>
      <c r="NNQ804" s="20"/>
      <c r="NNR804" s="20"/>
      <c r="NNS804" s="20"/>
      <c r="NNT804" s="20"/>
      <c r="NNU804" s="20"/>
      <c r="NNV804" s="20"/>
      <c r="NNW804" s="20"/>
      <c r="NNX804" s="20"/>
      <c r="NNY804" s="20"/>
      <c r="NNZ804" s="20"/>
      <c r="NOA804" s="20"/>
      <c r="NOB804" s="20"/>
      <c r="NOC804" s="20"/>
      <c r="NOD804" s="20"/>
      <c r="NOE804" s="20"/>
      <c r="NOF804" s="20"/>
      <c r="NOG804" s="20"/>
      <c r="NOH804" s="20"/>
      <c r="NOI804" s="20"/>
      <c r="NOJ804" s="20"/>
      <c r="NOK804" s="20"/>
      <c r="NOL804" s="20"/>
      <c r="NOM804" s="20"/>
      <c r="NON804" s="20"/>
      <c r="NOO804" s="20"/>
      <c r="NOP804" s="20"/>
      <c r="NOQ804" s="20"/>
      <c r="NOR804" s="20"/>
      <c r="NOS804" s="20"/>
      <c r="NOT804" s="20"/>
      <c r="NOU804" s="20"/>
      <c r="NOV804" s="20"/>
      <c r="NOW804" s="20"/>
      <c r="NOX804" s="20"/>
      <c r="NOY804" s="20"/>
      <c r="NOZ804" s="20"/>
      <c r="NPA804" s="20"/>
      <c r="NPB804" s="20"/>
      <c r="NPC804" s="20"/>
      <c r="NPD804" s="20"/>
      <c r="NPE804" s="20"/>
      <c r="NPF804" s="20"/>
      <c r="NPG804" s="20"/>
      <c r="NPH804" s="20"/>
      <c r="NPI804" s="20"/>
      <c r="NPJ804" s="20"/>
      <c r="NPK804" s="20"/>
      <c r="NPL804" s="20"/>
      <c r="NPM804" s="20"/>
      <c r="NPN804" s="20"/>
      <c r="NPO804" s="20"/>
      <c r="NPP804" s="20"/>
      <c r="NPQ804" s="20"/>
      <c r="NPR804" s="20"/>
      <c r="NPS804" s="20"/>
      <c r="NPT804" s="20"/>
      <c r="NPU804" s="20"/>
      <c r="NPV804" s="20"/>
      <c r="NPW804" s="20"/>
      <c r="NPX804" s="20"/>
      <c r="NPY804" s="20"/>
      <c r="NPZ804" s="20"/>
      <c r="NQA804" s="20"/>
      <c r="NQB804" s="20"/>
      <c r="NQC804" s="20"/>
      <c r="NQD804" s="20"/>
      <c r="NQE804" s="20"/>
      <c r="NQF804" s="20"/>
      <c r="NQG804" s="20"/>
      <c r="NQH804" s="20"/>
      <c r="NQI804" s="20"/>
      <c r="NQJ804" s="20"/>
      <c r="NQK804" s="20"/>
      <c r="NQL804" s="20"/>
      <c r="NQM804" s="20"/>
      <c r="NQN804" s="20"/>
      <c r="NQO804" s="20"/>
      <c r="NQP804" s="20"/>
      <c r="NQQ804" s="20"/>
      <c r="NQR804" s="20"/>
      <c r="NQS804" s="20"/>
      <c r="NQT804" s="20"/>
      <c r="NQU804" s="20"/>
      <c r="NQV804" s="20"/>
      <c r="NQW804" s="20"/>
      <c r="NQX804" s="20"/>
      <c r="NQY804" s="20"/>
      <c r="NQZ804" s="20"/>
      <c r="NRA804" s="20"/>
      <c r="NRB804" s="20"/>
      <c r="NRC804" s="20"/>
      <c r="NRD804" s="20"/>
      <c r="NRE804" s="20"/>
      <c r="NRF804" s="20"/>
      <c r="NRG804" s="20"/>
      <c r="NRH804" s="20"/>
      <c r="NRI804" s="20"/>
      <c r="NRJ804" s="20"/>
      <c r="NRK804" s="20"/>
      <c r="NRL804" s="20"/>
      <c r="NRM804" s="20"/>
      <c r="NRN804" s="20"/>
      <c r="NRO804" s="20"/>
      <c r="NRP804" s="20"/>
      <c r="NRQ804" s="20"/>
      <c r="NRR804" s="20"/>
      <c r="NRS804" s="20"/>
      <c r="NRT804" s="20"/>
      <c r="NRU804" s="20"/>
      <c r="NRV804" s="20"/>
      <c r="NRW804" s="20"/>
      <c r="NRX804" s="20"/>
      <c r="NRY804" s="20"/>
      <c r="NRZ804" s="20"/>
      <c r="NSA804" s="20"/>
      <c r="NSB804" s="20"/>
      <c r="NSC804" s="20"/>
      <c r="NSD804" s="20"/>
      <c r="NSE804" s="20"/>
      <c r="NSF804" s="20"/>
      <c r="NSG804" s="20"/>
      <c r="NSH804" s="20"/>
      <c r="NSI804" s="20"/>
      <c r="NSJ804" s="20"/>
      <c r="NSK804" s="20"/>
      <c r="NSL804" s="20"/>
      <c r="NSM804" s="20"/>
      <c r="NSN804" s="20"/>
      <c r="NSO804" s="20"/>
      <c r="NSP804" s="20"/>
      <c r="NSQ804" s="20"/>
      <c r="NSR804" s="20"/>
      <c r="NSS804" s="20"/>
      <c r="NST804" s="20"/>
      <c r="NSU804" s="20"/>
      <c r="NSV804" s="20"/>
      <c r="NSW804" s="20"/>
      <c r="NSX804" s="20"/>
      <c r="NSY804" s="20"/>
      <c r="NSZ804" s="20"/>
      <c r="NTA804" s="20"/>
      <c r="NTB804" s="20"/>
      <c r="NTC804" s="20"/>
      <c r="NTD804" s="20"/>
      <c r="NTE804" s="20"/>
      <c r="NTF804" s="20"/>
      <c r="NTG804" s="20"/>
      <c r="NTH804" s="20"/>
      <c r="NTI804" s="20"/>
      <c r="NTJ804" s="20"/>
      <c r="NTK804" s="20"/>
      <c r="NTL804" s="20"/>
      <c r="NTM804" s="20"/>
      <c r="NTN804" s="20"/>
      <c r="NTO804" s="20"/>
      <c r="NTP804" s="20"/>
      <c r="NTQ804" s="20"/>
      <c r="NTR804" s="20"/>
      <c r="NTS804" s="20"/>
      <c r="NTT804" s="20"/>
      <c r="NTU804" s="20"/>
      <c r="NTV804" s="20"/>
      <c r="NTW804" s="20"/>
      <c r="NTX804" s="20"/>
      <c r="NTY804" s="20"/>
      <c r="NTZ804" s="20"/>
      <c r="NUA804" s="20"/>
      <c r="NUB804" s="20"/>
      <c r="NUC804" s="20"/>
      <c r="NUD804" s="20"/>
      <c r="NUE804" s="20"/>
      <c r="NUF804" s="20"/>
      <c r="NUG804" s="20"/>
      <c r="NUH804" s="20"/>
      <c r="NUI804" s="20"/>
      <c r="NUJ804" s="20"/>
      <c r="NUK804" s="20"/>
      <c r="NUL804" s="20"/>
      <c r="NUM804" s="20"/>
      <c r="NUN804" s="20"/>
      <c r="NUO804" s="20"/>
      <c r="NUP804" s="20"/>
      <c r="NUQ804" s="20"/>
      <c r="NUR804" s="20"/>
      <c r="NUS804" s="20"/>
      <c r="NUT804" s="20"/>
      <c r="NUU804" s="20"/>
      <c r="NUV804" s="20"/>
      <c r="NUW804" s="20"/>
      <c r="NUX804" s="20"/>
      <c r="NUY804" s="20"/>
      <c r="NUZ804" s="20"/>
      <c r="NVA804" s="20"/>
      <c r="NVB804" s="20"/>
      <c r="NVC804" s="20"/>
      <c r="NVD804" s="20"/>
      <c r="NVE804" s="20"/>
      <c r="NVF804" s="20"/>
      <c r="NVG804" s="20"/>
      <c r="NVH804" s="20"/>
      <c r="NVI804" s="20"/>
      <c r="NVJ804" s="20"/>
      <c r="NVK804" s="20"/>
      <c r="NVL804" s="20"/>
      <c r="NVM804" s="20"/>
      <c r="NVN804" s="20"/>
      <c r="NVO804" s="20"/>
      <c r="NVP804" s="20"/>
      <c r="NVQ804" s="20"/>
      <c r="NVR804" s="20"/>
      <c r="NVS804" s="20"/>
      <c r="NVT804" s="20"/>
      <c r="NVU804" s="20"/>
      <c r="NVV804" s="20"/>
      <c r="NVW804" s="20"/>
      <c r="NVX804" s="20"/>
      <c r="NVY804" s="20"/>
      <c r="NVZ804" s="20"/>
      <c r="NWA804" s="20"/>
      <c r="NWB804" s="20"/>
      <c r="NWC804" s="20"/>
      <c r="NWD804" s="20"/>
      <c r="NWE804" s="20"/>
      <c r="NWF804" s="20"/>
      <c r="NWG804" s="20"/>
      <c r="NWH804" s="20"/>
      <c r="NWI804" s="20"/>
      <c r="NWJ804" s="20"/>
      <c r="NWK804" s="20"/>
      <c r="NWL804" s="20"/>
      <c r="NWM804" s="20"/>
      <c r="NWN804" s="20"/>
      <c r="NWO804" s="20"/>
      <c r="NWP804" s="20"/>
      <c r="NWQ804" s="20"/>
      <c r="NWR804" s="20"/>
      <c r="NWS804" s="20"/>
      <c r="NWT804" s="20"/>
      <c r="NWU804" s="20"/>
      <c r="NWV804" s="20"/>
      <c r="NWW804" s="20"/>
      <c r="NWX804" s="20"/>
      <c r="NWY804" s="20"/>
      <c r="NWZ804" s="20"/>
      <c r="NXA804" s="20"/>
      <c r="NXB804" s="20"/>
      <c r="NXC804" s="20"/>
      <c r="NXD804" s="20"/>
      <c r="NXE804" s="20"/>
      <c r="NXF804" s="20"/>
      <c r="NXG804" s="20"/>
      <c r="NXH804" s="20"/>
      <c r="NXI804" s="20"/>
      <c r="NXJ804" s="20"/>
      <c r="NXK804" s="20"/>
      <c r="NXL804" s="20"/>
      <c r="NXM804" s="20"/>
      <c r="NXN804" s="20"/>
      <c r="NXO804" s="20"/>
      <c r="NXP804" s="20"/>
      <c r="NXQ804" s="20"/>
      <c r="NXR804" s="20"/>
      <c r="NXS804" s="20"/>
      <c r="NXT804" s="20"/>
      <c r="NXU804" s="20"/>
      <c r="NXV804" s="20"/>
      <c r="NXW804" s="20"/>
      <c r="NXX804" s="20"/>
      <c r="NXY804" s="20"/>
      <c r="NXZ804" s="20"/>
      <c r="NYA804" s="20"/>
      <c r="NYB804" s="20"/>
      <c r="NYC804" s="20"/>
      <c r="NYD804" s="20"/>
      <c r="NYE804" s="20"/>
      <c r="NYF804" s="20"/>
      <c r="NYG804" s="20"/>
      <c r="NYH804" s="20"/>
      <c r="NYI804" s="20"/>
      <c r="NYJ804" s="20"/>
      <c r="NYK804" s="20"/>
      <c r="NYL804" s="20"/>
      <c r="NYM804" s="20"/>
      <c r="NYN804" s="20"/>
      <c r="NYO804" s="20"/>
      <c r="NYP804" s="20"/>
      <c r="NYQ804" s="20"/>
      <c r="NYR804" s="20"/>
      <c r="NYS804" s="20"/>
      <c r="NYT804" s="20"/>
      <c r="NYU804" s="20"/>
      <c r="NYV804" s="20"/>
      <c r="NYW804" s="20"/>
      <c r="NYX804" s="20"/>
      <c r="NYY804" s="20"/>
      <c r="NYZ804" s="20"/>
      <c r="NZA804" s="20"/>
      <c r="NZB804" s="20"/>
      <c r="NZC804" s="20"/>
      <c r="NZD804" s="20"/>
      <c r="NZE804" s="20"/>
      <c r="NZF804" s="20"/>
      <c r="NZG804" s="20"/>
      <c r="NZH804" s="20"/>
      <c r="NZI804" s="20"/>
      <c r="NZJ804" s="20"/>
      <c r="NZK804" s="20"/>
      <c r="NZL804" s="20"/>
      <c r="NZM804" s="20"/>
      <c r="NZN804" s="20"/>
      <c r="NZO804" s="20"/>
      <c r="NZP804" s="20"/>
      <c r="NZQ804" s="20"/>
      <c r="NZR804" s="20"/>
      <c r="NZS804" s="20"/>
      <c r="NZT804" s="20"/>
      <c r="NZU804" s="20"/>
      <c r="NZV804" s="20"/>
      <c r="NZW804" s="20"/>
      <c r="NZX804" s="20"/>
      <c r="NZY804" s="20"/>
      <c r="NZZ804" s="20"/>
      <c r="OAA804" s="20"/>
      <c r="OAB804" s="20"/>
      <c r="OAC804" s="20"/>
      <c r="OAD804" s="20"/>
      <c r="OAE804" s="20"/>
      <c r="OAF804" s="20"/>
      <c r="OAG804" s="20"/>
      <c r="OAH804" s="20"/>
      <c r="OAI804" s="20"/>
      <c r="OAJ804" s="20"/>
      <c r="OAK804" s="20"/>
      <c r="OAL804" s="20"/>
      <c r="OAM804" s="20"/>
      <c r="OAN804" s="20"/>
      <c r="OAO804" s="20"/>
      <c r="OAP804" s="20"/>
      <c r="OAQ804" s="20"/>
      <c r="OAR804" s="20"/>
      <c r="OAS804" s="20"/>
      <c r="OAT804" s="20"/>
      <c r="OAU804" s="20"/>
      <c r="OAV804" s="20"/>
      <c r="OAW804" s="20"/>
      <c r="OAX804" s="20"/>
      <c r="OAY804" s="20"/>
      <c r="OAZ804" s="20"/>
      <c r="OBA804" s="20"/>
      <c r="OBB804" s="20"/>
      <c r="OBC804" s="20"/>
      <c r="OBD804" s="20"/>
      <c r="OBE804" s="20"/>
      <c r="OBF804" s="20"/>
      <c r="OBG804" s="20"/>
      <c r="OBH804" s="20"/>
      <c r="OBI804" s="20"/>
      <c r="OBJ804" s="20"/>
      <c r="OBK804" s="20"/>
      <c r="OBL804" s="20"/>
      <c r="OBM804" s="20"/>
      <c r="OBN804" s="20"/>
      <c r="OBO804" s="20"/>
      <c r="OBP804" s="20"/>
      <c r="OBQ804" s="20"/>
      <c r="OBR804" s="20"/>
      <c r="OBS804" s="20"/>
      <c r="OBT804" s="20"/>
      <c r="OBU804" s="20"/>
      <c r="OBV804" s="20"/>
      <c r="OBW804" s="20"/>
      <c r="OBX804" s="20"/>
      <c r="OBY804" s="20"/>
      <c r="OBZ804" s="20"/>
      <c r="OCA804" s="20"/>
      <c r="OCB804" s="20"/>
      <c r="OCC804" s="20"/>
      <c r="OCD804" s="20"/>
      <c r="OCE804" s="20"/>
      <c r="OCF804" s="20"/>
      <c r="OCG804" s="20"/>
      <c r="OCH804" s="20"/>
      <c r="OCI804" s="20"/>
      <c r="OCJ804" s="20"/>
      <c r="OCK804" s="20"/>
      <c r="OCL804" s="20"/>
      <c r="OCM804" s="20"/>
      <c r="OCN804" s="20"/>
      <c r="OCO804" s="20"/>
      <c r="OCP804" s="20"/>
      <c r="OCQ804" s="20"/>
      <c r="OCR804" s="20"/>
      <c r="OCS804" s="20"/>
      <c r="OCT804" s="20"/>
      <c r="OCU804" s="20"/>
      <c r="OCV804" s="20"/>
      <c r="OCW804" s="20"/>
      <c r="OCX804" s="20"/>
      <c r="OCY804" s="20"/>
      <c r="OCZ804" s="20"/>
      <c r="ODA804" s="20"/>
      <c r="ODB804" s="20"/>
      <c r="ODC804" s="20"/>
      <c r="ODD804" s="20"/>
      <c r="ODE804" s="20"/>
      <c r="ODF804" s="20"/>
      <c r="ODG804" s="20"/>
      <c r="ODH804" s="20"/>
      <c r="ODI804" s="20"/>
      <c r="ODJ804" s="20"/>
      <c r="ODK804" s="20"/>
      <c r="ODL804" s="20"/>
      <c r="ODM804" s="20"/>
      <c r="ODN804" s="20"/>
      <c r="ODO804" s="20"/>
      <c r="ODP804" s="20"/>
      <c r="ODQ804" s="20"/>
      <c r="ODR804" s="20"/>
      <c r="ODS804" s="20"/>
      <c r="ODT804" s="20"/>
      <c r="ODU804" s="20"/>
      <c r="ODV804" s="20"/>
      <c r="ODW804" s="20"/>
      <c r="ODX804" s="20"/>
      <c r="ODY804" s="20"/>
      <c r="ODZ804" s="20"/>
      <c r="OEA804" s="20"/>
      <c r="OEB804" s="20"/>
      <c r="OEC804" s="20"/>
      <c r="OED804" s="20"/>
      <c r="OEE804" s="20"/>
      <c r="OEF804" s="20"/>
      <c r="OEG804" s="20"/>
      <c r="OEH804" s="20"/>
      <c r="OEI804" s="20"/>
      <c r="OEJ804" s="20"/>
      <c r="OEK804" s="20"/>
      <c r="OEL804" s="20"/>
      <c r="OEM804" s="20"/>
      <c r="OEN804" s="20"/>
      <c r="OEO804" s="20"/>
      <c r="OEP804" s="20"/>
      <c r="OEQ804" s="20"/>
      <c r="OER804" s="20"/>
      <c r="OES804" s="20"/>
      <c r="OET804" s="20"/>
      <c r="OEU804" s="20"/>
      <c r="OEV804" s="20"/>
      <c r="OEW804" s="20"/>
      <c r="OEX804" s="20"/>
      <c r="OEY804" s="20"/>
      <c r="OEZ804" s="20"/>
      <c r="OFA804" s="20"/>
      <c r="OFB804" s="20"/>
      <c r="OFC804" s="20"/>
      <c r="OFD804" s="20"/>
      <c r="OFE804" s="20"/>
      <c r="OFF804" s="20"/>
      <c r="OFG804" s="20"/>
      <c r="OFH804" s="20"/>
      <c r="OFI804" s="20"/>
      <c r="OFJ804" s="20"/>
      <c r="OFK804" s="20"/>
      <c r="OFL804" s="20"/>
      <c r="OFM804" s="20"/>
      <c r="OFN804" s="20"/>
      <c r="OFO804" s="20"/>
      <c r="OFP804" s="20"/>
      <c r="OFQ804" s="20"/>
      <c r="OFR804" s="20"/>
      <c r="OFS804" s="20"/>
      <c r="OFT804" s="20"/>
      <c r="OFU804" s="20"/>
      <c r="OFV804" s="20"/>
      <c r="OFW804" s="20"/>
      <c r="OFX804" s="20"/>
      <c r="OFY804" s="20"/>
      <c r="OFZ804" s="20"/>
      <c r="OGA804" s="20"/>
      <c r="OGB804" s="20"/>
      <c r="OGC804" s="20"/>
      <c r="OGD804" s="20"/>
      <c r="OGE804" s="20"/>
      <c r="OGF804" s="20"/>
      <c r="OGG804" s="20"/>
      <c r="OGH804" s="20"/>
      <c r="OGI804" s="20"/>
      <c r="OGJ804" s="20"/>
      <c r="OGK804" s="20"/>
      <c r="OGL804" s="20"/>
      <c r="OGM804" s="20"/>
      <c r="OGN804" s="20"/>
      <c r="OGO804" s="20"/>
      <c r="OGP804" s="20"/>
      <c r="OGQ804" s="20"/>
      <c r="OGR804" s="20"/>
      <c r="OGS804" s="20"/>
      <c r="OGT804" s="20"/>
      <c r="OGU804" s="20"/>
      <c r="OGV804" s="20"/>
      <c r="OGW804" s="20"/>
      <c r="OGX804" s="20"/>
      <c r="OGY804" s="20"/>
      <c r="OGZ804" s="20"/>
      <c r="OHA804" s="20"/>
      <c r="OHB804" s="20"/>
      <c r="OHC804" s="20"/>
      <c r="OHD804" s="20"/>
      <c r="OHE804" s="20"/>
      <c r="OHF804" s="20"/>
      <c r="OHG804" s="20"/>
      <c r="OHH804" s="20"/>
      <c r="OHI804" s="20"/>
      <c r="OHJ804" s="20"/>
      <c r="OHK804" s="20"/>
      <c r="OHL804" s="20"/>
      <c r="OHM804" s="20"/>
      <c r="OHN804" s="20"/>
      <c r="OHO804" s="20"/>
      <c r="OHP804" s="20"/>
      <c r="OHQ804" s="20"/>
      <c r="OHR804" s="20"/>
      <c r="OHS804" s="20"/>
      <c r="OHT804" s="20"/>
      <c r="OHU804" s="20"/>
      <c r="OHV804" s="20"/>
      <c r="OHW804" s="20"/>
      <c r="OHX804" s="20"/>
      <c r="OHY804" s="20"/>
      <c r="OHZ804" s="20"/>
      <c r="OIA804" s="20"/>
      <c r="OIB804" s="20"/>
      <c r="OIC804" s="20"/>
      <c r="OID804" s="20"/>
      <c r="OIE804" s="20"/>
      <c r="OIF804" s="20"/>
      <c r="OIG804" s="20"/>
      <c r="OIH804" s="20"/>
      <c r="OII804" s="20"/>
      <c r="OIJ804" s="20"/>
      <c r="OIK804" s="20"/>
      <c r="OIL804" s="20"/>
      <c r="OIM804" s="20"/>
      <c r="OIN804" s="20"/>
      <c r="OIO804" s="20"/>
      <c r="OIP804" s="20"/>
      <c r="OIQ804" s="20"/>
      <c r="OIR804" s="20"/>
      <c r="OIS804" s="20"/>
      <c r="OIT804" s="20"/>
      <c r="OIU804" s="20"/>
      <c r="OIV804" s="20"/>
      <c r="OIW804" s="20"/>
      <c r="OIX804" s="20"/>
      <c r="OIY804" s="20"/>
      <c r="OIZ804" s="20"/>
      <c r="OJA804" s="20"/>
      <c r="OJB804" s="20"/>
      <c r="OJC804" s="20"/>
      <c r="OJD804" s="20"/>
      <c r="OJE804" s="20"/>
      <c r="OJF804" s="20"/>
      <c r="OJG804" s="20"/>
      <c r="OJH804" s="20"/>
      <c r="OJI804" s="20"/>
      <c r="OJJ804" s="20"/>
      <c r="OJK804" s="20"/>
      <c r="OJL804" s="20"/>
      <c r="OJM804" s="20"/>
      <c r="OJN804" s="20"/>
      <c r="OJO804" s="20"/>
      <c r="OJP804" s="20"/>
      <c r="OJQ804" s="20"/>
      <c r="OJR804" s="20"/>
      <c r="OJS804" s="20"/>
      <c r="OJT804" s="20"/>
      <c r="OJU804" s="20"/>
      <c r="OJV804" s="20"/>
      <c r="OJW804" s="20"/>
      <c r="OJX804" s="20"/>
      <c r="OJY804" s="20"/>
      <c r="OJZ804" s="20"/>
      <c r="OKA804" s="20"/>
      <c r="OKB804" s="20"/>
      <c r="OKC804" s="20"/>
      <c r="OKD804" s="20"/>
      <c r="OKE804" s="20"/>
      <c r="OKF804" s="20"/>
      <c r="OKG804" s="20"/>
      <c r="OKH804" s="20"/>
      <c r="OKI804" s="20"/>
      <c r="OKJ804" s="20"/>
      <c r="OKK804" s="20"/>
      <c r="OKL804" s="20"/>
      <c r="OKM804" s="20"/>
      <c r="OKN804" s="20"/>
      <c r="OKO804" s="20"/>
      <c r="OKP804" s="20"/>
      <c r="OKQ804" s="20"/>
      <c r="OKR804" s="20"/>
      <c r="OKS804" s="20"/>
      <c r="OKT804" s="20"/>
      <c r="OKU804" s="20"/>
      <c r="OKV804" s="20"/>
      <c r="OKW804" s="20"/>
      <c r="OKX804" s="20"/>
      <c r="OKY804" s="20"/>
      <c r="OKZ804" s="20"/>
      <c r="OLA804" s="20"/>
      <c r="OLB804" s="20"/>
      <c r="OLC804" s="20"/>
      <c r="OLD804" s="20"/>
      <c r="OLE804" s="20"/>
      <c r="OLF804" s="20"/>
      <c r="OLG804" s="20"/>
      <c r="OLH804" s="20"/>
      <c r="OLI804" s="20"/>
      <c r="OLJ804" s="20"/>
      <c r="OLK804" s="20"/>
      <c r="OLL804" s="20"/>
      <c r="OLM804" s="20"/>
      <c r="OLN804" s="20"/>
      <c r="OLO804" s="20"/>
      <c r="OLP804" s="20"/>
      <c r="OLQ804" s="20"/>
      <c r="OLR804" s="20"/>
      <c r="OLS804" s="20"/>
      <c r="OLT804" s="20"/>
      <c r="OLU804" s="20"/>
      <c r="OLV804" s="20"/>
      <c r="OLW804" s="20"/>
      <c r="OLX804" s="20"/>
      <c r="OLY804" s="20"/>
      <c r="OLZ804" s="20"/>
      <c r="OMA804" s="20"/>
      <c r="OMB804" s="20"/>
      <c r="OMC804" s="20"/>
      <c r="OMD804" s="20"/>
      <c r="OME804" s="20"/>
      <c r="OMF804" s="20"/>
      <c r="OMG804" s="20"/>
      <c r="OMH804" s="20"/>
      <c r="OMI804" s="20"/>
      <c r="OMJ804" s="20"/>
      <c r="OMK804" s="20"/>
      <c r="OML804" s="20"/>
      <c r="OMM804" s="20"/>
      <c r="OMN804" s="20"/>
      <c r="OMO804" s="20"/>
      <c r="OMP804" s="20"/>
      <c r="OMQ804" s="20"/>
      <c r="OMR804" s="20"/>
      <c r="OMS804" s="20"/>
      <c r="OMT804" s="20"/>
      <c r="OMU804" s="20"/>
      <c r="OMV804" s="20"/>
      <c r="OMW804" s="20"/>
      <c r="OMX804" s="20"/>
      <c r="OMY804" s="20"/>
      <c r="OMZ804" s="20"/>
      <c r="ONA804" s="20"/>
      <c r="ONB804" s="20"/>
      <c r="ONC804" s="20"/>
      <c r="OND804" s="20"/>
      <c r="ONE804" s="20"/>
      <c r="ONF804" s="20"/>
      <c r="ONG804" s="20"/>
      <c r="ONH804" s="20"/>
      <c r="ONI804" s="20"/>
      <c r="ONJ804" s="20"/>
      <c r="ONK804" s="20"/>
      <c r="ONL804" s="20"/>
      <c r="ONM804" s="20"/>
      <c r="ONN804" s="20"/>
      <c r="ONO804" s="20"/>
      <c r="ONP804" s="20"/>
      <c r="ONQ804" s="20"/>
      <c r="ONR804" s="20"/>
      <c r="ONS804" s="20"/>
      <c r="ONT804" s="20"/>
      <c r="ONU804" s="20"/>
      <c r="ONV804" s="20"/>
      <c r="ONW804" s="20"/>
      <c r="ONX804" s="20"/>
      <c r="ONY804" s="20"/>
      <c r="ONZ804" s="20"/>
      <c r="OOA804" s="20"/>
      <c r="OOB804" s="20"/>
      <c r="OOC804" s="20"/>
      <c r="OOD804" s="20"/>
      <c r="OOE804" s="20"/>
      <c r="OOF804" s="20"/>
      <c r="OOG804" s="20"/>
      <c r="OOH804" s="20"/>
      <c r="OOI804" s="20"/>
      <c r="OOJ804" s="20"/>
      <c r="OOK804" s="20"/>
      <c r="OOL804" s="20"/>
      <c r="OOM804" s="20"/>
      <c r="OON804" s="20"/>
      <c r="OOO804" s="20"/>
      <c r="OOP804" s="20"/>
      <c r="OOQ804" s="20"/>
      <c r="OOR804" s="20"/>
      <c r="OOS804" s="20"/>
      <c r="OOT804" s="20"/>
      <c r="OOU804" s="20"/>
      <c r="OOV804" s="20"/>
      <c r="OOW804" s="20"/>
      <c r="OOX804" s="20"/>
      <c r="OOY804" s="20"/>
      <c r="OOZ804" s="20"/>
      <c r="OPA804" s="20"/>
      <c r="OPB804" s="20"/>
      <c r="OPC804" s="20"/>
      <c r="OPD804" s="20"/>
      <c r="OPE804" s="20"/>
      <c r="OPF804" s="20"/>
      <c r="OPG804" s="20"/>
      <c r="OPH804" s="20"/>
      <c r="OPI804" s="20"/>
      <c r="OPJ804" s="20"/>
      <c r="OPK804" s="20"/>
      <c r="OPL804" s="20"/>
      <c r="OPM804" s="20"/>
      <c r="OPN804" s="20"/>
      <c r="OPO804" s="20"/>
      <c r="OPP804" s="20"/>
      <c r="OPQ804" s="20"/>
      <c r="OPR804" s="20"/>
      <c r="OPS804" s="20"/>
      <c r="OPT804" s="20"/>
      <c r="OPU804" s="20"/>
      <c r="OPV804" s="20"/>
      <c r="OPW804" s="20"/>
      <c r="OPX804" s="20"/>
      <c r="OPY804" s="20"/>
      <c r="OPZ804" s="20"/>
      <c r="OQA804" s="20"/>
      <c r="OQB804" s="20"/>
      <c r="OQC804" s="20"/>
      <c r="OQD804" s="20"/>
      <c r="OQE804" s="20"/>
      <c r="OQF804" s="20"/>
      <c r="OQG804" s="20"/>
      <c r="OQH804" s="20"/>
      <c r="OQI804" s="20"/>
      <c r="OQJ804" s="20"/>
      <c r="OQK804" s="20"/>
      <c r="OQL804" s="20"/>
      <c r="OQM804" s="20"/>
      <c r="OQN804" s="20"/>
      <c r="OQO804" s="20"/>
      <c r="OQP804" s="20"/>
      <c r="OQQ804" s="20"/>
      <c r="OQR804" s="20"/>
      <c r="OQS804" s="20"/>
      <c r="OQT804" s="20"/>
      <c r="OQU804" s="20"/>
      <c r="OQV804" s="20"/>
      <c r="OQW804" s="20"/>
      <c r="OQX804" s="20"/>
      <c r="OQY804" s="20"/>
      <c r="OQZ804" s="20"/>
      <c r="ORA804" s="20"/>
      <c r="ORB804" s="20"/>
      <c r="ORC804" s="20"/>
      <c r="ORD804" s="20"/>
      <c r="ORE804" s="20"/>
      <c r="ORF804" s="20"/>
      <c r="ORG804" s="20"/>
      <c r="ORH804" s="20"/>
      <c r="ORI804" s="20"/>
      <c r="ORJ804" s="20"/>
      <c r="ORK804" s="20"/>
      <c r="ORL804" s="20"/>
      <c r="ORM804" s="20"/>
      <c r="ORN804" s="20"/>
      <c r="ORO804" s="20"/>
      <c r="ORP804" s="20"/>
      <c r="ORQ804" s="20"/>
      <c r="ORR804" s="20"/>
      <c r="ORS804" s="20"/>
      <c r="ORT804" s="20"/>
      <c r="ORU804" s="20"/>
      <c r="ORV804" s="20"/>
      <c r="ORW804" s="20"/>
      <c r="ORX804" s="20"/>
      <c r="ORY804" s="20"/>
      <c r="ORZ804" s="20"/>
      <c r="OSA804" s="20"/>
      <c r="OSB804" s="20"/>
      <c r="OSC804" s="20"/>
      <c r="OSD804" s="20"/>
      <c r="OSE804" s="20"/>
      <c r="OSF804" s="20"/>
      <c r="OSG804" s="20"/>
      <c r="OSH804" s="20"/>
      <c r="OSI804" s="20"/>
      <c r="OSJ804" s="20"/>
      <c r="OSK804" s="20"/>
      <c r="OSL804" s="20"/>
      <c r="OSM804" s="20"/>
      <c r="OSN804" s="20"/>
      <c r="OSO804" s="20"/>
      <c r="OSP804" s="20"/>
      <c r="OSQ804" s="20"/>
      <c r="OSR804" s="20"/>
      <c r="OSS804" s="20"/>
      <c r="OST804" s="20"/>
      <c r="OSU804" s="20"/>
      <c r="OSV804" s="20"/>
      <c r="OSW804" s="20"/>
      <c r="OSX804" s="20"/>
      <c r="OSY804" s="20"/>
      <c r="OSZ804" s="20"/>
      <c r="OTA804" s="20"/>
      <c r="OTB804" s="20"/>
      <c r="OTC804" s="20"/>
      <c r="OTD804" s="20"/>
      <c r="OTE804" s="20"/>
      <c r="OTF804" s="20"/>
      <c r="OTG804" s="20"/>
      <c r="OTH804" s="20"/>
      <c r="OTI804" s="20"/>
      <c r="OTJ804" s="20"/>
      <c r="OTK804" s="20"/>
      <c r="OTL804" s="20"/>
      <c r="OTM804" s="20"/>
      <c r="OTN804" s="20"/>
      <c r="OTO804" s="20"/>
      <c r="OTP804" s="20"/>
      <c r="OTQ804" s="20"/>
      <c r="OTR804" s="20"/>
      <c r="OTS804" s="20"/>
      <c r="OTT804" s="20"/>
      <c r="OTU804" s="20"/>
      <c r="OTV804" s="20"/>
      <c r="OTW804" s="20"/>
      <c r="OTX804" s="20"/>
      <c r="OTY804" s="20"/>
      <c r="OTZ804" s="20"/>
      <c r="OUA804" s="20"/>
      <c r="OUB804" s="20"/>
      <c r="OUC804" s="20"/>
      <c r="OUD804" s="20"/>
      <c r="OUE804" s="20"/>
      <c r="OUF804" s="20"/>
      <c r="OUG804" s="20"/>
      <c r="OUH804" s="20"/>
      <c r="OUI804" s="20"/>
      <c r="OUJ804" s="20"/>
      <c r="OUK804" s="20"/>
      <c r="OUL804" s="20"/>
      <c r="OUM804" s="20"/>
      <c r="OUN804" s="20"/>
      <c r="OUO804" s="20"/>
      <c r="OUP804" s="20"/>
      <c r="OUQ804" s="20"/>
      <c r="OUR804" s="20"/>
      <c r="OUS804" s="20"/>
      <c r="OUT804" s="20"/>
      <c r="OUU804" s="20"/>
      <c r="OUV804" s="20"/>
      <c r="OUW804" s="20"/>
      <c r="OUX804" s="20"/>
      <c r="OUY804" s="20"/>
      <c r="OUZ804" s="20"/>
      <c r="OVA804" s="20"/>
      <c r="OVB804" s="20"/>
      <c r="OVC804" s="20"/>
      <c r="OVD804" s="20"/>
      <c r="OVE804" s="20"/>
      <c r="OVF804" s="20"/>
      <c r="OVG804" s="20"/>
      <c r="OVH804" s="20"/>
      <c r="OVI804" s="20"/>
      <c r="OVJ804" s="20"/>
      <c r="OVK804" s="20"/>
      <c r="OVL804" s="20"/>
      <c r="OVM804" s="20"/>
      <c r="OVN804" s="20"/>
      <c r="OVO804" s="20"/>
      <c r="OVP804" s="20"/>
      <c r="OVQ804" s="20"/>
      <c r="OVR804" s="20"/>
      <c r="OVS804" s="20"/>
      <c r="OVT804" s="20"/>
      <c r="OVU804" s="20"/>
      <c r="OVV804" s="20"/>
      <c r="OVW804" s="20"/>
      <c r="OVX804" s="20"/>
      <c r="OVY804" s="20"/>
      <c r="OVZ804" s="20"/>
      <c r="OWA804" s="20"/>
      <c r="OWB804" s="20"/>
      <c r="OWC804" s="20"/>
      <c r="OWD804" s="20"/>
      <c r="OWE804" s="20"/>
      <c r="OWF804" s="20"/>
      <c r="OWG804" s="20"/>
      <c r="OWH804" s="20"/>
      <c r="OWI804" s="20"/>
      <c r="OWJ804" s="20"/>
      <c r="OWK804" s="20"/>
      <c r="OWL804" s="20"/>
      <c r="OWM804" s="20"/>
      <c r="OWN804" s="20"/>
      <c r="OWO804" s="20"/>
      <c r="OWP804" s="20"/>
      <c r="OWQ804" s="20"/>
      <c r="OWR804" s="20"/>
      <c r="OWS804" s="20"/>
      <c r="OWT804" s="20"/>
      <c r="OWU804" s="20"/>
      <c r="OWV804" s="20"/>
      <c r="OWW804" s="20"/>
      <c r="OWX804" s="20"/>
      <c r="OWY804" s="20"/>
      <c r="OWZ804" s="20"/>
      <c r="OXA804" s="20"/>
      <c r="OXB804" s="20"/>
      <c r="OXC804" s="20"/>
      <c r="OXD804" s="20"/>
      <c r="OXE804" s="20"/>
      <c r="OXF804" s="20"/>
      <c r="OXG804" s="20"/>
      <c r="OXH804" s="20"/>
      <c r="OXI804" s="20"/>
      <c r="OXJ804" s="20"/>
      <c r="OXK804" s="20"/>
      <c r="OXL804" s="20"/>
      <c r="OXM804" s="20"/>
      <c r="OXN804" s="20"/>
      <c r="OXO804" s="20"/>
      <c r="OXP804" s="20"/>
      <c r="OXQ804" s="20"/>
      <c r="OXR804" s="20"/>
      <c r="OXS804" s="20"/>
      <c r="OXT804" s="20"/>
      <c r="OXU804" s="20"/>
      <c r="OXV804" s="20"/>
      <c r="OXW804" s="20"/>
      <c r="OXX804" s="20"/>
      <c r="OXY804" s="20"/>
      <c r="OXZ804" s="20"/>
      <c r="OYA804" s="20"/>
      <c r="OYB804" s="20"/>
      <c r="OYC804" s="20"/>
      <c r="OYD804" s="20"/>
      <c r="OYE804" s="20"/>
      <c r="OYF804" s="20"/>
      <c r="OYG804" s="20"/>
      <c r="OYH804" s="20"/>
      <c r="OYI804" s="20"/>
      <c r="OYJ804" s="20"/>
      <c r="OYK804" s="20"/>
      <c r="OYL804" s="20"/>
      <c r="OYM804" s="20"/>
      <c r="OYN804" s="20"/>
      <c r="OYO804" s="20"/>
      <c r="OYP804" s="20"/>
      <c r="OYQ804" s="20"/>
      <c r="OYR804" s="20"/>
      <c r="OYS804" s="20"/>
      <c r="OYT804" s="20"/>
      <c r="OYU804" s="20"/>
      <c r="OYV804" s="20"/>
      <c r="OYW804" s="20"/>
      <c r="OYX804" s="20"/>
      <c r="OYY804" s="20"/>
      <c r="OYZ804" s="20"/>
      <c r="OZA804" s="20"/>
      <c r="OZB804" s="20"/>
      <c r="OZC804" s="20"/>
      <c r="OZD804" s="20"/>
      <c r="OZE804" s="20"/>
      <c r="OZF804" s="20"/>
      <c r="OZG804" s="20"/>
      <c r="OZH804" s="20"/>
      <c r="OZI804" s="20"/>
      <c r="OZJ804" s="20"/>
      <c r="OZK804" s="20"/>
      <c r="OZL804" s="20"/>
      <c r="OZM804" s="20"/>
      <c r="OZN804" s="20"/>
      <c r="OZO804" s="20"/>
      <c r="OZP804" s="20"/>
      <c r="OZQ804" s="20"/>
      <c r="OZR804" s="20"/>
      <c r="OZS804" s="20"/>
      <c r="OZT804" s="20"/>
      <c r="OZU804" s="20"/>
      <c r="OZV804" s="20"/>
      <c r="OZW804" s="20"/>
      <c r="OZX804" s="20"/>
      <c r="OZY804" s="20"/>
      <c r="OZZ804" s="20"/>
      <c r="PAA804" s="20"/>
      <c r="PAB804" s="20"/>
      <c r="PAC804" s="20"/>
      <c r="PAD804" s="20"/>
      <c r="PAE804" s="20"/>
      <c r="PAF804" s="20"/>
      <c r="PAG804" s="20"/>
      <c r="PAH804" s="20"/>
      <c r="PAI804" s="20"/>
      <c r="PAJ804" s="20"/>
      <c r="PAK804" s="20"/>
      <c r="PAL804" s="20"/>
      <c r="PAM804" s="20"/>
      <c r="PAN804" s="20"/>
      <c r="PAO804" s="20"/>
      <c r="PAP804" s="20"/>
      <c r="PAQ804" s="20"/>
      <c r="PAR804" s="20"/>
      <c r="PAS804" s="20"/>
      <c r="PAT804" s="20"/>
      <c r="PAU804" s="20"/>
      <c r="PAV804" s="20"/>
      <c r="PAW804" s="20"/>
      <c r="PAX804" s="20"/>
      <c r="PAY804" s="20"/>
      <c r="PAZ804" s="20"/>
      <c r="PBA804" s="20"/>
      <c r="PBB804" s="20"/>
      <c r="PBC804" s="20"/>
      <c r="PBD804" s="20"/>
      <c r="PBE804" s="20"/>
      <c r="PBF804" s="20"/>
      <c r="PBG804" s="20"/>
      <c r="PBH804" s="20"/>
      <c r="PBI804" s="20"/>
      <c r="PBJ804" s="20"/>
      <c r="PBK804" s="20"/>
      <c r="PBL804" s="20"/>
      <c r="PBM804" s="20"/>
      <c r="PBN804" s="20"/>
      <c r="PBO804" s="20"/>
      <c r="PBP804" s="20"/>
      <c r="PBQ804" s="20"/>
      <c r="PBR804" s="20"/>
      <c r="PBS804" s="20"/>
      <c r="PBT804" s="20"/>
      <c r="PBU804" s="20"/>
      <c r="PBV804" s="20"/>
      <c r="PBW804" s="20"/>
      <c r="PBX804" s="20"/>
      <c r="PBY804" s="20"/>
      <c r="PBZ804" s="20"/>
      <c r="PCA804" s="20"/>
      <c r="PCB804" s="20"/>
      <c r="PCC804" s="20"/>
      <c r="PCD804" s="20"/>
      <c r="PCE804" s="20"/>
      <c r="PCF804" s="20"/>
      <c r="PCG804" s="20"/>
      <c r="PCH804" s="20"/>
      <c r="PCI804" s="20"/>
      <c r="PCJ804" s="20"/>
      <c r="PCK804" s="20"/>
      <c r="PCL804" s="20"/>
      <c r="PCM804" s="20"/>
      <c r="PCN804" s="20"/>
      <c r="PCO804" s="20"/>
      <c r="PCP804" s="20"/>
      <c r="PCQ804" s="20"/>
      <c r="PCR804" s="20"/>
      <c r="PCS804" s="20"/>
      <c r="PCT804" s="20"/>
      <c r="PCU804" s="20"/>
      <c r="PCV804" s="20"/>
      <c r="PCW804" s="20"/>
      <c r="PCX804" s="20"/>
      <c r="PCY804" s="20"/>
      <c r="PCZ804" s="20"/>
      <c r="PDA804" s="20"/>
      <c r="PDB804" s="20"/>
      <c r="PDC804" s="20"/>
      <c r="PDD804" s="20"/>
      <c r="PDE804" s="20"/>
      <c r="PDF804" s="20"/>
      <c r="PDG804" s="20"/>
      <c r="PDH804" s="20"/>
      <c r="PDI804" s="20"/>
      <c r="PDJ804" s="20"/>
      <c r="PDK804" s="20"/>
      <c r="PDL804" s="20"/>
      <c r="PDM804" s="20"/>
      <c r="PDN804" s="20"/>
      <c r="PDO804" s="20"/>
      <c r="PDP804" s="20"/>
      <c r="PDQ804" s="20"/>
      <c r="PDR804" s="20"/>
      <c r="PDS804" s="20"/>
      <c r="PDT804" s="20"/>
      <c r="PDU804" s="20"/>
      <c r="PDV804" s="20"/>
      <c r="PDW804" s="20"/>
      <c r="PDX804" s="20"/>
      <c r="PDY804" s="20"/>
      <c r="PDZ804" s="20"/>
      <c r="PEA804" s="20"/>
      <c r="PEB804" s="20"/>
      <c r="PEC804" s="20"/>
      <c r="PED804" s="20"/>
      <c r="PEE804" s="20"/>
      <c r="PEF804" s="20"/>
      <c r="PEG804" s="20"/>
      <c r="PEH804" s="20"/>
      <c r="PEI804" s="20"/>
      <c r="PEJ804" s="20"/>
      <c r="PEK804" s="20"/>
      <c r="PEL804" s="20"/>
      <c r="PEM804" s="20"/>
      <c r="PEN804" s="20"/>
      <c r="PEO804" s="20"/>
      <c r="PEP804" s="20"/>
      <c r="PEQ804" s="20"/>
      <c r="PER804" s="20"/>
      <c r="PES804" s="20"/>
      <c r="PET804" s="20"/>
      <c r="PEU804" s="20"/>
      <c r="PEV804" s="20"/>
      <c r="PEW804" s="20"/>
      <c r="PEX804" s="20"/>
      <c r="PEY804" s="20"/>
      <c r="PEZ804" s="20"/>
      <c r="PFA804" s="20"/>
      <c r="PFB804" s="20"/>
      <c r="PFC804" s="20"/>
      <c r="PFD804" s="20"/>
      <c r="PFE804" s="20"/>
      <c r="PFF804" s="20"/>
      <c r="PFG804" s="20"/>
      <c r="PFH804" s="20"/>
      <c r="PFI804" s="20"/>
      <c r="PFJ804" s="20"/>
      <c r="PFK804" s="20"/>
      <c r="PFL804" s="20"/>
      <c r="PFM804" s="20"/>
      <c r="PFN804" s="20"/>
      <c r="PFO804" s="20"/>
      <c r="PFP804" s="20"/>
      <c r="PFQ804" s="20"/>
      <c r="PFR804" s="20"/>
      <c r="PFS804" s="20"/>
      <c r="PFT804" s="20"/>
      <c r="PFU804" s="20"/>
      <c r="PFV804" s="20"/>
      <c r="PFW804" s="20"/>
      <c r="PFX804" s="20"/>
      <c r="PFY804" s="20"/>
      <c r="PFZ804" s="20"/>
      <c r="PGA804" s="20"/>
      <c r="PGB804" s="20"/>
      <c r="PGC804" s="20"/>
      <c r="PGD804" s="20"/>
      <c r="PGE804" s="20"/>
      <c r="PGF804" s="20"/>
      <c r="PGG804" s="20"/>
      <c r="PGH804" s="20"/>
      <c r="PGI804" s="20"/>
      <c r="PGJ804" s="20"/>
      <c r="PGK804" s="20"/>
      <c r="PGL804" s="20"/>
      <c r="PGM804" s="20"/>
      <c r="PGN804" s="20"/>
      <c r="PGO804" s="20"/>
      <c r="PGP804" s="20"/>
      <c r="PGQ804" s="20"/>
      <c r="PGR804" s="20"/>
      <c r="PGS804" s="20"/>
      <c r="PGT804" s="20"/>
      <c r="PGU804" s="20"/>
      <c r="PGV804" s="20"/>
      <c r="PGW804" s="20"/>
      <c r="PGX804" s="20"/>
      <c r="PGY804" s="20"/>
      <c r="PGZ804" s="20"/>
      <c r="PHA804" s="20"/>
      <c r="PHB804" s="20"/>
      <c r="PHC804" s="20"/>
      <c r="PHD804" s="20"/>
      <c r="PHE804" s="20"/>
      <c r="PHF804" s="20"/>
      <c r="PHG804" s="20"/>
      <c r="PHH804" s="20"/>
      <c r="PHI804" s="20"/>
      <c r="PHJ804" s="20"/>
      <c r="PHK804" s="20"/>
      <c r="PHL804" s="20"/>
      <c r="PHM804" s="20"/>
      <c r="PHN804" s="20"/>
      <c r="PHO804" s="20"/>
      <c r="PHP804" s="20"/>
      <c r="PHQ804" s="20"/>
      <c r="PHR804" s="20"/>
      <c r="PHS804" s="20"/>
      <c r="PHT804" s="20"/>
      <c r="PHU804" s="20"/>
      <c r="PHV804" s="20"/>
      <c r="PHW804" s="20"/>
      <c r="PHX804" s="20"/>
      <c r="PHY804" s="20"/>
      <c r="PHZ804" s="20"/>
      <c r="PIA804" s="20"/>
      <c r="PIB804" s="20"/>
      <c r="PIC804" s="20"/>
      <c r="PID804" s="20"/>
      <c r="PIE804" s="20"/>
      <c r="PIF804" s="20"/>
      <c r="PIG804" s="20"/>
      <c r="PIH804" s="20"/>
      <c r="PII804" s="20"/>
      <c r="PIJ804" s="20"/>
      <c r="PIK804" s="20"/>
      <c r="PIL804" s="20"/>
      <c r="PIM804" s="20"/>
      <c r="PIN804" s="20"/>
      <c r="PIO804" s="20"/>
      <c r="PIP804" s="20"/>
      <c r="PIQ804" s="20"/>
      <c r="PIR804" s="20"/>
      <c r="PIS804" s="20"/>
      <c r="PIT804" s="20"/>
      <c r="PIU804" s="20"/>
      <c r="PIV804" s="20"/>
      <c r="PIW804" s="20"/>
      <c r="PIX804" s="20"/>
      <c r="PIY804" s="20"/>
      <c r="PIZ804" s="20"/>
      <c r="PJA804" s="20"/>
      <c r="PJB804" s="20"/>
      <c r="PJC804" s="20"/>
      <c r="PJD804" s="20"/>
      <c r="PJE804" s="20"/>
      <c r="PJF804" s="20"/>
      <c r="PJG804" s="20"/>
      <c r="PJH804" s="20"/>
      <c r="PJI804" s="20"/>
      <c r="PJJ804" s="20"/>
      <c r="PJK804" s="20"/>
      <c r="PJL804" s="20"/>
      <c r="PJM804" s="20"/>
      <c r="PJN804" s="20"/>
      <c r="PJO804" s="20"/>
      <c r="PJP804" s="20"/>
      <c r="PJQ804" s="20"/>
      <c r="PJR804" s="20"/>
      <c r="PJS804" s="20"/>
      <c r="PJT804" s="20"/>
      <c r="PJU804" s="20"/>
      <c r="PJV804" s="20"/>
      <c r="PJW804" s="20"/>
      <c r="PJX804" s="20"/>
      <c r="PJY804" s="20"/>
      <c r="PJZ804" s="20"/>
      <c r="PKA804" s="20"/>
      <c r="PKB804" s="20"/>
      <c r="PKC804" s="20"/>
      <c r="PKD804" s="20"/>
      <c r="PKE804" s="20"/>
      <c r="PKF804" s="20"/>
      <c r="PKG804" s="20"/>
      <c r="PKH804" s="20"/>
      <c r="PKI804" s="20"/>
      <c r="PKJ804" s="20"/>
      <c r="PKK804" s="20"/>
      <c r="PKL804" s="20"/>
      <c r="PKM804" s="20"/>
      <c r="PKN804" s="20"/>
      <c r="PKO804" s="20"/>
      <c r="PKP804" s="20"/>
      <c r="PKQ804" s="20"/>
      <c r="PKR804" s="20"/>
      <c r="PKS804" s="20"/>
      <c r="PKT804" s="20"/>
      <c r="PKU804" s="20"/>
      <c r="PKV804" s="20"/>
      <c r="PKW804" s="20"/>
      <c r="PKX804" s="20"/>
      <c r="PKY804" s="20"/>
      <c r="PKZ804" s="20"/>
      <c r="PLA804" s="20"/>
      <c r="PLB804" s="20"/>
      <c r="PLC804" s="20"/>
      <c r="PLD804" s="20"/>
      <c r="PLE804" s="20"/>
      <c r="PLF804" s="20"/>
      <c r="PLG804" s="20"/>
      <c r="PLH804" s="20"/>
      <c r="PLI804" s="20"/>
      <c r="PLJ804" s="20"/>
      <c r="PLK804" s="20"/>
      <c r="PLL804" s="20"/>
      <c r="PLM804" s="20"/>
      <c r="PLN804" s="20"/>
      <c r="PLO804" s="20"/>
      <c r="PLP804" s="20"/>
      <c r="PLQ804" s="20"/>
      <c r="PLR804" s="20"/>
      <c r="PLS804" s="20"/>
      <c r="PLT804" s="20"/>
      <c r="PLU804" s="20"/>
      <c r="PLV804" s="20"/>
      <c r="PLW804" s="20"/>
      <c r="PLX804" s="20"/>
      <c r="PLY804" s="20"/>
      <c r="PLZ804" s="20"/>
      <c r="PMA804" s="20"/>
      <c r="PMB804" s="20"/>
      <c r="PMC804" s="20"/>
      <c r="PMD804" s="20"/>
      <c r="PME804" s="20"/>
      <c r="PMF804" s="20"/>
      <c r="PMG804" s="20"/>
      <c r="PMH804" s="20"/>
      <c r="PMI804" s="20"/>
      <c r="PMJ804" s="20"/>
      <c r="PMK804" s="20"/>
      <c r="PML804" s="20"/>
      <c r="PMM804" s="20"/>
      <c r="PMN804" s="20"/>
      <c r="PMO804" s="20"/>
      <c r="PMP804" s="20"/>
      <c r="PMQ804" s="20"/>
      <c r="PMR804" s="20"/>
      <c r="PMS804" s="20"/>
      <c r="PMT804" s="20"/>
      <c r="PMU804" s="20"/>
      <c r="PMV804" s="20"/>
      <c r="PMW804" s="20"/>
      <c r="PMX804" s="20"/>
      <c r="PMY804" s="20"/>
      <c r="PMZ804" s="20"/>
      <c r="PNA804" s="20"/>
      <c r="PNB804" s="20"/>
      <c r="PNC804" s="20"/>
      <c r="PND804" s="20"/>
      <c r="PNE804" s="20"/>
      <c r="PNF804" s="20"/>
      <c r="PNG804" s="20"/>
      <c r="PNH804" s="20"/>
      <c r="PNI804" s="20"/>
      <c r="PNJ804" s="20"/>
      <c r="PNK804" s="20"/>
      <c r="PNL804" s="20"/>
      <c r="PNM804" s="20"/>
      <c r="PNN804" s="20"/>
      <c r="PNO804" s="20"/>
      <c r="PNP804" s="20"/>
      <c r="PNQ804" s="20"/>
      <c r="PNR804" s="20"/>
      <c r="PNS804" s="20"/>
      <c r="PNT804" s="20"/>
      <c r="PNU804" s="20"/>
      <c r="PNV804" s="20"/>
      <c r="PNW804" s="20"/>
      <c r="PNX804" s="20"/>
      <c r="PNY804" s="20"/>
      <c r="PNZ804" s="20"/>
      <c r="POA804" s="20"/>
      <c r="POB804" s="20"/>
      <c r="POC804" s="20"/>
      <c r="POD804" s="20"/>
      <c r="POE804" s="20"/>
      <c r="POF804" s="20"/>
      <c r="POG804" s="20"/>
      <c r="POH804" s="20"/>
      <c r="POI804" s="20"/>
      <c r="POJ804" s="20"/>
      <c r="POK804" s="20"/>
      <c r="POL804" s="20"/>
      <c r="POM804" s="20"/>
      <c r="PON804" s="20"/>
      <c r="POO804" s="20"/>
      <c r="POP804" s="20"/>
      <c r="POQ804" s="20"/>
      <c r="POR804" s="20"/>
      <c r="POS804" s="20"/>
      <c r="POT804" s="20"/>
      <c r="POU804" s="20"/>
      <c r="POV804" s="20"/>
      <c r="POW804" s="20"/>
      <c r="POX804" s="20"/>
      <c r="POY804" s="20"/>
      <c r="POZ804" s="20"/>
      <c r="PPA804" s="20"/>
      <c r="PPB804" s="20"/>
      <c r="PPC804" s="20"/>
      <c r="PPD804" s="20"/>
      <c r="PPE804" s="20"/>
      <c r="PPF804" s="20"/>
      <c r="PPG804" s="20"/>
      <c r="PPH804" s="20"/>
      <c r="PPI804" s="20"/>
      <c r="PPJ804" s="20"/>
      <c r="PPK804" s="20"/>
      <c r="PPL804" s="20"/>
      <c r="PPM804" s="20"/>
      <c r="PPN804" s="20"/>
      <c r="PPO804" s="20"/>
      <c r="PPP804" s="20"/>
      <c r="PPQ804" s="20"/>
      <c r="PPR804" s="20"/>
      <c r="PPS804" s="20"/>
      <c r="PPT804" s="20"/>
      <c r="PPU804" s="20"/>
      <c r="PPV804" s="20"/>
      <c r="PPW804" s="20"/>
      <c r="PPX804" s="20"/>
      <c r="PPY804" s="20"/>
      <c r="PPZ804" s="20"/>
      <c r="PQA804" s="20"/>
      <c r="PQB804" s="20"/>
      <c r="PQC804" s="20"/>
      <c r="PQD804" s="20"/>
      <c r="PQE804" s="20"/>
      <c r="PQF804" s="20"/>
      <c r="PQG804" s="20"/>
      <c r="PQH804" s="20"/>
      <c r="PQI804" s="20"/>
      <c r="PQJ804" s="20"/>
      <c r="PQK804" s="20"/>
      <c r="PQL804" s="20"/>
      <c r="PQM804" s="20"/>
      <c r="PQN804" s="20"/>
      <c r="PQO804" s="20"/>
      <c r="PQP804" s="20"/>
      <c r="PQQ804" s="20"/>
      <c r="PQR804" s="20"/>
      <c r="PQS804" s="20"/>
      <c r="PQT804" s="20"/>
      <c r="PQU804" s="20"/>
      <c r="PQV804" s="20"/>
      <c r="PQW804" s="20"/>
      <c r="PQX804" s="20"/>
      <c r="PQY804" s="20"/>
      <c r="PQZ804" s="20"/>
      <c r="PRA804" s="20"/>
      <c r="PRB804" s="20"/>
      <c r="PRC804" s="20"/>
      <c r="PRD804" s="20"/>
      <c r="PRE804" s="20"/>
      <c r="PRF804" s="20"/>
      <c r="PRG804" s="20"/>
      <c r="PRH804" s="20"/>
      <c r="PRI804" s="20"/>
      <c r="PRJ804" s="20"/>
      <c r="PRK804" s="20"/>
      <c r="PRL804" s="20"/>
      <c r="PRM804" s="20"/>
      <c r="PRN804" s="20"/>
      <c r="PRO804" s="20"/>
      <c r="PRP804" s="20"/>
      <c r="PRQ804" s="20"/>
      <c r="PRR804" s="20"/>
      <c r="PRS804" s="20"/>
      <c r="PRT804" s="20"/>
      <c r="PRU804" s="20"/>
      <c r="PRV804" s="20"/>
      <c r="PRW804" s="20"/>
      <c r="PRX804" s="20"/>
      <c r="PRY804" s="20"/>
      <c r="PRZ804" s="20"/>
      <c r="PSA804" s="20"/>
      <c r="PSB804" s="20"/>
      <c r="PSC804" s="20"/>
      <c r="PSD804" s="20"/>
      <c r="PSE804" s="20"/>
      <c r="PSF804" s="20"/>
      <c r="PSG804" s="20"/>
      <c r="PSH804" s="20"/>
      <c r="PSI804" s="20"/>
      <c r="PSJ804" s="20"/>
      <c r="PSK804" s="20"/>
      <c r="PSL804" s="20"/>
      <c r="PSM804" s="20"/>
      <c r="PSN804" s="20"/>
      <c r="PSO804" s="20"/>
      <c r="PSP804" s="20"/>
      <c r="PSQ804" s="20"/>
      <c r="PSR804" s="20"/>
      <c r="PSS804" s="20"/>
      <c r="PST804" s="20"/>
      <c r="PSU804" s="20"/>
      <c r="PSV804" s="20"/>
      <c r="PSW804" s="20"/>
      <c r="PSX804" s="20"/>
      <c r="PSY804" s="20"/>
      <c r="PSZ804" s="20"/>
      <c r="PTA804" s="20"/>
      <c r="PTB804" s="20"/>
      <c r="PTC804" s="20"/>
      <c r="PTD804" s="20"/>
      <c r="PTE804" s="20"/>
      <c r="PTF804" s="20"/>
      <c r="PTG804" s="20"/>
      <c r="PTH804" s="20"/>
      <c r="PTI804" s="20"/>
      <c r="PTJ804" s="20"/>
      <c r="PTK804" s="20"/>
      <c r="PTL804" s="20"/>
      <c r="PTM804" s="20"/>
      <c r="PTN804" s="20"/>
      <c r="PTO804" s="20"/>
      <c r="PTP804" s="20"/>
      <c r="PTQ804" s="20"/>
      <c r="PTR804" s="20"/>
      <c r="PTS804" s="20"/>
      <c r="PTT804" s="20"/>
      <c r="PTU804" s="20"/>
      <c r="PTV804" s="20"/>
      <c r="PTW804" s="20"/>
      <c r="PTX804" s="20"/>
      <c r="PTY804" s="20"/>
      <c r="PTZ804" s="20"/>
      <c r="PUA804" s="20"/>
      <c r="PUB804" s="20"/>
      <c r="PUC804" s="20"/>
      <c r="PUD804" s="20"/>
      <c r="PUE804" s="20"/>
      <c r="PUF804" s="20"/>
      <c r="PUG804" s="20"/>
      <c r="PUH804" s="20"/>
      <c r="PUI804" s="20"/>
      <c r="PUJ804" s="20"/>
      <c r="PUK804" s="20"/>
      <c r="PUL804" s="20"/>
      <c r="PUM804" s="20"/>
      <c r="PUN804" s="20"/>
      <c r="PUO804" s="20"/>
      <c r="PUP804" s="20"/>
      <c r="PUQ804" s="20"/>
      <c r="PUR804" s="20"/>
      <c r="PUS804" s="20"/>
      <c r="PUT804" s="20"/>
      <c r="PUU804" s="20"/>
      <c r="PUV804" s="20"/>
      <c r="PUW804" s="20"/>
      <c r="PUX804" s="20"/>
      <c r="PUY804" s="20"/>
      <c r="PUZ804" s="20"/>
      <c r="PVA804" s="20"/>
      <c r="PVB804" s="20"/>
      <c r="PVC804" s="20"/>
      <c r="PVD804" s="20"/>
      <c r="PVE804" s="20"/>
      <c r="PVF804" s="20"/>
      <c r="PVG804" s="20"/>
      <c r="PVH804" s="20"/>
      <c r="PVI804" s="20"/>
      <c r="PVJ804" s="20"/>
      <c r="PVK804" s="20"/>
      <c r="PVL804" s="20"/>
      <c r="PVM804" s="20"/>
      <c r="PVN804" s="20"/>
      <c r="PVO804" s="20"/>
      <c r="PVP804" s="20"/>
      <c r="PVQ804" s="20"/>
      <c r="PVR804" s="20"/>
      <c r="PVS804" s="20"/>
      <c r="PVT804" s="20"/>
      <c r="PVU804" s="20"/>
      <c r="PVV804" s="20"/>
      <c r="PVW804" s="20"/>
      <c r="PVX804" s="20"/>
      <c r="PVY804" s="20"/>
      <c r="PVZ804" s="20"/>
      <c r="PWA804" s="20"/>
      <c r="PWB804" s="20"/>
      <c r="PWC804" s="20"/>
      <c r="PWD804" s="20"/>
      <c r="PWE804" s="20"/>
      <c r="PWF804" s="20"/>
      <c r="PWG804" s="20"/>
      <c r="PWH804" s="20"/>
      <c r="PWI804" s="20"/>
      <c r="PWJ804" s="20"/>
      <c r="PWK804" s="20"/>
      <c r="PWL804" s="20"/>
      <c r="PWM804" s="20"/>
      <c r="PWN804" s="20"/>
      <c r="PWO804" s="20"/>
      <c r="PWP804" s="20"/>
      <c r="PWQ804" s="20"/>
      <c r="PWR804" s="20"/>
      <c r="PWS804" s="20"/>
      <c r="PWT804" s="20"/>
      <c r="PWU804" s="20"/>
      <c r="PWV804" s="20"/>
      <c r="PWW804" s="20"/>
      <c r="PWX804" s="20"/>
      <c r="PWY804" s="20"/>
      <c r="PWZ804" s="20"/>
      <c r="PXA804" s="20"/>
      <c r="PXB804" s="20"/>
      <c r="PXC804" s="20"/>
      <c r="PXD804" s="20"/>
      <c r="PXE804" s="20"/>
      <c r="PXF804" s="20"/>
      <c r="PXG804" s="20"/>
      <c r="PXH804" s="20"/>
      <c r="PXI804" s="20"/>
      <c r="PXJ804" s="20"/>
      <c r="PXK804" s="20"/>
      <c r="PXL804" s="20"/>
      <c r="PXM804" s="20"/>
      <c r="PXN804" s="20"/>
      <c r="PXO804" s="20"/>
      <c r="PXP804" s="20"/>
      <c r="PXQ804" s="20"/>
      <c r="PXR804" s="20"/>
      <c r="PXS804" s="20"/>
      <c r="PXT804" s="20"/>
      <c r="PXU804" s="20"/>
      <c r="PXV804" s="20"/>
      <c r="PXW804" s="20"/>
      <c r="PXX804" s="20"/>
      <c r="PXY804" s="20"/>
      <c r="PXZ804" s="20"/>
      <c r="PYA804" s="20"/>
      <c r="PYB804" s="20"/>
      <c r="PYC804" s="20"/>
      <c r="PYD804" s="20"/>
      <c r="PYE804" s="20"/>
      <c r="PYF804" s="20"/>
      <c r="PYG804" s="20"/>
      <c r="PYH804" s="20"/>
      <c r="PYI804" s="20"/>
      <c r="PYJ804" s="20"/>
      <c r="PYK804" s="20"/>
      <c r="PYL804" s="20"/>
      <c r="PYM804" s="20"/>
      <c r="PYN804" s="20"/>
      <c r="PYO804" s="20"/>
      <c r="PYP804" s="20"/>
      <c r="PYQ804" s="20"/>
      <c r="PYR804" s="20"/>
      <c r="PYS804" s="20"/>
      <c r="PYT804" s="20"/>
      <c r="PYU804" s="20"/>
      <c r="PYV804" s="20"/>
      <c r="PYW804" s="20"/>
      <c r="PYX804" s="20"/>
      <c r="PYY804" s="20"/>
      <c r="PYZ804" s="20"/>
      <c r="PZA804" s="20"/>
      <c r="PZB804" s="20"/>
      <c r="PZC804" s="20"/>
      <c r="PZD804" s="20"/>
      <c r="PZE804" s="20"/>
      <c r="PZF804" s="20"/>
      <c r="PZG804" s="20"/>
      <c r="PZH804" s="20"/>
      <c r="PZI804" s="20"/>
      <c r="PZJ804" s="20"/>
      <c r="PZK804" s="20"/>
      <c r="PZL804" s="20"/>
      <c r="PZM804" s="20"/>
      <c r="PZN804" s="20"/>
      <c r="PZO804" s="20"/>
      <c r="PZP804" s="20"/>
      <c r="PZQ804" s="20"/>
      <c r="PZR804" s="20"/>
      <c r="PZS804" s="20"/>
      <c r="PZT804" s="20"/>
      <c r="PZU804" s="20"/>
      <c r="PZV804" s="20"/>
      <c r="PZW804" s="20"/>
      <c r="PZX804" s="20"/>
      <c r="PZY804" s="20"/>
      <c r="PZZ804" s="20"/>
      <c r="QAA804" s="20"/>
      <c r="QAB804" s="20"/>
      <c r="QAC804" s="20"/>
      <c r="QAD804" s="20"/>
      <c r="QAE804" s="20"/>
      <c r="QAF804" s="20"/>
      <c r="QAG804" s="20"/>
      <c r="QAH804" s="20"/>
      <c r="QAI804" s="20"/>
      <c r="QAJ804" s="20"/>
      <c r="QAK804" s="20"/>
      <c r="QAL804" s="20"/>
      <c r="QAM804" s="20"/>
      <c r="QAN804" s="20"/>
      <c r="QAO804" s="20"/>
      <c r="QAP804" s="20"/>
      <c r="QAQ804" s="20"/>
      <c r="QAR804" s="20"/>
      <c r="QAS804" s="20"/>
      <c r="QAT804" s="20"/>
      <c r="QAU804" s="20"/>
      <c r="QAV804" s="20"/>
      <c r="QAW804" s="20"/>
      <c r="QAX804" s="20"/>
      <c r="QAY804" s="20"/>
      <c r="QAZ804" s="20"/>
      <c r="QBA804" s="20"/>
      <c r="QBB804" s="20"/>
      <c r="QBC804" s="20"/>
      <c r="QBD804" s="20"/>
      <c r="QBE804" s="20"/>
      <c r="QBF804" s="20"/>
      <c r="QBG804" s="20"/>
      <c r="QBH804" s="20"/>
      <c r="QBI804" s="20"/>
      <c r="QBJ804" s="20"/>
      <c r="QBK804" s="20"/>
      <c r="QBL804" s="20"/>
      <c r="QBM804" s="20"/>
      <c r="QBN804" s="20"/>
      <c r="QBO804" s="20"/>
      <c r="QBP804" s="20"/>
      <c r="QBQ804" s="20"/>
      <c r="QBR804" s="20"/>
      <c r="QBS804" s="20"/>
      <c r="QBT804" s="20"/>
      <c r="QBU804" s="20"/>
      <c r="QBV804" s="20"/>
      <c r="QBW804" s="20"/>
      <c r="QBX804" s="20"/>
      <c r="QBY804" s="20"/>
      <c r="QBZ804" s="20"/>
      <c r="QCA804" s="20"/>
      <c r="QCB804" s="20"/>
      <c r="QCC804" s="20"/>
      <c r="QCD804" s="20"/>
      <c r="QCE804" s="20"/>
      <c r="QCF804" s="20"/>
      <c r="QCG804" s="20"/>
      <c r="QCH804" s="20"/>
      <c r="QCI804" s="20"/>
      <c r="QCJ804" s="20"/>
      <c r="QCK804" s="20"/>
      <c r="QCL804" s="20"/>
      <c r="QCM804" s="20"/>
      <c r="QCN804" s="20"/>
      <c r="QCO804" s="20"/>
      <c r="QCP804" s="20"/>
      <c r="QCQ804" s="20"/>
      <c r="QCR804" s="20"/>
      <c r="QCS804" s="20"/>
      <c r="QCT804" s="20"/>
      <c r="QCU804" s="20"/>
      <c r="QCV804" s="20"/>
      <c r="QCW804" s="20"/>
      <c r="QCX804" s="20"/>
      <c r="QCY804" s="20"/>
      <c r="QCZ804" s="20"/>
      <c r="QDA804" s="20"/>
      <c r="QDB804" s="20"/>
      <c r="QDC804" s="20"/>
      <c r="QDD804" s="20"/>
      <c r="QDE804" s="20"/>
      <c r="QDF804" s="20"/>
      <c r="QDG804" s="20"/>
      <c r="QDH804" s="20"/>
      <c r="QDI804" s="20"/>
      <c r="QDJ804" s="20"/>
      <c r="QDK804" s="20"/>
      <c r="QDL804" s="20"/>
      <c r="QDM804" s="20"/>
      <c r="QDN804" s="20"/>
      <c r="QDO804" s="20"/>
      <c r="QDP804" s="20"/>
      <c r="QDQ804" s="20"/>
      <c r="QDR804" s="20"/>
      <c r="QDS804" s="20"/>
      <c r="QDT804" s="20"/>
      <c r="QDU804" s="20"/>
      <c r="QDV804" s="20"/>
      <c r="QDW804" s="20"/>
      <c r="QDX804" s="20"/>
      <c r="QDY804" s="20"/>
      <c r="QDZ804" s="20"/>
      <c r="QEA804" s="20"/>
      <c r="QEB804" s="20"/>
      <c r="QEC804" s="20"/>
      <c r="QED804" s="20"/>
      <c r="QEE804" s="20"/>
      <c r="QEF804" s="20"/>
      <c r="QEG804" s="20"/>
      <c r="QEH804" s="20"/>
      <c r="QEI804" s="20"/>
      <c r="QEJ804" s="20"/>
      <c r="QEK804" s="20"/>
      <c r="QEL804" s="20"/>
      <c r="QEM804" s="20"/>
      <c r="QEN804" s="20"/>
      <c r="QEO804" s="20"/>
      <c r="QEP804" s="20"/>
      <c r="QEQ804" s="20"/>
      <c r="QER804" s="20"/>
      <c r="QES804" s="20"/>
      <c r="QET804" s="20"/>
      <c r="QEU804" s="20"/>
      <c r="QEV804" s="20"/>
      <c r="QEW804" s="20"/>
      <c r="QEX804" s="20"/>
      <c r="QEY804" s="20"/>
      <c r="QEZ804" s="20"/>
      <c r="QFA804" s="20"/>
      <c r="QFB804" s="20"/>
      <c r="QFC804" s="20"/>
      <c r="QFD804" s="20"/>
      <c r="QFE804" s="20"/>
      <c r="QFF804" s="20"/>
      <c r="QFG804" s="20"/>
      <c r="QFH804" s="20"/>
      <c r="QFI804" s="20"/>
      <c r="QFJ804" s="20"/>
      <c r="QFK804" s="20"/>
      <c r="QFL804" s="20"/>
      <c r="QFM804" s="20"/>
      <c r="QFN804" s="20"/>
      <c r="QFO804" s="20"/>
      <c r="QFP804" s="20"/>
      <c r="QFQ804" s="20"/>
      <c r="QFR804" s="20"/>
      <c r="QFS804" s="20"/>
      <c r="QFT804" s="20"/>
      <c r="QFU804" s="20"/>
      <c r="QFV804" s="20"/>
      <c r="QFW804" s="20"/>
      <c r="QFX804" s="20"/>
      <c r="QFY804" s="20"/>
      <c r="QFZ804" s="20"/>
      <c r="QGA804" s="20"/>
      <c r="QGB804" s="20"/>
      <c r="QGC804" s="20"/>
      <c r="QGD804" s="20"/>
      <c r="QGE804" s="20"/>
      <c r="QGF804" s="20"/>
      <c r="QGG804" s="20"/>
      <c r="QGH804" s="20"/>
      <c r="QGI804" s="20"/>
      <c r="QGJ804" s="20"/>
      <c r="QGK804" s="20"/>
      <c r="QGL804" s="20"/>
      <c r="QGM804" s="20"/>
      <c r="QGN804" s="20"/>
      <c r="QGO804" s="20"/>
      <c r="QGP804" s="20"/>
      <c r="QGQ804" s="20"/>
      <c r="QGR804" s="20"/>
      <c r="QGS804" s="20"/>
      <c r="QGT804" s="20"/>
      <c r="QGU804" s="20"/>
      <c r="QGV804" s="20"/>
      <c r="QGW804" s="20"/>
      <c r="QGX804" s="20"/>
      <c r="QGY804" s="20"/>
      <c r="QGZ804" s="20"/>
      <c r="QHA804" s="20"/>
      <c r="QHB804" s="20"/>
      <c r="QHC804" s="20"/>
      <c r="QHD804" s="20"/>
      <c r="QHE804" s="20"/>
      <c r="QHF804" s="20"/>
      <c r="QHG804" s="20"/>
      <c r="QHH804" s="20"/>
      <c r="QHI804" s="20"/>
      <c r="QHJ804" s="20"/>
      <c r="QHK804" s="20"/>
      <c r="QHL804" s="20"/>
      <c r="QHM804" s="20"/>
      <c r="QHN804" s="20"/>
      <c r="QHO804" s="20"/>
      <c r="QHP804" s="20"/>
      <c r="QHQ804" s="20"/>
      <c r="QHR804" s="20"/>
      <c r="QHS804" s="20"/>
      <c r="QHT804" s="20"/>
      <c r="QHU804" s="20"/>
      <c r="QHV804" s="20"/>
      <c r="QHW804" s="20"/>
      <c r="QHX804" s="20"/>
      <c r="QHY804" s="20"/>
      <c r="QHZ804" s="20"/>
      <c r="QIA804" s="20"/>
      <c r="QIB804" s="20"/>
      <c r="QIC804" s="20"/>
      <c r="QID804" s="20"/>
      <c r="QIE804" s="20"/>
      <c r="QIF804" s="20"/>
      <c r="QIG804" s="20"/>
      <c r="QIH804" s="20"/>
      <c r="QII804" s="20"/>
      <c r="QIJ804" s="20"/>
      <c r="QIK804" s="20"/>
      <c r="QIL804" s="20"/>
      <c r="QIM804" s="20"/>
      <c r="QIN804" s="20"/>
      <c r="QIO804" s="20"/>
      <c r="QIP804" s="20"/>
      <c r="QIQ804" s="20"/>
      <c r="QIR804" s="20"/>
      <c r="QIS804" s="20"/>
      <c r="QIT804" s="20"/>
      <c r="QIU804" s="20"/>
      <c r="QIV804" s="20"/>
      <c r="QIW804" s="20"/>
      <c r="QIX804" s="20"/>
      <c r="QIY804" s="20"/>
      <c r="QIZ804" s="20"/>
      <c r="QJA804" s="20"/>
      <c r="QJB804" s="20"/>
      <c r="QJC804" s="20"/>
      <c r="QJD804" s="20"/>
      <c r="QJE804" s="20"/>
      <c r="QJF804" s="20"/>
      <c r="QJG804" s="20"/>
      <c r="QJH804" s="20"/>
      <c r="QJI804" s="20"/>
      <c r="QJJ804" s="20"/>
      <c r="QJK804" s="20"/>
      <c r="QJL804" s="20"/>
      <c r="QJM804" s="20"/>
      <c r="QJN804" s="20"/>
      <c r="QJO804" s="20"/>
      <c r="QJP804" s="20"/>
      <c r="QJQ804" s="20"/>
      <c r="QJR804" s="20"/>
      <c r="QJS804" s="20"/>
      <c r="QJT804" s="20"/>
      <c r="QJU804" s="20"/>
      <c r="QJV804" s="20"/>
      <c r="QJW804" s="20"/>
      <c r="QJX804" s="20"/>
      <c r="QJY804" s="20"/>
      <c r="QJZ804" s="20"/>
      <c r="QKA804" s="20"/>
      <c r="QKB804" s="20"/>
      <c r="QKC804" s="20"/>
      <c r="QKD804" s="20"/>
      <c r="QKE804" s="20"/>
      <c r="QKF804" s="20"/>
      <c r="QKG804" s="20"/>
      <c r="QKH804" s="20"/>
      <c r="QKI804" s="20"/>
      <c r="QKJ804" s="20"/>
      <c r="QKK804" s="20"/>
      <c r="QKL804" s="20"/>
      <c r="QKM804" s="20"/>
      <c r="QKN804" s="20"/>
      <c r="QKO804" s="20"/>
      <c r="QKP804" s="20"/>
      <c r="QKQ804" s="20"/>
      <c r="QKR804" s="20"/>
      <c r="QKS804" s="20"/>
      <c r="QKT804" s="20"/>
      <c r="QKU804" s="20"/>
      <c r="QKV804" s="20"/>
      <c r="QKW804" s="20"/>
      <c r="QKX804" s="20"/>
      <c r="QKY804" s="20"/>
      <c r="QKZ804" s="20"/>
      <c r="QLA804" s="20"/>
      <c r="QLB804" s="20"/>
      <c r="QLC804" s="20"/>
      <c r="QLD804" s="20"/>
      <c r="QLE804" s="20"/>
      <c r="QLF804" s="20"/>
      <c r="QLG804" s="20"/>
      <c r="QLH804" s="20"/>
      <c r="QLI804" s="20"/>
      <c r="QLJ804" s="20"/>
      <c r="QLK804" s="20"/>
      <c r="QLL804" s="20"/>
      <c r="QLM804" s="20"/>
      <c r="QLN804" s="20"/>
      <c r="QLO804" s="20"/>
      <c r="QLP804" s="20"/>
      <c r="QLQ804" s="20"/>
      <c r="QLR804" s="20"/>
      <c r="QLS804" s="20"/>
      <c r="QLT804" s="20"/>
      <c r="QLU804" s="20"/>
      <c r="QLV804" s="20"/>
      <c r="QLW804" s="20"/>
      <c r="QLX804" s="20"/>
      <c r="QLY804" s="20"/>
      <c r="QLZ804" s="20"/>
      <c r="QMA804" s="20"/>
      <c r="QMB804" s="20"/>
      <c r="QMC804" s="20"/>
      <c r="QMD804" s="20"/>
      <c r="QME804" s="20"/>
      <c r="QMF804" s="20"/>
      <c r="QMG804" s="20"/>
      <c r="QMH804" s="20"/>
      <c r="QMI804" s="20"/>
      <c r="QMJ804" s="20"/>
      <c r="QMK804" s="20"/>
      <c r="QML804" s="20"/>
      <c r="QMM804" s="20"/>
      <c r="QMN804" s="20"/>
      <c r="QMO804" s="20"/>
      <c r="QMP804" s="20"/>
      <c r="QMQ804" s="20"/>
      <c r="QMR804" s="20"/>
      <c r="QMS804" s="20"/>
      <c r="QMT804" s="20"/>
      <c r="QMU804" s="20"/>
      <c r="QMV804" s="20"/>
      <c r="QMW804" s="20"/>
      <c r="QMX804" s="20"/>
      <c r="QMY804" s="20"/>
      <c r="QMZ804" s="20"/>
      <c r="QNA804" s="20"/>
      <c r="QNB804" s="20"/>
      <c r="QNC804" s="20"/>
      <c r="QND804" s="20"/>
      <c r="QNE804" s="20"/>
      <c r="QNF804" s="20"/>
      <c r="QNG804" s="20"/>
      <c r="QNH804" s="20"/>
      <c r="QNI804" s="20"/>
      <c r="QNJ804" s="20"/>
      <c r="QNK804" s="20"/>
      <c r="QNL804" s="20"/>
      <c r="QNM804" s="20"/>
      <c r="QNN804" s="20"/>
      <c r="QNO804" s="20"/>
      <c r="QNP804" s="20"/>
      <c r="QNQ804" s="20"/>
      <c r="QNR804" s="20"/>
      <c r="QNS804" s="20"/>
      <c r="QNT804" s="20"/>
      <c r="QNU804" s="20"/>
      <c r="QNV804" s="20"/>
      <c r="QNW804" s="20"/>
      <c r="QNX804" s="20"/>
      <c r="QNY804" s="20"/>
      <c r="QNZ804" s="20"/>
      <c r="QOA804" s="20"/>
      <c r="QOB804" s="20"/>
      <c r="QOC804" s="20"/>
      <c r="QOD804" s="20"/>
      <c r="QOE804" s="20"/>
      <c r="QOF804" s="20"/>
      <c r="QOG804" s="20"/>
      <c r="QOH804" s="20"/>
      <c r="QOI804" s="20"/>
      <c r="QOJ804" s="20"/>
      <c r="QOK804" s="20"/>
      <c r="QOL804" s="20"/>
      <c r="QOM804" s="20"/>
      <c r="QON804" s="20"/>
      <c r="QOO804" s="20"/>
      <c r="QOP804" s="20"/>
      <c r="QOQ804" s="20"/>
      <c r="QOR804" s="20"/>
      <c r="QOS804" s="20"/>
      <c r="QOT804" s="20"/>
      <c r="QOU804" s="20"/>
      <c r="QOV804" s="20"/>
      <c r="QOW804" s="20"/>
      <c r="QOX804" s="20"/>
      <c r="QOY804" s="20"/>
      <c r="QOZ804" s="20"/>
      <c r="QPA804" s="20"/>
      <c r="QPB804" s="20"/>
      <c r="QPC804" s="20"/>
      <c r="QPD804" s="20"/>
      <c r="QPE804" s="20"/>
      <c r="QPF804" s="20"/>
      <c r="QPG804" s="20"/>
      <c r="QPH804" s="20"/>
      <c r="QPI804" s="20"/>
      <c r="QPJ804" s="20"/>
      <c r="QPK804" s="20"/>
      <c r="QPL804" s="20"/>
      <c r="QPM804" s="20"/>
      <c r="QPN804" s="20"/>
      <c r="QPO804" s="20"/>
      <c r="QPP804" s="20"/>
      <c r="QPQ804" s="20"/>
      <c r="QPR804" s="20"/>
      <c r="QPS804" s="20"/>
      <c r="QPT804" s="20"/>
      <c r="QPU804" s="20"/>
      <c r="QPV804" s="20"/>
      <c r="QPW804" s="20"/>
      <c r="QPX804" s="20"/>
      <c r="QPY804" s="20"/>
      <c r="QPZ804" s="20"/>
      <c r="QQA804" s="20"/>
      <c r="QQB804" s="20"/>
      <c r="QQC804" s="20"/>
      <c r="QQD804" s="20"/>
      <c r="QQE804" s="20"/>
      <c r="QQF804" s="20"/>
      <c r="QQG804" s="20"/>
      <c r="QQH804" s="20"/>
      <c r="QQI804" s="20"/>
      <c r="QQJ804" s="20"/>
      <c r="QQK804" s="20"/>
      <c r="QQL804" s="20"/>
      <c r="QQM804" s="20"/>
      <c r="QQN804" s="20"/>
      <c r="QQO804" s="20"/>
      <c r="QQP804" s="20"/>
      <c r="QQQ804" s="20"/>
      <c r="QQR804" s="20"/>
      <c r="QQS804" s="20"/>
      <c r="QQT804" s="20"/>
      <c r="QQU804" s="20"/>
      <c r="QQV804" s="20"/>
      <c r="QQW804" s="20"/>
      <c r="QQX804" s="20"/>
      <c r="QQY804" s="20"/>
      <c r="QQZ804" s="20"/>
      <c r="QRA804" s="20"/>
      <c r="QRB804" s="20"/>
      <c r="QRC804" s="20"/>
      <c r="QRD804" s="20"/>
      <c r="QRE804" s="20"/>
      <c r="QRF804" s="20"/>
      <c r="QRG804" s="20"/>
      <c r="QRH804" s="20"/>
      <c r="QRI804" s="20"/>
      <c r="QRJ804" s="20"/>
      <c r="QRK804" s="20"/>
      <c r="QRL804" s="20"/>
      <c r="QRM804" s="20"/>
      <c r="QRN804" s="20"/>
      <c r="QRO804" s="20"/>
      <c r="QRP804" s="20"/>
      <c r="QRQ804" s="20"/>
      <c r="QRR804" s="20"/>
      <c r="QRS804" s="20"/>
      <c r="QRT804" s="20"/>
      <c r="QRU804" s="20"/>
      <c r="QRV804" s="20"/>
      <c r="QRW804" s="20"/>
      <c r="QRX804" s="20"/>
      <c r="QRY804" s="20"/>
      <c r="QRZ804" s="20"/>
      <c r="QSA804" s="20"/>
      <c r="QSB804" s="20"/>
      <c r="QSC804" s="20"/>
      <c r="QSD804" s="20"/>
      <c r="QSE804" s="20"/>
      <c r="QSF804" s="20"/>
      <c r="QSG804" s="20"/>
      <c r="QSH804" s="20"/>
      <c r="QSI804" s="20"/>
      <c r="QSJ804" s="20"/>
      <c r="QSK804" s="20"/>
      <c r="QSL804" s="20"/>
      <c r="QSM804" s="20"/>
      <c r="QSN804" s="20"/>
      <c r="QSO804" s="20"/>
      <c r="QSP804" s="20"/>
      <c r="QSQ804" s="20"/>
      <c r="QSR804" s="20"/>
      <c r="QSS804" s="20"/>
      <c r="QST804" s="20"/>
      <c r="QSU804" s="20"/>
      <c r="QSV804" s="20"/>
      <c r="QSW804" s="20"/>
      <c r="QSX804" s="20"/>
      <c r="QSY804" s="20"/>
      <c r="QSZ804" s="20"/>
      <c r="QTA804" s="20"/>
      <c r="QTB804" s="20"/>
      <c r="QTC804" s="20"/>
      <c r="QTD804" s="20"/>
      <c r="QTE804" s="20"/>
      <c r="QTF804" s="20"/>
      <c r="QTG804" s="20"/>
      <c r="QTH804" s="20"/>
      <c r="QTI804" s="20"/>
      <c r="QTJ804" s="20"/>
      <c r="QTK804" s="20"/>
      <c r="QTL804" s="20"/>
      <c r="QTM804" s="20"/>
      <c r="QTN804" s="20"/>
      <c r="QTO804" s="20"/>
      <c r="QTP804" s="20"/>
      <c r="QTQ804" s="20"/>
      <c r="QTR804" s="20"/>
      <c r="QTS804" s="20"/>
      <c r="QTT804" s="20"/>
      <c r="QTU804" s="20"/>
      <c r="QTV804" s="20"/>
      <c r="QTW804" s="20"/>
      <c r="QTX804" s="20"/>
      <c r="QTY804" s="20"/>
      <c r="QTZ804" s="20"/>
      <c r="QUA804" s="20"/>
      <c r="QUB804" s="20"/>
      <c r="QUC804" s="20"/>
      <c r="QUD804" s="20"/>
      <c r="QUE804" s="20"/>
      <c r="QUF804" s="20"/>
      <c r="QUG804" s="20"/>
      <c r="QUH804" s="20"/>
      <c r="QUI804" s="20"/>
      <c r="QUJ804" s="20"/>
      <c r="QUK804" s="20"/>
      <c r="QUL804" s="20"/>
      <c r="QUM804" s="20"/>
      <c r="QUN804" s="20"/>
      <c r="QUO804" s="20"/>
      <c r="QUP804" s="20"/>
      <c r="QUQ804" s="20"/>
      <c r="QUR804" s="20"/>
      <c r="QUS804" s="20"/>
      <c r="QUT804" s="20"/>
      <c r="QUU804" s="20"/>
      <c r="QUV804" s="20"/>
      <c r="QUW804" s="20"/>
      <c r="QUX804" s="20"/>
      <c r="QUY804" s="20"/>
      <c r="QUZ804" s="20"/>
      <c r="QVA804" s="20"/>
      <c r="QVB804" s="20"/>
      <c r="QVC804" s="20"/>
      <c r="QVD804" s="20"/>
      <c r="QVE804" s="20"/>
      <c r="QVF804" s="20"/>
      <c r="QVG804" s="20"/>
      <c r="QVH804" s="20"/>
      <c r="QVI804" s="20"/>
      <c r="QVJ804" s="20"/>
      <c r="QVK804" s="20"/>
      <c r="QVL804" s="20"/>
      <c r="QVM804" s="20"/>
      <c r="QVN804" s="20"/>
      <c r="QVO804" s="20"/>
      <c r="QVP804" s="20"/>
      <c r="QVQ804" s="20"/>
      <c r="QVR804" s="20"/>
      <c r="QVS804" s="20"/>
      <c r="QVT804" s="20"/>
      <c r="QVU804" s="20"/>
      <c r="QVV804" s="20"/>
      <c r="QVW804" s="20"/>
      <c r="QVX804" s="20"/>
      <c r="QVY804" s="20"/>
      <c r="QVZ804" s="20"/>
      <c r="QWA804" s="20"/>
      <c r="QWB804" s="20"/>
      <c r="QWC804" s="20"/>
      <c r="QWD804" s="20"/>
      <c r="QWE804" s="20"/>
      <c r="QWF804" s="20"/>
      <c r="QWG804" s="20"/>
      <c r="QWH804" s="20"/>
      <c r="QWI804" s="20"/>
      <c r="QWJ804" s="20"/>
      <c r="QWK804" s="20"/>
      <c r="QWL804" s="20"/>
      <c r="QWM804" s="20"/>
      <c r="QWN804" s="20"/>
      <c r="QWO804" s="20"/>
      <c r="QWP804" s="20"/>
      <c r="QWQ804" s="20"/>
      <c r="QWR804" s="20"/>
      <c r="QWS804" s="20"/>
      <c r="QWT804" s="20"/>
      <c r="QWU804" s="20"/>
      <c r="QWV804" s="20"/>
      <c r="QWW804" s="20"/>
      <c r="QWX804" s="20"/>
      <c r="QWY804" s="20"/>
      <c r="QWZ804" s="20"/>
      <c r="QXA804" s="20"/>
      <c r="QXB804" s="20"/>
      <c r="QXC804" s="20"/>
      <c r="QXD804" s="20"/>
      <c r="QXE804" s="20"/>
      <c r="QXF804" s="20"/>
      <c r="QXG804" s="20"/>
      <c r="QXH804" s="20"/>
      <c r="QXI804" s="20"/>
      <c r="QXJ804" s="20"/>
      <c r="QXK804" s="20"/>
      <c r="QXL804" s="20"/>
      <c r="QXM804" s="20"/>
      <c r="QXN804" s="20"/>
      <c r="QXO804" s="20"/>
      <c r="QXP804" s="20"/>
      <c r="QXQ804" s="20"/>
      <c r="QXR804" s="20"/>
      <c r="QXS804" s="20"/>
      <c r="QXT804" s="20"/>
      <c r="QXU804" s="20"/>
      <c r="QXV804" s="20"/>
      <c r="QXW804" s="20"/>
      <c r="QXX804" s="20"/>
      <c r="QXY804" s="20"/>
      <c r="QXZ804" s="20"/>
      <c r="QYA804" s="20"/>
      <c r="QYB804" s="20"/>
      <c r="QYC804" s="20"/>
      <c r="QYD804" s="20"/>
      <c r="QYE804" s="20"/>
      <c r="QYF804" s="20"/>
      <c r="QYG804" s="20"/>
      <c r="QYH804" s="20"/>
      <c r="QYI804" s="20"/>
      <c r="QYJ804" s="20"/>
      <c r="QYK804" s="20"/>
      <c r="QYL804" s="20"/>
      <c r="QYM804" s="20"/>
      <c r="QYN804" s="20"/>
      <c r="QYO804" s="20"/>
      <c r="QYP804" s="20"/>
      <c r="QYQ804" s="20"/>
      <c r="QYR804" s="20"/>
      <c r="QYS804" s="20"/>
      <c r="QYT804" s="20"/>
      <c r="QYU804" s="20"/>
      <c r="QYV804" s="20"/>
      <c r="QYW804" s="20"/>
      <c r="QYX804" s="20"/>
      <c r="QYY804" s="20"/>
      <c r="QYZ804" s="20"/>
      <c r="QZA804" s="20"/>
      <c r="QZB804" s="20"/>
      <c r="QZC804" s="20"/>
      <c r="QZD804" s="20"/>
      <c r="QZE804" s="20"/>
      <c r="QZF804" s="20"/>
      <c r="QZG804" s="20"/>
      <c r="QZH804" s="20"/>
      <c r="QZI804" s="20"/>
      <c r="QZJ804" s="20"/>
      <c r="QZK804" s="20"/>
      <c r="QZL804" s="20"/>
      <c r="QZM804" s="20"/>
      <c r="QZN804" s="20"/>
      <c r="QZO804" s="20"/>
      <c r="QZP804" s="20"/>
      <c r="QZQ804" s="20"/>
      <c r="QZR804" s="20"/>
      <c r="QZS804" s="20"/>
      <c r="QZT804" s="20"/>
      <c r="QZU804" s="20"/>
      <c r="QZV804" s="20"/>
      <c r="QZW804" s="20"/>
      <c r="QZX804" s="20"/>
      <c r="QZY804" s="20"/>
      <c r="QZZ804" s="20"/>
      <c r="RAA804" s="20"/>
      <c r="RAB804" s="20"/>
      <c r="RAC804" s="20"/>
      <c r="RAD804" s="20"/>
      <c r="RAE804" s="20"/>
      <c r="RAF804" s="20"/>
      <c r="RAG804" s="20"/>
      <c r="RAH804" s="20"/>
      <c r="RAI804" s="20"/>
      <c r="RAJ804" s="20"/>
      <c r="RAK804" s="20"/>
      <c r="RAL804" s="20"/>
      <c r="RAM804" s="20"/>
      <c r="RAN804" s="20"/>
      <c r="RAO804" s="20"/>
      <c r="RAP804" s="20"/>
      <c r="RAQ804" s="20"/>
      <c r="RAR804" s="20"/>
      <c r="RAS804" s="20"/>
      <c r="RAT804" s="20"/>
      <c r="RAU804" s="20"/>
      <c r="RAV804" s="20"/>
      <c r="RAW804" s="20"/>
      <c r="RAX804" s="20"/>
      <c r="RAY804" s="20"/>
      <c r="RAZ804" s="20"/>
      <c r="RBA804" s="20"/>
      <c r="RBB804" s="20"/>
      <c r="RBC804" s="20"/>
      <c r="RBD804" s="20"/>
      <c r="RBE804" s="20"/>
      <c r="RBF804" s="20"/>
      <c r="RBG804" s="20"/>
      <c r="RBH804" s="20"/>
      <c r="RBI804" s="20"/>
      <c r="RBJ804" s="20"/>
      <c r="RBK804" s="20"/>
      <c r="RBL804" s="20"/>
      <c r="RBM804" s="20"/>
      <c r="RBN804" s="20"/>
      <c r="RBO804" s="20"/>
      <c r="RBP804" s="20"/>
      <c r="RBQ804" s="20"/>
      <c r="RBR804" s="20"/>
      <c r="RBS804" s="20"/>
      <c r="RBT804" s="20"/>
      <c r="RBU804" s="20"/>
      <c r="RBV804" s="20"/>
      <c r="RBW804" s="20"/>
      <c r="RBX804" s="20"/>
      <c r="RBY804" s="20"/>
      <c r="RBZ804" s="20"/>
      <c r="RCA804" s="20"/>
      <c r="RCB804" s="20"/>
      <c r="RCC804" s="20"/>
      <c r="RCD804" s="20"/>
      <c r="RCE804" s="20"/>
      <c r="RCF804" s="20"/>
      <c r="RCG804" s="20"/>
      <c r="RCH804" s="20"/>
      <c r="RCI804" s="20"/>
      <c r="RCJ804" s="20"/>
      <c r="RCK804" s="20"/>
      <c r="RCL804" s="20"/>
      <c r="RCM804" s="20"/>
      <c r="RCN804" s="20"/>
      <c r="RCO804" s="20"/>
      <c r="RCP804" s="20"/>
      <c r="RCQ804" s="20"/>
      <c r="RCR804" s="20"/>
      <c r="RCS804" s="20"/>
      <c r="RCT804" s="20"/>
      <c r="RCU804" s="20"/>
      <c r="RCV804" s="20"/>
      <c r="RCW804" s="20"/>
      <c r="RCX804" s="20"/>
      <c r="RCY804" s="20"/>
      <c r="RCZ804" s="20"/>
      <c r="RDA804" s="20"/>
      <c r="RDB804" s="20"/>
      <c r="RDC804" s="20"/>
      <c r="RDD804" s="20"/>
      <c r="RDE804" s="20"/>
      <c r="RDF804" s="20"/>
      <c r="RDG804" s="20"/>
      <c r="RDH804" s="20"/>
      <c r="RDI804" s="20"/>
      <c r="RDJ804" s="20"/>
      <c r="RDK804" s="20"/>
      <c r="RDL804" s="20"/>
      <c r="RDM804" s="20"/>
      <c r="RDN804" s="20"/>
      <c r="RDO804" s="20"/>
      <c r="RDP804" s="20"/>
      <c r="RDQ804" s="20"/>
      <c r="RDR804" s="20"/>
      <c r="RDS804" s="20"/>
      <c r="RDT804" s="20"/>
      <c r="RDU804" s="20"/>
      <c r="RDV804" s="20"/>
      <c r="RDW804" s="20"/>
      <c r="RDX804" s="20"/>
      <c r="RDY804" s="20"/>
      <c r="RDZ804" s="20"/>
      <c r="REA804" s="20"/>
      <c r="REB804" s="20"/>
      <c r="REC804" s="20"/>
      <c r="RED804" s="20"/>
      <c r="REE804" s="20"/>
      <c r="REF804" s="20"/>
      <c r="REG804" s="20"/>
      <c r="REH804" s="20"/>
      <c r="REI804" s="20"/>
      <c r="REJ804" s="20"/>
      <c r="REK804" s="20"/>
      <c r="REL804" s="20"/>
      <c r="REM804" s="20"/>
      <c r="REN804" s="20"/>
      <c r="REO804" s="20"/>
      <c r="REP804" s="20"/>
      <c r="REQ804" s="20"/>
      <c r="RER804" s="20"/>
      <c r="RES804" s="20"/>
      <c r="RET804" s="20"/>
      <c r="REU804" s="20"/>
      <c r="REV804" s="20"/>
      <c r="REW804" s="20"/>
      <c r="REX804" s="20"/>
      <c r="REY804" s="20"/>
      <c r="REZ804" s="20"/>
      <c r="RFA804" s="20"/>
      <c r="RFB804" s="20"/>
      <c r="RFC804" s="20"/>
      <c r="RFD804" s="20"/>
      <c r="RFE804" s="20"/>
      <c r="RFF804" s="20"/>
      <c r="RFG804" s="20"/>
      <c r="RFH804" s="20"/>
      <c r="RFI804" s="20"/>
      <c r="RFJ804" s="20"/>
      <c r="RFK804" s="20"/>
      <c r="RFL804" s="20"/>
      <c r="RFM804" s="20"/>
      <c r="RFN804" s="20"/>
      <c r="RFO804" s="20"/>
      <c r="RFP804" s="20"/>
      <c r="RFQ804" s="20"/>
      <c r="RFR804" s="20"/>
      <c r="RFS804" s="20"/>
      <c r="RFT804" s="20"/>
      <c r="RFU804" s="20"/>
      <c r="RFV804" s="20"/>
      <c r="RFW804" s="20"/>
      <c r="RFX804" s="20"/>
      <c r="RFY804" s="20"/>
      <c r="RFZ804" s="20"/>
      <c r="RGA804" s="20"/>
      <c r="RGB804" s="20"/>
      <c r="RGC804" s="20"/>
      <c r="RGD804" s="20"/>
      <c r="RGE804" s="20"/>
      <c r="RGF804" s="20"/>
      <c r="RGG804" s="20"/>
      <c r="RGH804" s="20"/>
      <c r="RGI804" s="20"/>
      <c r="RGJ804" s="20"/>
      <c r="RGK804" s="20"/>
      <c r="RGL804" s="20"/>
      <c r="RGM804" s="20"/>
      <c r="RGN804" s="20"/>
      <c r="RGO804" s="20"/>
      <c r="RGP804" s="20"/>
      <c r="RGQ804" s="20"/>
      <c r="RGR804" s="20"/>
      <c r="RGS804" s="20"/>
      <c r="RGT804" s="20"/>
      <c r="RGU804" s="20"/>
      <c r="RGV804" s="20"/>
      <c r="RGW804" s="20"/>
      <c r="RGX804" s="20"/>
      <c r="RGY804" s="20"/>
      <c r="RGZ804" s="20"/>
      <c r="RHA804" s="20"/>
      <c r="RHB804" s="20"/>
      <c r="RHC804" s="20"/>
      <c r="RHD804" s="20"/>
      <c r="RHE804" s="20"/>
      <c r="RHF804" s="20"/>
      <c r="RHG804" s="20"/>
      <c r="RHH804" s="20"/>
      <c r="RHI804" s="20"/>
      <c r="RHJ804" s="20"/>
      <c r="RHK804" s="20"/>
      <c r="RHL804" s="20"/>
      <c r="RHM804" s="20"/>
      <c r="RHN804" s="20"/>
      <c r="RHO804" s="20"/>
      <c r="RHP804" s="20"/>
      <c r="RHQ804" s="20"/>
      <c r="RHR804" s="20"/>
      <c r="RHS804" s="20"/>
      <c r="RHT804" s="20"/>
      <c r="RHU804" s="20"/>
      <c r="RHV804" s="20"/>
      <c r="RHW804" s="20"/>
      <c r="RHX804" s="20"/>
      <c r="RHY804" s="20"/>
      <c r="RHZ804" s="20"/>
      <c r="RIA804" s="20"/>
      <c r="RIB804" s="20"/>
      <c r="RIC804" s="20"/>
      <c r="RID804" s="20"/>
      <c r="RIE804" s="20"/>
      <c r="RIF804" s="20"/>
      <c r="RIG804" s="20"/>
      <c r="RIH804" s="20"/>
      <c r="RII804" s="20"/>
      <c r="RIJ804" s="20"/>
      <c r="RIK804" s="20"/>
      <c r="RIL804" s="20"/>
      <c r="RIM804" s="20"/>
      <c r="RIN804" s="20"/>
      <c r="RIO804" s="20"/>
      <c r="RIP804" s="20"/>
      <c r="RIQ804" s="20"/>
      <c r="RIR804" s="20"/>
      <c r="RIS804" s="20"/>
      <c r="RIT804" s="20"/>
      <c r="RIU804" s="20"/>
      <c r="RIV804" s="20"/>
      <c r="RIW804" s="20"/>
      <c r="RIX804" s="20"/>
      <c r="RIY804" s="20"/>
      <c r="RIZ804" s="20"/>
      <c r="RJA804" s="20"/>
      <c r="RJB804" s="20"/>
      <c r="RJC804" s="20"/>
      <c r="RJD804" s="20"/>
      <c r="RJE804" s="20"/>
      <c r="RJF804" s="20"/>
      <c r="RJG804" s="20"/>
      <c r="RJH804" s="20"/>
      <c r="RJI804" s="20"/>
      <c r="RJJ804" s="20"/>
      <c r="RJK804" s="20"/>
      <c r="RJL804" s="20"/>
      <c r="RJM804" s="20"/>
      <c r="RJN804" s="20"/>
      <c r="RJO804" s="20"/>
      <c r="RJP804" s="20"/>
      <c r="RJQ804" s="20"/>
      <c r="RJR804" s="20"/>
      <c r="RJS804" s="20"/>
      <c r="RJT804" s="20"/>
      <c r="RJU804" s="20"/>
      <c r="RJV804" s="20"/>
      <c r="RJW804" s="20"/>
      <c r="RJX804" s="20"/>
      <c r="RJY804" s="20"/>
      <c r="RJZ804" s="20"/>
      <c r="RKA804" s="20"/>
      <c r="RKB804" s="20"/>
      <c r="RKC804" s="20"/>
      <c r="RKD804" s="20"/>
      <c r="RKE804" s="20"/>
      <c r="RKF804" s="20"/>
      <c r="RKG804" s="20"/>
      <c r="RKH804" s="20"/>
      <c r="RKI804" s="20"/>
      <c r="RKJ804" s="20"/>
      <c r="RKK804" s="20"/>
      <c r="RKL804" s="20"/>
      <c r="RKM804" s="20"/>
      <c r="RKN804" s="20"/>
      <c r="RKO804" s="20"/>
      <c r="RKP804" s="20"/>
      <c r="RKQ804" s="20"/>
      <c r="RKR804" s="20"/>
      <c r="RKS804" s="20"/>
      <c r="RKT804" s="20"/>
      <c r="RKU804" s="20"/>
      <c r="RKV804" s="20"/>
      <c r="RKW804" s="20"/>
      <c r="RKX804" s="20"/>
      <c r="RKY804" s="20"/>
      <c r="RKZ804" s="20"/>
      <c r="RLA804" s="20"/>
      <c r="RLB804" s="20"/>
      <c r="RLC804" s="20"/>
      <c r="RLD804" s="20"/>
      <c r="RLE804" s="20"/>
      <c r="RLF804" s="20"/>
      <c r="RLG804" s="20"/>
      <c r="RLH804" s="20"/>
      <c r="RLI804" s="20"/>
      <c r="RLJ804" s="20"/>
      <c r="RLK804" s="20"/>
      <c r="RLL804" s="20"/>
      <c r="RLM804" s="20"/>
      <c r="RLN804" s="20"/>
      <c r="RLO804" s="20"/>
      <c r="RLP804" s="20"/>
      <c r="RLQ804" s="20"/>
      <c r="RLR804" s="20"/>
      <c r="RLS804" s="20"/>
      <c r="RLT804" s="20"/>
      <c r="RLU804" s="20"/>
      <c r="RLV804" s="20"/>
      <c r="RLW804" s="20"/>
      <c r="RLX804" s="20"/>
      <c r="RLY804" s="20"/>
      <c r="RLZ804" s="20"/>
      <c r="RMA804" s="20"/>
      <c r="RMB804" s="20"/>
      <c r="RMC804" s="20"/>
      <c r="RMD804" s="20"/>
      <c r="RME804" s="20"/>
      <c r="RMF804" s="20"/>
      <c r="RMG804" s="20"/>
      <c r="RMH804" s="20"/>
      <c r="RMI804" s="20"/>
      <c r="RMJ804" s="20"/>
      <c r="RMK804" s="20"/>
      <c r="RML804" s="20"/>
      <c r="RMM804" s="20"/>
      <c r="RMN804" s="20"/>
      <c r="RMO804" s="20"/>
      <c r="RMP804" s="20"/>
      <c r="RMQ804" s="20"/>
      <c r="RMR804" s="20"/>
      <c r="RMS804" s="20"/>
      <c r="RMT804" s="20"/>
      <c r="RMU804" s="20"/>
      <c r="RMV804" s="20"/>
      <c r="RMW804" s="20"/>
      <c r="RMX804" s="20"/>
      <c r="RMY804" s="20"/>
      <c r="RMZ804" s="20"/>
      <c r="RNA804" s="20"/>
      <c r="RNB804" s="20"/>
      <c r="RNC804" s="20"/>
      <c r="RND804" s="20"/>
      <c r="RNE804" s="20"/>
      <c r="RNF804" s="20"/>
      <c r="RNG804" s="20"/>
      <c r="RNH804" s="20"/>
      <c r="RNI804" s="20"/>
      <c r="RNJ804" s="20"/>
      <c r="RNK804" s="20"/>
      <c r="RNL804" s="20"/>
      <c r="RNM804" s="20"/>
      <c r="RNN804" s="20"/>
      <c r="RNO804" s="20"/>
      <c r="RNP804" s="20"/>
      <c r="RNQ804" s="20"/>
      <c r="RNR804" s="20"/>
      <c r="RNS804" s="20"/>
      <c r="RNT804" s="20"/>
      <c r="RNU804" s="20"/>
      <c r="RNV804" s="20"/>
      <c r="RNW804" s="20"/>
      <c r="RNX804" s="20"/>
      <c r="RNY804" s="20"/>
      <c r="RNZ804" s="20"/>
      <c r="ROA804" s="20"/>
      <c r="ROB804" s="20"/>
      <c r="ROC804" s="20"/>
      <c r="ROD804" s="20"/>
      <c r="ROE804" s="20"/>
      <c r="ROF804" s="20"/>
      <c r="ROG804" s="20"/>
      <c r="ROH804" s="20"/>
      <c r="ROI804" s="20"/>
      <c r="ROJ804" s="20"/>
      <c r="ROK804" s="20"/>
      <c r="ROL804" s="20"/>
      <c r="ROM804" s="20"/>
      <c r="RON804" s="20"/>
      <c r="ROO804" s="20"/>
      <c r="ROP804" s="20"/>
      <c r="ROQ804" s="20"/>
      <c r="ROR804" s="20"/>
      <c r="ROS804" s="20"/>
      <c r="ROT804" s="20"/>
      <c r="ROU804" s="20"/>
      <c r="ROV804" s="20"/>
      <c r="ROW804" s="20"/>
      <c r="ROX804" s="20"/>
      <c r="ROY804" s="20"/>
      <c r="ROZ804" s="20"/>
      <c r="RPA804" s="20"/>
      <c r="RPB804" s="20"/>
      <c r="RPC804" s="20"/>
      <c r="RPD804" s="20"/>
      <c r="RPE804" s="20"/>
      <c r="RPF804" s="20"/>
      <c r="RPG804" s="20"/>
      <c r="RPH804" s="20"/>
      <c r="RPI804" s="20"/>
      <c r="RPJ804" s="20"/>
      <c r="RPK804" s="20"/>
      <c r="RPL804" s="20"/>
      <c r="RPM804" s="20"/>
      <c r="RPN804" s="20"/>
      <c r="RPO804" s="20"/>
      <c r="RPP804" s="20"/>
      <c r="RPQ804" s="20"/>
      <c r="RPR804" s="20"/>
      <c r="RPS804" s="20"/>
      <c r="RPT804" s="20"/>
      <c r="RPU804" s="20"/>
      <c r="RPV804" s="20"/>
      <c r="RPW804" s="20"/>
      <c r="RPX804" s="20"/>
      <c r="RPY804" s="20"/>
      <c r="RPZ804" s="20"/>
      <c r="RQA804" s="20"/>
      <c r="RQB804" s="20"/>
      <c r="RQC804" s="20"/>
      <c r="RQD804" s="20"/>
      <c r="RQE804" s="20"/>
      <c r="RQF804" s="20"/>
      <c r="RQG804" s="20"/>
      <c r="RQH804" s="20"/>
      <c r="RQI804" s="20"/>
      <c r="RQJ804" s="20"/>
      <c r="RQK804" s="20"/>
      <c r="RQL804" s="20"/>
      <c r="RQM804" s="20"/>
      <c r="RQN804" s="20"/>
      <c r="RQO804" s="20"/>
      <c r="RQP804" s="20"/>
      <c r="RQQ804" s="20"/>
      <c r="RQR804" s="20"/>
      <c r="RQS804" s="20"/>
      <c r="RQT804" s="20"/>
      <c r="RQU804" s="20"/>
      <c r="RQV804" s="20"/>
      <c r="RQW804" s="20"/>
      <c r="RQX804" s="20"/>
      <c r="RQY804" s="20"/>
      <c r="RQZ804" s="20"/>
      <c r="RRA804" s="20"/>
      <c r="RRB804" s="20"/>
      <c r="RRC804" s="20"/>
      <c r="RRD804" s="20"/>
      <c r="RRE804" s="20"/>
      <c r="RRF804" s="20"/>
      <c r="RRG804" s="20"/>
      <c r="RRH804" s="20"/>
      <c r="RRI804" s="20"/>
      <c r="RRJ804" s="20"/>
      <c r="RRK804" s="20"/>
      <c r="RRL804" s="20"/>
      <c r="RRM804" s="20"/>
      <c r="RRN804" s="20"/>
      <c r="RRO804" s="20"/>
      <c r="RRP804" s="20"/>
      <c r="RRQ804" s="20"/>
      <c r="RRR804" s="20"/>
      <c r="RRS804" s="20"/>
      <c r="RRT804" s="20"/>
      <c r="RRU804" s="20"/>
      <c r="RRV804" s="20"/>
      <c r="RRW804" s="20"/>
      <c r="RRX804" s="20"/>
      <c r="RRY804" s="20"/>
      <c r="RRZ804" s="20"/>
      <c r="RSA804" s="20"/>
      <c r="RSB804" s="20"/>
      <c r="RSC804" s="20"/>
      <c r="RSD804" s="20"/>
      <c r="RSE804" s="20"/>
      <c r="RSF804" s="20"/>
      <c r="RSG804" s="20"/>
      <c r="RSH804" s="20"/>
      <c r="RSI804" s="20"/>
      <c r="RSJ804" s="20"/>
      <c r="RSK804" s="20"/>
      <c r="RSL804" s="20"/>
      <c r="RSM804" s="20"/>
      <c r="RSN804" s="20"/>
      <c r="RSO804" s="20"/>
      <c r="RSP804" s="20"/>
      <c r="RSQ804" s="20"/>
      <c r="RSR804" s="20"/>
      <c r="RSS804" s="20"/>
      <c r="RST804" s="20"/>
      <c r="RSU804" s="20"/>
      <c r="RSV804" s="20"/>
      <c r="RSW804" s="20"/>
      <c r="RSX804" s="20"/>
      <c r="RSY804" s="20"/>
      <c r="RSZ804" s="20"/>
      <c r="RTA804" s="20"/>
      <c r="RTB804" s="20"/>
      <c r="RTC804" s="20"/>
      <c r="RTD804" s="20"/>
      <c r="RTE804" s="20"/>
      <c r="RTF804" s="20"/>
      <c r="RTG804" s="20"/>
      <c r="RTH804" s="20"/>
      <c r="RTI804" s="20"/>
      <c r="RTJ804" s="20"/>
      <c r="RTK804" s="20"/>
      <c r="RTL804" s="20"/>
      <c r="RTM804" s="20"/>
      <c r="RTN804" s="20"/>
      <c r="RTO804" s="20"/>
      <c r="RTP804" s="20"/>
      <c r="RTQ804" s="20"/>
      <c r="RTR804" s="20"/>
      <c r="RTS804" s="20"/>
      <c r="RTT804" s="20"/>
      <c r="RTU804" s="20"/>
      <c r="RTV804" s="20"/>
      <c r="RTW804" s="20"/>
      <c r="RTX804" s="20"/>
      <c r="RTY804" s="20"/>
      <c r="RTZ804" s="20"/>
      <c r="RUA804" s="20"/>
      <c r="RUB804" s="20"/>
      <c r="RUC804" s="20"/>
      <c r="RUD804" s="20"/>
      <c r="RUE804" s="20"/>
      <c r="RUF804" s="20"/>
      <c r="RUG804" s="20"/>
      <c r="RUH804" s="20"/>
      <c r="RUI804" s="20"/>
      <c r="RUJ804" s="20"/>
      <c r="RUK804" s="20"/>
      <c r="RUL804" s="20"/>
      <c r="RUM804" s="20"/>
      <c r="RUN804" s="20"/>
      <c r="RUO804" s="20"/>
      <c r="RUP804" s="20"/>
      <c r="RUQ804" s="20"/>
      <c r="RUR804" s="20"/>
      <c r="RUS804" s="20"/>
      <c r="RUT804" s="20"/>
      <c r="RUU804" s="20"/>
      <c r="RUV804" s="20"/>
      <c r="RUW804" s="20"/>
      <c r="RUX804" s="20"/>
      <c r="RUY804" s="20"/>
      <c r="RUZ804" s="20"/>
      <c r="RVA804" s="20"/>
      <c r="RVB804" s="20"/>
      <c r="RVC804" s="20"/>
      <c r="RVD804" s="20"/>
      <c r="RVE804" s="20"/>
      <c r="RVF804" s="20"/>
      <c r="RVG804" s="20"/>
      <c r="RVH804" s="20"/>
      <c r="RVI804" s="20"/>
      <c r="RVJ804" s="20"/>
      <c r="RVK804" s="20"/>
      <c r="RVL804" s="20"/>
      <c r="RVM804" s="20"/>
      <c r="RVN804" s="20"/>
      <c r="RVO804" s="20"/>
      <c r="RVP804" s="20"/>
      <c r="RVQ804" s="20"/>
      <c r="RVR804" s="20"/>
      <c r="RVS804" s="20"/>
      <c r="RVT804" s="20"/>
      <c r="RVU804" s="20"/>
      <c r="RVV804" s="20"/>
      <c r="RVW804" s="20"/>
      <c r="RVX804" s="20"/>
      <c r="RVY804" s="20"/>
      <c r="RVZ804" s="20"/>
      <c r="RWA804" s="20"/>
      <c r="RWB804" s="20"/>
      <c r="RWC804" s="20"/>
      <c r="RWD804" s="20"/>
      <c r="RWE804" s="20"/>
      <c r="RWF804" s="20"/>
      <c r="RWG804" s="20"/>
      <c r="RWH804" s="20"/>
      <c r="RWI804" s="20"/>
      <c r="RWJ804" s="20"/>
      <c r="RWK804" s="20"/>
      <c r="RWL804" s="20"/>
      <c r="RWM804" s="20"/>
      <c r="RWN804" s="20"/>
      <c r="RWO804" s="20"/>
      <c r="RWP804" s="20"/>
      <c r="RWQ804" s="20"/>
      <c r="RWR804" s="20"/>
      <c r="RWS804" s="20"/>
      <c r="RWT804" s="20"/>
      <c r="RWU804" s="20"/>
      <c r="RWV804" s="20"/>
      <c r="RWW804" s="20"/>
      <c r="RWX804" s="20"/>
      <c r="RWY804" s="20"/>
      <c r="RWZ804" s="20"/>
      <c r="RXA804" s="20"/>
      <c r="RXB804" s="20"/>
      <c r="RXC804" s="20"/>
      <c r="RXD804" s="20"/>
      <c r="RXE804" s="20"/>
      <c r="RXF804" s="20"/>
      <c r="RXG804" s="20"/>
      <c r="RXH804" s="20"/>
      <c r="RXI804" s="20"/>
      <c r="RXJ804" s="20"/>
      <c r="RXK804" s="20"/>
      <c r="RXL804" s="20"/>
      <c r="RXM804" s="20"/>
      <c r="RXN804" s="20"/>
      <c r="RXO804" s="20"/>
      <c r="RXP804" s="20"/>
      <c r="RXQ804" s="20"/>
      <c r="RXR804" s="20"/>
      <c r="RXS804" s="20"/>
      <c r="RXT804" s="20"/>
      <c r="RXU804" s="20"/>
      <c r="RXV804" s="20"/>
      <c r="RXW804" s="20"/>
      <c r="RXX804" s="20"/>
      <c r="RXY804" s="20"/>
      <c r="RXZ804" s="20"/>
      <c r="RYA804" s="20"/>
      <c r="RYB804" s="20"/>
      <c r="RYC804" s="20"/>
      <c r="RYD804" s="20"/>
      <c r="RYE804" s="20"/>
      <c r="RYF804" s="20"/>
      <c r="RYG804" s="20"/>
      <c r="RYH804" s="20"/>
      <c r="RYI804" s="20"/>
      <c r="RYJ804" s="20"/>
      <c r="RYK804" s="20"/>
      <c r="RYL804" s="20"/>
      <c r="RYM804" s="20"/>
      <c r="RYN804" s="20"/>
      <c r="RYO804" s="20"/>
      <c r="RYP804" s="20"/>
      <c r="RYQ804" s="20"/>
      <c r="RYR804" s="20"/>
      <c r="RYS804" s="20"/>
      <c r="RYT804" s="20"/>
      <c r="RYU804" s="20"/>
      <c r="RYV804" s="20"/>
      <c r="RYW804" s="20"/>
      <c r="RYX804" s="20"/>
      <c r="RYY804" s="20"/>
      <c r="RYZ804" s="20"/>
      <c r="RZA804" s="20"/>
      <c r="RZB804" s="20"/>
      <c r="RZC804" s="20"/>
      <c r="RZD804" s="20"/>
      <c r="RZE804" s="20"/>
      <c r="RZF804" s="20"/>
      <c r="RZG804" s="20"/>
      <c r="RZH804" s="20"/>
      <c r="RZI804" s="20"/>
      <c r="RZJ804" s="20"/>
      <c r="RZK804" s="20"/>
      <c r="RZL804" s="20"/>
      <c r="RZM804" s="20"/>
      <c r="RZN804" s="20"/>
      <c r="RZO804" s="20"/>
      <c r="RZP804" s="20"/>
      <c r="RZQ804" s="20"/>
      <c r="RZR804" s="20"/>
      <c r="RZS804" s="20"/>
      <c r="RZT804" s="20"/>
      <c r="RZU804" s="20"/>
      <c r="RZV804" s="20"/>
      <c r="RZW804" s="20"/>
      <c r="RZX804" s="20"/>
      <c r="RZY804" s="20"/>
      <c r="RZZ804" s="20"/>
      <c r="SAA804" s="20"/>
      <c r="SAB804" s="20"/>
      <c r="SAC804" s="20"/>
      <c r="SAD804" s="20"/>
      <c r="SAE804" s="20"/>
      <c r="SAF804" s="20"/>
      <c r="SAG804" s="20"/>
      <c r="SAH804" s="20"/>
      <c r="SAI804" s="20"/>
      <c r="SAJ804" s="20"/>
      <c r="SAK804" s="20"/>
      <c r="SAL804" s="20"/>
      <c r="SAM804" s="20"/>
      <c r="SAN804" s="20"/>
      <c r="SAO804" s="20"/>
      <c r="SAP804" s="20"/>
      <c r="SAQ804" s="20"/>
      <c r="SAR804" s="20"/>
      <c r="SAS804" s="20"/>
      <c r="SAT804" s="20"/>
      <c r="SAU804" s="20"/>
      <c r="SAV804" s="20"/>
      <c r="SAW804" s="20"/>
      <c r="SAX804" s="20"/>
      <c r="SAY804" s="20"/>
      <c r="SAZ804" s="20"/>
      <c r="SBA804" s="20"/>
      <c r="SBB804" s="20"/>
      <c r="SBC804" s="20"/>
      <c r="SBD804" s="20"/>
      <c r="SBE804" s="20"/>
      <c r="SBF804" s="20"/>
      <c r="SBG804" s="20"/>
      <c r="SBH804" s="20"/>
      <c r="SBI804" s="20"/>
      <c r="SBJ804" s="20"/>
      <c r="SBK804" s="20"/>
      <c r="SBL804" s="20"/>
      <c r="SBM804" s="20"/>
      <c r="SBN804" s="20"/>
      <c r="SBO804" s="20"/>
      <c r="SBP804" s="20"/>
      <c r="SBQ804" s="20"/>
      <c r="SBR804" s="20"/>
      <c r="SBS804" s="20"/>
      <c r="SBT804" s="20"/>
      <c r="SBU804" s="20"/>
      <c r="SBV804" s="20"/>
      <c r="SBW804" s="20"/>
      <c r="SBX804" s="20"/>
      <c r="SBY804" s="20"/>
      <c r="SBZ804" s="20"/>
      <c r="SCA804" s="20"/>
      <c r="SCB804" s="20"/>
      <c r="SCC804" s="20"/>
      <c r="SCD804" s="20"/>
      <c r="SCE804" s="20"/>
      <c r="SCF804" s="20"/>
      <c r="SCG804" s="20"/>
      <c r="SCH804" s="20"/>
      <c r="SCI804" s="20"/>
      <c r="SCJ804" s="20"/>
      <c r="SCK804" s="20"/>
      <c r="SCL804" s="20"/>
      <c r="SCM804" s="20"/>
      <c r="SCN804" s="20"/>
      <c r="SCO804" s="20"/>
      <c r="SCP804" s="20"/>
      <c r="SCQ804" s="20"/>
      <c r="SCR804" s="20"/>
      <c r="SCS804" s="20"/>
      <c r="SCT804" s="20"/>
      <c r="SCU804" s="20"/>
      <c r="SCV804" s="20"/>
      <c r="SCW804" s="20"/>
      <c r="SCX804" s="20"/>
      <c r="SCY804" s="20"/>
      <c r="SCZ804" s="20"/>
      <c r="SDA804" s="20"/>
      <c r="SDB804" s="20"/>
      <c r="SDC804" s="20"/>
      <c r="SDD804" s="20"/>
      <c r="SDE804" s="20"/>
      <c r="SDF804" s="20"/>
      <c r="SDG804" s="20"/>
      <c r="SDH804" s="20"/>
      <c r="SDI804" s="20"/>
      <c r="SDJ804" s="20"/>
      <c r="SDK804" s="20"/>
      <c r="SDL804" s="20"/>
      <c r="SDM804" s="20"/>
      <c r="SDN804" s="20"/>
      <c r="SDO804" s="20"/>
      <c r="SDP804" s="20"/>
      <c r="SDQ804" s="20"/>
      <c r="SDR804" s="20"/>
      <c r="SDS804" s="20"/>
      <c r="SDT804" s="20"/>
      <c r="SDU804" s="20"/>
      <c r="SDV804" s="20"/>
      <c r="SDW804" s="20"/>
      <c r="SDX804" s="20"/>
      <c r="SDY804" s="20"/>
      <c r="SDZ804" s="20"/>
      <c r="SEA804" s="20"/>
      <c r="SEB804" s="20"/>
      <c r="SEC804" s="20"/>
      <c r="SED804" s="20"/>
      <c r="SEE804" s="20"/>
      <c r="SEF804" s="20"/>
      <c r="SEG804" s="20"/>
      <c r="SEH804" s="20"/>
      <c r="SEI804" s="20"/>
      <c r="SEJ804" s="20"/>
      <c r="SEK804" s="20"/>
      <c r="SEL804" s="20"/>
      <c r="SEM804" s="20"/>
      <c r="SEN804" s="20"/>
      <c r="SEO804" s="20"/>
      <c r="SEP804" s="20"/>
      <c r="SEQ804" s="20"/>
      <c r="SER804" s="20"/>
      <c r="SES804" s="20"/>
      <c r="SET804" s="20"/>
      <c r="SEU804" s="20"/>
      <c r="SEV804" s="20"/>
      <c r="SEW804" s="20"/>
      <c r="SEX804" s="20"/>
      <c r="SEY804" s="20"/>
      <c r="SEZ804" s="20"/>
      <c r="SFA804" s="20"/>
      <c r="SFB804" s="20"/>
      <c r="SFC804" s="20"/>
      <c r="SFD804" s="20"/>
      <c r="SFE804" s="20"/>
      <c r="SFF804" s="20"/>
      <c r="SFG804" s="20"/>
      <c r="SFH804" s="20"/>
      <c r="SFI804" s="20"/>
      <c r="SFJ804" s="20"/>
      <c r="SFK804" s="20"/>
      <c r="SFL804" s="20"/>
      <c r="SFM804" s="20"/>
      <c r="SFN804" s="20"/>
      <c r="SFO804" s="20"/>
      <c r="SFP804" s="20"/>
      <c r="SFQ804" s="20"/>
      <c r="SFR804" s="20"/>
      <c r="SFS804" s="20"/>
      <c r="SFT804" s="20"/>
      <c r="SFU804" s="20"/>
      <c r="SFV804" s="20"/>
      <c r="SFW804" s="20"/>
      <c r="SFX804" s="20"/>
      <c r="SFY804" s="20"/>
      <c r="SFZ804" s="20"/>
      <c r="SGA804" s="20"/>
      <c r="SGB804" s="20"/>
      <c r="SGC804" s="20"/>
      <c r="SGD804" s="20"/>
      <c r="SGE804" s="20"/>
      <c r="SGF804" s="20"/>
      <c r="SGG804" s="20"/>
      <c r="SGH804" s="20"/>
      <c r="SGI804" s="20"/>
      <c r="SGJ804" s="20"/>
      <c r="SGK804" s="20"/>
      <c r="SGL804" s="20"/>
      <c r="SGM804" s="20"/>
      <c r="SGN804" s="20"/>
      <c r="SGO804" s="20"/>
      <c r="SGP804" s="20"/>
      <c r="SGQ804" s="20"/>
      <c r="SGR804" s="20"/>
      <c r="SGS804" s="20"/>
      <c r="SGT804" s="20"/>
      <c r="SGU804" s="20"/>
      <c r="SGV804" s="20"/>
      <c r="SGW804" s="20"/>
      <c r="SGX804" s="20"/>
      <c r="SGY804" s="20"/>
      <c r="SGZ804" s="20"/>
      <c r="SHA804" s="20"/>
      <c r="SHB804" s="20"/>
      <c r="SHC804" s="20"/>
      <c r="SHD804" s="20"/>
      <c r="SHE804" s="20"/>
      <c r="SHF804" s="20"/>
      <c r="SHG804" s="20"/>
      <c r="SHH804" s="20"/>
      <c r="SHI804" s="20"/>
      <c r="SHJ804" s="20"/>
      <c r="SHK804" s="20"/>
      <c r="SHL804" s="20"/>
      <c r="SHM804" s="20"/>
      <c r="SHN804" s="20"/>
      <c r="SHO804" s="20"/>
      <c r="SHP804" s="20"/>
      <c r="SHQ804" s="20"/>
      <c r="SHR804" s="20"/>
      <c r="SHS804" s="20"/>
      <c r="SHT804" s="20"/>
      <c r="SHU804" s="20"/>
      <c r="SHV804" s="20"/>
      <c r="SHW804" s="20"/>
      <c r="SHX804" s="20"/>
      <c r="SHY804" s="20"/>
      <c r="SHZ804" s="20"/>
      <c r="SIA804" s="20"/>
      <c r="SIB804" s="20"/>
      <c r="SIC804" s="20"/>
      <c r="SID804" s="20"/>
      <c r="SIE804" s="20"/>
      <c r="SIF804" s="20"/>
      <c r="SIG804" s="20"/>
      <c r="SIH804" s="20"/>
      <c r="SII804" s="20"/>
      <c r="SIJ804" s="20"/>
      <c r="SIK804" s="20"/>
      <c r="SIL804" s="20"/>
      <c r="SIM804" s="20"/>
      <c r="SIN804" s="20"/>
      <c r="SIO804" s="20"/>
      <c r="SIP804" s="20"/>
      <c r="SIQ804" s="20"/>
      <c r="SIR804" s="20"/>
      <c r="SIS804" s="20"/>
      <c r="SIT804" s="20"/>
      <c r="SIU804" s="20"/>
      <c r="SIV804" s="20"/>
      <c r="SIW804" s="20"/>
      <c r="SIX804" s="20"/>
      <c r="SIY804" s="20"/>
      <c r="SIZ804" s="20"/>
      <c r="SJA804" s="20"/>
      <c r="SJB804" s="20"/>
      <c r="SJC804" s="20"/>
      <c r="SJD804" s="20"/>
      <c r="SJE804" s="20"/>
      <c r="SJF804" s="20"/>
      <c r="SJG804" s="20"/>
      <c r="SJH804" s="20"/>
      <c r="SJI804" s="20"/>
      <c r="SJJ804" s="20"/>
      <c r="SJK804" s="20"/>
      <c r="SJL804" s="20"/>
      <c r="SJM804" s="20"/>
      <c r="SJN804" s="20"/>
      <c r="SJO804" s="20"/>
      <c r="SJP804" s="20"/>
      <c r="SJQ804" s="20"/>
      <c r="SJR804" s="20"/>
      <c r="SJS804" s="20"/>
      <c r="SJT804" s="20"/>
      <c r="SJU804" s="20"/>
      <c r="SJV804" s="20"/>
      <c r="SJW804" s="20"/>
      <c r="SJX804" s="20"/>
      <c r="SJY804" s="20"/>
      <c r="SJZ804" s="20"/>
      <c r="SKA804" s="20"/>
      <c r="SKB804" s="20"/>
      <c r="SKC804" s="20"/>
      <c r="SKD804" s="20"/>
      <c r="SKE804" s="20"/>
      <c r="SKF804" s="20"/>
      <c r="SKG804" s="20"/>
      <c r="SKH804" s="20"/>
      <c r="SKI804" s="20"/>
      <c r="SKJ804" s="20"/>
      <c r="SKK804" s="20"/>
      <c r="SKL804" s="20"/>
      <c r="SKM804" s="20"/>
      <c r="SKN804" s="20"/>
      <c r="SKO804" s="20"/>
      <c r="SKP804" s="20"/>
      <c r="SKQ804" s="20"/>
      <c r="SKR804" s="20"/>
      <c r="SKS804" s="20"/>
      <c r="SKT804" s="20"/>
      <c r="SKU804" s="20"/>
      <c r="SKV804" s="20"/>
      <c r="SKW804" s="20"/>
      <c r="SKX804" s="20"/>
      <c r="SKY804" s="20"/>
      <c r="SKZ804" s="20"/>
      <c r="SLA804" s="20"/>
      <c r="SLB804" s="20"/>
      <c r="SLC804" s="20"/>
      <c r="SLD804" s="20"/>
      <c r="SLE804" s="20"/>
      <c r="SLF804" s="20"/>
      <c r="SLG804" s="20"/>
      <c r="SLH804" s="20"/>
      <c r="SLI804" s="20"/>
      <c r="SLJ804" s="20"/>
      <c r="SLK804" s="20"/>
      <c r="SLL804" s="20"/>
      <c r="SLM804" s="20"/>
      <c r="SLN804" s="20"/>
      <c r="SLO804" s="20"/>
      <c r="SLP804" s="20"/>
      <c r="SLQ804" s="20"/>
      <c r="SLR804" s="20"/>
      <c r="SLS804" s="20"/>
      <c r="SLT804" s="20"/>
      <c r="SLU804" s="20"/>
      <c r="SLV804" s="20"/>
      <c r="SLW804" s="20"/>
      <c r="SLX804" s="20"/>
      <c r="SLY804" s="20"/>
      <c r="SLZ804" s="20"/>
      <c r="SMA804" s="20"/>
      <c r="SMB804" s="20"/>
      <c r="SMC804" s="20"/>
      <c r="SMD804" s="20"/>
      <c r="SME804" s="20"/>
      <c r="SMF804" s="20"/>
      <c r="SMG804" s="20"/>
      <c r="SMH804" s="20"/>
      <c r="SMI804" s="20"/>
      <c r="SMJ804" s="20"/>
      <c r="SMK804" s="20"/>
      <c r="SML804" s="20"/>
      <c r="SMM804" s="20"/>
      <c r="SMN804" s="20"/>
      <c r="SMO804" s="20"/>
      <c r="SMP804" s="20"/>
      <c r="SMQ804" s="20"/>
      <c r="SMR804" s="20"/>
      <c r="SMS804" s="20"/>
      <c r="SMT804" s="20"/>
      <c r="SMU804" s="20"/>
      <c r="SMV804" s="20"/>
      <c r="SMW804" s="20"/>
      <c r="SMX804" s="20"/>
      <c r="SMY804" s="20"/>
      <c r="SMZ804" s="20"/>
      <c r="SNA804" s="20"/>
      <c r="SNB804" s="20"/>
      <c r="SNC804" s="20"/>
      <c r="SND804" s="20"/>
      <c r="SNE804" s="20"/>
      <c r="SNF804" s="20"/>
      <c r="SNG804" s="20"/>
      <c r="SNH804" s="20"/>
      <c r="SNI804" s="20"/>
      <c r="SNJ804" s="20"/>
      <c r="SNK804" s="20"/>
      <c r="SNL804" s="20"/>
      <c r="SNM804" s="20"/>
      <c r="SNN804" s="20"/>
      <c r="SNO804" s="20"/>
      <c r="SNP804" s="20"/>
      <c r="SNQ804" s="20"/>
      <c r="SNR804" s="20"/>
      <c r="SNS804" s="20"/>
      <c r="SNT804" s="20"/>
      <c r="SNU804" s="20"/>
      <c r="SNV804" s="20"/>
      <c r="SNW804" s="20"/>
      <c r="SNX804" s="20"/>
      <c r="SNY804" s="20"/>
      <c r="SNZ804" s="20"/>
      <c r="SOA804" s="20"/>
      <c r="SOB804" s="20"/>
      <c r="SOC804" s="20"/>
      <c r="SOD804" s="20"/>
      <c r="SOE804" s="20"/>
      <c r="SOF804" s="20"/>
      <c r="SOG804" s="20"/>
      <c r="SOH804" s="20"/>
      <c r="SOI804" s="20"/>
      <c r="SOJ804" s="20"/>
      <c r="SOK804" s="20"/>
      <c r="SOL804" s="20"/>
      <c r="SOM804" s="20"/>
      <c r="SON804" s="20"/>
      <c r="SOO804" s="20"/>
      <c r="SOP804" s="20"/>
      <c r="SOQ804" s="20"/>
      <c r="SOR804" s="20"/>
      <c r="SOS804" s="20"/>
      <c r="SOT804" s="20"/>
      <c r="SOU804" s="20"/>
      <c r="SOV804" s="20"/>
      <c r="SOW804" s="20"/>
      <c r="SOX804" s="20"/>
      <c r="SOY804" s="20"/>
      <c r="SOZ804" s="20"/>
      <c r="SPA804" s="20"/>
      <c r="SPB804" s="20"/>
      <c r="SPC804" s="20"/>
      <c r="SPD804" s="20"/>
      <c r="SPE804" s="20"/>
      <c r="SPF804" s="20"/>
      <c r="SPG804" s="20"/>
      <c r="SPH804" s="20"/>
      <c r="SPI804" s="20"/>
      <c r="SPJ804" s="20"/>
      <c r="SPK804" s="20"/>
      <c r="SPL804" s="20"/>
      <c r="SPM804" s="20"/>
      <c r="SPN804" s="20"/>
      <c r="SPO804" s="20"/>
      <c r="SPP804" s="20"/>
      <c r="SPQ804" s="20"/>
      <c r="SPR804" s="20"/>
      <c r="SPS804" s="20"/>
      <c r="SPT804" s="20"/>
      <c r="SPU804" s="20"/>
      <c r="SPV804" s="20"/>
      <c r="SPW804" s="20"/>
      <c r="SPX804" s="20"/>
      <c r="SPY804" s="20"/>
      <c r="SPZ804" s="20"/>
      <c r="SQA804" s="20"/>
      <c r="SQB804" s="20"/>
      <c r="SQC804" s="20"/>
      <c r="SQD804" s="20"/>
      <c r="SQE804" s="20"/>
      <c r="SQF804" s="20"/>
      <c r="SQG804" s="20"/>
      <c r="SQH804" s="20"/>
      <c r="SQI804" s="20"/>
      <c r="SQJ804" s="20"/>
      <c r="SQK804" s="20"/>
      <c r="SQL804" s="20"/>
      <c r="SQM804" s="20"/>
      <c r="SQN804" s="20"/>
      <c r="SQO804" s="20"/>
      <c r="SQP804" s="20"/>
      <c r="SQQ804" s="20"/>
      <c r="SQR804" s="20"/>
      <c r="SQS804" s="20"/>
      <c r="SQT804" s="20"/>
      <c r="SQU804" s="20"/>
      <c r="SQV804" s="20"/>
      <c r="SQW804" s="20"/>
      <c r="SQX804" s="20"/>
      <c r="SQY804" s="20"/>
      <c r="SQZ804" s="20"/>
      <c r="SRA804" s="20"/>
      <c r="SRB804" s="20"/>
      <c r="SRC804" s="20"/>
      <c r="SRD804" s="20"/>
      <c r="SRE804" s="20"/>
      <c r="SRF804" s="20"/>
      <c r="SRG804" s="20"/>
      <c r="SRH804" s="20"/>
      <c r="SRI804" s="20"/>
      <c r="SRJ804" s="20"/>
      <c r="SRK804" s="20"/>
      <c r="SRL804" s="20"/>
      <c r="SRM804" s="20"/>
      <c r="SRN804" s="20"/>
      <c r="SRO804" s="20"/>
      <c r="SRP804" s="20"/>
      <c r="SRQ804" s="20"/>
      <c r="SRR804" s="20"/>
      <c r="SRS804" s="20"/>
      <c r="SRT804" s="20"/>
      <c r="SRU804" s="20"/>
      <c r="SRV804" s="20"/>
      <c r="SRW804" s="20"/>
      <c r="SRX804" s="20"/>
      <c r="SRY804" s="20"/>
      <c r="SRZ804" s="20"/>
      <c r="SSA804" s="20"/>
      <c r="SSB804" s="20"/>
      <c r="SSC804" s="20"/>
      <c r="SSD804" s="20"/>
      <c r="SSE804" s="20"/>
      <c r="SSF804" s="20"/>
      <c r="SSG804" s="20"/>
      <c r="SSH804" s="20"/>
      <c r="SSI804" s="20"/>
      <c r="SSJ804" s="20"/>
      <c r="SSK804" s="20"/>
      <c r="SSL804" s="20"/>
      <c r="SSM804" s="20"/>
      <c r="SSN804" s="20"/>
      <c r="SSO804" s="20"/>
      <c r="SSP804" s="20"/>
      <c r="SSQ804" s="20"/>
      <c r="SSR804" s="20"/>
      <c r="SSS804" s="20"/>
      <c r="SST804" s="20"/>
      <c r="SSU804" s="20"/>
      <c r="SSV804" s="20"/>
      <c r="SSW804" s="20"/>
      <c r="SSX804" s="20"/>
      <c r="SSY804" s="20"/>
      <c r="SSZ804" s="20"/>
      <c r="STA804" s="20"/>
      <c r="STB804" s="20"/>
      <c r="STC804" s="20"/>
      <c r="STD804" s="20"/>
      <c r="STE804" s="20"/>
      <c r="STF804" s="20"/>
      <c r="STG804" s="20"/>
      <c r="STH804" s="20"/>
      <c r="STI804" s="20"/>
      <c r="STJ804" s="20"/>
      <c r="STK804" s="20"/>
      <c r="STL804" s="20"/>
      <c r="STM804" s="20"/>
      <c r="STN804" s="20"/>
      <c r="STO804" s="20"/>
      <c r="STP804" s="20"/>
      <c r="STQ804" s="20"/>
      <c r="STR804" s="20"/>
      <c r="STS804" s="20"/>
      <c r="STT804" s="20"/>
      <c r="STU804" s="20"/>
      <c r="STV804" s="20"/>
      <c r="STW804" s="20"/>
      <c r="STX804" s="20"/>
      <c r="STY804" s="20"/>
      <c r="STZ804" s="20"/>
      <c r="SUA804" s="20"/>
      <c r="SUB804" s="20"/>
      <c r="SUC804" s="20"/>
      <c r="SUD804" s="20"/>
      <c r="SUE804" s="20"/>
      <c r="SUF804" s="20"/>
      <c r="SUG804" s="20"/>
      <c r="SUH804" s="20"/>
      <c r="SUI804" s="20"/>
      <c r="SUJ804" s="20"/>
      <c r="SUK804" s="20"/>
      <c r="SUL804" s="20"/>
      <c r="SUM804" s="20"/>
      <c r="SUN804" s="20"/>
      <c r="SUO804" s="20"/>
      <c r="SUP804" s="20"/>
      <c r="SUQ804" s="20"/>
      <c r="SUR804" s="20"/>
      <c r="SUS804" s="20"/>
      <c r="SUT804" s="20"/>
      <c r="SUU804" s="20"/>
      <c r="SUV804" s="20"/>
      <c r="SUW804" s="20"/>
      <c r="SUX804" s="20"/>
      <c r="SUY804" s="20"/>
      <c r="SUZ804" s="20"/>
      <c r="SVA804" s="20"/>
      <c r="SVB804" s="20"/>
      <c r="SVC804" s="20"/>
      <c r="SVD804" s="20"/>
      <c r="SVE804" s="20"/>
      <c r="SVF804" s="20"/>
      <c r="SVG804" s="20"/>
      <c r="SVH804" s="20"/>
      <c r="SVI804" s="20"/>
      <c r="SVJ804" s="20"/>
      <c r="SVK804" s="20"/>
      <c r="SVL804" s="20"/>
      <c r="SVM804" s="20"/>
      <c r="SVN804" s="20"/>
      <c r="SVO804" s="20"/>
      <c r="SVP804" s="20"/>
      <c r="SVQ804" s="20"/>
      <c r="SVR804" s="20"/>
      <c r="SVS804" s="20"/>
      <c r="SVT804" s="20"/>
      <c r="SVU804" s="20"/>
      <c r="SVV804" s="20"/>
      <c r="SVW804" s="20"/>
      <c r="SVX804" s="20"/>
      <c r="SVY804" s="20"/>
      <c r="SVZ804" s="20"/>
      <c r="SWA804" s="20"/>
      <c r="SWB804" s="20"/>
      <c r="SWC804" s="20"/>
      <c r="SWD804" s="20"/>
      <c r="SWE804" s="20"/>
      <c r="SWF804" s="20"/>
      <c r="SWG804" s="20"/>
      <c r="SWH804" s="20"/>
      <c r="SWI804" s="20"/>
      <c r="SWJ804" s="20"/>
      <c r="SWK804" s="20"/>
      <c r="SWL804" s="20"/>
      <c r="SWM804" s="20"/>
      <c r="SWN804" s="20"/>
      <c r="SWO804" s="20"/>
      <c r="SWP804" s="20"/>
      <c r="SWQ804" s="20"/>
      <c r="SWR804" s="20"/>
      <c r="SWS804" s="20"/>
      <c r="SWT804" s="20"/>
      <c r="SWU804" s="20"/>
      <c r="SWV804" s="20"/>
      <c r="SWW804" s="20"/>
      <c r="SWX804" s="20"/>
      <c r="SWY804" s="20"/>
      <c r="SWZ804" s="20"/>
      <c r="SXA804" s="20"/>
      <c r="SXB804" s="20"/>
      <c r="SXC804" s="20"/>
      <c r="SXD804" s="20"/>
      <c r="SXE804" s="20"/>
      <c r="SXF804" s="20"/>
      <c r="SXG804" s="20"/>
      <c r="SXH804" s="20"/>
      <c r="SXI804" s="20"/>
      <c r="SXJ804" s="20"/>
      <c r="SXK804" s="20"/>
      <c r="SXL804" s="20"/>
      <c r="SXM804" s="20"/>
      <c r="SXN804" s="20"/>
      <c r="SXO804" s="20"/>
      <c r="SXP804" s="20"/>
      <c r="SXQ804" s="20"/>
      <c r="SXR804" s="20"/>
      <c r="SXS804" s="20"/>
      <c r="SXT804" s="20"/>
      <c r="SXU804" s="20"/>
      <c r="SXV804" s="20"/>
      <c r="SXW804" s="20"/>
      <c r="SXX804" s="20"/>
      <c r="SXY804" s="20"/>
      <c r="SXZ804" s="20"/>
      <c r="SYA804" s="20"/>
      <c r="SYB804" s="20"/>
      <c r="SYC804" s="20"/>
      <c r="SYD804" s="20"/>
      <c r="SYE804" s="20"/>
      <c r="SYF804" s="20"/>
      <c r="SYG804" s="20"/>
      <c r="SYH804" s="20"/>
      <c r="SYI804" s="20"/>
      <c r="SYJ804" s="20"/>
      <c r="SYK804" s="20"/>
      <c r="SYL804" s="20"/>
      <c r="SYM804" s="20"/>
      <c r="SYN804" s="20"/>
      <c r="SYO804" s="20"/>
      <c r="SYP804" s="20"/>
      <c r="SYQ804" s="20"/>
      <c r="SYR804" s="20"/>
      <c r="SYS804" s="20"/>
      <c r="SYT804" s="20"/>
      <c r="SYU804" s="20"/>
      <c r="SYV804" s="20"/>
      <c r="SYW804" s="20"/>
      <c r="SYX804" s="20"/>
      <c r="SYY804" s="20"/>
      <c r="SYZ804" s="20"/>
      <c r="SZA804" s="20"/>
      <c r="SZB804" s="20"/>
      <c r="SZC804" s="20"/>
      <c r="SZD804" s="20"/>
      <c r="SZE804" s="20"/>
      <c r="SZF804" s="20"/>
      <c r="SZG804" s="20"/>
      <c r="SZH804" s="20"/>
      <c r="SZI804" s="20"/>
      <c r="SZJ804" s="20"/>
      <c r="SZK804" s="20"/>
      <c r="SZL804" s="20"/>
      <c r="SZM804" s="20"/>
      <c r="SZN804" s="20"/>
      <c r="SZO804" s="20"/>
      <c r="SZP804" s="20"/>
      <c r="SZQ804" s="20"/>
      <c r="SZR804" s="20"/>
      <c r="SZS804" s="20"/>
      <c r="SZT804" s="20"/>
      <c r="SZU804" s="20"/>
      <c r="SZV804" s="20"/>
      <c r="SZW804" s="20"/>
      <c r="SZX804" s="20"/>
      <c r="SZY804" s="20"/>
      <c r="SZZ804" s="20"/>
      <c r="TAA804" s="20"/>
      <c r="TAB804" s="20"/>
      <c r="TAC804" s="20"/>
      <c r="TAD804" s="20"/>
      <c r="TAE804" s="20"/>
      <c r="TAF804" s="20"/>
      <c r="TAG804" s="20"/>
      <c r="TAH804" s="20"/>
      <c r="TAI804" s="20"/>
      <c r="TAJ804" s="20"/>
      <c r="TAK804" s="20"/>
      <c r="TAL804" s="20"/>
      <c r="TAM804" s="20"/>
      <c r="TAN804" s="20"/>
      <c r="TAO804" s="20"/>
      <c r="TAP804" s="20"/>
      <c r="TAQ804" s="20"/>
      <c r="TAR804" s="20"/>
      <c r="TAS804" s="20"/>
      <c r="TAT804" s="20"/>
      <c r="TAU804" s="20"/>
      <c r="TAV804" s="20"/>
      <c r="TAW804" s="20"/>
      <c r="TAX804" s="20"/>
      <c r="TAY804" s="20"/>
      <c r="TAZ804" s="20"/>
      <c r="TBA804" s="20"/>
      <c r="TBB804" s="20"/>
      <c r="TBC804" s="20"/>
      <c r="TBD804" s="20"/>
      <c r="TBE804" s="20"/>
      <c r="TBF804" s="20"/>
      <c r="TBG804" s="20"/>
      <c r="TBH804" s="20"/>
      <c r="TBI804" s="20"/>
      <c r="TBJ804" s="20"/>
      <c r="TBK804" s="20"/>
      <c r="TBL804" s="20"/>
      <c r="TBM804" s="20"/>
      <c r="TBN804" s="20"/>
      <c r="TBO804" s="20"/>
      <c r="TBP804" s="20"/>
      <c r="TBQ804" s="20"/>
      <c r="TBR804" s="20"/>
      <c r="TBS804" s="20"/>
      <c r="TBT804" s="20"/>
      <c r="TBU804" s="20"/>
      <c r="TBV804" s="20"/>
      <c r="TBW804" s="20"/>
      <c r="TBX804" s="20"/>
      <c r="TBY804" s="20"/>
      <c r="TBZ804" s="20"/>
      <c r="TCA804" s="20"/>
      <c r="TCB804" s="20"/>
      <c r="TCC804" s="20"/>
      <c r="TCD804" s="20"/>
      <c r="TCE804" s="20"/>
      <c r="TCF804" s="20"/>
      <c r="TCG804" s="20"/>
      <c r="TCH804" s="20"/>
      <c r="TCI804" s="20"/>
      <c r="TCJ804" s="20"/>
      <c r="TCK804" s="20"/>
      <c r="TCL804" s="20"/>
      <c r="TCM804" s="20"/>
      <c r="TCN804" s="20"/>
      <c r="TCO804" s="20"/>
      <c r="TCP804" s="20"/>
      <c r="TCQ804" s="20"/>
      <c r="TCR804" s="20"/>
      <c r="TCS804" s="20"/>
      <c r="TCT804" s="20"/>
      <c r="TCU804" s="20"/>
      <c r="TCV804" s="20"/>
      <c r="TCW804" s="20"/>
      <c r="TCX804" s="20"/>
      <c r="TCY804" s="20"/>
      <c r="TCZ804" s="20"/>
      <c r="TDA804" s="20"/>
      <c r="TDB804" s="20"/>
      <c r="TDC804" s="20"/>
      <c r="TDD804" s="20"/>
      <c r="TDE804" s="20"/>
      <c r="TDF804" s="20"/>
      <c r="TDG804" s="20"/>
      <c r="TDH804" s="20"/>
      <c r="TDI804" s="20"/>
      <c r="TDJ804" s="20"/>
      <c r="TDK804" s="20"/>
      <c r="TDL804" s="20"/>
      <c r="TDM804" s="20"/>
      <c r="TDN804" s="20"/>
      <c r="TDO804" s="20"/>
      <c r="TDP804" s="20"/>
      <c r="TDQ804" s="20"/>
      <c r="TDR804" s="20"/>
      <c r="TDS804" s="20"/>
      <c r="TDT804" s="20"/>
      <c r="TDU804" s="20"/>
      <c r="TDV804" s="20"/>
      <c r="TDW804" s="20"/>
      <c r="TDX804" s="20"/>
      <c r="TDY804" s="20"/>
      <c r="TDZ804" s="20"/>
      <c r="TEA804" s="20"/>
      <c r="TEB804" s="20"/>
      <c r="TEC804" s="20"/>
      <c r="TED804" s="20"/>
      <c r="TEE804" s="20"/>
      <c r="TEF804" s="20"/>
      <c r="TEG804" s="20"/>
      <c r="TEH804" s="20"/>
      <c r="TEI804" s="20"/>
      <c r="TEJ804" s="20"/>
      <c r="TEK804" s="20"/>
      <c r="TEL804" s="20"/>
      <c r="TEM804" s="20"/>
      <c r="TEN804" s="20"/>
      <c r="TEO804" s="20"/>
      <c r="TEP804" s="20"/>
      <c r="TEQ804" s="20"/>
      <c r="TER804" s="20"/>
      <c r="TES804" s="20"/>
      <c r="TET804" s="20"/>
      <c r="TEU804" s="20"/>
      <c r="TEV804" s="20"/>
      <c r="TEW804" s="20"/>
      <c r="TEX804" s="20"/>
      <c r="TEY804" s="20"/>
      <c r="TEZ804" s="20"/>
      <c r="TFA804" s="20"/>
      <c r="TFB804" s="20"/>
      <c r="TFC804" s="20"/>
      <c r="TFD804" s="20"/>
      <c r="TFE804" s="20"/>
      <c r="TFF804" s="20"/>
      <c r="TFG804" s="20"/>
      <c r="TFH804" s="20"/>
      <c r="TFI804" s="20"/>
      <c r="TFJ804" s="20"/>
      <c r="TFK804" s="20"/>
      <c r="TFL804" s="20"/>
      <c r="TFM804" s="20"/>
      <c r="TFN804" s="20"/>
      <c r="TFO804" s="20"/>
      <c r="TFP804" s="20"/>
      <c r="TFQ804" s="20"/>
      <c r="TFR804" s="20"/>
      <c r="TFS804" s="20"/>
      <c r="TFT804" s="20"/>
      <c r="TFU804" s="20"/>
      <c r="TFV804" s="20"/>
      <c r="TFW804" s="20"/>
      <c r="TFX804" s="20"/>
      <c r="TFY804" s="20"/>
      <c r="TFZ804" s="20"/>
      <c r="TGA804" s="20"/>
      <c r="TGB804" s="20"/>
      <c r="TGC804" s="20"/>
      <c r="TGD804" s="20"/>
      <c r="TGE804" s="20"/>
      <c r="TGF804" s="20"/>
      <c r="TGG804" s="20"/>
      <c r="TGH804" s="20"/>
      <c r="TGI804" s="20"/>
      <c r="TGJ804" s="20"/>
      <c r="TGK804" s="20"/>
      <c r="TGL804" s="20"/>
      <c r="TGM804" s="20"/>
      <c r="TGN804" s="20"/>
      <c r="TGO804" s="20"/>
      <c r="TGP804" s="20"/>
      <c r="TGQ804" s="20"/>
      <c r="TGR804" s="20"/>
      <c r="TGS804" s="20"/>
      <c r="TGT804" s="20"/>
      <c r="TGU804" s="20"/>
      <c r="TGV804" s="20"/>
      <c r="TGW804" s="20"/>
      <c r="TGX804" s="20"/>
      <c r="TGY804" s="20"/>
      <c r="TGZ804" s="20"/>
      <c r="THA804" s="20"/>
      <c r="THB804" s="20"/>
      <c r="THC804" s="20"/>
      <c r="THD804" s="20"/>
      <c r="THE804" s="20"/>
      <c r="THF804" s="20"/>
      <c r="THG804" s="20"/>
      <c r="THH804" s="20"/>
      <c r="THI804" s="20"/>
      <c r="THJ804" s="20"/>
      <c r="THK804" s="20"/>
      <c r="THL804" s="20"/>
      <c r="THM804" s="20"/>
      <c r="THN804" s="20"/>
      <c r="THO804" s="20"/>
      <c r="THP804" s="20"/>
      <c r="THQ804" s="20"/>
      <c r="THR804" s="20"/>
      <c r="THS804" s="20"/>
      <c r="THT804" s="20"/>
      <c r="THU804" s="20"/>
      <c r="THV804" s="20"/>
      <c r="THW804" s="20"/>
      <c r="THX804" s="20"/>
      <c r="THY804" s="20"/>
      <c r="THZ804" s="20"/>
      <c r="TIA804" s="20"/>
      <c r="TIB804" s="20"/>
      <c r="TIC804" s="20"/>
      <c r="TID804" s="20"/>
      <c r="TIE804" s="20"/>
      <c r="TIF804" s="20"/>
      <c r="TIG804" s="20"/>
      <c r="TIH804" s="20"/>
      <c r="TII804" s="20"/>
      <c r="TIJ804" s="20"/>
      <c r="TIK804" s="20"/>
      <c r="TIL804" s="20"/>
      <c r="TIM804" s="20"/>
      <c r="TIN804" s="20"/>
      <c r="TIO804" s="20"/>
      <c r="TIP804" s="20"/>
      <c r="TIQ804" s="20"/>
      <c r="TIR804" s="20"/>
      <c r="TIS804" s="20"/>
      <c r="TIT804" s="20"/>
      <c r="TIU804" s="20"/>
      <c r="TIV804" s="20"/>
      <c r="TIW804" s="20"/>
      <c r="TIX804" s="20"/>
      <c r="TIY804" s="20"/>
      <c r="TIZ804" s="20"/>
      <c r="TJA804" s="20"/>
      <c r="TJB804" s="20"/>
      <c r="TJC804" s="20"/>
      <c r="TJD804" s="20"/>
      <c r="TJE804" s="20"/>
      <c r="TJF804" s="20"/>
      <c r="TJG804" s="20"/>
      <c r="TJH804" s="20"/>
      <c r="TJI804" s="20"/>
      <c r="TJJ804" s="20"/>
      <c r="TJK804" s="20"/>
      <c r="TJL804" s="20"/>
      <c r="TJM804" s="20"/>
      <c r="TJN804" s="20"/>
      <c r="TJO804" s="20"/>
      <c r="TJP804" s="20"/>
      <c r="TJQ804" s="20"/>
      <c r="TJR804" s="20"/>
      <c r="TJS804" s="20"/>
      <c r="TJT804" s="20"/>
      <c r="TJU804" s="20"/>
      <c r="TJV804" s="20"/>
      <c r="TJW804" s="20"/>
      <c r="TJX804" s="20"/>
      <c r="TJY804" s="20"/>
      <c r="TJZ804" s="20"/>
      <c r="TKA804" s="20"/>
      <c r="TKB804" s="20"/>
      <c r="TKC804" s="20"/>
      <c r="TKD804" s="20"/>
      <c r="TKE804" s="20"/>
      <c r="TKF804" s="20"/>
      <c r="TKG804" s="20"/>
      <c r="TKH804" s="20"/>
      <c r="TKI804" s="20"/>
      <c r="TKJ804" s="20"/>
      <c r="TKK804" s="20"/>
      <c r="TKL804" s="20"/>
      <c r="TKM804" s="20"/>
      <c r="TKN804" s="20"/>
      <c r="TKO804" s="20"/>
      <c r="TKP804" s="20"/>
      <c r="TKQ804" s="20"/>
      <c r="TKR804" s="20"/>
      <c r="TKS804" s="20"/>
      <c r="TKT804" s="20"/>
      <c r="TKU804" s="20"/>
      <c r="TKV804" s="20"/>
      <c r="TKW804" s="20"/>
      <c r="TKX804" s="20"/>
      <c r="TKY804" s="20"/>
      <c r="TKZ804" s="20"/>
      <c r="TLA804" s="20"/>
      <c r="TLB804" s="20"/>
      <c r="TLC804" s="20"/>
      <c r="TLD804" s="20"/>
      <c r="TLE804" s="20"/>
      <c r="TLF804" s="20"/>
      <c r="TLG804" s="20"/>
      <c r="TLH804" s="20"/>
      <c r="TLI804" s="20"/>
      <c r="TLJ804" s="20"/>
      <c r="TLK804" s="20"/>
      <c r="TLL804" s="20"/>
      <c r="TLM804" s="20"/>
      <c r="TLN804" s="20"/>
      <c r="TLO804" s="20"/>
      <c r="TLP804" s="20"/>
      <c r="TLQ804" s="20"/>
      <c r="TLR804" s="20"/>
      <c r="TLS804" s="20"/>
      <c r="TLT804" s="20"/>
      <c r="TLU804" s="20"/>
      <c r="TLV804" s="20"/>
      <c r="TLW804" s="20"/>
      <c r="TLX804" s="20"/>
      <c r="TLY804" s="20"/>
      <c r="TLZ804" s="20"/>
      <c r="TMA804" s="20"/>
      <c r="TMB804" s="20"/>
      <c r="TMC804" s="20"/>
      <c r="TMD804" s="20"/>
      <c r="TME804" s="20"/>
      <c r="TMF804" s="20"/>
      <c r="TMG804" s="20"/>
      <c r="TMH804" s="20"/>
      <c r="TMI804" s="20"/>
      <c r="TMJ804" s="20"/>
      <c r="TMK804" s="20"/>
      <c r="TML804" s="20"/>
      <c r="TMM804" s="20"/>
      <c r="TMN804" s="20"/>
      <c r="TMO804" s="20"/>
      <c r="TMP804" s="20"/>
      <c r="TMQ804" s="20"/>
      <c r="TMR804" s="20"/>
      <c r="TMS804" s="20"/>
      <c r="TMT804" s="20"/>
      <c r="TMU804" s="20"/>
      <c r="TMV804" s="20"/>
      <c r="TMW804" s="20"/>
      <c r="TMX804" s="20"/>
      <c r="TMY804" s="20"/>
      <c r="TMZ804" s="20"/>
      <c r="TNA804" s="20"/>
      <c r="TNB804" s="20"/>
      <c r="TNC804" s="20"/>
      <c r="TND804" s="20"/>
      <c r="TNE804" s="20"/>
      <c r="TNF804" s="20"/>
      <c r="TNG804" s="20"/>
      <c r="TNH804" s="20"/>
      <c r="TNI804" s="20"/>
      <c r="TNJ804" s="20"/>
      <c r="TNK804" s="20"/>
      <c r="TNL804" s="20"/>
      <c r="TNM804" s="20"/>
      <c r="TNN804" s="20"/>
      <c r="TNO804" s="20"/>
      <c r="TNP804" s="20"/>
      <c r="TNQ804" s="20"/>
      <c r="TNR804" s="20"/>
      <c r="TNS804" s="20"/>
      <c r="TNT804" s="20"/>
      <c r="TNU804" s="20"/>
      <c r="TNV804" s="20"/>
      <c r="TNW804" s="20"/>
      <c r="TNX804" s="20"/>
      <c r="TNY804" s="20"/>
      <c r="TNZ804" s="20"/>
      <c r="TOA804" s="20"/>
      <c r="TOB804" s="20"/>
      <c r="TOC804" s="20"/>
      <c r="TOD804" s="20"/>
      <c r="TOE804" s="20"/>
      <c r="TOF804" s="20"/>
      <c r="TOG804" s="20"/>
      <c r="TOH804" s="20"/>
      <c r="TOI804" s="20"/>
      <c r="TOJ804" s="20"/>
      <c r="TOK804" s="20"/>
      <c r="TOL804" s="20"/>
      <c r="TOM804" s="20"/>
      <c r="TON804" s="20"/>
      <c r="TOO804" s="20"/>
      <c r="TOP804" s="20"/>
      <c r="TOQ804" s="20"/>
      <c r="TOR804" s="20"/>
      <c r="TOS804" s="20"/>
      <c r="TOT804" s="20"/>
      <c r="TOU804" s="20"/>
      <c r="TOV804" s="20"/>
      <c r="TOW804" s="20"/>
      <c r="TOX804" s="20"/>
      <c r="TOY804" s="20"/>
      <c r="TOZ804" s="20"/>
      <c r="TPA804" s="20"/>
      <c r="TPB804" s="20"/>
      <c r="TPC804" s="20"/>
      <c r="TPD804" s="20"/>
      <c r="TPE804" s="20"/>
      <c r="TPF804" s="20"/>
      <c r="TPG804" s="20"/>
      <c r="TPH804" s="20"/>
      <c r="TPI804" s="20"/>
      <c r="TPJ804" s="20"/>
      <c r="TPK804" s="20"/>
      <c r="TPL804" s="20"/>
      <c r="TPM804" s="20"/>
      <c r="TPN804" s="20"/>
      <c r="TPO804" s="20"/>
      <c r="TPP804" s="20"/>
      <c r="TPQ804" s="20"/>
      <c r="TPR804" s="20"/>
      <c r="TPS804" s="20"/>
      <c r="TPT804" s="20"/>
      <c r="TPU804" s="20"/>
      <c r="TPV804" s="20"/>
      <c r="TPW804" s="20"/>
      <c r="TPX804" s="20"/>
      <c r="TPY804" s="20"/>
      <c r="TPZ804" s="20"/>
      <c r="TQA804" s="20"/>
      <c r="TQB804" s="20"/>
      <c r="TQC804" s="20"/>
      <c r="TQD804" s="20"/>
      <c r="TQE804" s="20"/>
      <c r="TQF804" s="20"/>
      <c r="TQG804" s="20"/>
      <c r="TQH804" s="20"/>
      <c r="TQI804" s="20"/>
      <c r="TQJ804" s="20"/>
      <c r="TQK804" s="20"/>
      <c r="TQL804" s="20"/>
      <c r="TQM804" s="20"/>
      <c r="TQN804" s="20"/>
      <c r="TQO804" s="20"/>
      <c r="TQP804" s="20"/>
      <c r="TQQ804" s="20"/>
      <c r="TQR804" s="20"/>
      <c r="TQS804" s="20"/>
      <c r="TQT804" s="20"/>
      <c r="TQU804" s="20"/>
      <c r="TQV804" s="20"/>
      <c r="TQW804" s="20"/>
      <c r="TQX804" s="20"/>
      <c r="TQY804" s="20"/>
      <c r="TQZ804" s="20"/>
      <c r="TRA804" s="20"/>
      <c r="TRB804" s="20"/>
      <c r="TRC804" s="20"/>
      <c r="TRD804" s="20"/>
      <c r="TRE804" s="20"/>
      <c r="TRF804" s="20"/>
      <c r="TRG804" s="20"/>
      <c r="TRH804" s="20"/>
      <c r="TRI804" s="20"/>
      <c r="TRJ804" s="20"/>
      <c r="TRK804" s="20"/>
      <c r="TRL804" s="20"/>
      <c r="TRM804" s="20"/>
      <c r="TRN804" s="20"/>
      <c r="TRO804" s="20"/>
      <c r="TRP804" s="20"/>
      <c r="TRQ804" s="20"/>
      <c r="TRR804" s="20"/>
      <c r="TRS804" s="20"/>
      <c r="TRT804" s="20"/>
      <c r="TRU804" s="20"/>
      <c r="TRV804" s="20"/>
      <c r="TRW804" s="20"/>
      <c r="TRX804" s="20"/>
      <c r="TRY804" s="20"/>
      <c r="TRZ804" s="20"/>
      <c r="TSA804" s="20"/>
      <c r="TSB804" s="20"/>
      <c r="TSC804" s="20"/>
      <c r="TSD804" s="20"/>
      <c r="TSE804" s="20"/>
      <c r="TSF804" s="20"/>
      <c r="TSG804" s="20"/>
      <c r="TSH804" s="20"/>
      <c r="TSI804" s="20"/>
      <c r="TSJ804" s="20"/>
      <c r="TSK804" s="20"/>
      <c r="TSL804" s="20"/>
      <c r="TSM804" s="20"/>
      <c r="TSN804" s="20"/>
      <c r="TSO804" s="20"/>
      <c r="TSP804" s="20"/>
      <c r="TSQ804" s="20"/>
      <c r="TSR804" s="20"/>
      <c r="TSS804" s="20"/>
      <c r="TST804" s="20"/>
      <c r="TSU804" s="20"/>
      <c r="TSV804" s="20"/>
      <c r="TSW804" s="20"/>
      <c r="TSX804" s="20"/>
      <c r="TSY804" s="20"/>
      <c r="TSZ804" s="20"/>
      <c r="TTA804" s="20"/>
      <c r="TTB804" s="20"/>
      <c r="TTC804" s="20"/>
      <c r="TTD804" s="20"/>
      <c r="TTE804" s="20"/>
      <c r="TTF804" s="20"/>
      <c r="TTG804" s="20"/>
      <c r="TTH804" s="20"/>
      <c r="TTI804" s="20"/>
      <c r="TTJ804" s="20"/>
      <c r="TTK804" s="20"/>
      <c r="TTL804" s="20"/>
      <c r="TTM804" s="20"/>
      <c r="TTN804" s="20"/>
      <c r="TTO804" s="20"/>
      <c r="TTP804" s="20"/>
      <c r="TTQ804" s="20"/>
      <c r="TTR804" s="20"/>
      <c r="TTS804" s="20"/>
      <c r="TTT804" s="20"/>
      <c r="TTU804" s="20"/>
      <c r="TTV804" s="20"/>
      <c r="TTW804" s="20"/>
      <c r="TTX804" s="20"/>
      <c r="TTY804" s="20"/>
      <c r="TTZ804" s="20"/>
      <c r="TUA804" s="20"/>
      <c r="TUB804" s="20"/>
      <c r="TUC804" s="20"/>
      <c r="TUD804" s="20"/>
      <c r="TUE804" s="20"/>
      <c r="TUF804" s="20"/>
      <c r="TUG804" s="20"/>
      <c r="TUH804" s="20"/>
      <c r="TUI804" s="20"/>
      <c r="TUJ804" s="20"/>
      <c r="TUK804" s="20"/>
      <c r="TUL804" s="20"/>
      <c r="TUM804" s="20"/>
      <c r="TUN804" s="20"/>
      <c r="TUO804" s="20"/>
      <c r="TUP804" s="20"/>
      <c r="TUQ804" s="20"/>
      <c r="TUR804" s="20"/>
      <c r="TUS804" s="20"/>
      <c r="TUT804" s="20"/>
      <c r="TUU804" s="20"/>
      <c r="TUV804" s="20"/>
      <c r="TUW804" s="20"/>
      <c r="TUX804" s="20"/>
      <c r="TUY804" s="20"/>
      <c r="TUZ804" s="20"/>
      <c r="TVA804" s="20"/>
      <c r="TVB804" s="20"/>
      <c r="TVC804" s="20"/>
      <c r="TVD804" s="20"/>
      <c r="TVE804" s="20"/>
      <c r="TVF804" s="20"/>
      <c r="TVG804" s="20"/>
      <c r="TVH804" s="20"/>
      <c r="TVI804" s="20"/>
      <c r="TVJ804" s="20"/>
      <c r="TVK804" s="20"/>
      <c r="TVL804" s="20"/>
      <c r="TVM804" s="20"/>
      <c r="TVN804" s="20"/>
      <c r="TVO804" s="20"/>
      <c r="TVP804" s="20"/>
      <c r="TVQ804" s="20"/>
      <c r="TVR804" s="20"/>
      <c r="TVS804" s="20"/>
      <c r="TVT804" s="20"/>
      <c r="TVU804" s="20"/>
      <c r="TVV804" s="20"/>
      <c r="TVW804" s="20"/>
      <c r="TVX804" s="20"/>
      <c r="TVY804" s="20"/>
      <c r="TVZ804" s="20"/>
      <c r="TWA804" s="20"/>
      <c r="TWB804" s="20"/>
      <c r="TWC804" s="20"/>
      <c r="TWD804" s="20"/>
      <c r="TWE804" s="20"/>
      <c r="TWF804" s="20"/>
      <c r="TWG804" s="20"/>
      <c r="TWH804" s="20"/>
      <c r="TWI804" s="20"/>
      <c r="TWJ804" s="20"/>
      <c r="TWK804" s="20"/>
      <c r="TWL804" s="20"/>
      <c r="TWM804" s="20"/>
      <c r="TWN804" s="20"/>
      <c r="TWO804" s="20"/>
      <c r="TWP804" s="20"/>
      <c r="TWQ804" s="20"/>
      <c r="TWR804" s="20"/>
      <c r="TWS804" s="20"/>
      <c r="TWT804" s="20"/>
      <c r="TWU804" s="20"/>
      <c r="TWV804" s="20"/>
      <c r="TWW804" s="20"/>
      <c r="TWX804" s="20"/>
      <c r="TWY804" s="20"/>
      <c r="TWZ804" s="20"/>
      <c r="TXA804" s="20"/>
      <c r="TXB804" s="20"/>
      <c r="TXC804" s="20"/>
      <c r="TXD804" s="20"/>
      <c r="TXE804" s="20"/>
      <c r="TXF804" s="20"/>
      <c r="TXG804" s="20"/>
      <c r="TXH804" s="20"/>
      <c r="TXI804" s="20"/>
      <c r="TXJ804" s="20"/>
      <c r="TXK804" s="20"/>
      <c r="TXL804" s="20"/>
      <c r="TXM804" s="20"/>
      <c r="TXN804" s="20"/>
      <c r="TXO804" s="20"/>
      <c r="TXP804" s="20"/>
      <c r="TXQ804" s="20"/>
      <c r="TXR804" s="20"/>
      <c r="TXS804" s="20"/>
      <c r="TXT804" s="20"/>
      <c r="TXU804" s="20"/>
      <c r="TXV804" s="20"/>
      <c r="TXW804" s="20"/>
      <c r="TXX804" s="20"/>
      <c r="TXY804" s="20"/>
      <c r="TXZ804" s="20"/>
      <c r="TYA804" s="20"/>
      <c r="TYB804" s="20"/>
      <c r="TYC804" s="20"/>
      <c r="TYD804" s="20"/>
      <c r="TYE804" s="20"/>
      <c r="TYF804" s="20"/>
      <c r="TYG804" s="20"/>
      <c r="TYH804" s="20"/>
      <c r="TYI804" s="20"/>
      <c r="TYJ804" s="20"/>
      <c r="TYK804" s="20"/>
      <c r="TYL804" s="20"/>
      <c r="TYM804" s="20"/>
      <c r="TYN804" s="20"/>
      <c r="TYO804" s="20"/>
      <c r="TYP804" s="20"/>
      <c r="TYQ804" s="20"/>
      <c r="TYR804" s="20"/>
      <c r="TYS804" s="20"/>
      <c r="TYT804" s="20"/>
      <c r="TYU804" s="20"/>
      <c r="TYV804" s="20"/>
      <c r="TYW804" s="20"/>
      <c r="TYX804" s="20"/>
      <c r="TYY804" s="20"/>
      <c r="TYZ804" s="20"/>
      <c r="TZA804" s="20"/>
      <c r="TZB804" s="20"/>
      <c r="TZC804" s="20"/>
      <c r="TZD804" s="20"/>
      <c r="TZE804" s="20"/>
      <c r="TZF804" s="20"/>
      <c r="TZG804" s="20"/>
      <c r="TZH804" s="20"/>
      <c r="TZI804" s="20"/>
      <c r="TZJ804" s="20"/>
      <c r="TZK804" s="20"/>
      <c r="TZL804" s="20"/>
      <c r="TZM804" s="20"/>
      <c r="TZN804" s="20"/>
      <c r="TZO804" s="20"/>
      <c r="TZP804" s="20"/>
      <c r="TZQ804" s="20"/>
      <c r="TZR804" s="20"/>
      <c r="TZS804" s="20"/>
      <c r="TZT804" s="20"/>
      <c r="TZU804" s="20"/>
      <c r="TZV804" s="20"/>
      <c r="TZW804" s="20"/>
      <c r="TZX804" s="20"/>
      <c r="TZY804" s="20"/>
      <c r="TZZ804" s="20"/>
      <c r="UAA804" s="20"/>
      <c r="UAB804" s="20"/>
      <c r="UAC804" s="20"/>
      <c r="UAD804" s="20"/>
      <c r="UAE804" s="20"/>
      <c r="UAF804" s="20"/>
      <c r="UAG804" s="20"/>
      <c r="UAH804" s="20"/>
      <c r="UAI804" s="20"/>
      <c r="UAJ804" s="20"/>
      <c r="UAK804" s="20"/>
      <c r="UAL804" s="20"/>
      <c r="UAM804" s="20"/>
      <c r="UAN804" s="20"/>
      <c r="UAO804" s="20"/>
      <c r="UAP804" s="20"/>
      <c r="UAQ804" s="20"/>
      <c r="UAR804" s="20"/>
      <c r="UAS804" s="20"/>
      <c r="UAT804" s="20"/>
      <c r="UAU804" s="20"/>
      <c r="UAV804" s="20"/>
      <c r="UAW804" s="20"/>
      <c r="UAX804" s="20"/>
      <c r="UAY804" s="20"/>
      <c r="UAZ804" s="20"/>
      <c r="UBA804" s="20"/>
      <c r="UBB804" s="20"/>
      <c r="UBC804" s="20"/>
      <c r="UBD804" s="20"/>
      <c r="UBE804" s="20"/>
      <c r="UBF804" s="20"/>
      <c r="UBG804" s="20"/>
      <c r="UBH804" s="20"/>
      <c r="UBI804" s="20"/>
      <c r="UBJ804" s="20"/>
      <c r="UBK804" s="20"/>
      <c r="UBL804" s="20"/>
      <c r="UBM804" s="20"/>
      <c r="UBN804" s="20"/>
      <c r="UBO804" s="20"/>
      <c r="UBP804" s="20"/>
      <c r="UBQ804" s="20"/>
      <c r="UBR804" s="20"/>
      <c r="UBS804" s="20"/>
      <c r="UBT804" s="20"/>
      <c r="UBU804" s="20"/>
      <c r="UBV804" s="20"/>
      <c r="UBW804" s="20"/>
      <c r="UBX804" s="20"/>
      <c r="UBY804" s="20"/>
      <c r="UBZ804" s="20"/>
      <c r="UCA804" s="20"/>
      <c r="UCB804" s="20"/>
      <c r="UCC804" s="20"/>
      <c r="UCD804" s="20"/>
      <c r="UCE804" s="20"/>
      <c r="UCF804" s="20"/>
      <c r="UCG804" s="20"/>
      <c r="UCH804" s="20"/>
      <c r="UCI804" s="20"/>
      <c r="UCJ804" s="20"/>
      <c r="UCK804" s="20"/>
      <c r="UCL804" s="20"/>
      <c r="UCM804" s="20"/>
      <c r="UCN804" s="20"/>
      <c r="UCO804" s="20"/>
      <c r="UCP804" s="20"/>
      <c r="UCQ804" s="20"/>
      <c r="UCR804" s="20"/>
      <c r="UCS804" s="20"/>
      <c r="UCT804" s="20"/>
      <c r="UCU804" s="20"/>
      <c r="UCV804" s="20"/>
      <c r="UCW804" s="20"/>
      <c r="UCX804" s="20"/>
      <c r="UCY804" s="20"/>
      <c r="UCZ804" s="20"/>
      <c r="UDA804" s="20"/>
      <c r="UDB804" s="20"/>
      <c r="UDC804" s="20"/>
      <c r="UDD804" s="20"/>
      <c r="UDE804" s="20"/>
      <c r="UDF804" s="20"/>
      <c r="UDG804" s="20"/>
      <c r="UDH804" s="20"/>
      <c r="UDI804" s="20"/>
      <c r="UDJ804" s="20"/>
      <c r="UDK804" s="20"/>
      <c r="UDL804" s="20"/>
      <c r="UDM804" s="20"/>
      <c r="UDN804" s="20"/>
      <c r="UDO804" s="20"/>
      <c r="UDP804" s="20"/>
      <c r="UDQ804" s="20"/>
      <c r="UDR804" s="20"/>
      <c r="UDS804" s="20"/>
      <c r="UDT804" s="20"/>
      <c r="UDU804" s="20"/>
      <c r="UDV804" s="20"/>
      <c r="UDW804" s="20"/>
      <c r="UDX804" s="20"/>
      <c r="UDY804" s="20"/>
      <c r="UDZ804" s="20"/>
      <c r="UEA804" s="20"/>
      <c r="UEB804" s="20"/>
      <c r="UEC804" s="20"/>
      <c r="UED804" s="20"/>
      <c r="UEE804" s="20"/>
      <c r="UEF804" s="20"/>
      <c r="UEG804" s="20"/>
      <c r="UEH804" s="20"/>
      <c r="UEI804" s="20"/>
      <c r="UEJ804" s="20"/>
      <c r="UEK804" s="20"/>
      <c r="UEL804" s="20"/>
      <c r="UEM804" s="20"/>
      <c r="UEN804" s="20"/>
      <c r="UEO804" s="20"/>
      <c r="UEP804" s="20"/>
      <c r="UEQ804" s="20"/>
      <c r="UER804" s="20"/>
      <c r="UES804" s="20"/>
      <c r="UET804" s="20"/>
      <c r="UEU804" s="20"/>
      <c r="UEV804" s="20"/>
      <c r="UEW804" s="20"/>
      <c r="UEX804" s="20"/>
      <c r="UEY804" s="20"/>
      <c r="UEZ804" s="20"/>
      <c r="UFA804" s="20"/>
      <c r="UFB804" s="20"/>
      <c r="UFC804" s="20"/>
      <c r="UFD804" s="20"/>
      <c r="UFE804" s="20"/>
      <c r="UFF804" s="20"/>
      <c r="UFG804" s="20"/>
      <c r="UFH804" s="20"/>
      <c r="UFI804" s="20"/>
      <c r="UFJ804" s="20"/>
      <c r="UFK804" s="20"/>
      <c r="UFL804" s="20"/>
      <c r="UFM804" s="20"/>
      <c r="UFN804" s="20"/>
      <c r="UFO804" s="20"/>
      <c r="UFP804" s="20"/>
      <c r="UFQ804" s="20"/>
      <c r="UFR804" s="20"/>
      <c r="UFS804" s="20"/>
      <c r="UFT804" s="20"/>
      <c r="UFU804" s="20"/>
      <c r="UFV804" s="20"/>
      <c r="UFW804" s="20"/>
      <c r="UFX804" s="20"/>
      <c r="UFY804" s="20"/>
      <c r="UFZ804" s="20"/>
      <c r="UGA804" s="20"/>
      <c r="UGB804" s="20"/>
      <c r="UGC804" s="20"/>
      <c r="UGD804" s="20"/>
      <c r="UGE804" s="20"/>
      <c r="UGF804" s="20"/>
      <c r="UGG804" s="20"/>
      <c r="UGH804" s="20"/>
      <c r="UGI804" s="20"/>
      <c r="UGJ804" s="20"/>
      <c r="UGK804" s="20"/>
      <c r="UGL804" s="20"/>
      <c r="UGM804" s="20"/>
      <c r="UGN804" s="20"/>
      <c r="UGO804" s="20"/>
      <c r="UGP804" s="20"/>
      <c r="UGQ804" s="20"/>
      <c r="UGR804" s="20"/>
      <c r="UGS804" s="20"/>
      <c r="UGT804" s="20"/>
      <c r="UGU804" s="20"/>
      <c r="UGV804" s="20"/>
      <c r="UGW804" s="20"/>
      <c r="UGX804" s="20"/>
      <c r="UGY804" s="20"/>
      <c r="UGZ804" s="20"/>
      <c r="UHA804" s="20"/>
      <c r="UHB804" s="20"/>
      <c r="UHC804" s="20"/>
      <c r="UHD804" s="20"/>
      <c r="UHE804" s="20"/>
      <c r="UHF804" s="20"/>
      <c r="UHG804" s="20"/>
      <c r="UHH804" s="20"/>
      <c r="UHI804" s="20"/>
      <c r="UHJ804" s="20"/>
      <c r="UHK804" s="20"/>
      <c r="UHL804" s="20"/>
      <c r="UHM804" s="20"/>
      <c r="UHN804" s="20"/>
      <c r="UHO804" s="20"/>
      <c r="UHP804" s="20"/>
      <c r="UHQ804" s="20"/>
      <c r="UHR804" s="20"/>
      <c r="UHS804" s="20"/>
      <c r="UHT804" s="20"/>
      <c r="UHU804" s="20"/>
      <c r="UHV804" s="20"/>
      <c r="UHW804" s="20"/>
      <c r="UHX804" s="20"/>
      <c r="UHY804" s="20"/>
      <c r="UHZ804" s="20"/>
      <c r="UIA804" s="20"/>
      <c r="UIB804" s="20"/>
      <c r="UIC804" s="20"/>
      <c r="UID804" s="20"/>
      <c r="UIE804" s="20"/>
      <c r="UIF804" s="20"/>
      <c r="UIG804" s="20"/>
      <c r="UIH804" s="20"/>
      <c r="UII804" s="20"/>
      <c r="UIJ804" s="20"/>
      <c r="UIK804" s="20"/>
      <c r="UIL804" s="20"/>
      <c r="UIM804" s="20"/>
      <c r="UIN804" s="20"/>
      <c r="UIO804" s="20"/>
      <c r="UIP804" s="20"/>
      <c r="UIQ804" s="20"/>
      <c r="UIR804" s="20"/>
      <c r="UIS804" s="20"/>
      <c r="UIT804" s="20"/>
      <c r="UIU804" s="20"/>
      <c r="UIV804" s="20"/>
      <c r="UIW804" s="20"/>
      <c r="UIX804" s="20"/>
      <c r="UIY804" s="20"/>
      <c r="UIZ804" s="20"/>
      <c r="UJA804" s="20"/>
      <c r="UJB804" s="20"/>
      <c r="UJC804" s="20"/>
      <c r="UJD804" s="20"/>
      <c r="UJE804" s="20"/>
      <c r="UJF804" s="20"/>
      <c r="UJG804" s="20"/>
      <c r="UJH804" s="20"/>
      <c r="UJI804" s="20"/>
      <c r="UJJ804" s="20"/>
      <c r="UJK804" s="20"/>
      <c r="UJL804" s="20"/>
      <c r="UJM804" s="20"/>
      <c r="UJN804" s="20"/>
      <c r="UJO804" s="20"/>
      <c r="UJP804" s="20"/>
      <c r="UJQ804" s="20"/>
      <c r="UJR804" s="20"/>
      <c r="UJS804" s="20"/>
      <c r="UJT804" s="20"/>
      <c r="UJU804" s="20"/>
      <c r="UJV804" s="20"/>
      <c r="UJW804" s="20"/>
      <c r="UJX804" s="20"/>
      <c r="UJY804" s="20"/>
      <c r="UJZ804" s="20"/>
      <c r="UKA804" s="20"/>
      <c r="UKB804" s="20"/>
      <c r="UKC804" s="20"/>
      <c r="UKD804" s="20"/>
      <c r="UKE804" s="20"/>
      <c r="UKF804" s="20"/>
      <c r="UKG804" s="20"/>
      <c r="UKH804" s="20"/>
      <c r="UKI804" s="20"/>
      <c r="UKJ804" s="20"/>
      <c r="UKK804" s="20"/>
      <c r="UKL804" s="20"/>
      <c r="UKM804" s="20"/>
      <c r="UKN804" s="20"/>
      <c r="UKO804" s="20"/>
      <c r="UKP804" s="20"/>
      <c r="UKQ804" s="20"/>
      <c r="UKR804" s="20"/>
      <c r="UKS804" s="20"/>
      <c r="UKT804" s="20"/>
      <c r="UKU804" s="20"/>
      <c r="UKV804" s="20"/>
      <c r="UKW804" s="20"/>
      <c r="UKX804" s="20"/>
      <c r="UKY804" s="20"/>
      <c r="UKZ804" s="20"/>
      <c r="ULA804" s="20"/>
      <c r="ULB804" s="20"/>
      <c r="ULC804" s="20"/>
      <c r="ULD804" s="20"/>
      <c r="ULE804" s="20"/>
      <c r="ULF804" s="20"/>
      <c r="ULG804" s="20"/>
      <c r="ULH804" s="20"/>
      <c r="ULI804" s="20"/>
      <c r="ULJ804" s="20"/>
      <c r="ULK804" s="20"/>
      <c r="ULL804" s="20"/>
      <c r="ULM804" s="20"/>
      <c r="ULN804" s="20"/>
      <c r="ULO804" s="20"/>
      <c r="ULP804" s="20"/>
      <c r="ULQ804" s="20"/>
      <c r="ULR804" s="20"/>
      <c r="ULS804" s="20"/>
      <c r="ULT804" s="20"/>
      <c r="ULU804" s="20"/>
      <c r="ULV804" s="20"/>
      <c r="ULW804" s="20"/>
      <c r="ULX804" s="20"/>
      <c r="ULY804" s="20"/>
      <c r="ULZ804" s="20"/>
      <c r="UMA804" s="20"/>
      <c r="UMB804" s="20"/>
      <c r="UMC804" s="20"/>
      <c r="UMD804" s="20"/>
      <c r="UME804" s="20"/>
      <c r="UMF804" s="20"/>
      <c r="UMG804" s="20"/>
      <c r="UMH804" s="20"/>
      <c r="UMI804" s="20"/>
      <c r="UMJ804" s="20"/>
      <c r="UMK804" s="20"/>
      <c r="UML804" s="20"/>
      <c r="UMM804" s="20"/>
      <c r="UMN804" s="20"/>
      <c r="UMO804" s="20"/>
      <c r="UMP804" s="20"/>
      <c r="UMQ804" s="20"/>
      <c r="UMR804" s="20"/>
      <c r="UMS804" s="20"/>
      <c r="UMT804" s="20"/>
      <c r="UMU804" s="20"/>
      <c r="UMV804" s="20"/>
      <c r="UMW804" s="20"/>
      <c r="UMX804" s="20"/>
      <c r="UMY804" s="20"/>
      <c r="UMZ804" s="20"/>
      <c r="UNA804" s="20"/>
      <c r="UNB804" s="20"/>
      <c r="UNC804" s="20"/>
      <c r="UND804" s="20"/>
      <c r="UNE804" s="20"/>
      <c r="UNF804" s="20"/>
      <c r="UNG804" s="20"/>
      <c r="UNH804" s="20"/>
      <c r="UNI804" s="20"/>
      <c r="UNJ804" s="20"/>
      <c r="UNK804" s="20"/>
      <c r="UNL804" s="20"/>
      <c r="UNM804" s="20"/>
      <c r="UNN804" s="20"/>
      <c r="UNO804" s="20"/>
      <c r="UNP804" s="20"/>
      <c r="UNQ804" s="20"/>
      <c r="UNR804" s="20"/>
      <c r="UNS804" s="20"/>
      <c r="UNT804" s="20"/>
      <c r="UNU804" s="20"/>
      <c r="UNV804" s="20"/>
      <c r="UNW804" s="20"/>
      <c r="UNX804" s="20"/>
      <c r="UNY804" s="20"/>
      <c r="UNZ804" s="20"/>
      <c r="UOA804" s="20"/>
      <c r="UOB804" s="20"/>
      <c r="UOC804" s="20"/>
      <c r="UOD804" s="20"/>
      <c r="UOE804" s="20"/>
      <c r="UOF804" s="20"/>
      <c r="UOG804" s="20"/>
      <c r="UOH804" s="20"/>
      <c r="UOI804" s="20"/>
      <c r="UOJ804" s="20"/>
      <c r="UOK804" s="20"/>
      <c r="UOL804" s="20"/>
      <c r="UOM804" s="20"/>
      <c r="UON804" s="20"/>
      <c r="UOO804" s="20"/>
      <c r="UOP804" s="20"/>
      <c r="UOQ804" s="20"/>
      <c r="UOR804" s="20"/>
      <c r="UOS804" s="20"/>
      <c r="UOT804" s="20"/>
      <c r="UOU804" s="20"/>
      <c r="UOV804" s="20"/>
      <c r="UOW804" s="20"/>
      <c r="UOX804" s="20"/>
      <c r="UOY804" s="20"/>
      <c r="UOZ804" s="20"/>
      <c r="UPA804" s="20"/>
      <c r="UPB804" s="20"/>
      <c r="UPC804" s="20"/>
      <c r="UPD804" s="20"/>
      <c r="UPE804" s="20"/>
      <c r="UPF804" s="20"/>
      <c r="UPG804" s="20"/>
      <c r="UPH804" s="20"/>
      <c r="UPI804" s="20"/>
      <c r="UPJ804" s="20"/>
      <c r="UPK804" s="20"/>
      <c r="UPL804" s="20"/>
      <c r="UPM804" s="20"/>
      <c r="UPN804" s="20"/>
      <c r="UPO804" s="20"/>
      <c r="UPP804" s="20"/>
      <c r="UPQ804" s="20"/>
      <c r="UPR804" s="20"/>
      <c r="UPS804" s="20"/>
      <c r="UPT804" s="20"/>
      <c r="UPU804" s="20"/>
      <c r="UPV804" s="20"/>
      <c r="UPW804" s="20"/>
      <c r="UPX804" s="20"/>
      <c r="UPY804" s="20"/>
      <c r="UPZ804" s="20"/>
      <c r="UQA804" s="20"/>
      <c r="UQB804" s="20"/>
      <c r="UQC804" s="20"/>
      <c r="UQD804" s="20"/>
      <c r="UQE804" s="20"/>
      <c r="UQF804" s="20"/>
      <c r="UQG804" s="20"/>
      <c r="UQH804" s="20"/>
      <c r="UQI804" s="20"/>
      <c r="UQJ804" s="20"/>
      <c r="UQK804" s="20"/>
      <c r="UQL804" s="20"/>
      <c r="UQM804" s="20"/>
      <c r="UQN804" s="20"/>
      <c r="UQO804" s="20"/>
      <c r="UQP804" s="20"/>
      <c r="UQQ804" s="20"/>
      <c r="UQR804" s="20"/>
      <c r="UQS804" s="20"/>
      <c r="UQT804" s="20"/>
      <c r="UQU804" s="20"/>
      <c r="UQV804" s="20"/>
      <c r="UQW804" s="20"/>
      <c r="UQX804" s="20"/>
      <c r="UQY804" s="20"/>
      <c r="UQZ804" s="20"/>
      <c r="URA804" s="20"/>
      <c r="URB804" s="20"/>
      <c r="URC804" s="20"/>
      <c r="URD804" s="20"/>
      <c r="URE804" s="20"/>
      <c r="URF804" s="20"/>
      <c r="URG804" s="20"/>
      <c r="URH804" s="20"/>
      <c r="URI804" s="20"/>
      <c r="URJ804" s="20"/>
      <c r="URK804" s="20"/>
      <c r="URL804" s="20"/>
      <c r="URM804" s="20"/>
      <c r="URN804" s="20"/>
      <c r="URO804" s="20"/>
      <c r="URP804" s="20"/>
      <c r="URQ804" s="20"/>
      <c r="URR804" s="20"/>
      <c r="URS804" s="20"/>
      <c r="URT804" s="20"/>
      <c r="URU804" s="20"/>
      <c r="URV804" s="20"/>
      <c r="URW804" s="20"/>
      <c r="URX804" s="20"/>
      <c r="URY804" s="20"/>
      <c r="URZ804" s="20"/>
      <c r="USA804" s="20"/>
      <c r="USB804" s="20"/>
      <c r="USC804" s="20"/>
      <c r="USD804" s="20"/>
      <c r="USE804" s="20"/>
      <c r="USF804" s="20"/>
      <c r="USG804" s="20"/>
      <c r="USH804" s="20"/>
      <c r="USI804" s="20"/>
      <c r="USJ804" s="20"/>
      <c r="USK804" s="20"/>
      <c r="USL804" s="20"/>
      <c r="USM804" s="20"/>
      <c r="USN804" s="20"/>
      <c r="USO804" s="20"/>
      <c r="USP804" s="20"/>
      <c r="USQ804" s="20"/>
      <c r="USR804" s="20"/>
      <c r="USS804" s="20"/>
      <c r="UST804" s="20"/>
      <c r="USU804" s="20"/>
      <c r="USV804" s="20"/>
      <c r="USW804" s="20"/>
      <c r="USX804" s="20"/>
      <c r="USY804" s="20"/>
      <c r="USZ804" s="20"/>
      <c r="UTA804" s="20"/>
      <c r="UTB804" s="20"/>
      <c r="UTC804" s="20"/>
      <c r="UTD804" s="20"/>
      <c r="UTE804" s="20"/>
      <c r="UTF804" s="20"/>
      <c r="UTG804" s="20"/>
      <c r="UTH804" s="20"/>
      <c r="UTI804" s="20"/>
      <c r="UTJ804" s="20"/>
      <c r="UTK804" s="20"/>
      <c r="UTL804" s="20"/>
      <c r="UTM804" s="20"/>
      <c r="UTN804" s="20"/>
      <c r="UTO804" s="20"/>
      <c r="UTP804" s="20"/>
      <c r="UTQ804" s="20"/>
      <c r="UTR804" s="20"/>
      <c r="UTS804" s="20"/>
      <c r="UTT804" s="20"/>
      <c r="UTU804" s="20"/>
      <c r="UTV804" s="20"/>
      <c r="UTW804" s="20"/>
      <c r="UTX804" s="20"/>
      <c r="UTY804" s="20"/>
      <c r="UTZ804" s="20"/>
      <c r="UUA804" s="20"/>
      <c r="UUB804" s="20"/>
      <c r="UUC804" s="20"/>
      <c r="UUD804" s="20"/>
      <c r="UUE804" s="20"/>
      <c r="UUF804" s="20"/>
      <c r="UUG804" s="20"/>
      <c r="UUH804" s="20"/>
      <c r="UUI804" s="20"/>
      <c r="UUJ804" s="20"/>
      <c r="UUK804" s="20"/>
      <c r="UUL804" s="20"/>
      <c r="UUM804" s="20"/>
      <c r="UUN804" s="20"/>
      <c r="UUO804" s="20"/>
      <c r="UUP804" s="20"/>
      <c r="UUQ804" s="20"/>
      <c r="UUR804" s="20"/>
      <c r="UUS804" s="20"/>
      <c r="UUT804" s="20"/>
      <c r="UUU804" s="20"/>
      <c r="UUV804" s="20"/>
      <c r="UUW804" s="20"/>
      <c r="UUX804" s="20"/>
      <c r="UUY804" s="20"/>
      <c r="UUZ804" s="20"/>
      <c r="UVA804" s="20"/>
      <c r="UVB804" s="20"/>
      <c r="UVC804" s="20"/>
      <c r="UVD804" s="20"/>
      <c r="UVE804" s="20"/>
      <c r="UVF804" s="20"/>
      <c r="UVG804" s="20"/>
      <c r="UVH804" s="20"/>
      <c r="UVI804" s="20"/>
      <c r="UVJ804" s="20"/>
      <c r="UVK804" s="20"/>
      <c r="UVL804" s="20"/>
      <c r="UVM804" s="20"/>
      <c r="UVN804" s="20"/>
      <c r="UVO804" s="20"/>
      <c r="UVP804" s="20"/>
      <c r="UVQ804" s="20"/>
      <c r="UVR804" s="20"/>
      <c r="UVS804" s="20"/>
      <c r="UVT804" s="20"/>
      <c r="UVU804" s="20"/>
      <c r="UVV804" s="20"/>
      <c r="UVW804" s="20"/>
      <c r="UVX804" s="20"/>
      <c r="UVY804" s="20"/>
      <c r="UVZ804" s="20"/>
      <c r="UWA804" s="20"/>
      <c r="UWB804" s="20"/>
      <c r="UWC804" s="20"/>
      <c r="UWD804" s="20"/>
      <c r="UWE804" s="20"/>
      <c r="UWF804" s="20"/>
      <c r="UWG804" s="20"/>
      <c r="UWH804" s="20"/>
      <c r="UWI804" s="20"/>
      <c r="UWJ804" s="20"/>
      <c r="UWK804" s="20"/>
      <c r="UWL804" s="20"/>
      <c r="UWM804" s="20"/>
      <c r="UWN804" s="20"/>
      <c r="UWO804" s="20"/>
      <c r="UWP804" s="20"/>
      <c r="UWQ804" s="20"/>
      <c r="UWR804" s="20"/>
      <c r="UWS804" s="20"/>
      <c r="UWT804" s="20"/>
      <c r="UWU804" s="20"/>
      <c r="UWV804" s="20"/>
      <c r="UWW804" s="20"/>
      <c r="UWX804" s="20"/>
      <c r="UWY804" s="20"/>
      <c r="UWZ804" s="20"/>
      <c r="UXA804" s="20"/>
      <c r="UXB804" s="20"/>
      <c r="UXC804" s="20"/>
      <c r="UXD804" s="20"/>
      <c r="UXE804" s="20"/>
      <c r="UXF804" s="20"/>
      <c r="UXG804" s="20"/>
      <c r="UXH804" s="20"/>
      <c r="UXI804" s="20"/>
      <c r="UXJ804" s="20"/>
      <c r="UXK804" s="20"/>
      <c r="UXL804" s="20"/>
      <c r="UXM804" s="20"/>
      <c r="UXN804" s="20"/>
      <c r="UXO804" s="20"/>
      <c r="UXP804" s="20"/>
      <c r="UXQ804" s="20"/>
      <c r="UXR804" s="20"/>
      <c r="UXS804" s="20"/>
      <c r="UXT804" s="20"/>
      <c r="UXU804" s="20"/>
      <c r="UXV804" s="20"/>
      <c r="UXW804" s="20"/>
      <c r="UXX804" s="20"/>
      <c r="UXY804" s="20"/>
      <c r="UXZ804" s="20"/>
      <c r="UYA804" s="20"/>
      <c r="UYB804" s="20"/>
      <c r="UYC804" s="20"/>
      <c r="UYD804" s="20"/>
      <c r="UYE804" s="20"/>
      <c r="UYF804" s="20"/>
      <c r="UYG804" s="20"/>
      <c r="UYH804" s="20"/>
      <c r="UYI804" s="20"/>
      <c r="UYJ804" s="20"/>
      <c r="UYK804" s="20"/>
      <c r="UYL804" s="20"/>
      <c r="UYM804" s="20"/>
      <c r="UYN804" s="20"/>
      <c r="UYO804" s="20"/>
      <c r="UYP804" s="20"/>
      <c r="UYQ804" s="20"/>
      <c r="UYR804" s="20"/>
      <c r="UYS804" s="20"/>
      <c r="UYT804" s="20"/>
      <c r="UYU804" s="20"/>
      <c r="UYV804" s="20"/>
      <c r="UYW804" s="20"/>
      <c r="UYX804" s="20"/>
      <c r="UYY804" s="20"/>
      <c r="UYZ804" s="20"/>
      <c r="UZA804" s="20"/>
      <c r="UZB804" s="20"/>
      <c r="UZC804" s="20"/>
      <c r="UZD804" s="20"/>
      <c r="UZE804" s="20"/>
      <c r="UZF804" s="20"/>
      <c r="UZG804" s="20"/>
      <c r="UZH804" s="20"/>
      <c r="UZI804" s="20"/>
      <c r="UZJ804" s="20"/>
      <c r="UZK804" s="20"/>
      <c r="UZL804" s="20"/>
      <c r="UZM804" s="20"/>
      <c r="UZN804" s="20"/>
      <c r="UZO804" s="20"/>
      <c r="UZP804" s="20"/>
      <c r="UZQ804" s="20"/>
      <c r="UZR804" s="20"/>
      <c r="UZS804" s="20"/>
      <c r="UZT804" s="20"/>
      <c r="UZU804" s="20"/>
      <c r="UZV804" s="20"/>
      <c r="UZW804" s="20"/>
      <c r="UZX804" s="20"/>
      <c r="UZY804" s="20"/>
      <c r="UZZ804" s="20"/>
      <c r="VAA804" s="20"/>
      <c r="VAB804" s="20"/>
      <c r="VAC804" s="20"/>
      <c r="VAD804" s="20"/>
      <c r="VAE804" s="20"/>
      <c r="VAF804" s="20"/>
      <c r="VAG804" s="20"/>
      <c r="VAH804" s="20"/>
      <c r="VAI804" s="20"/>
      <c r="VAJ804" s="20"/>
      <c r="VAK804" s="20"/>
      <c r="VAL804" s="20"/>
      <c r="VAM804" s="20"/>
      <c r="VAN804" s="20"/>
      <c r="VAO804" s="20"/>
      <c r="VAP804" s="20"/>
      <c r="VAQ804" s="20"/>
      <c r="VAR804" s="20"/>
      <c r="VAS804" s="20"/>
      <c r="VAT804" s="20"/>
      <c r="VAU804" s="20"/>
      <c r="VAV804" s="20"/>
      <c r="VAW804" s="20"/>
      <c r="VAX804" s="20"/>
      <c r="VAY804" s="20"/>
      <c r="VAZ804" s="20"/>
      <c r="VBA804" s="20"/>
      <c r="VBB804" s="20"/>
      <c r="VBC804" s="20"/>
      <c r="VBD804" s="20"/>
      <c r="VBE804" s="20"/>
      <c r="VBF804" s="20"/>
      <c r="VBG804" s="20"/>
      <c r="VBH804" s="20"/>
      <c r="VBI804" s="20"/>
      <c r="VBJ804" s="20"/>
      <c r="VBK804" s="20"/>
      <c r="VBL804" s="20"/>
      <c r="VBM804" s="20"/>
      <c r="VBN804" s="20"/>
      <c r="VBO804" s="20"/>
      <c r="VBP804" s="20"/>
      <c r="VBQ804" s="20"/>
      <c r="VBR804" s="20"/>
      <c r="VBS804" s="20"/>
      <c r="VBT804" s="20"/>
      <c r="VBU804" s="20"/>
      <c r="VBV804" s="20"/>
      <c r="VBW804" s="20"/>
      <c r="VBX804" s="20"/>
      <c r="VBY804" s="20"/>
      <c r="VBZ804" s="20"/>
      <c r="VCA804" s="20"/>
      <c r="VCB804" s="20"/>
      <c r="VCC804" s="20"/>
      <c r="VCD804" s="20"/>
      <c r="VCE804" s="20"/>
      <c r="VCF804" s="20"/>
      <c r="VCG804" s="20"/>
      <c r="VCH804" s="20"/>
      <c r="VCI804" s="20"/>
      <c r="VCJ804" s="20"/>
      <c r="VCK804" s="20"/>
      <c r="VCL804" s="20"/>
      <c r="VCM804" s="20"/>
      <c r="VCN804" s="20"/>
      <c r="VCO804" s="20"/>
      <c r="VCP804" s="20"/>
      <c r="VCQ804" s="20"/>
      <c r="VCR804" s="20"/>
      <c r="VCS804" s="20"/>
      <c r="VCT804" s="20"/>
      <c r="VCU804" s="20"/>
      <c r="VCV804" s="20"/>
      <c r="VCW804" s="20"/>
      <c r="VCX804" s="20"/>
      <c r="VCY804" s="20"/>
      <c r="VCZ804" s="20"/>
      <c r="VDA804" s="20"/>
      <c r="VDB804" s="20"/>
      <c r="VDC804" s="20"/>
      <c r="VDD804" s="20"/>
      <c r="VDE804" s="20"/>
      <c r="VDF804" s="20"/>
      <c r="VDG804" s="20"/>
      <c r="VDH804" s="20"/>
      <c r="VDI804" s="20"/>
      <c r="VDJ804" s="20"/>
      <c r="VDK804" s="20"/>
      <c r="VDL804" s="20"/>
      <c r="VDM804" s="20"/>
      <c r="VDN804" s="20"/>
      <c r="VDO804" s="20"/>
      <c r="VDP804" s="20"/>
      <c r="VDQ804" s="20"/>
      <c r="VDR804" s="20"/>
      <c r="VDS804" s="20"/>
      <c r="VDT804" s="20"/>
      <c r="VDU804" s="20"/>
      <c r="VDV804" s="20"/>
      <c r="VDW804" s="20"/>
      <c r="VDX804" s="20"/>
      <c r="VDY804" s="20"/>
      <c r="VDZ804" s="20"/>
      <c r="VEA804" s="20"/>
      <c r="VEB804" s="20"/>
      <c r="VEC804" s="20"/>
      <c r="VED804" s="20"/>
      <c r="VEE804" s="20"/>
      <c r="VEF804" s="20"/>
      <c r="VEG804" s="20"/>
      <c r="VEH804" s="20"/>
      <c r="VEI804" s="20"/>
      <c r="VEJ804" s="20"/>
      <c r="VEK804" s="20"/>
      <c r="VEL804" s="20"/>
      <c r="VEM804" s="20"/>
      <c r="VEN804" s="20"/>
      <c r="VEO804" s="20"/>
      <c r="VEP804" s="20"/>
      <c r="VEQ804" s="20"/>
      <c r="VER804" s="20"/>
      <c r="VES804" s="20"/>
      <c r="VET804" s="20"/>
      <c r="VEU804" s="20"/>
      <c r="VEV804" s="20"/>
      <c r="VEW804" s="20"/>
      <c r="VEX804" s="20"/>
      <c r="VEY804" s="20"/>
      <c r="VEZ804" s="20"/>
      <c r="VFA804" s="20"/>
      <c r="VFB804" s="20"/>
      <c r="VFC804" s="20"/>
      <c r="VFD804" s="20"/>
      <c r="VFE804" s="20"/>
      <c r="VFF804" s="20"/>
      <c r="VFG804" s="20"/>
      <c r="VFH804" s="20"/>
      <c r="VFI804" s="20"/>
      <c r="VFJ804" s="20"/>
      <c r="VFK804" s="20"/>
      <c r="VFL804" s="20"/>
      <c r="VFM804" s="20"/>
      <c r="VFN804" s="20"/>
      <c r="VFO804" s="20"/>
      <c r="VFP804" s="20"/>
      <c r="VFQ804" s="20"/>
      <c r="VFR804" s="20"/>
      <c r="VFS804" s="20"/>
      <c r="VFT804" s="20"/>
      <c r="VFU804" s="20"/>
      <c r="VFV804" s="20"/>
      <c r="VFW804" s="20"/>
      <c r="VFX804" s="20"/>
      <c r="VFY804" s="20"/>
      <c r="VFZ804" s="20"/>
      <c r="VGA804" s="20"/>
      <c r="VGB804" s="20"/>
      <c r="VGC804" s="20"/>
      <c r="VGD804" s="20"/>
      <c r="VGE804" s="20"/>
      <c r="VGF804" s="20"/>
      <c r="VGG804" s="20"/>
      <c r="VGH804" s="20"/>
      <c r="VGI804" s="20"/>
      <c r="VGJ804" s="20"/>
      <c r="VGK804" s="20"/>
      <c r="VGL804" s="20"/>
      <c r="VGM804" s="20"/>
      <c r="VGN804" s="20"/>
      <c r="VGO804" s="20"/>
      <c r="VGP804" s="20"/>
      <c r="VGQ804" s="20"/>
      <c r="VGR804" s="20"/>
      <c r="VGS804" s="20"/>
      <c r="VGT804" s="20"/>
      <c r="VGU804" s="20"/>
      <c r="VGV804" s="20"/>
      <c r="VGW804" s="20"/>
      <c r="VGX804" s="20"/>
      <c r="VGY804" s="20"/>
      <c r="VGZ804" s="20"/>
      <c r="VHA804" s="20"/>
      <c r="VHB804" s="20"/>
      <c r="VHC804" s="20"/>
      <c r="VHD804" s="20"/>
      <c r="VHE804" s="20"/>
      <c r="VHF804" s="20"/>
      <c r="VHG804" s="20"/>
      <c r="VHH804" s="20"/>
      <c r="VHI804" s="20"/>
      <c r="VHJ804" s="20"/>
      <c r="VHK804" s="20"/>
      <c r="VHL804" s="20"/>
      <c r="VHM804" s="20"/>
      <c r="VHN804" s="20"/>
      <c r="VHO804" s="20"/>
      <c r="VHP804" s="20"/>
      <c r="VHQ804" s="20"/>
      <c r="VHR804" s="20"/>
      <c r="VHS804" s="20"/>
      <c r="VHT804" s="20"/>
      <c r="VHU804" s="20"/>
      <c r="VHV804" s="20"/>
      <c r="VHW804" s="20"/>
      <c r="VHX804" s="20"/>
      <c r="VHY804" s="20"/>
      <c r="VHZ804" s="20"/>
      <c r="VIA804" s="20"/>
      <c r="VIB804" s="20"/>
      <c r="VIC804" s="20"/>
      <c r="VID804" s="20"/>
      <c r="VIE804" s="20"/>
      <c r="VIF804" s="20"/>
      <c r="VIG804" s="20"/>
      <c r="VIH804" s="20"/>
      <c r="VII804" s="20"/>
      <c r="VIJ804" s="20"/>
      <c r="VIK804" s="20"/>
      <c r="VIL804" s="20"/>
      <c r="VIM804" s="20"/>
      <c r="VIN804" s="20"/>
      <c r="VIO804" s="20"/>
      <c r="VIP804" s="20"/>
      <c r="VIQ804" s="20"/>
      <c r="VIR804" s="20"/>
      <c r="VIS804" s="20"/>
      <c r="VIT804" s="20"/>
      <c r="VIU804" s="20"/>
      <c r="VIV804" s="20"/>
      <c r="VIW804" s="20"/>
      <c r="VIX804" s="20"/>
      <c r="VIY804" s="20"/>
      <c r="VIZ804" s="20"/>
      <c r="VJA804" s="20"/>
      <c r="VJB804" s="20"/>
      <c r="VJC804" s="20"/>
      <c r="VJD804" s="20"/>
      <c r="VJE804" s="20"/>
      <c r="VJF804" s="20"/>
      <c r="VJG804" s="20"/>
      <c r="VJH804" s="20"/>
      <c r="VJI804" s="20"/>
      <c r="VJJ804" s="20"/>
      <c r="VJK804" s="20"/>
      <c r="VJL804" s="20"/>
      <c r="VJM804" s="20"/>
      <c r="VJN804" s="20"/>
      <c r="VJO804" s="20"/>
      <c r="VJP804" s="20"/>
      <c r="VJQ804" s="20"/>
      <c r="VJR804" s="20"/>
      <c r="VJS804" s="20"/>
      <c r="VJT804" s="20"/>
      <c r="VJU804" s="20"/>
      <c r="VJV804" s="20"/>
      <c r="VJW804" s="20"/>
      <c r="VJX804" s="20"/>
      <c r="VJY804" s="20"/>
      <c r="VJZ804" s="20"/>
      <c r="VKA804" s="20"/>
      <c r="VKB804" s="20"/>
      <c r="VKC804" s="20"/>
      <c r="VKD804" s="20"/>
      <c r="VKE804" s="20"/>
      <c r="VKF804" s="20"/>
      <c r="VKG804" s="20"/>
      <c r="VKH804" s="20"/>
      <c r="VKI804" s="20"/>
      <c r="VKJ804" s="20"/>
      <c r="VKK804" s="20"/>
      <c r="VKL804" s="20"/>
      <c r="VKM804" s="20"/>
      <c r="VKN804" s="20"/>
      <c r="VKO804" s="20"/>
      <c r="VKP804" s="20"/>
      <c r="VKQ804" s="20"/>
      <c r="VKR804" s="20"/>
      <c r="VKS804" s="20"/>
      <c r="VKT804" s="20"/>
      <c r="VKU804" s="20"/>
      <c r="VKV804" s="20"/>
      <c r="VKW804" s="20"/>
      <c r="VKX804" s="20"/>
      <c r="VKY804" s="20"/>
      <c r="VKZ804" s="20"/>
      <c r="VLA804" s="20"/>
      <c r="VLB804" s="20"/>
      <c r="VLC804" s="20"/>
      <c r="VLD804" s="20"/>
      <c r="VLE804" s="20"/>
      <c r="VLF804" s="20"/>
      <c r="VLG804" s="20"/>
      <c r="VLH804" s="20"/>
      <c r="VLI804" s="20"/>
      <c r="VLJ804" s="20"/>
      <c r="VLK804" s="20"/>
      <c r="VLL804" s="20"/>
      <c r="VLM804" s="20"/>
      <c r="VLN804" s="20"/>
      <c r="VLO804" s="20"/>
      <c r="VLP804" s="20"/>
      <c r="VLQ804" s="20"/>
      <c r="VLR804" s="20"/>
      <c r="VLS804" s="20"/>
      <c r="VLT804" s="20"/>
      <c r="VLU804" s="20"/>
      <c r="VLV804" s="20"/>
      <c r="VLW804" s="20"/>
      <c r="VLX804" s="20"/>
      <c r="VLY804" s="20"/>
      <c r="VLZ804" s="20"/>
      <c r="VMA804" s="20"/>
      <c r="VMB804" s="20"/>
      <c r="VMC804" s="20"/>
      <c r="VMD804" s="20"/>
      <c r="VME804" s="20"/>
      <c r="VMF804" s="20"/>
      <c r="VMG804" s="20"/>
      <c r="VMH804" s="20"/>
      <c r="VMI804" s="20"/>
      <c r="VMJ804" s="20"/>
      <c r="VMK804" s="20"/>
      <c r="VML804" s="20"/>
      <c r="VMM804" s="20"/>
      <c r="VMN804" s="20"/>
      <c r="VMO804" s="20"/>
      <c r="VMP804" s="20"/>
      <c r="VMQ804" s="20"/>
      <c r="VMR804" s="20"/>
      <c r="VMS804" s="20"/>
      <c r="VMT804" s="20"/>
      <c r="VMU804" s="20"/>
      <c r="VMV804" s="20"/>
      <c r="VMW804" s="20"/>
      <c r="VMX804" s="20"/>
      <c r="VMY804" s="20"/>
      <c r="VMZ804" s="20"/>
      <c r="VNA804" s="20"/>
      <c r="VNB804" s="20"/>
      <c r="VNC804" s="20"/>
      <c r="VND804" s="20"/>
      <c r="VNE804" s="20"/>
      <c r="VNF804" s="20"/>
      <c r="VNG804" s="20"/>
      <c r="VNH804" s="20"/>
      <c r="VNI804" s="20"/>
      <c r="VNJ804" s="20"/>
      <c r="VNK804" s="20"/>
      <c r="VNL804" s="20"/>
      <c r="VNM804" s="20"/>
      <c r="VNN804" s="20"/>
      <c r="VNO804" s="20"/>
      <c r="VNP804" s="20"/>
      <c r="VNQ804" s="20"/>
      <c r="VNR804" s="20"/>
      <c r="VNS804" s="20"/>
      <c r="VNT804" s="20"/>
      <c r="VNU804" s="20"/>
      <c r="VNV804" s="20"/>
      <c r="VNW804" s="20"/>
      <c r="VNX804" s="20"/>
      <c r="VNY804" s="20"/>
      <c r="VNZ804" s="20"/>
      <c r="VOA804" s="20"/>
      <c r="VOB804" s="20"/>
      <c r="VOC804" s="20"/>
      <c r="VOD804" s="20"/>
      <c r="VOE804" s="20"/>
      <c r="VOF804" s="20"/>
      <c r="VOG804" s="20"/>
      <c r="VOH804" s="20"/>
      <c r="VOI804" s="20"/>
      <c r="VOJ804" s="20"/>
      <c r="VOK804" s="20"/>
      <c r="VOL804" s="20"/>
      <c r="VOM804" s="20"/>
      <c r="VON804" s="20"/>
      <c r="VOO804" s="20"/>
      <c r="VOP804" s="20"/>
      <c r="VOQ804" s="20"/>
      <c r="VOR804" s="20"/>
      <c r="VOS804" s="20"/>
      <c r="VOT804" s="20"/>
      <c r="VOU804" s="20"/>
      <c r="VOV804" s="20"/>
      <c r="VOW804" s="20"/>
      <c r="VOX804" s="20"/>
      <c r="VOY804" s="20"/>
      <c r="VOZ804" s="20"/>
      <c r="VPA804" s="20"/>
      <c r="VPB804" s="20"/>
      <c r="VPC804" s="20"/>
      <c r="VPD804" s="20"/>
      <c r="VPE804" s="20"/>
      <c r="VPF804" s="20"/>
      <c r="VPG804" s="20"/>
      <c r="VPH804" s="20"/>
      <c r="VPI804" s="20"/>
      <c r="VPJ804" s="20"/>
      <c r="VPK804" s="20"/>
      <c r="VPL804" s="20"/>
      <c r="VPM804" s="20"/>
      <c r="VPN804" s="20"/>
      <c r="VPO804" s="20"/>
      <c r="VPP804" s="20"/>
      <c r="VPQ804" s="20"/>
      <c r="VPR804" s="20"/>
      <c r="VPS804" s="20"/>
      <c r="VPT804" s="20"/>
      <c r="VPU804" s="20"/>
      <c r="VPV804" s="20"/>
      <c r="VPW804" s="20"/>
      <c r="VPX804" s="20"/>
      <c r="VPY804" s="20"/>
      <c r="VPZ804" s="20"/>
      <c r="VQA804" s="20"/>
      <c r="VQB804" s="20"/>
      <c r="VQC804" s="20"/>
      <c r="VQD804" s="20"/>
      <c r="VQE804" s="20"/>
      <c r="VQF804" s="20"/>
      <c r="VQG804" s="20"/>
      <c r="VQH804" s="20"/>
      <c r="VQI804" s="20"/>
      <c r="VQJ804" s="20"/>
      <c r="VQK804" s="20"/>
      <c r="VQL804" s="20"/>
      <c r="VQM804" s="20"/>
      <c r="VQN804" s="20"/>
      <c r="VQO804" s="20"/>
      <c r="VQP804" s="20"/>
      <c r="VQQ804" s="20"/>
      <c r="VQR804" s="20"/>
      <c r="VQS804" s="20"/>
      <c r="VQT804" s="20"/>
      <c r="VQU804" s="20"/>
      <c r="VQV804" s="20"/>
      <c r="VQW804" s="20"/>
      <c r="VQX804" s="20"/>
      <c r="VQY804" s="20"/>
      <c r="VQZ804" s="20"/>
      <c r="VRA804" s="20"/>
      <c r="VRB804" s="20"/>
      <c r="VRC804" s="20"/>
      <c r="VRD804" s="20"/>
      <c r="VRE804" s="20"/>
      <c r="VRF804" s="20"/>
      <c r="VRG804" s="20"/>
      <c r="VRH804" s="20"/>
      <c r="VRI804" s="20"/>
      <c r="VRJ804" s="20"/>
      <c r="VRK804" s="20"/>
      <c r="VRL804" s="20"/>
      <c r="VRM804" s="20"/>
      <c r="VRN804" s="20"/>
      <c r="VRO804" s="20"/>
      <c r="VRP804" s="20"/>
      <c r="VRQ804" s="20"/>
      <c r="VRR804" s="20"/>
      <c r="VRS804" s="20"/>
      <c r="VRT804" s="20"/>
      <c r="VRU804" s="20"/>
      <c r="VRV804" s="20"/>
      <c r="VRW804" s="20"/>
      <c r="VRX804" s="20"/>
      <c r="VRY804" s="20"/>
      <c r="VRZ804" s="20"/>
      <c r="VSA804" s="20"/>
      <c r="VSB804" s="20"/>
      <c r="VSC804" s="20"/>
      <c r="VSD804" s="20"/>
      <c r="VSE804" s="20"/>
      <c r="VSF804" s="20"/>
      <c r="VSG804" s="20"/>
      <c r="VSH804" s="20"/>
      <c r="VSI804" s="20"/>
      <c r="VSJ804" s="20"/>
      <c r="VSK804" s="20"/>
      <c r="VSL804" s="20"/>
      <c r="VSM804" s="20"/>
      <c r="VSN804" s="20"/>
      <c r="VSO804" s="20"/>
      <c r="VSP804" s="20"/>
      <c r="VSQ804" s="20"/>
      <c r="VSR804" s="20"/>
      <c r="VSS804" s="20"/>
      <c r="VST804" s="20"/>
      <c r="VSU804" s="20"/>
      <c r="VSV804" s="20"/>
      <c r="VSW804" s="20"/>
      <c r="VSX804" s="20"/>
      <c r="VSY804" s="20"/>
      <c r="VSZ804" s="20"/>
      <c r="VTA804" s="20"/>
      <c r="VTB804" s="20"/>
      <c r="VTC804" s="20"/>
      <c r="VTD804" s="20"/>
      <c r="VTE804" s="20"/>
      <c r="VTF804" s="20"/>
      <c r="VTG804" s="20"/>
      <c r="VTH804" s="20"/>
      <c r="VTI804" s="20"/>
      <c r="VTJ804" s="20"/>
      <c r="VTK804" s="20"/>
      <c r="VTL804" s="20"/>
      <c r="VTM804" s="20"/>
      <c r="VTN804" s="20"/>
      <c r="VTO804" s="20"/>
      <c r="VTP804" s="20"/>
      <c r="VTQ804" s="20"/>
      <c r="VTR804" s="20"/>
      <c r="VTS804" s="20"/>
      <c r="VTT804" s="20"/>
      <c r="VTU804" s="20"/>
      <c r="VTV804" s="20"/>
      <c r="VTW804" s="20"/>
      <c r="VTX804" s="20"/>
      <c r="VTY804" s="20"/>
      <c r="VTZ804" s="20"/>
      <c r="VUA804" s="20"/>
      <c r="VUB804" s="20"/>
      <c r="VUC804" s="20"/>
      <c r="VUD804" s="20"/>
      <c r="VUE804" s="20"/>
      <c r="VUF804" s="20"/>
      <c r="VUG804" s="20"/>
      <c r="VUH804" s="20"/>
      <c r="VUI804" s="20"/>
      <c r="VUJ804" s="20"/>
      <c r="VUK804" s="20"/>
      <c r="VUL804" s="20"/>
      <c r="VUM804" s="20"/>
      <c r="VUN804" s="20"/>
      <c r="VUO804" s="20"/>
      <c r="VUP804" s="20"/>
      <c r="VUQ804" s="20"/>
      <c r="VUR804" s="20"/>
      <c r="VUS804" s="20"/>
      <c r="VUT804" s="20"/>
      <c r="VUU804" s="20"/>
      <c r="VUV804" s="20"/>
      <c r="VUW804" s="20"/>
      <c r="VUX804" s="20"/>
      <c r="VUY804" s="20"/>
      <c r="VUZ804" s="20"/>
      <c r="VVA804" s="20"/>
      <c r="VVB804" s="20"/>
      <c r="VVC804" s="20"/>
      <c r="VVD804" s="20"/>
      <c r="VVE804" s="20"/>
      <c r="VVF804" s="20"/>
      <c r="VVG804" s="20"/>
      <c r="VVH804" s="20"/>
      <c r="VVI804" s="20"/>
      <c r="VVJ804" s="20"/>
      <c r="VVK804" s="20"/>
      <c r="VVL804" s="20"/>
      <c r="VVM804" s="20"/>
      <c r="VVN804" s="20"/>
      <c r="VVO804" s="20"/>
      <c r="VVP804" s="20"/>
      <c r="VVQ804" s="20"/>
      <c r="VVR804" s="20"/>
      <c r="VVS804" s="20"/>
      <c r="VVT804" s="20"/>
      <c r="VVU804" s="20"/>
      <c r="VVV804" s="20"/>
      <c r="VVW804" s="20"/>
      <c r="VVX804" s="20"/>
      <c r="VVY804" s="20"/>
      <c r="VVZ804" s="20"/>
      <c r="VWA804" s="20"/>
      <c r="VWB804" s="20"/>
      <c r="VWC804" s="20"/>
      <c r="VWD804" s="20"/>
      <c r="VWE804" s="20"/>
      <c r="VWF804" s="20"/>
      <c r="VWG804" s="20"/>
      <c r="VWH804" s="20"/>
      <c r="VWI804" s="20"/>
      <c r="VWJ804" s="20"/>
      <c r="VWK804" s="20"/>
      <c r="VWL804" s="20"/>
      <c r="VWM804" s="20"/>
      <c r="VWN804" s="20"/>
      <c r="VWO804" s="20"/>
      <c r="VWP804" s="20"/>
      <c r="VWQ804" s="20"/>
      <c r="VWR804" s="20"/>
      <c r="VWS804" s="20"/>
      <c r="VWT804" s="20"/>
      <c r="VWU804" s="20"/>
      <c r="VWV804" s="20"/>
      <c r="VWW804" s="20"/>
      <c r="VWX804" s="20"/>
      <c r="VWY804" s="20"/>
      <c r="VWZ804" s="20"/>
      <c r="VXA804" s="20"/>
      <c r="VXB804" s="20"/>
      <c r="VXC804" s="20"/>
      <c r="VXD804" s="20"/>
      <c r="VXE804" s="20"/>
      <c r="VXF804" s="20"/>
      <c r="VXG804" s="20"/>
      <c r="VXH804" s="20"/>
      <c r="VXI804" s="20"/>
      <c r="VXJ804" s="20"/>
      <c r="VXK804" s="20"/>
      <c r="VXL804" s="20"/>
      <c r="VXM804" s="20"/>
      <c r="VXN804" s="20"/>
      <c r="VXO804" s="20"/>
      <c r="VXP804" s="20"/>
      <c r="VXQ804" s="20"/>
      <c r="VXR804" s="20"/>
      <c r="VXS804" s="20"/>
      <c r="VXT804" s="20"/>
      <c r="VXU804" s="20"/>
      <c r="VXV804" s="20"/>
      <c r="VXW804" s="20"/>
      <c r="VXX804" s="20"/>
      <c r="VXY804" s="20"/>
      <c r="VXZ804" s="20"/>
      <c r="VYA804" s="20"/>
      <c r="VYB804" s="20"/>
      <c r="VYC804" s="20"/>
      <c r="VYD804" s="20"/>
      <c r="VYE804" s="20"/>
      <c r="VYF804" s="20"/>
      <c r="VYG804" s="20"/>
      <c r="VYH804" s="20"/>
      <c r="VYI804" s="20"/>
      <c r="VYJ804" s="20"/>
      <c r="VYK804" s="20"/>
      <c r="VYL804" s="20"/>
      <c r="VYM804" s="20"/>
      <c r="VYN804" s="20"/>
      <c r="VYO804" s="20"/>
      <c r="VYP804" s="20"/>
      <c r="VYQ804" s="20"/>
      <c r="VYR804" s="20"/>
      <c r="VYS804" s="20"/>
      <c r="VYT804" s="20"/>
      <c r="VYU804" s="20"/>
      <c r="VYV804" s="20"/>
      <c r="VYW804" s="20"/>
      <c r="VYX804" s="20"/>
      <c r="VYY804" s="20"/>
      <c r="VYZ804" s="20"/>
      <c r="VZA804" s="20"/>
      <c r="VZB804" s="20"/>
      <c r="VZC804" s="20"/>
      <c r="VZD804" s="20"/>
      <c r="VZE804" s="20"/>
      <c r="VZF804" s="20"/>
      <c r="VZG804" s="20"/>
      <c r="VZH804" s="20"/>
      <c r="VZI804" s="20"/>
      <c r="VZJ804" s="20"/>
      <c r="VZK804" s="20"/>
      <c r="VZL804" s="20"/>
      <c r="VZM804" s="20"/>
      <c r="VZN804" s="20"/>
      <c r="VZO804" s="20"/>
      <c r="VZP804" s="20"/>
      <c r="VZQ804" s="20"/>
      <c r="VZR804" s="20"/>
      <c r="VZS804" s="20"/>
      <c r="VZT804" s="20"/>
      <c r="VZU804" s="20"/>
      <c r="VZV804" s="20"/>
      <c r="VZW804" s="20"/>
      <c r="VZX804" s="20"/>
      <c r="VZY804" s="20"/>
      <c r="VZZ804" s="20"/>
      <c r="WAA804" s="20"/>
      <c r="WAB804" s="20"/>
      <c r="WAC804" s="20"/>
      <c r="WAD804" s="20"/>
      <c r="WAE804" s="20"/>
      <c r="WAF804" s="20"/>
      <c r="WAG804" s="20"/>
      <c r="WAH804" s="20"/>
      <c r="WAI804" s="20"/>
      <c r="WAJ804" s="20"/>
      <c r="WAK804" s="20"/>
      <c r="WAL804" s="20"/>
      <c r="WAM804" s="20"/>
      <c r="WAN804" s="20"/>
      <c r="WAO804" s="20"/>
      <c r="WAP804" s="20"/>
      <c r="WAQ804" s="20"/>
      <c r="WAR804" s="20"/>
      <c r="WAS804" s="20"/>
      <c r="WAT804" s="20"/>
      <c r="WAU804" s="20"/>
      <c r="WAV804" s="20"/>
      <c r="WAW804" s="20"/>
      <c r="WAX804" s="20"/>
      <c r="WAY804" s="20"/>
      <c r="WAZ804" s="20"/>
      <c r="WBA804" s="20"/>
      <c r="WBB804" s="20"/>
      <c r="WBC804" s="20"/>
      <c r="WBD804" s="20"/>
      <c r="WBE804" s="20"/>
      <c r="WBF804" s="20"/>
      <c r="WBG804" s="20"/>
      <c r="WBH804" s="20"/>
      <c r="WBI804" s="20"/>
      <c r="WBJ804" s="20"/>
      <c r="WBK804" s="20"/>
      <c r="WBL804" s="20"/>
      <c r="WBM804" s="20"/>
      <c r="WBN804" s="20"/>
      <c r="WBO804" s="20"/>
      <c r="WBP804" s="20"/>
      <c r="WBQ804" s="20"/>
      <c r="WBR804" s="20"/>
      <c r="WBS804" s="20"/>
      <c r="WBT804" s="20"/>
      <c r="WBU804" s="20"/>
      <c r="WBV804" s="20"/>
      <c r="WBW804" s="20"/>
      <c r="WBX804" s="20"/>
      <c r="WBY804" s="20"/>
      <c r="WBZ804" s="20"/>
      <c r="WCA804" s="20"/>
      <c r="WCB804" s="20"/>
      <c r="WCC804" s="20"/>
      <c r="WCD804" s="20"/>
      <c r="WCE804" s="20"/>
      <c r="WCF804" s="20"/>
      <c r="WCG804" s="20"/>
      <c r="WCH804" s="20"/>
      <c r="WCI804" s="20"/>
      <c r="WCJ804" s="20"/>
      <c r="WCK804" s="20"/>
      <c r="WCL804" s="20"/>
      <c r="WCM804" s="20"/>
      <c r="WCN804" s="20"/>
      <c r="WCO804" s="20"/>
      <c r="WCP804" s="20"/>
      <c r="WCQ804" s="20"/>
      <c r="WCR804" s="20"/>
      <c r="WCS804" s="20"/>
      <c r="WCT804" s="20"/>
      <c r="WCU804" s="20"/>
      <c r="WCV804" s="20"/>
      <c r="WCW804" s="20"/>
      <c r="WCX804" s="20"/>
      <c r="WCY804" s="20"/>
      <c r="WCZ804" s="20"/>
      <c r="WDA804" s="20"/>
      <c r="WDB804" s="20"/>
      <c r="WDC804" s="20"/>
      <c r="WDD804" s="20"/>
      <c r="WDE804" s="20"/>
      <c r="WDF804" s="20"/>
      <c r="WDG804" s="20"/>
      <c r="WDH804" s="20"/>
      <c r="WDI804" s="20"/>
      <c r="WDJ804" s="20"/>
      <c r="WDK804" s="20"/>
      <c r="WDL804" s="20"/>
      <c r="WDM804" s="20"/>
      <c r="WDN804" s="20"/>
      <c r="WDO804" s="20"/>
      <c r="WDP804" s="20"/>
      <c r="WDQ804" s="20"/>
      <c r="WDR804" s="20"/>
      <c r="WDS804" s="20"/>
      <c r="WDT804" s="20"/>
      <c r="WDU804" s="20"/>
      <c r="WDV804" s="20"/>
      <c r="WDW804" s="20"/>
      <c r="WDX804" s="20"/>
      <c r="WDY804" s="20"/>
      <c r="WDZ804" s="20"/>
      <c r="WEA804" s="20"/>
      <c r="WEB804" s="20"/>
      <c r="WEC804" s="20"/>
      <c r="WED804" s="20"/>
      <c r="WEE804" s="20"/>
      <c r="WEF804" s="20"/>
      <c r="WEG804" s="20"/>
      <c r="WEH804" s="20"/>
      <c r="WEI804" s="20"/>
      <c r="WEJ804" s="20"/>
      <c r="WEK804" s="20"/>
      <c r="WEL804" s="20"/>
      <c r="WEM804" s="20"/>
      <c r="WEN804" s="20"/>
      <c r="WEO804" s="20"/>
      <c r="WEP804" s="20"/>
      <c r="WEQ804" s="20"/>
      <c r="WER804" s="20"/>
      <c r="WES804" s="20"/>
      <c r="WET804" s="20"/>
      <c r="WEU804" s="20"/>
      <c r="WEV804" s="20"/>
      <c r="WEW804" s="20"/>
      <c r="WEX804" s="20"/>
      <c r="WEY804" s="20"/>
      <c r="WEZ804" s="20"/>
      <c r="WFA804" s="20"/>
      <c r="WFB804" s="20"/>
      <c r="WFC804" s="20"/>
      <c r="WFD804" s="20"/>
      <c r="WFE804" s="20"/>
      <c r="WFF804" s="20"/>
      <c r="WFG804" s="20"/>
      <c r="WFH804" s="20"/>
      <c r="WFI804" s="20"/>
      <c r="WFJ804" s="20"/>
      <c r="WFK804" s="20"/>
      <c r="WFL804" s="20"/>
      <c r="WFM804" s="20"/>
      <c r="WFN804" s="20"/>
      <c r="WFO804" s="20"/>
      <c r="WFP804" s="20"/>
      <c r="WFQ804" s="20"/>
      <c r="WFR804" s="20"/>
      <c r="WFS804" s="20"/>
      <c r="WFT804" s="20"/>
      <c r="WFU804" s="20"/>
      <c r="WFV804" s="20"/>
      <c r="WFW804" s="20"/>
      <c r="WFX804" s="20"/>
      <c r="WFY804" s="20"/>
      <c r="WFZ804" s="20"/>
      <c r="WGA804" s="20"/>
      <c r="WGB804" s="20"/>
      <c r="WGC804" s="20"/>
      <c r="WGD804" s="20"/>
      <c r="WGE804" s="20"/>
      <c r="WGF804" s="20"/>
      <c r="WGG804" s="20"/>
      <c r="WGH804" s="20"/>
      <c r="WGI804" s="20"/>
      <c r="WGJ804" s="20"/>
      <c r="WGK804" s="20"/>
      <c r="WGL804" s="20"/>
      <c r="WGM804" s="20"/>
      <c r="WGN804" s="20"/>
      <c r="WGO804" s="20"/>
      <c r="WGP804" s="20"/>
      <c r="WGQ804" s="20"/>
      <c r="WGR804" s="20"/>
      <c r="WGS804" s="20"/>
      <c r="WGT804" s="20"/>
      <c r="WGU804" s="20"/>
      <c r="WGV804" s="20"/>
      <c r="WGW804" s="20"/>
      <c r="WGX804" s="20"/>
      <c r="WGY804" s="20"/>
      <c r="WGZ804" s="20"/>
      <c r="WHA804" s="20"/>
      <c r="WHB804" s="20"/>
      <c r="WHC804" s="20"/>
      <c r="WHD804" s="20"/>
      <c r="WHE804" s="20"/>
      <c r="WHF804" s="20"/>
      <c r="WHG804" s="20"/>
      <c r="WHH804" s="20"/>
      <c r="WHI804" s="20"/>
      <c r="WHJ804" s="20"/>
      <c r="WHK804" s="20"/>
      <c r="WHL804" s="20"/>
      <c r="WHM804" s="20"/>
      <c r="WHN804" s="20"/>
      <c r="WHO804" s="20"/>
      <c r="WHP804" s="20"/>
      <c r="WHQ804" s="20"/>
      <c r="WHR804" s="20"/>
      <c r="WHS804" s="20"/>
      <c r="WHT804" s="20"/>
      <c r="WHU804" s="20"/>
      <c r="WHV804" s="20"/>
      <c r="WHW804" s="20"/>
      <c r="WHX804" s="20"/>
      <c r="WHY804" s="20"/>
      <c r="WHZ804" s="20"/>
      <c r="WIA804" s="20"/>
      <c r="WIB804" s="20"/>
      <c r="WIC804" s="20"/>
      <c r="WID804" s="20"/>
      <c r="WIE804" s="20"/>
      <c r="WIF804" s="20"/>
      <c r="WIG804" s="20"/>
      <c r="WIH804" s="20"/>
      <c r="WII804" s="20"/>
      <c r="WIJ804" s="20"/>
      <c r="WIK804" s="20"/>
      <c r="WIL804" s="20"/>
      <c r="WIM804" s="20"/>
      <c r="WIN804" s="20"/>
      <c r="WIO804" s="20"/>
      <c r="WIP804" s="20"/>
      <c r="WIQ804" s="20"/>
      <c r="WIR804" s="20"/>
      <c r="WIS804" s="20"/>
      <c r="WIT804" s="20"/>
      <c r="WIU804" s="20"/>
      <c r="WIV804" s="20"/>
      <c r="WIW804" s="20"/>
      <c r="WIX804" s="20"/>
      <c r="WIY804" s="20"/>
      <c r="WIZ804" s="20"/>
      <c r="WJA804" s="20"/>
      <c r="WJB804" s="20"/>
      <c r="WJC804" s="20"/>
      <c r="WJD804" s="20"/>
      <c r="WJE804" s="20"/>
      <c r="WJF804" s="20"/>
      <c r="WJG804" s="20"/>
      <c r="WJH804" s="20"/>
      <c r="WJI804" s="20"/>
      <c r="WJJ804" s="20"/>
      <c r="WJK804" s="20"/>
      <c r="WJL804" s="20"/>
      <c r="WJM804" s="20"/>
      <c r="WJN804" s="20"/>
      <c r="WJO804" s="20"/>
      <c r="WJP804" s="20"/>
      <c r="WJQ804" s="20"/>
      <c r="WJR804" s="20"/>
      <c r="WJS804" s="20"/>
      <c r="WJT804" s="20"/>
      <c r="WJU804" s="20"/>
      <c r="WJV804" s="20"/>
      <c r="WJW804" s="20"/>
      <c r="WJX804" s="20"/>
      <c r="WJY804" s="20"/>
      <c r="WJZ804" s="20"/>
      <c r="WKA804" s="20"/>
      <c r="WKB804" s="20"/>
      <c r="WKC804" s="20"/>
      <c r="WKD804" s="20"/>
      <c r="WKE804" s="20"/>
      <c r="WKF804" s="20"/>
      <c r="WKG804" s="20"/>
      <c r="WKH804" s="20"/>
      <c r="WKI804" s="20"/>
      <c r="WKJ804" s="20"/>
      <c r="WKK804" s="20"/>
      <c r="WKL804" s="20"/>
      <c r="WKM804" s="20"/>
      <c r="WKN804" s="20"/>
      <c r="WKO804" s="20"/>
      <c r="WKP804" s="20"/>
      <c r="WKQ804" s="20"/>
      <c r="WKR804" s="20"/>
      <c r="WKS804" s="20"/>
      <c r="WKT804" s="20"/>
      <c r="WKU804" s="20"/>
      <c r="WKV804" s="20"/>
      <c r="WKW804" s="20"/>
      <c r="WKX804" s="20"/>
      <c r="WKY804" s="20"/>
      <c r="WKZ804" s="20"/>
      <c r="WLA804" s="20"/>
      <c r="WLB804" s="20"/>
      <c r="WLC804" s="20"/>
      <c r="WLD804" s="20"/>
      <c r="WLE804" s="20"/>
      <c r="WLF804" s="20"/>
      <c r="WLG804" s="20"/>
      <c r="WLH804" s="20"/>
      <c r="WLI804" s="20"/>
      <c r="WLJ804" s="20"/>
      <c r="WLK804" s="20"/>
      <c r="WLL804" s="20"/>
      <c r="WLM804" s="20"/>
      <c r="WLN804" s="20"/>
      <c r="WLO804" s="20"/>
      <c r="WLP804" s="20"/>
      <c r="WLQ804" s="20"/>
      <c r="WLR804" s="20"/>
      <c r="WLS804" s="20"/>
      <c r="WLT804" s="20"/>
      <c r="WLU804" s="20"/>
      <c r="WLV804" s="20"/>
      <c r="WLW804" s="20"/>
      <c r="WLX804" s="20"/>
      <c r="WLY804" s="20"/>
      <c r="WLZ804" s="20"/>
      <c r="WMA804" s="20"/>
      <c r="WMB804" s="20"/>
      <c r="WMC804" s="20"/>
      <c r="WMD804" s="20"/>
      <c r="WME804" s="20"/>
      <c r="WMF804" s="20"/>
      <c r="WMG804" s="20"/>
      <c r="WMH804" s="20"/>
      <c r="WMI804" s="20"/>
      <c r="WMJ804" s="20"/>
      <c r="WMK804" s="20"/>
      <c r="WML804" s="20"/>
      <c r="WMM804" s="20"/>
      <c r="WMN804" s="20"/>
      <c r="WMO804" s="20"/>
      <c r="WMP804" s="20"/>
      <c r="WMQ804" s="20"/>
      <c r="WMR804" s="20"/>
      <c r="WMS804" s="20"/>
      <c r="WMT804" s="20"/>
      <c r="WMU804" s="20"/>
      <c r="WMV804" s="20"/>
      <c r="WMW804" s="20"/>
      <c r="WMX804" s="20"/>
      <c r="WMY804" s="20"/>
      <c r="WMZ804" s="20"/>
      <c r="WNA804" s="20"/>
      <c r="WNB804" s="20"/>
      <c r="WNC804" s="20"/>
      <c r="WND804" s="20"/>
      <c r="WNE804" s="20"/>
      <c r="WNF804" s="20"/>
      <c r="WNG804" s="20"/>
      <c r="WNH804" s="20"/>
      <c r="WNI804" s="20"/>
      <c r="WNJ804" s="20"/>
      <c r="WNK804" s="20"/>
      <c r="WNL804" s="20"/>
      <c r="WNM804" s="20"/>
      <c r="WNN804" s="20"/>
      <c r="WNO804" s="20"/>
      <c r="WNP804" s="20"/>
      <c r="WNQ804" s="20"/>
      <c r="WNR804" s="20"/>
      <c r="WNS804" s="20"/>
      <c r="WNT804" s="20"/>
      <c r="WNU804" s="20"/>
      <c r="WNV804" s="20"/>
      <c r="WNW804" s="20"/>
      <c r="WNX804" s="20"/>
      <c r="WNY804" s="20"/>
      <c r="WNZ804" s="20"/>
      <c r="WOA804" s="20"/>
      <c r="WOB804" s="20"/>
      <c r="WOC804" s="20"/>
      <c r="WOD804" s="20"/>
      <c r="WOE804" s="20"/>
      <c r="WOF804" s="20"/>
      <c r="WOG804" s="20"/>
      <c r="WOH804" s="20"/>
      <c r="WOI804" s="20"/>
      <c r="WOJ804" s="20"/>
      <c r="WOK804" s="20"/>
      <c r="WOL804" s="20"/>
      <c r="WOM804" s="20"/>
      <c r="WON804" s="20"/>
      <c r="WOO804" s="20"/>
      <c r="WOP804" s="20"/>
      <c r="WOQ804" s="20"/>
      <c r="WOR804" s="20"/>
      <c r="WOS804" s="20"/>
      <c r="WOT804" s="20"/>
      <c r="WOU804" s="20"/>
      <c r="WOV804" s="20"/>
      <c r="WOW804" s="20"/>
      <c r="WOX804" s="20"/>
      <c r="WOY804" s="20"/>
      <c r="WOZ804" s="20"/>
      <c r="WPA804" s="20"/>
      <c r="WPB804" s="20"/>
      <c r="WPC804" s="20"/>
      <c r="WPD804" s="20"/>
      <c r="WPE804" s="20"/>
      <c r="WPF804" s="20"/>
      <c r="WPG804" s="20"/>
      <c r="WPH804" s="20"/>
      <c r="WPI804" s="20"/>
      <c r="WPJ804" s="20"/>
      <c r="WPK804" s="20"/>
      <c r="WPL804" s="20"/>
      <c r="WPM804" s="20"/>
      <c r="WPN804" s="20"/>
      <c r="WPO804" s="20"/>
      <c r="WPP804" s="20"/>
      <c r="WPQ804" s="20"/>
      <c r="WPR804" s="20"/>
      <c r="WPS804" s="20"/>
      <c r="WPT804" s="20"/>
      <c r="WPU804" s="20"/>
      <c r="WPV804" s="20"/>
      <c r="WPW804" s="20"/>
      <c r="WPX804" s="20"/>
      <c r="WPY804" s="20"/>
      <c r="WPZ804" s="20"/>
      <c r="WQA804" s="20"/>
      <c r="WQB804" s="20"/>
      <c r="WQC804" s="20"/>
      <c r="WQD804" s="20"/>
      <c r="WQE804" s="20"/>
      <c r="WQF804" s="20"/>
      <c r="WQG804" s="20"/>
      <c r="WQH804" s="20"/>
      <c r="WQI804" s="20"/>
      <c r="WQJ804" s="20"/>
      <c r="WQK804" s="20"/>
      <c r="WQL804" s="20"/>
      <c r="WQM804" s="20"/>
      <c r="WQN804" s="20"/>
      <c r="WQO804" s="20"/>
      <c r="WQP804" s="20"/>
      <c r="WQQ804" s="20"/>
      <c r="WQR804" s="20"/>
      <c r="WQS804" s="20"/>
      <c r="WQT804" s="20"/>
      <c r="WQU804" s="20"/>
      <c r="WQV804" s="20"/>
      <c r="WQW804" s="20"/>
      <c r="WQX804" s="20"/>
      <c r="WQY804" s="20"/>
      <c r="WQZ804" s="20"/>
      <c r="WRA804" s="20"/>
      <c r="WRB804" s="20"/>
      <c r="WRC804" s="20"/>
      <c r="WRD804" s="20"/>
      <c r="WRE804" s="20"/>
      <c r="WRF804" s="20"/>
      <c r="WRG804" s="20"/>
      <c r="WRH804" s="20"/>
      <c r="WRI804" s="20"/>
      <c r="WRJ804" s="20"/>
      <c r="WRK804" s="20"/>
      <c r="WRL804" s="20"/>
      <c r="WRM804" s="20"/>
      <c r="WRN804" s="20"/>
      <c r="WRO804" s="20"/>
      <c r="WRP804" s="20"/>
      <c r="WRQ804" s="20"/>
      <c r="WRR804" s="20"/>
      <c r="WRS804" s="20"/>
      <c r="WRT804" s="20"/>
      <c r="WRU804" s="20"/>
      <c r="WRV804" s="20"/>
      <c r="WRW804" s="20"/>
      <c r="WRX804" s="20"/>
      <c r="WRY804" s="20"/>
      <c r="WRZ804" s="20"/>
      <c r="WSA804" s="20"/>
      <c r="WSB804" s="20"/>
      <c r="WSC804" s="20"/>
      <c r="WSD804" s="20"/>
      <c r="WSE804" s="20"/>
      <c r="WSF804" s="20"/>
      <c r="WSG804" s="20"/>
      <c r="WSH804" s="20"/>
      <c r="WSI804" s="20"/>
      <c r="WSJ804" s="20"/>
      <c r="WSK804" s="20"/>
      <c r="WSL804" s="20"/>
      <c r="WSM804" s="20"/>
      <c r="WSN804" s="20"/>
      <c r="WSO804" s="20"/>
      <c r="WSP804" s="20"/>
      <c r="WSQ804" s="20"/>
      <c r="WSR804" s="20"/>
      <c r="WSS804" s="20"/>
      <c r="WST804" s="20"/>
      <c r="WSU804" s="20"/>
      <c r="WSV804" s="20"/>
      <c r="WSW804" s="20"/>
      <c r="WSX804" s="20"/>
      <c r="WSY804" s="20"/>
      <c r="WSZ804" s="20"/>
      <c r="WTA804" s="20"/>
      <c r="WTB804" s="20"/>
      <c r="WTC804" s="20"/>
      <c r="WTD804" s="20"/>
      <c r="WTE804" s="20"/>
      <c r="WTF804" s="20"/>
      <c r="WTG804" s="20"/>
      <c r="WTH804" s="20"/>
      <c r="WTI804" s="20"/>
      <c r="WTJ804" s="20"/>
      <c r="WTK804" s="20"/>
      <c r="WTL804" s="20"/>
      <c r="WTM804" s="20"/>
      <c r="WTN804" s="20"/>
      <c r="WTO804" s="20"/>
      <c r="WTP804" s="20"/>
      <c r="WTQ804" s="20"/>
      <c r="WTR804" s="20"/>
      <c r="WTS804" s="20"/>
      <c r="WTT804" s="20"/>
      <c r="WTU804" s="20"/>
      <c r="WTV804" s="20"/>
      <c r="WTW804" s="20"/>
      <c r="WTX804" s="20"/>
      <c r="WTY804" s="20"/>
      <c r="WTZ804" s="20"/>
      <c r="WUA804" s="20"/>
      <c r="WUB804" s="20"/>
      <c r="WUC804" s="20"/>
      <c r="WUD804" s="20"/>
      <c r="WUE804" s="20"/>
      <c r="WUF804" s="20"/>
      <c r="WUG804" s="20"/>
      <c r="WUH804" s="20"/>
      <c r="WUI804" s="20"/>
      <c r="WUJ804" s="20"/>
      <c r="WUK804" s="20"/>
      <c r="WUL804" s="20"/>
      <c r="WUM804" s="20"/>
      <c r="WUN804" s="20"/>
      <c r="WUO804" s="20"/>
      <c r="WUP804" s="20"/>
      <c r="WUQ804" s="20"/>
      <c r="WUR804" s="20"/>
      <c r="WUS804" s="20"/>
      <c r="WUT804" s="20"/>
      <c r="WUU804" s="20"/>
      <c r="WUV804" s="20"/>
      <c r="WUW804" s="20"/>
      <c r="WUX804" s="20"/>
      <c r="WUY804" s="20"/>
      <c r="WUZ804" s="20"/>
      <c r="WVA804" s="20"/>
      <c r="WVB804" s="20"/>
      <c r="WVC804" s="20"/>
      <c r="WVD804" s="20"/>
      <c r="WVE804" s="20"/>
      <c r="WVF804" s="20"/>
      <c r="WVG804" s="20"/>
      <c r="WVH804" s="20"/>
      <c r="WVI804" s="20"/>
      <c r="WVJ804" s="20"/>
      <c r="WVK804" s="20"/>
      <c r="WVL804" s="20"/>
      <c r="WVM804" s="20"/>
      <c r="WVN804" s="20"/>
      <c r="WVO804" s="20"/>
      <c r="WVP804" s="20"/>
      <c r="WVQ804" s="20"/>
      <c r="WVR804" s="20"/>
      <c r="WVS804" s="20"/>
      <c r="WVT804" s="20"/>
      <c r="WVU804" s="20"/>
      <c r="WVV804" s="20"/>
      <c r="WVW804" s="20"/>
      <c r="WVX804" s="20"/>
      <c r="WVY804" s="20"/>
      <c r="WVZ804" s="20"/>
      <c r="WWA804" s="20"/>
      <c r="WWB804" s="20"/>
      <c r="WWC804" s="20"/>
      <c r="WWD804" s="20"/>
      <c r="WWE804" s="20"/>
      <c r="WWF804" s="20"/>
      <c r="WWG804" s="20"/>
      <c r="WWH804" s="20"/>
      <c r="WWI804" s="20"/>
      <c r="WWJ804" s="20"/>
      <c r="WWK804" s="20"/>
      <c r="WWL804" s="20"/>
      <c r="WWM804" s="20"/>
      <c r="WWN804" s="20"/>
      <c r="WWO804" s="20"/>
      <c r="WWP804" s="20"/>
      <c r="WWQ804" s="20"/>
      <c r="WWR804" s="20"/>
      <c r="WWS804" s="20"/>
      <c r="WWT804" s="20"/>
      <c r="WWU804" s="20"/>
      <c r="WWV804" s="20"/>
      <c r="WWW804" s="20"/>
      <c r="WWX804" s="20"/>
      <c r="WWY804" s="20"/>
      <c r="WWZ804" s="20"/>
      <c r="WXA804" s="20"/>
      <c r="WXB804" s="20"/>
      <c r="WXC804" s="20"/>
      <c r="WXD804" s="20"/>
      <c r="WXE804" s="20"/>
      <c r="WXF804" s="20"/>
      <c r="WXG804" s="20"/>
      <c r="WXH804" s="20"/>
      <c r="WXI804" s="20"/>
      <c r="WXJ804" s="20"/>
      <c r="WXK804" s="20"/>
      <c r="WXL804" s="20"/>
      <c r="WXM804" s="20"/>
      <c r="WXN804" s="20"/>
      <c r="WXO804" s="20"/>
      <c r="WXP804" s="20"/>
      <c r="WXQ804" s="20"/>
      <c r="WXR804" s="20"/>
      <c r="WXS804" s="20"/>
      <c r="WXT804" s="20"/>
      <c r="WXU804" s="20"/>
      <c r="WXV804" s="20"/>
      <c r="WXW804" s="20"/>
      <c r="WXX804" s="20"/>
      <c r="WXY804" s="20"/>
      <c r="WXZ804" s="20"/>
      <c r="WYA804" s="20"/>
      <c r="WYB804" s="20"/>
      <c r="WYC804" s="20"/>
      <c r="WYD804" s="20"/>
      <c r="WYE804" s="20"/>
      <c r="WYF804" s="20"/>
      <c r="WYG804" s="20"/>
      <c r="WYH804" s="20"/>
      <c r="WYI804" s="20"/>
      <c r="WYJ804" s="20"/>
      <c r="WYK804" s="20"/>
      <c r="WYL804" s="20"/>
      <c r="WYM804" s="20"/>
      <c r="WYN804" s="20"/>
      <c r="WYO804" s="20"/>
      <c r="WYP804" s="20"/>
      <c r="WYQ804" s="20"/>
      <c r="WYR804" s="20"/>
      <c r="WYS804" s="20"/>
      <c r="WYT804" s="20"/>
      <c r="WYU804" s="20"/>
      <c r="WYV804" s="20"/>
      <c r="WYW804" s="20"/>
      <c r="WYX804" s="20"/>
      <c r="WYY804" s="20"/>
      <c r="WYZ804" s="20"/>
      <c r="WZA804" s="20"/>
      <c r="WZB804" s="20"/>
      <c r="WZC804" s="20"/>
      <c r="WZD804" s="20"/>
      <c r="WZE804" s="20"/>
      <c r="WZF804" s="20"/>
      <c r="WZG804" s="20"/>
      <c r="WZH804" s="20"/>
      <c r="WZI804" s="20"/>
      <c r="WZJ804" s="20"/>
      <c r="WZK804" s="20"/>
      <c r="WZL804" s="20"/>
      <c r="WZM804" s="20"/>
      <c r="WZN804" s="20"/>
      <c r="WZO804" s="20"/>
      <c r="WZP804" s="20"/>
      <c r="WZQ804" s="20"/>
      <c r="WZR804" s="20"/>
      <c r="WZS804" s="20"/>
      <c r="WZT804" s="20"/>
      <c r="WZU804" s="20"/>
      <c r="WZV804" s="20"/>
      <c r="WZW804" s="20"/>
      <c r="WZX804" s="20"/>
      <c r="WZY804" s="20"/>
      <c r="WZZ804" s="20"/>
      <c r="XAA804" s="20"/>
      <c r="XAB804" s="20"/>
      <c r="XAC804" s="20"/>
      <c r="XAD804" s="20"/>
      <c r="XAE804" s="20"/>
      <c r="XAF804" s="20"/>
      <c r="XAG804" s="20"/>
      <c r="XAH804" s="20"/>
      <c r="XAI804" s="20"/>
      <c r="XAJ804" s="20"/>
      <c r="XAK804" s="20"/>
      <c r="XAL804" s="20"/>
      <c r="XAM804" s="20"/>
      <c r="XAN804" s="20"/>
      <c r="XAO804" s="20"/>
      <c r="XAP804" s="20"/>
      <c r="XAQ804" s="20"/>
      <c r="XAR804" s="20"/>
      <c r="XAS804" s="20"/>
      <c r="XAT804" s="20"/>
      <c r="XAU804" s="20"/>
      <c r="XAV804" s="20"/>
      <c r="XAW804" s="20"/>
      <c r="XAX804" s="20"/>
      <c r="XAY804" s="20"/>
      <c r="XAZ804" s="20"/>
      <c r="XBA804" s="20"/>
      <c r="XBB804" s="20"/>
      <c r="XBC804" s="20"/>
      <c r="XBD804" s="20"/>
      <c r="XBE804" s="20"/>
      <c r="XBF804" s="20"/>
      <c r="XBG804" s="20"/>
      <c r="XBH804" s="20"/>
      <c r="XBI804" s="20"/>
      <c r="XBJ804" s="20"/>
      <c r="XBK804" s="20"/>
      <c r="XBL804" s="20"/>
      <c r="XBM804" s="20"/>
      <c r="XBN804" s="20"/>
      <c r="XBO804" s="20"/>
      <c r="XBP804" s="20"/>
      <c r="XBQ804" s="20"/>
      <c r="XBR804" s="20"/>
      <c r="XBS804" s="20"/>
      <c r="XBT804" s="20"/>
      <c r="XBU804" s="20"/>
      <c r="XBV804" s="20"/>
      <c r="XBW804" s="20"/>
      <c r="XBX804" s="20"/>
      <c r="XBY804" s="20"/>
      <c r="XBZ804" s="20"/>
      <c r="XCA804" s="20"/>
      <c r="XCB804" s="20"/>
      <c r="XCC804" s="20"/>
      <c r="XCD804" s="20"/>
      <c r="XCE804" s="20"/>
      <c r="XCF804" s="20"/>
      <c r="XCG804" s="20"/>
      <c r="XCH804" s="20"/>
      <c r="XCI804" s="20"/>
      <c r="XCJ804" s="20"/>
      <c r="XCK804" s="20"/>
      <c r="XCL804" s="20"/>
      <c r="XCM804" s="20"/>
      <c r="XCN804" s="20"/>
      <c r="XCO804" s="20"/>
      <c r="XCP804" s="20"/>
      <c r="XCQ804" s="20"/>
      <c r="XCR804" s="20"/>
      <c r="XCS804" s="20"/>
      <c r="XCT804" s="20"/>
      <c r="XCU804" s="20"/>
      <c r="XCV804" s="20"/>
      <c r="XCW804" s="20"/>
      <c r="XCX804" s="20"/>
      <c r="XCY804" s="20"/>
      <c r="XCZ804" s="20"/>
      <c r="XDA804" s="20"/>
      <c r="XDB804" s="20"/>
      <c r="XDC804" s="20"/>
      <c r="XDD804" s="20"/>
      <c r="XDE804" s="20"/>
      <c r="XDF804" s="20"/>
      <c r="XDG804" s="20"/>
      <c r="XDH804" s="20"/>
      <c r="XDI804" s="20"/>
      <c r="XDJ804" s="20"/>
      <c r="XDK804" s="20"/>
      <c r="XDL804" s="20"/>
      <c r="XDM804" s="20"/>
      <c r="XDN804" s="20"/>
      <c r="XDO804" s="20"/>
      <c r="XDP804" s="20"/>
      <c r="XDQ804" s="20"/>
      <c r="XDR804" s="20"/>
      <c r="XDS804" s="20"/>
      <c r="XDT804" s="20"/>
    </row>
    <row r="805" s="13" customFormat="1" ht="36" spans="1:16348">
      <c r="A805" s="35">
        <v>796</v>
      </c>
      <c r="B805" s="36" t="s">
        <v>2423</v>
      </c>
      <c r="C805" s="36" t="s">
        <v>31</v>
      </c>
      <c r="D805" s="36" t="s">
        <v>34</v>
      </c>
      <c r="E805" s="36" t="s">
        <v>824</v>
      </c>
      <c r="F805" s="37">
        <v>44378</v>
      </c>
      <c r="G805" s="37">
        <v>44501</v>
      </c>
      <c r="H805" s="36" t="s">
        <v>2414</v>
      </c>
      <c r="I805" s="36" t="s">
        <v>2424</v>
      </c>
      <c r="J805" s="53">
        <v>9</v>
      </c>
      <c r="K805" s="53"/>
      <c r="L805" s="53">
        <v>9</v>
      </c>
      <c r="M805" s="53"/>
      <c r="N805" s="53"/>
      <c r="O805" s="53">
        <v>1</v>
      </c>
      <c r="P805" s="36">
        <v>13</v>
      </c>
      <c r="Q805" s="36">
        <v>53</v>
      </c>
      <c r="R805" s="53">
        <v>1</v>
      </c>
      <c r="S805" s="36">
        <v>13</v>
      </c>
      <c r="T805" s="36">
        <v>53</v>
      </c>
      <c r="U805" s="36" t="s">
        <v>2425</v>
      </c>
      <c r="V805" s="42" t="s">
        <v>39</v>
      </c>
      <c r="W805" s="36" t="s">
        <v>54</v>
      </c>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c r="EU805" s="20"/>
      <c r="EV805" s="20"/>
      <c r="EW805" s="20"/>
      <c r="EX805" s="20"/>
      <c r="EY805" s="20"/>
      <c r="EZ805" s="20"/>
      <c r="FA805" s="20"/>
      <c r="FB805" s="20"/>
      <c r="FC805" s="20"/>
      <c r="FD805" s="20"/>
      <c r="FE805" s="20"/>
      <c r="FF805" s="20"/>
      <c r="FG805" s="20"/>
      <c r="FH805" s="20"/>
      <c r="FI805" s="20"/>
      <c r="FJ805" s="20"/>
      <c r="FK805" s="20"/>
      <c r="FL805" s="20"/>
      <c r="FM805" s="20"/>
      <c r="FN805" s="20"/>
      <c r="FO805" s="20"/>
      <c r="FP805" s="20"/>
      <c r="FQ805" s="20"/>
      <c r="FR805" s="20"/>
      <c r="FS805" s="20"/>
      <c r="FT805" s="20"/>
      <c r="FU805" s="20"/>
      <c r="FV805" s="20"/>
      <c r="FW805" s="20"/>
      <c r="FX805" s="20"/>
      <c r="FY805" s="20"/>
      <c r="FZ805" s="20"/>
      <c r="GA805" s="20"/>
      <c r="GB805" s="20"/>
      <c r="GC805" s="20"/>
      <c r="GD805" s="20"/>
      <c r="GE805" s="20"/>
      <c r="GF805" s="20"/>
      <c r="GG805" s="20"/>
      <c r="GH805" s="20"/>
      <c r="GI805" s="20"/>
      <c r="GJ805" s="20"/>
      <c r="GK805" s="20"/>
      <c r="GL805" s="20"/>
      <c r="GM805" s="20"/>
      <c r="GN805" s="20"/>
      <c r="GO805" s="20"/>
      <c r="GP805" s="20"/>
      <c r="GQ805" s="20"/>
      <c r="GR805" s="20"/>
      <c r="GS805" s="20"/>
      <c r="GT805" s="20"/>
      <c r="GU805" s="20"/>
      <c r="GV805" s="20"/>
      <c r="GW805" s="20"/>
      <c r="GX805" s="20"/>
      <c r="GY805" s="20"/>
      <c r="GZ805" s="20"/>
      <c r="HA805" s="20"/>
      <c r="HB805" s="20"/>
      <c r="HC805" s="20"/>
      <c r="HD805" s="20"/>
      <c r="HE805" s="20"/>
      <c r="HF805" s="20"/>
      <c r="HG805" s="20"/>
      <c r="HH805" s="20"/>
      <c r="HI805" s="20"/>
      <c r="HJ805" s="20"/>
      <c r="HK805" s="20"/>
      <c r="HL805" s="20"/>
      <c r="HM805" s="20"/>
      <c r="HN805" s="20"/>
      <c r="HO805" s="20"/>
      <c r="HP805" s="20"/>
      <c r="HQ805" s="20"/>
      <c r="HR805" s="20"/>
      <c r="HS805" s="20"/>
      <c r="HT805" s="20"/>
      <c r="HU805" s="20"/>
      <c r="HV805" s="20"/>
      <c r="HW805" s="20"/>
      <c r="HX805" s="20"/>
      <c r="HY805" s="20"/>
      <c r="HZ805" s="20"/>
      <c r="IA805" s="20"/>
      <c r="IB805" s="20"/>
      <c r="IC805" s="20"/>
      <c r="ID805" s="20"/>
      <c r="IE805" s="20"/>
      <c r="IF805" s="20"/>
      <c r="IG805" s="20"/>
      <c r="IH805" s="20"/>
      <c r="II805" s="20"/>
      <c r="IJ805" s="20"/>
      <c r="IK805" s="20"/>
      <c r="IL805" s="20"/>
      <c r="IM805" s="20"/>
      <c r="IN805" s="20"/>
      <c r="IO805" s="20"/>
      <c r="IP805" s="20"/>
      <c r="IQ805" s="20"/>
      <c r="IR805" s="20"/>
      <c r="IS805" s="20"/>
      <c r="IT805" s="20"/>
      <c r="IU805" s="20"/>
      <c r="IV805" s="20"/>
      <c r="IW805" s="20"/>
      <c r="IX805" s="20"/>
      <c r="IY805" s="20"/>
      <c r="IZ805" s="20"/>
      <c r="JA805" s="20"/>
      <c r="JB805" s="20"/>
      <c r="JC805" s="20"/>
      <c r="JD805" s="20"/>
      <c r="JE805" s="20"/>
      <c r="JF805" s="20"/>
      <c r="JG805" s="20"/>
      <c r="JH805" s="20"/>
      <c r="JI805" s="20"/>
      <c r="JJ805" s="20"/>
      <c r="JK805" s="20"/>
      <c r="JL805" s="20"/>
      <c r="JM805" s="20"/>
      <c r="JN805" s="20"/>
      <c r="JO805" s="20"/>
      <c r="JP805" s="20"/>
      <c r="JQ805" s="20"/>
      <c r="JR805" s="20"/>
      <c r="JS805" s="20"/>
      <c r="JT805" s="20"/>
      <c r="JU805" s="20"/>
      <c r="JV805" s="20"/>
      <c r="JW805" s="20"/>
      <c r="JX805" s="20"/>
      <c r="JY805" s="20"/>
      <c r="JZ805" s="20"/>
      <c r="KA805" s="20"/>
      <c r="KB805" s="20"/>
      <c r="KC805" s="20"/>
      <c r="KD805" s="20"/>
      <c r="KE805" s="20"/>
      <c r="KF805" s="20"/>
      <c r="KG805" s="20"/>
      <c r="KH805" s="20"/>
      <c r="KI805" s="20"/>
      <c r="KJ805" s="20"/>
      <c r="KK805" s="20"/>
      <c r="KL805" s="20"/>
      <c r="KM805" s="20"/>
      <c r="KN805" s="20"/>
      <c r="KO805" s="20"/>
      <c r="KP805" s="20"/>
      <c r="KQ805" s="20"/>
      <c r="KR805" s="20"/>
      <c r="KS805" s="20"/>
      <c r="KT805" s="20"/>
      <c r="KU805" s="20"/>
      <c r="KV805" s="20"/>
      <c r="KW805" s="20"/>
      <c r="KX805" s="20"/>
      <c r="KY805" s="20"/>
      <c r="KZ805" s="20"/>
      <c r="LA805" s="20"/>
      <c r="LB805" s="20"/>
      <c r="LC805" s="20"/>
      <c r="LD805" s="20"/>
      <c r="LE805" s="20"/>
      <c r="LF805" s="20"/>
      <c r="LG805" s="20"/>
      <c r="LH805" s="20"/>
      <c r="LI805" s="20"/>
      <c r="LJ805" s="20"/>
      <c r="LK805" s="20"/>
      <c r="LL805" s="20"/>
      <c r="LM805" s="20"/>
      <c r="LN805" s="20"/>
      <c r="LO805" s="20"/>
      <c r="LP805" s="20"/>
      <c r="LQ805" s="20"/>
      <c r="LR805" s="20"/>
      <c r="LS805" s="20"/>
      <c r="LT805" s="20"/>
      <c r="LU805" s="20"/>
      <c r="LV805" s="20"/>
      <c r="LW805" s="20"/>
      <c r="LX805" s="20"/>
      <c r="LY805" s="20"/>
      <c r="LZ805" s="20"/>
      <c r="MA805" s="20"/>
      <c r="MB805" s="20"/>
      <c r="MC805" s="20"/>
      <c r="MD805" s="20"/>
      <c r="ME805" s="20"/>
      <c r="MF805" s="20"/>
      <c r="MG805" s="20"/>
      <c r="MH805" s="20"/>
      <c r="MI805" s="20"/>
      <c r="MJ805" s="20"/>
      <c r="MK805" s="20"/>
      <c r="ML805" s="20"/>
      <c r="MM805" s="20"/>
      <c r="MN805" s="20"/>
      <c r="MO805" s="20"/>
      <c r="MP805" s="20"/>
      <c r="MQ805" s="20"/>
      <c r="MR805" s="20"/>
      <c r="MS805" s="20"/>
      <c r="MT805" s="20"/>
      <c r="MU805" s="20"/>
      <c r="MV805" s="20"/>
      <c r="MW805" s="20"/>
      <c r="MX805" s="20"/>
      <c r="MY805" s="20"/>
      <c r="MZ805" s="20"/>
      <c r="NA805" s="20"/>
      <c r="NB805" s="20"/>
      <c r="NC805" s="20"/>
      <c r="ND805" s="20"/>
      <c r="NE805" s="20"/>
      <c r="NF805" s="20"/>
      <c r="NG805" s="20"/>
      <c r="NH805" s="20"/>
      <c r="NI805" s="20"/>
      <c r="NJ805" s="20"/>
      <c r="NK805" s="20"/>
      <c r="NL805" s="20"/>
      <c r="NM805" s="20"/>
      <c r="NN805" s="20"/>
      <c r="NO805" s="20"/>
      <c r="NP805" s="20"/>
      <c r="NQ805" s="20"/>
      <c r="NR805" s="20"/>
      <c r="NS805" s="20"/>
      <c r="NT805" s="20"/>
      <c r="NU805" s="20"/>
      <c r="NV805" s="20"/>
      <c r="NW805" s="20"/>
      <c r="NX805" s="20"/>
      <c r="NY805" s="20"/>
      <c r="NZ805" s="20"/>
      <c r="OA805" s="20"/>
      <c r="OB805" s="20"/>
      <c r="OC805" s="20"/>
      <c r="OD805" s="20"/>
      <c r="OE805" s="20"/>
      <c r="OF805" s="20"/>
      <c r="OG805" s="20"/>
      <c r="OH805" s="20"/>
      <c r="OI805" s="20"/>
      <c r="OJ805" s="20"/>
      <c r="OK805" s="20"/>
      <c r="OL805" s="20"/>
      <c r="OM805" s="20"/>
      <c r="ON805" s="20"/>
      <c r="OO805" s="20"/>
      <c r="OP805" s="20"/>
      <c r="OQ805" s="20"/>
      <c r="OR805" s="20"/>
      <c r="OS805" s="20"/>
      <c r="OT805" s="20"/>
      <c r="OU805" s="20"/>
      <c r="OV805" s="20"/>
      <c r="OW805" s="20"/>
      <c r="OX805" s="20"/>
      <c r="OY805" s="20"/>
      <c r="OZ805" s="20"/>
      <c r="PA805" s="20"/>
      <c r="PB805" s="20"/>
      <c r="PC805" s="20"/>
      <c r="PD805" s="20"/>
      <c r="PE805" s="20"/>
      <c r="PF805" s="20"/>
      <c r="PG805" s="20"/>
      <c r="PH805" s="20"/>
      <c r="PI805" s="20"/>
      <c r="PJ805" s="20"/>
      <c r="PK805" s="20"/>
      <c r="PL805" s="20"/>
      <c r="PM805" s="20"/>
      <c r="PN805" s="20"/>
      <c r="PO805" s="20"/>
      <c r="PP805" s="20"/>
      <c r="PQ805" s="20"/>
      <c r="PR805" s="20"/>
      <c r="PS805" s="20"/>
      <c r="PT805" s="20"/>
      <c r="PU805" s="20"/>
      <c r="PV805" s="20"/>
      <c r="PW805" s="20"/>
      <c r="PX805" s="20"/>
      <c r="PY805" s="20"/>
      <c r="PZ805" s="20"/>
      <c r="QA805" s="20"/>
      <c r="QB805" s="20"/>
      <c r="QC805" s="20"/>
      <c r="QD805" s="20"/>
      <c r="QE805" s="20"/>
      <c r="QF805" s="20"/>
      <c r="QG805" s="20"/>
      <c r="QH805" s="20"/>
      <c r="QI805" s="20"/>
      <c r="QJ805" s="20"/>
      <c r="QK805" s="20"/>
      <c r="QL805" s="20"/>
      <c r="QM805" s="20"/>
      <c r="QN805" s="20"/>
      <c r="QO805" s="20"/>
      <c r="QP805" s="20"/>
      <c r="QQ805" s="20"/>
      <c r="QR805" s="20"/>
      <c r="QS805" s="20"/>
      <c r="QT805" s="20"/>
      <c r="QU805" s="20"/>
      <c r="QV805" s="20"/>
      <c r="QW805" s="20"/>
      <c r="QX805" s="20"/>
      <c r="QY805" s="20"/>
      <c r="QZ805" s="20"/>
      <c r="RA805" s="20"/>
      <c r="RB805" s="20"/>
      <c r="RC805" s="20"/>
      <c r="RD805" s="20"/>
      <c r="RE805" s="20"/>
      <c r="RF805" s="20"/>
      <c r="RG805" s="20"/>
      <c r="RH805" s="20"/>
      <c r="RI805" s="20"/>
      <c r="RJ805" s="20"/>
      <c r="RK805" s="20"/>
      <c r="RL805" s="20"/>
      <c r="RM805" s="20"/>
      <c r="RN805" s="20"/>
      <c r="RO805" s="20"/>
      <c r="RP805" s="20"/>
      <c r="RQ805" s="20"/>
      <c r="RR805" s="20"/>
      <c r="RS805" s="20"/>
      <c r="RT805" s="20"/>
      <c r="RU805" s="20"/>
      <c r="RV805" s="20"/>
      <c r="RW805" s="20"/>
      <c r="RX805" s="20"/>
      <c r="RY805" s="20"/>
      <c r="RZ805" s="20"/>
      <c r="SA805" s="20"/>
      <c r="SB805" s="20"/>
      <c r="SC805" s="20"/>
      <c r="SD805" s="20"/>
      <c r="SE805" s="20"/>
      <c r="SF805" s="20"/>
      <c r="SG805" s="20"/>
      <c r="SH805" s="20"/>
      <c r="SI805" s="20"/>
      <c r="SJ805" s="20"/>
      <c r="SK805" s="20"/>
      <c r="SL805" s="20"/>
      <c r="SM805" s="20"/>
      <c r="SN805" s="20"/>
      <c r="SO805" s="20"/>
      <c r="SP805" s="20"/>
      <c r="SQ805" s="20"/>
      <c r="SR805" s="20"/>
      <c r="SS805" s="20"/>
      <c r="ST805" s="20"/>
      <c r="SU805" s="20"/>
      <c r="SV805" s="20"/>
      <c r="SW805" s="20"/>
      <c r="SX805" s="20"/>
      <c r="SY805" s="20"/>
      <c r="SZ805" s="20"/>
      <c r="TA805" s="20"/>
      <c r="TB805" s="20"/>
      <c r="TC805" s="20"/>
      <c r="TD805" s="20"/>
      <c r="TE805" s="20"/>
      <c r="TF805" s="20"/>
      <c r="TG805" s="20"/>
      <c r="TH805" s="20"/>
      <c r="TI805" s="20"/>
      <c r="TJ805" s="20"/>
      <c r="TK805" s="20"/>
      <c r="TL805" s="20"/>
      <c r="TM805" s="20"/>
      <c r="TN805" s="20"/>
      <c r="TO805" s="20"/>
      <c r="TP805" s="20"/>
      <c r="TQ805" s="20"/>
      <c r="TR805" s="20"/>
      <c r="TS805" s="20"/>
      <c r="TT805" s="20"/>
      <c r="TU805" s="20"/>
      <c r="TV805" s="20"/>
      <c r="TW805" s="20"/>
      <c r="TX805" s="20"/>
      <c r="TY805" s="20"/>
      <c r="TZ805" s="20"/>
      <c r="UA805" s="20"/>
      <c r="UB805" s="20"/>
      <c r="UC805" s="20"/>
      <c r="UD805" s="20"/>
      <c r="UE805" s="20"/>
      <c r="UF805" s="20"/>
      <c r="UG805" s="20"/>
      <c r="UH805" s="20"/>
      <c r="UI805" s="20"/>
      <c r="UJ805" s="20"/>
      <c r="UK805" s="20"/>
      <c r="UL805" s="20"/>
      <c r="UM805" s="20"/>
      <c r="UN805" s="20"/>
      <c r="UO805" s="20"/>
      <c r="UP805" s="20"/>
      <c r="UQ805" s="20"/>
      <c r="UR805" s="20"/>
      <c r="US805" s="20"/>
      <c r="UT805" s="20"/>
      <c r="UU805" s="20"/>
      <c r="UV805" s="20"/>
      <c r="UW805" s="20"/>
      <c r="UX805" s="20"/>
      <c r="UY805" s="20"/>
      <c r="UZ805" s="20"/>
      <c r="VA805" s="20"/>
      <c r="VB805" s="20"/>
      <c r="VC805" s="20"/>
      <c r="VD805" s="20"/>
      <c r="VE805" s="20"/>
      <c r="VF805" s="20"/>
      <c r="VG805" s="20"/>
      <c r="VH805" s="20"/>
      <c r="VI805" s="20"/>
      <c r="VJ805" s="20"/>
      <c r="VK805" s="20"/>
      <c r="VL805" s="20"/>
      <c r="VM805" s="20"/>
      <c r="VN805" s="20"/>
      <c r="VO805" s="20"/>
      <c r="VP805" s="20"/>
      <c r="VQ805" s="20"/>
      <c r="VR805" s="20"/>
      <c r="VS805" s="20"/>
      <c r="VT805" s="20"/>
      <c r="VU805" s="20"/>
      <c r="VV805" s="20"/>
      <c r="VW805" s="20"/>
      <c r="VX805" s="20"/>
      <c r="VY805" s="20"/>
      <c r="VZ805" s="20"/>
      <c r="WA805" s="20"/>
      <c r="WB805" s="20"/>
      <c r="WC805" s="20"/>
      <c r="WD805" s="20"/>
      <c r="WE805" s="20"/>
      <c r="WF805" s="20"/>
      <c r="WG805" s="20"/>
      <c r="WH805" s="20"/>
      <c r="WI805" s="20"/>
      <c r="WJ805" s="20"/>
      <c r="WK805" s="20"/>
      <c r="WL805" s="20"/>
      <c r="WM805" s="20"/>
      <c r="WN805" s="20"/>
      <c r="WO805" s="20"/>
      <c r="WP805" s="20"/>
      <c r="WQ805" s="20"/>
      <c r="WR805" s="20"/>
      <c r="WS805" s="20"/>
      <c r="WT805" s="20"/>
      <c r="WU805" s="20"/>
      <c r="WV805" s="20"/>
      <c r="WW805" s="20"/>
      <c r="WX805" s="20"/>
      <c r="WY805" s="20"/>
      <c r="WZ805" s="20"/>
      <c r="XA805" s="20"/>
      <c r="XB805" s="20"/>
      <c r="XC805" s="20"/>
      <c r="XD805" s="20"/>
      <c r="XE805" s="20"/>
      <c r="XF805" s="20"/>
      <c r="XG805" s="20"/>
      <c r="XH805" s="20"/>
      <c r="XI805" s="20"/>
      <c r="XJ805" s="20"/>
      <c r="XK805" s="20"/>
      <c r="XL805" s="20"/>
      <c r="XM805" s="20"/>
      <c r="XN805" s="20"/>
      <c r="XO805" s="20"/>
      <c r="XP805" s="20"/>
      <c r="XQ805" s="20"/>
      <c r="XR805" s="20"/>
      <c r="XS805" s="20"/>
      <c r="XT805" s="20"/>
      <c r="XU805" s="20"/>
      <c r="XV805" s="20"/>
      <c r="XW805" s="20"/>
      <c r="XX805" s="20"/>
      <c r="XY805" s="20"/>
      <c r="XZ805" s="20"/>
      <c r="YA805" s="20"/>
      <c r="YB805" s="20"/>
      <c r="YC805" s="20"/>
      <c r="YD805" s="20"/>
      <c r="YE805" s="20"/>
      <c r="YF805" s="20"/>
      <c r="YG805" s="20"/>
      <c r="YH805" s="20"/>
      <c r="YI805" s="20"/>
      <c r="YJ805" s="20"/>
      <c r="YK805" s="20"/>
      <c r="YL805" s="20"/>
      <c r="YM805" s="20"/>
      <c r="YN805" s="20"/>
      <c r="YO805" s="20"/>
      <c r="YP805" s="20"/>
      <c r="YQ805" s="20"/>
      <c r="YR805" s="20"/>
      <c r="YS805" s="20"/>
      <c r="YT805" s="20"/>
      <c r="YU805" s="20"/>
      <c r="YV805" s="20"/>
      <c r="YW805" s="20"/>
      <c r="YX805" s="20"/>
      <c r="YY805" s="20"/>
      <c r="YZ805" s="20"/>
      <c r="ZA805" s="20"/>
      <c r="ZB805" s="20"/>
      <c r="ZC805" s="20"/>
      <c r="ZD805" s="20"/>
      <c r="ZE805" s="20"/>
      <c r="ZF805" s="20"/>
      <c r="ZG805" s="20"/>
      <c r="ZH805" s="20"/>
      <c r="ZI805" s="20"/>
      <c r="ZJ805" s="20"/>
      <c r="ZK805" s="20"/>
      <c r="ZL805" s="20"/>
      <c r="ZM805" s="20"/>
      <c r="ZN805" s="20"/>
      <c r="ZO805" s="20"/>
      <c r="ZP805" s="20"/>
      <c r="ZQ805" s="20"/>
      <c r="ZR805" s="20"/>
      <c r="ZS805" s="20"/>
      <c r="ZT805" s="20"/>
      <c r="ZU805" s="20"/>
      <c r="ZV805" s="20"/>
      <c r="ZW805" s="20"/>
      <c r="ZX805" s="20"/>
      <c r="ZY805" s="20"/>
      <c r="ZZ805" s="20"/>
      <c r="AAA805" s="20"/>
      <c r="AAB805" s="20"/>
      <c r="AAC805" s="20"/>
      <c r="AAD805" s="20"/>
      <c r="AAE805" s="20"/>
      <c r="AAF805" s="20"/>
      <c r="AAG805" s="20"/>
      <c r="AAH805" s="20"/>
      <c r="AAI805" s="20"/>
      <c r="AAJ805" s="20"/>
      <c r="AAK805" s="20"/>
      <c r="AAL805" s="20"/>
      <c r="AAM805" s="20"/>
      <c r="AAN805" s="20"/>
      <c r="AAO805" s="20"/>
      <c r="AAP805" s="20"/>
      <c r="AAQ805" s="20"/>
      <c r="AAR805" s="20"/>
      <c r="AAS805" s="20"/>
      <c r="AAT805" s="20"/>
      <c r="AAU805" s="20"/>
      <c r="AAV805" s="20"/>
      <c r="AAW805" s="20"/>
      <c r="AAX805" s="20"/>
      <c r="AAY805" s="20"/>
      <c r="AAZ805" s="20"/>
      <c r="ABA805" s="20"/>
      <c r="ABB805" s="20"/>
      <c r="ABC805" s="20"/>
      <c r="ABD805" s="20"/>
      <c r="ABE805" s="20"/>
      <c r="ABF805" s="20"/>
      <c r="ABG805" s="20"/>
      <c r="ABH805" s="20"/>
      <c r="ABI805" s="20"/>
      <c r="ABJ805" s="20"/>
      <c r="ABK805" s="20"/>
      <c r="ABL805" s="20"/>
      <c r="ABM805" s="20"/>
      <c r="ABN805" s="20"/>
      <c r="ABO805" s="20"/>
      <c r="ABP805" s="20"/>
      <c r="ABQ805" s="20"/>
      <c r="ABR805" s="20"/>
      <c r="ABS805" s="20"/>
      <c r="ABT805" s="20"/>
      <c r="ABU805" s="20"/>
      <c r="ABV805" s="20"/>
      <c r="ABW805" s="20"/>
      <c r="ABX805" s="20"/>
      <c r="ABY805" s="20"/>
      <c r="ABZ805" s="20"/>
      <c r="ACA805" s="20"/>
      <c r="ACB805" s="20"/>
      <c r="ACC805" s="20"/>
      <c r="ACD805" s="20"/>
      <c r="ACE805" s="20"/>
      <c r="ACF805" s="20"/>
      <c r="ACG805" s="20"/>
      <c r="ACH805" s="20"/>
      <c r="ACI805" s="20"/>
      <c r="ACJ805" s="20"/>
      <c r="ACK805" s="20"/>
      <c r="ACL805" s="20"/>
      <c r="ACM805" s="20"/>
      <c r="ACN805" s="20"/>
      <c r="ACO805" s="20"/>
      <c r="ACP805" s="20"/>
      <c r="ACQ805" s="20"/>
      <c r="ACR805" s="20"/>
      <c r="ACS805" s="20"/>
      <c r="ACT805" s="20"/>
      <c r="ACU805" s="20"/>
      <c r="ACV805" s="20"/>
      <c r="ACW805" s="20"/>
      <c r="ACX805" s="20"/>
      <c r="ACY805" s="20"/>
      <c r="ACZ805" s="20"/>
      <c r="ADA805" s="20"/>
      <c r="ADB805" s="20"/>
      <c r="ADC805" s="20"/>
      <c r="ADD805" s="20"/>
      <c r="ADE805" s="20"/>
      <c r="ADF805" s="20"/>
      <c r="ADG805" s="20"/>
      <c r="ADH805" s="20"/>
      <c r="ADI805" s="20"/>
      <c r="ADJ805" s="20"/>
      <c r="ADK805" s="20"/>
      <c r="ADL805" s="20"/>
      <c r="ADM805" s="20"/>
      <c r="ADN805" s="20"/>
      <c r="ADO805" s="20"/>
      <c r="ADP805" s="20"/>
      <c r="ADQ805" s="20"/>
      <c r="ADR805" s="20"/>
      <c r="ADS805" s="20"/>
      <c r="ADT805" s="20"/>
      <c r="ADU805" s="20"/>
      <c r="ADV805" s="20"/>
      <c r="ADW805" s="20"/>
      <c r="ADX805" s="20"/>
      <c r="ADY805" s="20"/>
      <c r="ADZ805" s="20"/>
      <c r="AEA805" s="20"/>
      <c r="AEB805" s="20"/>
      <c r="AEC805" s="20"/>
      <c r="AED805" s="20"/>
      <c r="AEE805" s="20"/>
      <c r="AEF805" s="20"/>
      <c r="AEG805" s="20"/>
      <c r="AEH805" s="20"/>
      <c r="AEI805" s="20"/>
      <c r="AEJ805" s="20"/>
      <c r="AEK805" s="20"/>
      <c r="AEL805" s="20"/>
      <c r="AEM805" s="20"/>
      <c r="AEN805" s="20"/>
      <c r="AEO805" s="20"/>
      <c r="AEP805" s="20"/>
      <c r="AEQ805" s="20"/>
      <c r="AER805" s="20"/>
      <c r="AES805" s="20"/>
      <c r="AET805" s="20"/>
      <c r="AEU805" s="20"/>
      <c r="AEV805" s="20"/>
      <c r="AEW805" s="20"/>
      <c r="AEX805" s="20"/>
      <c r="AEY805" s="20"/>
      <c r="AEZ805" s="20"/>
      <c r="AFA805" s="20"/>
      <c r="AFB805" s="20"/>
      <c r="AFC805" s="20"/>
      <c r="AFD805" s="20"/>
      <c r="AFE805" s="20"/>
      <c r="AFF805" s="20"/>
      <c r="AFG805" s="20"/>
      <c r="AFH805" s="20"/>
      <c r="AFI805" s="20"/>
      <c r="AFJ805" s="20"/>
      <c r="AFK805" s="20"/>
      <c r="AFL805" s="20"/>
      <c r="AFM805" s="20"/>
      <c r="AFN805" s="20"/>
      <c r="AFO805" s="20"/>
      <c r="AFP805" s="20"/>
      <c r="AFQ805" s="20"/>
      <c r="AFR805" s="20"/>
      <c r="AFS805" s="20"/>
      <c r="AFT805" s="20"/>
      <c r="AFU805" s="20"/>
      <c r="AFV805" s="20"/>
      <c r="AFW805" s="20"/>
      <c r="AFX805" s="20"/>
      <c r="AFY805" s="20"/>
      <c r="AFZ805" s="20"/>
      <c r="AGA805" s="20"/>
      <c r="AGB805" s="20"/>
      <c r="AGC805" s="20"/>
      <c r="AGD805" s="20"/>
      <c r="AGE805" s="20"/>
      <c r="AGF805" s="20"/>
      <c r="AGG805" s="20"/>
      <c r="AGH805" s="20"/>
      <c r="AGI805" s="20"/>
      <c r="AGJ805" s="20"/>
      <c r="AGK805" s="20"/>
      <c r="AGL805" s="20"/>
      <c r="AGM805" s="20"/>
      <c r="AGN805" s="20"/>
      <c r="AGO805" s="20"/>
      <c r="AGP805" s="20"/>
      <c r="AGQ805" s="20"/>
      <c r="AGR805" s="20"/>
      <c r="AGS805" s="20"/>
      <c r="AGT805" s="20"/>
      <c r="AGU805" s="20"/>
      <c r="AGV805" s="20"/>
      <c r="AGW805" s="20"/>
      <c r="AGX805" s="20"/>
      <c r="AGY805" s="20"/>
      <c r="AGZ805" s="20"/>
      <c r="AHA805" s="20"/>
      <c r="AHB805" s="20"/>
      <c r="AHC805" s="20"/>
      <c r="AHD805" s="20"/>
      <c r="AHE805" s="20"/>
      <c r="AHF805" s="20"/>
      <c r="AHG805" s="20"/>
      <c r="AHH805" s="20"/>
      <c r="AHI805" s="20"/>
      <c r="AHJ805" s="20"/>
      <c r="AHK805" s="20"/>
      <c r="AHL805" s="20"/>
      <c r="AHM805" s="20"/>
      <c r="AHN805" s="20"/>
      <c r="AHO805" s="20"/>
      <c r="AHP805" s="20"/>
      <c r="AHQ805" s="20"/>
      <c r="AHR805" s="20"/>
      <c r="AHS805" s="20"/>
      <c r="AHT805" s="20"/>
      <c r="AHU805" s="20"/>
      <c r="AHV805" s="20"/>
      <c r="AHW805" s="20"/>
      <c r="AHX805" s="20"/>
      <c r="AHY805" s="20"/>
      <c r="AHZ805" s="20"/>
      <c r="AIA805" s="20"/>
      <c r="AIB805" s="20"/>
      <c r="AIC805" s="20"/>
      <c r="AID805" s="20"/>
      <c r="AIE805" s="20"/>
      <c r="AIF805" s="20"/>
      <c r="AIG805" s="20"/>
      <c r="AIH805" s="20"/>
      <c r="AII805" s="20"/>
      <c r="AIJ805" s="20"/>
      <c r="AIK805" s="20"/>
      <c r="AIL805" s="20"/>
      <c r="AIM805" s="20"/>
      <c r="AIN805" s="20"/>
      <c r="AIO805" s="20"/>
      <c r="AIP805" s="20"/>
      <c r="AIQ805" s="20"/>
      <c r="AIR805" s="20"/>
      <c r="AIS805" s="20"/>
      <c r="AIT805" s="20"/>
      <c r="AIU805" s="20"/>
      <c r="AIV805" s="20"/>
      <c r="AIW805" s="20"/>
      <c r="AIX805" s="20"/>
      <c r="AIY805" s="20"/>
      <c r="AIZ805" s="20"/>
      <c r="AJA805" s="20"/>
      <c r="AJB805" s="20"/>
      <c r="AJC805" s="20"/>
      <c r="AJD805" s="20"/>
      <c r="AJE805" s="20"/>
      <c r="AJF805" s="20"/>
      <c r="AJG805" s="20"/>
      <c r="AJH805" s="20"/>
      <c r="AJI805" s="20"/>
      <c r="AJJ805" s="20"/>
      <c r="AJK805" s="20"/>
      <c r="AJL805" s="20"/>
      <c r="AJM805" s="20"/>
      <c r="AJN805" s="20"/>
      <c r="AJO805" s="20"/>
      <c r="AJP805" s="20"/>
      <c r="AJQ805" s="20"/>
      <c r="AJR805" s="20"/>
      <c r="AJS805" s="20"/>
      <c r="AJT805" s="20"/>
      <c r="AJU805" s="20"/>
      <c r="AJV805" s="20"/>
      <c r="AJW805" s="20"/>
      <c r="AJX805" s="20"/>
      <c r="AJY805" s="20"/>
      <c r="AJZ805" s="20"/>
      <c r="AKA805" s="20"/>
      <c r="AKB805" s="20"/>
      <c r="AKC805" s="20"/>
      <c r="AKD805" s="20"/>
      <c r="AKE805" s="20"/>
      <c r="AKF805" s="20"/>
      <c r="AKG805" s="20"/>
      <c r="AKH805" s="20"/>
      <c r="AKI805" s="20"/>
      <c r="AKJ805" s="20"/>
      <c r="AKK805" s="20"/>
      <c r="AKL805" s="20"/>
      <c r="AKM805" s="20"/>
      <c r="AKN805" s="20"/>
      <c r="AKO805" s="20"/>
      <c r="AKP805" s="20"/>
      <c r="AKQ805" s="20"/>
      <c r="AKR805" s="20"/>
      <c r="AKS805" s="20"/>
      <c r="AKT805" s="20"/>
      <c r="AKU805" s="20"/>
      <c r="AKV805" s="20"/>
      <c r="AKW805" s="20"/>
      <c r="AKX805" s="20"/>
      <c r="AKY805" s="20"/>
      <c r="AKZ805" s="20"/>
      <c r="ALA805" s="20"/>
      <c r="ALB805" s="20"/>
      <c r="ALC805" s="20"/>
      <c r="ALD805" s="20"/>
      <c r="ALE805" s="20"/>
      <c r="ALF805" s="20"/>
      <c r="ALG805" s="20"/>
      <c r="ALH805" s="20"/>
      <c r="ALI805" s="20"/>
      <c r="ALJ805" s="20"/>
      <c r="ALK805" s="20"/>
      <c r="ALL805" s="20"/>
      <c r="ALM805" s="20"/>
      <c r="ALN805" s="20"/>
      <c r="ALO805" s="20"/>
      <c r="ALP805" s="20"/>
      <c r="ALQ805" s="20"/>
      <c r="ALR805" s="20"/>
      <c r="ALS805" s="20"/>
      <c r="ALT805" s="20"/>
      <c r="ALU805" s="20"/>
      <c r="ALV805" s="20"/>
      <c r="ALW805" s="20"/>
      <c r="ALX805" s="20"/>
      <c r="ALY805" s="20"/>
      <c r="ALZ805" s="20"/>
      <c r="AMA805" s="20"/>
      <c r="AMB805" s="20"/>
      <c r="AMC805" s="20"/>
      <c r="AMD805" s="20"/>
      <c r="AME805" s="20"/>
      <c r="AMF805" s="20"/>
      <c r="AMG805" s="20"/>
      <c r="AMH805" s="20"/>
      <c r="AMI805" s="20"/>
      <c r="AMJ805" s="20"/>
      <c r="AMK805" s="20"/>
      <c r="AML805" s="20"/>
      <c r="AMM805" s="20"/>
      <c r="AMN805" s="20"/>
      <c r="AMO805" s="20"/>
      <c r="AMP805" s="20"/>
      <c r="AMQ805" s="20"/>
      <c r="AMR805" s="20"/>
      <c r="AMS805" s="20"/>
      <c r="AMT805" s="20"/>
      <c r="AMU805" s="20"/>
      <c r="AMV805" s="20"/>
      <c r="AMW805" s="20"/>
      <c r="AMX805" s="20"/>
      <c r="AMY805" s="20"/>
      <c r="AMZ805" s="20"/>
      <c r="ANA805" s="20"/>
      <c r="ANB805" s="20"/>
      <c r="ANC805" s="20"/>
      <c r="AND805" s="20"/>
      <c r="ANE805" s="20"/>
      <c r="ANF805" s="20"/>
      <c r="ANG805" s="20"/>
      <c r="ANH805" s="20"/>
      <c r="ANI805" s="20"/>
      <c r="ANJ805" s="20"/>
      <c r="ANK805" s="20"/>
      <c r="ANL805" s="20"/>
      <c r="ANM805" s="20"/>
      <c r="ANN805" s="20"/>
      <c r="ANO805" s="20"/>
      <c r="ANP805" s="20"/>
      <c r="ANQ805" s="20"/>
      <c r="ANR805" s="20"/>
      <c r="ANS805" s="20"/>
      <c r="ANT805" s="20"/>
      <c r="ANU805" s="20"/>
      <c r="ANV805" s="20"/>
      <c r="ANW805" s="20"/>
      <c r="ANX805" s="20"/>
      <c r="ANY805" s="20"/>
      <c r="ANZ805" s="20"/>
      <c r="AOA805" s="20"/>
      <c r="AOB805" s="20"/>
      <c r="AOC805" s="20"/>
      <c r="AOD805" s="20"/>
      <c r="AOE805" s="20"/>
      <c r="AOF805" s="20"/>
      <c r="AOG805" s="20"/>
      <c r="AOH805" s="20"/>
      <c r="AOI805" s="20"/>
      <c r="AOJ805" s="20"/>
      <c r="AOK805" s="20"/>
      <c r="AOL805" s="20"/>
      <c r="AOM805" s="20"/>
      <c r="AON805" s="20"/>
      <c r="AOO805" s="20"/>
      <c r="AOP805" s="20"/>
      <c r="AOQ805" s="20"/>
      <c r="AOR805" s="20"/>
      <c r="AOS805" s="20"/>
      <c r="AOT805" s="20"/>
      <c r="AOU805" s="20"/>
      <c r="AOV805" s="20"/>
      <c r="AOW805" s="20"/>
      <c r="AOX805" s="20"/>
      <c r="AOY805" s="20"/>
      <c r="AOZ805" s="20"/>
      <c r="APA805" s="20"/>
      <c r="APB805" s="20"/>
      <c r="APC805" s="20"/>
      <c r="APD805" s="20"/>
      <c r="APE805" s="20"/>
      <c r="APF805" s="20"/>
      <c r="APG805" s="20"/>
      <c r="APH805" s="20"/>
      <c r="API805" s="20"/>
      <c r="APJ805" s="20"/>
      <c r="APK805" s="20"/>
      <c r="APL805" s="20"/>
      <c r="APM805" s="20"/>
      <c r="APN805" s="20"/>
      <c r="APO805" s="20"/>
      <c r="APP805" s="20"/>
      <c r="APQ805" s="20"/>
      <c r="APR805" s="20"/>
      <c r="APS805" s="20"/>
      <c r="APT805" s="20"/>
      <c r="APU805" s="20"/>
      <c r="APV805" s="20"/>
      <c r="APW805" s="20"/>
      <c r="APX805" s="20"/>
      <c r="APY805" s="20"/>
      <c r="APZ805" s="20"/>
      <c r="AQA805" s="20"/>
      <c r="AQB805" s="20"/>
      <c r="AQC805" s="20"/>
      <c r="AQD805" s="20"/>
      <c r="AQE805" s="20"/>
      <c r="AQF805" s="20"/>
      <c r="AQG805" s="20"/>
      <c r="AQH805" s="20"/>
      <c r="AQI805" s="20"/>
      <c r="AQJ805" s="20"/>
      <c r="AQK805" s="20"/>
      <c r="AQL805" s="20"/>
      <c r="AQM805" s="20"/>
      <c r="AQN805" s="20"/>
      <c r="AQO805" s="20"/>
      <c r="AQP805" s="20"/>
      <c r="AQQ805" s="20"/>
      <c r="AQR805" s="20"/>
      <c r="AQS805" s="20"/>
      <c r="AQT805" s="20"/>
      <c r="AQU805" s="20"/>
      <c r="AQV805" s="20"/>
      <c r="AQW805" s="20"/>
      <c r="AQX805" s="20"/>
      <c r="AQY805" s="20"/>
      <c r="AQZ805" s="20"/>
      <c r="ARA805" s="20"/>
      <c r="ARB805" s="20"/>
      <c r="ARC805" s="20"/>
      <c r="ARD805" s="20"/>
      <c r="ARE805" s="20"/>
      <c r="ARF805" s="20"/>
      <c r="ARG805" s="20"/>
      <c r="ARH805" s="20"/>
      <c r="ARI805" s="20"/>
      <c r="ARJ805" s="20"/>
      <c r="ARK805" s="20"/>
      <c r="ARL805" s="20"/>
      <c r="ARM805" s="20"/>
      <c r="ARN805" s="20"/>
      <c r="ARO805" s="20"/>
      <c r="ARP805" s="20"/>
      <c r="ARQ805" s="20"/>
      <c r="ARR805" s="20"/>
      <c r="ARS805" s="20"/>
      <c r="ART805" s="20"/>
      <c r="ARU805" s="20"/>
      <c r="ARV805" s="20"/>
      <c r="ARW805" s="20"/>
      <c r="ARX805" s="20"/>
      <c r="ARY805" s="20"/>
      <c r="ARZ805" s="20"/>
      <c r="ASA805" s="20"/>
      <c r="ASB805" s="20"/>
      <c r="ASC805" s="20"/>
      <c r="ASD805" s="20"/>
      <c r="ASE805" s="20"/>
      <c r="ASF805" s="20"/>
      <c r="ASG805" s="20"/>
      <c r="ASH805" s="20"/>
      <c r="ASI805" s="20"/>
      <c r="ASJ805" s="20"/>
      <c r="ASK805" s="20"/>
      <c r="ASL805" s="20"/>
      <c r="ASM805" s="20"/>
      <c r="ASN805" s="20"/>
      <c r="ASO805" s="20"/>
      <c r="ASP805" s="20"/>
      <c r="ASQ805" s="20"/>
      <c r="ASR805" s="20"/>
      <c r="ASS805" s="20"/>
      <c r="AST805" s="20"/>
      <c r="ASU805" s="20"/>
      <c r="ASV805" s="20"/>
      <c r="ASW805" s="20"/>
      <c r="ASX805" s="20"/>
      <c r="ASY805" s="20"/>
      <c r="ASZ805" s="20"/>
      <c r="ATA805" s="20"/>
      <c r="ATB805" s="20"/>
      <c r="ATC805" s="20"/>
      <c r="ATD805" s="20"/>
      <c r="ATE805" s="20"/>
      <c r="ATF805" s="20"/>
      <c r="ATG805" s="20"/>
      <c r="ATH805" s="20"/>
      <c r="ATI805" s="20"/>
      <c r="ATJ805" s="20"/>
      <c r="ATK805" s="20"/>
      <c r="ATL805" s="20"/>
      <c r="ATM805" s="20"/>
      <c r="ATN805" s="20"/>
      <c r="ATO805" s="20"/>
      <c r="ATP805" s="20"/>
      <c r="ATQ805" s="20"/>
      <c r="ATR805" s="20"/>
      <c r="ATS805" s="20"/>
      <c r="ATT805" s="20"/>
      <c r="ATU805" s="20"/>
      <c r="ATV805" s="20"/>
      <c r="ATW805" s="20"/>
      <c r="ATX805" s="20"/>
      <c r="ATY805" s="20"/>
      <c r="ATZ805" s="20"/>
      <c r="AUA805" s="20"/>
      <c r="AUB805" s="20"/>
      <c r="AUC805" s="20"/>
      <c r="AUD805" s="20"/>
      <c r="AUE805" s="20"/>
      <c r="AUF805" s="20"/>
      <c r="AUG805" s="20"/>
      <c r="AUH805" s="20"/>
      <c r="AUI805" s="20"/>
      <c r="AUJ805" s="20"/>
      <c r="AUK805" s="20"/>
      <c r="AUL805" s="20"/>
      <c r="AUM805" s="20"/>
      <c r="AUN805" s="20"/>
      <c r="AUO805" s="20"/>
      <c r="AUP805" s="20"/>
      <c r="AUQ805" s="20"/>
      <c r="AUR805" s="20"/>
      <c r="AUS805" s="20"/>
      <c r="AUT805" s="20"/>
      <c r="AUU805" s="20"/>
      <c r="AUV805" s="20"/>
      <c r="AUW805" s="20"/>
      <c r="AUX805" s="20"/>
      <c r="AUY805" s="20"/>
      <c r="AUZ805" s="20"/>
      <c r="AVA805" s="20"/>
      <c r="AVB805" s="20"/>
      <c r="AVC805" s="20"/>
      <c r="AVD805" s="20"/>
      <c r="AVE805" s="20"/>
      <c r="AVF805" s="20"/>
      <c r="AVG805" s="20"/>
      <c r="AVH805" s="20"/>
      <c r="AVI805" s="20"/>
      <c r="AVJ805" s="20"/>
      <c r="AVK805" s="20"/>
      <c r="AVL805" s="20"/>
      <c r="AVM805" s="20"/>
      <c r="AVN805" s="20"/>
      <c r="AVO805" s="20"/>
      <c r="AVP805" s="20"/>
      <c r="AVQ805" s="20"/>
      <c r="AVR805" s="20"/>
      <c r="AVS805" s="20"/>
      <c r="AVT805" s="20"/>
      <c r="AVU805" s="20"/>
      <c r="AVV805" s="20"/>
      <c r="AVW805" s="20"/>
      <c r="AVX805" s="20"/>
      <c r="AVY805" s="20"/>
      <c r="AVZ805" s="20"/>
      <c r="AWA805" s="20"/>
      <c r="AWB805" s="20"/>
      <c r="AWC805" s="20"/>
      <c r="AWD805" s="20"/>
      <c r="AWE805" s="20"/>
      <c r="AWF805" s="20"/>
      <c r="AWG805" s="20"/>
      <c r="AWH805" s="20"/>
      <c r="AWI805" s="20"/>
      <c r="AWJ805" s="20"/>
      <c r="AWK805" s="20"/>
      <c r="AWL805" s="20"/>
      <c r="AWM805" s="20"/>
      <c r="AWN805" s="20"/>
      <c r="AWO805" s="20"/>
      <c r="AWP805" s="20"/>
      <c r="AWQ805" s="20"/>
      <c r="AWR805" s="20"/>
      <c r="AWS805" s="20"/>
      <c r="AWT805" s="20"/>
      <c r="AWU805" s="20"/>
      <c r="AWV805" s="20"/>
      <c r="AWW805" s="20"/>
      <c r="AWX805" s="20"/>
      <c r="AWY805" s="20"/>
      <c r="AWZ805" s="20"/>
      <c r="AXA805" s="20"/>
      <c r="AXB805" s="20"/>
      <c r="AXC805" s="20"/>
      <c r="AXD805" s="20"/>
      <c r="AXE805" s="20"/>
      <c r="AXF805" s="20"/>
      <c r="AXG805" s="20"/>
      <c r="AXH805" s="20"/>
      <c r="AXI805" s="20"/>
      <c r="AXJ805" s="20"/>
      <c r="AXK805" s="20"/>
      <c r="AXL805" s="20"/>
      <c r="AXM805" s="20"/>
      <c r="AXN805" s="20"/>
      <c r="AXO805" s="20"/>
      <c r="AXP805" s="20"/>
      <c r="AXQ805" s="20"/>
      <c r="AXR805" s="20"/>
      <c r="AXS805" s="20"/>
      <c r="AXT805" s="20"/>
      <c r="AXU805" s="20"/>
      <c r="AXV805" s="20"/>
      <c r="AXW805" s="20"/>
      <c r="AXX805" s="20"/>
      <c r="AXY805" s="20"/>
      <c r="AXZ805" s="20"/>
      <c r="AYA805" s="20"/>
      <c r="AYB805" s="20"/>
      <c r="AYC805" s="20"/>
      <c r="AYD805" s="20"/>
      <c r="AYE805" s="20"/>
      <c r="AYF805" s="20"/>
      <c r="AYG805" s="20"/>
      <c r="AYH805" s="20"/>
      <c r="AYI805" s="20"/>
      <c r="AYJ805" s="20"/>
      <c r="AYK805" s="20"/>
      <c r="AYL805" s="20"/>
      <c r="AYM805" s="20"/>
      <c r="AYN805" s="20"/>
      <c r="AYO805" s="20"/>
      <c r="AYP805" s="20"/>
      <c r="AYQ805" s="20"/>
      <c r="AYR805" s="20"/>
      <c r="AYS805" s="20"/>
      <c r="AYT805" s="20"/>
      <c r="AYU805" s="20"/>
      <c r="AYV805" s="20"/>
      <c r="AYW805" s="20"/>
      <c r="AYX805" s="20"/>
      <c r="AYY805" s="20"/>
      <c r="AYZ805" s="20"/>
      <c r="AZA805" s="20"/>
      <c r="AZB805" s="20"/>
      <c r="AZC805" s="20"/>
      <c r="AZD805" s="20"/>
      <c r="AZE805" s="20"/>
      <c r="AZF805" s="20"/>
      <c r="AZG805" s="20"/>
      <c r="AZH805" s="20"/>
      <c r="AZI805" s="20"/>
      <c r="AZJ805" s="20"/>
      <c r="AZK805" s="20"/>
      <c r="AZL805" s="20"/>
      <c r="AZM805" s="20"/>
      <c r="AZN805" s="20"/>
      <c r="AZO805" s="20"/>
      <c r="AZP805" s="20"/>
      <c r="AZQ805" s="20"/>
      <c r="AZR805" s="20"/>
      <c r="AZS805" s="20"/>
      <c r="AZT805" s="20"/>
      <c r="AZU805" s="20"/>
      <c r="AZV805" s="20"/>
      <c r="AZW805" s="20"/>
      <c r="AZX805" s="20"/>
      <c r="AZY805" s="20"/>
      <c r="AZZ805" s="20"/>
      <c r="BAA805" s="20"/>
      <c r="BAB805" s="20"/>
      <c r="BAC805" s="20"/>
      <c r="BAD805" s="20"/>
      <c r="BAE805" s="20"/>
      <c r="BAF805" s="20"/>
      <c r="BAG805" s="20"/>
      <c r="BAH805" s="20"/>
      <c r="BAI805" s="20"/>
      <c r="BAJ805" s="20"/>
      <c r="BAK805" s="20"/>
      <c r="BAL805" s="20"/>
      <c r="BAM805" s="20"/>
      <c r="BAN805" s="20"/>
      <c r="BAO805" s="20"/>
      <c r="BAP805" s="20"/>
      <c r="BAQ805" s="20"/>
      <c r="BAR805" s="20"/>
      <c r="BAS805" s="20"/>
      <c r="BAT805" s="20"/>
      <c r="BAU805" s="20"/>
      <c r="BAV805" s="20"/>
      <c r="BAW805" s="20"/>
      <c r="BAX805" s="20"/>
      <c r="BAY805" s="20"/>
      <c r="BAZ805" s="20"/>
      <c r="BBA805" s="20"/>
      <c r="BBB805" s="20"/>
      <c r="BBC805" s="20"/>
      <c r="BBD805" s="20"/>
      <c r="BBE805" s="20"/>
      <c r="BBF805" s="20"/>
      <c r="BBG805" s="20"/>
      <c r="BBH805" s="20"/>
      <c r="BBI805" s="20"/>
      <c r="BBJ805" s="20"/>
      <c r="BBK805" s="20"/>
      <c r="BBL805" s="20"/>
      <c r="BBM805" s="20"/>
      <c r="BBN805" s="20"/>
      <c r="BBO805" s="20"/>
      <c r="BBP805" s="20"/>
      <c r="BBQ805" s="20"/>
      <c r="BBR805" s="20"/>
      <c r="BBS805" s="20"/>
      <c r="BBT805" s="20"/>
      <c r="BBU805" s="20"/>
      <c r="BBV805" s="20"/>
      <c r="BBW805" s="20"/>
      <c r="BBX805" s="20"/>
      <c r="BBY805" s="20"/>
      <c r="BBZ805" s="20"/>
      <c r="BCA805" s="20"/>
      <c r="BCB805" s="20"/>
      <c r="BCC805" s="20"/>
      <c r="BCD805" s="20"/>
      <c r="BCE805" s="20"/>
      <c r="BCF805" s="20"/>
      <c r="BCG805" s="20"/>
      <c r="BCH805" s="20"/>
      <c r="BCI805" s="20"/>
      <c r="BCJ805" s="20"/>
      <c r="BCK805" s="20"/>
      <c r="BCL805" s="20"/>
      <c r="BCM805" s="20"/>
      <c r="BCN805" s="20"/>
      <c r="BCO805" s="20"/>
      <c r="BCP805" s="20"/>
      <c r="BCQ805" s="20"/>
      <c r="BCR805" s="20"/>
      <c r="BCS805" s="20"/>
      <c r="BCT805" s="20"/>
      <c r="BCU805" s="20"/>
      <c r="BCV805" s="20"/>
      <c r="BCW805" s="20"/>
      <c r="BCX805" s="20"/>
      <c r="BCY805" s="20"/>
      <c r="BCZ805" s="20"/>
      <c r="BDA805" s="20"/>
      <c r="BDB805" s="20"/>
      <c r="BDC805" s="20"/>
      <c r="BDD805" s="20"/>
      <c r="BDE805" s="20"/>
      <c r="BDF805" s="20"/>
      <c r="BDG805" s="20"/>
      <c r="BDH805" s="20"/>
      <c r="BDI805" s="20"/>
      <c r="BDJ805" s="20"/>
      <c r="BDK805" s="20"/>
      <c r="BDL805" s="20"/>
      <c r="BDM805" s="20"/>
      <c r="BDN805" s="20"/>
      <c r="BDO805" s="20"/>
      <c r="BDP805" s="20"/>
      <c r="BDQ805" s="20"/>
      <c r="BDR805" s="20"/>
      <c r="BDS805" s="20"/>
      <c r="BDT805" s="20"/>
      <c r="BDU805" s="20"/>
      <c r="BDV805" s="20"/>
      <c r="BDW805" s="20"/>
      <c r="BDX805" s="20"/>
      <c r="BDY805" s="20"/>
      <c r="BDZ805" s="20"/>
      <c r="BEA805" s="20"/>
      <c r="BEB805" s="20"/>
      <c r="BEC805" s="20"/>
      <c r="BED805" s="20"/>
      <c r="BEE805" s="20"/>
      <c r="BEF805" s="20"/>
      <c r="BEG805" s="20"/>
      <c r="BEH805" s="20"/>
      <c r="BEI805" s="20"/>
      <c r="BEJ805" s="20"/>
      <c r="BEK805" s="20"/>
      <c r="BEL805" s="20"/>
      <c r="BEM805" s="20"/>
      <c r="BEN805" s="20"/>
      <c r="BEO805" s="20"/>
      <c r="BEP805" s="20"/>
      <c r="BEQ805" s="20"/>
      <c r="BER805" s="20"/>
      <c r="BES805" s="20"/>
      <c r="BET805" s="20"/>
      <c r="BEU805" s="20"/>
      <c r="BEV805" s="20"/>
      <c r="BEW805" s="20"/>
      <c r="BEX805" s="20"/>
      <c r="BEY805" s="20"/>
      <c r="BEZ805" s="20"/>
      <c r="BFA805" s="20"/>
      <c r="BFB805" s="20"/>
      <c r="BFC805" s="20"/>
      <c r="BFD805" s="20"/>
      <c r="BFE805" s="20"/>
      <c r="BFF805" s="20"/>
      <c r="BFG805" s="20"/>
      <c r="BFH805" s="20"/>
      <c r="BFI805" s="20"/>
      <c r="BFJ805" s="20"/>
      <c r="BFK805" s="20"/>
      <c r="BFL805" s="20"/>
      <c r="BFM805" s="20"/>
      <c r="BFN805" s="20"/>
      <c r="BFO805" s="20"/>
      <c r="BFP805" s="20"/>
      <c r="BFQ805" s="20"/>
      <c r="BFR805" s="20"/>
      <c r="BFS805" s="20"/>
      <c r="BFT805" s="20"/>
      <c r="BFU805" s="20"/>
      <c r="BFV805" s="20"/>
      <c r="BFW805" s="20"/>
      <c r="BFX805" s="20"/>
      <c r="BFY805" s="20"/>
      <c r="BFZ805" s="20"/>
      <c r="BGA805" s="20"/>
      <c r="BGB805" s="20"/>
      <c r="BGC805" s="20"/>
      <c r="BGD805" s="20"/>
      <c r="BGE805" s="20"/>
      <c r="BGF805" s="20"/>
      <c r="BGG805" s="20"/>
      <c r="BGH805" s="20"/>
      <c r="BGI805" s="20"/>
      <c r="BGJ805" s="20"/>
      <c r="BGK805" s="20"/>
      <c r="BGL805" s="20"/>
      <c r="BGM805" s="20"/>
      <c r="BGN805" s="20"/>
      <c r="BGO805" s="20"/>
      <c r="BGP805" s="20"/>
      <c r="BGQ805" s="20"/>
      <c r="BGR805" s="20"/>
      <c r="BGS805" s="20"/>
      <c r="BGT805" s="20"/>
      <c r="BGU805" s="20"/>
      <c r="BGV805" s="20"/>
      <c r="BGW805" s="20"/>
      <c r="BGX805" s="20"/>
      <c r="BGY805" s="20"/>
      <c r="BGZ805" s="20"/>
      <c r="BHA805" s="20"/>
      <c r="BHB805" s="20"/>
      <c r="BHC805" s="20"/>
      <c r="BHD805" s="20"/>
      <c r="BHE805" s="20"/>
      <c r="BHF805" s="20"/>
      <c r="BHG805" s="20"/>
      <c r="BHH805" s="20"/>
      <c r="BHI805" s="20"/>
      <c r="BHJ805" s="20"/>
      <c r="BHK805" s="20"/>
      <c r="BHL805" s="20"/>
      <c r="BHM805" s="20"/>
      <c r="BHN805" s="20"/>
      <c r="BHO805" s="20"/>
      <c r="BHP805" s="20"/>
      <c r="BHQ805" s="20"/>
      <c r="BHR805" s="20"/>
      <c r="BHS805" s="20"/>
      <c r="BHT805" s="20"/>
      <c r="BHU805" s="20"/>
      <c r="BHV805" s="20"/>
      <c r="BHW805" s="20"/>
      <c r="BHX805" s="20"/>
      <c r="BHY805" s="20"/>
      <c r="BHZ805" s="20"/>
      <c r="BIA805" s="20"/>
      <c r="BIB805" s="20"/>
      <c r="BIC805" s="20"/>
      <c r="BID805" s="20"/>
      <c r="BIE805" s="20"/>
      <c r="BIF805" s="20"/>
      <c r="BIG805" s="20"/>
      <c r="BIH805" s="20"/>
      <c r="BII805" s="20"/>
      <c r="BIJ805" s="20"/>
      <c r="BIK805" s="20"/>
      <c r="BIL805" s="20"/>
      <c r="BIM805" s="20"/>
      <c r="BIN805" s="20"/>
      <c r="BIO805" s="20"/>
      <c r="BIP805" s="20"/>
      <c r="BIQ805" s="20"/>
      <c r="BIR805" s="20"/>
      <c r="BIS805" s="20"/>
      <c r="BIT805" s="20"/>
      <c r="BIU805" s="20"/>
      <c r="BIV805" s="20"/>
      <c r="BIW805" s="20"/>
      <c r="BIX805" s="20"/>
      <c r="BIY805" s="20"/>
      <c r="BIZ805" s="20"/>
      <c r="BJA805" s="20"/>
      <c r="BJB805" s="20"/>
      <c r="BJC805" s="20"/>
      <c r="BJD805" s="20"/>
      <c r="BJE805" s="20"/>
      <c r="BJF805" s="20"/>
      <c r="BJG805" s="20"/>
      <c r="BJH805" s="20"/>
      <c r="BJI805" s="20"/>
      <c r="BJJ805" s="20"/>
      <c r="BJK805" s="20"/>
      <c r="BJL805" s="20"/>
      <c r="BJM805" s="20"/>
      <c r="BJN805" s="20"/>
      <c r="BJO805" s="20"/>
      <c r="BJP805" s="20"/>
      <c r="BJQ805" s="20"/>
      <c r="BJR805" s="20"/>
      <c r="BJS805" s="20"/>
      <c r="BJT805" s="20"/>
      <c r="BJU805" s="20"/>
      <c r="BJV805" s="20"/>
      <c r="BJW805" s="20"/>
      <c r="BJX805" s="20"/>
      <c r="BJY805" s="20"/>
      <c r="BJZ805" s="20"/>
      <c r="BKA805" s="20"/>
      <c r="BKB805" s="20"/>
      <c r="BKC805" s="20"/>
      <c r="BKD805" s="20"/>
      <c r="BKE805" s="20"/>
      <c r="BKF805" s="20"/>
      <c r="BKG805" s="20"/>
      <c r="BKH805" s="20"/>
      <c r="BKI805" s="20"/>
      <c r="BKJ805" s="20"/>
      <c r="BKK805" s="20"/>
      <c r="BKL805" s="20"/>
      <c r="BKM805" s="20"/>
      <c r="BKN805" s="20"/>
      <c r="BKO805" s="20"/>
      <c r="BKP805" s="20"/>
      <c r="BKQ805" s="20"/>
      <c r="BKR805" s="20"/>
      <c r="BKS805" s="20"/>
      <c r="BKT805" s="20"/>
      <c r="BKU805" s="20"/>
      <c r="BKV805" s="20"/>
      <c r="BKW805" s="20"/>
      <c r="BKX805" s="20"/>
      <c r="BKY805" s="20"/>
      <c r="BKZ805" s="20"/>
      <c r="BLA805" s="20"/>
      <c r="BLB805" s="20"/>
      <c r="BLC805" s="20"/>
      <c r="BLD805" s="20"/>
      <c r="BLE805" s="20"/>
      <c r="BLF805" s="20"/>
      <c r="BLG805" s="20"/>
      <c r="BLH805" s="20"/>
      <c r="BLI805" s="20"/>
      <c r="BLJ805" s="20"/>
      <c r="BLK805" s="20"/>
      <c r="BLL805" s="20"/>
      <c r="BLM805" s="20"/>
      <c r="BLN805" s="20"/>
      <c r="BLO805" s="20"/>
      <c r="BLP805" s="20"/>
      <c r="BLQ805" s="20"/>
      <c r="BLR805" s="20"/>
      <c r="BLS805" s="20"/>
      <c r="BLT805" s="20"/>
      <c r="BLU805" s="20"/>
      <c r="BLV805" s="20"/>
      <c r="BLW805" s="20"/>
      <c r="BLX805" s="20"/>
      <c r="BLY805" s="20"/>
      <c r="BLZ805" s="20"/>
      <c r="BMA805" s="20"/>
      <c r="BMB805" s="20"/>
      <c r="BMC805" s="20"/>
      <c r="BMD805" s="20"/>
      <c r="BME805" s="20"/>
      <c r="BMF805" s="20"/>
      <c r="BMG805" s="20"/>
      <c r="BMH805" s="20"/>
      <c r="BMI805" s="20"/>
      <c r="BMJ805" s="20"/>
      <c r="BMK805" s="20"/>
      <c r="BML805" s="20"/>
      <c r="BMM805" s="20"/>
      <c r="BMN805" s="20"/>
      <c r="BMO805" s="20"/>
      <c r="BMP805" s="20"/>
      <c r="BMQ805" s="20"/>
      <c r="BMR805" s="20"/>
      <c r="BMS805" s="20"/>
      <c r="BMT805" s="20"/>
      <c r="BMU805" s="20"/>
      <c r="BMV805" s="20"/>
      <c r="BMW805" s="20"/>
      <c r="BMX805" s="20"/>
      <c r="BMY805" s="20"/>
      <c r="BMZ805" s="20"/>
      <c r="BNA805" s="20"/>
      <c r="BNB805" s="20"/>
      <c r="BNC805" s="20"/>
      <c r="BND805" s="20"/>
      <c r="BNE805" s="20"/>
      <c r="BNF805" s="20"/>
      <c r="BNG805" s="20"/>
      <c r="BNH805" s="20"/>
      <c r="BNI805" s="20"/>
      <c r="BNJ805" s="20"/>
      <c r="BNK805" s="20"/>
      <c r="BNL805" s="20"/>
      <c r="BNM805" s="20"/>
      <c r="BNN805" s="20"/>
      <c r="BNO805" s="20"/>
      <c r="BNP805" s="20"/>
      <c r="BNQ805" s="20"/>
      <c r="BNR805" s="20"/>
      <c r="BNS805" s="20"/>
      <c r="BNT805" s="20"/>
      <c r="BNU805" s="20"/>
      <c r="BNV805" s="20"/>
      <c r="BNW805" s="20"/>
      <c r="BNX805" s="20"/>
      <c r="BNY805" s="20"/>
      <c r="BNZ805" s="20"/>
      <c r="BOA805" s="20"/>
      <c r="BOB805" s="20"/>
      <c r="BOC805" s="20"/>
      <c r="BOD805" s="20"/>
      <c r="BOE805" s="20"/>
      <c r="BOF805" s="20"/>
      <c r="BOG805" s="20"/>
      <c r="BOH805" s="20"/>
      <c r="BOI805" s="20"/>
      <c r="BOJ805" s="20"/>
      <c r="BOK805" s="20"/>
      <c r="BOL805" s="20"/>
      <c r="BOM805" s="20"/>
      <c r="BON805" s="20"/>
      <c r="BOO805" s="20"/>
      <c r="BOP805" s="20"/>
      <c r="BOQ805" s="20"/>
      <c r="BOR805" s="20"/>
      <c r="BOS805" s="20"/>
      <c r="BOT805" s="20"/>
      <c r="BOU805" s="20"/>
      <c r="BOV805" s="20"/>
      <c r="BOW805" s="20"/>
      <c r="BOX805" s="20"/>
      <c r="BOY805" s="20"/>
      <c r="BOZ805" s="20"/>
      <c r="BPA805" s="20"/>
      <c r="BPB805" s="20"/>
      <c r="BPC805" s="20"/>
      <c r="BPD805" s="20"/>
      <c r="BPE805" s="20"/>
      <c r="BPF805" s="20"/>
      <c r="BPG805" s="20"/>
      <c r="BPH805" s="20"/>
      <c r="BPI805" s="20"/>
      <c r="BPJ805" s="20"/>
      <c r="BPK805" s="20"/>
      <c r="BPL805" s="20"/>
      <c r="BPM805" s="20"/>
      <c r="BPN805" s="20"/>
      <c r="BPO805" s="20"/>
      <c r="BPP805" s="20"/>
      <c r="BPQ805" s="20"/>
      <c r="BPR805" s="20"/>
      <c r="BPS805" s="20"/>
      <c r="BPT805" s="20"/>
      <c r="BPU805" s="20"/>
      <c r="BPV805" s="20"/>
      <c r="BPW805" s="20"/>
      <c r="BPX805" s="20"/>
      <c r="BPY805" s="20"/>
      <c r="BPZ805" s="20"/>
      <c r="BQA805" s="20"/>
      <c r="BQB805" s="20"/>
      <c r="BQC805" s="20"/>
      <c r="BQD805" s="20"/>
      <c r="BQE805" s="20"/>
      <c r="BQF805" s="20"/>
      <c r="BQG805" s="20"/>
      <c r="BQH805" s="20"/>
      <c r="BQI805" s="20"/>
      <c r="BQJ805" s="20"/>
      <c r="BQK805" s="20"/>
      <c r="BQL805" s="20"/>
      <c r="BQM805" s="20"/>
      <c r="BQN805" s="20"/>
      <c r="BQO805" s="20"/>
      <c r="BQP805" s="20"/>
      <c r="BQQ805" s="20"/>
      <c r="BQR805" s="20"/>
      <c r="BQS805" s="20"/>
      <c r="BQT805" s="20"/>
      <c r="BQU805" s="20"/>
      <c r="BQV805" s="20"/>
      <c r="BQW805" s="20"/>
      <c r="BQX805" s="20"/>
      <c r="BQY805" s="20"/>
      <c r="BQZ805" s="20"/>
      <c r="BRA805" s="20"/>
      <c r="BRB805" s="20"/>
      <c r="BRC805" s="20"/>
      <c r="BRD805" s="20"/>
      <c r="BRE805" s="20"/>
      <c r="BRF805" s="20"/>
      <c r="BRG805" s="20"/>
      <c r="BRH805" s="20"/>
      <c r="BRI805" s="20"/>
      <c r="BRJ805" s="20"/>
      <c r="BRK805" s="20"/>
      <c r="BRL805" s="20"/>
      <c r="BRM805" s="20"/>
      <c r="BRN805" s="20"/>
      <c r="BRO805" s="20"/>
      <c r="BRP805" s="20"/>
      <c r="BRQ805" s="20"/>
      <c r="BRR805" s="20"/>
      <c r="BRS805" s="20"/>
      <c r="BRT805" s="20"/>
      <c r="BRU805" s="20"/>
      <c r="BRV805" s="20"/>
      <c r="BRW805" s="20"/>
      <c r="BRX805" s="20"/>
      <c r="BRY805" s="20"/>
      <c r="BRZ805" s="20"/>
      <c r="BSA805" s="20"/>
      <c r="BSB805" s="20"/>
      <c r="BSC805" s="20"/>
      <c r="BSD805" s="20"/>
      <c r="BSE805" s="20"/>
      <c r="BSF805" s="20"/>
      <c r="BSG805" s="20"/>
      <c r="BSH805" s="20"/>
      <c r="BSI805" s="20"/>
      <c r="BSJ805" s="20"/>
      <c r="BSK805" s="20"/>
      <c r="BSL805" s="20"/>
      <c r="BSM805" s="20"/>
      <c r="BSN805" s="20"/>
      <c r="BSO805" s="20"/>
      <c r="BSP805" s="20"/>
      <c r="BSQ805" s="20"/>
      <c r="BSR805" s="20"/>
      <c r="BSS805" s="20"/>
      <c r="BST805" s="20"/>
      <c r="BSU805" s="20"/>
      <c r="BSV805" s="20"/>
      <c r="BSW805" s="20"/>
      <c r="BSX805" s="20"/>
      <c r="BSY805" s="20"/>
      <c r="BSZ805" s="20"/>
      <c r="BTA805" s="20"/>
      <c r="BTB805" s="20"/>
      <c r="BTC805" s="20"/>
      <c r="BTD805" s="20"/>
      <c r="BTE805" s="20"/>
      <c r="BTF805" s="20"/>
      <c r="BTG805" s="20"/>
      <c r="BTH805" s="20"/>
      <c r="BTI805" s="20"/>
      <c r="BTJ805" s="20"/>
      <c r="BTK805" s="20"/>
      <c r="BTL805" s="20"/>
      <c r="BTM805" s="20"/>
      <c r="BTN805" s="20"/>
      <c r="BTO805" s="20"/>
      <c r="BTP805" s="20"/>
      <c r="BTQ805" s="20"/>
      <c r="BTR805" s="20"/>
      <c r="BTS805" s="20"/>
      <c r="BTT805" s="20"/>
      <c r="BTU805" s="20"/>
      <c r="BTV805" s="20"/>
      <c r="BTW805" s="20"/>
      <c r="BTX805" s="20"/>
      <c r="BTY805" s="20"/>
      <c r="BTZ805" s="20"/>
      <c r="BUA805" s="20"/>
      <c r="BUB805" s="20"/>
      <c r="BUC805" s="20"/>
      <c r="BUD805" s="20"/>
      <c r="BUE805" s="20"/>
      <c r="BUF805" s="20"/>
      <c r="BUG805" s="20"/>
      <c r="BUH805" s="20"/>
      <c r="BUI805" s="20"/>
      <c r="BUJ805" s="20"/>
      <c r="BUK805" s="20"/>
      <c r="BUL805" s="20"/>
      <c r="BUM805" s="20"/>
      <c r="BUN805" s="20"/>
      <c r="BUO805" s="20"/>
      <c r="BUP805" s="20"/>
      <c r="BUQ805" s="20"/>
      <c r="BUR805" s="20"/>
      <c r="BUS805" s="20"/>
      <c r="BUT805" s="20"/>
      <c r="BUU805" s="20"/>
      <c r="BUV805" s="20"/>
      <c r="BUW805" s="20"/>
      <c r="BUX805" s="20"/>
      <c r="BUY805" s="20"/>
      <c r="BUZ805" s="20"/>
      <c r="BVA805" s="20"/>
      <c r="BVB805" s="20"/>
      <c r="BVC805" s="20"/>
      <c r="BVD805" s="20"/>
      <c r="BVE805" s="20"/>
      <c r="BVF805" s="20"/>
      <c r="BVG805" s="20"/>
      <c r="BVH805" s="20"/>
      <c r="BVI805" s="20"/>
      <c r="BVJ805" s="20"/>
      <c r="BVK805" s="20"/>
      <c r="BVL805" s="20"/>
      <c r="BVM805" s="20"/>
      <c r="BVN805" s="20"/>
      <c r="BVO805" s="20"/>
      <c r="BVP805" s="20"/>
      <c r="BVQ805" s="20"/>
      <c r="BVR805" s="20"/>
      <c r="BVS805" s="20"/>
      <c r="BVT805" s="20"/>
      <c r="BVU805" s="20"/>
      <c r="BVV805" s="20"/>
      <c r="BVW805" s="20"/>
      <c r="BVX805" s="20"/>
      <c r="BVY805" s="20"/>
      <c r="BVZ805" s="20"/>
      <c r="BWA805" s="20"/>
      <c r="BWB805" s="20"/>
      <c r="BWC805" s="20"/>
      <c r="BWD805" s="20"/>
      <c r="BWE805" s="20"/>
      <c r="BWF805" s="20"/>
      <c r="BWG805" s="20"/>
      <c r="BWH805" s="20"/>
      <c r="BWI805" s="20"/>
      <c r="BWJ805" s="20"/>
      <c r="BWK805" s="20"/>
      <c r="BWL805" s="20"/>
      <c r="BWM805" s="20"/>
      <c r="BWN805" s="20"/>
      <c r="BWO805" s="20"/>
      <c r="BWP805" s="20"/>
      <c r="BWQ805" s="20"/>
      <c r="BWR805" s="20"/>
      <c r="BWS805" s="20"/>
      <c r="BWT805" s="20"/>
      <c r="BWU805" s="20"/>
      <c r="BWV805" s="20"/>
      <c r="BWW805" s="20"/>
      <c r="BWX805" s="20"/>
      <c r="BWY805" s="20"/>
      <c r="BWZ805" s="20"/>
      <c r="BXA805" s="20"/>
      <c r="BXB805" s="20"/>
      <c r="BXC805" s="20"/>
      <c r="BXD805" s="20"/>
      <c r="BXE805" s="20"/>
      <c r="BXF805" s="20"/>
      <c r="BXG805" s="20"/>
      <c r="BXH805" s="20"/>
      <c r="BXI805" s="20"/>
      <c r="BXJ805" s="20"/>
      <c r="BXK805" s="20"/>
      <c r="BXL805" s="20"/>
      <c r="BXM805" s="20"/>
      <c r="BXN805" s="20"/>
      <c r="BXO805" s="20"/>
      <c r="BXP805" s="20"/>
      <c r="BXQ805" s="20"/>
      <c r="BXR805" s="20"/>
      <c r="BXS805" s="20"/>
      <c r="BXT805" s="20"/>
      <c r="BXU805" s="20"/>
      <c r="BXV805" s="20"/>
      <c r="BXW805" s="20"/>
      <c r="BXX805" s="20"/>
      <c r="BXY805" s="20"/>
      <c r="BXZ805" s="20"/>
      <c r="BYA805" s="20"/>
      <c r="BYB805" s="20"/>
      <c r="BYC805" s="20"/>
      <c r="BYD805" s="20"/>
      <c r="BYE805" s="20"/>
      <c r="BYF805" s="20"/>
      <c r="BYG805" s="20"/>
      <c r="BYH805" s="20"/>
      <c r="BYI805" s="20"/>
      <c r="BYJ805" s="20"/>
      <c r="BYK805" s="20"/>
      <c r="BYL805" s="20"/>
      <c r="BYM805" s="20"/>
      <c r="BYN805" s="20"/>
      <c r="BYO805" s="20"/>
      <c r="BYP805" s="20"/>
      <c r="BYQ805" s="20"/>
      <c r="BYR805" s="20"/>
      <c r="BYS805" s="20"/>
      <c r="BYT805" s="20"/>
      <c r="BYU805" s="20"/>
      <c r="BYV805" s="20"/>
      <c r="BYW805" s="20"/>
      <c r="BYX805" s="20"/>
      <c r="BYY805" s="20"/>
      <c r="BYZ805" s="20"/>
      <c r="BZA805" s="20"/>
      <c r="BZB805" s="20"/>
      <c r="BZC805" s="20"/>
      <c r="BZD805" s="20"/>
      <c r="BZE805" s="20"/>
      <c r="BZF805" s="20"/>
      <c r="BZG805" s="20"/>
      <c r="BZH805" s="20"/>
      <c r="BZI805" s="20"/>
      <c r="BZJ805" s="20"/>
      <c r="BZK805" s="20"/>
      <c r="BZL805" s="20"/>
      <c r="BZM805" s="20"/>
      <c r="BZN805" s="20"/>
      <c r="BZO805" s="20"/>
      <c r="BZP805" s="20"/>
      <c r="BZQ805" s="20"/>
      <c r="BZR805" s="20"/>
      <c r="BZS805" s="20"/>
      <c r="BZT805" s="20"/>
      <c r="BZU805" s="20"/>
      <c r="BZV805" s="20"/>
      <c r="BZW805" s="20"/>
      <c r="BZX805" s="20"/>
      <c r="BZY805" s="20"/>
      <c r="BZZ805" s="20"/>
      <c r="CAA805" s="20"/>
      <c r="CAB805" s="20"/>
      <c r="CAC805" s="20"/>
      <c r="CAD805" s="20"/>
      <c r="CAE805" s="20"/>
      <c r="CAF805" s="20"/>
      <c r="CAG805" s="20"/>
      <c r="CAH805" s="20"/>
      <c r="CAI805" s="20"/>
      <c r="CAJ805" s="20"/>
      <c r="CAK805" s="20"/>
      <c r="CAL805" s="20"/>
      <c r="CAM805" s="20"/>
      <c r="CAN805" s="20"/>
      <c r="CAO805" s="20"/>
      <c r="CAP805" s="20"/>
      <c r="CAQ805" s="20"/>
      <c r="CAR805" s="20"/>
      <c r="CAS805" s="20"/>
      <c r="CAT805" s="20"/>
      <c r="CAU805" s="20"/>
      <c r="CAV805" s="20"/>
      <c r="CAW805" s="20"/>
      <c r="CAX805" s="20"/>
      <c r="CAY805" s="20"/>
      <c r="CAZ805" s="20"/>
      <c r="CBA805" s="20"/>
      <c r="CBB805" s="20"/>
      <c r="CBC805" s="20"/>
      <c r="CBD805" s="20"/>
      <c r="CBE805" s="20"/>
      <c r="CBF805" s="20"/>
      <c r="CBG805" s="20"/>
      <c r="CBH805" s="20"/>
      <c r="CBI805" s="20"/>
      <c r="CBJ805" s="20"/>
      <c r="CBK805" s="20"/>
      <c r="CBL805" s="20"/>
      <c r="CBM805" s="20"/>
      <c r="CBN805" s="20"/>
      <c r="CBO805" s="20"/>
      <c r="CBP805" s="20"/>
      <c r="CBQ805" s="20"/>
      <c r="CBR805" s="20"/>
      <c r="CBS805" s="20"/>
      <c r="CBT805" s="20"/>
      <c r="CBU805" s="20"/>
      <c r="CBV805" s="20"/>
      <c r="CBW805" s="20"/>
      <c r="CBX805" s="20"/>
      <c r="CBY805" s="20"/>
      <c r="CBZ805" s="20"/>
      <c r="CCA805" s="20"/>
      <c r="CCB805" s="20"/>
      <c r="CCC805" s="20"/>
      <c r="CCD805" s="20"/>
      <c r="CCE805" s="20"/>
      <c r="CCF805" s="20"/>
      <c r="CCG805" s="20"/>
      <c r="CCH805" s="20"/>
      <c r="CCI805" s="20"/>
      <c r="CCJ805" s="20"/>
      <c r="CCK805" s="20"/>
      <c r="CCL805" s="20"/>
      <c r="CCM805" s="20"/>
      <c r="CCN805" s="20"/>
      <c r="CCO805" s="20"/>
      <c r="CCP805" s="20"/>
      <c r="CCQ805" s="20"/>
      <c r="CCR805" s="20"/>
      <c r="CCS805" s="20"/>
      <c r="CCT805" s="20"/>
      <c r="CCU805" s="20"/>
      <c r="CCV805" s="20"/>
      <c r="CCW805" s="20"/>
      <c r="CCX805" s="20"/>
      <c r="CCY805" s="20"/>
      <c r="CCZ805" s="20"/>
      <c r="CDA805" s="20"/>
      <c r="CDB805" s="20"/>
      <c r="CDC805" s="20"/>
      <c r="CDD805" s="20"/>
      <c r="CDE805" s="20"/>
      <c r="CDF805" s="20"/>
      <c r="CDG805" s="20"/>
      <c r="CDH805" s="20"/>
      <c r="CDI805" s="20"/>
      <c r="CDJ805" s="20"/>
      <c r="CDK805" s="20"/>
      <c r="CDL805" s="20"/>
      <c r="CDM805" s="20"/>
      <c r="CDN805" s="20"/>
      <c r="CDO805" s="20"/>
      <c r="CDP805" s="20"/>
      <c r="CDQ805" s="20"/>
      <c r="CDR805" s="20"/>
      <c r="CDS805" s="20"/>
      <c r="CDT805" s="20"/>
      <c r="CDU805" s="20"/>
      <c r="CDV805" s="20"/>
      <c r="CDW805" s="20"/>
      <c r="CDX805" s="20"/>
      <c r="CDY805" s="20"/>
      <c r="CDZ805" s="20"/>
      <c r="CEA805" s="20"/>
      <c r="CEB805" s="20"/>
      <c r="CEC805" s="20"/>
      <c r="CED805" s="20"/>
      <c r="CEE805" s="20"/>
      <c r="CEF805" s="20"/>
      <c r="CEG805" s="20"/>
      <c r="CEH805" s="20"/>
      <c r="CEI805" s="20"/>
      <c r="CEJ805" s="20"/>
      <c r="CEK805" s="20"/>
      <c r="CEL805" s="20"/>
      <c r="CEM805" s="20"/>
      <c r="CEN805" s="20"/>
      <c r="CEO805" s="20"/>
      <c r="CEP805" s="20"/>
      <c r="CEQ805" s="20"/>
      <c r="CER805" s="20"/>
      <c r="CES805" s="20"/>
      <c r="CET805" s="20"/>
      <c r="CEU805" s="20"/>
      <c r="CEV805" s="20"/>
      <c r="CEW805" s="20"/>
      <c r="CEX805" s="20"/>
      <c r="CEY805" s="20"/>
      <c r="CEZ805" s="20"/>
      <c r="CFA805" s="20"/>
      <c r="CFB805" s="20"/>
      <c r="CFC805" s="20"/>
      <c r="CFD805" s="20"/>
      <c r="CFE805" s="20"/>
      <c r="CFF805" s="20"/>
      <c r="CFG805" s="20"/>
      <c r="CFH805" s="20"/>
      <c r="CFI805" s="20"/>
      <c r="CFJ805" s="20"/>
      <c r="CFK805" s="20"/>
      <c r="CFL805" s="20"/>
      <c r="CFM805" s="20"/>
      <c r="CFN805" s="20"/>
      <c r="CFO805" s="20"/>
      <c r="CFP805" s="20"/>
      <c r="CFQ805" s="20"/>
      <c r="CFR805" s="20"/>
      <c r="CFS805" s="20"/>
      <c r="CFT805" s="20"/>
      <c r="CFU805" s="20"/>
      <c r="CFV805" s="20"/>
      <c r="CFW805" s="20"/>
      <c r="CFX805" s="20"/>
      <c r="CFY805" s="20"/>
      <c r="CFZ805" s="20"/>
      <c r="CGA805" s="20"/>
      <c r="CGB805" s="20"/>
      <c r="CGC805" s="20"/>
      <c r="CGD805" s="20"/>
      <c r="CGE805" s="20"/>
      <c r="CGF805" s="20"/>
      <c r="CGG805" s="20"/>
      <c r="CGH805" s="20"/>
      <c r="CGI805" s="20"/>
      <c r="CGJ805" s="20"/>
      <c r="CGK805" s="20"/>
      <c r="CGL805" s="20"/>
      <c r="CGM805" s="20"/>
      <c r="CGN805" s="20"/>
      <c r="CGO805" s="20"/>
      <c r="CGP805" s="20"/>
      <c r="CGQ805" s="20"/>
      <c r="CGR805" s="20"/>
      <c r="CGS805" s="20"/>
      <c r="CGT805" s="20"/>
      <c r="CGU805" s="20"/>
      <c r="CGV805" s="20"/>
      <c r="CGW805" s="20"/>
      <c r="CGX805" s="20"/>
      <c r="CGY805" s="20"/>
      <c r="CGZ805" s="20"/>
      <c r="CHA805" s="20"/>
      <c r="CHB805" s="20"/>
      <c r="CHC805" s="20"/>
      <c r="CHD805" s="20"/>
      <c r="CHE805" s="20"/>
      <c r="CHF805" s="20"/>
      <c r="CHG805" s="20"/>
      <c r="CHH805" s="20"/>
      <c r="CHI805" s="20"/>
      <c r="CHJ805" s="20"/>
      <c r="CHK805" s="20"/>
      <c r="CHL805" s="20"/>
      <c r="CHM805" s="20"/>
      <c r="CHN805" s="20"/>
      <c r="CHO805" s="20"/>
      <c r="CHP805" s="20"/>
      <c r="CHQ805" s="20"/>
      <c r="CHR805" s="20"/>
      <c r="CHS805" s="20"/>
      <c r="CHT805" s="20"/>
      <c r="CHU805" s="20"/>
      <c r="CHV805" s="20"/>
      <c r="CHW805" s="20"/>
      <c r="CHX805" s="20"/>
      <c r="CHY805" s="20"/>
      <c r="CHZ805" s="20"/>
      <c r="CIA805" s="20"/>
      <c r="CIB805" s="20"/>
      <c r="CIC805" s="20"/>
      <c r="CID805" s="20"/>
      <c r="CIE805" s="20"/>
      <c r="CIF805" s="20"/>
      <c r="CIG805" s="20"/>
      <c r="CIH805" s="20"/>
      <c r="CII805" s="20"/>
      <c r="CIJ805" s="20"/>
      <c r="CIK805" s="20"/>
      <c r="CIL805" s="20"/>
      <c r="CIM805" s="20"/>
      <c r="CIN805" s="20"/>
      <c r="CIO805" s="20"/>
      <c r="CIP805" s="20"/>
      <c r="CIQ805" s="20"/>
      <c r="CIR805" s="20"/>
      <c r="CIS805" s="20"/>
      <c r="CIT805" s="20"/>
      <c r="CIU805" s="20"/>
      <c r="CIV805" s="20"/>
      <c r="CIW805" s="20"/>
      <c r="CIX805" s="20"/>
      <c r="CIY805" s="20"/>
      <c r="CIZ805" s="20"/>
      <c r="CJA805" s="20"/>
      <c r="CJB805" s="20"/>
      <c r="CJC805" s="20"/>
      <c r="CJD805" s="20"/>
      <c r="CJE805" s="20"/>
      <c r="CJF805" s="20"/>
      <c r="CJG805" s="20"/>
      <c r="CJH805" s="20"/>
      <c r="CJI805" s="20"/>
      <c r="CJJ805" s="20"/>
      <c r="CJK805" s="20"/>
      <c r="CJL805" s="20"/>
      <c r="CJM805" s="20"/>
      <c r="CJN805" s="20"/>
      <c r="CJO805" s="20"/>
      <c r="CJP805" s="20"/>
      <c r="CJQ805" s="20"/>
      <c r="CJR805" s="20"/>
      <c r="CJS805" s="20"/>
      <c r="CJT805" s="20"/>
      <c r="CJU805" s="20"/>
      <c r="CJV805" s="20"/>
      <c r="CJW805" s="20"/>
      <c r="CJX805" s="20"/>
      <c r="CJY805" s="20"/>
      <c r="CJZ805" s="20"/>
      <c r="CKA805" s="20"/>
      <c r="CKB805" s="20"/>
      <c r="CKC805" s="20"/>
      <c r="CKD805" s="20"/>
      <c r="CKE805" s="20"/>
      <c r="CKF805" s="20"/>
      <c r="CKG805" s="20"/>
      <c r="CKH805" s="20"/>
      <c r="CKI805" s="20"/>
      <c r="CKJ805" s="20"/>
      <c r="CKK805" s="20"/>
      <c r="CKL805" s="20"/>
      <c r="CKM805" s="20"/>
      <c r="CKN805" s="20"/>
      <c r="CKO805" s="20"/>
      <c r="CKP805" s="20"/>
      <c r="CKQ805" s="20"/>
      <c r="CKR805" s="20"/>
      <c r="CKS805" s="20"/>
      <c r="CKT805" s="20"/>
      <c r="CKU805" s="20"/>
      <c r="CKV805" s="20"/>
      <c r="CKW805" s="20"/>
      <c r="CKX805" s="20"/>
      <c r="CKY805" s="20"/>
      <c r="CKZ805" s="20"/>
      <c r="CLA805" s="20"/>
      <c r="CLB805" s="20"/>
      <c r="CLC805" s="20"/>
      <c r="CLD805" s="20"/>
      <c r="CLE805" s="20"/>
      <c r="CLF805" s="20"/>
      <c r="CLG805" s="20"/>
      <c r="CLH805" s="20"/>
      <c r="CLI805" s="20"/>
      <c r="CLJ805" s="20"/>
      <c r="CLK805" s="20"/>
      <c r="CLL805" s="20"/>
      <c r="CLM805" s="20"/>
      <c r="CLN805" s="20"/>
      <c r="CLO805" s="20"/>
      <c r="CLP805" s="20"/>
      <c r="CLQ805" s="20"/>
      <c r="CLR805" s="20"/>
      <c r="CLS805" s="20"/>
      <c r="CLT805" s="20"/>
      <c r="CLU805" s="20"/>
      <c r="CLV805" s="20"/>
      <c r="CLW805" s="20"/>
      <c r="CLX805" s="20"/>
      <c r="CLY805" s="20"/>
      <c r="CLZ805" s="20"/>
      <c r="CMA805" s="20"/>
      <c r="CMB805" s="20"/>
      <c r="CMC805" s="20"/>
      <c r="CMD805" s="20"/>
      <c r="CME805" s="20"/>
      <c r="CMF805" s="20"/>
      <c r="CMG805" s="20"/>
      <c r="CMH805" s="20"/>
      <c r="CMI805" s="20"/>
      <c r="CMJ805" s="20"/>
      <c r="CMK805" s="20"/>
      <c r="CML805" s="20"/>
      <c r="CMM805" s="20"/>
      <c r="CMN805" s="20"/>
      <c r="CMO805" s="20"/>
      <c r="CMP805" s="20"/>
      <c r="CMQ805" s="20"/>
      <c r="CMR805" s="20"/>
      <c r="CMS805" s="20"/>
      <c r="CMT805" s="20"/>
      <c r="CMU805" s="20"/>
      <c r="CMV805" s="20"/>
      <c r="CMW805" s="20"/>
      <c r="CMX805" s="20"/>
      <c r="CMY805" s="20"/>
      <c r="CMZ805" s="20"/>
      <c r="CNA805" s="20"/>
      <c r="CNB805" s="20"/>
      <c r="CNC805" s="20"/>
      <c r="CND805" s="20"/>
      <c r="CNE805" s="20"/>
      <c r="CNF805" s="20"/>
      <c r="CNG805" s="20"/>
      <c r="CNH805" s="20"/>
      <c r="CNI805" s="20"/>
      <c r="CNJ805" s="20"/>
      <c r="CNK805" s="20"/>
      <c r="CNL805" s="20"/>
      <c r="CNM805" s="20"/>
      <c r="CNN805" s="20"/>
      <c r="CNO805" s="20"/>
      <c r="CNP805" s="20"/>
      <c r="CNQ805" s="20"/>
      <c r="CNR805" s="20"/>
      <c r="CNS805" s="20"/>
      <c r="CNT805" s="20"/>
      <c r="CNU805" s="20"/>
      <c r="CNV805" s="20"/>
      <c r="CNW805" s="20"/>
      <c r="CNX805" s="20"/>
      <c r="CNY805" s="20"/>
      <c r="CNZ805" s="20"/>
      <c r="COA805" s="20"/>
      <c r="COB805" s="20"/>
      <c r="COC805" s="20"/>
      <c r="COD805" s="20"/>
      <c r="COE805" s="20"/>
      <c r="COF805" s="20"/>
      <c r="COG805" s="20"/>
      <c r="COH805" s="20"/>
      <c r="COI805" s="20"/>
      <c r="COJ805" s="20"/>
      <c r="COK805" s="20"/>
      <c r="COL805" s="20"/>
      <c r="COM805" s="20"/>
      <c r="CON805" s="20"/>
      <c r="COO805" s="20"/>
      <c r="COP805" s="20"/>
      <c r="COQ805" s="20"/>
      <c r="COR805" s="20"/>
      <c r="COS805" s="20"/>
      <c r="COT805" s="20"/>
      <c r="COU805" s="20"/>
      <c r="COV805" s="20"/>
      <c r="COW805" s="20"/>
      <c r="COX805" s="20"/>
      <c r="COY805" s="20"/>
      <c r="COZ805" s="20"/>
      <c r="CPA805" s="20"/>
      <c r="CPB805" s="20"/>
      <c r="CPC805" s="20"/>
      <c r="CPD805" s="20"/>
      <c r="CPE805" s="20"/>
      <c r="CPF805" s="20"/>
      <c r="CPG805" s="20"/>
      <c r="CPH805" s="20"/>
      <c r="CPI805" s="20"/>
      <c r="CPJ805" s="20"/>
      <c r="CPK805" s="20"/>
      <c r="CPL805" s="20"/>
      <c r="CPM805" s="20"/>
      <c r="CPN805" s="20"/>
      <c r="CPO805" s="20"/>
      <c r="CPP805" s="20"/>
      <c r="CPQ805" s="20"/>
      <c r="CPR805" s="20"/>
      <c r="CPS805" s="20"/>
      <c r="CPT805" s="20"/>
      <c r="CPU805" s="20"/>
      <c r="CPV805" s="20"/>
      <c r="CPW805" s="20"/>
      <c r="CPX805" s="20"/>
      <c r="CPY805" s="20"/>
      <c r="CPZ805" s="20"/>
      <c r="CQA805" s="20"/>
      <c r="CQB805" s="20"/>
      <c r="CQC805" s="20"/>
      <c r="CQD805" s="20"/>
      <c r="CQE805" s="20"/>
      <c r="CQF805" s="20"/>
      <c r="CQG805" s="20"/>
      <c r="CQH805" s="20"/>
      <c r="CQI805" s="20"/>
      <c r="CQJ805" s="20"/>
      <c r="CQK805" s="20"/>
      <c r="CQL805" s="20"/>
      <c r="CQM805" s="20"/>
      <c r="CQN805" s="20"/>
      <c r="CQO805" s="20"/>
      <c r="CQP805" s="20"/>
      <c r="CQQ805" s="20"/>
      <c r="CQR805" s="20"/>
      <c r="CQS805" s="20"/>
      <c r="CQT805" s="20"/>
      <c r="CQU805" s="20"/>
      <c r="CQV805" s="20"/>
      <c r="CQW805" s="20"/>
      <c r="CQX805" s="20"/>
      <c r="CQY805" s="20"/>
      <c r="CQZ805" s="20"/>
      <c r="CRA805" s="20"/>
      <c r="CRB805" s="20"/>
      <c r="CRC805" s="20"/>
      <c r="CRD805" s="20"/>
      <c r="CRE805" s="20"/>
      <c r="CRF805" s="20"/>
      <c r="CRG805" s="20"/>
      <c r="CRH805" s="20"/>
      <c r="CRI805" s="20"/>
      <c r="CRJ805" s="20"/>
      <c r="CRK805" s="20"/>
      <c r="CRL805" s="20"/>
      <c r="CRM805" s="20"/>
      <c r="CRN805" s="20"/>
      <c r="CRO805" s="20"/>
      <c r="CRP805" s="20"/>
      <c r="CRQ805" s="20"/>
      <c r="CRR805" s="20"/>
      <c r="CRS805" s="20"/>
      <c r="CRT805" s="20"/>
      <c r="CRU805" s="20"/>
      <c r="CRV805" s="20"/>
      <c r="CRW805" s="20"/>
      <c r="CRX805" s="20"/>
      <c r="CRY805" s="20"/>
      <c r="CRZ805" s="20"/>
      <c r="CSA805" s="20"/>
      <c r="CSB805" s="20"/>
      <c r="CSC805" s="20"/>
      <c r="CSD805" s="20"/>
      <c r="CSE805" s="20"/>
      <c r="CSF805" s="20"/>
      <c r="CSG805" s="20"/>
      <c r="CSH805" s="20"/>
      <c r="CSI805" s="20"/>
      <c r="CSJ805" s="20"/>
      <c r="CSK805" s="20"/>
      <c r="CSL805" s="20"/>
      <c r="CSM805" s="20"/>
      <c r="CSN805" s="20"/>
      <c r="CSO805" s="20"/>
      <c r="CSP805" s="20"/>
      <c r="CSQ805" s="20"/>
      <c r="CSR805" s="20"/>
      <c r="CSS805" s="20"/>
      <c r="CST805" s="20"/>
      <c r="CSU805" s="20"/>
      <c r="CSV805" s="20"/>
      <c r="CSW805" s="20"/>
      <c r="CSX805" s="20"/>
      <c r="CSY805" s="20"/>
      <c r="CSZ805" s="20"/>
      <c r="CTA805" s="20"/>
      <c r="CTB805" s="20"/>
      <c r="CTC805" s="20"/>
      <c r="CTD805" s="20"/>
      <c r="CTE805" s="20"/>
      <c r="CTF805" s="20"/>
      <c r="CTG805" s="20"/>
      <c r="CTH805" s="20"/>
      <c r="CTI805" s="20"/>
      <c r="CTJ805" s="20"/>
      <c r="CTK805" s="20"/>
      <c r="CTL805" s="20"/>
      <c r="CTM805" s="20"/>
      <c r="CTN805" s="20"/>
      <c r="CTO805" s="20"/>
      <c r="CTP805" s="20"/>
      <c r="CTQ805" s="20"/>
      <c r="CTR805" s="20"/>
      <c r="CTS805" s="20"/>
      <c r="CTT805" s="20"/>
      <c r="CTU805" s="20"/>
      <c r="CTV805" s="20"/>
      <c r="CTW805" s="20"/>
      <c r="CTX805" s="20"/>
      <c r="CTY805" s="20"/>
      <c r="CTZ805" s="20"/>
      <c r="CUA805" s="20"/>
      <c r="CUB805" s="20"/>
      <c r="CUC805" s="20"/>
      <c r="CUD805" s="20"/>
      <c r="CUE805" s="20"/>
      <c r="CUF805" s="20"/>
      <c r="CUG805" s="20"/>
      <c r="CUH805" s="20"/>
      <c r="CUI805" s="20"/>
      <c r="CUJ805" s="20"/>
      <c r="CUK805" s="20"/>
      <c r="CUL805" s="20"/>
      <c r="CUM805" s="20"/>
      <c r="CUN805" s="20"/>
      <c r="CUO805" s="20"/>
      <c r="CUP805" s="20"/>
      <c r="CUQ805" s="20"/>
      <c r="CUR805" s="20"/>
      <c r="CUS805" s="20"/>
      <c r="CUT805" s="20"/>
      <c r="CUU805" s="20"/>
      <c r="CUV805" s="20"/>
      <c r="CUW805" s="20"/>
      <c r="CUX805" s="20"/>
      <c r="CUY805" s="20"/>
      <c r="CUZ805" s="20"/>
      <c r="CVA805" s="20"/>
      <c r="CVB805" s="20"/>
      <c r="CVC805" s="20"/>
      <c r="CVD805" s="20"/>
      <c r="CVE805" s="20"/>
      <c r="CVF805" s="20"/>
      <c r="CVG805" s="20"/>
      <c r="CVH805" s="20"/>
      <c r="CVI805" s="20"/>
      <c r="CVJ805" s="20"/>
      <c r="CVK805" s="20"/>
      <c r="CVL805" s="20"/>
      <c r="CVM805" s="20"/>
      <c r="CVN805" s="20"/>
      <c r="CVO805" s="20"/>
      <c r="CVP805" s="20"/>
      <c r="CVQ805" s="20"/>
      <c r="CVR805" s="20"/>
      <c r="CVS805" s="20"/>
      <c r="CVT805" s="20"/>
      <c r="CVU805" s="20"/>
      <c r="CVV805" s="20"/>
      <c r="CVW805" s="20"/>
      <c r="CVX805" s="20"/>
      <c r="CVY805" s="20"/>
      <c r="CVZ805" s="20"/>
      <c r="CWA805" s="20"/>
      <c r="CWB805" s="20"/>
      <c r="CWC805" s="20"/>
      <c r="CWD805" s="20"/>
      <c r="CWE805" s="20"/>
      <c r="CWF805" s="20"/>
      <c r="CWG805" s="20"/>
      <c r="CWH805" s="20"/>
      <c r="CWI805" s="20"/>
      <c r="CWJ805" s="20"/>
      <c r="CWK805" s="20"/>
      <c r="CWL805" s="20"/>
      <c r="CWM805" s="20"/>
      <c r="CWN805" s="20"/>
      <c r="CWO805" s="20"/>
      <c r="CWP805" s="20"/>
      <c r="CWQ805" s="20"/>
      <c r="CWR805" s="20"/>
      <c r="CWS805" s="20"/>
      <c r="CWT805" s="20"/>
      <c r="CWU805" s="20"/>
      <c r="CWV805" s="20"/>
      <c r="CWW805" s="20"/>
      <c r="CWX805" s="20"/>
      <c r="CWY805" s="20"/>
      <c r="CWZ805" s="20"/>
      <c r="CXA805" s="20"/>
      <c r="CXB805" s="20"/>
      <c r="CXC805" s="20"/>
      <c r="CXD805" s="20"/>
      <c r="CXE805" s="20"/>
      <c r="CXF805" s="20"/>
      <c r="CXG805" s="20"/>
      <c r="CXH805" s="20"/>
      <c r="CXI805" s="20"/>
      <c r="CXJ805" s="20"/>
      <c r="CXK805" s="20"/>
      <c r="CXL805" s="20"/>
      <c r="CXM805" s="20"/>
      <c r="CXN805" s="20"/>
      <c r="CXO805" s="20"/>
      <c r="CXP805" s="20"/>
      <c r="CXQ805" s="20"/>
      <c r="CXR805" s="20"/>
      <c r="CXS805" s="20"/>
      <c r="CXT805" s="20"/>
      <c r="CXU805" s="20"/>
      <c r="CXV805" s="20"/>
      <c r="CXW805" s="20"/>
      <c r="CXX805" s="20"/>
      <c r="CXY805" s="20"/>
      <c r="CXZ805" s="20"/>
      <c r="CYA805" s="20"/>
      <c r="CYB805" s="20"/>
      <c r="CYC805" s="20"/>
      <c r="CYD805" s="20"/>
      <c r="CYE805" s="20"/>
      <c r="CYF805" s="20"/>
      <c r="CYG805" s="20"/>
      <c r="CYH805" s="20"/>
      <c r="CYI805" s="20"/>
      <c r="CYJ805" s="20"/>
      <c r="CYK805" s="20"/>
      <c r="CYL805" s="20"/>
      <c r="CYM805" s="20"/>
      <c r="CYN805" s="20"/>
      <c r="CYO805" s="20"/>
      <c r="CYP805" s="20"/>
      <c r="CYQ805" s="20"/>
      <c r="CYR805" s="20"/>
      <c r="CYS805" s="20"/>
      <c r="CYT805" s="20"/>
      <c r="CYU805" s="20"/>
      <c r="CYV805" s="20"/>
      <c r="CYW805" s="20"/>
      <c r="CYX805" s="20"/>
      <c r="CYY805" s="20"/>
      <c r="CYZ805" s="20"/>
      <c r="CZA805" s="20"/>
      <c r="CZB805" s="20"/>
      <c r="CZC805" s="20"/>
      <c r="CZD805" s="20"/>
      <c r="CZE805" s="20"/>
      <c r="CZF805" s="20"/>
      <c r="CZG805" s="20"/>
      <c r="CZH805" s="20"/>
      <c r="CZI805" s="20"/>
      <c r="CZJ805" s="20"/>
      <c r="CZK805" s="20"/>
      <c r="CZL805" s="20"/>
      <c r="CZM805" s="20"/>
      <c r="CZN805" s="20"/>
      <c r="CZO805" s="20"/>
      <c r="CZP805" s="20"/>
      <c r="CZQ805" s="20"/>
      <c r="CZR805" s="20"/>
      <c r="CZS805" s="20"/>
      <c r="CZT805" s="20"/>
      <c r="CZU805" s="20"/>
      <c r="CZV805" s="20"/>
      <c r="CZW805" s="20"/>
      <c r="CZX805" s="20"/>
      <c r="CZY805" s="20"/>
      <c r="CZZ805" s="20"/>
      <c r="DAA805" s="20"/>
      <c r="DAB805" s="20"/>
      <c r="DAC805" s="20"/>
      <c r="DAD805" s="20"/>
      <c r="DAE805" s="20"/>
      <c r="DAF805" s="20"/>
      <c r="DAG805" s="20"/>
      <c r="DAH805" s="20"/>
      <c r="DAI805" s="20"/>
      <c r="DAJ805" s="20"/>
      <c r="DAK805" s="20"/>
      <c r="DAL805" s="20"/>
      <c r="DAM805" s="20"/>
      <c r="DAN805" s="20"/>
      <c r="DAO805" s="20"/>
      <c r="DAP805" s="20"/>
      <c r="DAQ805" s="20"/>
      <c r="DAR805" s="20"/>
      <c r="DAS805" s="20"/>
      <c r="DAT805" s="20"/>
      <c r="DAU805" s="20"/>
      <c r="DAV805" s="20"/>
      <c r="DAW805" s="20"/>
      <c r="DAX805" s="20"/>
      <c r="DAY805" s="20"/>
      <c r="DAZ805" s="20"/>
      <c r="DBA805" s="20"/>
      <c r="DBB805" s="20"/>
      <c r="DBC805" s="20"/>
      <c r="DBD805" s="20"/>
      <c r="DBE805" s="20"/>
      <c r="DBF805" s="20"/>
      <c r="DBG805" s="20"/>
      <c r="DBH805" s="20"/>
      <c r="DBI805" s="20"/>
      <c r="DBJ805" s="20"/>
      <c r="DBK805" s="20"/>
      <c r="DBL805" s="20"/>
      <c r="DBM805" s="20"/>
      <c r="DBN805" s="20"/>
      <c r="DBO805" s="20"/>
      <c r="DBP805" s="20"/>
      <c r="DBQ805" s="20"/>
      <c r="DBR805" s="20"/>
      <c r="DBS805" s="20"/>
      <c r="DBT805" s="20"/>
      <c r="DBU805" s="20"/>
      <c r="DBV805" s="20"/>
      <c r="DBW805" s="20"/>
      <c r="DBX805" s="20"/>
      <c r="DBY805" s="20"/>
      <c r="DBZ805" s="20"/>
      <c r="DCA805" s="20"/>
      <c r="DCB805" s="20"/>
      <c r="DCC805" s="20"/>
      <c r="DCD805" s="20"/>
      <c r="DCE805" s="20"/>
      <c r="DCF805" s="20"/>
      <c r="DCG805" s="20"/>
      <c r="DCH805" s="20"/>
      <c r="DCI805" s="20"/>
      <c r="DCJ805" s="20"/>
      <c r="DCK805" s="20"/>
      <c r="DCL805" s="20"/>
      <c r="DCM805" s="20"/>
      <c r="DCN805" s="20"/>
      <c r="DCO805" s="20"/>
      <c r="DCP805" s="20"/>
      <c r="DCQ805" s="20"/>
      <c r="DCR805" s="20"/>
      <c r="DCS805" s="20"/>
      <c r="DCT805" s="20"/>
      <c r="DCU805" s="20"/>
      <c r="DCV805" s="20"/>
      <c r="DCW805" s="20"/>
      <c r="DCX805" s="20"/>
      <c r="DCY805" s="20"/>
      <c r="DCZ805" s="20"/>
      <c r="DDA805" s="20"/>
      <c r="DDB805" s="20"/>
      <c r="DDC805" s="20"/>
      <c r="DDD805" s="20"/>
      <c r="DDE805" s="20"/>
      <c r="DDF805" s="20"/>
      <c r="DDG805" s="20"/>
      <c r="DDH805" s="20"/>
      <c r="DDI805" s="20"/>
      <c r="DDJ805" s="20"/>
      <c r="DDK805" s="20"/>
      <c r="DDL805" s="20"/>
      <c r="DDM805" s="20"/>
      <c r="DDN805" s="20"/>
      <c r="DDO805" s="20"/>
      <c r="DDP805" s="20"/>
      <c r="DDQ805" s="20"/>
      <c r="DDR805" s="20"/>
      <c r="DDS805" s="20"/>
      <c r="DDT805" s="20"/>
      <c r="DDU805" s="20"/>
      <c r="DDV805" s="20"/>
      <c r="DDW805" s="20"/>
      <c r="DDX805" s="20"/>
      <c r="DDY805" s="20"/>
      <c r="DDZ805" s="20"/>
      <c r="DEA805" s="20"/>
      <c r="DEB805" s="20"/>
      <c r="DEC805" s="20"/>
      <c r="DED805" s="20"/>
      <c r="DEE805" s="20"/>
      <c r="DEF805" s="20"/>
      <c r="DEG805" s="20"/>
      <c r="DEH805" s="20"/>
      <c r="DEI805" s="20"/>
      <c r="DEJ805" s="20"/>
      <c r="DEK805" s="20"/>
      <c r="DEL805" s="20"/>
      <c r="DEM805" s="20"/>
      <c r="DEN805" s="20"/>
      <c r="DEO805" s="20"/>
      <c r="DEP805" s="20"/>
      <c r="DEQ805" s="20"/>
      <c r="DER805" s="20"/>
      <c r="DES805" s="20"/>
      <c r="DET805" s="20"/>
      <c r="DEU805" s="20"/>
      <c r="DEV805" s="20"/>
      <c r="DEW805" s="20"/>
      <c r="DEX805" s="20"/>
      <c r="DEY805" s="20"/>
      <c r="DEZ805" s="20"/>
      <c r="DFA805" s="20"/>
      <c r="DFB805" s="20"/>
      <c r="DFC805" s="20"/>
      <c r="DFD805" s="20"/>
      <c r="DFE805" s="20"/>
      <c r="DFF805" s="20"/>
      <c r="DFG805" s="20"/>
      <c r="DFH805" s="20"/>
      <c r="DFI805" s="20"/>
      <c r="DFJ805" s="20"/>
      <c r="DFK805" s="20"/>
      <c r="DFL805" s="20"/>
      <c r="DFM805" s="20"/>
      <c r="DFN805" s="20"/>
      <c r="DFO805" s="20"/>
      <c r="DFP805" s="20"/>
      <c r="DFQ805" s="20"/>
      <c r="DFR805" s="20"/>
      <c r="DFS805" s="20"/>
      <c r="DFT805" s="20"/>
      <c r="DFU805" s="20"/>
      <c r="DFV805" s="20"/>
      <c r="DFW805" s="20"/>
      <c r="DFX805" s="20"/>
      <c r="DFY805" s="20"/>
      <c r="DFZ805" s="20"/>
      <c r="DGA805" s="20"/>
      <c r="DGB805" s="20"/>
      <c r="DGC805" s="20"/>
      <c r="DGD805" s="20"/>
      <c r="DGE805" s="20"/>
      <c r="DGF805" s="20"/>
      <c r="DGG805" s="20"/>
      <c r="DGH805" s="20"/>
      <c r="DGI805" s="20"/>
      <c r="DGJ805" s="20"/>
      <c r="DGK805" s="20"/>
      <c r="DGL805" s="20"/>
      <c r="DGM805" s="20"/>
      <c r="DGN805" s="20"/>
      <c r="DGO805" s="20"/>
      <c r="DGP805" s="20"/>
      <c r="DGQ805" s="20"/>
      <c r="DGR805" s="20"/>
      <c r="DGS805" s="20"/>
      <c r="DGT805" s="20"/>
      <c r="DGU805" s="20"/>
      <c r="DGV805" s="20"/>
      <c r="DGW805" s="20"/>
      <c r="DGX805" s="20"/>
      <c r="DGY805" s="20"/>
      <c r="DGZ805" s="20"/>
      <c r="DHA805" s="20"/>
      <c r="DHB805" s="20"/>
      <c r="DHC805" s="20"/>
      <c r="DHD805" s="20"/>
      <c r="DHE805" s="20"/>
      <c r="DHF805" s="20"/>
      <c r="DHG805" s="20"/>
      <c r="DHH805" s="20"/>
      <c r="DHI805" s="20"/>
      <c r="DHJ805" s="20"/>
      <c r="DHK805" s="20"/>
      <c r="DHL805" s="20"/>
      <c r="DHM805" s="20"/>
      <c r="DHN805" s="20"/>
      <c r="DHO805" s="20"/>
      <c r="DHP805" s="20"/>
      <c r="DHQ805" s="20"/>
      <c r="DHR805" s="20"/>
      <c r="DHS805" s="20"/>
      <c r="DHT805" s="20"/>
      <c r="DHU805" s="20"/>
      <c r="DHV805" s="20"/>
      <c r="DHW805" s="20"/>
      <c r="DHX805" s="20"/>
      <c r="DHY805" s="20"/>
      <c r="DHZ805" s="20"/>
      <c r="DIA805" s="20"/>
      <c r="DIB805" s="20"/>
      <c r="DIC805" s="20"/>
      <c r="DID805" s="20"/>
      <c r="DIE805" s="20"/>
      <c r="DIF805" s="20"/>
      <c r="DIG805" s="20"/>
      <c r="DIH805" s="20"/>
      <c r="DII805" s="20"/>
      <c r="DIJ805" s="20"/>
      <c r="DIK805" s="20"/>
      <c r="DIL805" s="20"/>
      <c r="DIM805" s="20"/>
      <c r="DIN805" s="20"/>
      <c r="DIO805" s="20"/>
      <c r="DIP805" s="20"/>
      <c r="DIQ805" s="20"/>
      <c r="DIR805" s="20"/>
      <c r="DIS805" s="20"/>
      <c r="DIT805" s="20"/>
      <c r="DIU805" s="20"/>
      <c r="DIV805" s="20"/>
      <c r="DIW805" s="20"/>
      <c r="DIX805" s="20"/>
      <c r="DIY805" s="20"/>
      <c r="DIZ805" s="20"/>
      <c r="DJA805" s="20"/>
      <c r="DJB805" s="20"/>
      <c r="DJC805" s="20"/>
      <c r="DJD805" s="20"/>
      <c r="DJE805" s="20"/>
      <c r="DJF805" s="20"/>
      <c r="DJG805" s="20"/>
      <c r="DJH805" s="20"/>
      <c r="DJI805" s="20"/>
      <c r="DJJ805" s="20"/>
      <c r="DJK805" s="20"/>
      <c r="DJL805" s="20"/>
      <c r="DJM805" s="20"/>
      <c r="DJN805" s="20"/>
      <c r="DJO805" s="20"/>
      <c r="DJP805" s="20"/>
      <c r="DJQ805" s="20"/>
      <c r="DJR805" s="20"/>
      <c r="DJS805" s="20"/>
      <c r="DJT805" s="20"/>
      <c r="DJU805" s="20"/>
      <c r="DJV805" s="20"/>
      <c r="DJW805" s="20"/>
      <c r="DJX805" s="20"/>
      <c r="DJY805" s="20"/>
      <c r="DJZ805" s="20"/>
      <c r="DKA805" s="20"/>
      <c r="DKB805" s="20"/>
      <c r="DKC805" s="20"/>
      <c r="DKD805" s="20"/>
      <c r="DKE805" s="20"/>
      <c r="DKF805" s="20"/>
      <c r="DKG805" s="20"/>
      <c r="DKH805" s="20"/>
      <c r="DKI805" s="20"/>
      <c r="DKJ805" s="20"/>
      <c r="DKK805" s="20"/>
      <c r="DKL805" s="20"/>
      <c r="DKM805" s="20"/>
      <c r="DKN805" s="20"/>
      <c r="DKO805" s="20"/>
      <c r="DKP805" s="20"/>
      <c r="DKQ805" s="20"/>
      <c r="DKR805" s="20"/>
      <c r="DKS805" s="20"/>
      <c r="DKT805" s="20"/>
      <c r="DKU805" s="20"/>
      <c r="DKV805" s="20"/>
      <c r="DKW805" s="20"/>
      <c r="DKX805" s="20"/>
      <c r="DKY805" s="20"/>
      <c r="DKZ805" s="20"/>
      <c r="DLA805" s="20"/>
      <c r="DLB805" s="20"/>
      <c r="DLC805" s="20"/>
      <c r="DLD805" s="20"/>
      <c r="DLE805" s="20"/>
      <c r="DLF805" s="20"/>
      <c r="DLG805" s="20"/>
      <c r="DLH805" s="20"/>
      <c r="DLI805" s="20"/>
      <c r="DLJ805" s="20"/>
      <c r="DLK805" s="20"/>
      <c r="DLL805" s="20"/>
      <c r="DLM805" s="20"/>
      <c r="DLN805" s="20"/>
      <c r="DLO805" s="20"/>
      <c r="DLP805" s="20"/>
      <c r="DLQ805" s="20"/>
      <c r="DLR805" s="20"/>
      <c r="DLS805" s="20"/>
      <c r="DLT805" s="20"/>
      <c r="DLU805" s="20"/>
      <c r="DLV805" s="20"/>
      <c r="DLW805" s="20"/>
      <c r="DLX805" s="20"/>
      <c r="DLY805" s="20"/>
      <c r="DLZ805" s="20"/>
      <c r="DMA805" s="20"/>
      <c r="DMB805" s="20"/>
      <c r="DMC805" s="20"/>
      <c r="DMD805" s="20"/>
      <c r="DME805" s="20"/>
      <c r="DMF805" s="20"/>
      <c r="DMG805" s="20"/>
      <c r="DMH805" s="20"/>
      <c r="DMI805" s="20"/>
      <c r="DMJ805" s="20"/>
      <c r="DMK805" s="20"/>
      <c r="DML805" s="20"/>
      <c r="DMM805" s="20"/>
      <c r="DMN805" s="20"/>
      <c r="DMO805" s="20"/>
      <c r="DMP805" s="20"/>
      <c r="DMQ805" s="20"/>
      <c r="DMR805" s="20"/>
      <c r="DMS805" s="20"/>
      <c r="DMT805" s="20"/>
      <c r="DMU805" s="20"/>
      <c r="DMV805" s="20"/>
      <c r="DMW805" s="20"/>
      <c r="DMX805" s="20"/>
      <c r="DMY805" s="20"/>
      <c r="DMZ805" s="20"/>
      <c r="DNA805" s="20"/>
      <c r="DNB805" s="20"/>
      <c r="DNC805" s="20"/>
      <c r="DND805" s="20"/>
      <c r="DNE805" s="20"/>
      <c r="DNF805" s="20"/>
      <c r="DNG805" s="20"/>
      <c r="DNH805" s="20"/>
      <c r="DNI805" s="20"/>
      <c r="DNJ805" s="20"/>
      <c r="DNK805" s="20"/>
      <c r="DNL805" s="20"/>
      <c r="DNM805" s="20"/>
      <c r="DNN805" s="20"/>
      <c r="DNO805" s="20"/>
      <c r="DNP805" s="20"/>
      <c r="DNQ805" s="20"/>
      <c r="DNR805" s="20"/>
      <c r="DNS805" s="20"/>
      <c r="DNT805" s="20"/>
      <c r="DNU805" s="20"/>
      <c r="DNV805" s="20"/>
      <c r="DNW805" s="20"/>
      <c r="DNX805" s="20"/>
      <c r="DNY805" s="20"/>
      <c r="DNZ805" s="20"/>
      <c r="DOA805" s="20"/>
      <c r="DOB805" s="20"/>
      <c r="DOC805" s="20"/>
      <c r="DOD805" s="20"/>
      <c r="DOE805" s="20"/>
      <c r="DOF805" s="20"/>
      <c r="DOG805" s="20"/>
      <c r="DOH805" s="20"/>
      <c r="DOI805" s="20"/>
      <c r="DOJ805" s="20"/>
      <c r="DOK805" s="20"/>
      <c r="DOL805" s="20"/>
      <c r="DOM805" s="20"/>
      <c r="DON805" s="20"/>
      <c r="DOO805" s="20"/>
      <c r="DOP805" s="20"/>
      <c r="DOQ805" s="20"/>
      <c r="DOR805" s="20"/>
      <c r="DOS805" s="20"/>
      <c r="DOT805" s="20"/>
      <c r="DOU805" s="20"/>
      <c r="DOV805" s="20"/>
      <c r="DOW805" s="20"/>
      <c r="DOX805" s="20"/>
      <c r="DOY805" s="20"/>
      <c r="DOZ805" s="20"/>
      <c r="DPA805" s="20"/>
      <c r="DPB805" s="20"/>
      <c r="DPC805" s="20"/>
      <c r="DPD805" s="20"/>
      <c r="DPE805" s="20"/>
      <c r="DPF805" s="20"/>
      <c r="DPG805" s="20"/>
      <c r="DPH805" s="20"/>
      <c r="DPI805" s="20"/>
      <c r="DPJ805" s="20"/>
      <c r="DPK805" s="20"/>
      <c r="DPL805" s="20"/>
      <c r="DPM805" s="20"/>
      <c r="DPN805" s="20"/>
      <c r="DPO805" s="20"/>
      <c r="DPP805" s="20"/>
      <c r="DPQ805" s="20"/>
      <c r="DPR805" s="20"/>
      <c r="DPS805" s="20"/>
      <c r="DPT805" s="20"/>
      <c r="DPU805" s="20"/>
      <c r="DPV805" s="20"/>
      <c r="DPW805" s="20"/>
      <c r="DPX805" s="20"/>
      <c r="DPY805" s="20"/>
      <c r="DPZ805" s="20"/>
      <c r="DQA805" s="20"/>
      <c r="DQB805" s="20"/>
      <c r="DQC805" s="20"/>
      <c r="DQD805" s="20"/>
      <c r="DQE805" s="20"/>
      <c r="DQF805" s="20"/>
      <c r="DQG805" s="20"/>
      <c r="DQH805" s="20"/>
      <c r="DQI805" s="20"/>
      <c r="DQJ805" s="20"/>
      <c r="DQK805" s="20"/>
      <c r="DQL805" s="20"/>
      <c r="DQM805" s="20"/>
      <c r="DQN805" s="20"/>
      <c r="DQO805" s="20"/>
      <c r="DQP805" s="20"/>
      <c r="DQQ805" s="20"/>
      <c r="DQR805" s="20"/>
      <c r="DQS805" s="20"/>
      <c r="DQT805" s="20"/>
      <c r="DQU805" s="20"/>
      <c r="DQV805" s="20"/>
      <c r="DQW805" s="20"/>
      <c r="DQX805" s="20"/>
      <c r="DQY805" s="20"/>
      <c r="DQZ805" s="20"/>
      <c r="DRA805" s="20"/>
      <c r="DRB805" s="20"/>
      <c r="DRC805" s="20"/>
      <c r="DRD805" s="20"/>
      <c r="DRE805" s="20"/>
      <c r="DRF805" s="20"/>
      <c r="DRG805" s="20"/>
      <c r="DRH805" s="20"/>
      <c r="DRI805" s="20"/>
      <c r="DRJ805" s="20"/>
      <c r="DRK805" s="20"/>
      <c r="DRL805" s="20"/>
      <c r="DRM805" s="20"/>
      <c r="DRN805" s="20"/>
      <c r="DRO805" s="20"/>
      <c r="DRP805" s="20"/>
      <c r="DRQ805" s="20"/>
      <c r="DRR805" s="20"/>
      <c r="DRS805" s="20"/>
      <c r="DRT805" s="20"/>
      <c r="DRU805" s="20"/>
      <c r="DRV805" s="20"/>
      <c r="DRW805" s="20"/>
      <c r="DRX805" s="20"/>
      <c r="DRY805" s="20"/>
      <c r="DRZ805" s="20"/>
      <c r="DSA805" s="20"/>
      <c r="DSB805" s="20"/>
      <c r="DSC805" s="20"/>
      <c r="DSD805" s="20"/>
      <c r="DSE805" s="20"/>
      <c r="DSF805" s="20"/>
      <c r="DSG805" s="20"/>
      <c r="DSH805" s="20"/>
      <c r="DSI805" s="20"/>
      <c r="DSJ805" s="20"/>
      <c r="DSK805" s="20"/>
      <c r="DSL805" s="20"/>
      <c r="DSM805" s="20"/>
      <c r="DSN805" s="20"/>
      <c r="DSO805" s="20"/>
      <c r="DSP805" s="20"/>
      <c r="DSQ805" s="20"/>
      <c r="DSR805" s="20"/>
      <c r="DSS805" s="20"/>
      <c r="DST805" s="20"/>
      <c r="DSU805" s="20"/>
      <c r="DSV805" s="20"/>
      <c r="DSW805" s="20"/>
      <c r="DSX805" s="20"/>
      <c r="DSY805" s="20"/>
      <c r="DSZ805" s="20"/>
      <c r="DTA805" s="20"/>
      <c r="DTB805" s="20"/>
      <c r="DTC805" s="20"/>
      <c r="DTD805" s="20"/>
      <c r="DTE805" s="20"/>
      <c r="DTF805" s="20"/>
      <c r="DTG805" s="20"/>
      <c r="DTH805" s="20"/>
      <c r="DTI805" s="20"/>
      <c r="DTJ805" s="20"/>
      <c r="DTK805" s="20"/>
      <c r="DTL805" s="20"/>
      <c r="DTM805" s="20"/>
      <c r="DTN805" s="20"/>
      <c r="DTO805" s="20"/>
      <c r="DTP805" s="20"/>
      <c r="DTQ805" s="20"/>
      <c r="DTR805" s="20"/>
      <c r="DTS805" s="20"/>
      <c r="DTT805" s="20"/>
      <c r="DTU805" s="20"/>
      <c r="DTV805" s="20"/>
      <c r="DTW805" s="20"/>
      <c r="DTX805" s="20"/>
      <c r="DTY805" s="20"/>
      <c r="DTZ805" s="20"/>
      <c r="DUA805" s="20"/>
      <c r="DUB805" s="20"/>
      <c r="DUC805" s="20"/>
      <c r="DUD805" s="20"/>
      <c r="DUE805" s="20"/>
      <c r="DUF805" s="20"/>
      <c r="DUG805" s="20"/>
      <c r="DUH805" s="20"/>
      <c r="DUI805" s="20"/>
      <c r="DUJ805" s="20"/>
      <c r="DUK805" s="20"/>
      <c r="DUL805" s="20"/>
      <c r="DUM805" s="20"/>
      <c r="DUN805" s="20"/>
      <c r="DUO805" s="20"/>
      <c r="DUP805" s="20"/>
      <c r="DUQ805" s="20"/>
      <c r="DUR805" s="20"/>
      <c r="DUS805" s="20"/>
      <c r="DUT805" s="20"/>
      <c r="DUU805" s="20"/>
      <c r="DUV805" s="20"/>
      <c r="DUW805" s="20"/>
      <c r="DUX805" s="20"/>
      <c r="DUY805" s="20"/>
      <c r="DUZ805" s="20"/>
      <c r="DVA805" s="20"/>
      <c r="DVB805" s="20"/>
      <c r="DVC805" s="20"/>
      <c r="DVD805" s="20"/>
      <c r="DVE805" s="20"/>
      <c r="DVF805" s="20"/>
      <c r="DVG805" s="20"/>
      <c r="DVH805" s="20"/>
      <c r="DVI805" s="20"/>
      <c r="DVJ805" s="20"/>
      <c r="DVK805" s="20"/>
      <c r="DVL805" s="20"/>
      <c r="DVM805" s="20"/>
      <c r="DVN805" s="20"/>
      <c r="DVO805" s="20"/>
      <c r="DVP805" s="20"/>
      <c r="DVQ805" s="20"/>
      <c r="DVR805" s="20"/>
      <c r="DVS805" s="20"/>
      <c r="DVT805" s="20"/>
      <c r="DVU805" s="20"/>
      <c r="DVV805" s="20"/>
      <c r="DVW805" s="20"/>
      <c r="DVX805" s="20"/>
      <c r="DVY805" s="20"/>
      <c r="DVZ805" s="20"/>
      <c r="DWA805" s="20"/>
      <c r="DWB805" s="20"/>
      <c r="DWC805" s="20"/>
      <c r="DWD805" s="20"/>
      <c r="DWE805" s="20"/>
      <c r="DWF805" s="20"/>
      <c r="DWG805" s="20"/>
      <c r="DWH805" s="20"/>
      <c r="DWI805" s="20"/>
      <c r="DWJ805" s="20"/>
      <c r="DWK805" s="20"/>
      <c r="DWL805" s="20"/>
      <c r="DWM805" s="20"/>
      <c r="DWN805" s="20"/>
      <c r="DWO805" s="20"/>
      <c r="DWP805" s="20"/>
      <c r="DWQ805" s="20"/>
      <c r="DWR805" s="20"/>
      <c r="DWS805" s="20"/>
      <c r="DWT805" s="20"/>
      <c r="DWU805" s="20"/>
      <c r="DWV805" s="20"/>
      <c r="DWW805" s="20"/>
      <c r="DWX805" s="20"/>
      <c r="DWY805" s="20"/>
      <c r="DWZ805" s="20"/>
      <c r="DXA805" s="20"/>
      <c r="DXB805" s="20"/>
      <c r="DXC805" s="20"/>
      <c r="DXD805" s="20"/>
      <c r="DXE805" s="20"/>
      <c r="DXF805" s="20"/>
      <c r="DXG805" s="20"/>
      <c r="DXH805" s="20"/>
      <c r="DXI805" s="20"/>
      <c r="DXJ805" s="20"/>
      <c r="DXK805" s="20"/>
      <c r="DXL805" s="20"/>
      <c r="DXM805" s="20"/>
      <c r="DXN805" s="20"/>
      <c r="DXO805" s="20"/>
      <c r="DXP805" s="20"/>
      <c r="DXQ805" s="20"/>
      <c r="DXR805" s="20"/>
      <c r="DXS805" s="20"/>
      <c r="DXT805" s="20"/>
      <c r="DXU805" s="20"/>
      <c r="DXV805" s="20"/>
      <c r="DXW805" s="20"/>
      <c r="DXX805" s="20"/>
      <c r="DXY805" s="20"/>
      <c r="DXZ805" s="20"/>
      <c r="DYA805" s="20"/>
      <c r="DYB805" s="20"/>
      <c r="DYC805" s="20"/>
      <c r="DYD805" s="20"/>
      <c r="DYE805" s="20"/>
      <c r="DYF805" s="20"/>
      <c r="DYG805" s="20"/>
      <c r="DYH805" s="20"/>
      <c r="DYI805" s="20"/>
      <c r="DYJ805" s="20"/>
      <c r="DYK805" s="20"/>
      <c r="DYL805" s="20"/>
      <c r="DYM805" s="20"/>
      <c r="DYN805" s="20"/>
      <c r="DYO805" s="20"/>
      <c r="DYP805" s="20"/>
      <c r="DYQ805" s="20"/>
      <c r="DYR805" s="20"/>
      <c r="DYS805" s="20"/>
      <c r="DYT805" s="20"/>
      <c r="DYU805" s="20"/>
      <c r="DYV805" s="20"/>
      <c r="DYW805" s="20"/>
      <c r="DYX805" s="20"/>
      <c r="DYY805" s="20"/>
      <c r="DYZ805" s="20"/>
      <c r="DZA805" s="20"/>
      <c r="DZB805" s="20"/>
      <c r="DZC805" s="20"/>
      <c r="DZD805" s="20"/>
      <c r="DZE805" s="20"/>
      <c r="DZF805" s="20"/>
      <c r="DZG805" s="20"/>
      <c r="DZH805" s="20"/>
      <c r="DZI805" s="20"/>
      <c r="DZJ805" s="20"/>
      <c r="DZK805" s="20"/>
      <c r="DZL805" s="20"/>
      <c r="DZM805" s="20"/>
      <c r="DZN805" s="20"/>
      <c r="DZO805" s="20"/>
      <c r="DZP805" s="20"/>
      <c r="DZQ805" s="20"/>
      <c r="DZR805" s="20"/>
      <c r="DZS805" s="20"/>
      <c r="DZT805" s="20"/>
      <c r="DZU805" s="20"/>
      <c r="DZV805" s="20"/>
      <c r="DZW805" s="20"/>
      <c r="DZX805" s="20"/>
      <c r="DZY805" s="20"/>
      <c r="DZZ805" s="20"/>
      <c r="EAA805" s="20"/>
      <c r="EAB805" s="20"/>
      <c r="EAC805" s="20"/>
      <c r="EAD805" s="20"/>
      <c r="EAE805" s="20"/>
      <c r="EAF805" s="20"/>
      <c r="EAG805" s="20"/>
      <c r="EAH805" s="20"/>
      <c r="EAI805" s="20"/>
      <c r="EAJ805" s="20"/>
      <c r="EAK805" s="20"/>
      <c r="EAL805" s="20"/>
      <c r="EAM805" s="20"/>
      <c r="EAN805" s="20"/>
      <c r="EAO805" s="20"/>
      <c r="EAP805" s="20"/>
      <c r="EAQ805" s="20"/>
      <c r="EAR805" s="20"/>
      <c r="EAS805" s="20"/>
      <c r="EAT805" s="20"/>
      <c r="EAU805" s="20"/>
      <c r="EAV805" s="20"/>
      <c r="EAW805" s="20"/>
      <c r="EAX805" s="20"/>
      <c r="EAY805" s="20"/>
      <c r="EAZ805" s="20"/>
      <c r="EBA805" s="20"/>
      <c r="EBB805" s="20"/>
      <c r="EBC805" s="20"/>
      <c r="EBD805" s="20"/>
      <c r="EBE805" s="20"/>
      <c r="EBF805" s="20"/>
      <c r="EBG805" s="20"/>
      <c r="EBH805" s="20"/>
      <c r="EBI805" s="20"/>
      <c r="EBJ805" s="20"/>
      <c r="EBK805" s="20"/>
      <c r="EBL805" s="20"/>
      <c r="EBM805" s="20"/>
      <c r="EBN805" s="20"/>
      <c r="EBO805" s="20"/>
      <c r="EBP805" s="20"/>
      <c r="EBQ805" s="20"/>
      <c r="EBR805" s="20"/>
      <c r="EBS805" s="20"/>
      <c r="EBT805" s="20"/>
      <c r="EBU805" s="20"/>
      <c r="EBV805" s="20"/>
      <c r="EBW805" s="20"/>
      <c r="EBX805" s="20"/>
      <c r="EBY805" s="20"/>
      <c r="EBZ805" s="20"/>
      <c r="ECA805" s="20"/>
      <c r="ECB805" s="20"/>
      <c r="ECC805" s="20"/>
      <c r="ECD805" s="20"/>
      <c r="ECE805" s="20"/>
      <c r="ECF805" s="20"/>
      <c r="ECG805" s="20"/>
      <c r="ECH805" s="20"/>
      <c r="ECI805" s="20"/>
      <c r="ECJ805" s="20"/>
      <c r="ECK805" s="20"/>
      <c r="ECL805" s="20"/>
      <c r="ECM805" s="20"/>
      <c r="ECN805" s="20"/>
      <c r="ECO805" s="20"/>
      <c r="ECP805" s="20"/>
      <c r="ECQ805" s="20"/>
      <c r="ECR805" s="20"/>
      <c r="ECS805" s="20"/>
      <c r="ECT805" s="20"/>
      <c r="ECU805" s="20"/>
      <c r="ECV805" s="20"/>
      <c r="ECW805" s="20"/>
      <c r="ECX805" s="20"/>
      <c r="ECY805" s="20"/>
      <c r="ECZ805" s="20"/>
      <c r="EDA805" s="20"/>
      <c r="EDB805" s="20"/>
      <c r="EDC805" s="20"/>
      <c r="EDD805" s="20"/>
      <c r="EDE805" s="20"/>
      <c r="EDF805" s="20"/>
      <c r="EDG805" s="20"/>
      <c r="EDH805" s="20"/>
      <c r="EDI805" s="20"/>
      <c r="EDJ805" s="20"/>
      <c r="EDK805" s="20"/>
      <c r="EDL805" s="20"/>
      <c r="EDM805" s="20"/>
      <c r="EDN805" s="20"/>
      <c r="EDO805" s="20"/>
      <c r="EDP805" s="20"/>
      <c r="EDQ805" s="20"/>
      <c r="EDR805" s="20"/>
      <c r="EDS805" s="20"/>
      <c r="EDT805" s="20"/>
      <c r="EDU805" s="20"/>
      <c r="EDV805" s="20"/>
      <c r="EDW805" s="20"/>
      <c r="EDX805" s="20"/>
      <c r="EDY805" s="20"/>
      <c r="EDZ805" s="20"/>
      <c r="EEA805" s="20"/>
      <c r="EEB805" s="20"/>
      <c r="EEC805" s="20"/>
      <c r="EED805" s="20"/>
      <c r="EEE805" s="20"/>
      <c r="EEF805" s="20"/>
      <c r="EEG805" s="20"/>
      <c r="EEH805" s="20"/>
      <c r="EEI805" s="20"/>
      <c r="EEJ805" s="20"/>
      <c r="EEK805" s="20"/>
      <c r="EEL805" s="20"/>
      <c r="EEM805" s="20"/>
      <c r="EEN805" s="20"/>
      <c r="EEO805" s="20"/>
      <c r="EEP805" s="20"/>
      <c r="EEQ805" s="20"/>
      <c r="EER805" s="20"/>
      <c r="EES805" s="20"/>
      <c r="EET805" s="20"/>
      <c r="EEU805" s="20"/>
      <c r="EEV805" s="20"/>
      <c r="EEW805" s="20"/>
      <c r="EEX805" s="20"/>
      <c r="EEY805" s="20"/>
      <c r="EEZ805" s="20"/>
      <c r="EFA805" s="20"/>
      <c r="EFB805" s="20"/>
      <c r="EFC805" s="20"/>
      <c r="EFD805" s="20"/>
      <c r="EFE805" s="20"/>
      <c r="EFF805" s="20"/>
      <c r="EFG805" s="20"/>
      <c r="EFH805" s="20"/>
      <c r="EFI805" s="20"/>
      <c r="EFJ805" s="20"/>
      <c r="EFK805" s="20"/>
      <c r="EFL805" s="20"/>
      <c r="EFM805" s="20"/>
      <c r="EFN805" s="20"/>
      <c r="EFO805" s="20"/>
      <c r="EFP805" s="20"/>
      <c r="EFQ805" s="20"/>
      <c r="EFR805" s="20"/>
      <c r="EFS805" s="20"/>
      <c r="EFT805" s="20"/>
      <c r="EFU805" s="20"/>
      <c r="EFV805" s="20"/>
      <c r="EFW805" s="20"/>
      <c r="EFX805" s="20"/>
      <c r="EFY805" s="20"/>
      <c r="EFZ805" s="20"/>
      <c r="EGA805" s="20"/>
      <c r="EGB805" s="20"/>
      <c r="EGC805" s="20"/>
      <c r="EGD805" s="20"/>
      <c r="EGE805" s="20"/>
      <c r="EGF805" s="20"/>
      <c r="EGG805" s="20"/>
      <c r="EGH805" s="20"/>
      <c r="EGI805" s="20"/>
      <c r="EGJ805" s="20"/>
      <c r="EGK805" s="20"/>
      <c r="EGL805" s="20"/>
      <c r="EGM805" s="20"/>
      <c r="EGN805" s="20"/>
      <c r="EGO805" s="20"/>
      <c r="EGP805" s="20"/>
      <c r="EGQ805" s="20"/>
      <c r="EGR805" s="20"/>
      <c r="EGS805" s="20"/>
      <c r="EGT805" s="20"/>
      <c r="EGU805" s="20"/>
      <c r="EGV805" s="20"/>
      <c r="EGW805" s="20"/>
      <c r="EGX805" s="20"/>
      <c r="EGY805" s="20"/>
      <c r="EGZ805" s="20"/>
      <c r="EHA805" s="20"/>
      <c r="EHB805" s="20"/>
      <c r="EHC805" s="20"/>
      <c r="EHD805" s="20"/>
      <c r="EHE805" s="20"/>
      <c r="EHF805" s="20"/>
      <c r="EHG805" s="20"/>
      <c r="EHH805" s="20"/>
      <c r="EHI805" s="20"/>
      <c r="EHJ805" s="20"/>
      <c r="EHK805" s="20"/>
      <c r="EHL805" s="20"/>
      <c r="EHM805" s="20"/>
      <c r="EHN805" s="20"/>
      <c r="EHO805" s="20"/>
      <c r="EHP805" s="20"/>
      <c r="EHQ805" s="20"/>
      <c r="EHR805" s="20"/>
      <c r="EHS805" s="20"/>
      <c r="EHT805" s="20"/>
      <c r="EHU805" s="20"/>
      <c r="EHV805" s="20"/>
      <c r="EHW805" s="20"/>
      <c r="EHX805" s="20"/>
      <c r="EHY805" s="20"/>
      <c r="EHZ805" s="20"/>
      <c r="EIA805" s="20"/>
      <c r="EIB805" s="20"/>
      <c r="EIC805" s="20"/>
      <c r="EID805" s="20"/>
      <c r="EIE805" s="20"/>
      <c r="EIF805" s="20"/>
      <c r="EIG805" s="20"/>
      <c r="EIH805" s="20"/>
      <c r="EII805" s="20"/>
      <c r="EIJ805" s="20"/>
      <c r="EIK805" s="20"/>
      <c r="EIL805" s="20"/>
      <c r="EIM805" s="20"/>
      <c r="EIN805" s="20"/>
      <c r="EIO805" s="20"/>
      <c r="EIP805" s="20"/>
      <c r="EIQ805" s="20"/>
      <c r="EIR805" s="20"/>
      <c r="EIS805" s="20"/>
      <c r="EIT805" s="20"/>
      <c r="EIU805" s="20"/>
      <c r="EIV805" s="20"/>
      <c r="EIW805" s="20"/>
      <c r="EIX805" s="20"/>
      <c r="EIY805" s="20"/>
      <c r="EIZ805" s="20"/>
      <c r="EJA805" s="20"/>
      <c r="EJB805" s="20"/>
      <c r="EJC805" s="20"/>
      <c r="EJD805" s="20"/>
      <c r="EJE805" s="20"/>
      <c r="EJF805" s="20"/>
      <c r="EJG805" s="20"/>
      <c r="EJH805" s="20"/>
      <c r="EJI805" s="20"/>
      <c r="EJJ805" s="20"/>
      <c r="EJK805" s="20"/>
      <c r="EJL805" s="20"/>
      <c r="EJM805" s="20"/>
      <c r="EJN805" s="20"/>
      <c r="EJO805" s="20"/>
      <c r="EJP805" s="20"/>
      <c r="EJQ805" s="20"/>
      <c r="EJR805" s="20"/>
      <c r="EJS805" s="20"/>
      <c r="EJT805" s="20"/>
      <c r="EJU805" s="20"/>
      <c r="EJV805" s="20"/>
      <c r="EJW805" s="20"/>
      <c r="EJX805" s="20"/>
      <c r="EJY805" s="20"/>
      <c r="EJZ805" s="20"/>
      <c r="EKA805" s="20"/>
      <c r="EKB805" s="20"/>
      <c r="EKC805" s="20"/>
      <c r="EKD805" s="20"/>
      <c r="EKE805" s="20"/>
      <c r="EKF805" s="20"/>
      <c r="EKG805" s="20"/>
      <c r="EKH805" s="20"/>
      <c r="EKI805" s="20"/>
      <c r="EKJ805" s="20"/>
      <c r="EKK805" s="20"/>
      <c r="EKL805" s="20"/>
      <c r="EKM805" s="20"/>
      <c r="EKN805" s="20"/>
      <c r="EKO805" s="20"/>
      <c r="EKP805" s="20"/>
      <c r="EKQ805" s="20"/>
      <c r="EKR805" s="20"/>
      <c r="EKS805" s="20"/>
      <c r="EKT805" s="20"/>
      <c r="EKU805" s="20"/>
      <c r="EKV805" s="20"/>
      <c r="EKW805" s="20"/>
      <c r="EKX805" s="20"/>
      <c r="EKY805" s="20"/>
      <c r="EKZ805" s="20"/>
      <c r="ELA805" s="20"/>
      <c r="ELB805" s="20"/>
      <c r="ELC805" s="20"/>
      <c r="ELD805" s="20"/>
      <c r="ELE805" s="20"/>
      <c r="ELF805" s="20"/>
      <c r="ELG805" s="20"/>
      <c r="ELH805" s="20"/>
      <c r="ELI805" s="20"/>
      <c r="ELJ805" s="20"/>
      <c r="ELK805" s="20"/>
      <c r="ELL805" s="20"/>
      <c r="ELM805" s="20"/>
      <c r="ELN805" s="20"/>
      <c r="ELO805" s="20"/>
      <c r="ELP805" s="20"/>
      <c r="ELQ805" s="20"/>
      <c r="ELR805" s="20"/>
      <c r="ELS805" s="20"/>
      <c r="ELT805" s="20"/>
      <c r="ELU805" s="20"/>
      <c r="ELV805" s="20"/>
      <c r="ELW805" s="20"/>
      <c r="ELX805" s="20"/>
      <c r="ELY805" s="20"/>
      <c r="ELZ805" s="20"/>
      <c r="EMA805" s="20"/>
      <c r="EMB805" s="20"/>
      <c r="EMC805" s="20"/>
      <c r="EMD805" s="20"/>
      <c r="EME805" s="20"/>
      <c r="EMF805" s="20"/>
      <c r="EMG805" s="20"/>
      <c r="EMH805" s="20"/>
      <c r="EMI805" s="20"/>
      <c r="EMJ805" s="20"/>
      <c r="EMK805" s="20"/>
      <c r="EML805" s="20"/>
      <c r="EMM805" s="20"/>
      <c r="EMN805" s="20"/>
      <c r="EMO805" s="20"/>
      <c r="EMP805" s="20"/>
      <c r="EMQ805" s="20"/>
      <c r="EMR805" s="20"/>
      <c r="EMS805" s="20"/>
      <c r="EMT805" s="20"/>
      <c r="EMU805" s="20"/>
      <c r="EMV805" s="20"/>
      <c r="EMW805" s="20"/>
      <c r="EMX805" s="20"/>
      <c r="EMY805" s="20"/>
      <c r="EMZ805" s="20"/>
      <c r="ENA805" s="20"/>
      <c r="ENB805" s="20"/>
      <c r="ENC805" s="20"/>
      <c r="END805" s="20"/>
      <c r="ENE805" s="20"/>
      <c r="ENF805" s="20"/>
      <c r="ENG805" s="20"/>
      <c r="ENH805" s="20"/>
      <c r="ENI805" s="20"/>
      <c r="ENJ805" s="20"/>
      <c r="ENK805" s="20"/>
      <c r="ENL805" s="20"/>
      <c r="ENM805" s="20"/>
      <c r="ENN805" s="20"/>
      <c r="ENO805" s="20"/>
      <c r="ENP805" s="20"/>
      <c r="ENQ805" s="20"/>
      <c r="ENR805" s="20"/>
      <c r="ENS805" s="20"/>
      <c r="ENT805" s="20"/>
      <c r="ENU805" s="20"/>
      <c r="ENV805" s="20"/>
      <c r="ENW805" s="20"/>
      <c r="ENX805" s="20"/>
      <c r="ENY805" s="20"/>
      <c r="ENZ805" s="20"/>
      <c r="EOA805" s="20"/>
      <c r="EOB805" s="20"/>
      <c r="EOC805" s="20"/>
      <c r="EOD805" s="20"/>
      <c r="EOE805" s="20"/>
      <c r="EOF805" s="20"/>
      <c r="EOG805" s="20"/>
      <c r="EOH805" s="20"/>
      <c r="EOI805" s="20"/>
      <c r="EOJ805" s="20"/>
      <c r="EOK805" s="20"/>
      <c r="EOL805" s="20"/>
      <c r="EOM805" s="20"/>
      <c r="EON805" s="20"/>
      <c r="EOO805" s="20"/>
      <c r="EOP805" s="20"/>
      <c r="EOQ805" s="20"/>
      <c r="EOR805" s="20"/>
      <c r="EOS805" s="20"/>
      <c r="EOT805" s="20"/>
      <c r="EOU805" s="20"/>
      <c r="EOV805" s="20"/>
      <c r="EOW805" s="20"/>
      <c r="EOX805" s="20"/>
      <c r="EOY805" s="20"/>
      <c r="EOZ805" s="20"/>
      <c r="EPA805" s="20"/>
      <c r="EPB805" s="20"/>
      <c r="EPC805" s="20"/>
      <c r="EPD805" s="20"/>
      <c r="EPE805" s="20"/>
      <c r="EPF805" s="20"/>
      <c r="EPG805" s="20"/>
      <c r="EPH805" s="20"/>
      <c r="EPI805" s="20"/>
      <c r="EPJ805" s="20"/>
      <c r="EPK805" s="20"/>
      <c r="EPL805" s="20"/>
      <c r="EPM805" s="20"/>
      <c r="EPN805" s="20"/>
      <c r="EPO805" s="20"/>
      <c r="EPP805" s="20"/>
      <c r="EPQ805" s="20"/>
      <c r="EPR805" s="20"/>
      <c r="EPS805" s="20"/>
      <c r="EPT805" s="20"/>
      <c r="EPU805" s="20"/>
      <c r="EPV805" s="20"/>
      <c r="EPW805" s="20"/>
      <c r="EPX805" s="20"/>
      <c r="EPY805" s="20"/>
      <c r="EPZ805" s="20"/>
      <c r="EQA805" s="20"/>
      <c r="EQB805" s="20"/>
      <c r="EQC805" s="20"/>
      <c r="EQD805" s="20"/>
      <c r="EQE805" s="20"/>
      <c r="EQF805" s="20"/>
      <c r="EQG805" s="20"/>
      <c r="EQH805" s="20"/>
      <c r="EQI805" s="20"/>
      <c r="EQJ805" s="20"/>
      <c r="EQK805" s="20"/>
      <c r="EQL805" s="20"/>
      <c r="EQM805" s="20"/>
      <c r="EQN805" s="20"/>
      <c r="EQO805" s="20"/>
      <c r="EQP805" s="20"/>
      <c r="EQQ805" s="20"/>
      <c r="EQR805" s="20"/>
      <c r="EQS805" s="20"/>
      <c r="EQT805" s="20"/>
      <c r="EQU805" s="20"/>
      <c r="EQV805" s="20"/>
      <c r="EQW805" s="20"/>
      <c r="EQX805" s="20"/>
      <c r="EQY805" s="20"/>
      <c r="EQZ805" s="20"/>
      <c r="ERA805" s="20"/>
      <c r="ERB805" s="20"/>
      <c r="ERC805" s="20"/>
      <c r="ERD805" s="20"/>
      <c r="ERE805" s="20"/>
      <c r="ERF805" s="20"/>
      <c r="ERG805" s="20"/>
      <c r="ERH805" s="20"/>
      <c r="ERI805" s="20"/>
      <c r="ERJ805" s="20"/>
      <c r="ERK805" s="20"/>
      <c r="ERL805" s="20"/>
      <c r="ERM805" s="20"/>
      <c r="ERN805" s="20"/>
      <c r="ERO805" s="20"/>
      <c r="ERP805" s="20"/>
      <c r="ERQ805" s="20"/>
      <c r="ERR805" s="20"/>
      <c r="ERS805" s="20"/>
      <c r="ERT805" s="20"/>
      <c r="ERU805" s="20"/>
      <c r="ERV805" s="20"/>
      <c r="ERW805" s="20"/>
      <c r="ERX805" s="20"/>
      <c r="ERY805" s="20"/>
      <c r="ERZ805" s="20"/>
      <c r="ESA805" s="20"/>
      <c r="ESB805" s="20"/>
      <c r="ESC805" s="20"/>
      <c r="ESD805" s="20"/>
      <c r="ESE805" s="20"/>
      <c r="ESF805" s="20"/>
      <c r="ESG805" s="20"/>
      <c r="ESH805" s="20"/>
      <c r="ESI805" s="20"/>
      <c r="ESJ805" s="20"/>
      <c r="ESK805" s="20"/>
      <c r="ESL805" s="20"/>
      <c r="ESM805" s="20"/>
      <c r="ESN805" s="20"/>
      <c r="ESO805" s="20"/>
      <c r="ESP805" s="20"/>
      <c r="ESQ805" s="20"/>
      <c r="ESR805" s="20"/>
      <c r="ESS805" s="20"/>
      <c r="EST805" s="20"/>
      <c r="ESU805" s="20"/>
      <c r="ESV805" s="20"/>
      <c r="ESW805" s="20"/>
      <c r="ESX805" s="20"/>
      <c r="ESY805" s="20"/>
      <c r="ESZ805" s="20"/>
      <c r="ETA805" s="20"/>
      <c r="ETB805" s="20"/>
      <c r="ETC805" s="20"/>
      <c r="ETD805" s="20"/>
      <c r="ETE805" s="20"/>
      <c r="ETF805" s="20"/>
      <c r="ETG805" s="20"/>
      <c r="ETH805" s="20"/>
      <c r="ETI805" s="20"/>
      <c r="ETJ805" s="20"/>
      <c r="ETK805" s="20"/>
      <c r="ETL805" s="20"/>
      <c r="ETM805" s="20"/>
      <c r="ETN805" s="20"/>
      <c r="ETO805" s="20"/>
      <c r="ETP805" s="20"/>
      <c r="ETQ805" s="20"/>
      <c r="ETR805" s="20"/>
      <c r="ETS805" s="20"/>
      <c r="ETT805" s="20"/>
      <c r="ETU805" s="20"/>
      <c r="ETV805" s="20"/>
      <c r="ETW805" s="20"/>
      <c r="ETX805" s="20"/>
      <c r="ETY805" s="20"/>
      <c r="ETZ805" s="20"/>
      <c r="EUA805" s="20"/>
      <c r="EUB805" s="20"/>
      <c r="EUC805" s="20"/>
      <c r="EUD805" s="20"/>
      <c r="EUE805" s="20"/>
      <c r="EUF805" s="20"/>
      <c r="EUG805" s="20"/>
      <c r="EUH805" s="20"/>
      <c r="EUI805" s="20"/>
      <c r="EUJ805" s="20"/>
      <c r="EUK805" s="20"/>
      <c r="EUL805" s="20"/>
      <c r="EUM805" s="20"/>
      <c r="EUN805" s="20"/>
      <c r="EUO805" s="20"/>
      <c r="EUP805" s="20"/>
      <c r="EUQ805" s="20"/>
      <c r="EUR805" s="20"/>
      <c r="EUS805" s="20"/>
      <c r="EUT805" s="20"/>
      <c r="EUU805" s="20"/>
      <c r="EUV805" s="20"/>
      <c r="EUW805" s="20"/>
      <c r="EUX805" s="20"/>
      <c r="EUY805" s="20"/>
      <c r="EUZ805" s="20"/>
      <c r="EVA805" s="20"/>
      <c r="EVB805" s="20"/>
      <c r="EVC805" s="20"/>
      <c r="EVD805" s="20"/>
      <c r="EVE805" s="20"/>
      <c r="EVF805" s="20"/>
      <c r="EVG805" s="20"/>
      <c r="EVH805" s="20"/>
      <c r="EVI805" s="20"/>
      <c r="EVJ805" s="20"/>
      <c r="EVK805" s="20"/>
      <c r="EVL805" s="20"/>
      <c r="EVM805" s="20"/>
      <c r="EVN805" s="20"/>
      <c r="EVO805" s="20"/>
      <c r="EVP805" s="20"/>
      <c r="EVQ805" s="20"/>
      <c r="EVR805" s="20"/>
      <c r="EVS805" s="20"/>
      <c r="EVT805" s="20"/>
      <c r="EVU805" s="20"/>
      <c r="EVV805" s="20"/>
      <c r="EVW805" s="20"/>
      <c r="EVX805" s="20"/>
      <c r="EVY805" s="20"/>
      <c r="EVZ805" s="20"/>
      <c r="EWA805" s="20"/>
      <c r="EWB805" s="20"/>
      <c r="EWC805" s="20"/>
      <c r="EWD805" s="20"/>
      <c r="EWE805" s="20"/>
      <c r="EWF805" s="20"/>
      <c r="EWG805" s="20"/>
      <c r="EWH805" s="20"/>
      <c r="EWI805" s="20"/>
      <c r="EWJ805" s="20"/>
      <c r="EWK805" s="20"/>
      <c r="EWL805" s="20"/>
      <c r="EWM805" s="20"/>
      <c r="EWN805" s="20"/>
      <c r="EWO805" s="20"/>
      <c r="EWP805" s="20"/>
      <c r="EWQ805" s="20"/>
      <c r="EWR805" s="20"/>
      <c r="EWS805" s="20"/>
      <c r="EWT805" s="20"/>
      <c r="EWU805" s="20"/>
      <c r="EWV805" s="20"/>
      <c r="EWW805" s="20"/>
      <c r="EWX805" s="20"/>
      <c r="EWY805" s="20"/>
      <c r="EWZ805" s="20"/>
      <c r="EXA805" s="20"/>
      <c r="EXB805" s="20"/>
      <c r="EXC805" s="20"/>
      <c r="EXD805" s="20"/>
      <c r="EXE805" s="20"/>
      <c r="EXF805" s="20"/>
      <c r="EXG805" s="20"/>
      <c r="EXH805" s="20"/>
      <c r="EXI805" s="20"/>
      <c r="EXJ805" s="20"/>
      <c r="EXK805" s="20"/>
      <c r="EXL805" s="20"/>
      <c r="EXM805" s="20"/>
      <c r="EXN805" s="20"/>
      <c r="EXO805" s="20"/>
      <c r="EXP805" s="20"/>
      <c r="EXQ805" s="20"/>
      <c r="EXR805" s="20"/>
      <c r="EXS805" s="20"/>
      <c r="EXT805" s="20"/>
      <c r="EXU805" s="20"/>
      <c r="EXV805" s="20"/>
      <c r="EXW805" s="20"/>
      <c r="EXX805" s="20"/>
      <c r="EXY805" s="20"/>
      <c r="EXZ805" s="20"/>
      <c r="EYA805" s="20"/>
      <c r="EYB805" s="20"/>
      <c r="EYC805" s="20"/>
      <c r="EYD805" s="20"/>
      <c r="EYE805" s="20"/>
      <c r="EYF805" s="20"/>
      <c r="EYG805" s="20"/>
      <c r="EYH805" s="20"/>
      <c r="EYI805" s="20"/>
      <c r="EYJ805" s="20"/>
      <c r="EYK805" s="20"/>
      <c r="EYL805" s="20"/>
      <c r="EYM805" s="20"/>
      <c r="EYN805" s="20"/>
      <c r="EYO805" s="20"/>
      <c r="EYP805" s="20"/>
      <c r="EYQ805" s="20"/>
      <c r="EYR805" s="20"/>
      <c r="EYS805" s="20"/>
      <c r="EYT805" s="20"/>
      <c r="EYU805" s="20"/>
      <c r="EYV805" s="20"/>
      <c r="EYW805" s="20"/>
      <c r="EYX805" s="20"/>
      <c r="EYY805" s="20"/>
      <c r="EYZ805" s="20"/>
      <c r="EZA805" s="20"/>
      <c r="EZB805" s="20"/>
      <c r="EZC805" s="20"/>
      <c r="EZD805" s="20"/>
      <c r="EZE805" s="20"/>
      <c r="EZF805" s="20"/>
      <c r="EZG805" s="20"/>
      <c r="EZH805" s="20"/>
      <c r="EZI805" s="20"/>
      <c r="EZJ805" s="20"/>
      <c r="EZK805" s="20"/>
      <c r="EZL805" s="20"/>
      <c r="EZM805" s="20"/>
      <c r="EZN805" s="20"/>
      <c r="EZO805" s="20"/>
      <c r="EZP805" s="20"/>
      <c r="EZQ805" s="20"/>
      <c r="EZR805" s="20"/>
      <c r="EZS805" s="20"/>
      <c r="EZT805" s="20"/>
      <c r="EZU805" s="20"/>
      <c r="EZV805" s="20"/>
      <c r="EZW805" s="20"/>
      <c r="EZX805" s="20"/>
      <c r="EZY805" s="20"/>
      <c r="EZZ805" s="20"/>
      <c r="FAA805" s="20"/>
      <c r="FAB805" s="20"/>
      <c r="FAC805" s="20"/>
      <c r="FAD805" s="20"/>
      <c r="FAE805" s="20"/>
      <c r="FAF805" s="20"/>
      <c r="FAG805" s="20"/>
      <c r="FAH805" s="20"/>
      <c r="FAI805" s="20"/>
      <c r="FAJ805" s="20"/>
      <c r="FAK805" s="20"/>
      <c r="FAL805" s="20"/>
      <c r="FAM805" s="20"/>
      <c r="FAN805" s="20"/>
      <c r="FAO805" s="20"/>
      <c r="FAP805" s="20"/>
      <c r="FAQ805" s="20"/>
      <c r="FAR805" s="20"/>
      <c r="FAS805" s="20"/>
      <c r="FAT805" s="20"/>
      <c r="FAU805" s="20"/>
      <c r="FAV805" s="20"/>
      <c r="FAW805" s="20"/>
      <c r="FAX805" s="20"/>
      <c r="FAY805" s="20"/>
      <c r="FAZ805" s="20"/>
      <c r="FBA805" s="20"/>
      <c r="FBB805" s="20"/>
      <c r="FBC805" s="20"/>
      <c r="FBD805" s="20"/>
      <c r="FBE805" s="20"/>
      <c r="FBF805" s="20"/>
      <c r="FBG805" s="20"/>
      <c r="FBH805" s="20"/>
      <c r="FBI805" s="20"/>
      <c r="FBJ805" s="20"/>
      <c r="FBK805" s="20"/>
      <c r="FBL805" s="20"/>
      <c r="FBM805" s="20"/>
      <c r="FBN805" s="20"/>
      <c r="FBO805" s="20"/>
      <c r="FBP805" s="20"/>
      <c r="FBQ805" s="20"/>
      <c r="FBR805" s="20"/>
      <c r="FBS805" s="20"/>
      <c r="FBT805" s="20"/>
      <c r="FBU805" s="20"/>
      <c r="FBV805" s="20"/>
      <c r="FBW805" s="20"/>
      <c r="FBX805" s="20"/>
      <c r="FBY805" s="20"/>
      <c r="FBZ805" s="20"/>
      <c r="FCA805" s="20"/>
      <c r="FCB805" s="20"/>
      <c r="FCC805" s="20"/>
      <c r="FCD805" s="20"/>
      <c r="FCE805" s="20"/>
      <c r="FCF805" s="20"/>
      <c r="FCG805" s="20"/>
      <c r="FCH805" s="20"/>
      <c r="FCI805" s="20"/>
      <c r="FCJ805" s="20"/>
      <c r="FCK805" s="20"/>
      <c r="FCL805" s="20"/>
      <c r="FCM805" s="20"/>
      <c r="FCN805" s="20"/>
      <c r="FCO805" s="20"/>
      <c r="FCP805" s="20"/>
      <c r="FCQ805" s="20"/>
      <c r="FCR805" s="20"/>
      <c r="FCS805" s="20"/>
      <c r="FCT805" s="20"/>
      <c r="FCU805" s="20"/>
      <c r="FCV805" s="20"/>
      <c r="FCW805" s="20"/>
      <c r="FCX805" s="20"/>
      <c r="FCY805" s="20"/>
      <c r="FCZ805" s="20"/>
      <c r="FDA805" s="20"/>
      <c r="FDB805" s="20"/>
      <c r="FDC805" s="20"/>
      <c r="FDD805" s="20"/>
      <c r="FDE805" s="20"/>
      <c r="FDF805" s="20"/>
      <c r="FDG805" s="20"/>
      <c r="FDH805" s="20"/>
      <c r="FDI805" s="20"/>
      <c r="FDJ805" s="20"/>
      <c r="FDK805" s="20"/>
      <c r="FDL805" s="20"/>
      <c r="FDM805" s="20"/>
      <c r="FDN805" s="20"/>
      <c r="FDO805" s="20"/>
      <c r="FDP805" s="20"/>
      <c r="FDQ805" s="20"/>
      <c r="FDR805" s="20"/>
      <c r="FDS805" s="20"/>
      <c r="FDT805" s="20"/>
      <c r="FDU805" s="20"/>
      <c r="FDV805" s="20"/>
      <c r="FDW805" s="20"/>
      <c r="FDX805" s="20"/>
      <c r="FDY805" s="20"/>
      <c r="FDZ805" s="20"/>
      <c r="FEA805" s="20"/>
      <c r="FEB805" s="20"/>
      <c r="FEC805" s="20"/>
      <c r="FED805" s="20"/>
      <c r="FEE805" s="20"/>
      <c r="FEF805" s="20"/>
      <c r="FEG805" s="20"/>
      <c r="FEH805" s="20"/>
      <c r="FEI805" s="20"/>
      <c r="FEJ805" s="20"/>
      <c r="FEK805" s="20"/>
      <c r="FEL805" s="20"/>
      <c r="FEM805" s="20"/>
      <c r="FEN805" s="20"/>
      <c r="FEO805" s="20"/>
      <c r="FEP805" s="20"/>
      <c r="FEQ805" s="20"/>
      <c r="FER805" s="20"/>
      <c r="FES805" s="20"/>
      <c r="FET805" s="20"/>
      <c r="FEU805" s="20"/>
      <c r="FEV805" s="20"/>
      <c r="FEW805" s="20"/>
      <c r="FEX805" s="20"/>
      <c r="FEY805" s="20"/>
      <c r="FEZ805" s="20"/>
      <c r="FFA805" s="20"/>
      <c r="FFB805" s="20"/>
      <c r="FFC805" s="20"/>
      <c r="FFD805" s="20"/>
      <c r="FFE805" s="20"/>
      <c r="FFF805" s="20"/>
      <c r="FFG805" s="20"/>
      <c r="FFH805" s="20"/>
      <c r="FFI805" s="20"/>
      <c r="FFJ805" s="20"/>
      <c r="FFK805" s="20"/>
      <c r="FFL805" s="20"/>
      <c r="FFM805" s="20"/>
      <c r="FFN805" s="20"/>
      <c r="FFO805" s="20"/>
      <c r="FFP805" s="20"/>
      <c r="FFQ805" s="20"/>
      <c r="FFR805" s="20"/>
      <c r="FFS805" s="20"/>
      <c r="FFT805" s="20"/>
      <c r="FFU805" s="20"/>
      <c r="FFV805" s="20"/>
      <c r="FFW805" s="20"/>
      <c r="FFX805" s="20"/>
      <c r="FFY805" s="20"/>
      <c r="FFZ805" s="20"/>
      <c r="FGA805" s="20"/>
      <c r="FGB805" s="20"/>
      <c r="FGC805" s="20"/>
      <c r="FGD805" s="20"/>
      <c r="FGE805" s="20"/>
      <c r="FGF805" s="20"/>
      <c r="FGG805" s="20"/>
      <c r="FGH805" s="20"/>
      <c r="FGI805" s="20"/>
      <c r="FGJ805" s="20"/>
      <c r="FGK805" s="20"/>
      <c r="FGL805" s="20"/>
      <c r="FGM805" s="20"/>
      <c r="FGN805" s="20"/>
      <c r="FGO805" s="20"/>
      <c r="FGP805" s="20"/>
      <c r="FGQ805" s="20"/>
      <c r="FGR805" s="20"/>
      <c r="FGS805" s="20"/>
      <c r="FGT805" s="20"/>
      <c r="FGU805" s="20"/>
      <c r="FGV805" s="20"/>
      <c r="FGW805" s="20"/>
      <c r="FGX805" s="20"/>
      <c r="FGY805" s="20"/>
      <c r="FGZ805" s="20"/>
      <c r="FHA805" s="20"/>
      <c r="FHB805" s="20"/>
      <c r="FHC805" s="20"/>
      <c r="FHD805" s="20"/>
      <c r="FHE805" s="20"/>
      <c r="FHF805" s="20"/>
      <c r="FHG805" s="20"/>
      <c r="FHH805" s="20"/>
      <c r="FHI805" s="20"/>
      <c r="FHJ805" s="20"/>
      <c r="FHK805" s="20"/>
      <c r="FHL805" s="20"/>
      <c r="FHM805" s="20"/>
      <c r="FHN805" s="20"/>
      <c r="FHO805" s="20"/>
      <c r="FHP805" s="20"/>
      <c r="FHQ805" s="20"/>
      <c r="FHR805" s="20"/>
      <c r="FHS805" s="20"/>
      <c r="FHT805" s="20"/>
      <c r="FHU805" s="20"/>
      <c r="FHV805" s="20"/>
      <c r="FHW805" s="20"/>
      <c r="FHX805" s="20"/>
      <c r="FHY805" s="20"/>
      <c r="FHZ805" s="20"/>
      <c r="FIA805" s="20"/>
      <c r="FIB805" s="20"/>
      <c r="FIC805" s="20"/>
      <c r="FID805" s="20"/>
      <c r="FIE805" s="20"/>
      <c r="FIF805" s="20"/>
      <c r="FIG805" s="20"/>
      <c r="FIH805" s="20"/>
      <c r="FII805" s="20"/>
      <c r="FIJ805" s="20"/>
      <c r="FIK805" s="20"/>
      <c r="FIL805" s="20"/>
      <c r="FIM805" s="20"/>
      <c r="FIN805" s="20"/>
      <c r="FIO805" s="20"/>
      <c r="FIP805" s="20"/>
      <c r="FIQ805" s="20"/>
      <c r="FIR805" s="20"/>
      <c r="FIS805" s="20"/>
      <c r="FIT805" s="20"/>
      <c r="FIU805" s="20"/>
      <c r="FIV805" s="20"/>
      <c r="FIW805" s="20"/>
      <c r="FIX805" s="20"/>
      <c r="FIY805" s="20"/>
      <c r="FIZ805" s="20"/>
      <c r="FJA805" s="20"/>
      <c r="FJB805" s="20"/>
      <c r="FJC805" s="20"/>
      <c r="FJD805" s="20"/>
      <c r="FJE805" s="20"/>
      <c r="FJF805" s="20"/>
      <c r="FJG805" s="20"/>
      <c r="FJH805" s="20"/>
      <c r="FJI805" s="20"/>
      <c r="FJJ805" s="20"/>
      <c r="FJK805" s="20"/>
      <c r="FJL805" s="20"/>
      <c r="FJM805" s="20"/>
      <c r="FJN805" s="20"/>
      <c r="FJO805" s="20"/>
      <c r="FJP805" s="20"/>
      <c r="FJQ805" s="20"/>
      <c r="FJR805" s="20"/>
      <c r="FJS805" s="20"/>
      <c r="FJT805" s="20"/>
      <c r="FJU805" s="20"/>
      <c r="FJV805" s="20"/>
      <c r="FJW805" s="20"/>
      <c r="FJX805" s="20"/>
      <c r="FJY805" s="20"/>
      <c r="FJZ805" s="20"/>
      <c r="FKA805" s="20"/>
      <c r="FKB805" s="20"/>
      <c r="FKC805" s="20"/>
      <c r="FKD805" s="20"/>
      <c r="FKE805" s="20"/>
      <c r="FKF805" s="20"/>
      <c r="FKG805" s="20"/>
      <c r="FKH805" s="20"/>
      <c r="FKI805" s="20"/>
      <c r="FKJ805" s="20"/>
      <c r="FKK805" s="20"/>
      <c r="FKL805" s="20"/>
      <c r="FKM805" s="20"/>
      <c r="FKN805" s="20"/>
      <c r="FKO805" s="20"/>
      <c r="FKP805" s="20"/>
      <c r="FKQ805" s="20"/>
      <c r="FKR805" s="20"/>
      <c r="FKS805" s="20"/>
      <c r="FKT805" s="20"/>
      <c r="FKU805" s="20"/>
      <c r="FKV805" s="20"/>
      <c r="FKW805" s="20"/>
      <c r="FKX805" s="20"/>
      <c r="FKY805" s="20"/>
      <c r="FKZ805" s="20"/>
      <c r="FLA805" s="20"/>
      <c r="FLB805" s="20"/>
      <c r="FLC805" s="20"/>
      <c r="FLD805" s="20"/>
      <c r="FLE805" s="20"/>
      <c r="FLF805" s="20"/>
      <c r="FLG805" s="20"/>
      <c r="FLH805" s="20"/>
      <c r="FLI805" s="20"/>
      <c r="FLJ805" s="20"/>
      <c r="FLK805" s="20"/>
      <c r="FLL805" s="20"/>
      <c r="FLM805" s="20"/>
      <c r="FLN805" s="20"/>
      <c r="FLO805" s="20"/>
      <c r="FLP805" s="20"/>
      <c r="FLQ805" s="20"/>
      <c r="FLR805" s="20"/>
      <c r="FLS805" s="20"/>
      <c r="FLT805" s="20"/>
      <c r="FLU805" s="20"/>
      <c r="FLV805" s="20"/>
      <c r="FLW805" s="20"/>
      <c r="FLX805" s="20"/>
      <c r="FLY805" s="20"/>
      <c r="FLZ805" s="20"/>
      <c r="FMA805" s="20"/>
      <c r="FMB805" s="20"/>
      <c r="FMC805" s="20"/>
      <c r="FMD805" s="20"/>
      <c r="FME805" s="20"/>
      <c r="FMF805" s="20"/>
      <c r="FMG805" s="20"/>
      <c r="FMH805" s="20"/>
      <c r="FMI805" s="20"/>
      <c r="FMJ805" s="20"/>
      <c r="FMK805" s="20"/>
      <c r="FML805" s="20"/>
      <c r="FMM805" s="20"/>
      <c r="FMN805" s="20"/>
      <c r="FMO805" s="20"/>
      <c r="FMP805" s="20"/>
      <c r="FMQ805" s="20"/>
      <c r="FMR805" s="20"/>
      <c r="FMS805" s="20"/>
      <c r="FMT805" s="20"/>
      <c r="FMU805" s="20"/>
      <c r="FMV805" s="20"/>
      <c r="FMW805" s="20"/>
      <c r="FMX805" s="20"/>
      <c r="FMY805" s="20"/>
      <c r="FMZ805" s="20"/>
      <c r="FNA805" s="20"/>
      <c r="FNB805" s="20"/>
      <c r="FNC805" s="20"/>
      <c r="FND805" s="20"/>
      <c r="FNE805" s="20"/>
      <c r="FNF805" s="20"/>
      <c r="FNG805" s="20"/>
      <c r="FNH805" s="20"/>
      <c r="FNI805" s="20"/>
      <c r="FNJ805" s="20"/>
      <c r="FNK805" s="20"/>
      <c r="FNL805" s="20"/>
      <c r="FNM805" s="20"/>
      <c r="FNN805" s="20"/>
      <c r="FNO805" s="20"/>
      <c r="FNP805" s="20"/>
      <c r="FNQ805" s="20"/>
      <c r="FNR805" s="20"/>
      <c r="FNS805" s="20"/>
      <c r="FNT805" s="20"/>
      <c r="FNU805" s="20"/>
      <c r="FNV805" s="20"/>
      <c r="FNW805" s="20"/>
      <c r="FNX805" s="20"/>
      <c r="FNY805" s="20"/>
      <c r="FNZ805" s="20"/>
      <c r="FOA805" s="20"/>
      <c r="FOB805" s="20"/>
      <c r="FOC805" s="20"/>
      <c r="FOD805" s="20"/>
      <c r="FOE805" s="20"/>
      <c r="FOF805" s="20"/>
      <c r="FOG805" s="20"/>
      <c r="FOH805" s="20"/>
      <c r="FOI805" s="20"/>
      <c r="FOJ805" s="20"/>
      <c r="FOK805" s="20"/>
      <c r="FOL805" s="20"/>
      <c r="FOM805" s="20"/>
      <c r="FON805" s="20"/>
      <c r="FOO805" s="20"/>
      <c r="FOP805" s="20"/>
      <c r="FOQ805" s="20"/>
      <c r="FOR805" s="20"/>
      <c r="FOS805" s="20"/>
      <c r="FOT805" s="20"/>
      <c r="FOU805" s="20"/>
      <c r="FOV805" s="20"/>
      <c r="FOW805" s="20"/>
      <c r="FOX805" s="20"/>
      <c r="FOY805" s="20"/>
      <c r="FOZ805" s="20"/>
      <c r="FPA805" s="20"/>
      <c r="FPB805" s="20"/>
      <c r="FPC805" s="20"/>
      <c r="FPD805" s="20"/>
      <c r="FPE805" s="20"/>
      <c r="FPF805" s="20"/>
      <c r="FPG805" s="20"/>
      <c r="FPH805" s="20"/>
      <c r="FPI805" s="20"/>
      <c r="FPJ805" s="20"/>
      <c r="FPK805" s="20"/>
      <c r="FPL805" s="20"/>
      <c r="FPM805" s="20"/>
      <c r="FPN805" s="20"/>
      <c r="FPO805" s="20"/>
      <c r="FPP805" s="20"/>
      <c r="FPQ805" s="20"/>
      <c r="FPR805" s="20"/>
      <c r="FPS805" s="20"/>
      <c r="FPT805" s="20"/>
      <c r="FPU805" s="20"/>
      <c r="FPV805" s="20"/>
      <c r="FPW805" s="20"/>
      <c r="FPX805" s="20"/>
      <c r="FPY805" s="20"/>
      <c r="FPZ805" s="20"/>
      <c r="FQA805" s="20"/>
      <c r="FQB805" s="20"/>
      <c r="FQC805" s="20"/>
      <c r="FQD805" s="20"/>
      <c r="FQE805" s="20"/>
      <c r="FQF805" s="20"/>
      <c r="FQG805" s="20"/>
      <c r="FQH805" s="20"/>
      <c r="FQI805" s="20"/>
      <c r="FQJ805" s="20"/>
      <c r="FQK805" s="20"/>
      <c r="FQL805" s="20"/>
      <c r="FQM805" s="20"/>
      <c r="FQN805" s="20"/>
      <c r="FQO805" s="20"/>
      <c r="FQP805" s="20"/>
      <c r="FQQ805" s="20"/>
      <c r="FQR805" s="20"/>
      <c r="FQS805" s="20"/>
      <c r="FQT805" s="20"/>
      <c r="FQU805" s="20"/>
      <c r="FQV805" s="20"/>
      <c r="FQW805" s="20"/>
      <c r="FQX805" s="20"/>
      <c r="FQY805" s="20"/>
      <c r="FQZ805" s="20"/>
      <c r="FRA805" s="20"/>
      <c r="FRB805" s="20"/>
      <c r="FRC805" s="20"/>
      <c r="FRD805" s="20"/>
      <c r="FRE805" s="20"/>
      <c r="FRF805" s="20"/>
      <c r="FRG805" s="20"/>
      <c r="FRH805" s="20"/>
      <c r="FRI805" s="20"/>
      <c r="FRJ805" s="20"/>
      <c r="FRK805" s="20"/>
      <c r="FRL805" s="20"/>
      <c r="FRM805" s="20"/>
      <c r="FRN805" s="20"/>
      <c r="FRO805" s="20"/>
      <c r="FRP805" s="20"/>
      <c r="FRQ805" s="20"/>
      <c r="FRR805" s="20"/>
      <c r="FRS805" s="20"/>
      <c r="FRT805" s="20"/>
      <c r="FRU805" s="20"/>
      <c r="FRV805" s="20"/>
      <c r="FRW805" s="20"/>
      <c r="FRX805" s="20"/>
      <c r="FRY805" s="20"/>
      <c r="FRZ805" s="20"/>
      <c r="FSA805" s="20"/>
      <c r="FSB805" s="20"/>
      <c r="FSC805" s="20"/>
      <c r="FSD805" s="20"/>
      <c r="FSE805" s="20"/>
      <c r="FSF805" s="20"/>
      <c r="FSG805" s="20"/>
      <c r="FSH805" s="20"/>
      <c r="FSI805" s="20"/>
      <c r="FSJ805" s="20"/>
      <c r="FSK805" s="20"/>
      <c r="FSL805" s="20"/>
      <c r="FSM805" s="20"/>
      <c r="FSN805" s="20"/>
      <c r="FSO805" s="20"/>
      <c r="FSP805" s="20"/>
      <c r="FSQ805" s="20"/>
      <c r="FSR805" s="20"/>
      <c r="FSS805" s="20"/>
      <c r="FST805" s="20"/>
      <c r="FSU805" s="20"/>
      <c r="FSV805" s="20"/>
      <c r="FSW805" s="20"/>
      <c r="FSX805" s="20"/>
      <c r="FSY805" s="20"/>
      <c r="FSZ805" s="20"/>
      <c r="FTA805" s="20"/>
      <c r="FTB805" s="20"/>
      <c r="FTC805" s="20"/>
      <c r="FTD805" s="20"/>
      <c r="FTE805" s="20"/>
      <c r="FTF805" s="20"/>
      <c r="FTG805" s="20"/>
      <c r="FTH805" s="20"/>
      <c r="FTI805" s="20"/>
      <c r="FTJ805" s="20"/>
      <c r="FTK805" s="20"/>
      <c r="FTL805" s="20"/>
      <c r="FTM805" s="20"/>
      <c r="FTN805" s="20"/>
      <c r="FTO805" s="20"/>
      <c r="FTP805" s="20"/>
      <c r="FTQ805" s="20"/>
      <c r="FTR805" s="20"/>
      <c r="FTS805" s="20"/>
      <c r="FTT805" s="20"/>
      <c r="FTU805" s="20"/>
      <c r="FTV805" s="20"/>
      <c r="FTW805" s="20"/>
      <c r="FTX805" s="20"/>
      <c r="FTY805" s="20"/>
      <c r="FTZ805" s="20"/>
      <c r="FUA805" s="20"/>
      <c r="FUB805" s="20"/>
      <c r="FUC805" s="20"/>
      <c r="FUD805" s="20"/>
      <c r="FUE805" s="20"/>
      <c r="FUF805" s="20"/>
      <c r="FUG805" s="20"/>
      <c r="FUH805" s="20"/>
      <c r="FUI805" s="20"/>
      <c r="FUJ805" s="20"/>
      <c r="FUK805" s="20"/>
      <c r="FUL805" s="20"/>
      <c r="FUM805" s="20"/>
      <c r="FUN805" s="20"/>
      <c r="FUO805" s="20"/>
      <c r="FUP805" s="20"/>
      <c r="FUQ805" s="20"/>
      <c r="FUR805" s="20"/>
      <c r="FUS805" s="20"/>
      <c r="FUT805" s="20"/>
      <c r="FUU805" s="20"/>
      <c r="FUV805" s="20"/>
      <c r="FUW805" s="20"/>
      <c r="FUX805" s="20"/>
      <c r="FUY805" s="20"/>
      <c r="FUZ805" s="20"/>
      <c r="FVA805" s="20"/>
      <c r="FVB805" s="20"/>
      <c r="FVC805" s="20"/>
      <c r="FVD805" s="20"/>
      <c r="FVE805" s="20"/>
      <c r="FVF805" s="20"/>
      <c r="FVG805" s="20"/>
      <c r="FVH805" s="20"/>
      <c r="FVI805" s="20"/>
      <c r="FVJ805" s="20"/>
      <c r="FVK805" s="20"/>
      <c r="FVL805" s="20"/>
      <c r="FVM805" s="20"/>
      <c r="FVN805" s="20"/>
      <c r="FVO805" s="20"/>
      <c r="FVP805" s="20"/>
      <c r="FVQ805" s="20"/>
      <c r="FVR805" s="20"/>
      <c r="FVS805" s="20"/>
      <c r="FVT805" s="20"/>
      <c r="FVU805" s="20"/>
      <c r="FVV805" s="20"/>
      <c r="FVW805" s="20"/>
      <c r="FVX805" s="20"/>
      <c r="FVY805" s="20"/>
      <c r="FVZ805" s="20"/>
      <c r="FWA805" s="20"/>
      <c r="FWB805" s="20"/>
      <c r="FWC805" s="20"/>
      <c r="FWD805" s="20"/>
      <c r="FWE805" s="20"/>
      <c r="FWF805" s="20"/>
      <c r="FWG805" s="20"/>
      <c r="FWH805" s="20"/>
      <c r="FWI805" s="20"/>
      <c r="FWJ805" s="20"/>
      <c r="FWK805" s="20"/>
      <c r="FWL805" s="20"/>
      <c r="FWM805" s="20"/>
      <c r="FWN805" s="20"/>
      <c r="FWO805" s="20"/>
      <c r="FWP805" s="20"/>
      <c r="FWQ805" s="20"/>
      <c r="FWR805" s="20"/>
      <c r="FWS805" s="20"/>
      <c r="FWT805" s="20"/>
      <c r="FWU805" s="20"/>
      <c r="FWV805" s="20"/>
      <c r="FWW805" s="20"/>
      <c r="FWX805" s="20"/>
      <c r="FWY805" s="20"/>
      <c r="FWZ805" s="20"/>
      <c r="FXA805" s="20"/>
      <c r="FXB805" s="20"/>
      <c r="FXC805" s="20"/>
      <c r="FXD805" s="20"/>
      <c r="FXE805" s="20"/>
      <c r="FXF805" s="20"/>
      <c r="FXG805" s="20"/>
      <c r="FXH805" s="20"/>
      <c r="FXI805" s="20"/>
      <c r="FXJ805" s="20"/>
      <c r="FXK805" s="20"/>
      <c r="FXL805" s="20"/>
      <c r="FXM805" s="20"/>
      <c r="FXN805" s="20"/>
      <c r="FXO805" s="20"/>
      <c r="FXP805" s="20"/>
      <c r="FXQ805" s="20"/>
      <c r="FXR805" s="20"/>
      <c r="FXS805" s="20"/>
      <c r="FXT805" s="20"/>
      <c r="FXU805" s="20"/>
      <c r="FXV805" s="20"/>
      <c r="FXW805" s="20"/>
      <c r="FXX805" s="20"/>
      <c r="FXY805" s="20"/>
      <c r="FXZ805" s="20"/>
      <c r="FYA805" s="20"/>
      <c r="FYB805" s="20"/>
      <c r="FYC805" s="20"/>
      <c r="FYD805" s="20"/>
      <c r="FYE805" s="20"/>
      <c r="FYF805" s="20"/>
      <c r="FYG805" s="20"/>
      <c r="FYH805" s="20"/>
      <c r="FYI805" s="20"/>
      <c r="FYJ805" s="20"/>
      <c r="FYK805" s="20"/>
      <c r="FYL805" s="20"/>
      <c r="FYM805" s="20"/>
      <c r="FYN805" s="20"/>
      <c r="FYO805" s="20"/>
      <c r="FYP805" s="20"/>
      <c r="FYQ805" s="20"/>
      <c r="FYR805" s="20"/>
      <c r="FYS805" s="20"/>
      <c r="FYT805" s="20"/>
      <c r="FYU805" s="20"/>
      <c r="FYV805" s="20"/>
      <c r="FYW805" s="20"/>
      <c r="FYX805" s="20"/>
      <c r="FYY805" s="20"/>
      <c r="FYZ805" s="20"/>
      <c r="FZA805" s="20"/>
      <c r="FZB805" s="20"/>
      <c r="FZC805" s="20"/>
      <c r="FZD805" s="20"/>
      <c r="FZE805" s="20"/>
      <c r="FZF805" s="20"/>
      <c r="FZG805" s="20"/>
      <c r="FZH805" s="20"/>
      <c r="FZI805" s="20"/>
      <c r="FZJ805" s="20"/>
      <c r="FZK805" s="20"/>
      <c r="FZL805" s="20"/>
      <c r="FZM805" s="20"/>
      <c r="FZN805" s="20"/>
      <c r="FZO805" s="20"/>
      <c r="FZP805" s="20"/>
      <c r="FZQ805" s="20"/>
      <c r="FZR805" s="20"/>
      <c r="FZS805" s="20"/>
      <c r="FZT805" s="20"/>
      <c r="FZU805" s="20"/>
      <c r="FZV805" s="20"/>
      <c r="FZW805" s="20"/>
      <c r="FZX805" s="20"/>
      <c r="FZY805" s="20"/>
      <c r="FZZ805" s="20"/>
      <c r="GAA805" s="20"/>
      <c r="GAB805" s="20"/>
      <c r="GAC805" s="20"/>
      <c r="GAD805" s="20"/>
      <c r="GAE805" s="20"/>
      <c r="GAF805" s="20"/>
      <c r="GAG805" s="20"/>
      <c r="GAH805" s="20"/>
      <c r="GAI805" s="20"/>
      <c r="GAJ805" s="20"/>
      <c r="GAK805" s="20"/>
      <c r="GAL805" s="20"/>
      <c r="GAM805" s="20"/>
      <c r="GAN805" s="20"/>
      <c r="GAO805" s="20"/>
      <c r="GAP805" s="20"/>
      <c r="GAQ805" s="20"/>
      <c r="GAR805" s="20"/>
      <c r="GAS805" s="20"/>
      <c r="GAT805" s="20"/>
      <c r="GAU805" s="20"/>
      <c r="GAV805" s="20"/>
      <c r="GAW805" s="20"/>
      <c r="GAX805" s="20"/>
      <c r="GAY805" s="20"/>
      <c r="GAZ805" s="20"/>
      <c r="GBA805" s="20"/>
      <c r="GBB805" s="20"/>
      <c r="GBC805" s="20"/>
      <c r="GBD805" s="20"/>
      <c r="GBE805" s="20"/>
      <c r="GBF805" s="20"/>
      <c r="GBG805" s="20"/>
      <c r="GBH805" s="20"/>
      <c r="GBI805" s="20"/>
      <c r="GBJ805" s="20"/>
      <c r="GBK805" s="20"/>
      <c r="GBL805" s="20"/>
      <c r="GBM805" s="20"/>
      <c r="GBN805" s="20"/>
      <c r="GBO805" s="20"/>
      <c r="GBP805" s="20"/>
      <c r="GBQ805" s="20"/>
      <c r="GBR805" s="20"/>
      <c r="GBS805" s="20"/>
      <c r="GBT805" s="20"/>
      <c r="GBU805" s="20"/>
      <c r="GBV805" s="20"/>
      <c r="GBW805" s="20"/>
      <c r="GBX805" s="20"/>
      <c r="GBY805" s="20"/>
      <c r="GBZ805" s="20"/>
      <c r="GCA805" s="20"/>
      <c r="GCB805" s="20"/>
      <c r="GCC805" s="20"/>
      <c r="GCD805" s="20"/>
      <c r="GCE805" s="20"/>
      <c r="GCF805" s="20"/>
      <c r="GCG805" s="20"/>
      <c r="GCH805" s="20"/>
      <c r="GCI805" s="20"/>
      <c r="GCJ805" s="20"/>
      <c r="GCK805" s="20"/>
      <c r="GCL805" s="20"/>
      <c r="GCM805" s="20"/>
      <c r="GCN805" s="20"/>
      <c r="GCO805" s="20"/>
      <c r="GCP805" s="20"/>
      <c r="GCQ805" s="20"/>
      <c r="GCR805" s="20"/>
      <c r="GCS805" s="20"/>
      <c r="GCT805" s="20"/>
      <c r="GCU805" s="20"/>
      <c r="GCV805" s="20"/>
      <c r="GCW805" s="20"/>
      <c r="GCX805" s="20"/>
      <c r="GCY805" s="20"/>
      <c r="GCZ805" s="20"/>
      <c r="GDA805" s="20"/>
      <c r="GDB805" s="20"/>
      <c r="GDC805" s="20"/>
      <c r="GDD805" s="20"/>
      <c r="GDE805" s="20"/>
      <c r="GDF805" s="20"/>
      <c r="GDG805" s="20"/>
      <c r="GDH805" s="20"/>
      <c r="GDI805" s="20"/>
      <c r="GDJ805" s="20"/>
      <c r="GDK805" s="20"/>
      <c r="GDL805" s="20"/>
      <c r="GDM805" s="20"/>
      <c r="GDN805" s="20"/>
      <c r="GDO805" s="20"/>
      <c r="GDP805" s="20"/>
      <c r="GDQ805" s="20"/>
      <c r="GDR805" s="20"/>
      <c r="GDS805" s="20"/>
      <c r="GDT805" s="20"/>
      <c r="GDU805" s="20"/>
      <c r="GDV805" s="20"/>
      <c r="GDW805" s="20"/>
      <c r="GDX805" s="20"/>
      <c r="GDY805" s="20"/>
      <c r="GDZ805" s="20"/>
      <c r="GEA805" s="20"/>
      <c r="GEB805" s="20"/>
      <c r="GEC805" s="20"/>
      <c r="GED805" s="20"/>
      <c r="GEE805" s="20"/>
      <c r="GEF805" s="20"/>
      <c r="GEG805" s="20"/>
      <c r="GEH805" s="20"/>
      <c r="GEI805" s="20"/>
      <c r="GEJ805" s="20"/>
      <c r="GEK805" s="20"/>
      <c r="GEL805" s="20"/>
      <c r="GEM805" s="20"/>
      <c r="GEN805" s="20"/>
      <c r="GEO805" s="20"/>
      <c r="GEP805" s="20"/>
      <c r="GEQ805" s="20"/>
      <c r="GER805" s="20"/>
      <c r="GES805" s="20"/>
      <c r="GET805" s="20"/>
      <c r="GEU805" s="20"/>
      <c r="GEV805" s="20"/>
      <c r="GEW805" s="20"/>
      <c r="GEX805" s="20"/>
      <c r="GEY805" s="20"/>
      <c r="GEZ805" s="20"/>
      <c r="GFA805" s="20"/>
      <c r="GFB805" s="20"/>
      <c r="GFC805" s="20"/>
      <c r="GFD805" s="20"/>
      <c r="GFE805" s="20"/>
      <c r="GFF805" s="20"/>
      <c r="GFG805" s="20"/>
      <c r="GFH805" s="20"/>
      <c r="GFI805" s="20"/>
      <c r="GFJ805" s="20"/>
      <c r="GFK805" s="20"/>
      <c r="GFL805" s="20"/>
      <c r="GFM805" s="20"/>
      <c r="GFN805" s="20"/>
      <c r="GFO805" s="20"/>
      <c r="GFP805" s="20"/>
      <c r="GFQ805" s="20"/>
      <c r="GFR805" s="20"/>
      <c r="GFS805" s="20"/>
      <c r="GFT805" s="20"/>
      <c r="GFU805" s="20"/>
      <c r="GFV805" s="20"/>
      <c r="GFW805" s="20"/>
      <c r="GFX805" s="20"/>
      <c r="GFY805" s="20"/>
      <c r="GFZ805" s="20"/>
      <c r="GGA805" s="20"/>
      <c r="GGB805" s="20"/>
      <c r="GGC805" s="20"/>
      <c r="GGD805" s="20"/>
      <c r="GGE805" s="20"/>
      <c r="GGF805" s="20"/>
      <c r="GGG805" s="20"/>
      <c r="GGH805" s="20"/>
      <c r="GGI805" s="20"/>
      <c r="GGJ805" s="20"/>
      <c r="GGK805" s="20"/>
      <c r="GGL805" s="20"/>
      <c r="GGM805" s="20"/>
      <c r="GGN805" s="20"/>
      <c r="GGO805" s="20"/>
      <c r="GGP805" s="20"/>
      <c r="GGQ805" s="20"/>
      <c r="GGR805" s="20"/>
      <c r="GGS805" s="20"/>
      <c r="GGT805" s="20"/>
      <c r="GGU805" s="20"/>
      <c r="GGV805" s="20"/>
      <c r="GGW805" s="20"/>
      <c r="GGX805" s="20"/>
      <c r="GGY805" s="20"/>
      <c r="GGZ805" s="20"/>
      <c r="GHA805" s="20"/>
      <c r="GHB805" s="20"/>
      <c r="GHC805" s="20"/>
      <c r="GHD805" s="20"/>
      <c r="GHE805" s="20"/>
      <c r="GHF805" s="20"/>
      <c r="GHG805" s="20"/>
      <c r="GHH805" s="20"/>
      <c r="GHI805" s="20"/>
      <c r="GHJ805" s="20"/>
      <c r="GHK805" s="20"/>
      <c r="GHL805" s="20"/>
      <c r="GHM805" s="20"/>
      <c r="GHN805" s="20"/>
      <c r="GHO805" s="20"/>
      <c r="GHP805" s="20"/>
      <c r="GHQ805" s="20"/>
      <c r="GHR805" s="20"/>
      <c r="GHS805" s="20"/>
      <c r="GHT805" s="20"/>
      <c r="GHU805" s="20"/>
      <c r="GHV805" s="20"/>
      <c r="GHW805" s="20"/>
      <c r="GHX805" s="20"/>
      <c r="GHY805" s="20"/>
      <c r="GHZ805" s="20"/>
      <c r="GIA805" s="20"/>
      <c r="GIB805" s="20"/>
      <c r="GIC805" s="20"/>
      <c r="GID805" s="20"/>
      <c r="GIE805" s="20"/>
      <c r="GIF805" s="20"/>
      <c r="GIG805" s="20"/>
      <c r="GIH805" s="20"/>
      <c r="GII805" s="20"/>
      <c r="GIJ805" s="20"/>
      <c r="GIK805" s="20"/>
      <c r="GIL805" s="20"/>
      <c r="GIM805" s="20"/>
      <c r="GIN805" s="20"/>
      <c r="GIO805" s="20"/>
      <c r="GIP805" s="20"/>
      <c r="GIQ805" s="20"/>
      <c r="GIR805" s="20"/>
      <c r="GIS805" s="20"/>
      <c r="GIT805" s="20"/>
      <c r="GIU805" s="20"/>
      <c r="GIV805" s="20"/>
      <c r="GIW805" s="20"/>
      <c r="GIX805" s="20"/>
      <c r="GIY805" s="20"/>
      <c r="GIZ805" s="20"/>
      <c r="GJA805" s="20"/>
      <c r="GJB805" s="20"/>
      <c r="GJC805" s="20"/>
      <c r="GJD805" s="20"/>
      <c r="GJE805" s="20"/>
      <c r="GJF805" s="20"/>
      <c r="GJG805" s="20"/>
      <c r="GJH805" s="20"/>
      <c r="GJI805" s="20"/>
      <c r="GJJ805" s="20"/>
      <c r="GJK805" s="20"/>
      <c r="GJL805" s="20"/>
      <c r="GJM805" s="20"/>
      <c r="GJN805" s="20"/>
      <c r="GJO805" s="20"/>
      <c r="GJP805" s="20"/>
      <c r="GJQ805" s="20"/>
      <c r="GJR805" s="20"/>
      <c r="GJS805" s="20"/>
      <c r="GJT805" s="20"/>
      <c r="GJU805" s="20"/>
      <c r="GJV805" s="20"/>
      <c r="GJW805" s="20"/>
      <c r="GJX805" s="20"/>
      <c r="GJY805" s="20"/>
      <c r="GJZ805" s="20"/>
      <c r="GKA805" s="20"/>
      <c r="GKB805" s="20"/>
      <c r="GKC805" s="20"/>
      <c r="GKD805" s="20"/>
      <c r="GKE805" s="20"/>
      <c r="GKF805" s="20"/>
      <c r="GKG805" s="20"/>
      <c r="GKH805" s="20"/>
      <c r="GKI805" s="20"/>
      <c r="GKJ805" s="20"/>
      <c r="GKK805" s="20"/>
      <c r="GKL805" s="20"/>
      <c r="GKM805" s="20"/>
      <c r="GKN805" s="20"/>
      <c r="GKO805" s="20"/>
      <c r="GKP805" s="20"/>
      <c r="GKQ805" s="20"/>
      <c r="GKR805" s="20"/>
      <c r="GKS805" s="20"/>
      <c r="GKT805" s="20"/>
      <c r="GKU805" s="20"/>
      <c r="GKV805" s="20"/>
      <c r="GKW805" s="20"/>
      <c r="GKX805" s="20"/>
      <c r="GKY805" s="20"/>
      <c r="GKZ805" s="20"/>
      <c r="GLA805" s="20"/>
      <c r="GLB805" s="20"/>
      <c r="GLC805" s="20"/>
      <c r="GLD805" s="20"/>
      <c r="GLE805" s="20"/>
      <c r="GLF805" s="20"/>
      <c r="GLG805" s="20"/>
      <c r="GLH805" s="20"/>
      <c r="GLI805" s="20"/>
      <c r="GLJ805" s="20"/>
      <c r="GLK805" s="20"/>
      <c r="GLL805" s="20"/>
      <c r="GLM805" s="20"/>
      <c r="GLN805" s="20"/>
      <c r="GLO805" s="20"/>
      <c r="GLP805" s="20"/>
      <c r="GLQ805" s="20"/>
      <c r="GLR805" s="20"/>
      <c r="GLS805" s="20"/>
      <c r="GLT805" s="20"/>
      <c r="GLU805" s="20"/>
      <c r="GLV805" s="20"/>
      <c r="GLW805" s="20"/>
      <c r="GLX805" s="20"/>
      <c r="GLY805" s="20"/>
      <c r="GLZ805" s="20"/>
      <c r="GMA805" s="20"/>
      <c r="GMB805" s="20"/>
      <c r="GMC805" s="20"/>
      <c r="GMD805" s="20"/>
      <c r="GME805" s="20"/>
      <c r="GMF805" s="20"/>
      <c r="GMG805" s="20"/>
      <c r="GMH805" s="20"/>
      <c r="GMI805" s="20"/>
      <c r="GMJ805" s="20"/>
      <c r="GMK805" s="20"/>
      <c r="GML805" s="20"/>
      <c r="GMM805" s="20"/>
      <c r="GMN805" s="20"/>
      <c r="GMO805" s="20"/>
      <c r="GMP805" s="20"/>
      <c r="GMQ805" s="20"/>
      <c r="GMR805" s="20"/>
      <c r="GMS805" s="20"/>
      <c r="GMT805" s="20"/>
      <c r="GMU805" s="20"/>
      <c r="GMV805" s="20"/>
      <c r="GMW805" s="20"/>
      <c r="GMX805" s="20"/>
      <c r="GMY805" s="20"/>
      <c r="GMZ805" s="20"/>
      <c r="GNA805" s="20"/>
      <c r="GNB805" s="20"/>
      <c r="GNC805" s="20"/>
      <c r="GND805" s="20"/>
      <c r="GNE805" s="20"/>
      <c r="GNF805" s="20"/>
      <c r="GNG805" s="20"/>
      <c r="GNH805" s="20"/>
      <c r="GNI805" s="20"/>
      <c r="GNJ805" s="20"/>
      <c r="GNK805" s="20"/>
      <c r="GNL805" s="20"/>
      <c r="GNM805" s="20"/>
      <c r="GNN805" s="20"/>
      <c r="GNO805" s="20"/>
      <c r="GNP805" s="20"/>
      <c r="GNQ805" s="20"/>
      <c r="GNR805" s="20"/>
      <c r="GNS805" s="20"/>
      <c r="GNT805" s="20"/>
      <c r="GNU805" s="20"/>
      <c r="GNV805" s="20"/>
      <c r="GNW805" s="20"/>
      <c r="GNX805" s="20"/>
      <c r="GNY805" s="20"/>
      <c r="GNZ805" s="20"/>
      <c r="GOA805" s="20"/>
      <c r="GOB805" s="20"/>
      <c r="GOC805" s="20"/>
      <c r="GOD805" s="20"/>
      <c r="GOE805" s="20"/>
      <c r="GOF805" s="20"/>
      <c r="GOG805" s="20"/>
      <c r="GOH805" s="20"/>
      <c r="GOI805" s="20"/>
      <c r="GOJ805" s="20"/>
      <c r="GOK805" s="20"/>
      <c r="GOL805" s="20"/>
      <c r="GOM805" s="20"/>
      <c r="GON805" s="20"/>
      <c r="GOO805" s="20"/>
      <c r="GOP805" s="20"/>
      <c r="GOQ805" s="20"/>
      <c r="GOR805" s="20"/>
      <c r="GOS805" s="20"/>
      <c r="GOT805" s="20"/>
      <c r="GOU805" s="20"/>
      <c r="GOV805" s="20"/>
      <c r="GOW805" s="20"/>
      <c r="GOX805" s="20"/>
      <c r="GOY805" s="20"/>
      <c r="GOZ805" s="20"/>
      <c r="GPA805" s="20"/>
      <c r="GPB805" s="20"/>
      <c r="GPC805" s="20"/>
      <c r="GPD805" s="20"/>
      <c r="GPE805" s="20"/>
      <c r="GPF805" s="20"/>
      <c r="GPG805" s="20"/>
      <c r="GPH805" s="20"/>
      <c r="GPI805" s="20"/>
      <c r="GPJ805" s="20"/>
      <c r="GPK805" s="20"/>
      <c r="GPL805" s="20"/>
      <c r="GPM805" s="20"/>
      <c r="GPN805" s="20"/>
      <c r="GPO805" s="20"/>
      <c r="GPP805" s="20"/>
      <c r="GPQ805" s="20"/>
      <c r="GPR805" s="20"/>
      <c r="GPS805" s="20"/>
      <c r="GPT805" s="20"/>
      <c r="GPU805" s="20"/>
      <c r="GPV805" s="20"/>
      <c r="GPW805" s="20"/>
      <c r="GPX805" s="20"/>
      <c r="GPY805" s="20"/>
      <c r="GPZ805" s="20"/>
      <c r="GQA805" s="20"/>
      <c r="GQB805" s="20"/>
      <c r="GQC805" s="20"/>
      <c r="GQD805" s="20"/>
      <c r="GQE805" s="20"/>
      <c r="GQF805" s="20"/>
      <c r="GQG805" s="20"/>
      <c r="GQH805" s="20"/>
      <c r="GQI805" s="20"/>
      <c r="GQJ805" s="20"/>
      <c r="GQK805" s="20"/>
      <c r="GQL805" s="20"/>
      <c r="GQM805" s="20"/>
      <c r="GQN805" s="20"/>
      <c r="GQO805" s="20"/>
      <c r="GQP805" s="20"/>
      <c r="GQQ805" s="20"/>
      <c r="GQR805" s="20"/>
      <c r="GQS805" s="20"/>
      <c r="GQT805" s="20"/>
      <c r="GQU805" s="20"/>
      <c r="GQV805" s="20"/>
      <c r="GQW805" s="20"/>
      <c r="GQX805" s="20"/>
      <c r="GQY805" s="20"/>
      <c r="GQZ805" s="20"/>
      <c r="GRA805" s="20"/>
      <c r="GRB805" s="20"/>
      <c r="GRC805" s="20"/>
      <c r="GRD805" s="20"/>
      <c r="GRE805" s="20"/>
      <c r="GRF805" s="20"/>
      <c r="GRG805" s="20"/>
      <c r="GRH805" s="20"/>
      <c r="GRI805" s="20"/>
      <c r="GRJ805" s="20"/>
      <c r="GRK805" s="20"/>
      <c r="GRL805" s="20"/>
      <c r="GRM805" s="20"/>
      <c r="GRN805" s="20"/>
      <c r="GRO805" s="20"/>
      <c r="GRP805" s="20"/>
      <c r="GRQ805" s="20"/>
      <c r="GRR805" s="20"/>
      <c r="GRS805" s="20"/>
      <c r="GRT805" s="20"/>
      <c r="GRU805" s="20"/>
      <c r="GRV805" s="20"/>
      <c r="GRW805" s="20"/>
      <c r="GRX805" s="20"/>
      <c r="GRY805" s="20"/>
      <c r="GRZ805" s="20"/>
      <c r="GSA805" s="20"/>
      <c r="GSB805" s="20"/>
      <c r="GSC805" s="20"/>
      <c r="GSD805" s="20"/>
      <c r="GSE805" s="20"/>
      <c r="GSF805" s="20"/>
      <c r="GSG805" s="20"/>
      <c r="GSH805" s="20"/>
      <c r="GSI805" s="20"/>
      <c r="GSJ805" s="20"/>
      <c r="GSK805" s="20"/>
      <c r="GSL805" s="20"/>
      <c r="GSM805" s="20"/>
      <c r="GSN805" s="20"/>
      <c r="GSO805" s="20"/>
      <c r="GSP805" s="20"/>
      <c r="GSQ805" s="20"/>
      <c r="GSR805" s="20"/>
      <c r="GSS805" s="20"/>
      <c r="GST805" s="20"/>
      <c r="GSU805" s="20"/>
      <c r="GSV805" s="20"/>
      <c r="GSW805" s="20"/>
      <c r="GSX805" s="20"/>
      <c r="GSY805" s="20"/>
      <c r="GSZ805" s="20"/>
      <c r="GTA805" s="20"/>
      <c r="GTB805" s="20"/>
      <c r="GTC805" s="20"/>
      <c r="GTD805" s="20"/>
      <c r="GTE805" s="20"/>
      <c r="GTF805" s="20"/>
      <c r="GTG805" s="20"/>
      <c r="GTH805" s="20"/>
      <c r="GTI805" s="20"/>
      <c r="GTJ805" s="20"/>
      <c r="GTK805" s="20"/>
      <c r="GTL805" s="20"/>
      <c r="GTM805" s="20"/>
      <c r="GTN805" s="20"/>
      <c r="GTO805" s="20"/>
      <c r="GTP805" s="20"/>
      <c r="GTQ805" s="20"/>
      <c r="GTR805" s="20"/>
      <c r="GTS805" s="20"/>
      <c r="GTT805" s="20"/>
      <c r="GTU805" s="20"/>
      <c r="GTV805" s="20"/>
      <c r="GTW805" s="20"/>
      <c r="GTX805" s="20"/>
      <c r="GTY805" s="20"/>
      <c r="GTZ805" s="20"/>
      <c r="GUA805" s="20"/>
      <c r="GUB805" s="20"/>
      <c r="GUC805" s="20"/>
      <c r="GUD805" s="20"/>
      <c r="GUE805" s="20"/>
      <c r="GUF805" s="20"/>
      <c r="GUG805" s="20"/>
      <c r="GUH805" s="20"/>
      <c r="GUI805" s="20"/>
      <c r="GUJ805" s="20"/>
      <c r="GUK805" s="20"/>
      <c r="GUL805" s="20"/>
      <c r="GUM805" s="20"/>
      <c r="GUN805" s="20"/>
      <c r="GUO805" s="20"/>
      <c r="GUP805" s="20"/>
      <c r="GUQ805" s="20"/>
      <c r="GUR805" s="20"/>
      <c r="GUS805" s="20"/>
      <c r="GUT805" s="20"/>
      <c r="GUU805" s="20"/>
      <c r="GUV805" s="20"/>
      <c r="GUW805" s="20"/>
      <c r="GUX805" s="20"/>
      <c r="GUY805" s="20"/>
      <c r="GUZ805" s="20"/>
      <c r="GVA805" s="20"/>
      <c r="GVB805" s="20"/>
      <c r="GVC805" s="20"/>
      <c r="GVD805" s="20"/>
      <c r="GVE805" s="20"/>
      <c r="GVF805" s="20"/>
      <c r="GVG805" s="20"/>
      <c r="GVH805" s="20"/>
      <c r="GVI805" s="20"/>
      <c r="GVJ805" s="20"/>
      <c r="GVK805" s="20"/>
      <c r="GVL805" s="20"/>
      <c r="GVM805" s="20"/>
      <c r="GVN805" s="20"/>
      <c r="GVO805" s="20"/>
      <c r="GVP805" s="20"/>
      <c r="GVQ805" s="20"/>
      <c r="GVR805" s="20"/>
      <c r="GVS805" s="20"/>
      <c r="GVT805" s="20"/>
      <c r="GVU805" s="20"/>
      <c r="GVV805" s="20"/>
      <c r="GVW805" s="20"/>
      <c r="GVX805" s="20"/>
      <c r="GVY805" s="20"/>
      <c r="GVZ805" s="20"/>
      <c r="GWA805" s="20"/>
      <c r="GWB805" s="20"/>
      <c r="GWC805" s="20"/>
      <c r="GWD805" s="20"/>
      <c r="GWE805" s="20"/>
      <c r="GWF805" s="20"/>
      <c r="GWG805" s="20"/>
      <c r="GWH805" s="20"/>
      <c r="GWI805" s="20"/>
      <c r="GWJ805" s="20"/>
      <c r="GWK805" s="20"/>
      <c r="GWL805" s="20"/>
      <c r="GWM805" s="20"/>
      <c r="GWN805" s="20"/>
      <c r="GWO805" s="20"/>
      <c r="GWP805" s="20"/>
      <c r="GWQ805" s="20"/>
      <c r="GWR805" s="20"/>
      <c r="GWS805" s="20"/>
      <c r="GWT805" s="20"/>
      <c r="GWU805" s="20"/>
      <c r="GWV805" s="20"/>
      <c r="GWW805" s="20"/>
      <c r="GWX805" s="20"/>
      <c r="GWY805" s="20"/>
      <c r="GWZ805" s="20"/>
      <c r="GXA805" s="20"/>
      <c r="GXB805" s="20"/>
      <c r="GXC805" s="20"/>
      <c r="GXD805" s="20"/>
      <c r="GXE805" s="20"/>
      <c r="GXF805" s="20"/>
      <c r="GXG805" s="20"/>
      <c r="GXH805" s="20"/>
      <c r="GXI805" s="20"/>
      <c r="GXJ805" s="20"/>
      <c r="GXK805" s="20"/>
      <c r="GXL805" s="20"/>
      <c r="GXM805" s="20"/>
      <c r="GXN805" s="20"/>
      <c r="GXO805" s="20"/>
      <c r="GXP805" s="20"/>
      <c r="GXQ805" s="20"/>
      <c r="GXR805" s="20"/>
      <c r="GXS805" s="20"/>
      <c r="GXT805" s="20"/>
      <c r="GXU805" s="20"/>
      <c r="GXV805" s="20"/>
      <c r="GXW805" s="20"/>
      <c r="GXX805" s="20"/>
      <c r="GXY805" s="20"/>
      <c r="GXZ805" s="20"/>
      <c r="GYA805" s="20"/>
      <c r="GYB805" s="20"/>
      <c r="GYC805" s="20"/>
      <c r="GYD805" s="20"/>
      <c r="GYE805" s="20"/>
      <c r="GYF805" s="20"/>
      <c r="GYG805" s="20"/>
      <c r="GYH805" s="20"/>
      <c r="GYI805" s="20"/>
      <c r="GYJ805" s="20"/>
      <c r="GYK805" s="20"/>
      <c r="GYL805" s="20"/>
      <c r="GYM805" s="20"/>
      <c r="GYN805" s="20"/>
      <c r="GYO805" s="20"/>
      <c r="GYP805" s="20"/>
      <c r="GYQ805" s="20"/>
      <c r="GYR805" s="20"/>
      <c r="GYS805" s="20"/>
      <c r="GYT805" s="20"/>
      <c r="GYU805" s="20"/>
      <c r="GYV805" s="20"/>
      <c r="GYW805" s="20"/>
      <c r="GYX805" s="20"/>
      <c r="GYY805" s="20"/>
      <c r="GYZ805" s="20"/>
      <c r="GZA805" s="20"/>
      <c r="GZB805" s="20"/>
      <c r="GZC805" s="20"/>
      <c r="GZD805" s="20"/>
      <c r="GZE805" s="20"/>
      <c r="GZF805" s="20"/>
      <c r="GZG805" s="20"/>
      <c r="GZH805" s="20"/>
      <c r="GZI805" s="20"/>
      <c r="GZJ805" s="20"/>
      <c r="GZK805" s="20"/>
      <c r="GZL805" s="20"/>
      <c r="GZM805" s="20"/>
      <c r="GZN805" s="20"/>
      <c r="GZO805" s="20"/>
      <c r="GZP805" s="20"/>
      <c r="GZQ805" s="20"/>
      <c r="GZR805" s="20"/>
      <c r="GZS805" s="20"/>
      <c r="GZT805" s="20"/>
      <c r="GZU805" s="20"/>
      <c r="GZV805" s="20"/>
      <c r="GZW805" s="20"/>
      <c r="GZX805" s="20"/>
      <c r="GZY805" s="20"/>
      <c r="GZZ805" s="20"/>
      <c r="HAA805" s="20"/>
      <c r="HAB805" s="20"/>
      <c r="HAC805" s="20"/>
      <c r="HAD805" s="20"/>
      <c r="HAE805" s="20"/>
      <c r="HAF805" s="20"/>
      <c r="HAG805" s="20"/>
      <c r="HAH805" s="20"/>
      <c r="HAI805" s="20"/>
      <c r="HAJ805" s="20"/>
      <c r="HAK805" s="20"/>
      <c r="HAL805" s="20"/>
      <c r="HAM805" s="20"/>
      <c r="HAN805" s="20"/>
      <c r="HAO805" s="20"/>
      <c r="HAP805" s="20"/>
      <c r="HAQ805" s="20"/>
      <c r="HAR805" s="20"/>
      <c r="HAS805" s="20"/>
      <c r="HAT805" s="20"/>
      <c r="HAU805" s="20"/>
      <c r="HAV805" s="20"/>
      <c r="HAW805" s="20"/>
      <c r="HAX805" s="20"/>
      <c r="HAY805" s="20"/>
      <c r="HAZ805" s="20"/>
      <c r="HBA805" s="20"/>
      <c r="HBB805" s="20"/>
      <c r="HBC805" s="20"/>
      <c r="HBD805" s="20"/>
      <c r="HBE805" s="20"/>
      <c r="HBF805" s="20"/>
      <c r="HBG805" s="20"/>
      <c r="HBH805" s="20"/>
      <c r="HBI805" s="20"/>
      <c r="HBJ805" s="20"/>
      <c r="HBK805" s="20"/>
      <c r="HBL805" s="20"/>
      <c r="HBM805" s="20"/>
      <c r="HBN805" s="20"/>
      <c r="HBO805" s="20"/>
      <c r="HBP805" s="20"/>
      <c r="HBQ805" s="20"/>
      <c r="HBR805" s="20"/>
      <c r="HBS805" s="20"/>
      <c r="HBT805" s="20"/>
      <c r="HBU805" s="20"/>
      <c r="HBV805" s="20"/>
      <c r="HBW805" s="20"/>
      <c r="HBX805" s="20"/>
      <c r="HBY805" s="20"/>
      <c r="HBZ805" s="20"/>
      <c r="HCA805" s="20"/>
      <c r="HCB805" s="20"/>
      <c r="HCC805" s="20"/>
      <c r="HCD805" s="20"/>
      <c r="HCE805" s="20"/>
      <c r="HCF805" s="20"/>
      <c r="HCG805" s="20"/>
      <c r="HCH805" s="20"/>
      <c r="HCI805" s="20"/>
      <c r="HCJ805" s="20"/>
      <c r="HCK805" s="20"/>
      <c r="HCL805" s="20"/>
      <c r="HCM805" s="20"/>
      <c r="HCN805" s="20"/>
      <c r="HCO805" s="20"/>
      <c r="HCP805" s="20"/>
      <c r="HCQ805" s="20"/>
      <c r="HCR805" s="20"/>
      <c r="HCS805" s="20"/>
      <c r="HCT805" s="20"/>
      <c r="HCU805" s="20"/>
      <c r="HCV805" s="20"/>
      <c r="HCW805" s="20"/>
      <c r="HCX805" s="20"/>
      <c r="HCY805" s="20"/>
      <c r="HCZ805" s="20"/>
      <c r="HDA805" s="20"/>
      <c r="HDB805" s="20"/>
      <c r="HDC805" s="20"/>
      <c r="HDD805" s="20"/>
      <c r="HDE805" s="20"/>
      <c r="HDF805" s="20"/>
      <c r="HDG805" s="20"/>
      <c r="HDH805" s="20"/>
      <c r="HDI805" s="20"/>
      <c r="HDJ805" s="20"/>
      <c r="HDK805" s="20"/>
      <c r="HDL805" s="20"/>
      <c r="HDM805" s="20"/>
      <c r="HDN805" s="20"/>
      <c r="HDO805" s="20"/>
      <c r="HDP805" s="20"/>
      <c r="HDQ805" s="20"/>
      <c r="HDR805" s="20"/>
      <c r="HDS805" s="20"/>
      <c r="HDT805" s="20"/>
      <c r="HDU805" s="20"/>
      <c r="HDV805" s="20"/>
      <c r="HDW805" s="20"/>
      <c r="HDX805" s="20"/>
      <c r="HDY805" s="20"/>
      <c r="HDZ805" s="20"/>
      <c r="HEA805" s="20"/>
      <c r="HEB805" s="20"/>
      <c r="HEC805" s="20"/>
      <c r="HED805" s="20"/>
      <c r="HEE805" s="20"/>
      <c r="HEF805" s="20"/>
      <c r="HEG805" s="20"/>
      <c r="HEH805" s="20"/>
      <c r="HEI805" s="20"/>
      <c r="HEJ805" s="20"/>
      <c r="HEK805" s="20"/>
      <c r="HEL805" s="20"/>
      <c r="HEM805" s="20"/>
      <c r="HEN805" s="20"/>
      <c r="HEO805" s="20"/>
      <c r="HEP805" s="20"/>
      <c r="HEQ805" s="20"/>
      <c r="HER805" s="20"/>
      <c r="HES805" s="20"/>
      <c r="HET805" s="20"/>
      <c r="HEU805" s="20"/>
      <c r="HEV805" s="20"/>
      <c r="HEW805" s="20"/>
      <c r="HEX805" s="20"/>
      <c r="HEY805" s="20"/>
      <c r="HEZ805" s="20"/>
      <c r="HFA805" s="20"/>
      <c r="HFB805" s="20"/>
      <c r="HFC805" s="20"/>
      <c r="HFD805" s="20"/>
      <c r="HFE805" s="20"/>
      <c r="HFF805" s="20"/>
      <c r="HFG805" s="20"/>
      <c r="HFH805" s="20"/>
      <c r="HFI805" s="20"/>
      <c r="HFJ805" s="20"/>
      <c r="HFK805" s="20"/>
      <c r="HFL805" s="20"/>
      <c r="HFM805" s="20"/>
      <c r="HFN805" s="20"/>
      <c r="HFO805" s="20"/>
      <c r="HFP805" s="20"/>
      <c r="HFQ805" s="20"/>
      <c r="HFR805" s="20"/>
      <c r="HFS805" s="20"/>
      <c r="HFT805" s="20"/>
      <c r="HFU805" s="20"/>
      <c r="HFV805" s="20"/>
      <c r="HFW805" s="20"/>
      <c r="HFX805" s="20"/>
      <c r="HFY805" s="20"/>
      <c r="HFZ805" s="20"/>
      <c r="HGA805" s="20"/>
      <c r="HGB805" s="20"/>
      <c r="HGC805" s="20"/>
      <c r="HGD805" s="20"/>
      <c r="HGE805" s="20"/>
      <c r="HGF805" s="20"/>
      <c r="HGG805" s="20"/>
      <c r="HGH805" s="20"/>
      <c r="HGI805" s="20"/>
      <c r="HGJ805" s="20"/>
      <c r="HGK805" s="20"/>
      <c r="HGL805" s="20"/>
      <c r="HGM805" s="20"/>
      <c r="HGN805" s="20"/>
      <c r="HGO805" s="20"/>
      <c r="HGP805" s="20"/>
      <c r="HGQ805" s="20"/>
      <c r="HGR805" s="20"/>
      <c r="HGS805" s="20"/>
      <c r="HGT805" s="20"/>
      <c r="HGU805" s="20"/>
      <c r="HGV805" s="20"/>
      <c r="HGW805" s="20"/>
      <c r="HGX805" s="20"/>
      <c r="HGY805" s="20"/>
      <c r="HGZ805" s="20"/>
      <c r="HHA805" s="20"/>
      <c r="HHB805" s="20"/>
      <c r="HHC805" s="20"/>
      <c r="HHD805" s="20"/>
      <c r="HHE805" s="20"/>
      <c r="HHF805" s="20"/>
      <c r="HHG805" s="20"/>
      <c r="HHH805" s="20"/>
      <c r="HHI805" s="20"/>
      <c r="HHJ805" s="20"/>
      <c r="HHK805" s="20"/>
      <c r="HHL805" s="20"/>
      <c r="HHM805" s="20"/>
      <c r="HHN805" s="20"/>
      <c r="HHO805" s="20"/>
      <c r="HHP805" s="20"/>
      <c r="HHQ805" s="20"/>
      <c r="HHR805" s="20"/>
      <c r="HHS805" s="20"/>
      <c r="HHT805" s="20"/>
      <c r="HHU805" s="20"/>
      <c r="HHV805" s="20"/>
      <c r="HHW805" s="20"/>
      <c r="HHX805" s="20"/>
      <c r="HHY805" s="20"/>
      <c r="HHZ805" s="20"/>
      <c r="HIA805" s="20"/>
      <c r="HIB805" s="20"/>
      <c r="HIC805" s="20"/>
      <c r="HID805" s="20"/>
      <c r="HIE805" s="20"/>
      <c r="HIF805" s="20"/>
      <c r="HIG805" s="20"/>
      <c r="HIH805" s="20"/>
      <c r="HII805" s="20"/>
      <c r="HIJ805" s="20"/>
      <c r="HIK805" s="20"/>
      <c r="HIL805" s="20"/>
      <c r="HIM805" s="20"/>
      <c r="HIN805" s="20"/>
      <c r="HIO805" s="20"/>
      <c r="HIP805" s="20"/>
      <c r="HIQ805" s="20"/>
      <c r="HIR805" s="20"/>
      <c r="HIS805" s="20"/>
      <c r="HIT805" s="20"/>
      <c r="HIU805" s="20"/>
      <c r="HIV805" s="20"/>
      <c r="HIW805" s="20"/>
      <c r="HIX805" s="20"/>
      <c r="HIY805" s="20"/>
      <c r="HIZ805" s="20"/>
      <c r="HJA805" s="20"/>
      <c r="HJB805" s="20"/>
      <c r="HJC805" s="20"/>
      <c r="HJD805" s="20"/>
      <c r="HJE805" s="20"/>
      <c r="HJF805" s="20"/>
      <c r="HJG805" s="20"/>
      <c r="HJH805" s="20"/>
      <c r="HJI805" s="20"/>
      <c r="HJJ805" s="20"/>
      <c r="HJK805" s="20"/>
      <c r="HJL805" s="20"/>
      <c r="HJM805" s="20"/>
      <c r="HJN805" s="20"/>
      <c r="HJO805" s="20"/>
      <c r="HJP805" s="20"/>
      <c r="HJQ805" s="20"/>
      <c r="HJR805" s="20"/>
      <c r="HJS805" s="20"/>
      <c r="HJT805" s="20"/>
      <c r="HJU805" s="20"/>
      <c r="HJV805" s="20"/>
      <c r="HJW805" s="20"/>
      <c r="HJX805" s="20"/>
      <c r="HJY805" s="20"/>
      <c r="HJZ805" s="20"/>
      <c r="HKA805" s="20"/>
      <c r="HKB805" s="20"/>
      <c r="HKC805" s="20"/>
      <c r="HKD805" s="20"/>
      <c r="HKE805" s="20"/>
      <c r="HKF805" s="20"/>
      <c r="HKG805" s="20"/>
      <c r="HKH805" s="20"/>
      <c r="HKI805" s="20"/>
      <c r="HKJ805" s="20"/>
      <c r="HKK805" s="20"/>
      <c r="HKL805" s="20"/>
      <c r="HKM805" s="20"/>
      <c r="HKN805" s="20"/>
      <c r="HKO805" s="20"/>
      <c r="HKP805" s="20"/>
      <c r="HKQ805" s="20"/>
      <c r="HKR805" s="20"/>
      <c r="HKS805" s="20"/>
      <c r="HKT805" s="20"/>
      <c r="HKU805" s="20"/>
      <c r="HKV805" s="20"/>
      <c r="HKW805" s="20"/>
      <c r="HKX805" s="20"/>
      <c r="HKY805" s="20"/>
      <c r="HKZ805" s="20"/>
      <c r="HLA805" s="20"/>
      <c r="HLB805" s="20"/>
      <c r="HLC805" s="20"/>
      <c r="HLD805" s="20"/>
      <c r="HLE805" s="20"/>
      <c r="HLF805" s="20"/>
      <c r="HLG805" s="20"/>
      <c r="HLH805" s="20"/>
      <c r="HLI805" s="20"/>
      <c r="HLJ805" s="20"/>
      <c r="HLK805" s="20"/>
      <c r="HLL805" s="20"/>
      <c r="HLM805" s="20"/>
      <c r="HLN805" s="20"/>
      <c r="HLO805" s="20"/>
      <c r="HLP805" s="20"/>
      <c r="HLQ805" s="20"/>
      <c r="HLR805" s="20"/>
      <c r="HLS805" s="20"/>
      <c r="HLT805" s="20"/>
      <c r="HLU805" s="20"/>
      <c r="HLV805" s="20"/>
      <c r="HLW805" s="20"/>
      <c r="HLX805" s="20"/>
      <c r="HLY805" s="20"/>
      <c r="HLZ805" s="20"/>
      <c r="HMA805" s="20"/>
      <c r="HMB805" s="20"/>
      <c r="HMC805" s="20"/>
      <c r="HMD805" s="20"/>
      <c r="HME805" s="20"/>
      <c r="HMF805" s="20"/>
      <c r="HMG805" s="20"/>
      <c r="HMH805" s="20"/>
      <c r="HMI805" s="20"/>
      <c r="HMJ805" s="20"/>
      <c r="HMK805" s="20"/>
      <c r="HML805" s="20"/>
      <c r="HMM805" s="20"/>
      <c r="HMN805" s="20"/>
      <c r="HMO805" s="20"/>
      <c r="HMP805" s="20"/>
      <c r="HMQ805" s="20"/>
      <c r="HMR805" s="20"/>
      <c r="HMS805" s="20"/>
      <c r="HMT805" s="20"/>
      <c r="HMU805" s="20"/>
      <c r="HMV805" s="20"/>
      <c r="HMW805" s="20"/>
      <c r="HMX805" s="20"/>
      <c r="HMY805" s="20"/>
      <c r="HMZ805" s="20"/>
      <c r="HNA805" s="20"/>
      <c r="HNB805" s="20"/>
      <c r="HNC805" s="20"/>
      <c r="HND805" s="20"/>
      <c r="HNE805" s="20"/>
      <c r="HNF805" s="20"/>
      <c r="HNG805" s="20"/>
      <c r="HNH805" s="20"/>
      <c r="HNI805" s="20"/>
      <c r="HNJ805" s="20"/>
      <c r="HNK805" s="20"/>
      <c r="HNL805" s="20"/>
      <c r="HNM805" s="20"/>
      <c r="HNN805" s="20"/>
      <c r="HNO805" s="20"/>
      <c r="HNP805" s="20"/>
      <c r="HNQ805" s="20"/>
      <c r="HNR805" s="20"/>
      <c r="HNS805" s="20"/>
      <c r="HNT805" s="20"/>
      <c r="HNU805" s="20"/>
      <c r="HNV805" s="20"/>
      <c r="HNW805" s="20"/>
      <c r="HNX805" s="20"/>
      <c r="HNY805" s="20"/>
      <c r="HNZ805" s="20"/>
      <c r="HOA805" s="20"/>
      <c r="HOB805" s="20"/>
      <c r="HOC805" s="20"/>
      <c r="HOD805" s="20"/>
      <c r="HOE805" s="20"/>
      <c r="HOF805" s="20"/>
      <c r="HOG805" s="20"/>
      <c r="HOH805" s="20"/>
      <c r="HOI805" s="20"/>
      <c r="HOJ805" s="20"/>
      <c r="HOK805" s="20"/>
      <c r="HOL805" s="20"/>
      <c r="HOM805" s="20"/>
      <c r="HON805" s="20"/>
      <c r="HOO805" s="20"/>
      <c r="HOP805" s="20"/>
      <c r="HOQ805" s="20"/>
      <c r="HOR805" s="20"/>
      <c r="HOS805" s="20"/>
      <c r="HOT805" s="20"/>
      <c r="HOU805" s="20"/>
      <c r="HOV805" s="20"/>
      <c r="HOW805" s="20"/>
      <c r="HOX805" s="20"/>
      <c r="HOY805" s="20"/>
      <c r="HOZ805" s="20"/>
      <c r="HPA805" s="20"/>
      <c r="HPB805" s="20"/>
      <c r="HPC805" s="20"/>
      <c r="HPD805" s="20"/>
      <c r="HPE805" s="20"/>
      <c r="HPF805" s="20"/>
      <c r="HPG805" s="20"/>
      <c r="HPH805" s="20"/>
      <c r="HPI805" s="20"/>
      <c r="HPJ805" s="20"/>
      <c r="HPK805" s="20"/>
      <c r="HPL805" s="20"/>
      <c r="HPM805" s="20"/>
      <c r="HPN805" s="20"/>
      <c r="HPO805" s="20"/>
      <c r="HPP805" s="20"/>
      <c r="HPQ805" s="20"/>
      <c r="HPR805" s="20"/>
      <c r="HPS805" s="20"/>
      <c r="HPT805" s="20"/>
      <c r="HPU805" s="20"/>
      <c r="HPV805" s="20"/>
      <c r="HPW805" s="20"/>
      <c r="HPX805" s="20"/>
      <c r="HPY805" s="20"/>
      <c r="HPZ805" s="20"/>
      <c r="HQA805" s="20"/>
      <c r="HQB805" s="20"/>
      <c r="HQC805" s="20"/>
      <c r="HQD805" s="20"/>
      <c r="HQE805" s="20"/>
      <c r="HQF805" s="20"/>
      <c r="HQG805" s="20"/>
      <c r="HQH805" s="20"/>
      <c r="HQI805" s="20"/>
      <c r="HQJ805" s="20"/>
      <c r="HQK805" s="20"/>
      <c r="HQL805" s="20"/>
      <c r="HQM805" s="20"/>
      <c r="HQN805" s="20"/>
      <c r="HQO805" s="20"/>
      <c r="HQP805" s="20"/>
      <c r="HQQ805" s="20"/>
      <c r="HQR805" s="20"/>
      <c r="HQS805" s="20"/>
      <c r="HQT805" s="20"/>
      <c r="HQU805" s="20"/>
      <c r="HQV805" s="20"/>
      <c r="HQW805" s="20"/>
      <c r="HQX805" s="20"/>
      <c r="HQY805" s="20"/>
      <c r="HQZ805" s="20"/>
      <c r="HRA805" s="20"/>
      <c r="HRB805" s="20"/>
      <c r="HRC805" s="20"/>
      <c r="HRD805" s="20"/>
      <c r="HRE805" s="20"/>
      <c r="HRF805" s="20"/>
      <c r="HRG805" s="20"/>
      <c r="HRH805" s="20"/>
      <c r="HRI805" s="20"/>
      <c r="HRJ805" s="20"/>
      <c r="HRK805" s="20"/>
      <c r="HRL805" s="20"/>
      <c r="HRM805" s="20"/>
      <c r="HRN805" s="20"/>
      <c r="HRO805" s="20"/>
      <c r="HRP805" s="20"/>
      <c r="HRQ805" s="20"/>
      <c r="HRR805" s="20"/>
      <c r="HRS805" s="20"/>
      <c r="HRT805" s="20"/>
      <c r="HRU805" s="20"/>
      <c r="HRV805" s="20"/>
      <c r="HRW805" s="20"/>
      <c r="HRX805" s="20"/>
      <c r="HRY805" s="20"/>
      <c r="HRZ805" s="20"/>
      <c r="HSA805" s="20"/>
      <c r="HSB805" s="20"/>
      <c r="HSC805" s="20"/>
      <c r="HSD805" s="20"/>
      <c r="HSE805" s="20"/>
      <c r="HSF805" s="20"/>
      <c r="HSG805" s="20"/>
      <c r="HSH805" s="20"/>
      <c r="HSI805" s="20"/>
      <c r="HSJ805" s="20"/>
      <c r="HSK805" s="20"/>
      <c r="HSL805" s="20"/>
      <c r="HSM805" s="20"/>
      <c r="HSN805" s="20"/>
      <c r="HSO805" s="20"/>
      <c r="HSP805" s="20"/>
      <c r="HSQ805" s="20"/>
      <c r="HSR805" s="20"/>
      <c r="HSS805" s="20"/>
      <c r="HST805" s="20"/>
      <c r="HSU805" s="20"/>
      <c r="HSV805" s="20"/>
      <c r="HSW805" s="20"/>
      <c r="HSX805" s="20"/>
      <c r="HSY805" s="20"/>
      <c r="HSZ805" s="20"/>
      <c r="HTA805" s="20"/>
      <c r="HTB805" s="20"/>
      <c r="HTC805" s="20"/>
      <c r="HTD805" s="20"/>
      <c r="HTE805" s="20"/>
      <c r="HTF805" s="20"/>
      <c r="HTG805" s="20"/>
      <c r="HTH805" s="20"/>
      <c r="HTI805" s="20"/>
      <c r="HTJ805" s="20"/>
      <c r="HTK805" s="20"/>
      <c r="HTL805" s="20"/>
      <c r="HTM805" s="20"/>
      <c r="HTN805" s="20"/>
      <c r="HTO805" s="20"/>
      <c r="HTP805" s="20"/>
      <c r="HTQ805" s="20"/>
      <c r="HTR805" s="20"/>
      <c r="HTS805" s="20"/>
      <c r="HTT805" s="20"/>
      <c r="HTU805" s="20"/>
      <c r="HTV805" s="20"/>
      <c r="HTW805" s="20"/>
      <c r="HTX805" s="20"/>
      <c r="HTY805" s="20"/>
      <c r="HTZ805" s="20"/>
      <c r="HUA805" s="20"/>
      <c r="HUB805" s="20"/>
      <c r="HUC805" s="20"/>
      <c r="HUD805" s="20"/>
      <c r="HUE805" s="20"/>
      <c r="HUF805" s="20"/>
      <c r="HUG805" s="20"/>
      <c r="HUH805" s="20"/>
      <c r="HUI805" s="20"/>
      <c r="HUJ805" s="20"/>
      <c r="HUK805" s="20"/>
      <c r="HUL805" s="20"/>
      <c r="HUM805" s="20"/>
      <c r="HUN805" s="20"/>
      <c r="HUO805" s="20"/>
      <c r="HUP805" s="20"/>
      <c r="HUQ805" s="20"/>
      <c r="HUR805" s="20"/>
      <c r="HUS805" s="20"/>
      <c r="HUT805" s="20"/>
      <c r="HUU805" s="20"/>
      <c r="HUV805" s="20"/>
      <c r="HUW805" s="20"/>
      <c r="HUX805" s="20"/>
      <c r="HUY805" s="20"/>
      <c r="HUZ805" s="20"/>
      <c r="HVA805" s="20"/>
      <c r="HVB805" s="20"/>
      <c r="HVC805" s="20"/>
      <c r="HVD805" s="20"/>
      <c r="HVE805" s="20"/>
      <c r="HVF805" s="20"/>
      <c r="HVG805" s="20"/>
      <c r="HVH805" s="20"/>
      <c r="HVI805" s="20"/>
      <c r="HVJ805" s="20"/>
      <c r="HVK805" s="20"/>
      <c r="HVL805" s="20"/>
      <c r="HVM805" s="20"/>
      <c r="HVN805" s="20"/>
      <c r="HVO805" s="20"/>
      <c r="HVP805" s="20"/>
      <c r="HVQ805" s="20"/>
      <c r="HVR805" s="20"/>
      <c r="HVS805" s="20"/>
      <c r="HVT805" s="20"/>
      <c r="HVU805" s="20"/>
      <c r="HVV805" s="20"/>
      <c r="HVW805" s="20"/>
      <c r="HVX805" s="20"/>
      <c r="HVY805" s="20"/>
      <c r="HVZ805" s="20"/>
      <c r="HWA805" s="20"/>
      <c r="HWB805" s="20"/>
      <c r="HWC805" s="20"/>
      <c r="HWD805" s="20"/>
      <c r="HWE805" s="20"/>
      <c r="HWF805" s="20"/>
      <c r="HWG805" s="20"/>
      <c r="HWH805" s="20"/>
      <c r="HWI805" s="20"/>
      <c r="HWJ805" s="20"/>
      <c r="HWK805" s="20"/>
      <c r="HWL805" s="20"/>
      <c r="HWM805" s="20"/>
      <c r="HWN805" s="20"/>
      <c r="HWO805" s="20"/>
      <c r="HWP805" s="20"/>
      <c r="HWQ805" s="20"/>
      <c r="HWR805" s="20"/>
      <c r="HWS805" s="20"/>
      <c r="HWT805" s="20"/>
      <c r="HWU805" s="20"/>
      <c r="HWV805" s="20"/>
      <c r="HWW805" s="20"/>
      <c r="HWX805" s="20"/>
      <c r="HWY805" s="20"/>
      <c r="HWZ805" s="20"/>
      <c r="HXA805" s="20"/>
      <c r="HXB805" s="20"/>
      <c r="HXC805" s="20"/>
      <c r="HXD805" s="20"/>
      <c r="HXE805" s="20"/>
      <c r="HXF805" s="20"/>
      <c r="HXG805" s="20"/>
      <c r="HXH805" s="20"/>
      <c r="HXI805" s="20"/>
      <c r="HXJ805" s="20"/>
      <c r="HXK805" s="20"/>
      <c r="HXL805" s="20"/>
      <c r="HXM805" s="20"/>
      <c r="HXN805" s="20"/>
      <c r="HXO805" s="20"/>
      <c r="HXP805" s="20"/>
      <c r="HXQ805" s="20"/>
      <c r="HXR805" s="20"/>
      <c r="HXS805" s="20"/>
      <c r="HXT805" s="20"/>
      <c r="HXU805" s="20"/>
      <c r="HXV805" s="20"/>
      <c r="HXW805" s="20"/>
      <c r="HXX805" s="20"/>
      <c r="HXY805" s="20"/>
      <c r="HXZ805" s="20"/>
      <c r="HYA805" s="20"/>
      <c r="HYB805" s="20"/>
      <c r="HYC805" s="20"/>
      <c r="HYD805" s="20"/>
      <c r="HYE805" s="20"/>
      <c r="HYF805" s="20"/>
      <c r="HYG805" s="20"/>
      <c r="HYH805" s="20"/>
      <c r="HYI805" s="20"/>
      <c r="HYJ805" s="20"/>
      <c r="HYK805" s="20"/>
      <c r="HYL805" s="20"/>
      <c r="HYM805" s="20"/>
      <c r="HYN805" s="20"/>
      <c r="HYO805" s="20"/>
      <c r="HYP805" s="20"/>
      <c r="HYQ805" s="20"/>
      <c r="HYR805" s="20"/>
      <c r="HYS805" s="20"/>
      <c r="HYT805" s="20"/>
      <c r="HYU805" s="20"/>
      <c r="HYV805" s="20"/>
      <c r="HYW805" s="20"/>
      <c r="HYX805" s="20"/>
      <c r="HYY805" s="20"/>
      <c r="HYZ805" s="20"/>
      <c r="HZA805" s="20"/>
      <c r="HZB805" s="20"/>
      <c r="HZC805" s="20"/>
      <c r="HZD805" s="20"/>
      <c r="HZE805" s="20"/>
      <c r="HZF805" s="20"/>
      <c r="HZG805" s="20"/>
      <c r="HZH805" s="20"/>
      <c r="HZI805" s="20"/>
      <c r="HZJ805" s="20"/>
      <c r="HZK805" s="20"/>
      <c r="HZL805" s="20"/>
      <c r="HZM805" s="20"/>
      <c r="HZN805" s="20"/>
      <c r="HZO805" s="20"/>
      <c r="HZP805" s="20"/>
      <c r="HZQ805" s="20"/>
      <c r="HZR805" s="20"/>
      <c r="HZS805" s="20"/>
      <c r="HZT805" s="20"/>
      <c r="HZU805" s="20"/>
      <c r="HZV805" s="20"/>
      <c r="HZW805" s="20"/>
      <c r="HZX805" s="20"/>
      <c r="HZY805" s="20"/>
      <c r="HZZ805" s="20"/>
      <c r="IAA805" s="20"/>
      <c r="IAB805" s="20"/>
      <c r="IAC805" s="20"/>
      <c r="IAD805" s="20"/>
      <c r="IAE805" s="20"/>
      <c r="IAF805" s="20"/>
      <c r="IAG805" s="20"/>
      <c r="IAH805" s="20"/>
      <c r="IAI805" s="20"/>
      <c r="IAJ805" s="20"/>
      <c r="IAK805" s="20"/>
      <c r="IAL805" s="20"/>
      <c r="IAM805" s="20"/>
      <c r="IAN805" s="20"/>
      <c r="IAO805" s="20"/>
      <c r="IAP805" s="20"/>
      <c r="IAQ805" s="20"/>
      <c r="IAR805" s="20"/>
      <c r="IAS805" s="20"/>
      <c r="IAT805" s="20"/>
      <c r="IAU805" s="20"/>
      <c r="IAV805" s="20"/>
      <c r="IAW805" s="20"/>
      <c r="IAX805" s="20"/>
      <c r="IAY805" s="20"/>
      <c r="IAZ805" s="20"/>
      <c r="IBA805" s="20"/>
      <c r="IBB805" s="20"/>
      <c r="IBC805" s="20"/>
      <c r="IBD805" s="20"/>
      <c r="IBE805" s="20"/>
      <c r="IBF805" s="20"/>
      <c r="IBG805" s="20"/>
      <c r="IBH805" s="20"/>
      <c r="IBI805" s="20"/>
      <c r="IBJ805" s="20"/>
      <c r="IBK805" s="20"/>
      <c r="IBL805" s="20"/>
      <c r="IBM805" s="20"/>
      <c r="IBN805" s="20"/>
      <c r="IBO805" s="20"/>
      <c r="IBP805" s="20"/>
      <c r="IBQ805" s="20"/>
      <c r="IBR805" s="20"/>
      <c r="IBS805" s="20"/>
      <c r="IBT805" s="20"/>
      <c r="IBU805" s="20"/>
      <c r="IBV805" s="20"/>
      <c r="IBW805" s="20"/>
      <c r="IBX805" s="20"/>
      <c r="IBY805" s="20"/>
      <c r="IBZ805" s="20"/>
      <c r="ICA805" s="20"/>
      <c r="ICB805" s="20"/>
      <c r="ICC805" s="20"/>
      <c r="ICD805" s="20"/>
      <c r="ICE805" s="20"/>
      <c r="ICF805" s="20"/>
      <c r="ICG805" s="20"/>
      <c r="ICH805" s="20"/>
      <c r="ICI805" s="20"/>
      <c r="ICJ805" s="20"/>
      <c r="ICK805" s="20"/>
      <c r="ICL805" s="20"/>
      <c r="ICM805" s="20"/>
      <c r="ICN805" s="20"/>
      <c r="ICO805" s="20"/>
      <c r="ICP805" s="20"/>
      <c r="ICQ805" s="20"/>
      <c r="ICR805" s="20"/>
      <c r="ICS805" s="20"/>
      <c r="ICT805" s="20"/>
      <c r="ICU805" s="20"/>
      <c r="ICV805" s="20"/>
      <c r="ICW805" s="20"/>
      <c r="ICX805" s="20"/>
      <c r="ICY805" s="20"/>
      <c r="ICZ805" s="20"/>
      <c r="IDA805" s="20"/>
      <c r="IDB805" s="20"/>
      <c r="IDC805" s="20"/>
      <c r="IDD805" s="20"/>
      <c r="IDE805" s="20"/>
      <c r="IDF805" s="20"/>
      <c r="IDG805" s="20"/>
      <c r="IDH805" s="20"/>
      <c r="IDI805" s="20"/>
      <c r="IDJ805" s="20"/>
      <c r="IDK805" s="20"/>
      <c r="IDL805" s="20"/>
      <c r="IDM805" s="20"/>
      <c r="IDN805" s="20"/>
      <c r="IDO805" s="20"/>
      <c r="IDP805" s="20"/>
      <c r="IDQ805" s="20"/>
      <c r="IDR805" s="20"/>
      <c r="IDS805" s="20"/>
      <c r="IDT805" s="20"/>
      <c r="IDU805" s="20"/>
      <c r="IDV805" s="20"/>
      <c r="IDW805" s="20"/>
      <c r="IDX805" s="20"/>
      <c r="IDY805" s="20"/>
      <c r="IDZ805" s="20"/>
      <c r="IEA805" s="20"/>
      <c r="IEB805" s="20"/>
      <c r="IEC805" s="20"/>
      <c r="IED805" s="20"/>
      <c r="IEE805" s="20"/>
      <c r="IEF805" s="20"/>
      <c r="IEG805" s="20"/>
      <c r="IEH805" s="20"/>
      <c r="IEI805" s="20"/>
      <c r="IEJ805" s="20"/>
      <c r="IEK805" s="20"/>
      <c r="IEL805" s="20"/>
      <c r="IEM805" s="20"/>
      <c r="IEN805" s="20"/>
      <c r="IEO805" s="20"/>
      <c r="IEP805" s="20"/>
      <c r="IEQ805" s="20"/>
      <c r="IER805" s="20"/>
      <c r="IES805" s="20"/>
      <c r="IET805" s="20"/>
      <c r="IEU805" s="20"/>
      <c r="IEV805" s="20"/>
      <c r="IEW805" s="20"/>
      <c r="IEX805" s="20"/>
      <c r="IEY805" s="20"/>
      <c r="IEZ805" s="20"/>
      <c r="IFA805" s="20"/>
      <c r="IFB805" s="20"/>
      <c r="IFC805" s="20"/>
      <c r="IFD805" s="20"/>
      <c r="IFE805" s="20"/>
      <c r="IFF805" s="20"/>
      <c r="IFG805" s="20"/>
      <c r="IFH805" s="20"/>
      <c r="IFI805" s="20"/>
      <c r="IFJ805" s="20"/>
      <c r="IFK805" s="20"/>
      <c r="IFL805" s="20"/>
      <c r="IFM805" s="20"/>
      <c r="IFN805" s="20"/>
      <c r="IFO805" s="20"/>
      <c r="IFP805" s="20"/>
      <c r="IFQ805" s="20"/>
      <c r="IFR805" s="20"/>
      <c r="IFS805" s="20"/>
      <c r="IFT805" s="20"/>
      <c r="IFU805" s="20"/>
      <c r="IFV805" s="20"/>
      <c r="IFW805" s="20"/>
      <c r="IFX805" s="20"/>
      <c r="IFY805" s="20"/>
      <c r="IFZ805" s="20"/>
      <c r="IGA805" s="20"/>
      <c r="IGB805" s="20"/>
      <c r="IGC805" s="20"/>
      <c r="IGD805" s="20"/>
      <c r="IGE805" s="20"/>
      <c r="IGF805" s="20"/>
      <c r="IGG805" s="20"/>
      <c r="IGH805" s="20"/>
      <c r="IGI805" s="20"/>
      <c r="IGJ805" s="20"/>
      <c r="IGK805" s="20"/>
      <c r="IGL805" s="20"/>
      <c r="IGM805" s="20"/>
      <c r="IGN805" s="20"/>
      <c r="IGO805" s="20"/>
      <c r="IGP805" s="20"/>
      <c r="IGQ805" s="20"/>
      <c r="IGR805" s="20"/>
      <c r="IGS805" s="20"/>
      <c r="IGT805" s="20"/>
      <c r="IGU805" s="20"/>
      <c r="IGV805" s="20"/>
      <c r="IGW805" s="20"/>
      <c r="IGX805" s="20"/>
      <c r="IGY805" s="20"/>
      <c r="IGZ805" s="20"/>
      <c r="IHA805" s="20"/>
      <c r="IHB805" s="20"/>
      <c r="IHC805" s="20"/>
      <c r="IHD805" s="20"/>
      <c r="IHE805" s="20"/>
      <c r="IHF805" s="20"/>
      <c r="IHG805" s="20"/>
      <c r="IHH805" s="20"/>
      <c r="IHI805" s="20"/>
      <c r="IHJ805" s="20"/>
      <c r="IHK805" s="20"/>
      <c r="IHL805" s="20"/>
      <c r="IHM805" s="20"/>
      <c r="IHN805" s="20"/>
      <c r="IHO805" s="20"/>
      <c r="IHP805" s="20"/>
      <c r="IHQ805" s="20"/>
      <c r="IHR805" s="20"/>
      <c r="IHS805" s="20"/>
      <c r="IHT805" s="20"/>
      <c r="IHU805" s="20"/>
      <c r="IHV805" s="20"/>
      <c r="IHW805" s="20"/>
      <c r="IHX805" s="20"/>
      <c r="IHY805" s="20"/>
      <c r="IHZ805" s="20"/>
      <c r="IIA805" s="20"/>
      <c r="IIB805" s="20"/>
      <c r="IIC805" s="20"/>
      <c r="IID805" s="20"/>
      <c r="IIE805" s="20"/>
      <c r="IIF805" s="20"/>
      <c r="IIG805" s="20"/>
      <c r="IIH805" s="20"/>
      <c r="III805" s="20"/>
      <c r="IIJ805" s="20"/>
      <c r="IIK805" s="20"/>
      <c r="IIL805" s="20"/>
      <c r="IIM805" s="20"/>
      <c r="IIN805" s="20"/>
      <c r="IIO805" s="20"/>
      <c r="IIP805" s="20"/>
      <c r="IIQ805" s="20"/>
      <c r="IIR805" s="20"/>
      <c r="IIS805" s="20"/>
      <c r="IIT805" s="20"/>
      <c r="IIU805" s="20"/>
      <c r="IIV805" s="20"/>
      <c r="IIW805" s="20"/>
      <c r="IIX805" s="20"/>
      <c r="IIY805" s="20"/>
      <c r="IIZ805" s="20"/>
      <c r="IJA805" s="20"/>
      <c r="IJB805" s="20"/>
      <c r="IJC805" s="20"/>
      <c r="IJD805" s="20"/>
      <c r="IJE805" s="20"/>
      <c r="IJF805" s="20"/>
      <c r="IJG805" s="20"/>
      <c r="IJH805" s="20"/>
      <c r="IJI805" s="20"/>
      <c r="IJJ805" s="20"/>
      <c r="IJK805" s="20"/>
      <c r="IJL805" s="20"/>
      <c r="IJM805" s="20"/>
      <c r="IJN805" s="20"/>
      <c r="IJO805" s="20"/>
      <c r="IJP805" s="20"/>
      <c r="IJQ805" s="20"/>
      <c r="IJR805" s="20"/>
      <c r="IJS805" s="20"/>
      <c r="IJT805" s="20"/>
      <c r="IJU805" s="20"/>
      <c r="IJV805" s="20"/>
      <c r="IJW805" s="20"/>
      <c r="IJX805" s="20"/>
      <c r="IJY805" s="20"/>
      <c r="IJZ805" s="20"/>
      <c r="IKA805" s="20"/>
      <c r="IKB805" s="20"/>
      <c r="IKC805" s="20"/>
      <c r="IKD805" s="20"/>
      <c r="IKE805" s="20"/>
      <c r="IKF805" s="20"/>
      <c r="IKG805" s="20"/>
      <c r="IKH805" s="20"/>
      <c r="IKI805" s="20"/>
      <c r="IKJ805" s="20"/>
      <c r="IKK805" s="20"/>
      <c r="IKL805" s="20"/>
      <c r="IKM805" s="20"/>
      <c r="IKN805" s="20"/>
      <c r="IKO805" s="20"/>
      <c r="IKP805" s="20"/>
      <c r="IKQ805" s="20"/>
      <c r="IKR805" s="20"/>
      <c r="IKS805" s="20"/>
      <c r="IKT805" s="20"/>
      <c r="IKU805" s="20"/>
      <c r="IKV805" s="20"/>
      <c r="IKW805" s="20"/>
      <c r="IKX805" s="20"/>
      <c r="IKY805" s="20"/>
      <c r="IKZ805" s="20"/>
      <c r="ILA805" s="20"/>
      <c r="ILB805" s="20"/>
      <c r="ILC805" s="20"/>
      <c r="ILD805" s="20"/>
      <c r="ILE805" s="20"/>
      <c r="ILF805" s="20"/>
      <c r="ILG805" s="20"/>
      <c r="ILH805" s="20"/>
      <c r="ILI805" s="20"/>
      <c r="ILJ805" s="20"/>
      <c r="ILK805" s="20"/>
      <c r="ILL805" s="20"/>
      <c r="ILM805" s="20"/>
      <c r="ILN805" s="20"/>
      <c r="ILO805" s="20"/>
      <c r="ILP805" s="20"/>
      <c r="ILQ805" s="20"/>
      <c r="ILR805" s="20"/>
      <c r="ILS805" s="20"/>
      <c r="ILT805" s="20"/>
      <c r="ILU805" s="20"/>
      <c r="ILV805" s="20"/>
      <c r="ILW805" s="20"/>
      <c r="ILX805" s="20"/>
      <c r="ILY805" s="20"/>
      <c r="ILZ805" s="20"/>
      <c r="IMA805" s="20"/>
      <c r="IMB805" s="20"/>
      <c r="IMC805" s="20"/>
      <c r="IMD805" s="20"/>
      <c r="IME805" s="20"/>
      <c r="IMF805" s="20"/>
      <c r="IMG805" s="20"/>
      <c r="IMH805" s="20"/>
      <c r="IMI805" s="20"/>
      <c r="IMJ805" s="20"/>
      <c r="IMK805" s="20"/>
      <c r="IML805" s="20"/>
      <c r="IMM805" s="20"/>
      <c r="IMN805" s="20"/>
      <c r="IMO805" s="20"/>
      <c r="IMP805" s="20"/>
      <c r="IMQ805" s="20"/>
      <c r="IMR805" s="20"/>
      <c r="IMS805" s="20"/>
      <c r="IMT805" s="20"/>
      <c r="IMU805" s="20"/>
      <c r="IMV805" s="20"/>
      <c r="IMW805" s="20"/>
      <c r="IMX805" s="20"/>
      <c r="IMY805" s="20"/>
      <c r="IMZ805" s="20"/>
      <c r="INA805" s="20"/>
      <c r="INB805" s="20"/>
      <c r="INC805" s="20"/>
      <c r="IND805" s="20"/>
      <c r="INE805" s="20"/>
      <c r="INF805" s="20"/>
      <c r="ING805" s="20"/>
      <c r="INH805" s="20"/>
      <c r="INI805" s="20"/>
      <c r="INJ805" s="20"/>
      <c r="INK805" s="20"/>
      <c r="INL805" s="20"/>
      <c r="INM805" s="20"/>
      <c r="INN805" s="20"/>
      <c r="INO805" s="20"/>
      <c r="INP805" s="20"/>
      <c r="INQ805" s="20"/>
      <c r="INR805" s="20"/>
      <c r="INS805" s="20"/>
      <c r="INT805" s="20"/>
      <c r="INU805" s="20"/>
      <c r="INV805" s="20"/>
      <c r="INW805" s="20"/>
      <c r="INX805" s="20"/>
      <c r="INY805" s="20"/>
      <c r="INZ805" s="20"/>
      <c r="IOA805" s="20"/>
      <c r="IOB805" s="20"/>
      <c r="IOC805" s="20"/>
      <c r="IOD805" s="20"/>
      <c r="IOE805" s="20"/>
      <c r="IOF805" s="20"/>
      <c r="IOG805" s="20"/>
      <c r="IOH805" s="20"/>
      <c r="IOI805" s="20"/>
      <c r="IOJ805" s="20"/>
      <c r="IOK805" s="20"/>
      <c r="IOL805" s="20"/>
      <c r="IOM805" s="20"/>
      <c r="ION805" s="20"/>
      <c r="IOO805" s="20"/>
      <c r="IOP805" s="20"/>
      <c r="IOQ805" s="20"/>
      <c r="IOR805" s="20"/>
      <c r="IOS805" s="20"/>
      <c r="IOT805" s="20"/>
      <c r="IOU805" s="20"/>
      <c r="IOV805" s="20"/>
      <c r="IOW805" s="20"/>
      <c r="IOX805" s="20"/>
      <c r="IOY805" s="20"/>
      <c r="IOZ805" s="20"/>
      <c r="IPA805" s="20"/>
      <c r="IPB805" s="20"/>
      <c r="IPC805" s="20"/>
      <c r="IPD805" s="20"/>
      <c r="IPE805" s="20"/>
      <c r="IPF805" s="20"/>
      <c r="IPG805" s="20"/>
      <c r="IPH805" s="20"/>
      <c r="IPI805" s="20"/>
      <c r="IPJ805" s="20"/>
      <c r="IPK805" s="20"/>
      <c r="IPL805" s="20"/>
      <c r="IPM805" s="20"/>
      <c r="IPN805" s="20"/>
      <c r="IPO805" s="20"/>
      <c r="IPP805" s="20"/>
      <c r="IPQ805" s="20"/>
      <c r="IPR805" s="20"/>
      <c r="IPS805" s="20"/>
      <c r="IPT805" s="20"/>
      <c r="IPU805" s="20"/>
      <c r="IPV805" s="20"/>
      <c r="IPW805" s="20"/>
      <c r="IPX805" s="20"/>
      <c r="IPY805" s="20"/>
      <c r="IPZ805" s="20"/>
      <c r="IQA805" s="20"/>
      <c r="IQB805" s="20"/>
      <c r="IQC805" s="20"/>
      <c r="IQD805" s="20"/>
      <c r="IQE805" s="20"/>
      <c r="IQF805" s="20"/>
      <c r="IQG805" s="20"/>
      <c r="IQH805" s="20"/>
      <c r="IQI805" s="20"/>
      <c r="IQJ805" s="20"/>
      <c r="IQK805" s="20"/>
      <c r="IQL805" s="20"/>
      <c r="IQM805" s="20"/>
      <c r="IQN805" s="20"/>
      <c r="IQO805" s="20"/>
      <c r="IQP805" s="20"/>
      <c r="IQQ805" s="20"/>
      <c r="IQR805" s="20"/>
      <c r="IQS805" s="20"/>
      <c r="IQT805" s="20"/>
      <c r="IQU805" s="20"/>
      <c r="IQV805" s="20"/>
      <c r="IQW805" s="20"/>
      <c r="IQX805" s="20"/>
      <c r="IQY805" s="20"/>
      <c r="IQZ805" s="20"/>
      <c r="IRA805" s="20"/>
      <c r="IRB805" s="20"/>
      <c r="IRC805" s="20"/>
      <c r="IRD805" s="20"/>
      <c r="IRE805" s="20"/>
      <c r="IRF805" s="20"/>
      <c r="IRG805" s="20"/>
      <c r="IRH805" s="20"/>
      <c r="IRI805" s="20"/>
      <c r="IRJ805" s="20"/>
      <c r="IRK805" s="20"/>
      <c r="IRL805" s="20"/>
      <c r="IRM805" s="20"/>
      <c r="IRN805" s="20"/>
      <c r="IRO805" s="20"/>
      <c r="IRP805" s="20"/>
      <c r="IRQ805" s="20"/>
      <c r="IRR805" s="20"/>
      <c r="IRS805" s="20"/>
      <c r="IRT805" s="20"/>
      <c r="IRU805" s="20"/>
      <c r="IRV805" s="20"/>
      <c r="IRW805" s="20"/>
      <c r="IRX805" s="20"/>
      <c r="IRY805" s="20"/>
      <c r="IRZ805" s="20"/>
      <c r="ISA805" s="20"/>
      <c r="ISB805" s="20"/>
      <c r="ISC805" s="20"/>
      <c r="ISD805" s="20"/>
      <c r="ISE805" s="20"/>
      <c r="ISF805" s="20"/>
      <c r="ISG805" s="20"/>
      <c r="ISH805" s="20"/>
      <c r="ISI805" s="20"/>
      <c r="ISJ805" s="20"/>
      <c r="ISK805" s="20"/>
      <c r="ISL805" s="20"/>
      <c r="ISM805" s="20"/>
      <c r="ISN805" s="20"/>
      <c r="ISO805" s="20"/>
      <c r="ISP805" s="20"/>
      <c r="ISQ805" s="20"/>
      <c r="ISR805" s="20"/>
      <c r="ISS805" s="20"/>
      <c r="IST805" s="20"/>
      <c r="ISU805" s="20"/>
      <c r="ISV805" s="20"/>
      <c r="ISW805" s="20"/>
      <c r="ISX805" s="20"/>
      <c r="ISY805" s="20"/>
      <c r="ISZ805" s="20"/>
      <c r="ITA805" s="20"/>
      <c r="ITB805" s="20"/>
      <c r="ITC805" s="20"/>
      <c r="ITD805" s="20"/>
      <c r="ITE805" s="20"/>
      <c r="ITF805" s="20"/>
      <c r="ITG805" s="20"/>
      <c r="ITH805" s="20"/>
      <c r="ITI805" s="20"/>
      <c r="ITJ805" s="20"/>
      <c r="ITK805" s="20"/>
      <c r="ITL805" s="20"/>
      <c r="ITM805" s="20"/>
      <c r="ITN805" s="20"/>
      <c r="ITO805" s="20"/>
      <c r="ITP805" s="20"/>
      <c r="ITQ805" s="20"/>
      <c r="ITR805" s="20"/>
      <c r="ITS805" s="20"/>
      <c r="ITT805" s="20"/>
      <c r="ITU805" s="20"/>
      <c r="ITV805" s="20"/>
      <c r="ITW805" s="20"/>
      <c r="ITX805" s="20"/>
      <c r="ITY805" s="20"/>
      <c r="ITZ805" s="20"/>
      <c r="IUA805" s="20"/>
      <c r="IUB805" s="20"/>
      <c r="IUC805" s="20"/>
      <c r="IUD805" s="20"/>
      <c r="IUE805" s="20"/>
      <c r="IUF805" s="20"/>
      <c r="IUG805" s="20"/>
      <c r="IUH805" s="20"/>
      <c r="IUI805" s="20"/>
      <c r="IUJ805" s="20"/>
      <c r="IUK805" s="20"/>
      <c r="IUL805" s="20"/>
      <c r="IUM805" s="20"/>
      <c r="IUN805" s="20"/>
      <c r="IUO805" s="20"/>
      <c r="IUP805" s="20"/>
      <c r="IUQ805" s="20"/>
      <c r="IUR805" s="20"/>
      <c r="IUS805" s="20"/>
      <c r="IUT805" s="20"/>
      <c r="IUU805" s="20"/>
      <c r="IUV805" s="20"/>
      <c r="IUW805" s="20"/>
      <c r="IUX805" s="20"/>
      <c r="IUY805" s="20"/>
      <c r="IUZ805" s="20"/>
      <c r="IVA805" s="20"/>
      <c r="IVB805" s="20"/>
      <c r="IVC805" s="20"/>
      <c r="IVD805" s="20"/>
      <c r="IVE805" s="20"/>
      <c r="IVF805" s="20"/>
      <c r="IVG805" s="20"/>
      <c r="IVH805" s="20"/>
      <c r="IVI805" s="20"/>
      <c r="IVJ805" s="20"/>
      <c r="IVK805" s="20"/>
      <c r="IVL805" s="20"/>
      <c r="IVM805" s="20"/>
      <c r="IVN805" s="20"/>
      <c r="IVO805" s="20"/>
      <c r="IVP805" s="20"/>
      <c r="IVQ805" s="20"/>
      <c r="IVR805" s="20"/>
      <c r="IVS805" s="20"/>
      <c r="IVT805" s="20"/>
      <c r="IVU805" s="20"/>
      <c r="IVV805" s="20"/>
      <c r="IVW805" s="20"/>
      <c r="IVX805" s="20"/>
      <c r="IVY805" s="20"/>
      <c r="IVZ805" s="20"/>
      <c r="IWA805" s="20"/>
      <c r="IWB805" s="20"/>
      <c r="IWC805" s="20"/>
      <c r="IWD805" s="20"/>
      <c r="IWE805" s="20"/>
      <c r="IWF805" s="20"/>
      <c r="IWG805" s="20"/>
      <c r="IWH805" s="20"/>
      <c r="IWI805" s="20"/>
      <c r="IWJ805" s="20"/>
      <c r="IWK805" s="20"/>
      <c r="IWL805" s="20"/>
      <c r="IWM805" s="20"/>
      <c r="IWN805" s="20"/>
      <c r="IWO805" s="20"/>
      <c r="IWP805" s="20"/>
      <c r="IWQ805" s="20"/>
      <c r="IWR805" s="20"/>
      <c r="IWS805" s="20"/>
      <c r="IWT805" s="20"/>
      <c r="IWU805" s="20"/>
      <c r="IWV805" s="20"/>
      <c r="IWW805" s="20"/>
      <c r="IWX805" s="20"/>
      <c r="IWY805" s="20"/>
      <c r="IWZ805" s="20"/>
      <c r="IXA805" s="20"/>
      <c r="IXB805" s="20"/>
      <c r="IXC805" s="20"/>
      <c r="IXD805" s="20"/>
      <c r="IXE805" s="20"/>
      <c r="IXF805" s="20"/>
      <c r="IXG805" s="20"/>
      <c r="IXH805" s="20"/>
      <c r="IXI805" s="20"/>
      <c r="IXJ805" s="20"/>
      <c r="IXK805" s="20"/>
      <c r="IXL805" s="20"/>
      <c r="IXM805" s="20"/>
      <c r="IXN805" s="20"/>
      <c r="IXO805" s="20"/>
      <c r="IXP805" s="20"/>
      <c r="IXQ805" s="20"/>
      <c r="IXR805" s="20"/>
      <c r="IXS805" s="20"/>
      <c r="IXT805" s="20"/>
      <c r="IXU805" s="20"/>
      <c r="IXV805" s="20"/>
      <c r="IXW805" s="20"/>
      <c r="IXX805" s="20"/>
      <c r="IXY805" s="20"/>
      <c r="IXZ805" s="20"/>
      <c r="IYA805" s="20"/>
      <c r="IYB805" s="20"/>
      <c r="IYC805" s="20"/>
      <c r="IYD805" s="20"/>
      <c r="IYE805" s="20"/>
      <c r="IYF805" s="20"/>
      <c r="IYG805" s="20"/>
      <c r="IYH805" s="20"/>
      <c r="IYI805" s="20"/>
      <c r="IYJ805" s="20"/>
      <c r="IYK805" s="20"/>
      <c r="IYL805" s="20"/>
      <c r="IYM805" s="20"/>
      <c r="IYN805" s="20"/>
      <c r="IYO805" s="20"/>
      <c r="IYP805" s="20"/>
      <c r="IYQ805" s="20"/>
      <c r="IYR805" s="20"/>
      <c r="IYS805" s="20"/>
      <c r="IYT805" s="20"/>
      <c r="IYU805" s="20"/>
      <c r="IYV805" s="20"/>
      <c r="IYW805" s="20"/>
      <c r="IYX805" s="20"/>
      <c r="IYY805" s="20"/>
      <c r="IYZ805" s="20"/>
      <c r="IZA805" s="20"/>
      <c r="IZB805" s="20"/>
      <c r="IZC805" s="20"/>
      <c r="IZD805" s="20"/>
      <c r="IZE805" s="20"/>
      <c r="IZF805" s="20"/>
      <c r="IZG805" s="20"/>
      <c r="IZH805" s="20"/>
      <c r="IZI805" s="20"/>
      <c r="IZJ805" s="20"/>
      <c r="IZK805" s="20"/>
      <c r="IZL805" s="20"/>
      <c r="IZM805" s="20"/>
      <c r="IZN805" s="20"/>
      <c r="IZO805" s="20"/>
      <c r="IZP805" s="20"/>
      <c r="IZQ805" s="20"/>
      <c r="IZR805" s="20"/>
      <c r="IZS805" s="20"/>
      <c r="IZT805" s="20"/>
      <c r="IZU805" s="20"/>
      <c r="IZV805" s="20"/>
      <c r="IZW805" s="20"/>
      <c r="IZX805" s="20"/>
      <c r="IZY805" s="20"/>
      <c r="IZZ805" s="20"/>
      <c r="JAA805" s="20"/>
      <c r="JAB805" s="20"/>
      <c r="JAC805" s="20"/>
      <c r="JAD805" s="20"/>
      <c r="JAE805" s="20"/>
      <c r="JAF805" s="20"/>
      <c r="JAG805" s="20"/>
      <c r="JAH805" s="20"/>
      <c r="JAI805" s="20"/>
      <c r="JAJ805" s="20"/>
      <c r="JAK805" s="20"/>
      <c r="JAL805" s="20"/>
      <c r="JAM805" s="20"/>
      <c r="JAN805" s="20"/>
      <c r="JAO805" s="20"/>
      <c r="JAP805" s="20"/>
      <c r="JAQ805" s="20"/>
      <c r="JAR805" s="20"/>
      <c r="JAS805" s="20"/>
      <c r="JAT805" s="20"/>
      <c r="JAU805" s="20"/>
      <c r="JAV805" s="20"/>
      <c r="JAW805" s="20"/>
      <c r="JAX805" s="20"/>
      <c r="JAY805" s="20"/>
      <c r="JAZ805" s="20"/>
      <c r="JBA805" s="20"/>
      <c r="JBB805" s="20"/>
      <c r="JBC805" s="20"/>
      <c r="JBD805" s="20"/>
      <c r="JBE805" s="20"/>
      <c r="JBF805" s="20"/>
      <c r="JBG805" s="20"/>
      <c r="JBH805" s="20"/>
      <c r="JBI805" s="20"/>
      <c r="JBJ805" s="20"/>
      <c r="JBK805" s="20"/>
      <c r="JBL805" s="20"/>
      <c r="JBM805" s="20"/>
      <c r="JBN805" s="20"/>
      <c r="JBO805" s="20"/>
      <c r="JBP805" s="20"/>
      <c r="JBQ805" s="20"/>
      <c r="JBR805" s="20"/>
      <c r="JBS805" s="20"/>
      <c r="JBT805" s="20"/>
      <c r="JBU805" s="20"/>
      <c r="JBV805" s="20"/>
      <c r="JBW805" s="20"/>
      <c r="JBX805" s="20"/>
      <c r="JBY805" s="20"/>
      <c r="JBZ805" s="20"/>
      <c r="JCA805" s="20"/>
      <c r="JCB805" s="20"/>
      <c r="JCC805" s="20"/>
      <c r="JCD805" s="20"/>
      <c r="JCE805" s="20"/>
      <c r="JCF805" s="20"/>
      <c r="JCG805" s="20"/>
      <c r="JCH805" s="20"/>
      <c r="JCI805" s="20"/>
      <c r="JCJ805" s="20"/>
      <c r="JCK805" s="20"/>
      <c r="JCL805" s="20"/>
      <c r="JCM805" s="20"/>
      <c r="JCN805" s="20"/>
      <c r="JCO805" s="20"/>
      <c r="JCP805" s="20"/>
      <c r="JCQ805" s="20"/>
      <c r="JCR805" s="20"/>
      <c r="JCS805" s="20"/>
      <c r="JCT805" s="20"/>
      <c r="JCU805" s="20"/>
      <c r="JCV805" s="20"/>
      <c r="JCW805" s="20"/>
      <c r="JCX805" s="20"/>
      <c r="JCY805" s="20"/>
      <c r="JCZ805" s="20"/>
      <c r="JDA805" s="20"/>
      <c r="JDB805" s="20"/>
      <c r="JDC805" s="20"/>
      <c r="JDD805" s="20"/>
      <c r="JDE805" s="20"/>
      <c r="JDF805" s="20"/>
      <c r="JDG805" s="20"/>
      <c r="JDH805" s="20"/>
      <c r="JDI805" s="20"/>
      <c r="JDJ805" s="20"/>
      <c r="JDK805" s="20"/>
      <c r="JDL805" s="20"/>
      <c r="JDM805" s="20"/>
      <c r="JDN805" s="20"/>
      <c r="JDO805" s="20"/>
      <c r="JDP805" s="20"/>
      <c r="JDQ805" s="20"/>
      <c r="JDR805" s="20"/>
      <c r="JDS805" s="20"/>
      <c r="JDT805" s="20"/>
      <c r="JDU805" s="20"/>
      <c r="JDV805" s="20"/>
      <c r="JDW805" s="20"/>
      <c r="JDX805" s="20"/>
      <c r="JDY805" s="20"/>
      <c r="JDZ805" s="20"/>
      <c r="JEA805" s="20"/>
      <c r="JEB805" s="20"/>
      <c r="JEC805" s="20"/>
      <c r="JED805" s="20"/>
      <c r="JEE805" s="20"/>
      <c r="JEF805" s="20"/>
      <c r="JEG805" s="20"/>
      <c r="JEH805" s="20"/>
      <c r="JEI805" s="20"/>
      <c r="JEJ805" s="20"/>
      <c r="JEK805" s="20"/>
      <c r="JEL805" s="20"/>
      <c r="JEM805" s="20"/>
      <c r="JEN805" s="20"/>
      <c r="JEO805" s="20"/>
      <c r="JEP805" s="20"/>
      <c r="JEQ805" s="20"/>
      <c r="JER805" s="20"/>
      <c r="JES805" s="20"/>
      <c r="JET805" s="20"/>
      <c r="JEU805" s="20"/>
      <c r="JEV805" s="20"/>
      <c r="JEW805" s="20"/>
      <c r="JEX805" s="20"/>
      <c r="JEY805" s="20"/>
      <c r="JEZ805" s="20"/>
      <c r="JFA805" s="20"/>
      <c r="JFB805" s="20"/>
      <c r="JFC805" s="20"/>
      <c r="JFD805" s="20"/>
      <c r="JFE805" s="20"/>
      <c r="JFF805" s="20"/>
      <c r="JFG805" s="20"/>
      <c r="JFH805" s="20"/>
      <c r="JFI805" s="20"/>
      <c r="JFJ805" s="20"/>
      <c r="JFK805" s="20"/>
      <c r="JFL805" s="20"/>
      <c r="JFM805" s="20"/>
      <c r="JFN805" s="20"/>
      <c r="JFO805" s="20"/>
      <c r="JFP805" s="20"/>
      <c r="JFQ805" s="20"/>
      <c r="JFR805" s="20"/>
      <c r="JFS805" s="20"/>
      <c r="JFT805" s="20"/>
      <c r="JFU805" s="20"/>
      <c r="JFV805" s="20"/>
      <c r="JFW805" s="20"/>
      <c r="JFX805" s="20"/>
      <c r="JFY805" s="20"/>
      <c r="JFZ805" s="20"/>
      <c r="JGA805" s="20"/>
      <c r="JGB805" s="20"/>
      <c r="JGC805" s="20"/>
      <c r="JGD805" s="20"/>
      <c r="JGE805" s="20"/>
      <c r="JGF805" s="20"/>
      <c r="JGG805" s="20"/>
      <c r="JGH805" s="20"/>
      <c r="JGI805" s="20"/>
      <c r="JGJ805" s="20"/>
      <c r="JGK805" s="20"/>
      <c r="JGL805" s="20"/>
      <c r="JGM805" s="20"/>
      <c r="JGN805" s="20"/>
      <c r="JGO805" s="20"/>
      <c r="JGP805" s="20"/>
      <c r="JGQ805" s="20"/>
      <c r="JGR805" s="20"/>
      <c r="JGS805" s="20"/>
      <c r="JGT805" s="20"/>
      <c r="JGU805" s="20"/>
      <c r="JGV805" s="20"/>
      <c r="JGW805" s="20"/>
      <c r="JGX805" s="20"/>
      <c r="JGY805" s="20"/>
      <c r="JGZ805" s="20"/>
      <c r="JHA805" s="20"/>
      <c r="JHB805" s="20"/>
      <c r="JHC805" s="20"/>
      <c r="JHD805" s="20"/>
      <c r="JHE805" s="20"/>
      <c r="JHF805" s="20"/>
      <c r="JHG805" s="20"/>
      <c r="JHH805" s="20"/>
      <c r="JHI805" s="20"/>
      <c r="JHJ805" s="20"/>
      <c r="JHK805" s="20"/>
      <c r="JHL805" s="20"/>
      <c r="JHM805" s="20"/>
      <c r="JHN805" s="20"/>
      <c r="JHO805" s="20"/>
      <c r="JHP805" s="20"/>
      <c r="JHQ805" s="20"/>
      <c r="JHR805" s="20"/>
      <c r="JHS805" s="20"/>
      <c r="JHT805" s="20"/>
      <c r="JHU805" s="20"/>
      <c r="JHV805" s="20"/>
      <c r="JHW805" s="20"/>
      <c r="JHX805" s="20"/>
      <c r="JHY805" s="20"/>
      <c r="JHZ805" s="20"/>
      <c r="JIA805" s="20"/>
      <c r="JIB805" s="20"/>
      <c r="JIC805" s="20"/>
      <c r="JID805" s="20"/>
      <c r="JIE805" s="20"/>
      <c r="JIF805" s="20"/>
      <c r="JIG805" s="20"/>
      <c r="JIH805" s="20"/>
      <c r="JII805" s="20"/>
      <c r="JIJ805" s="20"/>
      <c r="JIK805" s="20"/>
      <c r="JIL805" s="20"/>
      <c r="JIM805" s="20"/>
      <c r="JIN805" s="20"/>
      <c r="JIO805" s="20"/>
      <c r="JIP805" s="20"/>
      <c r="JIQ805" s="20"/>
      <c r="JIR805" s="20"/>
      <c r="JIS805" s="20"/>
      <c r="JIT805" s="20"/>
      <c r="JIU805" s="20"/>
      <c r="JIV805" s="20"/>
      <c r="JIW805" s="20"/>
      <c r="JIX805" s="20"/>
      <c r="JIY805" s="20"/>
      <c r="JIZ805" s="20"/>
      <c r="JJA805" s="20"/>
      <c r="JJB805" s="20"/>
      <c r="JJC805" s="20"/>
      <c r="JJD805" s="20"/>
      <c r="JJE805" s="20"/>
      <c r="JJF805" s="20"/>
      <c r="JJG805" s="20"/>
      <c r="JJH805" s="20"/>
      <c r="JJI805" s="20"/>
      <c r="JJJ805" s="20"/>
      <c r="JJK805" s="20"/>
      <c r="JJL805" s="20"/>
      <c r="JJM805" s="20"/>
      <c r="JJN805" s="20"/>
      <c r="JJO805" s="20"/>
      <c r="JJP805" s="20"/>
      <c r="JJQ805" s="20"/>
      <c r="JJR805" s="20"/>
      <c r="JJS805" s="20"/>
      <c r="JJT805" s="20"/>
      <c r="JJU805" s="20"/>
      <c r="JJV805" s="20"/>
      <c r="JJW805" s="20"/>
      <c r="JJX805" s="20"/>
      <c r="JJY805" s="20"/>
      <c r="JJZ805" s="20"/>
      <c r="JKA805" s="20"/>
      <c r="JKB805" s="20"/>
      <c r="JKC805" s="20"/>
      <c r="JKD805" s="20"/>
      <c r="JKE805" s="20"/>
      <c r="JKF805" s="20"/>
      <c r="JKG805" s="20"/>
      <c r="JKH805" s="20"/>
      <c r="JKI805" s="20"/>
      <c r="JKJ805" s="20"/>
      <c r="JKK805" s="20"/>
      <c r="JKL805" s="20"/>
      <c r="JKM805" s="20"/>
      <c r="JKN805" s="20"/>
      <c r="JKO805" s="20"/>
      <c r="JKP805" s="20"/>
      <c r="JKQ805" s="20"/>
      <c r="JKR805" s="20"/>
      <c r="JKS805" s="20"/>
      <c r="JKT805" s="20"/>
      <c r="JKU805" s="20"/>
      <c r="JKV805" s="20"/>
      <c r="JKW805" s="20"/>
      <c r="JKX805" s="20"/>
      <c r="JKY805" s="20"/>
      <c r="JKZ805" s="20"/>
      <c r="JLA805" s="20"/>
      <c r="JLB805" s="20"/>
      <c r="JLC805" s="20"/>
      <c r="JLD805" s="20"/>
      <c r="JLE805" s="20"/>
      <c r="JLF805" s="20"/>
      <c r="JLG805" s="20"/>
      <c r="JLH805" s="20"/>
      <c r="JLI805" s="20"/>
      <c r="JLJ805" s="20"/>
      <c r="JLK805" s="20"/>
      <c r="JLL805" s="20"/>
      <c r="JLM805" s="20"/>
      <c r="JLN805" s="20"/>
      <c r="JLO805" s="20"/>
      <c r="JLP805" s="20"/>
      <c r="JLQ805" s="20"/>
      <c r="JLR805" s="20"/>
      <c r="JLS805" s="20"/>
      <c r="JLT805" s="20"/>
      <c r="JLU805" s="20"/>
      <c r="JLV805" s="20"/>
      <c r="JLW805" s="20"/>
      <c r="JLX805" s="20"/>
      <c r="JLY805" s="20"/>
      <c r="JLZ805" s="20"/>
      <c r="JMA805" s="20"/>
      <c r="JMB805" s="20"/>
      <c r="JMC805" s="20"/>
      <c r="JMD805" s="20"/>
      <c r="JME805" s="20"/>
      <c r="JMF805" s="20"/>
      <c r="JMG805" s="20"/>
      <c r="JMH805" s="20"/>
      <c r="JMI805" s="20"/>
      <c r="JMJ805" s="20"/>
      <c r="JMK805" s="20"/>
      <c r="JML805" s="20"/>
      <c r="JMM805" s="20"/>
      <c r="JMN805" s="20"/>
      <c r="JMO805" s="20"/>
      <c r="JMP805" s="20"/>
      <c r="JMQ805" s="20"/>
      <c r="JMR805" s="20"/>
      <c r="JMS805" s="20"/>
      <c r="JMT805" s="20"/>
      <c r="JMU805" s="20"/>
      <c r="JMV805" s="20"/>
      <c r="JMW805" s="20"/>
      <c r="JMX805" s="20"/>
      <c r="JMY805" s="20"/>
      <c r="JMZ805" s="20"/>
      <c r="JNA805" s="20"/>
      <c r="JNB805" s="20"/>
      <c r="JNC805" s="20"/>
      <c r="JND805" s="20"/>
      <c r="JNE805" s="20"/>
      <c r="JNF805" s="20"/>
      <c r="JNG805" s="20"/>
      <c r="JNH805" s="20"/>
      <c r="JNI805" s="20"/>
      <c r="JNJ805" s="20"/>
      <c r="JNK805" s="20"/>
      <c r="JNL805" s="20"/>
      <c r="JNM805" s="20"/>
      <c r="JNN805" s="20"/>
      <c r="JNO805" s="20"/>
      <c r="JNP805" s="20"/>
      <c r="JNQ805" s="20"/>
      <c r="JNR805" s="20"/>
      <c r="JNS805" s="20"/>
      <c r="JNT805" s="20"/>
      <c r="JNU805" s="20"/>
      <c r="JNV805" s="20"/>
      <c r="JNW805" s="20"/>
      <c r="JNX805" s="20"/>
      <c r="JNY805" s="20"/>
      <c r="JNZ805" s="20"/>
      <c r="JOA805" s="20"/>
      <c r="JOB805" s="20"/>
      <c r="JOC805" s="20"/>
      <c r="JOD805" s="20"/>
      <c r="JOE805" s="20"/>
      <c r="JOF805" s="20"/>
      <c r="JOG805" s="20"/>
      <c r="JOH805" s="20"/>
      <c r="JOI805" s="20"/>
      <c r="JOJ805" s="20"/>
      <c r="JOK805" s="20"/>
      <c r="JOL805" s="20"/>
      <c r="JOM805" s="20"/>
      <c r="JON805" s="20"/>
      <c r="JOO805" s="20"/>
      <c r="JOP805" s="20"/>
      <c r="JOQ805" s="20"/>
      <c r="JOR805" s="20"/>
      <c r="JOS805" s="20"/>
      <c r="JOT805" s="20"/>
      <c r="JOU805" s="20"/>
      <c r="JOV805" s="20"/>
      <c r="JOW805" s="20"/>
      <c r="JOX805" s="20"/>
      <c r="JOY805" s="20"/>
      <c r="JOZ805" s="20"/>
      <c r="JPA805" s="20"/>
      <c r="JPB805" s="20"/>
      <c r="JPC805" s="20"/>
      <c r="JPD805" s="20"/>
      <c r="JPE805" s="20"/>
      <c r="JPF805" s="20"/>
      <c r="JPG805" s="20"/>
      <c r="JPH805" s="20"/>
      <c r="JPI805" s="20"/>
      <c r="JPJ805" s="20"/>
      <c r="JPK805" s="20"/>
      <c r="JPL805" s="20"/>
      <c r="JPM805" s="20"/>
      <c r="JPN805" s="20"/>
      <c r="JPO805" s="20"/>
      <c r="JPP805" s="20"/>
      <c r="JPQ805" s="20"/>
      <c r="JPR805" s="20"/>
      <c r="JPS805" s="20"/>
      <c r="JPT805" s="20"/>
      <c r="JPU805" s="20"/>
      <c r="JPV805" s="20"/>
      <c r="JPW805" s="20"/>
      <c r="JPX805" s="20"/>
      <c r="JPY805" s="20"/>
      <c r="JPZ805" s="20"/>
      <c r="JQA805" s="20"/>
      <c r="JQB805" s="20"/>
      <c r="JQC805" s="20"/>
      <c r="JQD805" s="20"/>
      <c r="JQE805" s="20"/>
      <c r="JQF805" s="20"/>
      <c r="JQG805" s="20"/>
      <c r="JQH805" s="20"/>
      <c r="JQI805" s="20"/>
      <c r="JQJ805" s="20"/>
      <c r="JQK805" s="20"/>
      <c r="JQL805" s="20"/>
      <c r="JQM805" s="20"/>
      <c r="JQN805" s="20"/>
      <c r="JQO805" s="20"/>
      <c r="JQP805" s="20"/>
      <c r="JQQ805" s="20"/>
      <c r="JQR805" s="20"/>
      <c r="JQS805" s="20"/>
      <c r="JQT805" s="20"/>
      <c r="JQU805" s="20"/>
      <c r="JQV805" s="20"/>
      <c r="JQW805" s="20"/>
      <c r="JQX805" s="20"/>
      <c r="JQY805" s="20"/>
      <c r="JQZ805" s="20"/>
      <c r="JRA805" s="20"/>
      <c r="JRB805" s="20"/>
      <c r="JRC805" s="20"/>
      <c r="JRD805" s="20"/>
      <c r="JRE805" s="20"/>
      <c r="JRF805" s="20"/>
      <c r="JRG805" s="20"/>
      <c r="JRH805" s="20"/>
      <c r="JRI805" s="20"/>
      <c r="JRJ805" s="20"/>
      <c r="JRK805" s="20"/>
      <c r="JRL805" s="20"/>
      <c r="JRM805" s="20"/>
      <c r="JRN805" s="20"/>
      <c r="JRO805" s="20"/>
      <c r="JRP805" s="20"/>
      <c r="JRQ805" s="20"/>
      <c r="JRR805" s="20"/>
      <c r="JRS805" s="20"/>
      <c r="JRT805" s="20"/>
      <c r="JRU805" s="20"/>
      <c r="JRV805" s="20"/>
      <c r="JRW805" s="20"/>
      <c r="JRX805" s="20"/>
      <c r="JRY805" s="20"/>
      <c r="JRZ805" s="20"/>
      <c r="JSA805" s="20"/>
      <c r="JSB805" s="20"/>
      <c r="JSC805" s="20"/>
      <c r="JSD805" s="20"/>
      <c r="JSE805" s="20"/>
      <c r="JSF805" s="20"/>
      <c r="JSG805" s="20"/>
      <c r="JSH805" s="20"/>
      <c r="JSI805" s="20"/>
      <c r="JSJ805" s="20"/>
      <c r="JSK805" s="20"/>
      <c r="JSL805" s="20"/>
      <c r="JSM805" s="20"/>
      <c r="JSN805" s="20"/>
      <c r="JSO805" s="20"/>
      <c r="JSP805" s="20"/>
      <c r="JSQ805" s="20"/>
      <c r="JSR805" s="20"/>
      <c r="JSS805" s="20"/>
      <c r="JST805" s="20"/>
      <c r="JSU805" s="20"/>
      <c r="JSV805" s="20"/>
      <c r="JSW805" s="20"/>
      <c r="JSX805" s="20"/>
      <c r="JSY805" s="20"/>
      <c r="JSZ805" s="20"/>
      <c r="JTA805" s="20"/>
      <c r="JTB805" s="20"/>
      <c r="JTC805" s="20"/>
      <c r="JTD805" s="20"/>
      <c r="JTE805" s="20"/>
      <c r="JTF805" s="20"/>
      <c r="JTG805" s="20"/>
      <c r="JTH805" s="20"/>
      <c r="JTI805" s="20"/>
      <c r="JTJ805" s="20"/>
      <c r="JTK805" s="20"/>
      <c r="JTL805" s="20"/>
      <c r="JTM805" s="20"/>
      <c r="JTN805" s="20"/>
      <c r="JTO805" s="20"/>
      <c r="JTP805" s="20"/>
      <c r="JTQ805" s="20"/>
      <c r="JTR805" s="20"/>
      <c r="JTS805" s="20"/>
      <c r="JTT805" s="20"/>
      <c r="JTU805" s="20"/>
      <c r="JTV805" s="20"/>
      <c r="JTW805" s="20"/>
      <c r="JTX805" s="20"/>
      <c r="JTY805" s="20"/>
      <c r="JTZ805" s="20"/>
      <c r="JUA805" s="20"/>
      <c r="JUB805" s="20"/>
      <c r="JUC805" s="20"/>
      <c r="JUD805" s="20"/>
      <c r="JUE805" s="20"/>
      <c r="JUF805" s="20"/>
      <c r="JUG805" s="20"/>
      <c r="JUH805" s="20"/>
      <c r="JUI805" s="20"/>
      <c r="JUJ805" s="20"/>
      <c r="JUK805" s="20"/>
      <c r="JUL805" s="20"/>
      <c r="JUM805" s="20"/>
      <c r="JUN805" s="20"/>
      <c r="JUO805" s="20"/>
      <c r="JUP805" s="20"/>
      <c r="JUQ805" s="20"/>
      <c r="JUR805" s="20"/>
      <c r="JUS805" s="20"/>
      <c r="JUT805" s="20"/>
      <c r="JUU805" s="20"/>
      <c r="JUV805" s="20"/>
      <c r="JUW805" s="20"/>
      <c r="JUX805" s="20"/>
      <c r="JUY805" s="20"/>
      <c r="JUZ805" s="20"/>
      <c r="JVA805" s="20"/>
      <c r="JVB805" s="20"/>
      <c r="JVC805" s="20"/>
      <c r="JVD805" s="20"/>
      <c r="JVE805" s="20"/>
      <c r="JVF805" s="20"/>
      <c r="JVG805" s="20"/>
      <c r="JVH805" s="20"/>
      <c r="JVI805" s="20"/>
      <c r="JVJ805" s="20"/>
      <c r="JVK805" s="20"/>
      <c r="JVL805" s="20"/>
      <c r="JVM805" s="20"/>
      <c r="JVN805" s="20"/>
      <c r="JVO805" s="20"/>
      <c r="JVP805" s="20"/>
      <c r="JVQ805" s="20"/>
      <c r="JVR805" s="20"/>
      <c r="JVS805" s="20"/>
      <c r="JVT805" s="20"/>
      <c r="JVU805" s="20"/>
      <c r="JVV805" s="20"/>
      <c r="JVW805" s="20"/>
      <c r="JVX805" s="20"/>
      <c r="JVY805" s="20"/>
      <c r="JVZ805" s="20"/>
      <c r="JWA805" s="20"/>
      <c r="JWB805" s="20"/>
      <c r="JWC805" s="20"/>
      <c r="JWD805" s="20"/>
      <c r="JWE805" s="20"/>
      <c r="JWF805" s="20"/>
      <c r="JWG805" s="20"/>
      <c r="JWH805" s="20"/>
      <c r="JWI805" s="20"/>
      <c r="JWJ805" s="20"/>
      <c r="JWK805" s="20"/>
      <c r="JWL805" s="20"/>
      <c r="JWM805" s="20"/>
      <c r="JWN805" s="20"/>
      <c r="JWO805" s="20"/>
      <c r="JWP805" s="20"/>
      <c r="JWQ805" s="20"/>
      <c r="JWR805" s="20"/>
      <c r="JWS805" s="20"/>
      <c r="JWT805" s="20"/>
      <c r="JWU805" s="20"/>
      <c r="JWV805" s="20"/>
      <c r="JWW805" s="20"/>
      <c r="JWX805" s="20"/>
      <c r="JWY805" s="20"/>
      <c r="JWZ805" s="20"/>
      <c r="JXA805" s="20"/>
      <c r="JXB805" s="20"/>
      <c r="JXC805" s="20"/>
      <c r="JXD805" s="20"/>
      <c r="JXE805" s="20"/>
      <c r="JXF805" s="20"/>
      <c r="JXG805" s="20"/>
      <c r="JXH805" s="20"/>
      <c r="JXI805" s="20"/>
      <c r="JXJ805" s="20"/>
      <c r="JXK805" s="20"/>
      <c r="JXL805" s="20"/>
      <c r="JXM805" s="20"/>
      <c r="JXN805" s="20"/>
      <c r="JXO805" s="20"/>
      <c r="JXP805" s="20"/>
      <c r="JXQ805" s="20"/>
      <c r="JXR805" s="20"/>
      <c r="JXS805" s="20"/>
      <c r="JXT805" s="20"/>
      <c r="JXU805" s="20"/>
      <c r="JXV805" s="20"/>
      <c r="JXW805" s="20"/>
      <c r="JXX805" s="20"/>
      <c r="JXY805" s="20"/>
      <c r="JXZ805" s="20"/>
      <c r="JYA805" s="20"/>
      <c r="JYB805" s="20"/>
      <c r="JYC805" s="20"/>
      <c r="JYD805" s="20"/>
      <c r="JYE805" s="20"/>
      <c r="JYF805" s="20"/>
      <c r="JYG805" s="20"/>
      <c r="JYH805" s="20"/>
      <c r="JYI805" s="20"/>
      <c r="JYJ805" s="20"/>
      <c r="JYK805" s="20"/>
      <c r="JYL805" s="20"/>
      <c r="JYM805" s="20"/>
      <c r="JYN805" s="20"/>
      <c r="JYO805" s="20"/>
      <c r="JYP805" s="20"/>
      <c r="JYQ805" s="20"/>
      <c r="JYR805" s="20"/>
      <c r="JYS805" s="20"/>
      <c r="JYT805" s="20"/>
      <c r="JYU805" s="20"/>
      <c r="JYV805" s="20"/>
      <c r="JYW805" s="20"/>
      <c r="JYX805" s="20"/>
      <c r="JYY805" s="20"/>
      <c r="JYZ805" s="20"/>
      <c r="JZA805" s="20"/>
      <c r="JZB805" s="20"/>
      <c r="JZC805" s="20"/>
      <c r="JZD805" s="20"/>
      <c r="JZE805" s="20"/>
      <c r="JZF805" s="20"/>
      <c r="JZG805" s="20"/>
      <c r="JZH805" s="20"/>
      <c r="JZI805" s="20"/>
      <c r="JZJ805" s="20"/>
      <c r="JZK805" s="20"/>
      <c r="JZL805" s="20"/>
      <c r="JZM805" s="20"/>
      <c r="JZN805" s="20"/>
      <c r="JZO805" s="20"/>
      <c r="JZP805" s="20"/>
      <c r="JZQ805" s="20"/>
      <c r="JZR805" s="20"/>
      <c r="JZS805" s="20"/>
      <c r="JZT805" s="20"/>
      <c r="JZU805" s="20"/>
      <c r="JZV805" s="20"/>
      <c r="JZW805" s="20"/>
      <c r="JZX805" s="20"/>
      <c r="JZY805" s="20"/>
      <c r="JZZ805" s="20"/>
      <c r="KAA805" s="20"/>
      <c r="KAB805" s="20"/>
      <c r="KAC805" s="20"/>
      <c r="KAD805" s="20"/>
      <c r="KAE805" s="20"/>
      <c r="KAF805" s="20"/>
      <c r="KAG805" s="20"/>
      <c r="KAH805" s="20"/>
      <c r="KAI805" s="20"/>
      <c r="KAJ805" s="20"/>
      <c r="KAK805" s="20"/>
      <c r="KAL805" s="20"/>
      <c r="KAM805" s="20"/>
      <c r="KAN805" s="20"/>
      <c r="KAO805" s="20"/>
      <c r="KAP805" s="20"/>
      <c r="KAQ805" s="20"/>
      <c r="KAR805" s="20"/>
      <c r="KAS805" s="20"/>
      <c r="KAT805" s="20"/>
      <c r="KAU805" s="20"/>
      <c r="KAV805" s="20"/>
      <c r="KAW805" s="20"/>
      <c r="KAX805" s="20"/>
      <c r="KAY805" s="20"/>
      <c r="KAZ805" s="20"/>
      <c r="KBA805" s="20"/>
      <c r="KBB805" s="20"/>
      <c r="KBC805" s="20"/>
      <c r="KBD805" s="20"/>
      <c r="KBE805" s="20"/>
      <c r="KBF805" s="20"/>
      <c r="KBG805" s="20"/>
      <c r="KBH805" s="20"/>
      <c r="KBI805" s="20"/>
      <c r="KBJ805" s="20"/>
      <c r="KBK805" s="20"/>
      <c r="KBL805" s="20"/>
      <c r="KBM805" s="20"/>
      <c r="KBN805" s="20"/>
      <c r="KBO805" s="20"/>
      <c r="KBP805" s="20"/>
      <c r="KBQ805" s="20"/>
      <c r="KBR805" s="20"/>
      <c r="KBS805" s="20"/>
      <c r="KBT805" s="20"/>
      <c r="KBU805" s="20"/>
      <c r="KBV805" s="20"/>
      <c r="KBW805" s="20"/>
      <c r="KBX805" s="20"/>
      <c r="KBY805" s="20"/>
      <c r="KBZ805" s="20"/>
      <c r="KCA805" s="20"/>
      <c r="KCB805" s="20"/>
      <c r="KCC805" s="20"/>
      <c r="KCD805" s="20"/>
      <c r="KCE805" s="20"/>
      <c r="KCF805" s="20"/>
      <c r="KCG805" s="20"/>
      <c r="KCH805" s="20"/>
      <c r="KCI805" s="20"/>
      <c r="KCJ805" s="20"/>
      <c r="KCK805" s="20"/>
      <c r="KCL805" s="20"/>
      <c r="KCM805" s="20"/>
      <c r="KCN805" s="20"/>
      <c r="KCO805" s="20"/>
      <c r="KCP805" s="20"/>
      <c r="KCQ805" s="20"/>
      <c r="KCR805" s="20"/>
      <c r="KCS805" s="20"/>
      <c r="KCT805" s="20"/>
      <c r="KCU805" s="20"/>
      <c r="KCV805" s="20"/>
      <c r="KCW805" s="20"/>
      <c r="KCX805" s="20"/>
      <c r="KCY805" s="20"/>
      <c r="KCZ805" s="20"/>
      <c r="KDA805" s="20"/>
      <c r="KDB805" s="20"/>
      <c r="KDC805" s="20"/>
      <c r="KDD805" s="20"/>
      <c r="KDE805" s="20"/>
      <c r="KDF805" s="20"/>
      <c r="KDG805" s="20"/>
      <c r="KDH805" s="20"/>
      <c r="KDI805" s="20"/>
      <c r="KDJ805" s="20"/>
      <c r="KDK805" s="20"/>
      <c r="KDL805" s="20"/>
      <c r="KDM805" s="20"/>
      <c r="KDN805" s="20"/>
      <c r="KDO805" s="20"/>
      <c r="KDP805" s="20"/>
      <c r="KDQ805" s="20"/>
      <c r="KDR805" s="20"/>
      <c r="KDS805" s="20"/>
      <c r="KDT805" s="20"/>
      <c r="KDU805" s="20"/>
      <c r="KDV805" s="20"/>
      <c r="KDW805" s="20"/>
      <c r="KDX805" s="20"/>
      <c r="KDY805" s="20"/>
      <c r="KDZ805" s="20"/>
      <c r="KEA805" s="20"/>
      <c r="KEB805" s="20"/>
      <c r="KEC805" s="20"/>
      <c r="KED805" s="20"/>
      <c r="KEE805" s="20"/>
      <c r="KEF805" s="20"/>
      <c r="KEG805" s="20"/>
      <c r="KEH805" s="20"/>
      <c r="KEI805" s="20"/>
      <c r="KEJ805" s="20"/>
      <c r="KEK805" s="20"/>
      <c r="KEL805" s="20"/>
      <c r="KEM805" s="20"/>
      <c r="KEN805" s="20"/>
      <c r="KEO805" s="20"/>
      <c r="KEP805" s="20"/>
      <c r="KEQ805" s="20"/>
      <c r="KER805" s="20"/>
      <c r="KES805" s="20"/>
      <c r="KET805" s="20"/>
      <c r="KEU805" s="20"/>
      <c r="KEV805" s="20"/>
      <c r="KEW805" s="20"/>
      <c r="KEX805" s="20"/>
      <c r="KEY805" s="20"/>
      <c r="KEZ805" s="20"/>
      <c r="KFA805" s="20"/>
      <c r="KFB805" s="20"/>
      <c r="KFC805" s="20"/>
      <c r="KFD805" s="20"/>
      <c r="KFE805" s="20"/>
      <c r="KFF805" s="20"/>
      <c r="KFG805" s="20"/>
      <c r="KFH805" s="20"/>
      <c r="KFI805" s="20"/>
      <c r="KFJ805" s="20"/>
      <c r="KFK805" s="20"/>
      <c r="KFL805" s="20"/>
      <c r="KFM805" s="20"/>
      <c r="KFN805" s="20"/>
      <c r="KFO805" s="20"/>
      <c r="KFP805" s="20"/>
      <c r="KFQ805" s="20"/>
      <c r="KFR805" s="20"/>
      <c r="KFS805" s="20"/>
      <c r="KFT805" s="20"/>
      <c r="KFU805" s="20"/>
      <c r="KFV805" s="20"/>
      <c r="KFW805" s="20"/>
      <c r="KFX805" s="20"/>
      <c r="KFY805" s="20"/>
      <c r="KFZ805" s="20"/>
      <c r="KGA805" s="20"/>
      <c r="KGB805" s="20"/>
      <c r="KGC805" s="20"/>
      <c r="KGD805" s="20"/>
      <c r="KGE805" s="20"/>
      <c r="KGF805" s="20"/>
      <c r="KGG805" s="20"/>
      <c r="KGH805" s="20"/>
      <c r="KGI805" s="20"/>
      <c r="KGJ805" s="20"/>
      <c r="KGK805" s="20"/>
      <c r="KGL805" s="20"/>
      <c r="KGM805" s="20"/>
      <c r="KGN805" s="20"/>
      <c r="KGO805" s="20"/>
      <c r="KGP805" s="20"/>
      <c r="KGQ805" s="20"/>
      <c r="KGR805" s="20"/>
      <c r="KGS805" s="20"/>
      <c r="KGT805" s="20"/>
      <c r="KGU805" s="20"/>
      <c r="KGV805" s="20"/>
      <c r="KGW805" s="20"/>
      <c r="KGX805" s="20"/>
      <c r="KGY805" s="20"/>
      <c r="KGZ805" s="20"/>
      <c r="KHA805" s="20"/>
      <c r="KHB805" s="20"/>
      <c r="KHC805" s="20"/>
      <c r="KHD805" s="20"/>
      <c r="KHE805" s="20"/>
      <c r="KHF805" s="20"/>
      <c r="KHG805" s="20"/>
      <c r="KHH805" s="20"/>
      <c r="KHI805" s="20"/>
      <c r="KHJ805" s="20"/>
      <c r="KHK805" s="20"/>
      <c r="KHL805" s="20"/>
      <c r="KHM805" s="20"/>
      <c r="KHN805" s="20"/>
      <c r="KHO805" s="20"/>
      <c r="KHP805" s="20"/>
      <c r="KHQ805" s="20"/>
      <c r="KHR805" s="20"/>
      <c r="KHS805" s="20"/>
      <c r="KHT805" s="20"/>
      <c r="KHU805" s="20"/>
      <c r="KHV805" s="20"/>
      <c r="KHW805" s="20"/>
      <c r="KHX805" s="20"/>
      <c r="KHY805" s="20"/>
      <c r="KHZ805" s="20"/>
      <c r="KIA805" s="20"/>
      <c r="KIB805" s="20"/>
      <c r="KIC805" s="20"/>
      <c r="KID805" s="20"/>
      <c r="KIE805" s="20"/>
      <c r="KIF805" s="20"/>
      <c r="KIG805" s="20"/>
      <c r="KIH805" s="20"/>
      <c r="KII805" s="20"/>
      <c r="KIJ805" s="20"/>
      <c r="KIK805" s="20"/>
      <c r="KIL805" s="20"/>
      <c r="KIM805" s="20"/>
      <c r="KIN805" s="20"/>
      <c r="KIO805" s="20"/>
      <c r="KIP805" s="20"/>
      <c r="KIQ805" s="20"/>
      <c r="KIR805" s="20"/>
      <c r="KIS805" s="20"/>
      <c r="KIT805" s="20"/>
      <c r="KIU805" s="20"/>
      <c r="KIV805" s="20"/>
      <c r="KIW805" s="20"/>
      <c r="KIX805" s="20"/>
      <c r="KIY805" s="20"/>
      <c r="KIZ805" s="20"/>
      <c r="KJA805" s="20"/>
      <c r="KJB805" s="20"/>
      <c r="KJC805" s="20"/>
      <c r="KJD805" s="20"/>
      <c r="KJE805" s="20"/>
      <c r="KJF805" s="20"/>
      <c r="KJG805" s="20"/>
      <c r="KJH805" s="20"/>
      <c r="KJI805" s="20"/>
      <c r="KJJ805" s="20"/>
      <c r="KJK805" s="20"/>
      <c r="KJL805" s="20"/>
      <c r="KJM805" s="20"/>
      <c r="KJN805" s="20"/>
      <c r="KJO805" s="20"/>
      <c r="KJP805" s="20"/>
      <c r="KJQ805" s="20"/>
      <c r="KJR805" s="20"/>
      <c r="KJS805" s="20"/>
      <c r="KJT805" s="20"/>
      <c r="KJU805" s="20"/>
      <c r="KJV805" s="20"/>
      <c r="KJW805" s="20"/>
      <c r="KJX805" s="20"/>
      <c r="KJY805" s="20"/>
      <c r="KJZ805" s="20"/>
      <c r="KKA805" s="20"/>
      <c r="KKB805" s="20"/>
      <c r="KKC805" s="20"/>
      <c r="KKD805" s="20"/>
      <c r="KKE805" s="20"/>
      <c r="KKF805" s="20"/>
      <c r="KKG805" s="20"/>
      <c r="KKH805" s="20"/>
      <c r="KKI805" s="20"/>
      <c r="KKJ805" s="20"/>
      <c r="KKK805" s="20"/>
      <c r="KKL805" s="20"/>
      <c r="KKM805" s="20"/>
      <c r="KKN805" s="20"/>
      <c r="KKO805" s="20"/>
      <c r="KKP805" s="20"/>
      <c r="KKQ805" s="20"/>
      <c r="KKR805" s="20"/>
      <c r="KKS805" s="20"/>
      <c r="KKT805" s="20"/>
      <c r="KKU805" s="20"/>
      <c r="KKV805" s="20"/>
      <c r="KKW805" s="20"/>
      <c r="KKX805" s="20"/>
      <c r="KKY805" s="20"/>
      <c r="KKZ805" s="20"/>
      <c r="KLA805" s="20"/>
      <c r="KLB805" s="20"/>
      <c r="KLC805" s="20"/>
      <c r="KLD805" s="20"/>
      <c r="KLE805" s="20"/>
      <c r="KLF805" s="20"/>
      <c r="KLG805" s="20"/>
      <c r="KLH805" s="20"/>
      <c r="KLI805" s="20"/>
      <c r="KLJ805" s="20"/>
      <c r="KLK805" s="20"/>
      <c r="KLL805" s="20"/>
      <c r="KLM805" s="20"/>
      <c r="KLN805" s="20"/>
      <c r="KLO805" s="20"/>
      <c r="KLP805" s="20"/>
      <c r="KLQ805" s="20"/>
      <c r="KLR805" s="20"/>
      <c r="KLS805" s="20"/>
      <c r="KLT805" s="20"/>
      <c r="KLU805" s="20"/>
      <c r="KLV805" s="20"/>
      <c r="KLW805" s="20"/>
      <c r="KLX805" s="20"/>
      <c r="KLY805" s="20"/>
      <c r="KLZ805" s="20"/>
      <c r="KMA805" s="20"/>
      <c r="KMB805" s="20"/>
      <c r="KMC805" s="20"/>
      <c r="KMD805" s="20"/>
      <c r="KME805" s="20"/>
      <c r="KMF805" s="20"/>
      <c r="KMG805" s="20"/>
      <c r="KMH805" s="20"/>
      <c r="KMI805" s="20"/>
      <c r="KMJ805" s="20"/>
      <c r="KMK805" s="20"/>
      <c r="KML805" s="20"/>
      <c r="KMM805" s="20"/>
      <c r="KMN805" s="20"/>
      <c r="KMO805" s="20"/>
      <c r="KMP805" s="20"/>
      <c r="KMQ805" s="20"/>
      <c r="KMR805" s="20"/>
      <c r="KMS805" s="20"/>
      <c r="KMT805" s="20"/>
      <c r="KMU805" s="20"/>
      <c r="KMV805" s="20"/>
      <c r="KMW805" s="20"/>
      <c r="KMX805" s="20"/>
      <c r="KMY805" s="20"/>
      <c r="KMZ805" s="20"/>
      <c r="KNA805" s="20"/>
      <c r="KNB805" s="20"/>
      <c r="KNC805" s="20"/>
      <c r="KND805" s="20"/>
      <c r="KNE805" s="20"/>
      <c r="KNF805" s="20"/>
      <c r="KNG805" s="20"/>
      <c r="KNH805" s="20"/>
      <c r="KNI805" s="20"/>
      <c r="KNJ805" s="20"/>
      <c r="KNK805" s="20"/>
      <c r="KNL805" s="20"/>
      <c r="KNM805" s="20"/>
      <c r="KNN805" s="20"/>
      <c r="KNO805" s="20"/>
      <c r="KNP805" s="20"/>
      <c r="KNQ805" s="20"/>
      <c r="KNR805" s="20"/>
      <c r="KNS805" s="20"/>
      <c r="KNT805" s="20"/>
      <c r="KNU805" s="20"/>
      <c r="KNV805" s="20"/>
      <c r="KNW805" s="20"/>
      <c r="KNX805" s="20"/>
      <c r="KNY805" s="20"/>
      <c r="KNZ805" s="20"/>
      <c r="KOA805" s="20"/>
      <c r="KOB805" s="20"/>
      <c r="KOC805" s="20"/>
      <c r="KOD805" s="20"/>
      <c r="KOE805" s="20"/>
      <c r="KOF805" s="20"/>
      <c r="KOG805" s="20"/>
      <c r="KOH805" s="20"/>
      <c r="KOI805" s="20"/>
      <c r="KOJ805" s="20"/>
      <c r="KOK805" s="20"/>
      <c r="KOL805" s="20"/>
      <c r="KOM805" s="20"/>
      <c r="KON805" s="20"/>
      <c r="KOO805" s="20"/>
      <c r="KOP805" s="20"/>
      <c r="KOQ805" s="20"/>
      <c r="KOR805" s="20"/>
      <c r="KOS805" s="20"/>
      <c r="KOT805" s="20"/>
      <c r="KOU805" s="20"/>
      <c r="KOV805" s="20"/>
      <c r="KOW805" s="20"/>
      <c r="KOX805" s="20"/>
      <c r="KOY805" s="20"/>
      <c r="KOZ805" s="20"/>
      <c r="KPA805" s="20"/>
      <c r="KPB805" s="20"/>
      <c r="KPC805" s="20"/>
      <c r="KPD805" s="20"/>
      <c r="KPE805" s="20"/>
      <c r="KPF805" s="20"/>
      <c r="KPG805" s="20"/>
      <c r="KPH805" s="20"/>
      <c r="KPI805" s="20"/>
      <c r="KPJ805" s="20"/>
      <c r="KPK805" s="20"/>
      <c r="KPL805" s="20"/>
      <c r="KPM805" s="20"/>
      <c r="KPN805" s="20"/>
      <c r="KPO805" s="20"/>
      <c r="KPP805" s="20"/>
      <c r="KPQ805" s="20"/>
      <c r="KPR805" s="20"/>
      <c r="KPS805" s="20"/>
      <c r="KPT805" s="20"/>
      <c r="KPU805" s="20"/>
      <c r="KPV805" s="20"/>
      <c r="KPW805" s="20"/>
      <c r="KPX805" s="20"/>
      <c r="KPY805" s="20"/>
      <c r="KPZ805" s="20"/>
      <c r="KQA805" s="20"/>
      <c r="KQB805" s="20"/>
      <c r="KQC805" s="20"/>
      <c r="KQD805" s="20"/>
      <c r="KQE805" s="20"/>
      <c r="KQF805" s="20"/>
      <c r="KQG805" s="20"/>
      <c r="KQH805" s="20"/>
      <c r="KQI805" s="20"/>
      <c r="KQJ805" s="20"/>
      <c r="KQK805" s="20"/>
      <c r="KQL805" s="20"/>
      <c r="KQM805" s="20"/>
      <c r="KQN805" s="20"/>
      <c r="KQO805" s="20"/>
      <c r="KQP805" s="20"/>
      <c r="KQQ805" s="20"/>
      <c r="KQR805" s="20"/>
      <c r="KQS805" s="20"/>
      <c r="KQT805" s="20"/>
      <c r="KQU805" s="20"/>
      <c r="KQV805" s="20"/>
      <c r="KQW805" s="20"/>
      <c r="KQX805" s="20"/>
      <c r="KQY805" s="20"/>
      <c r="KQZ805" s="20"/>
      <c r="KRA805" s="20"/>
      <c r="KRB805" s="20"/>
      <c r="KRC805" s="20"/>
      <c r="KRD805" s="20"/>
      <c r="KRE805" s="20"/>
      <c r="KRF805" s="20"/>
      <c r="KRG805" s="20"/>
      <c r="KRH805" s="20"/>
      <c r="KRI805" s="20"/>
      <c r="KRJ805" s="20"/>
      <c r="KRK805" s="20"/>
      <c r="KRL805" s="20"/>
      <c r="KRM805" s="20"/>
      <c r="KRN805" s="20"/>
      <c r="KRO805" s="20"/>
      <c r="KRP805" s="20"/>
      <c r="KRQ805" s="20"/>
      <c r="KRR805" s="20"/>
      <c r="KRS805" s="20"/>
      <c r="KRT805" s="20"/>
      <c r="KRU805" s="20"/>
      <c r="KRV805" s="20"/>
      <c r="KRW805" s="20"/>
      <c r="KRX805" s="20"/>
      <c r="KRY805" s="20"/>
      <c r="KRZ805" s="20"/>
      <c r="KSA805" s="20"/>
      <c r="KSB805" s="20"/>
      <c r="KSC805" s="20"/>
      <c r="KSD805" s="20"/>
      <c r="KSE805" s="20"/>
      <c r="KSF805" s="20"/>
      <c r="KSG805" s="20"/>
      <c r="KSH805" s="20"/>
      <c r="KSI805" s="20"/>
      <c r="KSJ805" s="20"/>
      <c r="KSK805" s="20"/>
      <c r="KSL805" s="20"/>
      <c r="KSM805" s="20"/>
      <c r="KSN805" s="20"/>
      <c r="KSO805" s="20"/>
      <c r="KSP805" s="20"/>
      <c r="KSQ805" s="20"/>
      <c r="KSR805" s="20"/>
      <c r="KSS805" s="20"/>
      <c r="KST805" s="20"/>
      <c r="KSU805" s="20"/>
      <c r="KSV805" s="20"/>
      <c r="KSW805" s="20"/>
      <c r="KSX805" s="20"/>
      <c r="KSY805" s="20"/>
      <c r="KSZ805" s="20"/>
      <c r="KTA805" s="20"/>
      <c r="KTB805" s="20"/>
      <c r="KTC805" s="20"/>
      <c r="KTD805" s="20"/>
      <c r="KTE805" s="20"/>
      <c r="KTF805" s="20"/>
      <c r="KTG805" s="20"/>
      <c r="KTH805" s="20"/>
      <c r="KTI805" s="20"/>
      <c r="KTJ805" s="20"/>
      <c r="KTK805" s="20"/>
      <c r="KTL805" s="20"/>
      <c r="KTM805" s="20"/>
      <c r="KTN805" s="20"/>
      <c r="KTO805" s="20"/>
      <c r="KTP805" s="20"/>
      <c r="KTQ805" s="20"/>
      <c r="KTR805" s="20"/>
      <c r="KTS805" s="20"/>
      <c r="KTT805" s="20"/>
      <c r="KTU805" s="20"/>
      <c r="KTV805" s="20"/>
      <c r="KTW805" s="20"/>
      <c r="KTX805" s="20"/>
      <c r="KTY805" s="20"/>
      <c r="KTZ805" s="20"/>
      <c r="KUA805" s="20"/>
      <c r="KUB805" s="20"/>
      <c r="KUC805" s="20"/>
      <c r="KUD805" s="20"/>
      <c r="KUE805" s="20"/>
      <c r="KUF805" s="20"/>
      <c r="KUG805" s="20"/>
      <c r="KUH805" s="20"/>
      <c r="KUI805" s="20"/>
      <c r="KUJ805" s="20"/>
      <c r="KUK805" s="20"/>
      <c r="KUL805" s="20"/>
      <c r="KUM805" s="20"/>
      <c r="KUN805" s="20"/>
      <c r="KUO805" s="20"/>
      <c r="KUP805" s="20"/>
      <c r="KUQ805" s="20"/>
      <c r="KUR805" s="20"/>
      <c r="KUS805" s="20"/>
      <c r="KUT805" s="20"/>
      <c r="KUU805" s="20"/>
      <c r="KUV805" s="20"/>
      <c r="KUW805" s="20"/>
      <c r="KUX805" s="20"/>
      <c r="KUY805" s="20"/>
      <c r="KUZ805" s="20"/>
      <c r="KVA805" s="20"/>
      <c r="KVB805" s="20"/>
      <c r="KVC805" s="20"/>
      <c r="KVD805" s="20"/>
      <c r="KVE805" s="20"/>
      <c r="KVF805" s="20"/>
      <c r="KVG805" s="20"/>
      <c r="KVH805" s="20"/>
      <c r="KVI805" s="20"/>
      <c r="KVJ805" s="20"/>
      <c r="KVK805" s="20"/>
      <c r="KVL805" s="20"/>
      <c r="KVM805" s="20"/>
      <c r="KVN805" s="20"/>
      <c r="KVO805" s="20"/>
      <c r="KVP805" s="20"/>
      <c r="KVQ805" s="20"/>
      <c r="KVR805" s="20"/>
      <c r="KVS805" s="20"/>
      <c r="KVT805" s="20"/>
      <c r="KVU805" s="20"/>
      <c r="KVV805" s="20"/>
      <c r="KVW805" s="20"/>
      <c r="KVX805" s="20"/>
      <c r="KVY805" s="20"/>
      <c r="KVZ805" s="20"/>
      <c r="KWA805" s="20"/>
      <c r="KWB805" s="20"/>
      <c r="KWC805" s="20"/>
      <c r="KWD805" s="20"/>
      <c r="KWE805" s="20"/>
      <c r="KWF805" s="20"/>
      <c r="KWG805" s="20"/>
      <c r="KWH805" s="20"/>
      <c r="KWI805" s="20"/>
      <c r="KWJ805" s="20"/>
      <c r="KWK805" s="20"/>
      <c r="KWL805" s="20"/>
      <c r="KWM805" s="20"/>
      <c r="KWN805" s="20"/>
      <c r="KWO805" s="20"/>
      <c r="KWP805" s="20"/>
      <c r="KWQ805" s="20"/>
      <c r="KWR805" s="20"/>
      <c r="KWS805" s="20"/>
      <c r="KWT805" s="20"/>
      <c r="KWU805" s="20"/>
      <c r="KWV805" s="20"/>
      <c r="KWW805" s="20"/>
      <c r="KWX805" s="20"/>
      <c r="KWY805" s="20"/>
      <c r="KWZ805" s="20"/>
      <c r="KXA805" s="20"/>
      <c r="KXB805" s="20"/>
      <c r="KXC805" s="20"/>
      <c r="KXD805" s="20"/>
      <c r="KXE805" s="20"/>
      <c r="KXF805" s="20"/>
      <c r="KXG805" s="20"/>
      <c r="KXH805" s="20"/>
      <c r="KXI805" s="20"/>
      <c r="KXJ805" s="20"/>
      <c r="KXK805" s="20"/>
      <c r="KXL805" s="20"/>
      <c r="KXM805" s="20"/>
      <c r="KXN805" s="20"/>
      <c r="KXO805" s="20"/>
      <c r="KXP805" s="20"/>
      <c r="KXQ805" s="20"/>
      <c r="KXR805" s="20"/>
      <c r="KXS805" s="20"/>
      <c r="KXT805" s="20"/>
      <c r="KXU805" s="20"/>
      <c r="KXV805" s="20"/>
      <c r="KXW805" s="20"/>
      <c r="KXX805" s="20"/>
      <c r="KXY805" s="20"/>
      <c r="KXZ805" s="20"/>
      <c r="KYA805" s="20"/>
      <c r="KYB805" s="20"/>
      <c r="KYC805" s="20"/>
      <c r="KYD805" s="20"/>
      <c r="KYE805" s="20"/>
      <c r="KYF805" s="20"/>
      <c r="KYG805" s="20"/>
      <c r="KYH805" s="20"/>
      <c r="KYI805" s="20"/>
      <c r="KYJ805" s="20"/>
      <c r="KYK805" s="20"/>
      <c r="KYL805" s="20"/>
      <c r="KYM805" s="20"/>
      <c r="KYN805" s="20"/>
      <c r="KYO805" s="20"/>
      <c r="KYP805" s="20"/>
      <c r="KYQ805" s="20"/>
      <c r="KYR805" s="20"/>
      <c r="KYS805" s="20"/>
      <c r="KYT805" s="20"/>
      <c r="KYU805" s="20"/>
      <c r="KYV805" s="20"/>
      <c r="KYW805" s="20"/>
      <c r="KYX805" s="20"/>
      <c r="KYY805" s="20"/>
      <c r="KYZ805" s="20"/>
      <c r="KZA805" s="20"/>
      <c r="KZB805" s="20"/>
      <c r="KZC805" s="20"/>
      <c r="KZD805" s="20"/>
      <c r="KZE805" s="20"/>
      <c r="KZF805" s="20"/>
      <c r="KZG805" s="20"/>
      <c r="KZH805" s="20"/>
      <c r="KZI805" s="20"/>
      <c r="KZJ805" s="20"/>
      <c r="KZK805" s="20"/>
      <c r="KZL805" s="20"/>
      <c r="KZM805" s="20"/>
      <c r="KZN805" s="20"/>
      <c r="KZO805" s="20"/>
      <c r="KZP805" s="20"/>
      <c r="KZQ805" s="20"/>
      <c r="KZR805" s="20"/>
      <c r="KZS805" s="20"/>
      <c r="KZT805" s="20"/>
      <c r="KZU805" s="20"/>
      <c r="KZV805" s="20"/>
      <c r="KZW805" s="20"/>
      <c r="KZX805" s="20"/>
      <c r="KZY805" s="20"/>
      <c r="KZZ805" s="20"/>
      <c r="LAA805" s="20"/>
      <c r="LAB805" s="20"/>
      <c r="LAC805" s="20"/>
      <c r="LAD805" s="20"/>
      <c r="LAE805" s="20"/>
      <c r="LAF805" s="20"/>
      <c r="LAG805" s="20"/>
      <c r="LAH805" s="20"/>
      <c r="LAI805" s="20"/>
      <c r="LAJ805" s="20"/>
      <c r="LAK805" s="20"/>
      <c r="LAL805" s="20"/>
      <c r="LAM805" s="20"/>
      <c r="LAN805" s="20"/>
      <c r="LAO805" s="20"/>
      <c r="LAP805" s="20"/>
      <c r="LAQ805" s="20"/>
      <c r="LAR805" s="20"/>
      <c r="LAS805" s="20"/>
      <c r="LAT805" s="20"/>
      <c r="LAU805" s="20"/>
      <c r="LAV805" s="20"/>
      <c r="LAW805" s="20"/>
      <c r="LAX805" s="20"/>
      <c r="LAY805" s="20"/>
      <c r="LAZ805" s="20"/>
      <c r="LBA805" s="20"/>
      <c r="LBB805" s="20"/>
      <c r="LBC805" s="20"/>
      <c r="LBD805" s="20"/>
      <c r="LBE805" s="20"/>
      <c r="LBF805" s="20"/>
      <c r="LBG805" s="20"/>
      <c r="LBH805" s="20"/>
      <c r="LBI805" s="20"/>
      <c r="LBJ805" s="20"/>
      <c r="LBK805" s="20"/>
      <c r="LBL805" s="20"/>
      <c r="LBM805" s="20"/>
      <c r="LBN805" s="20"/>
      <c r="LBO805" s="20"/>
      <c r="LBP805" s="20"/>
      <c r="LBQ805" s="20"/>
      <c r="LBR805" s="20"/>
      <c r="LBS805" s="20"/>
      <c r="LBT805" s="20"/>
      <c r="LBU805" s="20"/>
      <c r="LBV805" s="20"/>
      <c r="LBW805" s="20"/>
      <c r="LBX805" s="20"/>
      <c r="LBY805" s="20"/>
      <c r="LBZ805" s="20"/>
      <c r="LCA805" s="20"/>
      <c r="LCB805" s="20"/>
      <c r="LCC805" s="20"/>
      <c r="LCD805" s="20"/>
      <c r="LCE805" s="20"/>
      <c r="LCF805" s="20"/>
      <c r="LCG805" s="20"/>
      <c r="LCH805" s="20"/>
      <c r="LCI805" s="20"/>
      <c r="LCJ805" s="20"/>
      <c r="LCK805" s="20"/>
      <c r="LCL805" s="20"/>
      <c r="LCM805" s="20"/>
      <c r="LCN805" s="20"/>
      <c r="LCO805" s="20"/>
      <c r="LCP805" s="20"/>
      <c r="LCQ805" s="20"/>
      <c r="LCR805" s="20"/>
      <c r="LCS805" s="20"/>
      <c r="LCT805" s="20"/>
      <c r="LCU805" s="20"/>
      <c r="LCV805" s="20"/>
      <c r="LCW805" s="20"/>
      <c r="LCX805" s="20"/>
      <c r="LCY805" s="20"/>
      <c r="LCZ805" s="20"/>
      <c r="LDA805" s="20"/>
      <c r="LDB805" s="20"/>
      <c r="LDC805" s="20"/>
      <c r="LDD805" s="20"/>
      <c r="LDE805" s="20"/>
      <c r="LDF805" s="20"/>
      <c r="LDG805" s="20"/>
      <c r="LDH805" s="20"/>
      <c r="LDI805" s="20"/>
      <c r="LDJ805" s="20"/>
      <c r="LDK805" s="20"/>
      <c r="LDL805" s="20"/>
      <c r="LDM805" s="20"/>
      <c r="LDN805" s="20"/>
      <c r="LDO805" s="20"/>
      <c r="LDP805" s="20"/>
      <c r="LDQ805" s="20"/>
      <c r="LDR805" s="20"/>
      <c r="LDS805" s="20"/>
      <c r="LDT805" s="20"/>
      <c r="LDU805" s="20"/>
      <c r="LDV805" s="20"/>
      <c r="LDW805" s="20"/>
      <c r="LDX805" s="20"/>
      <c r="LDY805" s="20"/>
      <c r="LDZ805" s="20"/>
      <c r="LEA805" s="20"/>
      <c r="LEB805" s="20"/>
      <c r="LEC805" s="20"/>
      <c r="LED805" s="20"/>
      <c r="LEE805" s="20"/>
      <c r="LEF805" s="20"/>
      <c r="LEG805" s="20"/>
      <c r="LEH805" s="20"/>
      <c r="LEI805" s="20"/>
      <c r="LEJ805" s="20"/>
      <c r="LEK805" s="20"/>
      <c r="LEL805" s="20"/>
      <c r="LEM805" s="20"/>
      <c r="LEN805" s="20"/>
      <c r="LEO805" s="20"/>
      <c r="LEP805" s="20"/>
      <c r="LEQ805" s="20"/>
      <c r="LER805" s="20"/>
      <c r="LES805" s="20"/>
      <c r="LET805" s="20"/>
      <c r="LEU805" s="20"/>
      <c r="LEV805" s="20"/>
      <c r="LEW805" s="20"/>
      <c r="LEX805" s="20"/>
      <c r="LEY805" s="20"/>
      <c r="LEZ805" s="20"/>
      <c r="LFA805" s="20"/>
      <c r="LFB805" s="20"/>
      <c r="LFC805" s="20"/>
      <c r="LFD805" s="20"/>
      <c r="LFE805" s="20"/>
      <c r="LFF805" s="20"/>
      <c r="LFG805" s="20"/>
      <c r="LFH805" s="20"/>
      <c r="LFI805" s="20"/>
      <c r="LFJ805" s="20"/>
      <c r="LFK805" s="20"/>
      <c r="LFL805" s="20"/>
      <c r="LFM805" s="20"/>
      <c r="LFN805" s="20"/>
      <c r="LFO805" s="20"/>
      <c r="LFP805" s="20"/>
      <c r="LFQ805" s="20"/>
      <c r="LFR805" s="20"/>
      <c r="LFS805" s="20"/>
      <c r="LFT805" s="20"/>
      <c r="LFU805" s="20"/>
      <c r="LFV805" s="20"/>
      <c r="LFW805" s="20"/>
      <c r="LFX805" s="20"/>
      <c r="LFY805" s="20"/>
      <c r="LFZ805" s="20"/>
      <c r="LGA805" s="20"/>
      <c r="LGB805" s="20"/>
      <c r="LGC805" s="20"/>
      <c r="LGD805" s="20"/>
      <c r="LGE805" s="20"/>
      <c r="LGF805" s="20"/>
      <c r="LGG805" s="20"/>
      <c r="LGH805" s="20"/>
      <c r="LGI805" s="20"/>
      <c r="LGJ805" s="20"/>
      <c r="LGK805" s="20"/>
      <c r="LGL805" s="20"/>
      <c r="LGM805" s="20"/>
      <c r="LGN805" s="20"/>
      <c r="LGO805" s="20"/>
      <c r="LGP805" s="20"/>
      <c r="LGQ805" s="20"/>
      <c r="LGR805" s="20"/>
      <c r="LGS805" s="20"/>
      <c r="LGT805" s="20"/>
      <c r="LGU805" s="20"/>
      <c r="LGV805" s="20"/>
      <c r="LGW805" s="20"/>
      <c r="LGX805" s="20"/>
      <c r="LGY805" s="20"/>
      <c r="LGZ805" s="20"/>
      <c r="LHA805" s="20"/>
      <c r="LHB805" s="20"/>
      <c r="LHC805" s="20"/>
      <c r="LHD805" s="20"/>
      <c r="LHE805" s="20"/>
      <c r="LHF805" s="20"/>
      <c r="LHG805" s="20"/>
      <c r="LHH805" s="20"/>
      <c r="LHI805" s="20"/>
      <c r="LHJ805" s="20"/>
      <c r="LHK805" s="20"/>
      <c r="LHL805" s="20"/>
      <c r="LHM805" s="20"/>
      <c r="LHN805" s="20"/>
      <c r="LHO805" s="20"/>
      <c r="LHP805" s="20"/>
      <c r="LHQ805" s="20"/>
      <c r="LHR805" s="20"/>
      <c r="LHS805" s="20"/>
      <c r="LHT805" s="20"/>
      <c r="LHU805" s="20"/>
      <c r="LHV805" s="20"/>
      <c r="LHW805" s="20"/>
      <c r="LHX805" s="20"/>
      <c r="LHY805" s="20"/>
      <c r="LHZ805" s="20"/>
      <c r="LIA805" s="20"/>
      <c r="LIB805" s="20"/>
      <c r="LIC805" s="20"/>
      <c r="LID805" s="20"/>
      <c r="LIE805" s="20"/>
      <c r="LIF805" s="20"/>
      <c r="LIG805" s="20"/>
      <c r="LIH805" s="20"/>
      <c r="LII805" s="20"/>
      <c r="LIJ805" s="20"/>
      <c r="LIK805" s="20"/>
      <c r="LIL805" s="20"/>
      <c r="LIM805" s="20"/>
      <c r="LIN805" s="20"/>
      <c r="LIO805" s="20"/>
      <c r="LIP805" s="20"/>
      <c r="LIQ805" s="20"/>
      <c r="LIR805" s="20"/>
      <c r="LIS805" s="20"/>
      <c r="LIT805" s="20"/>
      <c r="LIU805" s="20"/>
      <c r="LIV805" s="20"/>
      <c r="LIW805" s="20"/>
      <c r="LIX805" s="20"/>
      <c r="LIY805" s="20"/>
      <c r="LIZ805" s="20"/>
      <c r="LJA805" s="20"/>
      <c r="LJB805" s="20"/>
      <c r="LJC805" s="20"/>
      <c r="LJD805" s="20"/>
      <c r="LJE805" s="20"/>
      <c r="LJF805" s="20"/>
      <c r="LJG805" s="20"/>
      <c r="LJH805" s="20"/>
      <c r="LJI805" s="20"/>
      <c r="LJJ805" s="20"/>
      <c r="LJK805" s="20"/>
      <c r="LJL805" s="20"/>
      <c r="LJM805" s="20"/>
      <c r="LJN805" s="20"/>
      <c r="LJO805" s="20"/>
      <c r="LJP805" s="20"/>
      <c r="LJQ805" s="20"/>
      <c r="LJR805" s="20"/>
      <c r="LJS805" s="20"/>
      <c r="LJT805" s="20"/>
      <c r="LJU805" s="20"/>
      <c r="LJV805" s="20"/>
      <c r="LJW805" s="20"/>
      <c r="LJX805" s="20"/>
      <c r="LJY805" s="20"/>
      <c r="LJZ805" s="20"/>
      <c r="LKA805" s="20"/>
      <c r="LKB805" s="20"/>
      <c r="LKC805" s="20"/>
      <c r="LKD805" s="20"/>
      <c r="LKE805" s="20"/>
      <c r="LKF805" s="20"/>
      <c r="LKG805" s="20"/>
      <c r="LKH805" s="20"/>
      <c r="LKI805" s="20"/>
      <c r="LKJ805" s="20"/>
      <c r="LKK805" s="20"/>
      <c r="LKL805" s="20"/>
      <c r="LKM805" s="20"/>
      <c r="LKN805" s="20"/>
      <c r="LKO805" s="20"/>
      <c r="LKP805" s="20"/>
      <c r="LKQ805" s="20"/>
      <c r="LKR805" s="20"/>
      <c r="LKS805" s="20"/>
      <c r="LKT805" s="20"/>
      <c r="LKU805" s="20"/>
      <c r="LKV805" s="20"/>
      <c r="LKW805" s="20"/>
      <c r="LKX805" s="20"/>
      <c r="LKY805" s="20"/>
      <c r="LKZ805" s="20"/>
      <c r="LLA805" s="20"/>
      <c r="LLB805" s="20"/>
      <c r="LLC805" s="20"/>
      <c r="LLD805" s="20"/>
      <c r="LLE805" s="20"/>
      <c r="LLF805" s="20"/>
      <c r="LLG805" s="20"/>
      <c r="LLH805" s="20"/>
      <c r="LLI805" s="20"/>
      <c r="LLJ805" s="20"/>
      <c r="LLK805" s="20"/>
      <c r="LLL805" s="20"/>
      <c r="LLM805" s="20"/>
      <c r="LLN805" s="20"/>
      <c r="LLO805" s="20"/>
      <c r="LLP805" s="20"/>
      <c r="LLQ805" s="20"/>
      <c r="LLR805" s="20"/>
      <c r="LLS805" s="20"/>
      <c r="LLT805" s="20"/>
      <c r="LLU805" s="20"/>
      <c r="LLV805" s="20"/>
      <c r="LLW805" s="20"/>
      <c r="LLX805" s="20"/>
      <c r="LLY805" s="20"/>
      <c r="LLZ805" s="20"/>
      <c r="LMA805" s="20"/>
      <c r="LMB805" s="20"/>
      <c r="LMC805" s="20"/>
      <c r="LMD805" s="20"/>
      <c r="LME805" s="20"/>
      <c r="LMF805" s="20"/>
      <c r="LMG805" s="20"/>
      <c r="LMH805" s="20"/>
      <c r="LMI805" s="20"/>
      <c r="LMJ805" s="20"/>
      <c r="LMK805" s="20"/>
      <c r="LML805" s="20"/>
      <c r="LMM805" s="20"/>
      <c r="LMN805" s="20"/>
      <c r="LMO805" s="20"/>
      <c r="LMP805" s="20"/>
      <c r="LMQ805" s="20"/>
      <c r="LMR805" s="20"/>
      <c r="LMS805" s="20"/>
      <c r="LMT805" s="20"/>
      <c r="LMU805" s="20"/>
      <c r="LMV805" s="20"/>
      <c r="LMW805" s="20"/>
      <c r="LMX805" s="20"/>
      <c r="LMY805" s="20"/>
      <c r="LMZ805" s="20"/>
      <c r="LNA805" s="20"/>
      <c r="LNB805" s="20"/>
      <c r="LNC805" s="20"/>
      <c r="LND805" s="20"/>
      <c r="LNE805" s="20"/>
      <c r="LNF805" s="20"/>
      <c r="LNG805" s="20"/>
      <c r="LNH805" s="20"/>
      <c r="LNI805" s="20"/>
      <c r="LNJ805" s="20"/>
      <c r="LNK805" s="20"/>
      <c r="LNL805" s="20"/>
      <c r="LNM805" s="20"/>
      <c r="LNN805" s="20"/>
      <c r="LNO805" s="20"/>
      <c r="LNP805" s="20"/>
      <c r="LNQ805" s="20"/>
      <c r="LNR805" s="20"/>
      <c r="LNS805" s="20"/>
      <c r="LNT805" s="20"/>
      <c r="LNU805" s="20"/>
      <c r="LNV805" s="20"/>
      <c r="LNW805" s="20"/>
      <c r="LNX805" s="20"/>
      <c r="LNY805" s="20"/>
      <c r="LNZ805" s="20"/>
      <c r="LOA805" s="20"/>
      <c r="LOB805" s="20"/>
      <c r="LOC805" s="20"/>
      <c r="LOD805" s="20"/>
      <c r="LOE805" s="20"/>
      <c r="LOF805" s="20"/>
      <c r="LOG805" s="20"/>
      <c r="LOH805" s="20"/>
      <c r="LOI805" s="20"/>
      <c r="LOJ805" s="20"/>
      <c r="LOK805" s="20"/>
      <c r="LOL805" s="20"/>
      <c r="LOM805" s="20"/>
      <c r="LON805" s="20"/>
      <c r="LOO805" s="20"/>
      <c r="LOP805" s="20"/>
      <c r="LOQ805" s="20"/>
      <c r="LOR805" s="20"/>
      <c r="LOS805" s="20"/>
      <c r="LOT805" s="20"/>
      <c r="LOU805" s="20"/>
      <c r="LOV805" s="20"/>
      <c r="LOW805" s="20"/>
      <c r="LOX805" s="20"/>
      <c r="LOY805" s="20"/>
      <c r="LOZ805" s="20"/>
      <c r="LPA805" s="20"/>
      <c r="LPB805" s="20"/>
      <c r="LPC805" s="20"/>
      <c r="LPD805" s="20"/>
      <c r="LPE805" s="20"/>
      <c r="LPF805" s="20"/>
      <c r="LPG805" s="20"/>
      <c r="LPH805" s="20"/>
      <c r="LPI805" s="20"/>
      <c r="LPJ805" s="20"/>
      <c r="LPK805" s="20"/>
      <c r="LPL805" s="20"/>
      <c r="LPM805" s="20"/>
      <c r="LPN805" s="20"/>
      <c r="LPO805" s="20"/>
      <c r="LPP805" s="20"/>
      <c r="LPQ805" s="20"/>
      <c r="LPR805" s="20"/>
      <c r="LPS805" s="20"/>
      <c r="LPT805" s="20"/>
      <c r="LPU805" s="20"/>
      <c r="LPV805" s="20"/>
      <c r="LPW805" s="20"/>
      <c r="LPX805" s="20"/>
      <c r="LPY805" s="20"/>
      <c r="LPZ805" s="20"/>
      <c r="LQA805" s="20"/>
      <c r="LQB805" s="20"/>
      <c r="LQC805" s="20"/>
      <c r="LQD805" s="20"/>
      <c r="LQE805" s="20"/>
      <c r="LQF805" s="20"/>
      <c r="LQG805" s="20"/>
      <c r="LQH805" s="20"/>
      <c r="LQI805" s="20"/>
      <c r="LQJ805" s="20"/>
      <c r="LQK805" s="20"/>
      <c r="LQL805" s="20"/>
      <c r="LQM805" s="20"/>
      <c r="LQN805" s="20"/>
      <c r="LQO805" s="20"/>
      <c r="LQP805" s="20"/>
      <c r="LQQ805" s="20"/>
      <c r="LQR805" s="20"/>
      <c r="LQS805" s="20"/>
      <c r="LQT805" s="20"/>
      <c r="LQU805" s="20"/>
      <c r="LQV805" s="20"/>
      <c r="LQW805" s="20"/>
      <c r="LQX805" s="20"/>
      <c r="LQY805" s="20"/>
      <c r="LQZ805" s="20"/>
      <c r="LRA805" s="20"/>
      <c r="LRB805" s="20"/>
      <c r="LRC805" s="20"/>
      <c r="LRD805" s="20"/>
      <c r="LRE805" s="20"/>
      <c r="LRF805" s="20"/>
      <c r="LRG805" s="20"/>
      <c r="LRH805" s="20"/>
      <c r="LRI805" s="20"/>
      <c r="LRJ805" s="20"/>
      <c r="LRK805" s="20"/>
      <c r="LRL805" s="20"/>
      <c r="LRM805" s="20"/>
      <c r="LRN805" s="20"/>
      <c r="LRO805" s="20"/>
      <c r="LRP805" s="20"/>
      <c r="LRQ805" s="20"/>
      <c r="LRR805" s="20"/>
      <c r="LRS805" s="20"/>
      <c r="LRT805" s="20"/>
      <c r="LRU805" s="20"/>
      <c r="LRV805" s="20"/>
      <c r="LRW805" s="20"/>
      <c r="LRX805" s="20"/>
      <c r="LRY805" s="20"/>
      <c r="LRZ805" s="20"/>
      <c r="LSA805" s="20"/>
      <c r="LSB805" s="20"/>
      <c r="LSC805" s="20"/>
      <c r="LSD805" s="20"/>
      <c r="LSE805" s="20"/>
      <c r="LSF805" s="20"/>
      <c r="LSG805" s="20"/>
      <c r="LSH805" s="20"/>
      <c r="LSI805" s="20"/>
      <c r="LSJ805" s="20"/>
      <c r="LSK805" s="20"/>
      <c r="LSL805" s="20"/>
      <c r="LSM805" s="20"/>
      <c r="LSN805" s="20"/>
      <c r="LSO805" s="20"/>
      <c r="LSP805" s="20"/>
      <c r="LSQ805" s="20"/>
      <c r="LSR805" s="20"/>
      <c r="LSS805" s="20"/>
      <c r="LST805" s="20"/>
      <c r="LSU805" s="20"/>
      <c r="LSV805" s="20"/>
      <c r="LSW805" s="20"/>
      <c r="LSX805" s="20"/>
      <c r="LSY805" s="20"/>
      <c r="LSZ805" s="20"/>
      <c r="LTA805" s="20"/>
      <c r="LTB805" s="20"/>
      <c r="LTC805" s="20"/>
      <c r="LTD805" s="20"/>
      <c r="LTE805" s="20"/>
      <c r="LTF805" s="20"/>
      <c r="LTG805" s="20"/>
      <c r="LTH805" s="20"/>
      <c r="LTI805" s="20"/>
      <c r="LTJ805" s="20"/>
      <c r="LTK805" s="20"/>
      <c r="LTL805" s="20"/>
      <c r="LTM805" s="20"/>
      <c r="LTN805" s="20"/>
      <c r="LTO805" s="20"/>
      <c r="LTP805" s="20"/>
      <c r="LTQ805" s="20"/>
      <c r="LTR805" s="20"/>
      <c r="LTS805" s="20"/>
      <c r="LTT805" s="20"/>
      <c r="LTU805" s="20"/>
      <c r="LTV805" s="20"/>
      <c r="LTW805" s="20"/>
      <c r="LTX805" s="20"/>
      <c r="LTY805" s="20"/>
      <c r="LTZ805" s="20"/>
      <c r="LUA805" s="20"/>
      <c r="LUB805" s="20"/>
      <c r="LUC805" s="20"/>
      <c r="LUD805" s="20"/>
      <c r="LUE805" s="20"/>
      <c r="LUF805" s="20"/>
      <c r="LUG805" s="20"/>
      <c r="LUH805" s="20"/>
      <c r="LUI805" s="20"/>
      <c r="LUJ805" s="20"/>
      <c r="LUK805" s="20"/>
      <c r="LUL805" s="20"/>
      <c r="LUM805" s="20"/>
      <c r="LUN805" s="20"/>
      <c r="LUO805" s="20"/>
      <c r="LUP805" s="20"/>
      <c r="LUQ805" s="20"/>
      <c r="LUR805" s="20"/>
      <c r="LUS805" s="20"/>
      <c r="LUT805" s="20"/>
      <c r="LUU805" s="20"/>
      <c r="LUV805" s="20"/>
      <c r="LUW805" s="20"/>
      <c r="LUX805" s="20"/>
      <c r="LUY805" s="20"/>
      <c r="LUZ805" s="20"/>
      <c r="LVA805" s="20"/>
      <c r="LVB805" s="20"/>
      <c r="LVC805" s="20"/>
      <c r="LVD805" s="20"/>
      <c r="LVE805" s="20"/>
      <c r="LVF805" s="20"/>
      <c r="LVG805" s="20"/>
      <c r="LVH805" s="20"/>
      <c r="LVI805" s="20"/>
      <c r="LVJ805" s="20"/>
      <c r="LVK805" s="20"/>
      <c r="LVL805" s="20"/>
      <c r="LVM805" s="20"/>
      <c r="LVN805" s="20"/>
      <c r="LVO805" s="20"/>
      <c r="LVP805" s="20"/>
      <c r="LVQ805" s="20"/>
      <c r="LVR805" s="20"/>
      <c r="LVS805" s="20"/>
      <c r="LVT805" s="20"/>
      <c r="LVU805" s="20"/>
      <c r="LVV805" s="20"/>
      <c r="LVW805" s="20"/>
      <c r="LVX805" s="20"/>
      <c r="LVY805" s="20"/>
      <c r="LVZ805" s="20"/>
      <c r="LWA805" s="20"/>
      <c r="LWB805" s="20"/>
      <c r="LWC805" s="20"/>
      <c r="LWD805" s="20"/>
      <c r="LWE805" s="20"/>
      <c r="LWF805" s="20"/>
      <c r="LWG805" s="20"/>
      <c r="LWH805" s="20"/>
      <c r="LWI805" s="20"/>
      <c r="LWJ805" s="20"/>
      <c r="LWK805" s="20"/>
      <c r="LWL805" s="20"/>
      <c r="LWM805" s="20"/>
      <c r="LWN805" s="20"/>
      <c r="LWO805" s="20"/>
      <c r="LWP805" s="20"/>
      <c r="LWQ805" s="20"/>
      <c r="LWR805" s="20"/>
      <c r="LWS805" s="20"/>
      <c r="LWT805" s="20"/>
      <c r="LWU805" s="20"/>
      <c r="LWV805" s="20"/>
      <c r="LWW805" s="20"/>
      <c r="LWX805" s="20"/>
      <c r="LWY805" s="20"/>
      <c r="LWZ805" s="20"/>
      <c r="LXA805" s="20"/>
      <c r="LXB805" s="20"/>
      <c r="LXC805" s="20"/>
      <c r="LXD805" s="20"/>
      <c r="LXE805" s="20"/>
      <c r="LXF805" s="20"/>
      <c r="LXG805" s="20"/>
      <c r="LXH805" s="20"/>
      <c r="LXI805" s="20"/>
      <c r="LXJ805" s="20"/>
      <c r="LXK805" s="20"/>
      <c r="LXL805" s="20"/>
      <c r="LXM805" s="20"/>
      <c r="LXN805" s="20"/>
      <c r="LXO805" s="20"/>
      <c r="LXP805" s="20"/>
      <c r="LXQ805" s="20"/>
      <c r="LXR805" s="20"/>
      <c r="LXS805" s="20"/>
      <c r="LXT805" s="20"/>
      <c r="LXU805" s="20"/>
      <c r="LXV805" s="20"/>
      <c r="LXW805" s="20"/>
      <c r="LXX805" s="20"/>
      <c r="LXY805" s="20"/>
      <c r="LXZ805" s="20"/>
      <c r="LYA805" s="20"/>
      <c r="LYB805" s="20"/>
      <c r="LYC805" s="20"/>
      <c r="LYD805" s="20"/>
      <c r="LYE805" s="20"/>
      <c r="LYF805" s="20"/>
      <c r="LYG805" s="20"/>
      <c r="LYH805" s="20"/>
      <c r="LYI805" s="20"/>
      <c r="LYJ805" s="20"/>
      <c r="LYK805" s="20"/>
      <c r="LYL805" s="20"/>
      <c r="LYM805" s="20"/>
      <c r="LYN805" s="20"/>
      <c r="LYO805" s="20"/>
      <c r="LYP805" s="20"/>
      <c r="LYQ805" s="20"/>
      <c r="LYR805" s="20"/>
      <c r="LYS805" s="20"/>
      <c r="LYT805" s="20"/>
      <c r="LYU805" s="20"/>
      <c r="LYV805" s="20"/>
      <c r="LYW805" s="20"/>
      <c r="LYX805" s="20"/>
      <c r="LYY805" s="20"/>
      <c r="LYZ805" s="20"/>
      <c r="LZA805" s="20"/>
      <c r="LZB805" s="20"/>
      <c r="LZC805" s="20"/>
      <c r="LZD805" s="20"/>
      <c r="LZE805" s="20"/>
      <c r="LZF805" s="20"/>
      <c r="LZG805" s="20"/>
      <c r="LZH805" s="20"/>
      <c r="LZI805" s="20"/>
      <c r="LZJ805" s="20"/>
      <c r="LZK805" s="20"/>
      <c r="LZL805" s="20"/>
      <c r="LZM805" s="20"/>
      <c r="LZN805" s="20"/>
      <c r="LZO805" s="20"/>
      <c r="LZP805" s="20"/>
      <c r="LZQ805" s="20"/>
      <c r="LZR805" s="20"/>
      <c r="LZS805" s="20"/>
      <c r="LZT805" s="20"/>
      <c r="LZU805" s="20"/>
      <c r="LZV805" s="20"/>
      <c r="LZW805" s="20"/>
      <c r="LZX805" s="20"/>
      <c r="LZY805" s="20"/>
      <c r="LZZ805" s="20"/>
      <c r="MAA805" s="20"/>
      <c r="MAB805" s="20"/>
      <c r="MAC805" s="20"/>
      <c r="MAD805" s="20"/>
      <c r="MAE805" s="20"/>
      <c r="MAF805" s="20"/>
      <c r="MAG805" s="20"/>
      <c r="MAH805" s="20"/>
      <c r="MAI805" s="20"/>
      <c r="MAJ805" s="20"/>
      <c r="MAK805" s="20"/>
      <c r="MAL805" s="20"/>
      <c r="MAM805" s="20"/>
      <c r="MAN805" s="20"/>
      <c r="MAO805" s="20"/>
      <c r="MAP805" s="20"/>
      <c r="MAQ805" s="20"/>
      <c r="MAR805" s="20"/>
      <c r="MAS805" s="20"/>
      <c r="MAT805" s="20"/>
      <c r="MAU805" s="20"/>
      <c r="MAV805" s="20"/>
      <c r="MAW805" s="20"/>
      <c r="MAX805" s="20"/>
      <c r="MAY805" s="20"/>
      <c r="MAZ805" s="20"/>
      <c r="MBA805" s="20"/>
      <c r="MBB805" s="20"/>
      <c r="MBC805" s="20"/>
      <c r="MBD805" s="20"/>
      <c r="MBE805" s="20"/>
      <c r="MBF805" s="20"/>
      <c r="MBG805" s="20"/>
      <c r="MBH805" s="20"/>
      <c r="MBI805" s="20"/>
      <c r="MBJ805" s="20"/>
      <c r="MBK805" s="20"/>
      <c r="MBL805" s="20"/>
      <c r="MBM805" s="20"/>
      <c r="MBN805" s="20"/>
      <c r="MBO805" s="20"/>
      <c r="MBP805" s="20"/>
      <c r="MBQ805" s="20"/>
      <c r="MBR805" s="20"/>
      <c r="MBS805" s="20"/>
      <c r="MBT805" s="20"/>
      <c r="MBU805" s="20"/>
      <c r="MBV805" s="20"/>
      <c r="MBW805" s="20"/>
      <c r="MBX805" s="20"/>
      <c r="MBY805" s="20"/>
      <c r="MBZ805" s="20"/>
      <c r="MCA805" s="20"/>
      <c r="MCB805" s="20"/>
      <c r="MCC805" s="20"/>
      <c r="MCD805" s="20"/>
      <c r="MCE805" s="20"/>
      <c r="MCF805" s="20"/>
      <c r="MCG805" s="20"/>
      <c r="MCH805" s="20"/>
      <c r="MCI805" s="20"/>
      <c r="MCJ805" s="20"/>
      <c r="MCK805" s="20"/>
      <c r="MCL805" s="20"/>
      <c r="MCM805" s="20"/>
      <c r="MCN805" s="20"/>
      <c r="MCO805" s="20"/>
      <c r="MCP805" s="20"/>
      <c r="MCQ805" s="20"/>
      <c r="MCR805" s="20"/>
      <c r="MCS805" s="20"/>
      <c r="MCT805" s="20"/>
      <c r="MCU805" s="20"/>
      <c r="MCV805" s="20"/>
      <c r="MCW805" s="20"/>
      <c r="MCX805" s="20"/>
      <c r="MCY805" s="20"/>
      <c r="MCZ805" s="20"/>
      <c r="MDA805" s="20"/>
      <c r="MDB805" s="20"/>
      <c r="MDC805" s="20"/>
      <c r="MDD805" s="20"/>
      <c r="MDE805" s="20"/>
      <c r="MDF805" s="20"/>
      <c r="MDG805" s="20"/>
      <c r="MDH805" s="20"/>
      <c r="MDI805" s="20"/>
      <c r="MDJ805" s="20"/>
      <c r="MDK805" s="20"/>
      <c r="MDL805" s="20"/>
      <c r="MDM805" s="20"/>
      <c r="MDN805" s="20"/>
      <c r="MDO805" s="20"/>
      <c r="MDP805" s="20"/>
      <c r="MDQ805" s="20"/>
      <c r="MDR805" s="20"/>
      <c r="MDS805" s="20"/>
      <c r="MDT805" s="20"/>
      <c r="MDU805" s="20"/>
      <c r="MDV805" s="20"/>
      <c r="MDW805" s="20"/>
      <c r="MDX805" s="20"/>
      <c r="MDY805" s="20"/>
      <c r="MDZ805" s="20"/>
      <c r="MEA805" s="20"/>
      <c r="MEB805" s="20"/>
      <c r="MEC805" s="20"/>
      <c r="MED805" s="20"/>
      <c r="MEE805" s="20"/>
      <c r="MEF805" s="20"/>
      <c r="MEG805" s="20"/>
      <c r="MEH805" s="20"/>
      <c r="MEI805" s="20"/>
      <c r="MEJ805" s="20"/>
      <c r="MEK805" s="20"/>
      <c r="MEL805" s="20"/>
      <c r="MEM805" s="20"/>
      <c r="MEN805" s="20"/>
      <c r="MEO805" s="20"/>
      <c r="MEP805" s="20"/>
      <c r="MEQ805" s="20"/>
      <c r="MER805" s="20"/>
      <c r="MES805" s="20"/>
      <c r="MET805" s="20"/>
      <c r="MEU805" s="20"/>
      <c r="MEV805" s="20"/>
      <c r="MEW805" s="20"/>
      <c r="MEX805" s="20"/>
      <c r="MEY805" s="20"/>
      <c r="MEZ805" s="20"/>
      <c r="MFA805" s="20"/>
      <c r="MFB805" s="20"/>
      <c r="MFC805" s="20"/>
      <c r="MFD805" s="20"/>
      <c r="MFE805" s="20"/>
      <c r="MFF805" s="20"/>
      <c r="MFG805" s="20"/>
      <c r="MFH805" s="20"/>
      <c r="MFI805" s="20"/>
      <c r="MFJ805" s="20"/>
      <c r="MFK805" s="20"/>
      <c r="MFL805" s="20"/>
      <c r="MFM805" s="20"/>
      <c r="MFN805" s="20"/>
      <c r="MFO805" s="20"/>
      <c r="MFP805" s="20"/>
      <c r="MFQ805" s="20"/>
      <c r="MFR805" s="20"/>
      <c r="MFS805" s="20"/>
      <c r="MFT805" s="20"/>
      <c r="MFU805" s="20"/>
      <c r="MFV805" s="20"/>
      <c r="MFW805" s="20"/>
      <c r="MFX805" s="20"/>
      <c r="MFY805" s="20"/>
      <c r="MFZ805" s="20"/>
      <c r="MGA805" s="20"/>
      <c r="MGB805" s="20"/>
      <c r="MGC805" s="20"/>
      <c r="MGD805" s="20"/>
      <c r="MGE805" s="20"/>
      <c r="MGF805" s="20"/>
      <c r="MGG805" s="20"/>
      <c r="MGH805" s="20"/>
      <c r="MGI805" s="20"/>
      <c r="MGJ805" s="20"/>
      <c r="MGK805" s="20"/>
      <c r="MGL805" s="20"/>
      <c r="MGM805" s="20"/>
      <c r="MGN805" s="20"/>
      <c r="MGO805" s="20"/>
      <c r="MGP805" s="20"/>
      <c r="MGQ805" s="20"/>
      <c r="MGR805" s="20"/>
      <c r="MGS805" s="20"/>
      <c r="MGT805" s="20"/>
      <c r="MGU805" s="20"/>
      <c r="MGV805" s="20"/>
      <c r="MGW805" s="20"/>
      <c r="MGX805" s="20"/>
      <c r="MGY805" s="20"/>
      <c r="MGZ805" s="20"/>
      <c r="MHA805" s="20"/>
      <c r="MHB805" s="20"/>
      <c r="MHC805" s="20"/>
      <c r="MHD805" s="20"/>
      <c r="MHE805" s="20"/>
      <c r="MHF805" s="20"/>
      <c r="MHG805" s="20"/>
      <c r="MHH805" s="20"/>
      <c r="MHI805" s="20"/>
      <c r="MHJ805" s="20"/>
      <c r="MHK805" s="20"/>
      <c r="MHL805" s="20"/>
      <c r="MHM805" s="20"/>
      <c r="MHN805" s="20"/>
      <c r="MHO805" s="20"/>
      <c r="MHP805" s="20"/>
      <c r="MHQ805" s="20"/>
      <c r="MHR805" s="20"/>
      <c r="MHS805" s="20"/>
      <c r="MHT805" s="20"/>
      <c r="MHU805" s="20"/>
      <c r="MHV805" s="20"/>
      <c r="MHW805" s="20"/>
      <c r="MHX805" s="20"/>
      <c r="MHY805" s="20"/>
      <c r="MHZ805" s="20"/>
      <c r="MIA805" s="20"/>
      <c r="MIB805" s="20"/>
      <c r="MIC805" s="20"/>
      <c r="MID805" s="20"/>
      <c r="MIE805" s="20"/>
      <c r="MIF805" s="20"/>
      <c r="MIG805" s="20"/>
      <c r="MIH805" s="20"/>
      <c r="MII805" s="20"/>
      <c r="MIJ805" s="20"/>
      <c r="MIK805" s="20"/>
      <c r="MIL805" s="20"/>
      <c r="MIM805" s="20"/>
      <c r="MIN805" s="20"/>
      <c r="MIO805" s="20"/>
      <c r="MIP805" s="20"/>
      <c r="MIQ805" s="20"/>
      <c r="MIR805" s="20"/>
      <c r="MIS805" s="20"/>
      <c r="MIT805" s="20"/>
      <c r="MIU805" s="20"/>
      <c r="MIV805" s="20"/>
      <c r="MIW805" s="20"/>
      <c r="MIX805" s="20"/>
      <c r="MIY805" s="20"/>
      <c r="MIZ805" s="20"/>
      <c r="MJA805" s="20"/>
      <c r="MJB805" s="20"/>
      <c r="MJC805" s="20"/>
      <c r="MJD805" s="20"/>
      <c r="MJE805" s="20"/>
      <c r="MJF805" s="20"/>
      <c r="MJG805" s="20"/>
      <c r="MJH805" s="20"/>
      <c r="MJI805" s="20"/>
      <c r="MJJ805" s="20"/>
      <c r="MJK805" s="20"/>
      <c r="MJL805" s="20"/>
      <c r="MJM805" s="20"/>
      <c r="MJN805" s="20"/>
      <c r="MJO805" s="20"/>
      <c r="MJP805" s="20"/>
      <c r="MJQ805" s="20"/>
      <c r="MJR805" s="20"/>
      <c r="MJS805" s="20"/>
      <c r="MJT805" s="20"/>
      <c r="MJU805" s="20"/>
      <c r="MJV805" s="20"/>
      <c r="MJW805" s="20"/>
      <c r="MJX805" s="20"/>
      <c r="MJY805" s="20"/>
      <c r="MJZ805" s="20"/>
      <c r="MKA805" s="20"/>
      <c r="MKB805" s="20"/>
      <c r="MKC805" s="20"/>
      <c r="MKD805" s="20"/>
      <c r="MKE805" s="20"/>
      <c r="MKF805" s="20"/>
      <c r="MKG805" s="20"/>
      <c r="MKH805" s="20"/>
      <c r="MKI805" s="20"/>
      <c r="MKJ805" s="20"/>
      <c r="MKK805" s="20"/>
      <c r="MKL805" s="20"/>
      <c r="MKM805" s="20"/>
      <c r="MKN805" s="20"/>
      <c r="MKO805" s="20"/>
      <c r="MKP805" s="20"/>
      <c r="MKQ805" s="20"/>
      <c r="MKR805" s="20"/>
      <c r="MKS805" s="20"/>
      <c r="MKT805" s="20"/>
      <c r="MKU805" s="20"/>
      <c r="MKV805" s="20"/>
      <c r="MKW805" s="20"/>
      <c r="MKX805" s="20"/>
      <c r="MKY805" s="20"/>
      <c r="MKZ805" s="20"/>
      <c r="MLA805" s="20"/>
      <c r="MLB805" s="20"/>
      <c r="MLC805" s="20"/>
      <c r="MLD805" s="20"/>
      <c r="MLE805" s="20"/>
      <c r="MLF805" s="20"/>
      <c r="MLG805" s="20"/>
      <c r="MLH805" s="20"/>
      <c r="MLI805" s="20"/>
      <c r="MLJ805" s="20"/>
      <c r="MLK805" s="20"/>
      <c r="MLL805" s="20"/>
      <c r="MLM805" s="20"/>
      <c r="MLN805" s="20"/>
      <c r="MLO805" s="20"/>
      <c r="MLP805" s="20"/>
      <c r="MLQ805" s="20"/>
      <c r="MLR805" s="20"/>
      <c r="MLS805" s="20"/>
      <c r="MLT805" s="20"/>
      <c r="MLU805" s="20"/>
      <c r="MLV805" s="20"/>
      <c r="MLW805" s="20"/>
      <c r="MLX805" s="20"/>
      <c r="MLY805" s="20"/>
      <c r="MLZ805" s="20"/>
      <c r="MMA805" s="20"/>
      <c r="MMB805" s="20"/>
      <c r="MMC805" s="20"/>
      <c r="MMD805" s="20"/>
      <c r="MME805" s="20"/>
      <c r="MMF805" s="20"/>
      <c r="MMG805" s="20"/>
      <c r="MMH805" s="20"/>
      <c r="MMI805" s="20"/>
      <c r="MMJ805" s="20"/>
      <c r="MMK805" s="20"/>
      <c r="MML805" s="20"/>
      <c r="MMM805" s="20"/>
      <c r="MMN805" s="20"/>
      <c r="MMO805" s="20"/>
      <c r="MMP805" s="20"/>
      <c r="MMQ805" s="20"/>
      <c r="MMR805" s="20"/>
      <c r="MMS805" s="20"/>
      <c r="MMT805" s="20"/>
      <c r="MMU805" s="20"/>
      <c r="MMV805" s="20"/>
      <c r="MMW805" s="20"/>
      <c r="MMX805" s="20"/>
      <c r="MMY805" s="20"/>
      <c r="MMZ805" s="20"/>
      <c r="MNA805" s="20"/>
      <c r="MNB805" s="20"/>
      <c r="MNC805" s="20"/>
      <c r="MND805" s="20"/>
      <c r="MNE805" s="20"/>
      <c r="MNF805" s="20"/>
      <c r="MNG805" s="20"/>
      <c r="MNH805" s="20"/>
      <c r="MNI805" s="20"/>
      <c r="MNJ805" s="20"/>
      <c r="MNK805" s="20"/>
      <c r="MNL805" s="20"/>
      <c r="MNM805" s="20"/>
      <c r="MNN805" s="20"/>
      <c r="MNO805" s="20"/>
      <c r="MNP805" s="20"/>
      <c r="MNQ805" s="20"/>
      <c r="MNR805" s="20"/>
      <c r="MNS805" s="20"/>
      <c r="MNT805" s="20"/>
      <c r="MNU805" s="20"/>
      <c r="MNV805" s="20"/>
      <c r="MNW805" s="20"/>
      <c r="MNX805" s="20"/>
      <c r="MNY805" s="20"/>
      <c r="MNZ805" s="20"/>
      <c r="MOA805" s="20"/>
      <c r="MOB805" s="20"/>
      <c r="MOC805" s="20"/>
      <c r="MOD805" s="20"/>
      <c r="MOE805" s="20"/>
      <c r="MOF805" s="20"/>
      <c r="MOG805" s="20"/>
      <c r="MOH805" s="20"/>
      <c r="MOI805" s="20"/>
      <c r="MOJ805" s="20"/>
      <c r="MOK805" s="20"/>
      <c r="MOL805" s="20"/>
      <c r="MOM805" s="20"/>
      <c r="MON805" s="20"/>
      <c r="MOO805" s="20"/>
      <c r="MOP805" s="20"/>
      <c r="MOQ805" s="20"/>
      <c r="MOR805" s="20"/>
      <c r="MOS805" s="20"/>
      <c r="MOT805" s="20"/>
      <c r="MOU805" s="20"/>
      <c r="MOV805" s="20"/>
      <c r="MOW805" s="20"/>
      <c r="MOX805" s="20"/>
      <c r="MOY805" s="20"/>
      <c r="MOZ805" s="20"/>
      <c r="MPA805" s="20"/>
      <c r="MPB805" s="20"/>
      <c r="MPC805" s="20"/>
      <c r="MPD805" s="20"/>
      <c r="MPE805" s="20"/>
      <c r="MPF805" s="20"/>
      <c r="MPG805" s="20"/>
      <c r="MPH805" s="20"/>
      <c r="MPI805" s="20"/>
      <c r="MPJ805" s="20"/>
      <c r="MPK805" s="20"/>
      <c r="MPL805" s="20"/>
      <c r="MPM805" s="20"/>
      <c r="MPN805" s="20"/>
      <c r="MPO805" s="20"/>
      <c r="MPP805" s="20"/>
      <c r="MPQ805" s="20"/>
      <c r="MPR805" s="20"/>
      <c r="MPS805" s="20"/>
      <c r="MPT805" s="20"/>
      <c r="MPU805" s="20"/>
      <c r="MPV805" s="20"/>
      <c r="MPW805" s="20"/>
      <c r="MPX805" s="20"/>
      <c r="MPY805" s="20"/>
      <c r="MPZ805" s="20"/>
      <c r="MQA805" s="20"/>
      <c r="MQB805" s="20"/>
      <c r="MQC805" s="20"/>
      <c r="MQD805" s="20"/>
      <c r="MQE805" s="20"/>
      <c r="MQF805" s="20"/>
      <c r="MQG805" s="20"/>
      <c r="MQH805" s="20"/>
      <c r="MQI805" s="20"/>
      <c r="MQJ805" s="20"/>
      <c r="MQK805" s="20"/>
      <c r="MQL805" s="20"/>
      <c r="MQM805" s="20"/>
      <c r="MQN805" s="20"/>
      <c r="MQO805" s="20"/>
      <c r="MQP805" s="20"/>
      <c r="MQQ805" s="20"/>
      <c r="MQR805" s="20"/>
      <c r="MQS805" s="20"/>
      <c r="MQT805" s="20"/>
      <c r="MQU805" s="20"/>
      <c r="MQV805" s="20"/>
      <c r="MQW805" s="20"/>
      <c r="MQX805" s="20"/>
      <c r="MQY805" s="20"/>
      <c r="MQZ805" s="20"/>
      <c r="MRA805" s="20"/>
      <c r="MRB805" s="20"/>
      <c r="MRC805" s="20"/>
      <c r="MRD805" s="20"/>
      <c r="MRE805" s="20"/>
      <c r="MRF805" s="20"/>
      <c r="MRG805" s="20"/>
      <c r="MRH805" s="20"/>
      <c r="MRI805" s="20"/>
      <c r="MRJ805" s="20"/>
      <c r="MRK805" s="20"/>
      <c r="MRL805" s="20"/>
      <c r="MRM805" s="20"/>
      <c r="MRN805" s="20"/>
      <c r="MRO805" s="20"/>
      <c r="MRP805" s="20"/>
      <c r="MRQ805" s="20"/>
      <c r="MRR805" s="20"/>
      <c r="MRS805" s="20"/>
      <c r="MRT805" s="20"/>
      <c r="MRU805" s="20"/>
      <c r="MRV805" s="20"/>
      <c r="MRW805" s="20"/>
      <c r="MRX805" s="20"/>
      <c r="MRY805" s="20"/>
      <c r="MRZ805" s="20"/>
      <c r="MSA805" s="20"/>
      <c r="MSB805" s="20"/>
      <c r="MSC805" s="20"/>
      <c r="MSD805" s="20"/>
      <c r="MSE805" s="20"/>
      <c r="MSF805" s="20"/>
      <c r="MSG805" s="20"/>
      <c r="MSH805" s="20"/>
      <c r="MSI805" s="20"/>
      <c r="MSJ805" s="20"/>
      <c r="MSK805" s="20"/>
      <c r="MSL805" s="20"/>
      <c r="MSM805" s="20"/>
      <c r="MSN805" s="20"/>
      <c r="MSO805" s="20"/>
      <c r="MSP805" s="20"/>
      <c r="MSQ805" s="20"/>
      <c r="MSR805" s="20"/>
      <c r="MSS805" s="20"/>
      <c r="MST805" s="20"/>
      <c r="MSU805" s="20"/>
      <c r="MSV805" s="20"/>
      <c r="MSW805" s="20"/>
      <c r="MSX805" s="20"/>
      <c r="MSY805" s="20"/>
      <c r="MSZ805" s="20"/>
      <c r="MTA805" s="20"/>
      <c r="MTB805" s="20"/>
      <c r="MTC805" s="20"/>
      <c r="MTD805" s="20"/>
      <c r="MTE805" s="20"/>
      <c r="MTF805" s="20"/>
      <c r="MTG805" s="20"/>
      <c r="MTH805" s="20"/>
      <c r="MTI805" s="20"/>
      <c r="MTJ805" s="20"/>
      <c r="MTK805" s="20"/>
      <c r="MTL805" s="20"/>
      <c r="MTM805" s="20"/>
      <c r="MTN805" s="20"/>
      <c r="MTO805" s="20"/>
      <c r="MTP805" s="20"/>
      <c r="MTQ805" s="20"/>
      <c r="MTR805" s="20"/>
      <c r="MTS805" s="20"/>
      <c r="MTT805" s="20"/>
      <c r="MTU805" s="20"/>
      <c r="MTV805" s="20"/>
      <c r="MTW805" s="20"/>
      <c r="MTX805" s="20"/>
      <c r="MTY805" s="20"/>
      <c r="MTZ805" s="20"/>
      <c r="MUA805" s="20"/>
      <c r="MUB805" s="20"/>
      <c r="MUC805" s="20"/>
      <c r="MUD805" s="20"/>
      <c r="MUE805" s="20"/>
      <c r="MUF805" s="20"/>
      <c r="MUG805" s="20"/>
      <c r="MUH805" s="20"/>
      <c r="MUI805" s="20"/>
      <c r="MUJ805" s="20"/>
      <c r="MUK805" s="20"/>
      <c r="MUL805" s="20"/>
      <c r="MUM805" s="20"/>
      <c r="MUN805" s="20"/>
      <c r="MUO805" s="20"/>
      <c r="MUP805" s="20"/>
      <c r="MUQ805" s="20"/>
      <c r="MUR805" s="20"/>
      <c r="MUS805" s="20"/>
      <c r="MUT805" s="20"/>
      <c r="MUU805" s="20"/>
      <c r="MUV805" s="20"/>
      <c r="MUW805" s="20"/>
      <c r="MUX805" s="20"/>
      <c r="MUY805" s="20"/>
      <c r="MUZ805" s="20"/>
      <c r="MVA805" s="20"/>
      <c r="MVB805" s="20"/>
      <c r="MVC805" s="20"/>
      <c r="MVD805" s="20"/>
      <c r="MVE805" s="20"/>
      <c r="MVF805" s="20"/>
      <c r="MVG805" s="20"/>
      <c r="MVH805" s="20"/>
      <c r="MVI805" s="20"/>
      <c r="MVJ805" s="20"/>
      <c r="MVK805" s="20"/>
      <c r="MVL805" s="20"/>
      <c r="MVM805" s="20"/>
      <c r="MVN805" s="20"/>
      <c r="MVO805" s="20"/>
      <c r="MVP805" s="20"/>
      <c r="MVQ805" s="20"/>
      <c r="MVR805" s="20"/>
      <c r="MVS805" s="20"/>
      <c r="MVT805" s="20"/>
      <c r="MVU805" s="20"/>
      <c r="MVV805" s="20"/>
      <c r="MVW805" s="20"/>
      <c r="MVX805" s="20"/>
      <c r="MVY805" s="20"/>
      <c r="MVZ805" s="20"/>
      <c r="MWA805" s="20"/>
      <c r="MWB805" s="20"/>
      <c r="MWC805" s="20"/>
      <c r="MWD805" s="20"/>
      <c r="MWE805" s="20"/>
      <c r="MWF805" s="20"/>
      <c r="MWG805" s="20"/>
      <c r="MWH805" s="20"/>
      <c r="MWI805" s="20"/>
      <c r="MWJ805" s="20"/>
      <c r="MWK805" s="20"/>
      <c r="MWL805" s="20"/>
      <c r="MWM805" s="20"/>
      <c r="MWN805" s="20"/>
      <c r="MWO805" s="20"/>
      <c r="MWP805" s="20"/>
      <c r="MWQ805" s="20"/>
      <c r="MWR805" s="20"/>
      <c r="MWS805" s="20"/>
      <c r="MWT805" s="20"/>
      <c r="MWU805" s="20"/>
      <c r="MWV805" s="20"/>
      <c r="MWW805" s="20"/>
      <c r="MWX805" s="20"/>
      <c r="MWY805" s="20"/>
      <c r="MWZ805" s="20"/>
      <c r="MXA805" s="20"/>
      <c r="MXB805" s="20"/>
      <c r="MXC805" s="20"/>
      <c r="MXD805" s="20"/>
      <c r="MXE805" s="20"/>
      <c r="MXF805" s="20"/>
      <c r="MXG805" s="20"/>
      <c r="MXH805" s="20"/>
      <c r="MXI805" s="20"/>
      <c r="MXJ805" s="20"/>
      <c r="MXK805" s="20"/>
      <c r="MXL805" s="20"/>
      <c r="MXM805" s="20"/>
      <c r="MXN805" s="20"/>
      <c r="MXO805" s="20"/>
      <c r="MXP805" s="20"/>
      <c r="MXQ805" s="20"/>
      <c r="MXR805" s="20"/>
      <c r="MXS805" s="20"/>
      <c r="MXT805" s="20"/>
      <c r="MXU805" s="20"/>
      <c r="MXV805" s="20"/>
      <c r="MXW805" s="20"/>
      <c r="MXX805" s="20"/>
      <c r="MXY805" s="20"/>
      <c r="MXZ805" s="20"/>
      <c r="MYA805" s="20"/>
      <c r="MYB805" s="20"/>
      <c r="MYC805" s="20"/>
      <c r="MYD805" s="20"/>
      <c r="MYE805" s="20"/>
      <c r="MYF805" s="20"/>
      <c r="MYG805" s="20"/>
      <c r="MYH805" s="20"/>
      <c r="MYI805" s="20"/>
      <c r="MYJ805" s="20"/>
      <c r="MYK805" s="20"/>
      <c r="MYL805" s="20"/>
      <c r="MYM805" s="20"/>
      <c r="MYN805" s="20"/>
      <c r="MYO805" s="20"/>
      <c r="MYP805" s="20"/>
      <c r="MYQ805" s="20"/>
      <c r="MYR805" s="20"/>
      <c r="MYS805" s="20"/>
      <c r="MYT805" s="20"/>
      <c r="MYU805" s="20"/>
      <c r="MYV805" s="20"/>
      <c r="MYW805" s="20"/>
      <c r="MYX805" s="20"/>
      <c r="MYY805" s="20"/>
      <c r="MYZ805" s="20"/>
      <c r="MZA805" s="20"/>
      <c r="MZB805" s="20"/>
      <c r="MZC805" s="20"/>
      <c r="MZD805" s="20"/>
      <c r="MZE805" s="20"/>
      <c r="MZF805" s="20"/>
      <c r="MZG805" s="20"/>
      <c r="MZH805" s="20"/>
      <c r="MZI805" s="20"/>
      <c r="MZJ805" s="20"/>
      <c r="MZK805" s="20"/>
      <c r="MZL805" s="20"/>
      <c r="MZM805" s="20"/>
      <c r="MZN805" s="20"/>
      <c r="MZO805" s="20"/>
      <c r="MZP805" s="20"/>
      <c r="MZQ805" s="20"/>
      <c r="MZR805" s="20"/>
      <c r="MZS805" s="20"/>
      <c r="MZT805" s="20"/>
      <c r="MZU805" s="20"/>
      <c r="MZV805" s="20"/>
      <c r="MZW805" s="20"/>
      <c r="MZX805" s="20"/>
      <c r="MZY805" s="20"/>
      <c r="MZZ805" s="20"/>
      <c r="NAA805" s="20"/>
      <c r="NAB805" s="20"/>
      <c r="NAC805" s="20"/>
      <c r="NAD805" s="20"/>
      <c r="NAE805" s="20"/>
      <c r="NAF805" s="20"/>
      <c r="NAG805" s="20"/>
      <c r="NAH805" s="20"/>
      <c r="NAI805" s="20"/>
      <c r="NAJ805" s="20"/>
      <c r="NAK805" s="20"/>
      <c r="NAL805" s="20"/>
      <c r="NAM805" s="20"/>
      <c r="NAN805" s="20"/>
      <c r="NAO805" s="20"/>
      <c r="NAP805" s="20"/>
      <c r="NAQ805" s="20"/>
      <c r="NAR805" s="20"/>
      <c r="NAS805" s="20"/>
      <c r="NAT805" s="20"/>
      <c r="NAU805" s="20"/>
      <c r="NAV805" s="20"/>
      <c r="NAW805" s="20"/>
      <c r="NAX805" s="20"/>
      <c r="NAY805" s="20"/>
      <c r="NAZ805" s="20"/>
      <c r="NBA805" s="20"/>
      <c r="NBB805" s="20"/>
      <c r="NBC805" s="20"/>
      <c r="NBD805" s="20"/>
      <c r="NBE805" s="20"/>
      <c r="NBF805" s="20"/>
      <c r="NBG805" s="20"/>
      <c r="NBH805" s="20"/>
      <c r="NBI805" s="20"/>
      <c r="NBJ805" s="20"/>
      <c r="NBK805" s="20"/>
      <c r="NBL805" s="20"/>
      <c r="NBM805" s="20"/>
      <c r="NBN805" s="20"/>
      <c r="NBO805" s="20"/>
      <c r="NBP805" s="20"/>
      <c r="NBQ805" s="20"/>
      <c r="NBR805" s="20"/>
      <c r="NBS805" s="20"/>
      <c r="NBT805" s="20"/>
      <c r="NBU805" s="20"/>
      <c r="NBV805" s="20"/>
      <c r="NBW805" s="20"/>
      <c r="NBX805" s="20"/>
      <c r="NBY805" s="20"/>
      <c r="NBZ805" s="20"/>
      <c r="NCA805" s="20"/>
      <c r="NCB805" s="20"/>
      <c r="NCC805" s="20"/>
      <c r="NCD805" s="20"/>
      <c r="NCE805" s="20"/>
      <c r="NCF805" s="20"/>
      <c r="NCG805" s="20"/>
      <c r="NCH805" s="20"/>
      <c r="NCI805" s="20"/>
      <c r="NCJ805" s="20"/>
      <c r="NCK805" s="20"/>
      <c r="NCL805" s="20"/>
      <c r="NCM805" s="20"/>
      <c r="NCN805" s="20"/>
      <c r="NCO805" s="20"/>
      <c r="NCP805" s="20"/>
      <c r="NCQ805" s="20"/>
      <c r="NCR805" s="20"/>
      <c r="NCS805" s="20"/>
      <c r="NCT805" s="20"/>
      <c r="NCU805" s="20"/>
      <c r="NCV805" s="20"/>
      <c r="NCW805" s="20"/>
      <c r="NCX805" s="20"/>
      <c r="NCY805" s="20"/>
      <c r="NCZ805" s="20"/>
      <c r="NDA805" s="20"/>
      <c r="NDB805" s="20"/>
      <c r="NDC805" s="20"/>
      <c r="NDD805" s="20"/>
      <c r="NDE805" s="20"/>
      <c r="NDF805" s="20"/>
      <c r="NDG805" s="20"/>
      <c r="NDH805" s="20"/>
      <c r="NDI805" s="20"/>
      <c r="NDJ805" s="20"/>
      <c r="NDK805" s="20"/>
      <c r="NDL805" s="20"/>
      <c r="NDM805" s="20"/>
      <c r="NDN805" s="20"/>
      <c r="NDO805" s="20"/>
      <c r="NDP805" s="20"/>
      <c r="NDQ805" s="20"/>
      <c r="NDR805" s="20"/>
      <c r="NDS805" s="20"/>
      <c r="NDT805" s="20"/>
      <c r="NDU805" s="20"/>
      <c r="NDV805" s="20"/>
      <c r="NDW805" s="20"/>
      <c r="NDX805" s="20"/>
      <c r="NDY805" s="20"/>
      <c r="NDZ805" s="20"/>
      <c r="NEA805" s="20"/>
      <c r="NEB805" s="20"/>
      <c r="NEC805" s="20"/>
      <c r="NED805" s="20"/>
      <c r="NEE805" s="20"/>
      <c r="NEF805" s="20"/>
      <c r="NEG805" s="20"/>
      <c r="NEH805" s="20"/>
      <c r="NEI805" s="20"/>
      <c r="NEJ805" s="20"/>
      <c r="NEK805" s="20"/>
      <c r="NEL805" s="20"/>
      <c r="NEM805" s="20"/>
      <c r="NEN805" s="20"/>
      <c r="NEO805" s="20"/>
      <c r="NEP805" s="20"/>
      <c r="NEQ805" s="20"/>
      <c r="NER805" s="20"/>
      <c r="NES805" s="20"/>
      <c r="NET805" s="20"/>
      <c r="NEU805" s="20"/>
      <c r="NEV805" s="20"/>
      <c r="NEW805" s="20"/>
      <c r="NEX805" s="20"/>
      <c r="NEY805" s="20"/>
      <c r="NEZ805" s="20"/>
      <c r="NFA805" s="20"/>
      <c r="NFB805" s="20"/>
      <c r="NFC805" s="20"/>
      <c r="NFD805" s="20"/>
      <c r="NFE805" s="20"/>
      <c r="NFF805" s="20"/>
      <c r="NFG805" s="20"/>
      <c r="NFH805" s="20"/>
      <c r="NFI805" s="20"/>
      <c r="NFJ805" s="20"/>
      <c r="NFK805" s="20"/>
      <c r="NFL805" s="20"/>
      <c r="NFM805" s="20"/>
      <c r="NFN805" s="20"/>
      <c r="NFO805" s="20"/>
      <c r="NFP805" s="20"/>
      <c r="NFQ805" s="20"/>
      <c r="NFR805" s="20"/>
      <c r="NFS805" s="20"/>
      <c r="NFT805" s="20"/>
      <c r="NFU805" s="20"/>
      <c r="NFV805" s="20"/>
      <c r="NFW805" s="20"/>
      <c r="NFX805" s="20"/>
      <c r="NFY805" s="20"/>
      <c r="NFZ805" s="20"/>
      <c r="NGA805" s="20"/>
      <c r="NGB805" s="20"/>
      <c r="NGC805" s="20"/>
      <c r="NGD805" s="20"/>
      <c r="NGE805" s="20"/>
      <c r="NGF805" s="20"/>
      <c r="NGG805" s="20"/>
      <c r="NGH805" s="20"/>
      <c r="NGI805" s="20"/>
      <c r="NGJ805" s="20"/>
      <c r="NGK805" s="20"/>
      <c r="NGL805" s="20"/>
      <c r="NGM805" s="20"/>
      <c r="NGN805" s="20"/>
      <c r="NGO805" s="20"/>
      <c r="NGP805" s="20"/>
      <c r="NGQ805" s="20"/>
      <c r="NGR805" s="20"/>
      <c r="NGS805" s="20"/>
      <c r="NGT805" s="20"/>
      <c r="NGU805" s="20"/>
      <c r="NGV805" s="20"/>
      <c r="NGW805" s="20"/>
      <c r="NGX805" s="20"/>
      <c r="NGY805" s="20"/>
      <c r="NGZ805" s="20"/>
      <c r="NHA805" s="20"/>
      <c r="NHB805" s="20"/>
      <c r="NHC805" s="20"/>
      <c r="NHD805" s="20"/>
      <c r="NHE805" s="20"/>
      <c r="NHF805" s="20"/>
      <c r="NHG805" s="20"/>
      <c r="NHH805" s="20"/>
      <c r="NHI805" s="20"/>
      <c r="NHJ805" s="20"/>
      <c r="NHK805" s="20"/>
      <c r="NHL805" s="20"/>
      <c r="NHM805" s="20"/>
      <c r="NHN805" s="20"/>
      <c r="NHO805" s="20"/>
      <c r="NHP805" s="20"/>
      <c r="NHQ805" s="20"/>
      <c r="NHR805" s="20"/>
      <c r="NHS805" s="20"/>
      <c r="NHT805" s="20"/>
      <c r="NHU805" s="20"/>
      <c r="NHV805" s="20"/>
      <c r="NHW805" s="20"/>
      <c r="NHX805" s="20"/>
      <c r="NHY805" s="20"/>
      <c r="NHZ805" s="20"/>
      <c r="NIA805" s="20"/>
      <c r="NIB805" s="20"/>
      <c r="NIC805" s="20"/>
      <c r="NID805" s="20"/>
      <c r="NIE805" s="20"/>
      <c r="NIF805" s="20"/>
      <c r="NIG805" s="20"/>
      <c r="NIH805" s="20"/>
      <c r="NII805" s="20"/>
      <c r="NIJ805" s="20"/>
      <c r="NIK805" s="20"/>
      <c r="NIL805" s="20"/>
      <c r="NIM805" s="20"/>
      <c r="NIN805" s="20"/>
      <c r="NIO805" s="20"/>
      <c r="NIP805" s="20"/>
      <c r="NIQ805" s="20"/>
      <c r="NIR805" s="20"/>
      <c r="NIS805" s="20"/>
      <c r="NIT805" s="20"/>
      <c r="NIU805" s="20"/>
      <c r="NIV805" s="20"/>
      <c r="NIW805" s="20"/>
      <c r="NIX805" s="20"/>
      <c r="NIY805" s="20"/>
      <c r="NIZ805" s="20"/>
      <c r="NJA805" s="20"/>
      <c r="NJB805" s="20"/>
      <c r="NJC805" s="20"/>
      <c r="NJD805" s="20"/>
      <c r="NJE805" s="20"/>
      <c r="NJF805" s="20"/>
      <c r="NJG805" s="20"/>
      <c r="NJH805" s="20"/>
      <c r="NJI805" s="20"/>
      <c r="NJJ805" s="20"/>
      <c r="NJK805" s="20"/>
      <c r="NJL805" s="20"/>
      <c r="NJM805" s="20"/>
      <c r="NJN805" s="20"/>
      <c r="NJO805" s="20"/>
      <c r="NJP805" s="20"/>
      <c r="NJQ805" s="20"/>
      <c r="NJR805" s="20"/>
      <c r="NJS805" s="20"/>
      <c r="NJT805" s="20"/>
      <c r="NJU805" s="20"/>
      <c r="NJV805" s="20"/>
      <c r="NJW805" s="20"/>
      <c r="NJX805" s="20"/>
      <c r="NJY805" s="20"/>
      <c r="NJZ805" s="20"/>
      <c r="NKA805" s="20"/>
      <c r="NKB805" s="20"/>
      <c r="NKC805" s="20"/>
      <c r="NKD805" s="20"/>
      <c r="NKE805" s="20"/>
      <c r="NKF805" s="20"/>
      <c r="NKG805" s="20"/>
      <c r="NKH805" s="20"/>
      <c r="NKI805" s="20"/>
      <c r="NKJ805" s="20"/>
      <c r="NKK805" s="20"/>
      <c r="NKL805" s="20"/>
      <c r="NKM805" s="20"/>
      <c r="NKN805" s="20"/>
      <c r="NKO805" s="20"/>
      <c r="NKP805" s="20"/>
      <c r="NKQ805" s="20"/>
      <c r="NKR805" s="20"/>
      <c r="NKS805" s="20"/>
      <c r="NKT805" s="20"/>
      <c r="NKU805" s="20"/>
      <c r="NKV805" s="20"/>
      <c r="NKW805" s="20"/>
      <c r="NKX805" s="20"/>
      <c r="NKY805" s="20"/>
      <c r="NKZ805" s="20"/>
      <c r="NLA805" s="20"/>
      <c r="NLB805" s="20"/>
      <c r="NLC805" s="20"/>
      <c r="NLD805" s="20"/>
      <c r="NLE805" s="20"/>
      <c r="NLF805" s="20"/>
      <c r="NLG805" s="20"/>
      <c r="NLH805" s="20"/>
      <c r="NLI805" s="20"/>
      <c r="NLJ805" s="20"/>
      <c r="NLK805" s="20"/>
      <c r="NLL805" s="20"/>
      <c r="NLM805" s="20"/>
      <c r="NLN805" s="20"/>
      <c r="NLO805" s="20"/>
      <c r="NLP805" s="20"/>
      <c r="NLQ805" s="20"/>
      <c r="NLR805" s="20"/>
      <c r="NLS805" s="20"/>
      <c r="NLT805" s="20"/>
      <c r="NLU805" s="20"/>
      <c r="NLV805" s="20"/>
      <c r="NLW805" s="20"/>
      <c r="NLX805" s="20"/>
      <c r="NLY805" s="20"/>
      <c r="NLZ805" s="20"/>
      <c r="NMA805" s="20"/>
      <c r="NMB805" s="20"/>
      <c r="NMC805" s="20"/>
      <c r="NMD805" s="20"/>
      <c r="NME805" s="20"/>
      <c r="NMF805" s="20"/>
      <c r="NMG805" s="20"/>
      <c r="NMH805" s="20"/>
      <c r="NMI805" s="20"/>
      <c r="NMJ805" s="20"/>
      <c r="NMK805" s="20"/>
      <c r="NML805" s="20"/>
      <c r="NMM805" s="20"/>
      <c r="NMN805" s="20"/>
      <c r="NMO805" s="20"/>
      <c r="NMP805" s="20"/>
      <c r="NMQ805" s="20"/>
      <c r="NMR805" s="20"/>
      <c r="NMS805" s="20"/>
      <c r="NMT805" s="20"/>
      <c r="NMU805" s="20"/>
      <c r="NMV805" s="20"/>
      <c r="NMW805" s="20"/>
      <c r="NMX805" s="20"/>
      <c r="NMY805" s="20"/>
      <c r="NMZ805" s="20"/>
      <c r="NNA805" s="20"/>
      <c r="NNB805" s="20"/>
      <c r="NNC805" s="20"/>
      <c r="NND805" s="20"/>
      <c r="NNE805" s="20"/>
      <c r="NNF805" s="20"/>
      <c r="NNG805" s="20"/>
      <c r="NNH805" s="20"/>
      <c r="NNI805" s="20"/>
      <c r="NNJ805" s="20"/>
      <c r="NNK805" s="20"/>
      <c r="NNL805" s="20"/>
      <c r="NNM805" s="20"/>
      <c r="NNN805" s="20"/>
      <c r="NNO805" s="20"/>
      <c r="NNP805" s="20"/>
      <c r="NNQ805" s="20"/>
      <c r="NNR805" s="20"/>
      <c r="NNS805" s="20"/>
      <c r="NNT805" s="20"/>
      <c r="NNU805" s="20"/>
      <c r="NNV805" s="20"/>
      <c r="NNW805" s="20"/>
      <c r="NNX805" s="20"/>
      <c r="NNY805" s="20"/>
      <c r="NNZ805" s="20"/>
      <c r="NOA805" s="20"/>
      <c r="NOB805" s="20"/>
      <c r="NOC805" s="20"/>
      <c r="NOD805" s="20"/>
      <c r="NOE805" s="20"/>
      <c r="NOF805" s="20"/>
      <c r="NOG805" s="20"/>
      <c r="NOH805" s="20"/>
      <c r="NOI805" s="20"/>
      <c r="NOJ805" s="20"/>
      <c r="NOK805" s="20"/>
      <c r="NOL805" s="20"/>
      <c r="NOM805" s="20"/>
      <c r="NON805" s="20"/>
      <c r="NOO805" s="20"/>
      <c r="NOP805" s="20"/>
      <c r="NOQ805" s="20"/>
      <c r="NOR805" s="20"/>
      <c r="NOS805" s="20"/>
      <c r="NOT805" s="20"/>
      <c r="NOU805" s="20"/>
      <c r="NOV805" s="20"/>
      <c r="NOW805" s="20"/>
      <c r="NOX805" s="20"/>
      <c r="NOY805" s="20"/>
      <c r="NOZ805" s="20"/>
      <c r="NPA805" s="20"/>
      <c r="NPB805" s="20"/>
      <c r="NPC805" s="20"/>
      <c r="NPD805" s="20"/>
      <c r="NPE805" s="20"/>
      <c r="NPF805" s="20"/>
      <c r="NPG805" s="20"/>
      <c r="NPH805" s="20"/>
      <c r="NPI805" s="20"/>
      <c r="NPJ805" s="20"/>
      <c r="NPK805" s="20"/>
      <c r="NPL805" s="20"/>
      <c r="NPM805" s="20"/>
      <c r="NPN805" s="20"/>
      <c r="NPO805" s="20"/>
      <c r="NPP805" s="20"/>
      <c r="NPQ805" s="20"/>
      <c r="NPR805" s="20"/>
      <c r="NPS805" s="20"/>
      <c r="NPT805" s="20"/>
      <c r="NPU805" s="20"/>
      <c r="NPV805" s="20"/>
      <c r="NPW805" s="20"/>
      <c r="NPX805" s="20"/>
      <c r="NPY805" s="20"/>
      <c r="NPZ805" s="20"/>
      <c r="NQA805" s="20"/>
      <c r="NQB805" s="20"/>
      <c r="NQC805" s="20"/>
      <c r="NQD805" s="20"/>
      <c r="NQE805" s="20"/>
      <c r="NQF805" s="20"/>
      <c r="NQG805" s="20"/>
      <c r="NQH805" s="20"/>
      <c r="NQI805" s="20"/>
      <c r="NQJ805" s="20"/>
      <c r="NQK805" s="20"/>
      <c r="NQL805" s="20"/>
      <c r="NQM805" s="20"/>
      <c r="NQN805" s="20"/>
      <c r="NQO805" s="20"/>
      <c r="NQP805" s="20"/>
      <c r="NQQ805" s="20"/>
      <c r="NQR805" s="20"/>
      <c r="NQS805" s="20"/>
      <c r="NQT805" s="20"/>
      <c r="NQU805" s="20"/>
      <c r="NQV805" s="20"/>
      <c r="NQW805" s="20"/>
      <c r="NQX805" s="20"/>
      <c r="NQY805" s="20"/>
      <c r="NQZ805" s="20"/>
      <c r="NRA805" s="20"/>
      <c r="NRB805" s="20"/>
      <c r="NRC805" s="20"/>
      <c r="NRD805" s="20"/>
      <c r="NRE805" s="20"/>
      <c r="NRF805" s="20"/>
      <c r="NRG805" s="20"/>
      <c r="NRH805" s="20"/>
      <c r="NRI805" s="20"/>
      <c r="NRJ805" s="20"/>
      <c r="NRK805" s="20"/>
      <c r="NRL805" s="20"/>
      <c r="NRM805" s="20"/>
      <c r="NRN805" s="20"/>
      <c r="NRO805" s="20"/>
      <c r="NRP805" s="20"/>
      <c r="NRQ805" s="20"/>
      <c r="NRR805" s="20"/>
      <c r="NRS805" s="20"/>
      <c r="NRT805" s="20"/>
      <c r="NRU805" s="20"/>
      <c r="NRV805" s="20"/>
      <c r="NRW805" s="20"/>
      <c r="NRX805" s="20"/>
      <c r="NRY805" s="20"/>
      <c r="NRZ805" s="20"/>
      <c r="NSA805" s="20"/>
      <c r="NSB805" s="20"/>
      <c r="NSC805" s="20"/>
      <c r="NSD805" s="20"/>
      <c r="NSE805" s="20"/>
      <c r="NSF805" s="20"/>
      <c r="NSG805" s="20"/>
      <c r="NSH805" s="20"/>
      <c r="NSI805" s="20"/>
      <c r="NSJ805" s="20"/>
      <c r="NSK805" s="20"/>
      <c r="NSL805" s="20"/>
      <c r="NSM805" s="20"/>
      <c r="NSN805" s="20"/>
      <c r="NSO805" s="20"/>
      <c r="NSP805" s="20"/>
      <c r="NSQ805" s="20"/>
      <c r="NSR805" s="20"/>
      <c r="NSS805" s="20"/>
      <c r="NST805" s="20"/>
      <c r="NSU805" s="20"/>
      <c r="NSV805" s="20"/>
      <c r="NSW805" s="20"/>
      <c r="NSX805" s="20"/>
      <c r="NSY805" s="20"/>
      <c r="NSZ805" s="20"/>
      <c r="NTA805" s="20"/>
      <c r="NTB805" s="20"/>
      <c r="NTC805" s="20"/>
      <c r="NTD805" s="20"/>
      <c r="NTE805" s="20"/>
      <c r="NTF805" s="20"/>
      <c r="NTG805" s="20"/>
      <c r="NTH805" s="20"/>
      <c r="NTI805" s="20"/>
      <c r="NTJ805" s="20"/>
      <c r="NTK805" s="20"/>
      <c r="NTL805" s="20"/>
      <c r="NTM805" s="20"/>
      <c r="NTN805" s="20"/>
      <c r="NTO805" s="20"/>
      <c r="NTP805" s="20"/>
      <c r="NTQ805" s="20"/>
      <c r="NTR805" s="20"/>
      <c r="NTS805" s="20"/>
      <c r="NTT805" s="20"/>
      <c r="NTU805" s="20"/>
      <c r="NTV805" s="20"/>
      <c r="NTW805" s="20"/>
      <c r="NTX805" s="20"/>
      <c r="NTY805" s="20"/>
      <c r="NTZ805" s="20"/>
      <c r="NUA805" s="20"/>
      <c r="NUB805" s="20"/>
      <c r="NUC805" s="20"/>
      <c r="NUD805" s="20"/>
      <c r="NUE805" s="20"/>
      <c r="NUF805" s="20"/>
      <c r="NUG805" s="20"/>
      <c r="NUH805" s="20"/>
      <c r="NUI805" s="20"/>
      <c r="NUJ805" s="20"/>
      <c r="NUK805" s="20"/>
      <c r="NUL805" s="20"/>
      <c r="NUM805" s="20"/>
      <c r="NUN805" s="20"/>
      <c r="NUO805" s="20"/>
      <c r="NUP805" s="20"/>
      <c r="NUQ805" s="20"/>
      <c r="NUR805" s="20"/>
      <c r="NUS805" s="20"/>
      <c r="NUT805" s="20"/>
      <c r="NUU805" s="20"/>
      <c r="NUV805" s="20"/>
      <c r="NUW805" s="20"/>
      <c r="NUX805" s="20"/>
      <c r="NUY805" s="20"/>
      <c r="NUZ805" s="20"/>
      <c r="NVA805" s="20"/>
      <c r="NVB805" s="20"/>
      <c r="NVC805" s="20"/>
      <c r="NVD805" s="20"/>
      <c r="NVE805" s="20"/>
      <c r="NVF805" s="20"/>
      <c r="NVG805" s="20"/>
      <c r="NVH805" s="20"/>
      <c r="NVI805" s="20"/>
      <c r="NVJ805" s="20"/>
      <c r="NVK805" s="20"/>
      <c r="NVL805" s="20"/>
      <c r="NVM805" s="20"/>
      <c r="NVN805" s="20"/>
      <c r="NVO805" s="20"/>
      <c r="NVP805" s="20"/>
      <c r="NVQ805" s="20"/>
      <c r="NVR805" s="20"/>
      <c r="NVS805" s="20"/>
      <c r="NVT805" s="20"/>
      <c r="NVU805" s="20"/>
      <c r="NVV805" s="20"/>
      <c r="NVW805" s="20"/>
      <c r="NVX805" s="20"/>
      <c r="NVY805" s="20"/>
      <c r="NVZ805" s="20"/>
      <c r="NWA805" s="20"/>
      <c r="NWB805" s="20"/>
      <c r="NWC805" s="20"/>
      <c r="NWD805" s="20"/>
      <c r="NWE805" s="20"/>
      <c r="NWF805" s="20"/>
      <c r="NWG805" s="20"/>
      <c r="NWH805" s="20"/>
      <c r="NWI805" s="20"/>
      <c r="NWJ805" s="20"/>
      <c r="NWK805" s="20"/>
      <c r="NWL805" s="20"/>
      <c r="NWM805" s="20"/>
      <c r="NWN805" s="20"/>
      <c r="NWO805" s="20"/>
      <c r="NWP805" s="20"/>
      <c r="NWQ805" s="20"/>
      <c r="NWR805" s="20"/>
      <c r="NWS805" s="20"/>
      <c r="NWT805" s="20"/>
      <c r="NWU805" s="20"/>
      <c r="NWV805" s="20"/>
      <c r="NWW805" s="20"/>
      <c r="NWX805" s="20"/>
      <c r="NWY805" s="20"/>
      <c r="NWZ805" s="20"/>
      <c r="NXA805" s="20"/>
      <c r="NXB805" s="20"/>
      <c r="NXC805" s="20"/>
      <c r="NXD805" s="20"/>
      <c r="NXE805" s="20"/>
      <c r="NXF805" s="20"/>
      <c r="NXG805" s="20"/>
      <c r="NXH805" s="20"/>
      <c r="NXI805" s="20"/>
      <c r="NXJ805" s="20"/>
      <c r="NXK805" s="20"/>
      <c r="NXL805" s="20"/>
      <c r="NXM805" s="20"/>
      <c r="NXN805" s="20"/>
      <c r="NXO805" s="20"/>
      <c r="NXP805" s="20"/>
      <c r="NXQ805" s="20"/>
      <c r="NXR805" s="20"/>
      <c r="NXS805" s="20"/>
      <c r="NXT805" s="20"/>
      <c r="NXU805" s="20"/>
      <c r="NXV805" s="20"/>
      <c r="NXW805" s="20"/>
      <c r="NXX805" s="20"/>
      <c r="NXY805" s="20"/>
      <c r="NXZ805" s="20"/>
      <c r="NYA805" s="20"/>
      <c r="NYB805" s="20"/>
      <c r="NYC805" s="20"/>
      <c r="NYD805" s="20"/>
      <c r="NYE805" s="20"/>
      <c r="NYF805" s="20"/>
      <c r="NYG805" s="20"/>
      <c r="NYH805" s="20"/>
      <c r="NYI805" s="20"/>
      <c r="NYJ805" s="20"/>
      <c r="NYK805" s="20"/>
      <c r="NYL805" s="20"/>
      <c r="NYM805" s="20"/>
      <c r="NYN805" s="20"/>
      <c r="NYO805" s="20"/>
      <c r="NYP805" s="20"/>
      <c r="NYQ805" s="20"/>
      <c r="NYR805" s="20"/>
      <c r="NYS805" s="20"/>
      <c r="NYT805" s="20"/>
      <c r="NYU805" s="20"/>
      <c r="NYV805" s="20"/>
      <c r="NYW805" s="20"/>
      <c r="NYX805" s="20"/>
      <c r="NYY805" s="20"/>
      <c r="NYZ805" s="20"/>
      <c r="NZA805" s="20"/>
      <c r="NZB805" s="20"/>
      <c r="NZC805" s="20"/>
      <c r="NZD805" s="20"/>
      <c r="NZE805" s="20"/>
      <c r="NZF805" s="20"/>
      <c r="NZG805" s="20"/>
      <c r="NZH805" s="20"/>
      <c r="NZI805" s="20"/>
      <c r="NZJ805" s="20"/>
      <c r="NZK805" s="20"/>
      <c r="NZL805" s="20"/>
      <c r="NZM805" s="20"/>
      <c r="NZN805" s="20"/>
      <c r="NZO805" s="20"/>
      <c r="NZP805" s="20"/>
      <c r="NZQ805" s="20"/>
      <c r="NZR805" s="20"/>
      <c r="NZS805" s="20"/>
      <c r="NZT805" s="20"/>
      <c r="NZU805" s="20"/>
      <c r="NZV805" s="20"/>
      <c r="NZW805" s="20"/>
      <c r="NZX805" s="20"/>
      <c r="NZY805" s="20"/>
      <c r="NZZ805" s="20"/>
      <c r="OAA805" s="20"/>
      <c r="OAB805" s="20"/>
      <c r="OAC805" s="20"/>
      <c r="OAD805" s="20"/>
      <c r="OAE805" s="20"/>
      <c r="OAF805" s="20"/>
      <c r="OAG805" s="20"/>
      <c r="OAH805" s="20"/>
      <c r="OAI805" s="20"/>
      <c r="OAJ805" s="20"/>
      <c r="OAK805" s="20"/>
      <c r="OAL805" s="20"/>
      <c r="OAM805" s="20"/>
      <c r="OAN805" s="20"/>
      <c r="OAO805" s="20"/>
      <c r="OAP805" s="20"/>
      <c r="OAQ805" s="20"/>
      <c r="OAR805" s="20"/>
      <c r="OAS805" s="20"/>
      <c r="OAT805" s="20"/>
      <c r="OAU805" s="20"/>
      <c r="OAV805" s="20"/>
      <c r="OAW805" s="20"/>
      <c r="OAX805" s="20"/>
      <c r="OAY805" s="20"/>
      <c r="OAZ805" s="20"/>
      <c r="OBA805" s="20"/>
      <c r="OBB805" s="20"/>
      <c r="OBC805" s="20"/>
      <c r="OBD805" s="20"/>
      <c r="OBE805" s="20"/>
      <c r="OBF805" s="20"/>
      <c r="OBG805" s="20"/>
      <c r="OBH805" s="20"/>
      <c r="OBI805" s="20"/>
      <c r="OBJ805" s="20"/>
      <c r="OBK805" s="20"/>
      <c r="OBL805" s="20"/>
      <c r="OBM805" s="20"/>
      <c r="OBN805" s="20"/>
      <c r="OBO805" s="20"/>
      <c r="OBP805" s="20"/>
      <c r="OBQ805" s="20"/>
      <c r="OBR805" s="20"/>
      <c r="OBS805" s="20"/>
      <c r="OBT805" s="20"/>
      <c r="OBU805" s="20"/>
      <c r="OBV805" s="20"/>
      <c r="OBW805" s="20"/>
      <c r="OBX805" s="20"/>
      <c r="OBY805" s="20"/>
      <c r="OBZ805" s="20"/>
      <c r="OCA805" s="20"/>
      <c r="OCB805" s="20"/>
      <c r="OCC805" s="20"/>
      <c r="OCD805" s="20"/>
      <c r="OCE805" s="20"/>
      <c r="OCF805" s="20"/>
      <c r="OCG805" s="20"/>
      <c r="OCH805" s="20"/>
      <c r="OCI805" s="20"/>
      <c r="OCJ805" s="20"/>
      <c r="OCK805" s="20"/>
      <c r="OCL805" s="20"/>
      <c r="OCM805" s="20"/>
      <c r="OCN805" s="20"/>
      <c r="OCO805" s="20"/>
      <c r="OCP805" s="20"/>
      <c r="OCQ805" s="20"/>
      <c r="OCR805" s="20"/>
      <c r="OCS805" s="20"/>
      <c r="OCT805" s="20"/>
      <c r="OCU805" s="20"/>
      <c r="OCV805" s="20"/>
      <c r="OCW805" s="20"/>
      <c r="OCX805" s="20"/>
      <c r="OCY805" s="20"/>
      <c r="OCZ805" s="20"/>
      <c r="ODA805" s="20"/>
      <c r="ODB805" s="20"/>
      <c r="ODC805" s="20"/>
      <c r="ODD805" s="20"/>
      <c r="ODE805" s="20"/>
      <c r="ODF805" s="20"/>
      <c r="ODG805" s="20"/>
      <c r="ODH805" s="20"/>
      <c r="ODI805" s="20"/>
      <c r="ODJ805" s="20"/>
      <c r="ODK805" s="20"/>
      <c r="ODL805" s="20"/>
      <c r="ODM805" s="20"/>
      <c r="ODN805" s="20"/>
      <c r="ODO805" s="20"/>
      <c r="ODP805" s="20"/>
      <c r="ODQ805" s="20"/>
      <c r="ODR805" s="20"/>
      <c r="ODS805" s="20"/>
      <c r="ODT805" s="20"/>
      <c r="ODU805" s="20"/>
      <c r="ODV805" s="20"/>
      <c r="ODW805" s="20"/>
      <c r="ODX805" s="20"/>
      <c r="ODY805" s="20"/>
      <c r="ODZ805" s="20"/>
      <c r="OEA805" s="20"/>
      <c r="OEB805" s="20"/>
      <c r="OEC805" s="20"/>
      <c r="OED805" s="20"/>
      <c r="OEE805" s="20"/>
      <c r="OEF805" s="20"/>
      <c r="OEG805" s="20"/>
      <c r="OEH805" s="20"/>
      <c r="OEI805" s="20"/>
      <c r="OEJ805" s="20"/>
      <c r="OEK805" s="20"/>
      <c r="OEL805" s="20"/>
      <c r="OEM805" s="20"/>
      <c r="OEN805" s="20"/>
      <c r="OEO805" s="20"/>
      <c r="OEP805" s="20"/>
      <c r="OEQ805" s="20"/>
      <c r="OER805" s="20"/>
      <c r="OES805" s="20"/>
      <c r="OET805" s="20"/>
      <c r="OEU805" s="20"/>
      <c r="OEV805" s="20"/>
      <c r="OEW805" s="20"/>
      <c r="OEX805" s="20"/>
      <c r="OEY805" s="20"/>
      <c r="OEZ805" s="20"/>
      <c r="OFA805" s="20"/>
      <c r="OFB805" s="20"/>
      <c r="OFC805" s="20"/>
      <c r="OFD805" s="20"/>
      <c r="OFE805" s="20"/>
      <c r="OFF805" s="20"/>
      <c r="OFG805" s="20"/>
      <c r="OFH805" s="20"/>
      <c r="OFI805" s="20"/>
      <c r="OFJ805" s="20"/>
      <c r="OFK805" s="20"/>
      <c r="OFL805" s="20"/>
      <c r="OFM805" s="20"/>
      <c r="OFN805" s="20"/>
      <c r="OFO805" s="20"/>
      <c r="OFP805" s="20"/>
      <c r="OFQ805" s="20"/>
      <c r="OFR805" s="20"/>
      <c r="OFS805" s="20"/>
      <c r="OFT805" s="20"/>
      <c r="OFU805" s="20"/>
      <c r="OFV805" s="20"/>
      <c r="OFW805" s="20"/>
      <c r="OFX805" s="20"/>
      <c r="OFY805" s="20"/>
      <c r="OFZ805" s="20"/>
      <c r="OGA805" s="20"/>
      <c r="OGB805" s="20"/>
      <c r="OGC805" s="20"/>
      <c r="OGD805" s="20"/>
      <c r="OGE805" s="20"/>
      <c r="OGF805" s="20"/>
      <c r="OGG805" s="20"/>
      <c r="OGH805" s="20"/>
      <c r="OGI805" s="20"/>
      <c r="OGJ805" s="20"/>
      <c r="OGK805" s="20"/>
      <c r="OGL805" s="20"/>
      <c r="OGM805" s="20"/>
      <c r="OGN805" s="20"/>
      <c r="OGO805" s="20"/>
      <c r="OGP805" s="20"/>
      <c r="OGQ805" s="20"/>
      <c r="OGR805" s="20"/>
      <c r="OGS805" s="20"/>
      <c r="OGT805" s="20"/>
      <c r="OGU805" s="20"/>
      <c r="OGV805" s="20"/>
      <c r="OGW805" s="20"/>
      <c r="OGX805" s="20"/>
      <c r="OGY805" s="20"/>
      <c r="OGZ805" s="20"/>
      <c r="OHA805" s="20"/>
      <c r="OHB805" s="20"/>
      <c r="OHC805" s="20"/>
      <c r="OHD805" s="20"/>
      <c r="OHE805" s="20"/>
      <c r="OHF805" s="20"/>
      <c r="OHG805" s="20"/>
      <c r="OHH805" s="20"/>
      <c r="OHI805" s="20"/>
      <c r="OHJ805" s="20"/>
      <c r="OHK805" s="20"/>
      <c r="OHL805" s="20"/>
      <c r="OHM805" s="20"/>
      <c r="OHN805" s="20"/>
      <c r="OHO805" s="20"/>
      <c r="OHP805" s="20"/>
      <c r="OHQ805" s="20"/>
      <c r="OHR805" s="20"/>
      <c r="OHS805" s="20"/>
      <c r="OHT805" s="20"/>
      <c r="OHU805" s="20"/>
      <c r="OHV805" s="20"/>
      <c r="OHW805" s="20"/>
      <c r="OHX805" s="20"/>
      <c r="OHY805" s="20"/>
      <c r="OHZ805" s="20"/>
      <c r="OIA805" s="20"/>
      <c r="OIB805" s="20"/>
      <c r="OIC805" s="20"/>
      <c r="OID805" s="20"/>
      <c r="OIE805" s="20"/>
      <c r="OIF805" s="20"/>
      <c r="OIG805" s="20"/>
      <c r="OIH805" s="20"/>
      <c r="OII805" s="20"/>
      <c r="OIJ805" s="20"/>
      <c r="OIK805" s="20"/>
      <c r="OIL805" s="20"/>
      <c r="OIM805" s="20"/>
      <c r="OIN805" s="20"/>
      <c r="OIO805" s="20"/>
      <c r="OIP805" s="20"/>
      <c r="OIQ805" s="20"/>
      <c r="OIR805" s="20"/>
      <c r="OIS805" s="20"/>
      <c r="OIT805" s="20"/>
      <c r="OIU805" s="20"/>
      <c r="OIV805" s="20"/>
      <c r="OIW805" s="20"/>
      <c r="OIX805" s="20"/>
      <c r="OIY805" s="20"/>
      <c r="OIZ805" s="20"/>
      <c r="OJA805" s="20"/>
      <c r="OJB805" s="20"/>
      <c r="OJC805" s="20"/>
      <c r="OJD805" s="20"/>
      <c r="OJE805" s="20"/>
      <c r="OJF805" s="20"/>
      <c r="OJG805" s="20"/>
      <c r="OJH805" s="20"/>
      <c r="OJI805" s="20"/>
      <c r="OJJ805" s="20"/>
      <c r="OJK805" s="20"/>
      <c r="OJL805" s="20"/>
      <c r="OJM805" s="20"/>
      <c r="OJN805" s="20"/>
      <c r="OJO805" s="20"/>
      <c r="OJP805" s="20"/>
      <c r="OJQ805" s="20"/>
      <c r="OJR805" s="20"/>
      <c r="OJS805" s="20"/>
      <c r="OJT805" s="20"/>
      <c r="OJU805" s="20"/>
      <c r="OJV805" s="20"/>
      <c r="OJW805" s="20"/>
      <c r="OJX805" s="20"/>
      <c r="OJY805" s="20"/>
      <c r="OJZ805" s="20"/>
      <c r="OKA805" s="20"/>
      <c r="OKB805" s="20"/>
      <c r="OKC805" s="20"/>
      <c r="OKD805" s="20"/>
      <c r="OKE805" s="20"/>
      <c r="OKF805" s="20"/>
      <c r="OKG805" s="20"/>
      <c r="OKH805" s="20"/>
      <c r="OKI805" s="20"/>
      <c r="OKJ805" s="20"/>
      <c r="OKK805" s="20"/>
      <c r="OKL805" s="20"/>
      <c r="OKM805" s="20"/>
      <c r="OKN805" s="20"/>
      <c r="OKO805" s="20"/>
      <c r="OKP805" s="20"/>
      <c r="OKQ805" s="20"/>
      <c r="OKR805" s="20"/>
      <c r="OKS805" s="20"/>
      <c r="OKT805" s="20"/>
      <c r="OKU805" s="20"/>
      <c r="OKV805" s="20"/>
      <c r="OKW805" s="20"/>
      <c r="OKX805" s="20"/>
      <c r="OKY805" s="20"/>
      <c r="OKZ805" s="20"/>
      <c r="OLA805" s="20"/>
      <c r="OLB805" s="20"/>
      <c r="OLC805" s="20"/>
      <c r="OLD805" s="20"/>
      <c r="OLE805" s="20"/>
      <c r="OLF805" s="20"/>
      <c r="OLG805" s="20"/>
      <c r="OLH805" s="20"/>
      <c r="OLI805" s="20"/>
      <c r="OLJ805" s="20"/>
      <c r="OLK805" s="20"/>
      <c r="OLL805" s="20"/>
      <c r="OLM805" s="20"/>
      <c r="OLN805" s="20"/>
      <c r="OLO805" s="20"/>
      <c r="OLP805" s="20"/>
      <c r="OLQ805" s="20"/>
      <c r="OLR805" s="20"/>
      <c r="OLS805" s="20"/>
      <c r="OLT805" s="20"/>
      <c r="OLU805" s="20"/>
      <c r="OLV805" s="20"/>
      <c r="OLW805" s="20"/>
      <c r="OLX805" s="20"/>
      <c r="OLY805" s="20"/>
      <c r="OLZ805" s="20"/>
      <c r="OMA805" s="20"/>
      <c r="OMB805" s="20"/>
      <c r="OMC805" s="20"/>
      <c r="OMD805" s="20"/>
      <c r="OME805" s="20"/>
      <c r="OMF805" s="20"/>
      <c r="OMG805" s="20"/>
      <c r="OMH805" s="20"/>
      <c r="OMI805" s="20"/>
      <c r="OMJ805" s="20"/>
      <c r="OMK805" s="20"/>
      <c r="OML805" s="20"/>
      <c r="OMM805" s="20"/>
      <c r="OMN805" s="20"/>
      <c r="OMO805" s="20"/>
      <c r="OMP805" s="20"/>
      <c r="OMQ805" s="20"/>
      <c r="OMR805" s="20"/>
      <c r="OMS805" s="20"/>
      <c r="OMT805" s="20"/>
      <c r="OMU805" s="20"/>
      <c r="OMV805" s="20"/>
      <c r="OMW805" s="20"/>
      <c r="OMX805" s="20"/>
      <c r="OMY805" s="20"/>
      <c r="OMZ805" s="20"/>
      <c r="ONA805" s="20"/>
      <c r="ONB805" s="20"/>
      <c r="ONC805" s="20"/>
      <c r="OND805" s="20"/>
      <c r="ONE805" s="20"/>
      <c r="ONF805" s="20"/>
      <c r="ONG805" s="20"/>
      <c r="ONH805" s="20"/>
      <c r="ONI805" s="20"/>
      <c r="ONJ805" s="20"/>
      <c r="ONK805" s="20"/>
      <c r="ONL805" s="20"/>
      <c r="ONM805" s="20"/>
      <c r="ONN805" s="20"/>
      <c r="ONO805" s="20"/>
      <c r="ONP805" s="20"/>
      <c r="ONQ805" s="20"/>
      <c r="ONR805" s="20"/>
      <c r="ONS805" s="20"/>
      <c r="ONT805" s="20"/>
      <c r="ONU805" s="20"/>
      <c r="ONV805" s="20"/>
      <c r="ONW805" s="20"/>
      <c r="ONX805" s="20"/>
      <c r="ONY805" s="20"/>
      <c r="ONZ805" s="20"/>
      <c r="OOA805" s="20"/>
      <c r="OOB805" s="20"/>
      <c r="OOC805" s="20"/>
      <c r="OOD805" s="20"/>
      <c r="OOE805" s="20"/>
      <c r="OOF805" s="20"/>
      <c r="OOG805" s="20"/>
      <c r="OOH805" s="20"/>
      <c r="OOI805" s="20"/>
      <c r="OOJ805" s="20"/>
      <c r="OOK805" s="20"/>
      <c r="OOL805" s="20"/>
      <c r="OOM805" s="20"/>
      <c r="OON805" s="20"/>
      <c r="OOO805" s="20"/>
      <c r="OOP805" s="20"/>
      <c r="OOQ805" s="20"/>
      <c r="OOR805" s="20"/>
      <c r="OOS805" s="20"/>
      <c r="OOT805" s="20"/>
      <c r="OOU805" s="20"/>
      <c r="OOV805" s="20"/>
      <c r="OOW805" s="20"/>
      <c r="OOX805" s="20"/>
      <c r="OOY805" s="20"/>
      <c r="OOZ805" s="20"/>
      <c r="OPA805" s="20"/>
      <c r="OPB805" s="20"/>
      <c r="OPC805" s="20"/>
      <c r="OPD805" s="20"/>
      <c r="OPE805" s="20"/>
      <c r="OPF805" s="20"/>
      <c r="OPG805" s="20"/>
      <c r="OPH805" s="20"/>
      <c r="OPI805" s="20"/>
      <c r="OPJ805" s="20"/>
      <c r="OPK805" s="20"/>
      <c r="OPL805" s="20"/>
      <c r="OPM805" s="20"/>
      <c r="OPN805" s="20"/>
      <c r="OPO805" s="20"/>
      <c r="OPP805" s="20"/>
      <c r="OPQ805" s="20"/>
      <c r="OPR805" s="20"/>
      <c r="OPS805" s="20"/>
      <c r="OPT805" s="20"/>
      <c r="OPU805" s="20"/>
      <c r="OPV805" s="20"/>
      <c r="OPW805" s="20"/>
      <c r="OPX805" s="20"/>
      <c r="OPY805" s="20"/>
      <c r="OPZ805" s="20"/>
      <c r="OQA805" s="20"/>
      <c r="OQB805" s="20"/>
      <c r="OQC805" s="20"/>
      <c r="OQD805" s="20"/>
      <c r="OQE805" s="20"/>
      <c r="OQF805" s="20"/>
      <c r="OQG805" s="20"/>
      <c r="OQH805" s="20"/>
      <c r="OQI805" s="20"/>
      <c r="OQJ805" s="20"/>
      <c r="OQK805" s="20"/>
      <c r="OQL805" s="20"/>
      <c r="OQM805" s="20"/>
      <c r="OQN805" s="20"/>
      <c r="OQO805" s="20"/>
      <c r="OQP805" s="20"/>
      <c r="OQQ805" s="20"/>
      <c r="OQR805" s="20"/>
      <c r="OQS805" s="20"/>
      <c r="OQT805" s="20"/>
      <c r="OQU805" s="20"/>
      <c r="OQV805" s="20"/>
      <c r="OQW805" s="20"/>
      <c r="OQX805" s="20"/>
      <c r="OQY805" s="20"/>
      <c r="OQZ805" s="20"/>
      <c r="ORA805" s="20"/>
      <c r="ORB805" s="20"/>
      <c r="ORC805" s="20"/>
      <c r="ORD805" s="20"/>
      <c r="ORE805" s="20"/>
      <c r="ORF805" s="20"/>
      <c r="ORG805" s="20"/>
      <c r="ORH805" s="20"/>
      <c r="ORI805" s="20"/>
      <c r="ORJ805" s="20"/>
      <c r="ORK805" s="20"/>
      <c r="ORL805" s="20"/>
      <c r="ORM805" s="20"/>
      <c r="ORN805" s="20"/>
      <c r="ORO805" s="20"/>
      <c r="ORP805" s="20"/>
      <c r="ORQ805" s="20"/>
      <c r="ORR805" s="20"/>
      <c r="ORS805" s="20"/>
      <c r="ORT805" s="20"/>
      <c r="ORU805" s="20"/>
      <c r="ORV805" s="20"/>
      <c r="ORW805" s="20"/>
      <c r="ORX805" s="20"/>
      <c r="ORY805" s="20"/>
      <c r="ORZ805" s="20"/>
      <c r="OSA805" s="20"/>
      <c r="OSB805" s="20"/>
      <c r="OSC805" s="20"/>
      <c r="OSD805" s="20"/>
      <c r="OSE805" s="20"/>
      <c r="OSF805" s="20"/>
      <c r="OSG805" s="20"/>
      <c r="OSH805" s="20"/>
      <c r="OSI805" s="20"/>
      <c r="OSJ805" s="20"/>
      <c r="OSK805" s="20"/>
      <c r="OSL805" s="20"/>
      <c r="OSM805" s="20"/>
      <c r="OSN805" s="20"/>
      <c r="OSO805" s="20"/>
      <c r="OSP805" s="20"/>
      <c r="OSQ805" s="20"/>
      <c r="OSR805" s="20"/>
      <c r="OSS805" s="20"/>
      <c r="OST805" s="20"/>
      <c r="OSU805" s="20"/>
      <c r="OSV805" s="20"/>
      <c r="OSW805" s="20"/>
      <c r="OSX805" s="20"/>
      <c r="OSY805" s="20"/>
      <c r="OSZ805" s="20"/>
      <c r="OTA805" s="20"/>
      <c r="OTB805" s="20"/>
      <c r="OTC805" s="20"/>
      <c r="OTD805" s="20"/>
      <c r="OTE805" s="20"/>
      <c r="OTF805" s="20"/>
      <c r="OTG805" s="20"/>
      <c r="OTH805" s="20"/>
      <c r="OTI805" s="20"/>
      <c r="OTJ805" s="20"/>
      <c r="OTK805" s="20"/>
      <c r="OTL805" s="20"/>
      <c r="OTM805" s="20"/>
      <c r="OTN805" s="20"/>
      <c r="OTO805" s="20"/>
      <c r="OTP805" s="20"/>
      <c r="OTQ805" s="20"/>
      <c r="OTR805" s="20"/>
      <c r="OTS805" s="20"/>
      <c r="OTT805" s="20"/>
      <c r="OTU805" s="20"/>
      <c r="OTV805" s="20"/>
      <c r="OTW805" s="20"/>
      <c r="OTX805" s="20"/>
      <c r="OTY805" s="20"/>
      <c r="OTZ805" s="20"/>
      <c r="OUA805" s="20"/>
      <c r="OUB805" s="20"/>
      <c r="OUC805" s="20"/>
      <c r="OUD805" s="20"/>
      <c r="OUE805" s="20"/>
      <c r="OUF805" s="20"/>
      <c r="OUG805" s="20"/>
      <c r="OUH805" s="20"/>
      <c r="OUI805" s="20"/>
      <c r="OUJ805" s="20"/>
      <c r="OUK805" s="20"/>
      <c r="OUL805" s="20"/>
      <c r="OUM805" s="20"/>
      <c r="OUN805" s="20"/>
      <c r="OUO805" s="20"/>
      <c r="OUP805" s="20"/>
      <c r="OUQ805" s="20"/>
      <c r="OUR805" s="20"/>
      <c r="OUS805" s="20"/>
      <c r="OUT805" s="20"/>
      <c r="OUU805" s="20"/>
      <c r="OUV805" s="20"/>
      <c r="OUW805" s="20"/>
      <c r="OUX805" s="20"/>
      <c r="OUY805" s="20"/>
      <c r="OUZ805" s="20"/>
      <c r="OVA805" s="20"/>
      <c r="OVB805" s="20"/>
      <c r="OVC805" s="20"/>
      <c r="OVD805" s="20"/>
      <c r="OVE805" s="20"/>
      <c r="OVF805" s="20"/>
      <c r="OVG805" s="20"/>
      <c r="OVH805" s="20"/>
      <c r="OVI805" s="20"/>
      <c r="OVJ805" s="20"/>
      <c r="OVK805" s="20"/>
      <c r="OVL805" s="20"/>
      <c r="OVM805" s="20"/>
      <c r="OVN805" s="20"/>
      <c r="OVO805" s="20"/>
      <c r="OVP805" s="20"/>
      <c r="OVQ805" s="20"/>
      <c r="OVR805" s="20"/>
      <c r="OVS805" s="20"/>
      <c r="OVT805" s="20"/>
      <c r="OVU805" s="20"/>
      <c r="OVV805" s="20"/>
      <c r="OVW805" s="20"/>
      <c r="OVX805" s="20"/>
      <c r="OVY805" s="20"/>
      <c r="OVZ805" s="20"/>
      <c r="OWA805" s="20"/>
      <c r="OWB805" s="20"/>
      <c r="OWC805" s="20"/>
      <c r="OWD805" s="20"/>
      <c r="OWE805" s="20"/>
      <c r="OWF805" s="20"/>
      <c r="OWG805" s="20"/>
      <c r="OWH805" s="20"/>
      <c r="OWI805" s="20"/>
      <c r="OWJ805" s="20"/>
      <c r="OWK805" s="20"/>
      <c r="OWL805" s="20"/>
      <c r="OWM805" s="20"/>
      <c r="OWN805" s="20"/>
      <c r="OWO805" s="20"/>
      <c r="OWP805" s="20"/>
      <c r="OWQ805" s="20"/>
      <c r="OWR805" s="20"/>
      <c r="OWS805" s="20"/>
      <c r="OWT805" s="20"/>
      <c r="OWU805" s="20"/>
      <c r="OWV805" s="20"/>
      <c r="OWW805" s="20"/>
      <c r="OWX805" s="20"/>
      <c r="OWY805" s="20"/>
      <c r="OWZ805" s="20"/>
      <c r="OXA805" s="20"/>
      <c r="OXB805" s="20"/>
      <c r="OXC805" s="20"/>
      <c r="OXD805" s="20"/>
      <c r="OXE805" s="20"/>
      <c r="OXF805" s="20"/>
      <c r="OXG805" s="20"/>
      <c r="OXH805" s="20"/>
      <c r="OXI805" s="20"/>
      <c r="OXJ805" s="20"/>
      <c r="OXK805" s="20"/>
      <c r="OXL805" s="20"/>
      <c r="OXM805" s="20"/>
      <c r="OXN805" s="20"/>
      <c r="OXO805" s="20"/>
      <c r="OXP805" s="20"/>
      <c r="OXQ805" s="20"/>
      <c r="OXR805" s="20"/>
      <c r="OXS805" s="20"/>
      <c r="OXT805" s="20"/>
      <c r="OXU805" s="20"/>
      <c r="OXV805" s="20"/>
      <c r="OXW805" s="20"/>
      <c r="OXX805" s="20"/>
      <c r="OXY805" s="20"/>
      <c r="OXZ805" s="20"/>
      <c r="OYA805" s="20"/>
      <c r="OYB805" s="20"/>
      <c r="OYC805" s="20"/>
      <c r="OYD805" s="20"/>
      <c r="OYE805" s="20"/>
      <c r="OYF805" s="20"/>
      <c r="OYG805" s="20"/>
      <c r="OYH805" s="20"/>
      <c r="OYI805" s="20"/>
      <c r="OYJ805" s="20"/>
      <c r="OYK805" s="20"/>
      <c r="OYL805" s="20"/>
      <c r="OYM805" s="20"/>
      <c r="OYN805" s="20"/>
      <c r="OYO805" s="20"/>
      <c r="OYP805" s="20"/>
      <c r="OYQ805" s="20"/>
      <c r="OYR805" s="20"/>
      <c r="OYS805" s="20"/>
      <c r="OYT805" s="20"/>
      <c r="OYU805" s="20"/>
      <c r="OYV805" s="20"/>
      <c r="OYW805" s="20"/>
      <c r="OYX805" s="20"/>
      <c r="OYY805" s="20"/>
      <c r="OYZ805" s="20"/>
      <c r="OZA805" s="20"/>
      <c r="OZB805" s="20"/>
      <c r="OZC805" s="20"/>
      <c r="OZD805" s="20"/>
      <c r="OZE805" s="20"/>
      <c r="OZF805" s="20"/>
      <c r="OZG805" s="20"/>
      <c r="OZH805" s="20"/>
      <c r="OZI805" s="20"/>
      <c r="OZJ805" s="20"/>
      <c r="OZK805" s="20"/>
      <c r="OZL805" s="20"/>
      <c r="OZM805" s="20"/>
      <c r="OZN805" s="20"/>
      <c r="OZO805" s="20"/>
      <c r="OZP805" s="20"/>
      <c r="OZQ805" s="20"/>
      <c r="OZR805" s="20"/>
      <c r="OZS805" s="20"/>
      <c r="OZT805" s="20"/>
      <c r="OZU805" s="20"/>
      <c r="OZV805" s="20"/>
      <c r="OZW805" s="20"/>
      <c r="OZX805" s="20"/>
      <c r="OZY805" s="20"/>
      <c r="OZZ805" s="20"/>
      <c r="PAA805" s="20"/>
      <c r="PAB805" s="20"/>
      <c r="PAC805" s="20"/>
      <c r="PAD805" s="20"/>
      <c r="PAE805" s="20"/>
      <c r="PAF805" s="20"/>
      <c r="PAG805" s="20"/>
      <c r="PAH805" s="20"/>
      <c r="PAI805" s="20"/>
      <c r="PAJ805" s="20"/>
      <c r="PAK805" s="20"/>
      <c r="PAL805" s="20"/>
      <c r="PAM805" s="20"/>
      <c r="PAN805" s="20"/>
      <c r="PAO805" s="20"/>
      <c r="PAP805" s="20"/>
      <c r="PAQ805" s="20"/>
      <c r="PAR805" s="20"/>
      <c r="PAS805" s="20"/>
      <c r="PAT805" s="20"/>
      <c r="PAU805" s="20"/>
      <c r="PAV805" s="20"/>
      <c r="PAW805" s="20"/>
      <c r="PAX805" s="20"/>
      <c r="PAY805" s="20"/>
      <c r="PAZ805" s="20"/>
      <c r="PBA805" s="20"/>
      <c r="PBB805" s="20"/>
      <c r="PBC805" s="20"/>
      <c r="PBD805" s="20"/>
      <c r="PBE805" s="20"/>
      <c r="PBF805" s="20"/>
      <c r="PBG805" s="20"/>
      <c r="PBH805" s="20"/>
      <c r="PBI805" s="20"/>
      <c r="PBJ805" s="20"/>
      <c r="PBK805" s="20"/>
      <c r="PBL805" s="20"/>
      <c r="PBM805" s="20"/>
      <c r="PBN805" s="20"/>
      <c r="PBO805" s="20"/>
      <c r="PBP805" s="20"/>
      <c r="PBQ805" s="20"/>
      <c r="PBR805" s="20"/>
      <c r="PBS805" s="20"/>
      <c r="PBT805" s="20"/>
      <c r="PBU805" s="20"/>
      <c r="PBV805" s="20"/>
      <c r="PBW805" s="20"/>
      <c r="PBX805" s="20"/>
      <c r="PBY805" s="20"/>
      <c r="PBZ805" s="20"/>
      <c r="PCA805" s="20"/>
      <c r="PCB805" s="20"/>
      <c r="PCC805" s="20"/>
      <c r="PCD805" s="20"/>
      <c r="PCE805" s="20"/>
      <c r="PCF805" s="20"/>
      <c r="PCG805" s="20"/>
      <c r="PCH805" s="20"/>
      <c r="PCI805" s="20"/>
      <c r="PCJ805" s="20"/>
      <c r="PCK805" s="20"/>
      <c r="PCL805" s="20"/>
      <c r="PCM805" s="20"/>
      <c r="PCN805" s="20"/>
      <c r="PCO805" s="20"/>
      <c r="PCP805" s="20"/>
      <c r="PCQ805" s="20"/>
      <c r="PCR805" s="20"/>
      <c r="PCS805" s="20"/>
      <c r="PCT805" s="20"/>
      <c r="PCU805" s="20"/>
      <c r="PCV805" s="20"/>
      <c r="PCW805" s="20"/>
      <c r="PCX805" s="20"/>
      <c r="PCY805" s="20"/>
      <c r="PCZ805" s="20"/>
      <c r="PDA805" s="20"/>
      <c r="PDB805" s="20"/>
      <c r="PDC805" s="20"/>
      <c r="PDD805" s="20"/>
      <c r="PDE805" s="20"/>
      <c r="PDF805" s="20"/>
      <c r="PDG805" s="20"/>
      <c r="PDH805" s="20"/>
      <c r="PDI805" s="20"/>
      <c r="PDJ805" s="20"/>
      <c r="PDK805" s="20"/>
      <c r="PDL805" s="20"/>
      <c r="PDM805" s="20"/>
      <c r="PDN805" s="20"/>
      <c r="PDO805" s="20"/>
      <c r="PDP805" s="20"/>
      <c r="PDQ805" s="20"/>
      <c r="PDR805" s="20"/>
      <c r="PDS805" s="20"/>
      <c r="PDT805" s="20"/>
      <c r="PDU805" s="20"/>
      <c r="PDV805" s="20"/>
      <c r="PDW805" s="20"/>
      <c r="PDX805" s="20"/>
      <c r="PDY805" s="20"/>
      <c r="PDZ805" s="20"/>
      <c r="PEA805" s="20"/>
      <c r="PEB805" s="20"/>
      <c r="PEC805" s="20"/>
      <c r="PED805" s="20"/>
      <c r="PEE805" s="20"/>
      <c r="PEF805" s="20"/>
      <c r="PEG805" s="20"/>
      <c r="PEH805" s="20"/>
      <c r="PEI805" s="20"/>
      <c r="PEJ805" s="20"/>
      <c r="PEK805" s="20"/>
      <c r="PEL805" s="20"/>
      <c r="PEM805" s="20"/>
      <c r="PEN805" s="20"/>
      <c r="PEO805" s="20"/>
      <c r="PEP805" s="20"/>
      <c r="PEQ805" s="20"/>
      <c r="PER805" s="20"/>
      <c r="PES805" s="20"/>
      <c r="PET805" s="20"/>
      <c r="PEU805" s="20"/>
      <c r="PEV805" s="20"/>
      <c r="PEW805" s="20"/>
      <c r="PEX805" s="20"/>
      <c r="PEY805" s="20"/>
      <c r="PEZ805" s="20"/>
      <c r="PFA805" s="20"/>
      <c r="PFB805" s="20"/>
      <c r="PFC805" s="20"/>
      <c r="PFD805" s="20"/>
      <c r="PFE805" s="20"/>
      <c r="PFF805" s="20"/>
      <c r="PFG805" s="20"/>
      <c r="PFH805" s="20"/>
      <c r="PFI805" s="20"/>
      <c r="PFJ805" s="20"/>
      <c r="PFK805" s="20"/>
      <c r="PFL805" s="20"/>
      <c r="PFM805" s="20"/>
      <c r="PFN805" s="20"/>
      <c r="PFO805" s="20"/>
      <c r="PFP805" s="20"/>
      <c r="PFQ805" s="20"/>
      <c r="PFR805" s="20"/>
      <c r="PFS805" s="20"/>
      <c r="PFT805" s="20"/>
      <c r="PFU805" s="20"/>
      <c r="PFV805" s="20"/>
      <c r="PFW805" s="20"/>
      <c r="PFX805" s="20"/>
      <c r="PFY805" s="20"/>
      <c r="PFZ805" s="20"/>
      <c r="PGA805" s="20"/>
      <c r="PGB805" s="20"/>
      <c r="PGC805" s="20"/>
      <c r="PGD805" s="20"/>
      <c r="PGE805" s="20"/>
      <c r="PGF805" s="20"/>
      <c r="PGG805" s="20"/>
      <c r="PGH805" s="20"/>
      <c r="PGI805" s="20"/>
      <c r="PGJ805" s="20"/>
      <c r="PGK805" s="20"/>
      <c r="PGL805" s="20"/>
      <c r="PGM805" s="20"/>
      <c r="PGN805" s="20"/>
      <c r="PGO805" s="20"/>
      <c r="PGP805" s="20"/>
      <c r="PGQ805" s="20"/>
      <c r="PGR805" s="20"/>
      <c r="PGS805" s="20"/>
      <c r="PGT805" s="20"/>
      <c r="PGU805" s="20"/>
      <c r="PGV805" s="20"/>
      <c r="PGW805" s="20"/>
      <c r="PGX805" s="20"/>
      <c r="PGY805" s="20"/>
      <c r="PGZ805" s="20"/>
      <c r="PHA805" s="20"/>
      <c r="PHB805" s="20"/>
      <c r="PHC805" s="20"/>
      <c r="PHD805" s="20"/>
      <c r="PHE805" s="20"/>
      <c r="PHF805" s="20"/>
      <c r="PHG805" s="20"/>
      <c r="PHH805" s="20"/>
      <c r="PHI805" s="20"/>
      <c r="PHJ805" s="20"/>
      <c r="PHK805" s="20"/>
      <c r="PHL805" s="20"/>
      <c r="PHM805" s="20"/>
      <c r="PHN805" s="20"/>
      <c r="PHO805" s="20"/>
      <c r="PHP805" s="20"/>
      <c r="PHQ805" s="20"/>
      <c r="PHR805" s="20"/>
      <c r="PHS805" s="20"/>
      <c r="PHT805" s="20"/>
      <c r="PHU805" s="20"/>
      <c r="PHV805" s="20"/>
      <c r="PHW805" s="20"/>
      <c r="PHX805" s="20"/>
      <c r="PHY805" s="20"/>
      <c r="PHZ805" s="20"/>
      <c r="PIA805" s="20"/>
      <c r="PIB805" s="20"/>
      <c r="PIC805" s="20"/>
      <c r="PID805" s="20"/>
      <c r="PIE805" s="20"/>
      <c r="PIF805" s="20"/>
      <c r="PIG805" s="20"/>
      <c r="PIH805" s="20"/>
      <c r="PII805" s="20"/>
      <c r="PIJ805" s="20"/>
      <c r="PIK805" s="20"/>
      <c r="PIL805" s="20"/>
      <c r="PIM805" s="20"/>
      <c r="PIN805" s="20"/>
      <c r="PIO805" s="20"/>
      <c r="PIP805" s="20"/>
      <c r="PIQ805" s="20"/>
      <c r="PIR805" s="20"/>
      <c r="PIS805" s="20"/>
      <c r="PIT805" s="20"/>
      <c r="PIU805" s="20"/>
      <c r="PIV805" s="20"/>
      <c r="PIW805" s="20"/>
      <c r="PIX805" s="20"/>
      <c r="PIY805" s="20"/>
      <c r="PIZ805" s="20"/>
      <c r="PJA805" s="20"/>
      <c r="PJB805" s="20"/>
      <c r="PJC805" s="20"/>
      <c r="PJD805" s="20"/>
      <c r="PJE805" s="20"/>
      <c r="PJF805" s="20"/>
      <c r="PJG805" s="20"/>
      <c r="PJH805" s="20"/>
      <c r="PJI805" s="20"/>
      <c r="PJJ805" s="20"/>
      <c r="PJK805" s="20"/>
      <c r="PJL805" s="20"/>
      <c r="PJM805" s="20"/>
      <c r="PJN805" s="20"/>
      <c r="PJO805" s="20"/>
      <c r="PJP805" s="20"/>
      <c r="PJQ805" s="20"/>
      <c r="PJR805" s="20"/>
      <c r="PJS805" s="20"/>
      <c r="PJT805" s="20"/>
      <c r="PJU805" s="20"/>
      <c r="PJV805" s="20"/>
      <c r="PJW805" s="20"/>
      <c r="PJX805" s="20"/>
      <c r="PJY805" s="20"/>
      <c r="PJZ805" s="20"/>
      <c r="PKA805" s="20"/>
      <c r="PKB805" s="20"/>
      <c r="PKC805" s="20"/>
      <c r="PKD805" s="20"/>
      <c r="PKE805" s="20"/>
      <c r="PKF805" s="20"/>
      <c r="PKG805" s="20"/>
      <c r="PKH805" s="20"/>
      <c r="PKI805" s="20"/>
      <c r="PKJ805" s="20"/>
      <c r="PKK805" s="20"/>
      <c r="PKL805" s="20"/>
      <c r="PKM805" s="20"/>
      <c r="PKN805" s="20"/>
      <c r="PKO805" s="20"/>
      <c r="PKP805" s="20"/>
      <c r="PKQ805" s="20"/>
      <c r="PKR805" s="20"/>
      <c r="PKS805" s="20"/>
      <c r="PKT805" s="20"/>
      <c r="PKU805" s="20"/>
      <c r="PKV805" s="20"/>
      <c r="PKW805" s="20"/>
      <c r="PKX805" s="20"/>
      <c r="PKY805" s="20"/>
      <c r="PKZ805" s="20"/>
      <c r="PLA805" s="20"/>
      <c r="PLB805" s="20"/>
      <c r="PLC805" s="20"/>
      <c r="PLD805" s="20"/>
      <c r="PLE805" s="20"/>
      <c r="PLF805" s="20"/>
      <c r="PLG805" s="20"/>
      <c r="PLH805" s="20"/>
      <c r="PLI805" s="20"/>
      <c r="PLJ805" s="20"/>
      <c r="PLK805" s="20"/>
      <c r="PLL805" s="20"/>
      <c r="PLM805" s="20"/>
      <c r="PLN805" s="20"/>
      <c r="PLO805" s="20"/>
      <c r="PLP805" s="20"/>
      <c r="PLQ805" s="20"/>
      <c r="PLR805" s="20"/>
      <c r="PLS805" s="20"/>
      <c r="PLT805" s="20"/>
      <c r="PLU805" s="20"/>
      <c r="PLV805" s="20"/>
      <c r="PLW805" s="20"/>
      <c r="PLX805" s="20"/>
      <c r="PLY805" s="20"/>
      <c r="PLZ805" s="20"/>
      <c r="PMA805" s="20"/>
      <c r="PMB805" s="20"/>
      <c r="PMC805" s="20"/>
      <c r="PMD805" s="20"/>
      <c r="PME805" s="20"/>
      <c r="PMF805" s="20"/>
      <c r="PMG805" s="20"/>
      <c r="PMH805" s="20"/>
      <c r="PMI805" s="20"/>
      <c r="PMJ805" s="20"/>
      <c r="PMK805" s="20"/>
      <c r="PML805" s="20"/>
      <c r="PMM805" s="20"/>
      <c r="PMN805" s="20"/>
      <c r="PMO805" s="20"/>
      <c r="PMP805" s="20"/>
      <c r="PMQ805" s="20"/>
      <c r="PMR805" s="20"/>
      <c r="PMS805" s="20"/>
      <c r="PMT805" s="20"/>
      <c r="PMU805" s="20"/>
      <c r="PMV805" s="20"/>
      <c r="PMW805" s="20"/>
      <c r="PMX805" s="20"/>
      <c r="PMY805" s="20"/>
      <c r="PMZ805" s="20"/>
      <c r="PNA805" s="20"/>
      <c r="PNB805" s="20"/>
      <c r="PNC805" s="20"/>
      <c r="PND805" s="20"/>
      <c r="PNE805" s="20"/>
      <c r="PNF805" s="20"/>
      <c r="PNG805" s="20"/>
      <c r="PNH805" s="20"/>
      <c r="PNI805" s="20"/>
      <c r="PNJ805" s="20"/>
      <c r="PNK805" s="20"/>
      <c r="PNL805" s="20"/>
      <c r="PNM805" s="20"/>
      <c r="PNN805" s="20"/>
      <c r="PNO805" s="20"/>
      <c r="PNP805" s="20"/>
      <c r="PNQ805" s="20"/>
      <c r="PNR805" s="20"/>
      <c r="PNS805" s="20"/>
      <c r="PNT805" s="20"/>
      <c r="PNU805" s="20"/>
      <c r="PNV805" s="20"/>
      <c r="PNW805" s="20"/>
      <c r="PNX805" s="20"/>
      <c r="PNY805" s="20"/>
      <c r="PNZ805" s="20"/>
      <c r="POA805" s="20"/>
      <c r="POB805" s="20"/>
      <c r="POC805" s="20"/>
      <c r="POD805" s="20"/>
      <c r="POE805" s="20"/>
      <c r="POF805" s="20"/>
      <c r="POG805" s="20"/>
      <c r="POH805" s="20"/>
      <c r="POI805" s="20"/>
      <c r="POJ805" s="20"/>
      <c r="POK805" s="20"/>
      <c r="POL805" s="20"/>
      <c r="POM805" s="20"/>
      <c r="PON805" s="20"/>
      <c r="POO805" s="20"/>
      <c r="POP805" s="20"/>
      <c r="POQ805" s="20"/>
      <c r="POR805" s="20"/>
      <c r="POS805" s="20"/>
      <c r="POT805" s="20"/>
      <c r="POU805" s="20"/>
      <c r="POV805" s="20"/>
      <c r="POW805" s="20"/>
      <c r="POX805" s="20"/>
      <c r="POY805" s="20"/>
      <c r="POZ805" s="20"/>
      <c r="PPA805" s="20"/>
      <c r="PPB805" s="20"/>
      <c r="PPC805" s="20"/>
      <c r="PPD805" s="20"/>
      <c r="PPE805" s="20"/>
      <c r="PPF805" s="20"/>
      <c r="PPG805" s="20"/>
      <c r="PPH805" s="20"/>
      <c r="PPI805" s="20"/>
      <c r="PPJ805" s="20"/>
      <c r="PPK805" s="20"/>
      <c r="PPL805" s="20"/>
      <c r="PPM805" s="20"/>
      <c r="PPN805" s="20"/>
      <c r="PPO805" s="20"/>
      <c r="PPP805" s="20"/>
      <c r="PPQ805" s="20"/>
      <c r="PPR805" s="20"/>
      <c r="PPS805" s="20"/>
      <c r="PPT805" s="20"/>
      <c r="PPU805" s="20"/>
      <c r="PPV805" s="20"/>
      <c r="PPW805" s="20"/>
      <c r="PPX805" s="20"/>
      <c r="PPY805" s="20"/>
      <c r="PPZ805" s="20"/>
      <c r="PQA805" s="20"/>
      <c r="PQB805" s="20"/>
      <c r="PQC805" s="20"/>
      <c r="PQD805" s="20"/>
      <c r="PQE805" s="20"/>
      <c r="PQF805" s="20"/>
      <c r="PQG805" s="20"/>
      <c r="PQH805" s="20"/>
      <c r="PQI805" s="20"/>
      <c r="PQJ805" s="20"/>
      <c r="PQK805" s="20"/>
      <c r="PQL805" s="20"/>
      <c r="PQM805" s="20"/>
      <c r="PQN805" s="20"/>
      <c r="PQO805" s="20"/>
      <c r="PQP805" s="20"/>
      <c r="PQQ805" s="20"/>
      <c r="PQR805" s="20"/>
      <c r="PQS805" s="20"/>
      <c r="PQT805" s="20"/>
      <c r="PQU805" s="20"/>
      <c r="PQV805" s="20"/>
      <c r="PQW805" s="20"/>
      <c r="PQX805" s="20"/>
      <c r="PQY805" s="20"/>
      <c r="PQZ805" s="20"/>
      <c r="PRA805" s="20"/>
      <c r="PRB805" s="20"/>
      <c r="PRC805" s="20"/>
      <c r="PRD805" s="20"/>
      <c r="PRE805" s="20"/>
      <c r="PRF805" s="20"/>
      <c r="PRG805" s="20"/>
      <c r="PRH805" s="20"/>
      <c r="PRI805" s="20"/>
      <c r="PRJ805" s="20"/>
      <c r="PRK805" s="20"/>
      <c r="PRL805" s="20"/>
      <c r="PRM805" s="20"/>
      <c r="PRN805" s="20"/>
      <c r="PRO805" s="20"/>
      <c r="PRP805" s="20"/>
      <c r="PRQ805" s="20"/>
      <c r="PRR805" s="20"/>
      <c r="PRS805" s="20"/>
      <c r="PRT805" s="20"/>
      <c r="PRU805" s="20"/>
      <c r="PRV805" s="20"/>
      <c r="PRW805" s="20"/>
      <c r="PRX805" s="20"/>
      <c r="PRY805" s="20"/>
      <c r="PRZ805" s="20"/>
      <c r="PSA805" s="20"/>
      <c r="PSB805" s="20"/>
      <c r="PSC805" s="20"/>
      <c r="PSD805" s="20"/>
      <c r="PSE805" s="20"/>
      <c r="PSF805" s="20"/>
      <c r="PSG805" s="20"/>
      <c r="PSH805" s="20"/>
      <c r="PSI805" s="20"/>
      <c r="PSJ805" s="20"/>
      <c r="PSK805" s="20"/>
      <c r="PSL805" s="20"/>
      <c r="PSM805" s="20"/>
      <c r="PSN805" s="20"/>
      <c r="PSO805" s="20"/>
      <c r="PSP805" s="20"/>
      <c r="PSQ805" s="20"/>
      <c r="PSR805" s="20"/>
      <c r="PSS805" s="20"/>
      <c r="PST805" s="20"/>
      <c r="PSU805" s="20"/>
      <c r="PSV805" s="20"/>
      <c r="PSW805" s="20"/>
      <c r="PSX805" s="20"/>
      <c r="PSY805" s="20"/>
      <c r="PSZ805" s="20"/>
      <c r="PTA805" s="20"/>
      <c r="PTB805" s="20"/>
      <c r="PTC805" s="20"/>
      <c r="PTD805" s="20"/>
      <c r="PTE805" s="20"/>
      <c r="PTF805" s="20"/>
      <c r="PTG805" s="20"/>
      <c r="PTH805" s="20"/>
      <c r="PTI805" s="20"/>
      <c r="PTJ805" s="20"/>
      <c r="PTK805" s="20"/>
      <c r="PTL805" s="20"/>
      <c r="PTM805" s="20"/>
      <c r="PTN805" s="20"/>
      <c r="PTO805" s="20"/>
      <c r="PTP805" s="20"/>
      <c r="PTQ805" s="20"/>
      <c r="PTR805" s="20"/>
      <c r="PTS805" s="20"/>
      <c r="PTT805" s="20"/>
      <c r="PTU805" s="20"/>
      <c r="PTV805" s="20"/>
      <c r="PTW805" s="20"/>
      <c r="PTX805" s="20"/>
      <c r="PTY805" s="20"/>
      <c r="PTZ805" s="20"/>
      <c r="PUA805" s="20"/>
      <c r="PUB805" s="20"/>
      <c r="PUC805" s="20"/>
      <c r="PUD805" s="20"/>
      <c r="PUE805" s="20"/>
      <c r="PUF805" s="20"/>
      <c r="PUG805" s="20"/>
      <c r="PUH805" s="20"/>
      <c r="PUI805" s="20"/>
      <c r="PUJ805" s="20"/>
      <c r="PUK805" s="20"/>
      <c r="PUL805" s="20"/>
      <c r="PUM805" s="20"/>
      <c r="PUN805" s="20"/>
      <c r="PUO805" s="20"/>
      <c r="PUP805" s="20"/>
      <c r="PUQ805" s="20"/>
      <c r="PUR805" s="20"/>
      <c r="PUS805" s="20"/>
      <c r="PUT805" s="20"/>
      <c r="PUU805" s="20"/>
      <c r="PUV805" s="20"/>
      <c r="PUW805" s="20"/>
      <c r="PUX805" s="20"/>
      <c r="PUY805" s="20"/>
      <c r="PUZ805" s="20"/>
      <c r="PVA805" s="20"/>
      <c r="PVB805" s="20"/>
      <c r="PVC805" s="20"/>
      <c r="PVD805" s="20"/>
      <c r="PVE805" s="20"/>
      <c r="PVF805" s="20"/>
      <c r="PVG805" s="20"/>
      <c r="PVH805" s="20"/>
      <c r="PVI805" s="20"/>
      <c r="PVJ805" s="20"/>
      <c r="PVK805" s="20"/>
      <c r="PVL805" s="20"/>
      <c r="PVM805" s="20"/>
      <c r="PVN805" s="20"/>
      <c r="PVO805" s="20"/>
      <c r="PVP805" s="20"/>
      <c r="PVQ805" s="20"/>
      <c r="PVR805" s="20"/>
      <c r="PVS805" s="20"/>
      <c r="PVT805" s="20"/>
      <c r="PVU805" s="20"/>
      <c r="PVV805" s="20"/>
      <c r="PVW805" s="20"/>
      <c r="PVX805" s="20"/>
      <c r="PVY805" s="20"/>
      <c r="PVZ805" s="20"/>
      <c r="PWA805" s="20"/>
      <c r="PWB805" s="20"/>
      <c r="PWC805" s="20"/>
      <c r="PWD805" s="20"/>
      <c r="PWE805" s="20"/>
      <c r="PWF805" s="20"/>
      <c r="PWG805" s="20"/>
      <c r="PWH805" s="20"/>
      <c r="PWI805" s="20"/>
      <c r="PWJ805" s="20"/>
      <c r="PWK805" s="20"/>
      <c r="PWL805" s="20"/>
      <c r="PWM805" s="20"/>
      <c r="PWN805" s="20"/>
      <c r="PWO805" s="20"/>
      <c r="PWP805" s="20"/>
      <c r="PWQ805" s="20"/>
      <c r="PWR805" s="20"/>
      <c r="PWS805" s="20"/>
      <c r="PWT805" s="20"/>
      <c r="PWU805" s="20"/>
      <c r="PWV805" s="20"/>
      <c r="PWW805" s="20"/>
      <c r="PWX805" s="20"/>
      <c r="PWY805" s="20"/>
      <c r="PWZ805" s="20"/>
      <c r="PXA805" s="20"/>
      <c r="PXB805" s="20"/>
      <c r="PXC805" s="20"/>
      <c r="PXD805" s="20"/>
      <c r="PXE805" s="20"/>
      <c r="PXF805" s="20"/>
      <c r="PXG805" s="20"/>
      <c r="PXH805" s="20"/>
      <c r="PXI805" s="20"/>
      <c r="PXJ805" s="20"/>
      <c r="PXK805" s="20"/>
      <c r="PXL805" s="20"/>
      <c r="PXM805" s="20"/>
      <c r="PXN805" s="20"/>
      <c r="PXO805" s="20"/>
      <c r="PXP805" s="20"/>
      <c r="PXQ805" s="20"/>
      <c r="PXR805" s="20"/>
      <c r="PXS805" s="20"/>
      <c r="PXT805" s="20"/>
      <c r="PXU805" s="20"/>
      <c r="PXV805" s="20"/>
      <c r="PXW805" s="20"/>
      <c r="PXX805" s="20"/>
      <c r="PXY805" s="20"/>
      <c r="PXZ805" s="20"/>
      <c r="PYA805" s="20"/>
      <c r="PYB805" s="20"/>
      <c r="PYC805" s="20"/>
      <c r="PYD805" s="20"/>
      <c r="PYE805" s="20"/>
      <c r="PYF805" s="20"/>
      <c r="PYG805" s="20"/>
      <c r="PYH805" s="20"/>
      <c r="PYI805" s="20"/>
      <c r="PYJ805" s="20"/>
      <c r="PYK805" s="20"/>
      <c r="PYL805" s="20"/>
      <c r="PYM805" s="20"/>
      <c r="PYN805" s="20"/>
      <c r="PYO805" s="20"/>
      <c r="PYP805" s="20"/>
      <c r="PYQ805" s="20"/>
      <c r="PYR805" s="20"/>
      <c r="PYS805" s="20"/>
      <c r="PYT805" s="20"/>
      <c r="PYU805" s="20"/>
      <c r="PYV805" s="20"/>
      <c r="PYW805" s="20"/>
      <c r="PYX805" s="20"/>
      <c r="PYY805" s="20"/>
      <c r="PYZ805" s="20"/>
      <c r="PZA805" s="20"/>
      <c r="PZB805" s="20"/>
      <c r="PZC805" s="20"/>
      <c r="PZD805" s="20"/>
      <c r="PZE805" s="20"/>
      <c r="PZF805" s="20"/>
      <c r="PZG805" s="20"/>
      <c r="PZH805" s="20"/>
      <c r="PZI805" s="20"/>
      <c r="PZJ805" s="20"/>
      <c r="PZK805" s="20"/>
      <c r="PZL805" s="20"/>
      <c r="PZM805" s="20"/>
      <c r="PZN805" s="20"/>
      <c r="PZO805" s="20"/>
      <c r="PZP805" s="20"/>
      <c r="PZQ805" s="20"/>
      <c r="PZR805" s="20"/>
      <c r="PZS805" s="20"/>
      <c r="PZT805" s="20"/>
      <c r="PZU805" s="20"/>
      <c r="PZV805" s="20"/>
      <c r="PZW805" s="20"/>
      <c r="PZX805" s="20"/>
      <c r="PZY805" s="20"/>
      <c r="PZZ805" s="20"/>
      <c r="QAA805" s="20"/>
      <c r="QAB805" s="20"/>
      <c r="QAC805" s="20"/>
      <c r="QAD805" s="20"/>
      <c r="QAE805" s="20"/>
      <c r="QAF805" s="20"/>
      <c r="QAG805" s="20"/>
      <c r="QAH805" s="20"/>
      <c r="QAI805" s="20"/>
      <c r="QAJ805" s="20"/>
      <c r="QAK805" s="20"/>
      <c r="QAL805" s="20"/>
      <c r="QAM805" s="20"/>
      <c r="QAN805" s="20"/>
      <c r="QAO805" s="20"/>
      <c r="QAP805" s="20"/>
      <c r="QAQ805" s="20"/>
      <c r="QAR805" s="20"/>
      <c r="QAS805" s="20"/>
      <c r="QAT805" s="20"/>
      <c r="QAU805" s="20"/>
      <c r="QAV805" s="20"/>
      <c r="QAW805" s="20"/>
      <c r="QAX805" s="20"/>
      <c r="QAY805" s="20"/>
      <c r="QAZ805" s="20"/>
      <c r="QBA805" s="20"/>
      <c r="QBB805" s="20"/>
      <c r="QBC805" s="20"/>
      <c r="QBD805" s="20"/>
      <c r="QBE805" s="20"/>
      <c r="QBF805" s="20"/>
      <c r="QBG805" s="20"/>
      <c r="QBH805" s="20"/>
      <c r="QBI805" s="20"/>
      <c r="QBJ805" s="20"/>
      <c r="QBK805" s="20"/>
      <c r="QBL805" s="20"/>
      <c r="QBM805" s="20"/>
      <c r="QBN805" s="20"/>
      <c r="QBO805" s="20"/>
      <c r="QBP805" s="20"/>
      <c r="QBQ805" s="20"/>
      <c r="QBR805" s="20"/>
      <c r="QBS805" s="20"/>
      <c r="QBT805" s="20"/>
      <c r="QBU805" s="20"/>
      <c r="QBV805" s="20"/>
      <c r="QBW805" s="20"/>
      <c r="QBX805" s="20"/>
      <c r="QBY805" s="20"/>
      <c r="QBZ805" s="20"/>
      <c r="QCA805" s="20"/>
      <c r="QCB805" s="20"/>
      <c r="QCC805" s="20"/>
      <c r="QCD805" s="20"/>
      <c r="QCE805" s="20"/>
      <c r="QCF805" s="20"/>
      <c r="QCG805" s="20"/>
      <c r="QCH805" s="20"/>
      <c r="QCI805" s="20"/>
      <c r="QCJ805" s="20"/>
      <c r="QCK805" s="20"/>
      <c r="QCL805" s="20"/>
      <c r="QCM805" s="20"/>
      <c r="QCN805" s="20"/>
      <c r="QCO805" s="20"/>
      <c r="QCP805" s="20"/>
      <c r="QCQ805" s="20"/>
      <c r="QCR805" s="20"/>
      <c r="QCS805" s="20"/>
      <c r="QCT805" s="20"/>
      <c r="QCU805" s="20"/>
      <c r="QCV805" s="20"/>
      <c r="QCW805" s="20"/>
      <c r="QCX805" s="20"/>
      <c r="QCY805" s="20"/>
      <c r="QCZ805" s="20"/>
      <c r="QDA805" s="20"/>
      <c r="QDB805" s="20"/>
      <c r="QDC805" s="20"/>
      <c r="QDD805" s="20"/>
      <c r="QDE805" s="20"/>
      <c r="QDF805" s="20"/>
      <c r="QDG805" s="20"/>
      <c r="QDH805" s="20"/>
      <c r="QDI805" s="20"/>
      <c r="QDJ805" s="20"/>
      <c r="QDK805" s="20"/>
      <c r="QDL805" s="20"/>
      <c r="QDM805" s="20"/>
      <c r="QDN805" s="20"/>
      <c r="QDO805" s="20"/>
      <c r="QDP805" s="20"/>
      <c r="QDQ805" s="20"/>
      <c r="QDR805" s="20"/>
      <c r="QDS805" s="20"/>
      <c r="QDT805" s="20"/>
      <c r="QDU805" s="20"/>
      <c r="QDV805" s="20"/>
      <c r="QDW805" s="20"/>
      <c r="QDX805" s="20"/>
      <c r="QDY805" s="20"/>
      <c r="QDZ805" s="20"/>
      <c r="QEA805" s="20"/>
      <c r="QEB805" s="20"/>
      <c r="QEC805" s="20"/>
      <c r="QED805" s="20"/>
      <c r="QEE805" s="20"/>
      <c r="QEF805" s="20"/>
      <c r="QEG805" s="20"/>
      <c r="QEH805" s="20"/>
      <c r="QEI805" s="20"/>
      <c r="QEJ805" s="20"/>
      <c r="QEK805" s="20"/>
      <c r="QEL805" s="20"/>
      <c r="QEM805" s="20"/>
      <c r="QEN805" s="20"/>
      <c r="QEO805" s="20"/>
      <c r="QEP805" s="20"/>
      <c r="QEQ805" s="20"/>
      <c r="QER805" s="20"/>
      <c r="QES805" s="20"/>
      <c r="QET805" s="20"/>
      <c r="QEU805" s="20"/>
      <c r="QEV805" s="20"/>
      <c r="QEW805" s="20"/>
      <c r="QEX805" s="20"/>
      <c r="QEY805" s="20"/>
      <c r="QEZ805" s="20"/>
      <c r="QFA805" s="20"/>
      <c r="QFB805" s="20"/>
      <c r="QFC805" s="20"/>
      <c r="QFD805" s="20"/>
      <c r="QFE805" s="20"/>
      <c r="QFF805" s="20"/>
      <c r="QFG805" s="20"/>
      <c r="QFH805" s="20"/>
      <c r="QFI805" s="20"/>
      <c r="QFJ805" s="20"/>
      <c r="QFK805" s="20"/>
      <c r="QFL805" s="20"/>
      <c r="QFM805" s="20"/>
      <c r="QFN805" s="20"/>
      <c r="QFO805" s="20"/>
      <c r="QFP805" s="20"/>
      <c r="QFQ805" s="20"/>
      <c r="QFR805" s="20"/>
      <c r="QFS805" s="20"/>
      <c r="QFT805" s="20"/>
      <c r="QFU805" s="20"/>
      <c r="QFV805" s="20"/>
      <c r="QFW805" s="20"/>
      <c r="QFX805" s="20"/>
      <c r="QFY805" s="20"/>
      <c r="QFZ805" s="20"/>
      <c r="QGA805" s="20"/>
      <c r="QGB805" s="20"/>
      <c r="QGC805" s="20"/>
      <c r="QGD805" s="20"/>
      <c r="QGE805" s="20"/>
      <c r="QGF805" s="20"/>
      <c r="QGG805" s="20"/>
      <c r="QGH805" s="20"/>
      <c r="QGI805" s="20"/>
      <c r="QGJ805" s="20"/>
      <c r="QGK805" s="20"/>
      <c r="QGL805" s="20"/>
      <c r="QGM805" s="20"/>
      <c r="QGN805" s="20"/>
      <c r="QGO805" s="20"/>
      <c r="QGP805" s="20"/>
      <c r="QGQ805" s="20"/>
      <c r="QGR805" s="20"/>
      <c r="QGS805" s="20"/>
      <c r="QGT805" s="20"/>
      <c r="QGU805" s="20"/>
      <c r="QGV805" s="20"/>
      <c r="QGW805" s="20"/>
      <c r="QGX805" s="20"/>
      <c r="QGY805" s="20"/>
      <c r="QGZ805" s="20"/>
      <c r="QHA805" s="20"/>
      <c r="QHB805" s="20"/>
      <c r="QHC805" s="20"/>
      <c r="QHD805" s="20"/>
      <c r="QHE805" s="20"/>
      <c r="QHF805" s="20"/>
      <c r="QHG805" s="20"/>
      <c r="QHH805" s="20"/>
      <c r="QHI805" s="20"/>
      <c r="QHJ805" s="20"/>
      <c r="QHK805" s="20"/>
      <c r="QHL805" s="20"/>
      <c r="QHM805" s="20"/>
      <c r="QHN805" s="20"/>
      <c r="QHO805" s="20"/>
      <c r="QHP805" s="20"/>
      <c r="QHQ805" s="20"/>
      <c r="QHR805" s="20"/>
      <c r="QHS805" s="20"/>
      <c r="QHT805" s="20"/>
      <c r="QHU805" s="20"/>
      <c r="QHV805" s="20"/>
      <c r="QHW805" s="20"/>
      <c r="QHX805" s="20"/>
      <c r="QHY805" s="20"/>
      <c r="QHZ805" s="20"/>
      <c r="QIA805" s="20"/>
      <c r="QIB805" s="20"/>
      <c r="QIC805" s="20"/>
      <c r="QID805" s="20"/>
      <c r="QIE805" s="20"/>
      <c r="QIF805" s="20"/>
      <c r="QIG805" s="20"/>
      <c r="QIH805" s="20"/>
      <c r="QII805" s="20"/>
      <c r="QIJ805" s="20"/>
      <c r="QIK805" s="20"/>
      <c r="QIL805" s="20"/>
      <c r="QIM805" s="20"/>
      <c r="QIN805" s="20"/>
      <c r="QIO805" s="20"/>
      <c r="QIP805" s="20"/>
      <c r="QIQ805" s="20"/>
      <c r="QIR805" s="20"/>
      <c r="QIS805" s="20"/>
      <c r="QIT805" s="20"/>
      <c r="QIU805" s="20"/>
      <c r="QIV805" s="20"/>
      <c r="QIW805" s="20"/>
      <c r="QIX805" s="20"/>
      <c r="QIY805" s="20"/>
      <c r="QIZ805" s="20"/>
      <c r="QJA805" s="20"/>
      <c r="QJB805" s="20"/>
      <c r="QJC805" s="20"/>
      <c r="QJD805" s="20"/>
      <c r="QJE805" s="20"/>
      <c r="QJF805" s="20"/>
      <c r="QJG805" s="20"/>
      <c r="QJH805" s="20"/>
      <c r="QJI805" s="20"/>
      <c r="QJJ805" s="20"/>
      <c r="QJK805" s="20"/>
      <c r="QJL805" s="20"/>
      <c r="QJM805" s="20"/>
      <c r="QJN805" s="20"/>
      <c r="QJO805" s="20"/>
      <c r="QJP805" s="20"/>
      <c r="QJQ805" s="20"/>
      <c r="QJR805" s="20"/>
      <c r="QJS805" s="20"/>
      <c r="QJT805" s="20"/>
      <c r="QJU805" s="20"/>
      <c r="QJV805" s="20"/>
      <c r="QJW805" s="20"/>
      <c r="QJX805" s="20"/>
      <c r="QJY805" s="20"/>
      <c r="QJZ805" s="20"/>
      <c r="QKA805" s="20"/>
      <c r="QKB805" s="20"/>
      <c r="QKC805" s="20"/>
      <c r="QKD805" s="20"/>
      <c r="QKE805" s="20"/>
      <c r="QKF805" s="20"/>
      <c r="QKG805" s="20"/>
      <c r="QKH805" s="20"/>
      <c r="QKI805" s="20"/>
      <c r="QKJ805" s="20"/>
      <c r="QKK805" s="20"/>
      <c r="QKL805" s="20"/>
      <c r="QKM805" s="20"/>
      <c r="QKN805" s="20"/>
      <c r="QKO805" s="20"/>
      <c r="QKP805" s="20"/>
      <c r="QKQ805" s="20"/>
      <c r="QKR805" s="20"/>
      <c r="QKS805" s="20"/>
      <c r="QKT805" s="20"/>
      <c r="QKU805" s="20"/>
      <c r="QKV805" s="20"/>
      <c r="QKW805" s="20"/>
      <c r="QKX805" s="20"/>
      <c r="QKY805" s="20"/>
      <c r="QKZ805" s="20"/>
      <c r="QLA805" s="20"/>
      <c r="QLB805" s="20"/>
      <c r="QLC805" s="20"/>
      <c r="QLD805" s="20"/>
      <c r="QLE805" s="20"/>
      <c r="QLF805" s="20"/>
      <c r="QLG805" s="20"/>
      <c r="QLH805" s="20"/>
      <c r="QLI805" s="20"/>
      <c r="QLJ805" s="20"/>
      <c r="QLK805" s="20"/>
      <c r="QLL805" s="20"/>
      <c r="QLM805" s="20"/>
      <c r="QLN805" s="20"/>
      <c r="QLO805" s="20"/>
      <c r="QLP805" s="20"/>
      <c r="QLQ805" s="20"/>
      <c r="QLR805" s="20"/>
      <c r="QLS805" s="20"/>
      <c r="QLT805" s="20"/>
      <c r="QLU805" s="20"/>
      <c r="QLV805" s="20"/>
      <c r="QLW805" s="20"/>
      <c r="QLX805" s="20"/>
      <c r="QLY805" s="20"/>
      <c r="QLZ805" s="20"/>
      <c r="QMA805" s="20"/>
      <c r="QMB805" s="20"/>
      <c r="QMC805" s="20"/>
      <c r="QMD805" s="20"/>
      <c r="QME805" s="20"/>
      <c r="QMF805" s="20"/>
      <c r="QMG805" s="20"/>
      <c r="QMH805" s="20"/>
      <c r="QMI805" s="20"/>
      <c r="QMJ805" s="20"/>
      <c r="QMK805" s="20"/>
      <c r="QML805" s="20"/>
      <c r="QMM805" s="20"/>
      <c r="QMN805" s="20"/>
      <c r="QMO805" s="20"/>
      <c r="QMP805" s="20"/>
      <c r="QMQ805" s="20"/>
      <c r="QMR805" s="20"/>
      <c r="QMS805" s="20"/>
      <c r="QMT805" s="20"/>
      <c r="QMU805" s="20"/>
      <c r="QMV805" s="20"/>
      <c r="QMW805" s="20"/>
      <c r="QMX805" s="20"/>
      <c r="QMY805" s="20"/>
      <c r="QMZ805" s="20"/>
      <c r="QNA805" s="20"/>
      <c r="QNB805" s="20"/>
      <c r="QNC805" s="20"/>
      <c r="QND805" s="20"/>
      <c r="QNE805" s="20"/>
      <c r="QNF805" s="20"/>
      <c r="QNG805" s="20"/>
      <c r="QNH805" s="20"/>
      <c r="QNI805" s="20"/>
      <c r="QNJ805" s="20"/>
      <c r="QNK805" s="20"/>
      <c r="QNL805" s="20"/>
      <c r="QNM805" s="20"/>
      <c r="QNN805" s="20"/>
      <c r="QNO805" s="20"/>
      <c r="QNP805" s="20"/>
      <c r="QNQ805" s="20"/>
      <c r="QNR805" s="20"/>
      <c r="QNS805" s="20"/>
      <c r="QNT805" s="20"/>
      <c r="QNU805" s="20"/>
      <c r="QNV805" s="20"/>
      <c r="QNW805" s="20"/>
      <c r="QNX805" s="20"/>
      <c r="QNY805" s="20"/>
      <c r="QNZ805" s="20"/>
      <c r="QOA805" s="20"/>
      <c r="QOB805" s="20"/>
      <c r="QOC805" s="20"/>
      <c r="QOD805" s="20"/>
      <c r="QOE805" s="20"/>
      <c r="QOF805" s="20"/>
      <c r="QOG805" s="20"/>
      <c r="QOH805" s="20"/>
      <c r="QOI805" s="20"/>
      <c r="QOJ805" s="20"/>
      <c r="QOK805" s="20"/>
      <c r="QOL805" s="20"/>
      <c r="QOM805" s="20"/>
      <c r="QON805" s="20"/>
      <c r="QOO805" s="20"/>
      <c r="QOP805" s="20"/>
      <c r="QOQ805" s="20"/>
      <c r="QOR805" s="20"/>
      <c r="QOS805" s="20"/>
      <c r="QOT805" s="20"/>
      <c r="QOU805" s="20"/>
      <c r="QOV805" s="20"/>
      <c r="QOW805" s="20"/>
      <c r="QOX805" s="20"/>
      <c r="QOY805" s="20"/>
      <c r="QOZ805" s="20"/>
      <c r="QPA805" s="20"/>
      <c r="QPB805" s="20"/>
      <c r="QPC805" s="20"/>
      <c r="QPD805" s="20"/>
      <c r="QPE805" s="20"/>
      <c r="QPF805" s="20"/>
      <c r="QPG805" s="20"/>
      <c r="QPH805" s="20"/>
      <c r="QPI805" s="20"/>
      <c r="QPJ805" s="20"/>
      <c r="QPK805" s="20"/>
      <c r="QPL805" s="20"/>
      <c r="QPM805" s="20"/>
      <c r="QPN805" s="20"/>
      <c r="QPO805" s="20"/>
      <c r="QPP805" s="20"/>
      <c r="QPQ805" s="20"/>
      <c r="QPR805" s="20"/>
      <c r="QPS805" s="20"/>
      <c r="QPT805" s="20"/>
      <c r="QPU805" s="20"/>
      <c r="QPV805" s="20"/>
      <c r="QPW805" s="20"/>
      <c r="QPX805" s="20"/>
      <c r="QPY805" s="20"/>
      <c r="QPZ805" s="20"/>
      <c r="QQA805" s="20"/>
      <c r="QQB805" s="20"/>
      <c r="QQC805" s="20"/>
      <c r="QQD805" s="20"/>
      <c r="QQE805" s="20"/>
      <c r="QQF805" s="20"/>
      <c r="QQG805" s="20"/>
      <c r="QQH805" s="20"/>
      <c r="QQI805" s="20"/>
      <c r="QQJ805" s="20"/>
      <c r="QQK805" s="20"/>
      <c r="QQL805" s="20"/>
      <c r="QQM805" s="20"/>
      <c r="QQN805" s="20"/>
      <c r="QQO805" s="20"/>
      <c r="QQP805" s="20"/>
      <c r="QQQ805" s="20"/>
      <c r="QQR805" s="20"/>
      <c r="QQS805" s="20"/>
      <c r="QQT805" s="20"/>
      <c r="QQU805" s="20"/>
      <c r="QQV805" s="20"/>
      <c r="QQW805" s="20"/>
      <c r="QQX805" s="20"/>
      <c r="QQY805" s="20"/>
      <c r="QQZ805" s="20"/>
      <c r="QRA805" s="20"/>
      <c r="QRB805" s="20"/>
      <c r="QRC805" s="20"/>
      <c r="QRD805" s="20"/>
      <c r="QRE805" s="20"/>
      <c r="QRF805" s="20"/>
      <c r="QRG805" s="20"/>
      <c r="QRH805" s="20"/>
      <c r="QRI805" s="20"/>
      <c r="QRJ805" s="20"/>
      <c r="QRK805" s="20"/>
      <c r="QRL805" s="20"/>
      <c r="QRM805" s="20"/>
      <c r="QRN805" s="20"/>
      <c r="QRO805" s="20"/>
      <c r="QRP805" s="20"/>
      <c r="QRQ805" s="20"/>
      <c r="QRR805" s="20"/>
      <c r="QRS805" s="20"/>
      <c r="QRT805" s="20"/>
      <c r="QRU805" s="20"/>
      <c r="QRV805" s="20"/>
      <c r="QRW805" s="20"/>
      <c r="QRX805" s="20"/>
      <c r="QRY805" s="20"/>
      <c r="QRZ805" s="20"/>
      <c r="QSA805" s="20"/>
      <c r="QSB805" s="20"/>
      <c r="QSC805" s="20"/>
      <c r="QSD805" s="20"/>
      <c r="QSE805" s="20"/>
      <c r="QSF805" s="20"/>
      <c r="QSG805" s="20"/>
      <c r="QSH805" s="20"/>
      <c r="QSI805" s="20"/>
      <c r="QSJ805" s="20"/>
      <c r="QSK805" s="20"/>
      <c r="QSL805" s="20"/>
      <c r="QSM805" s="20"/>
      <c r="QSN805" s="20"/>
      <c r="QSO805" s="20"/>
      <c r="QSP805" s="20"/>
      <c r="QSQ805" s="20"/>
      <c r="QSR805" s="20"/>
      <c r="QSS805" s="20"/>
      <c r="QST805" s="20"/>
      <c r="QSU805" s="20"/>
      <c r="QSV805" s="20"/>
      <c r="QSW805" s="20"/>
      <c r="QSX805" s="20"/>
      <c r="QSY805" s="20"/>
      <c r="QSZ805" s="20"/>
      <c r="QTA805" s="20"/>
      <c r="QTB805" s="20"/>
      <c r="QTC805" s="20"/>
      <c r="QTD805" s="20"/>
      <c r="QTE805" s="20"/>
      <c r="QTF805" s="20"/>
      <c r="QTG805" s="20"/>
      <c r="QTH805" s="20"/>
      <c r="QTI805" s="20"/>
      <c r="QTJ805" s="20"/>
      <c r="QTK805" s="20"/>
      <c r="QTL805" s="20"/>
      <c r="QTM805" s="20"/>
      <c r="QTN805" s="20"/>
      <c r="QTO805" s="20"/>
      <c r="QTP805" s="20"/>
      <c r="QTQ805" s="20"/>
      <c r="QTR805" s="20"/>
      <c r="QTS805" s="20"/>
      <c r="QTT805" s="20"/>
      <c r="QTU805" s="20"/>
      <c r="QTV805" s="20"/>
      <c r="QTW805" s="20"/>
      <c r="QTX805" s="20"/>
      <c r="QTY805" s="20"/>
      <c r="QTZ805" s="20"/>
      <c r="QUA805" s="20"/>
      <c r="QUB805" s="20"/>
      <c r="QUC805" s="20"/>
      <c r="QUD805" s="20"/>
      <c r="QUE805" s="20"/>
      <c r="QUF805" s="20"/>
      <c r="QUG805" s="20"/>
      <c r="QUH805" s="20"/>
      <c r="QUI805" s="20"/>
      <c r="QUJ805" s="20"/>
      <c r="QUK805" s="20"/>
      <c r="QUL805" s="20"/>
      <c r="QUM805" s="20"/>
      <c r="QUN805" s="20"/>
      <c r="QUO805" s="20"/>
      <c r="QUP805" s="20"/>
      <c r="QUQ805" s="20"/>
      <c r="QUR805" s="20"/>
      <c r="QUS805" s="20"/>
      <c r="QUT805" s="20"/>
      <c r="QUU805" s="20"/>
      <c r="QUV805" s="20"/>
      <c r="QUW805" s="20"/>
      <c r="QUX805" s="20"/>
      <c r="QUY805" s="20"/>
      <c r="QUZ805" s="20"/>
      <c r="QVA805" s="20"/>
      <c r="QVB805" s="20"/>
      <c r="QVC805" s="20"/>
      <c r="QVD805" s="20"/>
      <c r="QVE805" s="20"/>
      <c r="QVF805" s="20"/>
      <c r="QVG805" s="20"/>
      <c r="QVH805" s="20"/>
      <c r="QVI805" s="20"/>
      <c r="QVJ805" s="20"/>
      <c r="QVK805" s="20"/>
      <c r="QVL805" s="20"/>
      <c r="QVM805" s="20"/>
      <c r="QVN805" s="20"/>
      <c r="QVO805" s="20"/>
      <c r="QVP805" s="20"/>
      <c r="QVQ805" s="20"/>
      <c r="QVR805" s="20"/>
      <c r="QVS805" s="20"/>
      <c r="QVT805" s="20"/>
      <c r="QVU805" s="20"/>
      <c r="QVV805" s="20"/>
      <c r="QVW805" s="20"/>
      <c r="QVX805" s="20"/>
      <c r="QVY805" s="20"/>
      <c r="QVZ805" s="20"/>
      <c r="QWA805" s="20"/>
      <c r="QWB805" s="20"/>
      <c r="QWC805" s="20"/>
      <c r="QWD805" s="20"/>
      <c r="QWE805" s="20"/>
      <c r="QWF805" s="20"/>
      <c r="QWG805" s="20"/>
      <c r="QWH805" s="20"/>
      <c r="QWI805" s="20"/>
      <c r="QWJ805" s="20"/>
      <c r="QWK805" s="20"/>
      <c r="QWL805" s="20"/>
      <c r="QWM805" s="20"/>
      <c r="QWN805" s="20"/>
      <c r="QWO805" s="20"/>
      <c r="QWP805" s="20"/>
      <c r="QWQ805" s="20"/>
      <c r="QWR805" s="20"/>
      <c r="QWS805" s="20"/>
      <c r="QWT805" s="20"/>
      <c r="QWU805" s="20"/>
      <c r="QWV805" s="20"/>
      <c r="QWW805" s="20"/>
      <c r="QWX805" s="20"/>
      <c r="QWY805" s="20"/>
      <c r="QWZ805" s="20"/>
      <c r="QXA805" s="20"/>
      <c r="QXB805" s="20"/>
      <c r="QXC805" s="20"/>
      <c r="QXD805" s="20"/>
      <c r="QXE805" s="20"/>
      <c r="QXF805" s="20"/>
      <c r="QXG805" s="20"/>
      <c r="QXH805" s="20"/>
      <c r="QXI805" s="20"/>
      <c r="QXJ805" s="20"/>
      <c r="QXK805" s="20"/>
      <c r="QXL805" s="20"/>
      <c r="QXM805" s="20"/>
      <c r="QXN805" s="20"/>
      <c r="QXO805" s="20"/>
      <c r="QXP805" s="20"/>
      <c r="QXQ805" s="20"/>
      <c r="QXR805" s="20"/>
      <c r="QXS805" s="20"/>
      <c r="QXT805" s="20"/>
      <c r="QXU805" s="20"/>
      <c r="QXV805" s="20"/>
      <c r="QXW805" s="20"/>
      <c r="QXX805" s="20"/>
      <c r="QXY805" s="20"/>
      <c r="QXZ805" s="20"/>
      <c r="QYA805" s="20"/>
      <c r="QYB805" s="20"/>
      <c r="QYC805" s="20"/>
      <c r="QYD805" s="20"/>
      <c r="QYE805" s="20"/>
      <c r="QYF805" s="20"/>
      <c r="QYG805" s="20"/>
      <c r="QYH805" s="20"/>
      <c r="QYI805" s="20"/>
      <c r="QYJ805" s="20"/>
      <c r="QYK805" s="20"/>
      <c r="QYL805" s="20"/>
      <c r="QYM805" s="20"/>
      <c r="QYN805" s="20"/>
      <c r="QYO805" s="20"/>
      <c r="QYP805" s="20"/>
      <c r="QYQ805" s="20"/>
      <c r="QYR805" s="20"/>
      <c r="QYS805" s="20"/>
      <c r="QYT805" s="20"/>
      <c r="QYU805" s="20"/>
      <c r="QYV805" s="20"/>
      <c r="QYW805" s="20"/>
      <c r="QYX805" s="20"/>
      <c r="QYY805" s="20"/>
      <c r="QYZ805" s="20"/>
      <c r="QZA805" s="20"/>
      <c r="QZB805" s="20"/>
      <c r="QZC805" s="20"/>
      <c r="QZD805" s="20"/>
      <c r="QZE805" s="20"/>
      <c r="QZF805" s="20"/>
      <c r="QZG805" s="20"/>
      <c r="QZH805" s="20"/>
      <c r="QZI805" s="20"/>
      <c r="QZJ805" s="20"/>
      <c r="QZK805" s="20"/>
      <c r="QZL805" s="20"/>
      <c r="QZM805" s="20"/>
      <c r="QZN805" s="20"/>
      <c r="QZO805" s="20"/>
      <c r="QZP805" s="20"/>
      <c r="QZQ805" s="20"/>
      <c r="QZR805" s="20"/>
      <c r="QZS805" s="20"/>
      <c r="QZT805" s="20"/>
      <c r="QZU805" s="20"/>
      <c r="QZV805" s="20"/>
      <c r="QZW805" s="20"/>
      <c r="QZX805" s="20"/>
      <c r="QZY805" s="20"/>
      <c r="QZZ805" s="20"/>
      <c r="RAA805" s="20"/>
      <c r="RAB805" s="20"/>
      <c r="RAC805" s="20"/>
      <c r="RAD805" s="20"/>
      <c r="RAE805" s="20"/>
      <c r="RAF805" s="20"/>
      <c r="RAG805" s="20"/>
      <c r="RAH805" s="20"/>
      <c r="RAI805" s="20"/>
      <c r="RAJ805" s="20"/>
      <c r="RAK805" s="20"/>
      <c r="RAL805" s="20"/>
      <c r="RAM805" s="20"/>
      <c r="RAN805" s="20"/>
      <c r="RAO805" s="20"/>
      <c r="RAP805" s="20"/>
      <c r="RAQ805" s="20"/>
      <c r="RAR805" s="20"/>
      <c r="RAS805" s="20"/>
      <c r="RAT805" s="20"/>
      <c r="RAU805" s="20"/>
      <c r="RAV805" s="20"/>
      <c r="RAW805" s="20"/>
      <c r="RAX805" s="20"/>
      <c r="RAY805" s="20"/>
      <c r="RAZ805" s="20"/>
      <c r="RBA805" s="20"/>
      <c r="RBB805" s="20"/>
      <c r="RBC805" s="20"/>
      <c r="RBD805" s="20"/>
      <c r="RBE805" s="20"/>
      <c r="RBF805" s="20"/>
      <c r="RBG805" s="20"/>
      <c r="RBH805" s="20"/>
      <c r="RBI805" s="20"/>
      <c r="RBJ805" s="20"/>
      <c r="RBK805" s="20"/>
      <c r="RBL805" s="20"/>
      <c r="RBM805" s="20"/>
      <c r="RBN805" s="20"/>
      <c r="RBO805" s="20"/>
      <c r="RBP805" s="20"/>
      <c r="RBQ805" s="20"/>
      <c r="RBR805" s="20"/>
      <c r="RBS805" s="20"/>
      <c r="RBT805" s="20"/>
      <c r="RBU805" s="20"/>
      <c r="RBV805" s="20"/>
      <c r="RBW805" s="20"/>
      <c r="RBX805" s="20"/>
      <c r="RBY805" s="20"/>
      <c r="RBZ805" s="20"/>
      <c r="RCA805" s="20"/>
      <c r="RCB805" s="20"/>
      <c r="RCC805" s="20"/>
      <c r="RCD805" s="20"/>
      <c r="RCE805" s="20"/>
      <c r="RCF805" s="20"/>
      <c r="RCG805" s="20"/>
      <c r="RCH805" s="20"/>
      <c r="RCI805" s="20"/>
      <c r="RCJ805" s="20"/>
      <c r="RCK805" s="20"/>
      <c r="RCL805" s="20"/>
      <c r="RCM805" s="20"/>
      <c r="RCN805" s="20"/>
      <c r="RCO805" s="20"/>
      <c r="RCP805" s="20"/>
      <c r="RCQ805" s="20"/>
      <c r="RCR805" s="20"/>
      <c r="RCS805" s="20"/>
      <c r="RCT805" s="20"/>
      <c r="RCU805" s="20"/>
      <c r="RCV805" s="20"/>
      <c r="RCW805" s="20"/>
      <c r="RCX805" s="20"/>
      <c r="RCY805" s="20"/>
      <c r="RCZ805" s="20"/>
      <c r="RDA805" s="20"/>
      <c r="RDB805" s="20"/>
      <c r="RDC805" s="20"/>
      <c r="RDD805" s="20"/>
      <c r="RDE805" s="20"/>
      <c r="RDF805" s="20"/>
      <c r="RDG805" s="20"/>
      <c r="RDH805" s="20"/>
      <c r="RDI805" s="20"/>
      <c r="RDJ805" s="20"/>
      <c r="RDK805" s="20"/>
      <c r="RDL805" s="20"/>
      <c r="RDM805" s="20"/>
      <c r="RDN805" s="20"/>
      <c r="RDO805" s="20"/>
      <c r="RDP805" s="20"/>
      <c r="RDQ805" s="20"/>
      <c r="RDR805" s="20"/>
      <c r="RDS805" s="20"/>
      <c r="RDT805" s="20"/>
      <c r="RDU805" s="20"/>
      <c r="RDV805" s="20"/>
      <c r="RDW805" s="20"/>
      <c r="RDX805" s="20"/>
      <c r="RDY805" s="20"/>
      <c r="RDZ805" s="20"/>
      <c r="REA805" s="20"/>
      <c r="REB805" s="20"/>
      <c r="REC805" s="20"/>
      <c r="RED805" s="20"/>
      <c r="REE805" s="20"/>
      <c r="REF805" s="20"/>
      <c r="REG805" s="20"/>
      <c r="REH805" s="20"/>
      <c r="REI805" s="20"/>
      <c r="REJ805" s="20"/>
      <c r="REK805" s="20"/>
      <c r="REL805" s="20"/>
      <c r="REM805" s="20"/>
      <c r="REN805" s="20"/>
      <c r="REO805" s="20"/>
      <c r="REP805" s="20"/>
      <c r="REQ805" s="20"/>
      <c r="RER805" s="20"/>
      <c r="RES805" s="20"/>
      <c r="RET805" s="20"/>
      <c r="REU805" s="20"/>
      <c r="REV805" s="20"/>
      <c r="REW805" s="20"/>
      <c r="REX805" s="20"/>
      <c r="REY805" s="20"/>
      <c r="REZ805" s="20"/>
      <c r="RFA805" s="20"/>
      <c r="RFB805" s="20"/>
      <c r="RFC805" s="20"/>
      <c r="RFD805" s="20"/>
      <c r="RFE805" s="20"/>
      <c r="RFF805" s="20"/>
      <c r="RFG805" s="20"/>
      <c r="RFH805" s="20"/>
      <c r="RFI805" s="20"/>
      <c r="RFJ805" s="20"/>
      <c r="RFK805" s="20"/>
      <c r="RFL805" s="20"/>
      <c r="RFM805" s="20"/>
      <c r="RFN805" s="20"/>
      <c r="RFO805" s="20"/>
      <c r="RFP805" s="20"/>
      <c r="RFQ805" s="20"/>
      <c r="RFR805" s="20"/>
      <c r="RFS805" s="20"/>
      <c r="RFT805" s="20"/>
      <c r="RFU805" s="20"/>
      <c r="RFV805" s="20"/>
      <c r="RFW805" s="20"/>
      <c r="RFX805" s="20"/>
      <c r="RFY805" s="20"/>
      <c r="RFZ805" s="20"/>
      <c r="RGA805" s="20"/>
      <c r="RGB805" s="20"/>
      <c r="RGC805" s="20"/>
      <c r="RGD805" s="20"/>
      <c r="RGE805" s="20"/>
      <c r="RGF805" s="20"/>
      <c r="RGG805" s="20"/>
      <c r="RGH805" s="20"/>
      <c r="RGI805" s="20"/>
      <c r="RGJ805" s="20"/>
      <c r="RGK805" s="20"/>
      <c r="RGL805" s="20"/>
      <c r="RGM805" s="20"/>
      <c r="RGN805" s="20"/>
      <c r="RGO805" s="20"/>
      <c r="RGP805" s="20"/>
      <c r="RGQ805" s="20"/>
      <c r="RGR805" s="20"/>
      <c r="RGS805" s="20"/>
      <c r="RGT805" s="20"/>
      <c r="RGU805" s="20"/>
      <c r="RGV805" s="20"/>
      <c r="RGW805" s="20"/>
      <c r="RGX805" s="20"/>
      <c r="RGY805" s="20"/>
      <c r="RGZ805" s="20"/>
      <c r="RHA805" s="20"/>
      <c r="RHB805" s="20"/>
      <c r="RHC805" s="20"/>
      <c r="RHD805" s="20"/>
      <c r="RHE805" s="20"/>
      <c r="RHF805" s="20"/>
      <c r="RHG805" s="20"/>
      <c r="RHH805" s="20"/>
      <c r="RHI805" s="20"/>
      <c r="RHJ805" s="20"/>
      <c r="RHK805" s="20"/>
      <c r="RHL805" s="20"/>
      <c r="RHM805" s="20"/>
      <c r="RHN805" s="20"/>
      <c r="RHO805" s="20"/>
      <c r="RHP805" s="20"/>
      <c r="RHQ805" s="20"/>
      <c r="RHR805" s="20"/>
      <c r="RHS805" s="20"/>
      <c r="RHT805" s="20"/>
      <c r="RHU805" s="20"/>
      <c r="RHV805" s="20"/>
      <c r="RHW805" s="20"/>
      <c r="RHX805" s="20"/>
      <c r="RHY805" s="20"/>
      <c r="RHZ805" s="20"/>
      <c r="RIA805" s="20"/>
      <c r="RIB805" s="20"/>
      <c r="RIC805" s="20"/>
      <c r="RID805" s="20"/>
      <c r="RIE805" s="20"/>
      <c r="RIF805" s="20"/>
      <c r="RIG805" s="20"/>
      <c r="RIH805" s="20"/>
      <c r="RII805" s="20"/>
      <c r="RIJ805" s="20"/>
      <c r="RIK805" s="20"/>
      <c r="RIL805" s="20"/>
      <c r="RIM805" s="20"/>
      <c r="RIN805" s="20"/>
      <c r="RIO805" s="20"/>
      <c r="RIP805" s="20"/>
      <c r="RIQ805" s="20"/>
      <c r="RIR805" s="20"/>
      <c r="RIS805" s="20"/>
      <c r="RIT805" s="20"/>
      <c r="RIU805" s="20"/>
      <c r="RIV805" s="20"/>
      <c r="RIW805" s="20"/>
      <c r="RIX805" s="20"/>
      <c r="RIY805" s="20"/>
      <c r="RIZ805" s="20"/>
      <c r="RJA805" s="20"/>
      <c r="RJB805" s="20"/>
      <c r="RJC805" s="20"/>
      <c r="RJD805" s="20"/>
      <c r="RJE805" s="20"/>
      <c r="RJF805" s="20"/>
      <c r="RJG805" s="20"/>
      <c r="RJH805" s="20"/>
      <c r="RJI805" s="20"/>
      <c r="RJJ805" s="20"/>
      <c r="RJK805" s="20"/>
      <c r="RJL805" s="20"/>
      <c r="RJM805" s="20"/>
      <c r="RJN805" s="20"/>
      <c r="RJO805" s="20"/>
      <c r="RJP805" s="20"/>
      <c r="RJQ805" s="20"/>
      <c r="RJR805" s="20"/>
      <c r="RJS805" s="20"/>
      <c r="RJT805" s="20"/>
      <c r="RJU805" s="20"/>
      <c r="RJV805" s="20"/>
      <c r="RJW805" s="20"/>
      <c r="RJX805" s="20"/>
      <c r="RJY805" s="20"/>
      <c r="RJZ805" s="20"/>
      <c r="RKA805" s="20"/>
      <c r="RKB805" s="20"/>
      <c r="RKC805" s="20"/>
      <c r="RKD805" s="20"/>
      <c r="RKE805" s="20"/>
      <c r="RKF805" s="20"/>
      <c r="RKG805" s="20"/>
      <c r="RKH805" s="20"/>
      <c r="RKI805" s="20"/>
      <c r="RKJ805" s="20"/>
      <c r="RKK805" s="20"/>
      <c r="RKL805" s="20"/>
      <c r="RKM805" s="20"/>
      <c r="RKN805" s="20"/>
      <c r="RKO805" s="20"/>
      <c r="RKP805" s="20"/>
      <c r="RKQ805" s="20"/>
      <c r="RKR805" s="20"/>
      <c r="RKS805" s="20"/>
      <c r="RKT805" s="20"/>
      <c r="RKU805" s="20"/>
      <c r="RKV805" s="20"/>
      <c r="RKW805" s="20"/>
      <c r="RKX805" s="20"/>
      <c r="RKY805" s="20"/>
      <c r="RKZ805" s="20"/>
      <c r="RLA805" s="20"/>
      <c r="RLB805" s="20"/>
      <c r="RLC805" s="20"/>
      <c r="RLD805" s="20"/>
      <c r="RLE805" s="20"/>
      <c r="RLF805" s="20"/>
      <c r="RLG805" s="20"/>
      <c r="RLH805" s="20"/>
      <c r="RLI805" s="20"/>
      <c r="RLJ805" s="20"/>
      <c r="RLK805" s="20"/>
      <c r="RLL805" s="20"/>
      <c r="RLM805" s="20"/>
      <c r="RLN805" s="20"/>
      <c r="RLO805" s="20"/>
      <c r="RLP805" s="20"/>
      <c r="RLQ805" s="20"/>
      <c r="RLR805" s="20"/>
      <c r="RLS805" s="20"/>
      <c r="RLT805" s="20"/>
      <c r="RLU805" s="20"/>
      <c r="RLV805" s="20"/>
      <c r="RLW805" s="20"/>
      <c r="RLX805" s="20"/>
      <c r="RLY805" s="20"/>
      <c r="RLZ805" s="20"/>
      <c r="RMA805" s="20"/>
      <c r="RMB805" s="20"/>
      <c r="RMC805" s="20"/>
      <c r="RMD805" s="20"/>
      <c r="RME805" s="20"/>
      <c r="RMF805" s="20"/>
      <c r="RMG805" s="20"/>
      <c r="RMH805" s="20"/>
      <c r="RMI805" s="20"/>
      <c r="RMJ805" s="20"/>
      <c r="RMK805" s="20"/>
      <c r="RML805" s="20"/>
      <c r="RMM805" s="20"/>
      <c r="RMN805" s="20"/>
      <c r="RMO805" s="20"/>
      <c r="RMP805" s="20"/>
      <c r="RMQ805" s="20"/>
      <c r="RMR805" s="20"/>
      <c r="RMS805" s="20"/>
      <c r="RMT805" s="20"/>
      <c r="RMU805" s="20"/>
      <c r="RMV805" s="20"/>
      <c r="RMW805" s="20"/>
      <c r="RMX805" s="20"/>
      <c r="RMY805" s="20"/>
      <c r="RMZ805" s="20"/>
      <c r="RNA805" s="20"/>
      <c r="RNB805" s="20"/>
      <c r="RNC805" s="20"/>
      <c r="RND805" s="20"/>
      <c r="RNE805" s="20"/>
      <c r="RNF805" s="20"/>
      <c r="RNG805" s="20"/>
      <c r="RNH805" s="20"/>
      <c r="RNI805" s="20"/>
      <c r="RNJ805" s="20"/>
      <c r="RNK805" s="20"/>
      <c r="RNL805" s="20"/>
      <c r="RNM805" s="20"/>
      <c r="RNN805" s="20"/>
      <c r="RNO805" s="20"/>
      <c r="RNP805" s="20"/>
      <c r="RNQ805" s="20"/>
      <c r="RNR805" s="20"/>
      <c r="RNS805" s="20"/>
      <c r="RNT805" s="20"/>
      <c r="RNU805" s="20"/>
      <c r="RNV805" s="20"/>
      <c r="RNW805" s="20"/>
      <c r="RNX805" s="20"/>
      <c r="RNY805" s="20"/>
      <c r="RNZ805" s="20"/>
      <c r="ROA805" s="20"/>
      <c r="ROB805" s="20"/>
      <c r="ROC805" s="20"/>
      <c r="ROD805" s="20"/>
      <c r="ROE805" s="20"/>
      <c r="ROF805" s="20"/>
      <c r="ROG805" s="20"/>
      <c r="ROH805" s="20"/>
      <c r="ROI805" s="20"/>
      <c r="ROJ805" s="20"/>
      <c r="ROK805" s="20"/>
      <c r="ROL805" s="20"/>
      <c r="ROM805" s="20"/>
      <c r="RON805" s="20"/>
      <c r="ROO805" s="20"/>
      <c r="ROP805" s="20"/>
      <c r="ROQ805" s="20"/>
      <c r="ROR805" s="20"/>
      <c r="ROS805" s="20"/>
      <c r="ROT805" s="20"/>
      <c r="ROU805" s="20"/>
      <c r="ROV805" s="20"/>
      <c r="ROW805" s="20"/>
      <c r="ROX805" s="20"/>
      <c r="ROY805" s="20"/>
      <c r="ROZ805" s="20"/>
      <c r="RPA805" s="20"/>
      <c r="RPB805" s="20"/>
      <c r="RPC805" s="20"/>
      <c r="RPD805" s="20"/>
      <c r="RPE805" s="20"/>
      <c r="RPF805" s="20"/>
      <c r="RPG805" s="20"/>
      <c r="RPH805" s="20"/>
      <c r="RPI805" s="20"/>
      <c r="RPJ805" s="20"/>
      <c r="RPK805" s="20"/>
      <c r="RPL805" s="20"/>
      <c r="RPM805" s="20"/>
      <c r="RPN805" s="20"/>
      <c r="RPO805" s="20"/>
      <c r="RPP805" s="20"/>
      <c r="RPQ805" s="20"/>
      <c r="RPR805" s="20"/>
      <c r="RPS805" s="20"/>
      <c r="RPT805" s="20"/>
      <c r="RPU805" s="20"/>
      <c r="RPV805" s="20"/>
      <c r="RPW805" s="20"/>
      <c r="RPX805" s="20"/>
      <c r="RPY805" s="20"/>
      <c r="RPZ805" s="20"/>
      <c r="RQA805" s="20"/>
      <c r="RQB805" s="20"/>
      <c r="RQC805" s="20"/>
      <c r="RQD805" s="20"/>
      <c r="RQE805" s="20"/>
      <c r="RQF805" s="20"/>
      <c r="RQG805" s="20"/>
      <c r="RQH805" s="20"/>
      <c r="RQI805" s="20"/>
      <c r="RQJ805" s="20"/>
      <c r="RQK805" s="20"/>
      <c r="RQL805" s="20"/>
      <c r="RQM805" s="20"/>
      <c r="RQN805" s="20"/>
      <c r="RQO805" s="20"/>
      <c r="RQP805" s="20"/>
      <c r="RQQ805" s="20"/>
      <c r="RQR805" s="20"/>
      <c r="RQS805" s="20"/>
      <c r="RQT805" s="20"/>
      <c r="RQU805" s="20"/>
      <c r="RQV805" s="20"/>
      <c r="RQW805" s="20"/>
      <c r="RQX805" s="20"/>
      <c r="RQY805" s="20"/>
      <c r="RQZ805" s="20"/>
      <c r="RRA805" s="20"/>
      <c r="RRB805" s="20"/>
      <c r="RRC805" s="20"/>
      <c r="RRD805" s="20"/>
      <c r="RRE805" s="20"/>
      <c r="RRF805" s="20"/>
      <c r="RRG805" s="20"/>
      <c r="RRH805" s="20"/>
      <c r="RRI805" s="20"/>
      <c r="RRJ805" s="20"/>
      <c r="RRK805" s="20"/>
      <c r="RRL805" s="20"/>
      <c r="RRM805" s="20"/>
      <c r="RRN805" s="20"/>
      <c r="RRO805" s="20"/>
      <c r="RRP805" s="20"/>
      <c r="RRQ805" s="20"/>
      <c r="RRR805" s="20"/>
      <c r="RRS805" s="20"/>
      <c r="RRT805" s="20"/>
      <c r="RRU805" s="20"/>
      <c r="RRV805" s="20"/>
      <c r="RRW805" s="20"/>
      <c r="RRX805" s="20"/>
      <c r="RRY805" s="20"/>
      <c r="RRZ805" s="20"/>
      <c r="RSA805" s="20"/>
      <c r="RSB805" s="20"/>
      <c r="RSC805" s="20"/>
      <c r="RSD805" s="20"/>
      <c r="RSE805" s="20"/>
      <c r="RSF805" s="20"/>
      <c r="RSG805" s="20"/>
      <c r="RSH805" s="20"/>
      <c r="RSI805" s="20"/>
      <c r="RSJ805" s="20"/>
      <c r="RSK805" s="20"/>
      <c r="RSL805" s="20"/>
      <c r="RSM805" s="20"/>
      <c r="RSN805" s="20"/>
      <c r="RSO805" s="20"/>
      <c r="RSP805" s="20"/>
      <c r="RSQ805" s="20"/>
      <c r="RSR805" s="20"/>
      <c r="RSS805" s="20"/>
      <c r="RST805" s="20"/>
      <c r="RSU805" s="20"/>
      <c r="RSV805" s="20"/>
      <c r="RSW805" s="20"/>
      <c r="RSX805" s="20"/>
      <c r="RSY805" s="20"/>
      <c r="RSZ805" s="20"/>
      <c r="RTA805" s="20"/>
      <c r="RTB805" s="20"/>
      <c r="RTC805" s="20"/>
      <c r="RTD805" s="20"/>
      <c r="RTE805" s="20"/>
      <c r="RTF805" s="20"/>
      <c r="RTG805" s="20"/>
      <c r="RTH805" s="20"/>
      <c r="RTI805" s="20"/>
      <c r="RTJ805" s="20"/>
      <c r="RTK805" s="20"/>
      <c r="RTL805" s="20"/>
      <c r="RTM805" s="20"/>
      <c r="RTN805" s="20"/>
      <c r="RTO805" s="20"/>
      <c r="RTP805" s="20"/>
      <c r="RTQ805" s="20"/>
      <c r="RTR805" s="20"/>
      <c r="RTS805" s="20"/>
      <c r="RTT805" s="20"/>
      <c r="RTU805" s="20"/>
      <c r="RTV805" s="20"/>
      <c r="RTW805" s="20"/>
      <c r="RTX805" s="20"/>
      <c r="RTY805" s="20"/>
      <c r="RTZ805" s="20"/>
      <c r="RUA805" s="20"/>
      <c r="RUB805" s="20"/>
      <c r="RUC805" s="20"/>
      <c r="RUD805" s="20"/>
      <c r="RUE805" s="20"/>
      <c r="RUF805" s="20"/>
      <c r="RUG805" s="20"/>
      <c r="RUH805" s="20"/>
      <c r="RUI805" s="20"/>
      <c r="RUJ805" s="20"/>
      <c r="RUK805" s="20"/>
      <c r="RUL805" s="20"/>
      <c r="RUM805" s="20"/>
      <c r="RUN805" s="20"/>
      <c r="RUO805" s="20"/>
      <c r="RUP805" s="20"/>
      <c r="RUQ805" s="20"/>
      <c r="RUR805" s="20"/>
      <c r="RUS805" s="20"/>
      <c r="RUT805" s="20"/>
      <c r="RUU805" s="20"/>
      <c r="RUV805" s="20"/>
      <c r="RUW805" s="20"/>
      <c r="RUX805" s="20"/>
      <c r="RUY805" s="20"/>
      <c r="RUZ805" s="20"/>
      <c r="RVA805" s="20"/>
      <c r="RVB805" s="20"/>
      <c r="RVC805" s="20"/>
      <c r="RVD805" s="20"/>
      <c r="RVE805" s="20"/>
      <c r="RVF805" s="20"/>
      <c r="RVG805" s="20"/>
      <c r="RVH805" s="20"/>
      <c r="RVI805" s="20"/>
      <c r="RVJ805" s="20"/>
      <c r="RVK805" s="20"/>
      <c r="RVL805" s="20"/>
      <c r="RVM805" s="20"/>
      <c r="RVN805" s="20"/>
      <c r="RVO805" s="20"/>
      <c r="RVP805" s="20"/>
      <c r="RVQ805" s="20"/>
      <c r="RVR805" s="20"/>
      <c r="RVS805" s="20"/>
      <c r="RVT805" s="20"/>
      <c r="RVU805" s="20"/>
      <c r="RVV805" s="20"/>
      <c r="RVW805" s="20"/>
      <c r="RVX805" s="20"/>
      <c r="RVY805" s="20"/>
      <c r="RVZ805" s="20"/>
      <c r="RWA805" s="20"/>
      <c r="RWB805" s="20"/>
      <c r="RWC805" s="20"/>
      <c r="RWD805" s="20"/>
      <c r="RWE805" s="20"/>
      <c r="RWF805" s="20"/>
      <c r="RWG805" s="20"/>
      <c r="RWH805" s="20"/>
      <c r="RWI805" s="20"/>
      <c r="RWJ805" s="20"/>
      <c r="RWK805" s="20"/>
      <c r="RWL805" s="20"/>
      <c r="RWM805" s="20"/>
      <c r="RWN805" s="20"/>
      <c r="RWO805" s="20"/>
      <c r="RWP805" s="20"/>
      <c r="RWQ805" s="20"/>
      <c r="RWR805" s="20"/>
      <c r="RWS805" s="20"/>
      <c r="RWT805" s="20"/>
      <c r="RWU805" s="20"/>
      <c r="RWV805" s="20"/>
      <c r="RWW805" s="20"/>
      <c r="RWX805" s="20"/>
      <c r="RWY805" s="20"/>
      <c r="RWZ805" s="20"/>
      <c r="RXA805" s="20"/>
      <c r="RXB805" s="20"/>
      <c r="RXC805" s="20"/>
      <c r="RXD805" s="20"/>
      <c r="RXE805" s="20"/>
      <c r="RXF805" s="20"/>
      <c r="RXG805" s="20"/>
      <c r="RXH805" s="20"/>
      <c r="RXI805" s="20"/>
      <c r="RXJ805" s="20"/>
      <c r="RXK805" s="20"/>
      <c r="RXL805" s="20"/>
      <c r="RXM805" s="20"/>
      <c r="RXN805" s="20"/>
      <c r="RXO805" s="20"/>
      <c r="RXP805" s="20"/>
      <c r="RXQ805" s="20"/>
      <c r="RXR805" s="20"/>
      <c r="RXS805" s="20"/>
      <c r="RXT805" s="20"/>
      <c r="RXU805" s="20"/>
      <c r="RXV805" s="20"/>
      <c r="RXW805" s="20"/>
      <c r="RXX805" s="20"/>
      <c r="RXY805" s="20"/>
      <c r="RXZ805" s="20"/>
      <c r="RYA805" s="20"/>
      <c r="RYB805" s="20"/>
      <c r="RYC805" s="20"/>
      <c r="RYD805" s="20"/>
      <c r="RYE805" s="20"/>
      <c r="RYF805" s="20"/>
      <c r="RYG805" s="20"/>
      <c r="RYH805" s="20"/>
      <c r="RYI805" s="20"/>
      <c r="RYJ805" s="20"/>
      <c r="RYK805" s="20"/>
      <c r="RYL805" s="20"/>
      <c r="RYM805" s="20"/>
      <c r="RYN805" s="20"/>
      <c r="RYO805" s="20"/>
      <c r="RYP805" s="20"/>
      <c r="RYQ805" s="20"/>
      <c r="RYR805" s="20"/>
      <c r="RYS805" s="20"/>
      <c r="RYT805" s="20"/>
      <c r="RYU805" s="20"/>
      <c r="RYV805" s="20"/>
      <c r="RYW805" s="20"/>
      <c r="RYX805" s="20"/>
      <c r="RYY805" s="20"/>
      <c r="RYZ805" s="20"/>
      <c r="RZA805" s="20"/>
      <c r="RZB805" s="20"/>
      <c r="RZC805" s="20"/>
      <c r="RZD805" s="20"/>
      <c r="RZE805" s="20"/>
      <c r="RZF805" s="20"/>
      <c r="RZG805" s="20"/>
      <c r="RZH805" s="20"/>
      <c r="RZI805" s="20"/>
      <c r="RZJ805" s="20"/>
      <c r="RZK805" s="20"/>
      <c r="RZL805" s="20"/>
      <c r="RZM805" s="20"/>
      <c r="RZN805" s="20"/>
      <c r="RZO805" s="20"/>
      <c r="RZP805" s="20"/>
      <c r="RZQ805" s="20"/>
      <c r="RZR805" s="20"/>
      <c r="RZS805" s="20"/>
      <c r="RZT805" s="20"/>
      <c r="RZU805" s="20"/>
      <c r="RZV805" s="20"/>
      <c r="RZW805" s="20"/>
      <c r="RZX805" s="20"/>
      <c r="RZY805" s="20"/>
      <c r="RZZ805" s="20"/>
      <c r="SAA805" s="20"/>
      <c r="SAB805" s="20"/>
      <c r="SAC805" s="20"/>
      <c r="SAD805" s="20"/>
      <c r="SAE805" s="20"/>
      <c r="SAF805" s="20"/>
      <c r="SAG805" s="20"/>
      <c r="SAH805" s="20"/>
      <c r="SAI805" s="20"/>
      <c r="SAJ805" s="20"/>
      <c r="SAK805" s="20"/>
      <c r="SAL805" s="20"/>
      <c r="SAM805" s="20"/>
      <c r="SAN805" s="20"/>
      <c r="SAO805" s="20"/>
      <c r="SAP805" s="20"/>
      <c r="SAQ805" s="20"/>
      <c r="SAR805" s="20"/>
      <c r="SAS805" s="20"/>
      <c r="SAT805" s="20"/>
      <c r="SAU805" s="20"/>
      <c r="SAV805" s="20"/>
      <c r="SAW805" s="20"/>
      <c r="SAX805" s="20"/>
      <c r="SAY805" s="20"/>
      <c r="SAZ805" s="20"/>
      <c r="SBA805" s="20"/>
      <c r="SBB805" s="20"/>
      <c r="SBC805" s="20"/>
      <c r="SBD805" s="20"/>
      <c r="SBE805" s="20"/>
      <c r="SBF805" s="20"/>
      <c r="SBG805" s="20"/>
      <c r="SBH805" s="20"/>
      <c r="SBI805" s="20"/>
      <c r="SBJ805" s="20"/>
      <c r="SBK805" s="20"/>
      <c r="SBL805" s="20"/>
      <c r="SBM805" s="20"/>
      <c r="SBN805" s="20"/>
      <c r="SBO805" s="20"/>
      <c r="SBP805" s="20"/>
      <c r="SBQ805" s="20"/>
      <c r="SBR805" s="20"/>
      <c r="SBS805" s="20"/>
      <c r="SBT805" s="20"/>
      <c r="SBU805" s="20"/>
      <c r="SBV805" s="20"/>
      <c r="SBW805" s="20"/>
      <c r="SBX805" s="20"/>
      <c r="SBY805" s="20"/>
      <c r="SBZ805" s="20"/>
      <c r="SCA805" s="20"/>
      <c r="SCB805" s="20"/>
      <c r="SCC805" s="20"/>
      <c r="SCD805" s="20"/>
      <c r="SCE805" s="20"/>
      <c r="SCF805" s="20"/>
      <c r="SCG805" s="20"/>
      <c r="SCH805" s="20"/>
      <c r="SCI805" s="20"/>
      <c r="SCJ805" s="20"/>
      <c r="SCK805" s="20"/>
      <c r="SCL805" s="20"/>
      <c r="SCM805" s="20"/>
      <c r="SCN805" s="20"/>
      <c r="SCO805" s="20"/>
      <c r="SCP805" s="20"/>
      <c r="SCQ805" s="20"/>
      <c r="SCR805" s="20"/>
      <c r="SCS805" s="20"/>
      <c r="SCT805" s="20"/>
      <c r="SCU805" s="20"/>
      <c r="SCV805" s="20"/>
      <c r="SCW805" s="20"/>
      <c r="SCX805" s="20"/>
      <c r="SCY805" s="20"/>
      <c r="SCZ805" s="20"/>
      <c r="SDA805" s="20"/>
      <c r="SDB805" s="20"/>
      <c r="SDC805" s="20"/>
      <c r="SDD805" s="20"/>
      <c r="SDE805" s="20"/>
      <c r="SDF805" s="20"/>
      <c r="SDG805" s="20"/>
      <c r="SDH805" s="20"/>
      <c r="SDI805" s="20"/>
      <c r="SDJ805" s="20"/>
      <c r="SDK805" s="20"/>
      <c r="SDL805" s="20"/>
      <c r="SDM805" s="20"/>
      <c r="SDN805" s="20"/>
      <c r="SDO805" s="20"/>
      <c r="SDP805" s="20"/>
      <c r="SDQ805" s="20"/>
      <c r="SDR805" s="20"/>
      <c r="SDS805" s="20"/>
      <c r="SDT805" s="20"/>
      <c r="SDU805" s="20"/>
      <c r="SDV805" s="20"/>
      <c r="SDW805" s="20"/>
      <c r="SDX805" s="20"/>
      <c r="SDY805" s="20"/>
      <c r="SDZ805" s="20"/>
      <c r="SEA805" s="20"/>
      <c r="SEB805" s="20"/>
      <c r="SEC805" s="20"/>
      <c r="SED805" s="20"/>
      <c r="SEE805" s="20"/>
      <c r="SEF805" s="20"/>
      <c r="SEG805" s="20"/>
      <c r="SEH805" s="20"/>
      <c r="SEI805" s="20"/>
      <c r="SEJ805" s="20"/>
      <c r="SEK805" s="20"/>
      <c r="SEL805" s="20"/>
      <c r="SEM805" s="20"/>
      <c r="SEN805" s="20"/>
      <c r="SEO805" s="20"/>
      <c r="SEP805" s="20"/>
      <c r="SEQ805" s="20"/>
      <c r="SER805" s="20"/>
      <c r="SES805" s="20"/>
      <c r="SET805" s="20"/>
      <c r="SEU805" s="20"/>
      <c r="SEV805" s="20"/>
      <c r="SEW805" s="20"/>
      <c r="SEX805" s="20"/>
      <c r="SEY805" s="20"/>
      <c r="SEZ805" s="20"/>
      <c r="SFA805" s="20"/>
      <c r="SFB805" s="20"/>
      <c r="SFC805" s="20"/>
      <c r="SFD805" s="20"/>
      <c r="SFE805" s="20"/>
      <c r="SFF805" s="20"/>
      <c r="SFG805" s="20"/>
      <c r="SFH805" s="20"/>
      <c r="SFI805" s="20"/>
      <c r="SFJ805" s="20"/>
      <c r="SFK805" s="20"/>
      <c r="SFL805" s="20"/>
      <c r="SFM805" s="20"/>
      <c r="SFN805" s="20"/>
      <c r="SFO805" s="20"/>
      <c r="SFP805" s="20"/>
      <c r="SFQ805" s="20"/>
      <c r="SFR805" s="20"/>
      <c r="SFS805" s="20"/>
      <c r="SFT805" s="20"/>
      <c r="SFU805" s="20"/>
      <c r="SFV805" s="20"/>
      <c r="SFW805" s="20"/>
      <c r="SFX805" s="20"/>
      <c r="SFY805" s="20"/>
      <c r="SFZ805" s="20"/>
      <c r="SGA805" s="20"/>
      <c r="SGB805" s="20"/>
      <c r="SGC805" s="20"/>
      <c r="SGD805" s="20"/>
      <c r="SGE805" s="20"/>
      <c r="SGF805" s="20"/>
      <c r="SGG805" s="20"/>
      <c r="SGH805" s="20"/>
      <c r="SGI805" s="20"/>
      <c r="SGJ805" s="20"/>
      <c r="SGK805" s="20"/>
      <c r="SGL805" s="20"/>
      <c r="SGM805" s="20"/>
      <c r="SGN805" s="20"/>
      <c r="SGO805" s="20"/>
      <c r="SGP805" s="20"/>
      <c r="SGQ805" s="20"/>
      <c r="SGR805" s="20"/>
      <c r="SGS805" s="20"/>
      <c r="SGT805" s="20"/>
      <c r="SGU805" s="20"/>
      <c r="SGV805" s="20"/>
      <c r="SGW805" s="20"/>
      <c r="SGX805" s="20"/>
      <c r="SGY805" s="20"/>
      <c r="SGZ805" s="20"/>
      <c r="SHA805" s="20"/>
      <c r="SHB805" s="20"/>
      <c r="SHC805" s="20"/>
      <c r="SHD805" s="20"/>
      <c r="SHE805" s="20"/>
      <c r="SHF805" s="20"/>
      <c r="SHG805" s="20"/>
      <c r="SHH805" s="20"/>
      <c r="SHI805" s="20"/>
      <c r="SHJ805" s="20"/>
      <c r="SHK805" s="20"/>
      <c r="SHL805" s="20"/>
      <c r="SHM805" s="20"/>
      <c r="SHN805" s="20"/>
      <c r="SHO805" s="20"/>
      <c r="SHP805" s="20"/>
      <c r="SHQ805" s="20"/>
      <c r="SHR805" s="20"/>
      <c r="SHS805" s="20"/>
      <c r="SHT805" s="20"/>
      <c r="SHU805" s="20"/>
      <c r="SHV805" s="20"/>
      <c r="SHW805" s="20"/>
      <c r="SHX805" s="20"/>
      <c r="SHY805" s="20"/>
      <c r="SHZ805" s="20"/>
      <c r="SIA805" s="20"/>
      <c r="SIB805" s="20"/>
      <c r="SIC805" s="20"/>
      <c r="SID805" s="20"/>
      <c r="SIE805" s="20"/>
      <c r="SIF805" s="20"/>
      <c r="SIG805" s="20"/>
      <c r="SIH805" s="20"/>
      <c r="SII805" s="20"/>
      <c r="SIJ805" s="20"/>
      <c r="SIK805" s="20"/>
      <c r="SIL805" s="20"/>
      <c r="SIM805" s="20"/>
      <c r="SIN805" s="20"/>
      <c r="SIO805" s="20"/>
      <c r="SIP805" s="20"/>
      <c r="SIQ805" s="20"/>
      <c r="SIR805" s="20"/>
      <c r="SIS805" s="20"/>
      <c r="SIT805" s="20"/>
      <c r="SIU805" s="20"/>
      <c r="SIV805" s="20"/>
      <c r="SIW805" s="20"/>
      <c r="SIX805" s="20"/>
      <c r="SIY805" s="20"/>
      <c r="SIZ805" s="20"/>
      <c r="SJA805" s="20"/>
      <c r="SJB805" s="20"/>
      <c r="SJC805" s="20"/>
      <c r="SJD805" s="20"/>
      <c r="SJE805" s="20"/>
      <c r="SJF805" s="20"/>
      <c r="SJG805" s="20"/>
      <c r="SJH805" s="20"/>
      <c r="SJI805" s="20"/>
      <c r="SJJ805" s="20"/>
      <c r="SJK805" s="20"/>
      <c r="SJL805" s="20"/>
      <c r="SJM805" s="20"/>
      <c r="SJN805" s="20"/>
      <c r="SJO805" s="20"/>
      <c r="SJP805" s="20"/>
      <c r="SJQ805" s="20"/>
      <c r="SJR805" s="20"/>
      <c r="SJS805" s="20"/>
      <c r="SJT805" s="20"/>
      <c r="SJU805" s="20"/>
      <c r="SJV805" s="20"/>
      <c r="SJW805" s="20"/>
      <c r="SJX805" s="20"/>
      <c r="SJY805" s="20"/>
      <c r="SJZ805" s="20"/>
      <c r="SKA805" s="20"/>
      <c r="SKB805" s="20"/>
      <c r="SKC805" s="20"/>
      <c r="SKD805" s="20"/>
      <c r="SKE805" s="20"/>
      <c r="SKF805" s="20"/>
      <c r="SKG805" s="20"/>
      <c r="SKH805" s="20"/>
      <c r="SKI805" s="20"/>
      <c r="SKJ805" s="20"/>
      <c r="SKK805" s="20"/>
      <c r="SKL805" s="20"/>
      <c r="SKM805" s="20"/>
      <c r="SKN805" s="20"/>
      <c r="SKO805" s="20"/>
      <c r="SKP805" s="20"/>
      <c r="SKQ805" s="20"/>
      <c r="SKR805" s="20"/>
      <c r="SKS805" s="20"/>
      <c r="SKT805" s="20"/>
      <c r="SKU805" s="20"/>
      <c r="SKV805" s="20"/>
      <c r="SKW805" s="20"/>
      <c r="SKX805" s="20"/>
      <c r="SKY805" s="20"/>
      <c r="SKZ805" s="20"/>
      <c r="SLA805" s="20"/>
      <c r="SLB805" s="20"/>
      <c r="SLC805" s="20"/>
      <c r="SLD805" s="20"/>
      <c r="SLE805" s="20"/>
      <c r="SLF805" s="20"/>
      <c r="SLG805" s="20"/>
      <c r="SLH805" s="20"/>
      <c r="SLI805" s="20"/>
      <c r="SLJ805" s="20"/>
      <c r="SLK805" s="20"/>
      <c r="SLL805" s="20"/>
      <c r="SLM805" s="20"/>
      <c r="SLN805" s="20"/>
      <c r="SLO805" s="20"/>
      <c r="SLP805" s="20"/>
      <c r="SLQ805" s="20"/>
      <c r="SLR805" s="20"/>
      <c r="SLS805" s="20"/>
      <c r="SLT805" s="20"/>
      <c r="SLU805" s="20"/>
      <c r="SLV805" s="20"/>
      <c r="SLW805" s="20"/>
      <c r="SLX805" s="20"/>
      <c r="SLY805" s="20"/>
      <c r="SLZ805" s="20"/>
      <c r="SMA805" s="20"/>
      <c r="SMB805" s="20"/>
      <c r="SMC805" s="20"/>
      <c r="SMD805" s="20"/>
      <c r="SME805" s="20"/>
      <c r="SMF805" s="20"/>
      <c r="SMG805" s="20"/>
      <c r="SMH805" s="20"/>
      <c r="SMI805" s="20"/>
      <c r="SMJ805" s="20"/>
      <c r="SMK805" s="20"/>
      <c r="SML805" s="20"/>
      <c r="SMM805" s="20"/>
      <c r="SMN805" s="20"/>
      <c r="SMO805" s="20"/>
      <c r="SMP805" s="20"/>
      <c r="SMQ805" s="20"/>
      <c r="SMR805" s="20"/>
      <c r="SMS805" s="20"/>
      <c r="SMT805" s="20"/>
      <c r="SMU805" s="20"/>
      <c r="SMV805" s="20"/>
      <c r="SMW805" s="20"/>
      <c r="SMX805" s="20"/>
      <c r="SMY805" s="20"/>
      <c r="SMZ805" s="20"/>
      <c r="SNA805" s="20"/>
      <c r="SNB805" s="20"/>
      <c r="SNC805" s="20"/>
      <c r="SND805" s="20"/>
      <c r="SNE805" s="20"/>
      <c r="SNF805" s="20"/>
      <c r="SNG805" s="20"/>
      <c r="SNH805" s="20"/>
      <c r="SNI805" s="20"/>
      <c r="SNJ805" s="20"/>
      <c r="SNK805" s="20"/>
      <c r="SNL805" s="20"/>
      <c r="SNM805" s="20"/>
      <c r="SNN805" s="20"/>
      <c r="SNO805" s="20"/>
      <c r="SNP805" s="20"/>
      <c r="SNQ805" s="20"/>
      <c r="SNR805" s="20"/>
      <c r="SNS805" s="20"/>
      <c r="SNT805" s="20"/>
      <c r="SNU805" s="20"/>
      <c r="SNV805" s="20"/>
      <c r="SNW805" s="20"/>
      <c r="SNX805" s="20"/>
      <c r="SNY805" s="20"/>
      <c r="SNZ805" s="20"/>
      <c r="SOA805" s="20"/>
      <c r="SOB805" s="20"/>
      <c r="SOC805" s="20"/>
      <c r="SOD805" s="20"/>
      <c r="SOE805" s="20"/>
      <c r="SOF805" s="20"/>
      <c r="SOG805" s="20"/>
      <c r="SOH805" s="20"/>
      <c r="SOI805" s="20"/>
      <c r="SOJ805" s="20"/>
      <c r="SOK805" s="20"/>
      <c r="SOL805" s="20"/>
      <c r="SOM805" s="20"/>
      <c r="SON805" s="20"/>
      <c r="SOO805" s="20"/>
      <c r="SOP805" s="20"/>
      <c r="SOQ805" s="20"/>
      <c r="SOR805" s="20"/>
      <c r="SOS805" s="20"/>
      <c r="SOT805" s="20"/>
      <c r="SOU805" s="20"/>
      <c r="SOV805" s="20"/>
      <c r="SOW805" s="20"/>
      <c r="SOX805" s="20"/>
      <c r="SOY805" s="20"/>
      <c r="SOZ805" s="20"/>
      <c r="SPA805" s="20"/>
      <c r="SPB805" s="20"/>
      <c r="SPC805" s="20"/>
      <c r="SPD805" s="20"/>
      <c r="SPE805" s="20"/>
      <c r="SPF805" s="20"/>
      <c r="SPG805" s="20"/>
      <c r="SPH805" s="20"/>
      <c r="SPI805" s="20"/>
      <c r="SPJ805" s="20"/>
      <c r="SPK805" s="20"/>
      <c r="SPL805" s="20"/>
      <c r="SPM805" s="20"/>
      <c r="SPN805" s="20"/>
      <c r="SPO805" s="20"/>
      <c r="SPP805" s="20"/>
      <c r="SPQ805" s="20"/>
      <c r="SPR805" s="20"/>
      <c r="SPS805" s="20"/>
      <c r="SPT805" s="20"/>
      <c r="SPU805" s="20"/>
      <c r="SPV805" s="20"/>
      <c r="SPW805" s="20"/>
      <c r="SPX805" s="20"/>
      <c r="SPY805" s="20"/>
      <c r="SPZ805" s="20"/>
      <c r="SQA805" s="20"/>
      <c r="SQB805" s="20"/>
      <c r="SQC805" s="20"/>
      <c r="SQD805" s="20"/>
      <c r="SQE805" s="20"/>
      <c r="SQF805" s="20"/>
      <c r="SQG805" s="20"/>
      <c r="SQH805" s="20"/>
      <c r="SQI805" s="20"/>
      <c r="SQJ805" s="20"/>
      <c r="SQK805" s="20"/>
      <c r="SQL805" s="20"/>
      <c r="SQM805" s="20"/>
      <c r="SQN805" s="20"/>
      <c r="SQO805" s="20"/>
      <c r="SQP805" s="20"/>
      <c r="SQQ805" s="20"/>
      <c r="SQR805" s="20"/>
      <c r="SQS805" s="20"/>
      <c r="SQT805" s="20"/>
      <c r="SQU805" s="20"/>
      <c r="SQV805" s="20"/>
      <c r="SQW805" s="20"/>
      <c r="SQX805" s="20"/>
      <c r="SQY805" s="20"/>
      <c r="SQZ805" s="20"/>
      <c r="SRA805" s="20"/>
      <c r="SRB805" s="20"/>
      <c r="SRC805" s="20"/>
      <c r="SRD805" s="20"/>
      <c r="SRE805" s="20"/>
      <c r="SRF805" s="20"/>
      <c r="SRG805" s="20"/>
      <c r="SRH805" s="20"/>
      <c r="SRI805" s="20"/>
      <c r="SRJ805" s="20"/>
      <c r="SRK805" s="20"/>
      <c r="SRL805" s="20"/>
      <c r="SRM805" s="20"/>
      <c r="SRN805" s="20"/>
      <c r="SRO805" s="20"/>
      <c r="SRP805" s="20"/>
      <c r="SRQ805" s="20"/>
      <c r="SRR805" s="20"/>
      <c r="SRS805" s="20"/>
      <c r="SRT805" s="20"/>
      <c r="SRU805" s="20"/>
      <c r="SRV805" s="20"/>
      <c r="SRW805" s="20"/>
      <c r="SRX805" s="20"/>
      <c r="SRY805" s="20"/>
      <c r="SRZ805" s="20"/>
      <c r="SSA805" s="20"/>
      <c r="SSB805" s="20"/>
      <c r="SSC805" s="20"/>
      <c r="SSD805" s="20"/>
      <c r="SSE805" s="20"/>
      <c r="SSF805" s="20"/>
      <c r="SSG805" s="20"/>
      <c r="SSH805" s="20"/>
      <c r="SSI805" s="20"/>
      <c r="SSJ805" s="20"/>
      <c r="SSK805" s="20"/>
      <c r="SSL805" s="20"/>
      <c r="SSM805" s="20"/>
      <c r="SSN805" s="20"/>
      <c r="SSO805" s="20"/>
      <c r="SSP805" s="20"/>
      <c r="SSQ805" s="20"/>
      <c r="SSR805" s="20"/>
      <c r="SSS805" s="20"/>
      <c r="SST805" s="20"/>
      <c r="SSU805" s="20"/>
      <c r="SSV805" s="20"/>
      <c r="SSW805" s="20"/>
      <c r="SSX805" s="20"/>
      <c r="SSY805" s="20"/>
      <c r="SSZ805" s="20"/>
      <c r="STA805" s="20"/>
      <c r="STB805" s="20"/>
      <c r="STC805" s="20"/>
      <c r="STD805" s="20"/>
      <c r="STE805" s="20"/>
      <c r="STF805" s="20"/>
      <c r="STG805" s="20"/>
      <c r="STH805" s="20"/>
      <c r="STI805" s="20"/>
      <c r="STJ805" s="20"/>
      <c r="STK805" s="20"/>
      <c r="STL805" s="20"/>
      <c r="STM805" s="20"/>
      <c r="STN805" s="20"/>
      <c r="STO805" s="20"/>
      <c r="STP805" s="20"/>
      <c r="STQ805" s="20"/>
      <c r="STR805" s="20"/>
      <c r="STS805" s="20"/>
      <c r="STT805" s="20"/>
      <c r="STU805" s="20"/>
      <c r="STV805" s="20"/>
      <c r="STW805" s="20"/>
      <c r="STX805" s="20"/>
      <c r="STY805" s="20"/>
      <c r="STZ805" s="20"/>
      <c r="SUA805" s="20"/>
      <c r="SUB805" s="20"/>
      <c r="SUC805" s="20"/>
      <c r="SUD805" s="20"/>
      <c r="SUE805" s="20"/>
      <c r="SUF805" s="20"/>
      <c r="SUG805" s="20"/>
      <c r="SUH805" s="20"/>
      <c r="SUI805" s="20"/>
      <c r="SUJ805" s="20"/>
      <c r="SUK805" s="20"/>
      <c r="SUL805" s="20"/>
      <c r="SUM805" s="20"/>
      <c r="SUN805" s="20"/>
      <c r="SUO805" s="20"/>
      <c r="SUP805" s="20"/>
      <c r="SUQ805" s="20"/>
      <c r="SUR805" s="20"/>
      <c r="SUS805" s="20"/>
      <c r="SUT805" s="20"/>
      <c r="SUU805" s="20"/>
      <c r="SUV805" s="20"/>
      <c r="SUW805" s="20"/>
      <c r="SUX805" s="20"/>
      <c r="SUY805" s="20"/>
      <c r="SUZ805" s="20"/>
      <c r="SVA805" s="20"/>
      <c r="SVB805" s="20"/>
      <c r="SVC805" s="20"/>
      <c r="SVD805" s="20"/>
      <c r="SVE805" s="20"/>
      <c r="SVF805" s="20"/>
      <c r="SVG805" s="20"/>
      <c r="SVH805" s="20"/>
      <c r="SVI805" s="20"/>
      <c r="SVJ805" s="20"/>
      <c r="SVK805" s="20"/>
      <c r="SVL805" s="20"/>
      <c r="SVM805" s="20"/>
      <c r="SVN805" s="20"/>
      <c r="SVO805" s="20"/>
      <c r="SVP805" s="20"/>
      <c r="SVQ805" s="20"/>
      <c r="SVR805" s="20"/>
      <c r="SVS805" s="20"/>
      <c r="SVT805" s="20"/>
      <c r="SVU805" s="20"/>
      <c r="SVV805" s="20"/>
      <c r="SVW805" s="20"/>
      <c r="SVX805" s="20"/>
      <c r="SVY805" s="20"/>
      <c r="SVZ805" s="20"/>
      <c r="SWA805" s="20"/>
      <c r="SWB805" s="20"/>
      <c r="SWC805" s="20"/>
      <c r="SWD805" s="20"/>
      <c r="SWE805" s="20"/>
      <c r="SWF805" s="20"/>
      <c r="SWG805" s="20"/>
      <c r="SWH805" s="20"/>
      <c r="SWI805" s="20"/>
      <c r="SWJ805" s="20"/>
      <c r="SWK805" s="20"/>
      <c r="SWL805" s="20"/>
      <c r="SWM805" s="20"/>
      <c r="SWN805" s="20"/>
      <c r="SWO805" s="20"/>
      <c r="SWP805" s="20"/>
      <c r="SWQ805" s="20"/>
      <c r="SWR805" s="20"/>
      <c r="SWS805" s="20"/>
      <c r="SWT805" s="20"/>
      <c r="SWU805" s="20"/>
      <c r="SWV805" s="20"/>
      <c r="SWW805" s="20"/>
      <c r="SWX805" s="20"/>
      <c r="SWY805" s="20"/>
      <c r="SWZ805" s="20"/>
      <c r="SXA805" s="20"/>
      <c r="SXB805" s="20"/>
      <c r="SXC805" s="20"/>
      <c r="SXD805" s="20"/>
      <c r="SXE805" s="20"/>
      <c r="SXF805" s="20"/>
      <c r="SXG805" s="20"/>
      <c r="SXH805" s="20"/>
      <c r="SXI805" s="20"/>
      <c r="SXJ805" s="20"/>
      <c r="SXK805" s="20"/>
      <c r="SXL805" s="20"/>
      <c r="SXM805" s="20"/>
      <c r="SXN805" s="20"/>
      <c r="SXO805" s="20"/>
      <c r="SXP805" s="20"/>
      <c r="SXQ805" s="20"/>
      <c r="SXR805" s="20"/>
      <c r="SXS805" s="20"/>
      <c r="SXT805" s="20"/>
      <c r="SXU805" s="20"/>
      <c r="SXV805" s="20"/>
      <c r="SXW805" s="20"/>
      <c r="SXX805" s="20"/>
      <c r="SXY805" s="20"/>
      <c r="SXZ805" s="20"/>
      <c r="SYA805" s="20"/>
      <c r="SYB805" s="20"/>
      <c r="SYC805" s="20"/>
      <c r="SYD805" s="20"/>
      <c r="SYE805" s="20"/>
      <c r="SYF805" s="20"/>
      <c r="SYG805" s="20"/>
      <c r="SYH805" s="20"/>
      <c r="SYI805" s="20"/>
      <c r="SYJ805" s="20"/>
      <c r="SYK805" s="20"/>
      <c r="SYL805" s="20"/>
      <c r="SYM805" s="20"/>
      <c r="SYN805" s="20"/>
      <c r="SYO805" s="20"/>
      <c r="SYP805" s="20"/>
      <c r="SYQ805" s="20"/>
      <c r="SYR805" s="20"/>
      <c r="SYS805" s="20"/>
      <c r="SYT805" s="20"/>
      <c r="SYU805" s="20"/>
      <c r="SYV805" s="20"/>
      <c r="SYW805" s="20"/>
      <c r="SYX805" s="20"/>
      <c r="SYY805" s="20"/>
      <c r="SYZ805" s="20"/>
      <c r="SZA805" s="20"/>
      <c r="SZB805" s="20"/>
      <c r="SZC805" s="20"/>
      <c r="SZD805" s="20"/>
      <c r="SZE805" s="20"/>
      <c r="SZF805" s="20"/>
      <c r="SZG805" s="20"/>
      <c r="SZH805" s="20"/>
      <c r="SZI805" s="20"/>
      <c r="SZJ805" s="20"/>
      <c r="SZK805" s="20"/>
      <c r="SZL805" s="20"/>
      <c r="SZM805" s="20"/>
      <c r="SZN805" s="20"/>
      <c r="SZO805" s="20"/>
      <c r="SZP805" s="20"/>
      <c r="SZQ805" s="20"/>
      <c r="SZR805" s="20"/>
      <c r="SZS805" s="20"/>
      <c r="SZT805" s="20"/>
      <c r="SZU805" s="20"/>
      <c r="SZV805" s="20"/>
      <c r="SZW805" s="20"/>
      <c r="SZX805" s="20"/>
      <c r="SZY805" s="20"/>
      <c r="SZZ805" s="20"/>
      <c r="TAA805" s="20"/>
      <c r="TAB805" s="20"/>
      <c r="TAC805" s="20"/>
      <c r="TAD805" s="20"/>
      <c r="TAE805" s="20"/>
      <c r="TAF805" s="20"/>
      <c r="TAG805" s="20"/>
      <c r="TAH805" s="20"/>
      <c r="TAI805" s="20"/>
      <c r="TAJ805" s="20"/>
      <c r="TAK805" s="20"/>
      <c r="TAL805" s="20"/>
      <c r="TAM805" s="20"/>
      <c r="TAN805" s="20"/>
      <c r="TAO805" s="20"/>
      <c r="TAP805" s="20"/>
      <c r="TAQ805" s="20"/>
      <c r="TAR805" s="20"/>
      <c r="TAS805" s="20"/>
      <c r="TAT805" s="20"/>
      <c r="TAU805" s="20"/>
      <c r="TAV805" s="20"/>
      <c r="TAW805" s="20"/>
      <c r="TAX805" s="20"/>
      <c r="TAY805" s="20"/>
      <c r="TAZ805" s="20"/>
      <c r="TBA805" s="20"/>
      <c r="TBB805" s="20"/>
      <c r="TBC805" s="20"/>
      <c r="TBD805" s="20"/>
      <c r="TBE805" s="20"/>
      <c r="TBF805" s="20"/>
      <c r="TBG805" s="20"/>
      <c r="TBH805" s="20"/>
      <c r="TBI805" s="20"/>
      <c r="TBJ805" s="20"/>
      <c r="TBK805" s="20"/>
      <c r="TBL805" s="20"/>
      <c r="TBM805" s="20"/>
      <c r="TBN805" s="20"/>
      <c r="TBO805" s="20"/>
      <c r="TBP805" s="20"/>
      <c r="TBQ805" s="20"/>
      <c r="TBR805" s="20"/>
      <c r="TBS805" s="20"/>
      <c r="TBT805" s="20"/>
      <c r="TBU805" s="20"/>
      <c r="TBV805" s="20"/>
      <c r="TBW805" s="20"/>
      <c r="TBX805" s="20"/>
      <c r="TBY805" s="20"/>
      <c r="TBZ805" s="20"/>
      <c r="TCA805" s="20"/>
      <c r="TCB805" s="20"/>
      <c r="TCC805" s="20"/>
      <c r="TCD805" s="20"/>
      <c r="TCE805" s="20"/>
      <c r="TCF805" s="20"/>
      <c r="TCG805" s="20"/>
      <c r="TCH805" s="20"/>
      <c r="TCI805" s="20"/>
      <c r="TCJ805" s="20"/>
      <c r="TCK805" s="20"/>
      <c r="TCL805" s="20"/>
      <c r="TCM805" s="20"/>
      <c r="TCN805" s="20"/>
      <c r="TCO805" s="20"/>
      <c r="TCP805" s="20"/>
      <c r="TCQ805" s="20"/>
      <c r="TCR805" s="20"/>
      <c r="TCS805" s="20"/>
      <c r="TCT805" s="20"/>
      <c r="TCU805" s="20"/>
      <c r="TCV805" s="20"/>
      <c r="TCW805" s="20"/>
      <c r="TCX805" s="20"/>
      <c r="TCY805" s="20"/>
      <c r="TCZ805" s="20"/>
      <c r="TDA805" s="20"/>
      <c r="TDB805" s="20"/>
      <c r="TDC805" s="20"/>
      <c r="TDD805" s="20"/>
      <c r="TDE805" s="20"/>
      <c r="TDF805" s="20"/>
      <c r="TDG805" s="20"/>
      <c r="TDH805" s="20"/>
      <c r="TDI805" s="20"/>
      <c r="TDJ805" s="20"/>
      <c r="TDK805" s="20"/>
      <c r="TDL805" s="20"/>
      <c r="TDM805" s="20"/>
      <c r="TDN805" s="20"/>
      <c r="TDO805" s="20"/>
      <c r="TDP805" s="20"/>
      <c r="TDQ805" s="20"/>
      <c r="TDR805" s="20"/>
      <c r="TDS805" s="20"/>
      <c r="TDT805" s="20"/>
      <c r="TDU805" s="20"/>
      <c r="TDV805" s="20"/>
      <c r="TDW805" s="20"/>
      <c r="TDX805" s="20"/>
      <c r="TDY805" s="20"/>
      <c r="TDZ805" s="20"/>
      <c r="TEA805" s="20"/>
      <c r="TEB805" s="20"/>
      <c r="TEC805" s="20"/>
      <c r="TED805" s="20"/>
      <c r="TEE805" s="20"/>
      <c r="TEF805" s="20"/>
      <c r="TEG805" s="20"/>
      <c r="TEH805" s="20"/>
      <c r="TEI805" s="20"/>
      <c r="TEJ805" s="20"/>
      <c r="TEK805" s="20"/>
      <c r="TEL805" s="20"/>
      <c r="TEM805" s="20"/>
      <c r="TEN805" s="20"/>
      <c r="TEO805" s="20"/>
      <c r="TEP805" s="20"/>
      <c r="TEQ805" s="20"/>
      <c r="TER805" s="20"/>
      <c r="TES805" s="20"/>
      <c r="TET805" s="20"/>
      <c r="TEU805" s="20"/>
      <c r="TEV805" s="20"/>
      <c r="TEW805" s="20"/>
      <c r="TEX805" s="20"/>
      <c r="TEY805" s="20"/>
      <c r="TEZ805" s="20"/>
      <c r="TFA805" s="20"/>
      <c r="TFB805" s="20"/>
      <c r="TFC805" s="20"/>
      <c r="TFD805" s="20"/>
      <c r="TFE805" s="20"/>
      <c r="TFF805" s="20"/>
      <c r="TFG805" s="20"/>
      <c r="TFH805" s="20"/>
      <c r="TFI805" s="20"/>
      <c r="TFJ805" s="20"/>
      <c r="TFK805" s="20"/>
      <c r="TFL805" s="20"/>
      <c r="TFM805" s="20"/>
      <c r="TFN805" s="20"/>
      <c r="TFO805" s="20"/>
      <c r="TFP805" s="20"/>
      <c r="TFQ805" s="20"/>
      <c r="TFR805" s="20"/>
      <c r="TFS805" s="20"/>
      <c r="TFT805" s="20"/>
      <c r="TFU805" s="20"/>
      <c r="TFV805" s="20"/>
      <c r="TFW805" s="20"/>
      <c r="TFX805" s="20"/>
      <c r="TFY805" s="20"/>
      <c r="TFZ805" s="20"/>
      <c r="TGA805" s="20"/>
      <c r="TGB805" s="20"/>
      <c r="TGC805" s="20"/>
      <c r="TGD805" s="20"/>
      <c r="TGE805" s="20"/>
      <c r="TGF805" s="20"/>
      <c r="TGG805" s="20"/>
      <c r="TGH805" s="20"/>
      <c r="TGI805" s="20"/>
      <c r="TGJ805" s="20"/>
      <c r="TGK805" s="20"/>
      <c r="TGL805" s="20"/>
      <c r="TGM805" s="20"/>
      <c r="TGN805" s="20"/>
      <c r="TGO805" s="20"/>
      <c r="TGP805" s="20"/>
      <c r="TGQ805" s="20"/>
      <c r="TGR805" s="20"/>
      <c r="TGS805" s="20"/>
      <c r="TGT805" s="20"/>
      <c r="TGU805" s="20"/>
      <c r="TGV805" s="20"/>
      <c r="TGW805" s="20"/>
      <c r="TGX805" s="20"/>
      <c r="TGY805" s="20"/>
      <c r="TGZ805" s="20"/>
      <c r="THA805" s="20"/>
      <c r="THB805" s="20"/>
      <c r="THC805" s="20"/>
      <c r="THD805" s="20"/>
      <c r="THE805" s="20"/>
      <c r="THF805" s="20"/>
      <c r="THG805" s="20"/>
      <c r="THH805" s="20"/>
      <c r="THI805" s="20"/>
      <c r="THJ805" s="20"/>
      <c r="THK805" s="20"/>
      <c r="THL805" s="20"/>
      <c r="THM805" s="20"/>
      <c r="THN805" s="20"/>
      <c r="THO805" s="20"/>
      <c r="THP805" s="20"/>
      <c r="THQ805" s="20"/>
      <c r="THR805" s="20"/>
      <c r="THS805" s="20"/>
      <c r="THT805" s="20"/>
      <c r="THU805" s="20"/>
      <c r="THV805" s="20"/>
      <c r="THW805" s="20"/>
      <c r="THX805" s="20"/>
      <c r="THY805" s="20"/>
      <c r="THZ805" s="20"/>
      <c r="TIA805" s="20"/>
      <c r="TIB805" s="20"/>
      <c r="TIC805" s="20"/>
      <c r="TID805" s="20"/>
      <c r="TIE805" s="20"/>
      <c r="TIF805" s="20"/>
      <c r="TIG805" s="20"/>
      <c r="TIH805" s="20"/>
      <c r="TII805" s="20"/>
      <c r="TIJ805" s="20"/>
      <c r="TIK805" s="20"/>
      <c r="TIL805" s="20"/>
      <c r="TIM805" s="20"/>
      <c r="TIN805" s="20"/>
      <c r="TIO805" s="20"/>
      <c r="TIP805" s="20"/>
      <c r="TIQ805" s="20"/>
      <c r="TIR805" s="20"/>
      <c r="TIS805" s="20"/>
      <c r="TIT805" s="20"/>
      <c r="TIU805" s="20"/>
      <c r="TIV805" s="20"/>
      <c r="TIW805" s="20"/>
      <c r="TIX805" s="20"/>
      <c r="TIY805" s="20"/>
      <c r="TIZ805" s="20"/>
      <c r="TJA805" s="20"/>
      <c r="TJB805" s="20"/>
      <c r="TJC805" s="20"/>
      <c r="TJD805" s="20"/>
      <c r="TJE805" s="20"/>
      <c r="TJF805" s="20"/>
      <c r="TJG805" s="20"/>
      <c r="TJH805" s="20"/>
      <c r="TJI805" s="20"/>
      <c r="TJJ805" s="20"/>
      <c r="TJK805" s="20"/>
      <c r="TJL805" s="20"/>
      <c r="TJM805" s="20"/>
      <c r="TJN805" s="20"/>
      <c r="TJO805" s="20"/>
      <c r="TJP805" s="20"/>
      <c r="TJQ805" s="20"/>
      <c r="TJR805" s="20"/>
      <c r="TJS805" s="20"/>
      <c r="TJT805" s="20"/>
      <c r="TJU805" s="20"/>
      <c r="TJV805" s="20"/>
      <c r="TJW805" s="20"/>
      <c r="TJX805" s="20"/>
      <c r="TJY805" s="20"/>
      <c r="TJZ805" s="20"/>
      <c r="TKA805" s="20"/>
      <c r="TKB805" s="20"/>
      <c r="TKC805" s="20"/>
      <c r="TKD805" s="20"/>
      <c r="TKE805" s="20"/>
      <c r="TKF805" s="20"/>
      <c r="TKG805" s="20"/>
      <c r="TKH805" s="20"/>
      <c r="TKI805" s="20"/>
      <c r="TKJ805" s="20"/>
      <c r="TKK805" s="20"/>
      <c r="TKL805" s="20"/>
      <c r="TKM805" s="20"/>
      <c r="TKN805" s="20"/>
      <c r="TKO805" s="20"/>
      <c r="TKP805" s="20"/>
      <c r="TKQ805" s="20"/>
      <c r="TKR805" s="20"/>
      <c r="TKS805" s="20"/>
      <c r="TKT805" s="20"/>
      <c r="TKU805" s="20"/>
      <c r="TKV805" s="20"/>
      <c r="TKW805" s="20"/>
      <c r="TKX805" s="20"/>
      <c r="TKY805" s="20"/>
      <c r="TKZ805" s="20"/>
      <c r="TLA805" s="20"/>
      <c r="TLB805" s="20"/>
      <c r="TLC805" s="20"/>
      <c r="TLD805" s="20"/>
      <c r="TLE805" s="20"/>
      <c r="TLF805" s="20"/>
      <c r="TLG805" s="20"/>
      <c r="TLH805" s="20"/>
      <c r="TLI805" s="20"/>
      <c r="TLJ805" s="20"/>
      <c r="TLK805" s="20"/>
      <c r="TLL805" s="20"/>
      <c r="TLM805" s="20"/>
      <c r="TLN805" s="20"/>
      <c r="TLO805" s="20"/>
      <c r="TLP805" s="20"/>
      <c r="TLQ805" s="20"/>
      <c r="TLR805" s="20"/>
      <c r="TLS805" s="20"/>
      <c r="TLT805" s="20"/>
      <c r="TLU805" s="20"/>
      <c r="TLV805" s="20"/>
      <c r="TLW805" s="20"/>
      <c r="TLX805" s="20"/>
      <c r="TLY805" s="20"/>
      <c r="TLZ805" s="20"/>
      <c r="TMA805" s="20"/>
      <c r="TMB805" s="20"/>
      <c r="TMC805" s="20"/>
      <c r="TMD805" s="20"/>
      <c r="TME805" s="20"/>
      <c r="TMF805" s="20"/>
      <c r="TMG805" s="20"/>
      <c r="TMH805" s="20"/>
      <c r="TMI805" s="20"/>
      <c r="TMJ805" s="20"/>
      <c r="TMK805" s="20"/>
      <c r="TML805" s="20"/>
      <c r="TMM805" s="20"/>
      <c r="TMN805" s="20"/>
      <c r="TMO805" s="20"/>
      <c r="TMP805" s="20"/>
      <c r="TMQ805" s="20"/>
      <c r="TMR805" s="20"/>
      <c r="TMS805" s="20"/>
      <c r="TMT805" s="20"/>
      <c r="TMU805" s="20"/>
      <c r="TMV805" s="20"/>
      <c r="TMW805" s="20"/>
      <c r="TMX805" s="20"/>
      <c r="TMY805" s="20"/>
      <c r="TMZ805" s="20"/>
      <c r="TNA805" s="20"/>
      <c r="TNB805" s="20"/>
      <c r="TNC805" s="20"/>
      <c r="TND805" s="20"/>
      <c r="TNE805" s="20"/>
      <c r="TNF805" s="20"/>
      <c r="TNG805" s="20"/>
      <c r="TNH805" s="20"/>
      <c r="TNI805" s="20"/>
      <c r="TNJ805" s="20"/>
      <c r="TNK805" s="20"/>
      <c r="TNL805" s="20"/>
      <c r="TNM805" s="20"/>
      <c r="TNN805" s="20"/>
      <c r="TNO805" s="20"/>
      <c r="TNP805" s="20"/>
      <c r="TNQ805" s="20"/>
      <c r="TNR805" s="20"/>
      <c r="TNS805" s="20"/>
      <c r="TNT805" s="20"/>
      <c r="TNU805" s="20"/>
      <c r="TNV805" s="20"/>
      <c r="TNW805" s="20"/>
      <c r="TNX805" s="20"/>
      <c r="TNY805" s="20"/>
      <c r="TNZ805" s="20"/>
      <c r="TOA805" s="20"/>
      <c r="TOB805" s="20"/>
      <c r="TOC805" s="20"/>
      <c r="TOD805" s="20"/>
      <c r="TOE805" s="20"/>
      <c r="TOF805" s="20"/>
      <c r="TOG805" s="20"/>
      <c r="TOH805" s="20"/>
      <c r="TOI805" s="20"/>
      <c r="TOJ805" s="20"/>
      <c r="TOK805" s="20"/>
      <c r="TOL805" s="20"/>
      <c r="TOM805" s="20"/>
      <c r="TON805" s="20"/>
      <c r="TOO805" s="20"/>
      <c r="TOP805" s="20"/>
      <c r="TOQ805" s="20"/>
      <c r="TOR805" s="20"/>
      <c r="TOS805" s="20"/>
      <c r="TOT805" s="20"/>
      <c r="TOU805" s="20"/>
      <c r="TOV805" s="20"/>
      <c r="TOW805" s="20"/>
      <c r="TOX805" s="20"/>
      <c r="TOY805" s="20"/>
      <c r="TOZ805" s="20"/>
      <c r="TPA805" s="20"/>
      <c r="TPB805" s="20"/>
      <c r="TPC805" s="20"/>
      <c r="TPD805" s="20"/>
      <c r="TPE805" s="20"/>
      <c r="TPF805" s="20"/>
      <c r="TPG805" s="20"/>
      <c r="TPH805" s="20"/>
      <c r="TPI805" s="20"/>
      <c r="TPJ805" s="20"/>
      <c r="TPK805" s="20"/>
      <c r="TPL805" s="20"/>
      <c r="TPM805" s="20"/>
      <c r="TPN805" s="20"/>
      <c r="TPO805" s="20"/>
      <c r="TPP805" s="20"/>
      <c r="TPQ805" s="20"/>
      <c r="TPR805" s="20"/>
      <c r="TPS805" s="20"/>
      <c r="TPT805" s="20"/>
      <c r="TPU805" s="20"/>
      <c r="TPV805" s="20"/>
      <c r="TPW805" s="20"/>
      <c r="TPX805" s="20"/>
      <c r="TPY805" s="20"/>
      <c r="TPZ805" s="20"/>
      <c r="TQA805" s="20"/>
      <c r="TQB805" s="20"/>
      <c r="TQC805" s="20"/>
      <c r="TQD805" s="20"/>
      <c r="TQE805" s="20"/>
      <c r="TQF805" s="20"/>
      <c r="TQG805" s="20"/>
      <c r="TQH805" s="20"/>
      <c r="TQI805" s="20"/>
      <c r="TQJ805" s="20"/>
      <c r="TQK805" s="20"/>
      <c r="TQL805" s="20"/>
      <c r="TQM805" s="20"/>
      <c r="TQN805" s="20"/>
      <c r="TQO805" s="20"/>
      <c r="TQP805" s="20"/>
      <c r="TQQ805" s="20"/>
      <c r="TQR805" s="20"/>
      <c r="TQS805" s="20"/>
      <c r="TQT805" s="20"/>
      <c r="TQU805" s="20"/>
      <c r="TQV805" s="20"/>
      <c r="TQW805" s="20"/>
      <c r="TQX805" s="20"/>
      <c r="TQY805" s="20"/>
      <c r="TQZ805" s="20"/>
      <c r="TRA805" s="20"/>
      <c r="TRB805" s="20"/>
      <c r="TRC805" s="20"/>
      <c r="TRD805" s="20"/>
      <c r="TRE805" s="20"/>
      <c r="TRF805" s="20"/>
      <c r="TRG805" s="20"/>
      <c r="TRH805" s="20"/>
      <c r="TRI805" s="20"/>
      <c r="TRJ805" s="20"/>
      <c r="TRK805" s="20"/>
      <c r="TRL805" s="20"/>
      <c r="TRM805" s="20"/>
      <c r="TRN805" s="20"/>
      <c r="TRO805" s="20"/>
      <c r="TRP805" s="20"/>
      <c r="TRQ805" s="20"/>
      <c r="TRR805" s="20"/>
      <c r="TRS805" s="20"/>
      <c r="TRT805" s="20"/>
      <c r="TRU805" s="20"/>
      <c r="TRV805" s="20"/>
      <c r="TRW805" s="20"/>
      <c r="TRX805" s="20"/>
      <c r="TRY805" s="20"/>
      <c r="TRZ805" s="20"/>
      <c r="TSA805" s="20"/>
      <c r="TSB805" s="20"/>
      <c r="TSC805" s="20"/>
      <c r="TSD805" s="20"/>
      <c r="TSE805" s="20"/>
      <c r="TSF805" s="20"/>
      <c r="TSG805" s="20"/>
      <c r="TSH805" s="20"/>
      <c r="TSI805" s="20"/>
      <c r="TSJ805" s="20"/>
      <c r="TSK805" s="20"/>
      <c r="TSL805" s="20"/>
      <c r="TSM805" s="20"/>
      <c r="TSN805" s="20"/>
      <c r="TSO805" s="20"/>
      <c r="TSP805" s="20"/>
      <c r="TSQ805" s="20"/>
      <c r="TSR805" s="20"/>
      <c r="TSS805" s="20"/>
      <c r="TST805" s="20"/>
      <c r="TSU805" s="20"/>
      <c r="TSV805" s="20"/>
      <c r="TSW805" s="20"/>
      <c r="TSX805" s="20"/>
      <c r="TSY805" s="20"/>
      <c r="TSZ805" s="20"/>
      <c r="TTA805" s="20"/>
      <c r="TTB805" s="20"/>
      <c r="TTC805" s="20"/>
      <c r="TTD805" s="20"/>
      <c r="TTE805" s="20"/>
      <c r="TTF805" s="20"/>
      <c r="TTG805" s="20"/>
      <c r="TTH805" s="20"/>
      <c r="TTI805" s="20"/>
      <c r="TTJ805" s="20"/>
      <c r="TTK805" s="20"/>
      <c r="TTL805" s="20"/>
      <c r="TTM805" s="20"/>
      <c r="TTN805" s="20"/>
      <c r="TTO805" s="20"/>
      <c r="TTP805" s="20"/>
      <c r="TTQ805" s="20"/>
      <c r="TTR805" s="20"/>
      <c r="TTS805" s="20"/>
      <c r="TTT805" s="20"/>
      <c r="TTU805" s="20"/>
      <c r="TTV805" s="20"/>
      <c r="TTW805" s="20"/>
      <c r="TTX805" s="20"/>
      <c r="TTY805" s="20"/>
      <c r="TTZ805" s="20"/>
      <c r="TUA805" s="20"/>
      <c r="TUB805" s="20"/>
      <c r="TUC805" s="20"/>
      <c r="TUD805" s="20"/>
      <c r="TUE805" s="20"/>
      <c r="TUF805" s="20"/>
      <c r="TUG805" s="20"/>
      <c r="TUH805" s="20"/>
      <c r="TUI805" s="20"/>
      <c r="TUJ805" s="20"/>
      <c r="TUK805" s="20"/>
      <c r="TUL805" s="20"/>
      <c r="TUM805" s="20"/>
      <c r="TUN805" s="20"/>
      <c r="TUO805" s="20"/>
      <c r="TUP805" s="20"/>
      <c r="TUQ805" s="20"/>
      <c r="TUR805" s="20"/>
      <c r="TUS805" s="20"/>
      <c r="TUT805" s="20"/>
      <c r="TUU805" s="20"/>
      <c r="TUV805" s="20"/>
      <c r="TUW805" s="20"/>
      <c r="TUX805" s="20"/>
      <c r="TUY805" s="20"/>
      <c r="TUZ805" s="20"/>
      <c r="TVA805" s="20"/>
      <c r="TVB805" s="20"/>
      <c r="TVC805" s="20"/>
      <c r="TVD805" s="20"/>
      <c r="TVE805" s="20"/>
      <c r="TVF805" s="20"/>
      <c r="TVG805" s="20"/>
      <c r="TVH805" s="20"/>
      <c r="TVI805" s="20"/>
      <c r="TVJ805" s="20"/>
      <c r="TVK805" s="20"/>
      <c r="TVL805" s="20"/>
      <c r="TVM805" s="20"/>
      <c r="TVN805" s="20"/>
      <c r="TVO805" s="20"/>
      <c r="TVP805" s="20"/>
      <c r="TVQ805" s="20"/>
      <c r="TVR805" s="20"/>
      <c r="TVS805" s="20"/>
      <c r="TVT805" s="20"/>
      <c r="TVU805" s="20"/>
      <c r="TVV805" s="20"/>
      <c r="TVW805" s="20"/>
      <c r="TVX805" s="20"/>
      <c r="TVY805" s="20"/>
      <c r="TVZ805" s="20"/>
      <c r="TWA805" s="20"/>
      <c r="TWB805" s="20"/>
      <c r="TWC805" s="20"/>
      <c r="TWD805" s="20"/>
      <c r="TWE805" s="20"/>
      <c r="TWF805" s="20"/>
      <c r="TWG805" s="20"/>
      <c r="TWH805" s="20"/>
      <c r="TWI805" s="20"/>
      <c r="TWJ805" s="20"/>
      <c r="TWK805" s="20"/>
      <c r="TWL805" s="20"/>
      <c r="TWM805" s="20"/>
      <c r="TWN805" s="20"/>
      <c r="TWO805" s="20"/>
      <c r="TWP805" s="20"/>
      <c r="TWQ805" s="20"/>
      <c r="TWR805" s="20"/>
      <c r="TWS805" s="20"/>
      <c r="TWT805" s="20"/>
      <c r="TWU805" s="20"/>
      <c r="TWV805" s="20"/>
      <c r="TWW805" s="20"/>
      <c r="TWX805" s="20"/>
      <c r="TWY805" s="20"/>
      <c r="TWZ805" s="20"/>
      <c r="TXA805" s="20"/>
      <c r="TXB805" s="20"/>
      <c r="TXC805" s="20"/>
      <c r="TXD805" s="20"/>
      <c r="TXE805" s="20"/>
      <c r="TXF805" s="20"/>
      <c r="TXG805" s="20"/>
      <c r="TXH805" s="20"/>
      <c r="TXI805" s="20"/>
      <c r="TXJ805" s="20"/>
      <c r="TXK805" s="20"/>
      <c r="TXL805" s="20"/>
      <c r="TXM805" s="20"/>
      <c r="TXN805" s="20"/>
      <c r="TXO805" s="20"/>
      <c r="TXP805" s="20"/>
      <c r="TXQ805" s="20"/>
      <c r="TXR805" s="20"/>
      <c r="TXS805" s="20"/>
      <c r="TXT805" s="20"/>
      <c r="TXU805" s="20"/>
      <c r="TXV805" s="20"/>
      <c r="TXW805" s="20"/>
      <c r="TXX805" s="20"/>
      <c r="TXY805" s="20"/>
      <c r="TXZ805" s="20"/>
      <c r="TYA805" s="20"/>
      <c r="TYB805" s="20"/>
      <c r="TYC805" s="20"/>
      <c r="TYD805" s="20"/>
      <c r="TYE805" s="20"/>
      <c r="TYF805" s="20"/>
      <c r="TYG805" s="20"/>
      <c r="TYH805" s="20"/>
      <c r="TYI805" s="20"/>
      <c r="TYJ805" s="20"/>
      <c r="TYK805" s="20"/>
      <c r="TYL805" s="20"/>
      <c r="TYM805" s="20"/>
      <c r="TYN805" s="20"/>
      <c r="TYO805" s="20"/>
      <c r="TYP805" s="20"/>
      <c r="TYQ805" s="20"/>
      <c r="TYR805" s="20"/>
      <c r="TYS805" s="20"/>
      <c r="TYT805" s="20"/>
      <c r="TYU805" s="20"/>
      <c r="TYV805" s="20"/>
      <c r="TYW805" s="20"/>
      <c r="TYX805" s="20"/>
      <c r="TYY805" s="20"/>
      <c r="TYZ805" s="20"/>
      <c r="TZA805" s="20"/>
      <c r="TZB805" s="20"/>
      <c r="TZC805" s="20"/>
      <c r="TZD805" s="20"/>
      <c r="TZE805" s="20"/>
      <c r="TZF805" s="20"/>
      <c r="TZG805" s="20"/>
      <c r="TZH805" s="20"/>
      <c r="TZI805" s="20"/>
      <c r="TZJ805" s="20"/>
      <c r="TZK805" s="20"/>
      <c r="TZL805" s="20"/>
      <c r="TZM805" s="20"/>
      <c r="TZN805" s="20"/>
      <c r="TZO805" s="20"/>
      <c r="TZP805" s="20"/>
      <c r="TZQ805" s="20"/>
      <c r="TZR805" s="20"/>
      <c r="TZS805" s="20"/>
      <c r="TZT805" s="20"/>
      <c r="TZU805" s="20"/>
      <c r="TZV805" s="20"/>
      <c r="TZW805" s="20"/>
      <c r="TZX805" s="20"/>
      <c r="TZY805" s="20"/>
      <c r="TZZ805" s="20"/>
      <c r="UAA805" s="20"/>
      <c r="UAB805" s="20"/>
      <c r="UAC805" s="20"/>
      <c r="UAD805" s="20"/>
      <c r="UAE805" s="20"/>
      <c r="UAF805" s="20"/>
      <c r="UAG805" s="20"/>
      <c r="UAH805" s="20"/>
      <c r="UAI805" s="20"/>
      <c r="UAJ805" s="20"/>
      <c r="UAK805" s="20"/>
      <c r="UAL805" s="20"/>
      <c r="UAM805" s="20"/>
      <c r="UAN805" s="20"/>
      <c r="UAO805" s="20"/>
      <c r="UAP805" s="20"/>
      <c r="UAQ805" s="20"/>
      <c r="UAR805" s="20"/>
      <c r="UAS805" s="20"/>
      <c r="UAT805" s="20"/>
      <c r="UAU805" s="20"/>
      <c r="UAV805" s="20"/>
      <c r="UAW805" s="20"/>
      <c r="UAX805" s="20"/>
      <c r="UAY805" s="20"/>
      <c r="UAZ805" s="20"/>
      <c r="UBA805" s="20"/>
      <c r="UBB805" s="20"/>
      <c r="UBC805" s="20"/>
      <c r="UBD805" s="20"/>
      <c r="UBE805" s="20"/>
      <c r="UBF805" s="20"/>
      <c r="UBG805" s="20"/>
      <c r="UBH805" s="20"/>
      <c r="UBI805" s="20"/>
      <c r="UBJ805" s="20"/>
      <c r="UBK805" s="20"/>
      <c r="UBL805" s="20"/>
      <c r="UBM805" s="20"/>
      <c r="UBN805" s="20"/>
      <c r="UBO805" s="20"/>
      <c r="UBP805" s="20"/>
      <c r="UBQ805" s="20"/>
      <c r="UBR805" s="20"/>
      <c r="UBS805" s="20"/>
      <c r="UBT805" s="20"/>
      <c r="UBU805" s="20"/>
      <c r="UBV805" s="20"/>
      <c r="UBW805" s="20"/>
      <c r="UBX805" s="20"/>
      <c r="UBY805" s="20"/>
      <c r="UBZ805" s="20"/>
      <c r="UCA805" s="20"/>
      <c r="UCB805" s="20"/>
      <c r="UCC805" s="20"/>
      <c r="UCD805" s="20"/>
      <c r="UCE805" s="20"/>
      <c r="UCF805" s="20"/>
      <c r="UCG805" s="20"/>
      <c r="UCH805" s="20"/>
      <c r="UCI805" s="20"/>
      <c r="UCJ805" s="20"/>
      <c r="UCK805" s="20"/>
      <c r="UCL805" s="20"/>
      <c r="UCM805" s="20"/>
      <c r="UCN805" s="20"/>
      <c r="UCO805" s="20"/>
      <c r="UCP805" s="20"/>
      <c r="UCQ805" s="20"/>
      <c r="UCR805" s="20"/>
      <c r="UCS805" s="20"/>
      <c r="UCT805" s="20"/>
      <c r="UCU805" s="20"/>
      <c r="UCV805" s="20"/>
      <c r="UCW805" s="20"/>
      <c r="UCX805" s="20"/>
      <c r="UCY805" s="20"/>
      <c r="UCZ805" s="20"/>
      <c r="UDA805" s="20"/>
      <c r="UDB805" s="20"/>
      <c r="UDC805" s="20"/>
      <c r="UDD805" s="20"/>
      <c r="UDE805" s="20"/>
      <c r="UDF805" s="20"/>
      <c r="UDG805" s="20"/>
      <c r="UDH805" s="20"/>
      <c r="UDI805" s="20"/>
      <c r="UDJ805" s="20"/>
      <c r="UDK805" s="20"/>
      <c r="UDL805" s="20"/>
      <c r="UDM805" s="20"/>
      <c r="UDN805" s="20"/>
      <c r="UDO805" s="20"/>
      <c r="UDP805" s="20"/>
      <c r="UDQ805" s="20"/>
      <c r="UDR805" s="20"/>
      <c r="UDS805" s="20"/>
      <c r="UDT805" s="20"/>
      <c r="UDU805" s="20"/>
      <c r="UDV805" s="20"/>
      <c r="UDW805" s="20"/>
      <c r="UDX805" s="20"/>
      <c r="UDY805" s="20"/>
      <c r="UDZ805" s="20"/>
      <c r="UEA805" s="20"/>
      <c r="UEB805" s="20"/>
      <c r="UEC805" s="20"/>
      <c r="UED805" s="20"/>
      <c r="UEE805" s="20"/>
      <c r="UEF805" s="20"/>
      <c r="UEG805" s="20"/>
      <c r="UEH805" s="20"/>
      <c r="UEI805" s="20"/>
      <c r="UEJ805" s="20"/>
      <c r="UEK805" s="20"/>
      <c r="UEL805" s="20"/>
      <c r="UEM805" s="20"/>
      <c r="UEN805" s="20"/>
      <c r="UEO805" s="20"/>
      <c r="UEP805" s="20"/>
      <c r="UEQ805" s="20"/>
      <c r="UER805" s="20"/>
      <c r="UES805" s="20"/>
      <c r="UET805" s="20"/>
      <c r="UEU805" s="20"/>
      <c r="UEV805" s="20"/>
      <c r="UEW805" s="20"/>
      <c r="UEX805" s="20"/>
      <c r="UEY805" s="20"/>
      <c r="UEZ805" s="20"/>
      <c r="UFA805" s="20"/>
      <c r="UFB805" s="20"/>
      <c r="UFC805" s="20"/>
      <c r="UFD805" s="20"/>
      <c r="UFE805" s="20"/>
      <c r="UFF805" s="20"/>
      <c r="UFG805" s="20"/>
      <c r="UFH805" s="20"/>
      <c r="UFI805" s="20"/>
      <c r="UFJ805" s="20"/>
      <c r="UFK805" s="20"/>
      <c r="UFL805" s="20"/>
      <c r="UFM805" s="20"/>
      <c r="UFN805" s="20"/>
      <c r="UFO805" s="20"/>
      <c r="UFP805" s="20"/>
      <c r="UFQ805" s="20"/>
      <c r="UFR805" s="20"/>
      <c r="UFS805" s="20"/>
      <c r="UFT805" s="20"/>
      <c r="UFU805" s="20"/>
      <c r="UFV805" s="20"/>
      <c r="UFW805" s="20"/>
      <c r="UFX805" s="20"/>
      <c r="UFY805" s="20"/>
      <c r="UFZ805" s="20"/>
      <c r="UGA805" s="20"/>
      <c r="UGB805" s="20"/>
      <c r="UGC805" s="20"/>
      <c r="UGD805" s="20"/>
      <c r="UGE805" s="20"/>
      <c r="UGF805" s="20"/>
      <c r="UGG805" s="20"/>
      <c r="UGH805" s="20"/>
      <c r="UGI805" s="20"/>
      <c r="UGJ805" s="20"/>
      <c r="UGK805" s="20"/>
      <c r="UGL805" s="20"/>
      <c r="UGM805" s="20"/>
      <c r="UGN805" s="20"/>
      <c r="UGO805" s="20"/>
      <c r="UGP805" s="20"/>
      <c r="UGQ805" s="20"/>
      <c r="UGR805" s="20"/>
      <c r="UGS805" s="20"/>
      <c r="UGT805" s="20"/>
      <c r="UGU805" s="20"/>
      <c r="UGV805" s="20"/>
      <c r="UGW805" s="20"/>
      <c r="UGX805" s="20"/>
      <c r="UGY805" s="20"/>
      <c r="UGZ805" s="20"/>
      <c r="UHA805" s="20"/>
      <c r="UHB805" s="20"/>
      <c r="UHC805" s="20"/>
      <c r="UHD805" s="20"/>
      <c r="UHE805" s="20"/>
      <c r="UHF805" s="20"/>
      <c r="UHG805" s="20"/>
      <c r="UHH805" s="20"/>
      <c r="UHI805" s="20"/>
      <c r="UHJ805" s="20"/>
      <c r="UHK805" s="20"/>
      <c r="UHL805" s="20"/>
      <c r="UHM805" s="20"/>
      <c r="UHN805" s="20"/>
      <c r="UHO805" s="20"/>
      <c r="UHP805" s="20"/>
      <c r="UHQ805" s="20"/>
      <c r="UHR805" s="20"/>
      <c r="UHS805" s="20"/>
      <c r="UHT805" s="20"/>
      <c r="UHU805" s="20"/>
      <c r="UHV805" s="20"/>
      <c r="UHW805" s="20"/>
      <c r="UHX805" s="20"/>
      <c r="UHY805" s="20"/>
      <c r="UHZ805" s="20"/>
      <c r="UIA805" s="20"/>
      <c r="UIB805" s="20"/>
      <c r="UIC805" s="20"/>
      <c r="UID805" s="20"/>
      <c r="UIE805" s="20"/>
      <c r="UIF805" s="20"/>
      <c r="UIG805" s="20"/>
      <c r="UIH805" s="20"/>
      <c r="UII805" s="20"/>
      <c r="UIJ805" s="20"/>
      <c r="UIK805" s="20"/>
      <c r="UIL805" s="20"/>
      <c r="UIM805" s="20"/>
      <c r="UIN805" s="20"/>
      <c r="UIO805" s="20"/>
      <c r="UIP805" s="20"/>
      <c r="UIQ805" s="20"/>
      <c r="UIR805" s="20"/>
      <c r="UIS805" s="20"/>
      <c r="UIT805" s="20"/>
      <c r="UIU805" s="20"/>
      <c r="UIV805" s="20"/>
      <c r="UIW805" s="20"/>
      <c r="UIX805" s="20"/>
      <c r="UIY805" s="20"/>
      <c r="UIZ805" s="20"/>
      <c r="UJA805" s="20"/>
      <c r="UJB805" s="20"/>
      <c r="UJC805" s="20"/>
      <c r="UJD805" s="20"/>
      <c r="UJE805" s="20"/>
      <c r="UJF805" s="20"/>
      <c r="UJG805" s="20"/>
      <c r="UJH805" s="20"/>
      <c r="UJI805" s="20"/>
      <c r="UJJ805" s="20"/>
      <c r="UJK805" s="20"/>
      <c r="UJL805" s="20"/>
      <c r="UJM805" s="20"/>
      <c r="UJN805" s="20"/>
      <c r="UJO805" s="20"/>
      <c r="UJP805" s="20"/>
      <c r="UJQ805" s="20"/>
      <c r="UJR805" s="20"/>
      <c r="UJS805" s="20"/>
      <c r="UJT805" s="20"/>
      <c r="UJU805" s="20"/>
      <c r="UJV805" s="20"/>
      <c r="UJW805" s="20"/>
      <c r="UJX805" s="20"/>
      <c r="UJY805" s="20"/>
      <c r="UJZ805" s="20"/>
      <c r="UKA805" s="20"/>
      <c r="UKB805" s="20"/>
      <c r="UKC805" s="20"/>
      <c r="UKD805" s="20"/>
      <c r="UKE805" s="20"/>
      <c r="UKF805" s="20"/>
      <c r="UKG805" s="20"/>
      <c r="UKH805" s="20"/>
      <c r="UKI805" s="20"/>
      <c r="UKJ805" s="20"/>
      <c r="UKK805" s="20"/>
      <c r="UKL805" s="20"/>
      <c r="UKM805" s="20"/>
      <c r="UKN805" s="20"/>
      <c r="UKO805" s="20"/>
      <c r="UKP805" s="20"/>
      <c r="UKQ805" s="20"/>
      <c r="UKR805" s="20"/>
      <c r="UKS805" s="20"/>
      <c r="UKT805" s="20"/>
      <c r="UKU805" s="20"/>
      <c r="UKV805" s="20"/>
      <c r="UKW805" s="20"/>
      <c r="UKX805" s="20"/>
      <c r="UKY805" s="20"/>
      <c r="UKZ805" s="20"/>
      <c r="ULA805" s="20"/>
      <c r="ULB805" s="20"/>
      <c r="ULC805" s="20"/>
      <c r="ULD805" s="20"/>
      <c r="ULE805" s="20"/>
      <c r="ULF805" s="20"/>
      <c r="ULG805" s="20"/>
      <c r="ULH805" s="20"/>
      <c r="ULI805" s="20"/>
      <c r="ULJ805" s="20"/>
      <c r="ULK805" s="20"/>
      <c r="ULL805" s="20"/>
      <c r="ULM805" s="20"/>
      <c r="ULN805" s="20"/>
      <c r="ULO805" s="20"/>
      <c r="ULP805" s="20"/>
      <c r="ULQ805" s="20"/>
      <c r="ULR805" s="20"/>
      <c r="ULS805" s="20"/>
      <c r="ULT805" s="20"/>
      <c r="ULU805" s="20"/>
      <c r="ULV805" s="20"/>
      <c r="ULW805" s="20"/>
      <c r="ULX805" s="20"/>
      <c r="ULY805" s="20"/>
      <c r="ULZ805" s="20"/>
      <c r="UMA805" s="20"/>
      <c r="UMB805" s="20"/>
      <c r="UMC805" s="20"/>
      <c r="UMD805" s="20"/>
      <c r="UME805" s="20"/>
      <c r="UMF805" s="20"/>
      <c r="UMG805" s="20"/>
      <c r="UMH805" s="20"/>
      <c r="UMI805" s="20"/>
      <c r="UMJ805" s="20"/>
      <c r="UMK805" s="20"/>
      <c r="UML805" s="20"/>
      <c r="UMM805" s="20"/>
      <c r="UMN805" s="20"/>
      <c r="UMO805" s="20"/>
      <c r="UMP805" s="20"/>
      <c r="UMQ805" s="20"/>
      <c r="UMR805" s="20"/>
      <c r="UMS805" s="20"/>
      <c r="UMT805" s="20"/>
      <c r="UMU805" s="20"/>
      <c r="UMV805" s="20"/>
      <c r="UMW805" s="20"/>
      <c r="UMX805" s="20"/>
      <c r="UMY805" s="20"/>
      <c r="UMZ805" s="20"/>
      <c r="UNA805" s="20"/>
      <c r="UNB805" s="20"/>
      <c r="UNC805" s="20"/>
      <c r="UND805" s="20"/>
      <c r="UNE805" s="20"/>
      <c r="UNF805" s="20"/>
      <c r="UNG805" s="20"/>
      <c r="UNH805" s="20"/>
      <c r="UNI805" s="20"/>
      <c r="UNJ805" s="20"/>
      <c r="UNK805" s="20"/>
      <c r="UNL805" s="20"/>
      <c r="UNM805" s="20"/>
      <c r="UNN805" s="20"/>
      <c r="UNO805" s="20"/>
      <c r="UNP805" s="20"/>
      <c r="UNQ805" s="20"/>
      <c r="UNR805" s="20"/>
      <c r="UNS805" s="20"/>
      <c r="UNT805" s="20"/>
      <c r="UNU805" s="20"/>
      <c r="UNV805" s="20"/>
      <c r="UNW805" s="20"/>
      <c r="UNX805" s="20"/>
      <c r="UNY805" s="20"/>
      <c r="UNZ805" s="20"/>
      <c r="UOA805" s="20"/>
      <c r="UOB805" s="20"/>
      <c r="UOC805" s="20"/>
      <c r="UOD805" s="20"/>
      <c r="UOE805" s="20"/>
      <c r="UOF805" s="20"/>
      <c r="UOG805" s="20"/>
      <c r="UOH805" s="20"/>
      <c r="UOI805" s="20"/>
      <c r="UOJ805" s="20"/>
      <c r="UOK805" s="20"/>
      <c r="UOL805" s="20"/>
      <c r="UOM805" s="20"/>
      <c r="UON805" s="20"/>
      <c r="UOO805" s="20"/>
      <c r="UOP805" s="20"/>
      <c r="UOQ805" s="20"/>
      <c r="UOR805" s="20"/>
      <c r="UOS805" s="20"/>
      <c r="UOT805" s="20"/>
      <c r="UOU805" s="20"/>
      <c r="UOV805" s="20"/>
      <c r="UOW805" s="20"/>
      <c r="UOX805" s="20"/>
      <c r="UOY805" s="20"/>
      <c r="UOZ805" s="20"/>
      <c r="UPA805" s="20"/>
      <c r="UPB805" s="20"/>
      <c r="UPC805" s="20"/>
      <c r="UPD805" s="20"/>
      <c r="UPE805" s="20"/>
      <c r="UPF805" s="20"/>
      <c r="UPG805" s="20"/>
      <c r="UPH805" s="20"/>
      <c r="UPI805" s="20"/>
      <c r="UPJ805" s="20"/>
      <c r="UPK805" s="20"/>
      <c r="UPL805" s="20"/>
      <c r="UPM805" s="20"/>
      <c r="UPN805" s="20"/>
      <c r="UPO805" s="20"/>
      <c r="UPP805" s="20"/>
      <c r="UPQ805" s="20"/>
      <c r="UPR805" s="20"/>
      <c r="UPS805" s="20"/>
      <c r="UPT805" s="20"/>
      <c r="UPU805" s="20"/>
      <c r="UPV805" s="20"/>
      <c r="UPW805" s="20"/>
      <c r="UPX805" s="20"/>
      <c r="UPY805" s="20"/>
      <c r="UPZ805" s="20"/>
      <c r="UQA805" s="20"/>
      <c r="UQB805" s="20"/>
      <c r="UQC805" s="20"/>
      <c r="UQD805" s="20"/>
      <c r="UQE805" s="20"/>
      <c r="UQF805" s="20"/>
      <c r="UQG805" s="20"/>
      <c r="UQH805" s="20"/>
      <c r="UQI805" s="20"/>
      <c r="UQJ805" s="20"/>
      <c r="UQK805" s="20"/>
      <c r="UQL805" s="20"/>
      <c r="UQM805" s="20"/>
      <c r="UQN805" s="20"/>
      <c r="UQO805" s="20"/>
      <c r="UQP805" s="20"/>
      <c r="UQQ805" s="20"/>
      <c r="UQR805" s="20"/>
      <c r="UQS805" s="20"/>
      <c r="UQT805" s="20"/>
      <c r="UQU805" s="20"/>
      <c r="UQV805" s="20"/>
      <c r="UQW805" s="20"/>
      <c r="UQX805" s="20"/>
      <c r="UQY805" s="20"/>
      <c r="UQZ805" s="20"/>
      <c r="URA805" s="20"/>
      <c r="URB805" s="20"/>
      <c r="URC805" s="20"/>
      <c r="URD805" s="20"/>
      <c r="URE805" s="20"/>
      <c r="URF805" s="20"/>
      <c r="URG805" s="20"/>
      <c r="URH805" s="20"/>
      <c r="URI805" s="20"/>
      <c r="URJ805" s="20"/>
      <c r="URK805" s="20"/>
      <c r="URL805" s="20"/>
      <c r="URM805" s="20"/>
      <c r="URN805" s="20"/>
      <c r="URO805" s="20"/>
      <c r="URP805" s="20"/>
      <c r="URQ805" s="20"/>
      <c r="URR805" s="20"/>
      <c r="URS805" s="20"/>
      <c r="URT805" s="20"/>
      <c r="URU805" s="20"/>
      <c r="URV805" s="20"/>
      <c r="URW805" s="20"/>
      <c r="URX805" s="20"/>
      <c r="URY805" s="20"/>
      <c r="URZ805" s="20"/>
      <c r="USA805" s="20"/>
      <c r="USB805" s="20"/>
      <c r="USC805" s="20"/>
      <c r="USD805" s="20"/>
      <c r="USE805" s="20"/>
      <c r="USF805" s="20"/>
      <c r="USG805" s="20"/>
      <c r="USH805" s="20"/>
      <c r="USI805" s="20"/>
      <c r="USJ805" s="20"/>
      <c r="USK805" s="20"/>
      <c r="USL805" s="20"/>
      <c r="USM805" s="20"/>
      <c r="USN805" s="20"/>
      <c r="USO805" s="20"/>
      <c r="USP805" s="20"/>
      <c r="USQ805" s="20"/>
      <c r="USR805" s="20"/>
      <c r="USS805" s="20"/>
      <c r="UST805" s="20"/>
      <c r="USU805" s="20"/>
      <c r="USV805" s="20"/>
      <c r="USW805" s="20"/>
      <c r="USX805" s="20"/>
      <c r="USY805" s="20"/>
      <c r="USZ805" s="20"/>
      <c r="UTA805" s="20"/>
      <c r="UTB805" s="20"/>
      <c r="UTC805" s="20"/>
      <c r="UTD805" s="20"/>
      <c r="UTE805" s="20"/>
      <c r="UTF805" s="20"/>
      <c r="UTG805" s="20"/>
      <c r="UTH805" s="20"/>
      <c r="UTI805" s="20"/>
      <c r="UTJ805" s="20"/>
      <c r="UTK805" s="20"/>
      <c r="UTL805" s="20"/>
      <c r="UTM805" s="20"/>
      <c r="UTN805" s="20"/>
      <c r="UTO805" s="20"/>
      <c r="UTP805" s="20"/>
      <c r="UTQ805" s="20"/>
      <c r="UTR805" s="20"/>
      <c r="UTS805" s="20"/>
      <c r="UTT805" s="20"/>
      <c r="UTU805" s="20"/>
      <c r="UTV805" s="20"/>
      <c r="UTW805" s="20"/>
      <c r="UTX805" s="20"/>
      <c r="UTY805" s="20"/>
      <c r="UTZ805" s="20"/>
      <c r="UUA805" s="20"/>
      <c r="UUB805" s="20"/>
      <c r="UUC805" s="20"/>
      <c r="UUD805" s="20"/>
      <c r="UUE805" s="20"/>
      <c r="UUF805" s="20"/>
      <c r="UUG805" s="20"/>
      <c r="UUH805" s="20"/>
      <c r="UUI805" s="20"/>
      <c r="UUJ805" s="20"/>
      <c r="UUK805" s="20"/>
      <c r="UUL805" s="20"/>
      <c r="UUM805" s="20"/>
      <c r="UUN805" s="20"/>
      <c r="UUO805" s="20"/>
      <c r="UUP805" s="20"/>
      <c r="UUQ805" s="20"/>
      <c r="UUR805" s="20"/>
      <c r="UUS805" s="20"/>
      <c r="UUT805" s="20"/>
      <c r="UUU805" s="20"/>
      <c r="UUV805" s="20"/>
      <c r="UUW805" s="20"/>
      <c r="UUX805" s="20"/>
      <c r="UUY805" s="20"/>
      <c r="UUZ805" s="20"/>
      <c r="UVA805" s="20"/>
      <c r="UVB805" s="20"/>
      <c r="UVC805" s="20"/>
      <c r="UVD805" s="20"/>
      <c r="UVE805" s="20"/>
      <c r="UVF805" s="20"/>
      <c r="UVG805" s="20"/>
      <c r="UVH805" s="20"/>
      <c r="UVI805" s="20"/>
      <c r="UVJ805" s="20"/>
      <c r="UVK805" s="20"/>
      <c r="UVL805" s="20"/>
      <c r="UVM805" s="20"/>
      <c r="UVN805" s="20"/>
      <c r="UVO805" s="20"/>
      <c r="UVP805" s="20"/>
      <c r="UVQ805" s="20"/>
      <c r="UVR805" s="20"/>
      <c r="UVS805" s="20"/>
      <c r="UVT805" s="20"/>
      <c r="UVU805" s="20"/>
      <c r="UVV805" s="20"/>
      <c r="UVW805" s="20"/>
      <c r="UVX805" s="20"/>
      <c r="UVY805" s="20"/>
      <c r="UVZ805" s="20"/>
      <c r="UWA805" s="20"/>
      <c r="UWB805" s="20"/>
      <c r="UWC805" s="20"/>
      <c r="UWD805" s="20"/>
      <c r="UWE805" s="20"/>
      <c r="UWF805" s="20"/>
      <c r="UWG805" s="20"/>
      <c r="UWH805" s="20"/>
      <c r="UWI805" s="20"/>
      <c r="UWJ805" s="20"/>
      <c r="UWK805" s="20"/>
      <c r="UWL805" s="20"/>
      <c r="UWM805" s="20"/>
      <c r="UWN805" s="20"/>
      <c r="UWO805" s="20"/>
      <c r="UWP805" s="20"/>
      <c r="UWQ805" s="20"/>
      <c r="UWR805" s="20"/>
      <c r="UWS805" s="20"/>
      <c r="UWT805" s="20"/>
      <c r="UWU805" s="20"/>
      <c r="UWV805" s="20"/>
      <c r="UWW805" s="20"/>
      <c r="UWX805" s="20"/>
      <c r="UWY805" s="20"/>
      <c r="UWZ805" s="20"/>
      <c r="UXA805" s="20"/>
      <c r="UXB805" s="20"/>
      <c r="UXC805" s="20"/>
      <c r="UXD805" s="20"/>
      <c r="UXE805" s="20"/>
      <c r="UXF805" s="20"/>
      <c r="UXG805" s="20"/>
      <c r="UXH805" s="20"/>
      <c r="UXI805" s="20"/>
      <c r="UXJ805" s="20"/>
      <c r="UXK805" s="20"/>
      <c r="UXL805" s="20"/>
      <c r="UXM805" s="20"/>
      <c r="UXN805" s="20"/>
      <c r="UXO805" s="20"/>
      <c r="UXP805" s="20"/>
      <c r="UXQ805" s="20"/>
      <c r="UXR805" s="20"/>
      <c r="UXS805" s="20"/>
      <c r="UXT805" s="20"/>
      <c r="UXU805" s="20"/>
      <c r="UXV805" s="20"/>
      <c r="UXW805" s="20"/>
      <c r="UXX805" s="20"/>
      <c r="UXY805" s="20"/>
      <c r="UXZ805" s="20"/>
      <c r="UYA805" s="20"/>
      <c r="UYB805" s="20"/>
      <c r="UYC805" s="20"/>
      <c r="UYD805" s="20"/>
      <c r="UYE805" s="20"/>
      <c r="UYF805" s="20"/>
      <c r="UYG805" s="20"/>
      <c r="UYH805" s="20"/>
      <c r="UYI805" s="20"/>
      <c r="UYJ805" s="20"/>
      <c r="UYK805" s="20"/>
      <c r="UYL805" s="20"/>
      <c r="UYM805" s="20"/>
      <c r="UYN805" s="20"/>
      <c r="UYO805" s="20"/>
      <c r="UYP805" s="20"/>
      <c r="UYQ805" s="20"/>
      <c r="UYR805" s="20"/>
      <c r="UYS805" s="20"/>
      <c r="UYT805" s="20"/>
      <c r="UYU805" s="20"/>
      <c r="UYV805" s="20"/>
      <c r="UYW805" s="20"/>
      <c r="UYX805" s="20"/>
      <c r="UYY805" s="20"/>
      <c r="UYZ805" s="20"/>
      <c r="UZA805" s="20"/>
      <c r="UZB805" s="20"/>
      <c r="UZC805" s="20"/>
      <c r="UZD805" s="20"/>
      <c r="UZE805" s="20"/>
      <c r="UZF805" s="20"/>
      <c r="UZG805" s="20"/>
      <c r="UZH805" s="20"/>
      <c r="UZI805" s="20"/>
      <c r="UZJ805" s="20"/>
      <c r="UZK805" s="20"/>
      <c r="UZL805" s="20"/>
      <c r="UZM805" s="20"/>
      <c r="UZN805" s="20"/>
      <c r="UZO805" s="20"/>
      <c r="UZP805" s="20"/>
      <c r="UZQ805" s="20"/>
      <c r="UZR805" s="20"/>
      <c r="UZS805" s="20"/>
      <c r="UZT805" s="20"/>
      <c r="UZU805" s="20"/>
      <c r="UZV805" s="20"/>
      <c r="UZW805" s="20"/>
      <c r="UZX805" s="20"/>
      <c r="UZY805" s="20"/>
      <c r="UZZ805" s="20"/>
      <c r="VAA805" s="20"/>
      <c r="VAB805" s="20"/>
      <c r="VAC805" s="20"/>
      <c r="VAD805" s="20"/>
      <c r="VAE805" s="20"/>
      <c r="VAF805" s="20"/>
      <c r="VAG805" s="20"/>
      <c r="VAH805" s="20"/>
      <c r="VAI805" s="20"/>
      <c r="VAJ805" s="20"/>
      <c r="VAK805" s="20"/>
      <c r="VAL805" s="20"/>
      <c r="VAM805" s="20"/>
      <c r="VAN805" s="20"/>
      <c r="VAO805" s="20"/>
      <c r="VAP805" s="20"/>
      <c r="VAQ805" s="20"/>
      <c r="VAR805" s="20"/>
      <c r="VAS805" s="20"/>
      <c r="VAT805" s="20"/>
      <c r="VAU805" s="20"/>
      <c r="VAV805" s="20"/>
      <c r="VAW805" s="20"/>
      <c r="VAX805" s="20"/>
      <c r="VAY805" s="20"/>
      <c r="VAZ805" s="20"/>
      <c r="VBA805" s="20"/>
      <c r="VBB805" s="20"/>
      <c r="VBC805" s="20"/>
      <c r="VBD805" s="20"/>
      <c r="VBE805" s="20"/>
      <c r="VBF805" s="20"/>
      <c r="VBG805" s="20"/>
      <c r="VBH805" s="20"/>
      <c r="VBI805" s="20"/>
      <c r="VBJ805" s="20"/>
      <c r="VBK805" s="20"/>
      <c r="VBL805" s="20"/>
      <c r="VBM805" s="20"/>
      <c r="VBN805" s="20"/>
      <c r="VBO805" s="20"/>
      <c r="VBP805" s="20"/>
      <c r="VBQ805" s="20"/>
      <c r="VBR805" s="20"/>
      <c r="VBS805" s="20"/>
      <c r="VBT805" s="20"/>
      <c r="VBU805" s="20"/>
      <c r="VBV805" s="20"/>
      <c r="VBW805" s="20"/>
      <c r="VBX805" s="20"/>
      <c r="VBY805" s="20"/>
      <c r="VBZ805" s="20"/>
      <c r="VCA805" s="20"/>
      <c r="VCB805" s="20"/>
      <c r="VCC805" s="20"/>
      <c r="VCD805" s="20"/>
      <c r="VCE805" s="20"/>
      <c r="VCF805" s="20"/>
      <c r="VCG805" s="20"/>
      <c r="VCH805" s="20"/>
      <c r="VCI805" s="20"/>
      <c r="VCJ805" s="20"/>
      <c r="VCK805" s="20"/>
      <c r="VCL805" s="20"/>
      <c r="VCM805" s="20"/>
      <c r="VCN805" s="20"/>
      <c r="VCO805" s="20"/>
      <c r="VCP805" s="20"/>
      <c r="VCQ805" s="20"/>
      <c r="VCR805" s="20"/>
      <c r="VCS805" s="20"/>
      <c r="VCT805" s="20"/>
      <c r="VCU805" s="20"/>
      <c r="VCV805" s="20"/>
      <c r="VCW805" s="20"/>
      <c r="VCX805" s="20"/>
      <c r="VCY805" s="20"/>
      <c r="VCZ805" s="20"/>
      <c r="VDA805" s="20"/>
      <c r="VDB805" s="20"/>
      <c r="VDC805" s="20"/>
      <c r="VDD805" s="20"/>
      <c r="VDE805" s="20"/>
      <c r="VDF805" s="20"/>
      <c r="VDG805" s="20"/>
      <c r="VDH805" s="20"/>
      <c r="VDI805" s="20"/>
      <c r="VDJ805" s="20"/>
      <c r="VDK805" s="20"/>
      <c r="VDL805" s="20"/>
      <c r="VDM805" s="20"/>
      <c r="VDN805" s="20"/>
      <c r="VDO805" s="20"/>
      <c r="VDP805" s="20"/>
      <c r="VDQ805" s="20"/>
      <c r="VDR805" s="20"/>
      <c r="VDS805" s="20"/>
      <c r="VDT805" s="20"/>
      <c r="VDU805" s="20"/>
      <c r="VDV805" s="20"/>
      <c r="VDW805" s="20"/>
      <c r="VDX805" s="20"/>
      <c r="VDY805" s="20"/>
      <c r="VDZ805" s="20"/>
      <c r="VEA805" s="20"/>
      <c r="VEB805" s="20"/>
      <c r="VEC805" s="20"/>
      <c r="VED805" s="20"/>
      <c r="VEE805" s="20"/>
      <c r="VEF805" s="20"/>
      <c r="VEG805" s="20"/>
      <c r="VEH805" s="20"/>
      <c r="VEI805" s="20"/>
      <c r="VEJ805" s="20"/>
      <c r="VEK805" s="20"/>
      <c r="VEL805" s="20"/>
      <c r="VEM805" s="20"/>
      <c r="VEN805" s="20"/>
      <c r="VEO805" s="20"/>
      <c r="VEP805" s="20"/>
      <c r="VEQ805" s="20"/>
      <c r="VER805" s="20"/>
      <c r="VES805" s="20"/>
      <c r="VET805" s="20"/>
      <c r="VEU805" s="20"/>
      <c r="VEV805" s="20"/>
      <c r="VEW805" s="20"/>
      <c r="VEX805" s="20"/>
      <c r="VEY805" s="20"/>
      <c r="VEZ805" s="20"/>
      <c r="VFA805" s="20"/>
      <c r="VFB805" s="20"/>
      <c r="VFC805" s="20"/>
      <c r="VFD805" s="20"/>
      <c r="VFE805" s="20"/>
      <c r="VFF805" s="20"/>
      <c r="VFG805" s="20"/>
      <c r="VFH805" s="20"/>
      <c r="VFI805" s="20"/>
      <c r="VFJ805" s="20"/>
      <c r="VFK805" s="20"/>
      <c r="VFL805" s="20"/>
      <c r="VFM805" s="20"/>
      <c r="VFN805" s="20"/>
      <c r="VFO805" s="20"/>
      <c r="VFP805" s="20"/>
      <c r="VFQ805" s="20"/>
      <c r="VFR805" s="20"/>
      <c r="VFS805" s="20"/>
      <c r="VFT805" s="20"/>
      <c r="VFU805" s="20"/>
      <c r="VFV805" s="20"/>
      <c r="VFW805" s="20"/>
      <c r="VFX805" s="20"/>
      <c r="VFY805" s="20"/>
      <c r="VFZ805" s="20"/>
      <c r="VGA805" s="20"/>
      <c r="VGB805" s="20"/>
      <c r="VGC805" s="20"/>
      <c r="VGD805" s="20"/>
      <c r="VGE805" s="20"/>
      <c r="VGF805" s="20"/>
      <c r="VGG805" s="20"/>
      <c r="VGH805" s="20"/>
      <c r="VGI805" s="20"/>
      <c r="VGJ805" s="20"/>
      <c r="VGK805" s="20"/>
      <c r="VGL805" s="20"/>
      <c r="VGM805" s="20"/>
      <c r="VGN805" s="20"/>
      <c r="VGO805" s="20"/>
      <c r="VGP805" s="20"/>
      <c r="VGQ805" s="20"/>
      <c r="VGR805" s="20"/>
      <c r="VGS805" s="20"/>
      <c r="VGT805" s="20"/>
      <c r="VGU805" s="20"/>
      <c r="VGV805" s="20"/>
      <c r="VGW805" s="20"/>
      <c r="VGX805" s="20"/>
      <c r="VGY805" s="20"/>
      <c r="VGZ805" s="20"/>
      <c r="VHA805" s="20"/>
      <c r="VHB805" s="20"/>
      <c r="VHC805" s="20"/>
      <c r="VHD805" s="20"/>
      <c r="VHE805" s="20"/>
      <c r="VHF805" s="20"/>
      <c r="VHG805" s="20"/>
      <c r="VHH805" s="20"/>
      <c r="VHI805" s="20"/>
      <c r="VHJ805" s="20"/>
      <c r="VHK805" s="20"/>
      <c r="VHL805" s="20"/>
      <c r="VHM805" s="20"/>
      <c r="VHN805" s="20"/>
      <c r="VHO805" s="20"/>
      <c r="VHP805" s="20"/>
      <c r="VHQ805" s="20"/>
      <c r="VHR805" s="20"/>
      <c r="VHS805" s="20"/>
      <c r="VHT805" s="20"/>
      <c r="VHU805" s="20"/>
      <c r="VHV805" s="20"/>
      <c r="VHW805" s="20"/>
      <c r="VHX805" s="20"/>
      <c r="VHY805" s="20"/>
      <c r="VHZ805" s="20"/>
      <c r="VIA805" s="20"/>
      <c r="VIB805" s="20"/>
      <c r="VIC805" s="20"/>
      <c r="VID805" s="20"/>
      <c r="VIE805" s="20"/>
      <c r="VIF805" s="20"/>
      <c r="VIG805" s="20"/>
      <c r="VIH805" s="20"/>
      <c r="VII805" s="20"/>
      <c r="VIJ805" s="20"/>
      <c r="VIK805" s="20"/>
      <c r="VIL805" s="20"/>
      <c r="VIM805" s="20"/>
      <c r="VIN805" s="20"/>
      <c r="VIO805" s="20"/>
      <c r="VIP805" s="20"/>
      <c r="VIQ805" s="20"/>
      <c r="VIR805" s="20"/>
      <c r="VIS805" s="20"/>
      <c r="VIT805" s="20"/>
      <c r="VIU805" s="20"/>
      <c r="VIV805" s="20"/>
      <c r="VIW805" s="20"/>
      <c r="VIX805" s="20"/>
      <c r="VIY805" s="20"/>
      <c r="VIZ805" s="20"/>
      <c r="VJA805" s="20"/>
      <c r="VJB805" s="20"/>
      <c r="VJC805" s="20"/>
      <c r="VJD805" s="20"/>
      <c r="VJE805" s="20"/>
      <c r="VJF805" s="20"/>
      <c r="VJG805" s="20"/>
      <c r="VJH805" s="20"/>
      <c r="VJI805" s="20"/>
      <c r="VJJ805" s="20"/>
      <c r="VJK805" s="20"/>
      <c r="VJL805" s="20"/>
      <c r="VJM805" s="20"/>
      <c r="VJN805" s="20"/>
      <c r="VJO805" s="20"/>
      <c r="VJP805" s="20"/>
      <c r="VJQ805" s="20"/>
      <c r="VJR805" s="20"/>
      <c r="VJS805" s="20"/>
      <c r="VJT805" s="20"/>
      <c r="VJU805" s="20"/>
      <c r="VJV805" s="20"/>
      <c r="VJW805" s="20"/>
      <c r="VJX805" s="20"/>
      <c r="VJY805" s="20"/>
      <c r="VJZ805" s="20"/>
      <c r="VKA805" s="20"/>
      <c r="VKB805" s="20"/>
      <c r="VKC805" s="20"/>
      <c r="VKD805" s="20"/>
      <c r="VKE805" s="20"/>
      <c r="VKF805" s="20"/>
      <c r="VKG805" s="20"/>
      <c r="VKH805" s="20"/>
      <c r="VKI805" s="20"/>
      <c r="VKJ805" s="20"/>
      <c r="VKK805" s="20"/>
      <c r="VKL805" s="20"/>
      <c r="VKM805" s="20"/>
      <c r="VKN805" s="20"/>
      <c r="VKO805" s="20"/>
      <c r="VKP805" s="20"/>
      <c r="VKQ805" s="20"/>
      <c r="VKR805" s="20"/>
      <c r="VKS805" s="20"/>
      <c r="VKT805" s="20"/>
      <c r="VKU805" s="20"/>
      <c r="VKV805" s="20"/>
      <c r="VKW805" s="20"/>
      <c r="VKX805" s="20"/>
      <c r="VKY805" s="20"/>
      <c r="VKZ805" s="20"/>
      <c r="VLA805" s="20"/>
      <c r="VLB805" s="20"/>
      <c r="VLC805" s="20"/>
      <c r="VLD805" s="20"/>
      <c r="VLE805" s="20"/>
      <c r="VLF805" s="20"/>
      <c r="VLG805" s="20"/>
      <c r="VLH805" s="20"/>
      <c r="VLI805" s="20"/>
      <c r="VLJ805" s="20"/>
      <c r="VLK805" s="20"/>
      <c r="VLL805" s="20"/>
      <c r="VLM805" s="20"/>
      <c r="VLN805" s="20"/>
      <c r="VLO805" s="20"/>
      <c r="VLP805" s="20"/>
      <c r="VLQ805" s="20"/>
      <c r="VLR805" s="20"/>
      <c r="VLS805" s="20"/>
      <c r="VLT805" s="20"/>
      <c r="VLU805" s="20"/>
      <c r="VLV805" s="20"/>
      <c r="VLW805" s="20"/>
      <c r="VLX805" s="20"/>
      <c r="VLY805" s="20"/>
      <c r="VLZ805" s="20"/>
      <c r="VMA805" s="20"/>
      <c r="VMB805" s="20"/>
      <c r="VMC805" s="20"/>
      <c r="VMD805" s="20"/>
      <c r="VME805" s="20"/>
      <c r="VMF805" s="20"/>
      <c r="VMG805" s="20"/>
      <c r="VMH805" s="20"/>
      <c r="VMI805" s="20"/>
      <c r="VMJ805" s="20"/>
      <c r="VMK805" s="20"/>
      <c r="VML805" s="20"/>
      <c r="VMM805" s="20"/>
      <c r="VMN805" s="20"/>
      <c r="VMO805" s="20"/>
      <c r="VMP805" s="20"/>
      <c r="VMQ805" s="20"/>
      <c r="VMR805" s="20"/>
      <c r="VMS805" s="20"/>
      <c r="VMT805" s="20"/>
      <c r="VMU805" s="20"/>
      <c r="VMV805" s="20"/>
      <c r="VMW805" s="20"/>
      <c r="VMX805" s="20"/>
      <c r="VMY805" s="20"/>
      <c r="VMZ805" s="20"/>
      <c r="VNA805" s="20"/>
      <c r="VNB805" s="20"/>
      <c r="VNC805" s="20"/>
      <c r="VND805" s="20"/>
      <c r="VNE805" s="20"/>
      <c r="VNF805" s="20"/>
      <c r="VNG805" s="20"/>
      <c r="VNH805" s="20"/>
      <c r="VNI805" s="20"/>
      <c r="VNJ805" s="20"/>
      <c r="VNK805" s="20"/>
      <c r="VNL805" s="20"/>
      <c r="VNM805" s="20"/>
      <c r="VNN805" s="20"/>
      <c r="VNO805" s="20"/>
      <c r="VNP805" s="20"/>
      <c r="VNQ805" s="20"/>
      <c r="VNR805" s="20"/>
      <c r="VNS805" s="20"/>
      <c r="VNT805" s="20"/>
      <c r="VNU805" s="20"/>
      <c r="VNV805" s="20"/>
      <c r="VNW805" s="20"/>
      <c r="VNX805" s="20"/>
      <c r="VNY805" s="20"/>
      <c r="VNZ805" s="20"/>
      <c r="VOA805" s="20"/>
      <c r="VOB805" s="20"/>
      <c r="VOC805" s="20"/>
      <c r="VOD805" s="20"/>
      <c r="VOE805" s="20"/>
      <c r="VOF805" s="20"/>
      <c r="VOG805" s="20"/>
      <c r="VOH805" s="20"/>
      <c r="VOI805" s="20"/>
      <c r="VOJ805" s="20"/>
      <c r="VOK805" s="20"/>
      <c r="VOL805" s="20"/>
      <c r="VOM805" s="20"/>
      <c r="VON805" s="20"/>
      <c r="VOO805" s="20"/>
      <c r="VOP805" s="20"/>
      <c r="VOQ805" s="20"/>
      <c r="VOR805" s="20"/>
      <c r="VOS805" s="20"/>
      <c r="VOT805" s="20"/>
      <c r="VOU805" s="20"/>
      <c r="VOV805" s="20"/>
      <c r="VOW805" s="20"/>
      <c r="VOX805" s="20"/>
      <c r="VOY805" s="20"/>
      <c r="VOZ805" s="20"/>
      <c r="VPA805" s="20"/>
      <c r="VPB805" s="20"/>
      <c r="VPC805" s="20"/>
      <c r="VPD805" s="20"/>
      <c r="VPE805" s="20"/>
      <c r="VPF805" s="20"/>
      <c r="VPG805" s="20"/>
      <c r="VPH805" s="20"/>
      <c r="VPI805" s="20"/>
      <c r="VPJ805" s="20"/>
      <c r="VPK805" s="20"/>
      <c r="VPL805" s="20"/>
      <c r="VPM805" s="20"/>
      <c r="VPN805" s="20"/>
      <c r="VPO805" s="20"/>
      <c r="VPP805" s="20"/>
      <c r="VPQ805" s="20"/>
      <c r="VPR805" s="20"/>
      <c r="VPS805" s="20"/>
      <c r="VPT805" s="20"/>
      <c r="VPU805" s="20"/>
      <c r="VPV805" s="20"/>
      <c r="VPW805" s="20"/>
      <c r="VPX805" s="20"/>
      <c r="VPY805" s="20"/>
      <c r="VPZ805" s="20"/>
      <c r="VQA805" s="20"/>
      <c r="VQB805" s="20"/>
      <c r="VQC805" s="20"/>
      <c r="VQD805" s="20"/>
      <c r="VQE805" s="20"/>
      <c r="VQF805" s="20"/>
      <c r="VQG805" s="20"/>
      <c r="VQH805" s="20"/>
      <c r="VQI805" s="20"/>
      <c r="VQJ805" s="20"/>
      <c r="VQK805" s="20"/>
      <c r="VQL805" s="20"/>
      <c r="VQM805" s="20"/>
      <c r="VQN805" s="20"/>
      <c r="VQO805" s="20"/>
      <c r="VQP805" s="20"/>
      <c r="VQQ805" s="20"/>
      <c r="VQR805" s="20"/>
      <c r="VQS805" s="20"/>
      <c r="VQT805" s="20"/>
      <c r="VQU805" s="20"/>
      <c r="VQV805" s="20"/>
      <c r="VQW805" s="20"/>
      <c r="VQX805" s="20"/>
      <c r="VQY805" s="20"/>
      <c r="VQZ805" s="20"/>
      <c r="VRA805" s="20"/>
      <c r="VRB805" s="20"/>
      <c r="VRC805" s="20"/>
      <c r="VRD805" s="20"/>
      <c r="VRE805" s="20"/>
      <c r="VRF805" s="20"/>
      <c r="VRG805" s="20"/>
      <c r="VRH805" s="20"/>
      <c r="VRI805" s="20"/>
      <c r="VRJ805" s="20"/>
      <c r="VRK805" s="20"/>
      <c r="VRL805" s="20"/>
      <c r="VRM805" s="20"/>
      <c r="VRN805" s="20"/>
      <c r="VRO805" s="20"/>
      <c r="VRP805" s="20"/>
      <c r="VRQ805" s="20"/>
      <c r="VRR805" s="20"/>
      <c r="VRS805" s="20"/>
      <c r="VRT805" s="20"/>
      <c r="VRU805" s="20"/>
      <c r="VRV805" s="20"/>
      <c r="VRW805" s="20"/>
      <c r="VRX805" s="20"/>
      <c r="VRY805" s="20"/>
      <c r="VRZ805" s="20"/>
      <c r="VSA805" s="20"/>
      <c r="VSB805" s="20"/>
      <c r="VSC805" s="20"/>
      <c r="VSD805" s="20"/>
      <c r="VSE805" s="20"/>
      <c r="VSF805" s="20"/>
      <c r="VSG805" s="20"/>
      <c r="VSH805" s="20"/>
      <c r="VSI805" s="20"/>
      <c r="VSJ805" s="20"/>
      <c r="VSK805" s="20"/>
      <c r="VSL805" s="20"/>
      <c r="VSM805" s="20"/>
      <c r="VSN805" s="20"/>
      <c r="VSO805" s="20"/>
      <c r="VSP805" s="20"/>
      <c r="VSQ805" s="20"/>
      <c r="VSR805" s="20"/>
      <c r="VSS805" s="20"/>
      <c r="VST805" s="20"/>
      <c r="VSU805" s="20"/>
      <c r="VSV805" s="20"/>
      <c r="VSW805" s="20"/>
      <c r="VSX805" s="20"/>
      <c r="VSY805" s="20"/>
      <c r="VSZ805" s="20"/>
      <c r="VTA805" s="20"/>
      <c r="VTB805" s="20"/>
      <c r="VTC805" s="20"/>
      <c r="VTD805" s="20"/>
      <c r="VTE805" s="20"/>
      <c r="VTF805" s="20"/>
      <c r="VTG805" s="20"/>
      <c r="VTH805" s="20"/>
      <c r="VTI805" s="20"/>
      <c r="VTJ805" s="20"/>
      <c r="VTK805" s="20"/>
      <c r="VTL805" s="20"/>
      <c r="VTM805" s="20"/>
      <c r="VTN805" s="20"/>
      <c r="VTO805" s="20"/>
      <c r="VTP805" s="20"/>
      <c r="VTQ805" s="20"/>
      <c r="VTR805" s="20"/>
      <c r="VTS805" s="20"/>
      <c r="VTT805" s="20"/>
      <c r="VTU805" s="20"/>
      <c r="VTV805" s="20"/>
      <c r="VTW805" s="20"/>
      <c r="VTX805" s="20"/>
      <c r="VTY805" s="20"/>
      <c r="VTZ805" s="20"/>
      <c r="VUA805" s="20"/>
      <c r="VUB805" s="20"/>
      <c r="VUC805" s="20"/>
      <c r="VUD805" s="20"/>
      <c r="VUE805" s="20"/>
      <c r="VUF805" s="20"/>
      <c r="VUG805" s="20"/>
      <c r="VUH805" s="20"/>
      <c r="VUI805" s="20"/>
      <c r="VUJ805" s="20"/>
      <c r="VUK805" s="20"/>
      <c r="VUL805" s="20"/>
      <c r="VUM805" s="20"/>
      <c r="VUN805" s="20"/>
      <c r="VUO805" s="20"/>
      <c r="VUP805" s="20"/>
      <c r="VUQ805" s="20"/>
      <c r="VUR805" s="20"/>
      <c r="VUS805" s="20"/>
      <c r="VUT805" s="20"/>
      <c r="VUU805" s="20"/>
      <c r="VUV805" s="20"/>
      <c r="VUW805" s="20"/>
      <c r="VUX805" s="20"/>
      <c r="VUY805" s="20"/>
      <c r="VUZ805" s="20"/>
      <c r="VVA805" s="20"/>
      <c r="VVB805" s="20"/>
      <c r="VVC805" s="20"/>
      <c r="VVD805" s="20"/>
      <c r="VVE805" s="20"/>
      <c r="VVF805" s="20"/>
      <c r="VVG805" s="20"/>
      <c r="VVH805" s="20"/>
      <c r="VVI805" s="20"/>
      <c r="VVJ805" s="20"/>
      <c r="VVK805" s="20"/>
      <c r="VVL805" s="20"/>
      <c r="VVM805" s="20"/>
      <c r="VVN805" s="20"/>
      <c r="VVO805" s="20"/>
      <c r="VVP805" s="20"/>
      <c r="VVQ805" s="20"/>
      <c r="VVR805" s="20"/>
      <c r="VVS805" s="20"/>
      <c r="VVT805" s="20"/>
      <c r="VVU805" s="20"/>
      <c r="VVV805" s="20"/>
      <c r="VVW805" s="20"/>
      <c r="VVX805" s="20"/>
      <c r="VVY805" s="20"/>
      <c r="VVZ805" s="20"/>
      <c r="VWA805" s="20"/>
      <c r="VWB805" s="20"/>
      <c r="VWC805" s="20"/>
      <c r="VWD805" s="20"/>
      <c r="VWE805" s="20"/>
      <c r="VWF805" s="20"/>
      <c r="VWG805" s="20"/>
      <c r="VWH805" s="20"/>
      <c r="VWI805" s="20"/>
      <c r="VWJ805" s="20"/>
      <c r="VWK805" s="20"/>
      <c r="VWL805" s="20"/>
      <c r="VWM805" s="20"/>
      <c r="VWN805" s="20"/>
      <c r="VWO805" s="20"/>
      <c r="VWP805" s="20"/>
      <c r="VWQ805" s="20"/>
      <c r="VWR805" s="20"/>
      <c r="VWS805" s="20"/>
      <c r="VWT805" s="20"/>
      <c r="VWU805" s="20"/>
      <c r="VWV805" s="20"/>
      <c r="VWW805" s="20"/>
      <c r="VWX805" s="20"/>
      <c r="VWY805" s="20"/>
      <c r="VWZ805" s="20"/>
      <c r="VXA805" s="20"/>
      <c r="VXB805" s="20"/>
      <c r="VXC805" s="20"/>
      <c r="VXD805" s="20"/>
      <c r="VXE805" s="20"/>
      <c r="VXF805" s="20"/>
      <c r="VXG805" s="20"/>
      <c r="VXH805" s="20"/>
      <c r="VXI805" s="20"/>
      <c r="VXJ805" s="20"/>
      <c r="VXK805" s="20"/>
      <c r="VXL805" s="20"/>
      <c r="VXM805" s="20"/>
      <c r="VXN805" s="20"/>
      <c r="VXO805" s="20"/>
      <c r="VXP805" s="20"/>
      <c r="VXQ805" s="20"/>
      <c r="VXR805" s="20"/>
      <c r="VXS805" s="20"/>
      <c r="VXT805" s="20"/>
      <c r="VXU805" s="20"/>
      <c r="VXV805" s="20"/>
      <c r="VXW805" s="20"/>
      <c r="VXX805" s="20"/>
      <c r="VXY805" s="20"/>
      <c r="VXZ805" s="20"/>
      <c r="VYA805" s="20"/>
      <c r="VYB805" s="20"/>
      <c r="VYC805" s="20"/>
      <c r="VYD805" s="20"/>
      <c r="VYE805" s="20"/>
      <c r="VYF805" s="20"/>
      <c r="VYG805" s="20"/>
      <c r="VYH805" s="20"/>
      <c r="VYI805" s="20"/>
      <c r="VYJ805" s="20"/>
      <c r="VYK805" s="20"/>
      <c r="VYL805" s="20"/>
      <c r="VYM805" s="20"/>
      <c r="VYN805" s="20"/>
      <c r="VYO805" s="20"/>
      <c r="VYP805" s="20"/>
      <c r="VYQ805" s="20"/>
      <c r="VYR805" s="20"/>
      <c r="VYS805" s="20"/>
      <c r="VYT805" s="20"/>
      <c r="VYU805" s="20"/>
      <c r="VYV805" s="20"/>
      <c r="VYW805" s="20"/>
      <c r="VYX805" s="20"/>
      <c r="VYY805" s="20"/>
      <c r="VYZ805" s="20"/>
      <c r="VZA805" s="20"/>
      <c r="VZB805" s="20"/>
      <c r="VZC805" s="20"/>
      <c r="VZD805" s="20"/>
      <c r="VZE805" s="20"/>
      <c r="VZF805" s="20"/>
      <c r="VZG805" s="20"/>
      <c r="VZH805" s="20"/>
      <c r="VZI805" s="20"/>
      <c r="VZJ805" s="20"/>
      <c r="VZK805" s="20"/>
      <c r="VZL805" s="20"/>
      <c r="VZM805" s="20"/>
      <c r="VZN805" s="20"/>
      <c r="VZO805" s="20"/>
      <c r="VZP805" s="20"/>
      <c r="VZQ805" s="20"/>
      <c r="VZR805" s="20"/>
      <c r="VZS805" s="20"/>
      <c r="VZT805" s="20"/>
      <c r="VZU805" s="20"/>
      <c r="VZV805" s="20"/>
      <c r="VZW805" s="20"/>
      <c r="VZX805" s="20"/>
      <c r="VZY805" s="20"/>
      <c r="VZZ805" s="20"/>
      <c r="WAA805" s="20"/>
      <c r="WAB805" s="20"/>
      <c r="WAC805" s="20"/>
      <c r="WAD805" s="20"/>
      <c r="WAE805" s="20"/>
      <c r="WAF805" s="20"/>
      <c r="WAG805" s="20"/>
      <c r="WAH805" s="20"/>
      <c r="WAI805" s="20"/>
      <c r="WAJ805" s="20"/>
      <c r="WAK805" s="20"/>
      <c r="WAL805" s="20"/>
      <c r="WAM805" s="20"/>
      <c r="WAN805" s="20"/>
      <c r="WAO805" s="20"/>
      <c r="WAP805" s="20"/>
      <c r="WAQ805" s="20"/>
      <c r="WAR805" s="20"/>
      <c r="WAS805" s="20"/>
      <c r="WAT805" s="20"/>
      <c r="WAU805" s="20"/>
      <c r="WAV805" s="20"/>
      <c r="WAW805" s="20"/>
      <c r="WAX805" s="20"/>
      <c r="WAY805" s="20"/>
      <c r="WAZ805" s="20"/>
      <c r="WBA805" s="20"/>
      <c r="WBB805" s="20"/>
      <c r="WBC805" s="20"/>
      <c r="WBD805" s="20"/>
      <c r="WBE805" s="20"/>
      <c r="WBF805" s="20"/>
      <c r="WBG805" s="20"/>
      <c r="WBH805" s="20"/>
      <c r="WBI805" s="20"/>
      <c r="WBJ805" s="20"/>
      <c r="WBK805" s="20"/>
      <c r="WBL805" s="20"/>
      <c r="WBM805" s="20"/>
      <c r="WBN805" s="20"/>
      <c r="WBO805" s="20"/>
      <c r="WBP805" s="20"/>
      <c r="WBQ805" s="20"/>
      <c r="WBR805" s="20"/>
      <c r="WBS805" s="20"/>
      <c r="WBT805" s="20"/>
      <c r="WBU805" s="20"/>
      <c r="WBV805" s="20"/>
      <c r="WBW805" s="20"/>
      <c r="WBX805" s="20"/>
      <c r="WBY805" s="20"/>
      <c r="WBZ805" s="20"/>
      <c r="WCA805" s="20"/>
      <c r="WCB805" s="20"/>
      <c r="WCC805" s="20"/>
      <c r="WCD805" s="20"/>
      <c r="WCE805" s="20"/>
      <c r="WCF805" s="20"/>
      <c r="WCG805" s="20"/>
      <c r="WCH805" s="20"/>
      <c r="WCI805" s="20"/>
      <c r="WCJ805" s="20"/>
      <c r="WCK805" s="20"/>
      <c r="WCL805" s="20"/>
      <c r="WCM805" s="20"/>
      <c r="WCN805" s="20"/>
      <c r="WCO805" s="20"/>
      <c r="WCP805" s="20"/>
      <c r="WCQ805" s="20"/>
      <c r="WCR805" s="20"/>
      <c r="WCS805" s="20"/>
      <c r="WCT805" s="20"/>
      <c r="WCU805" s="20"/>
      <c r="WCV805" s="20"/>
      <c r="WCW805" s="20"/>
      <c r="WCX805" s="20"/>
      <c r="WCY805" s="20"/>
      <c r="WCZ805" s="20"/>
      <c r="WDA805" s="20"/>
      <c r="WDB805" s="20"/>
      <c r="WDC805" s="20"/>
      <c r="WDD805" s="20"/>
      <c r="WDE805" s="20"/>
      <c r="WDF805" s="20"/>
      <c r="WDG805" s="20"/>
      <c r="WDH805" s="20"/>
      <c r="WDI805" s="20"/>
      <c r="WDJ805" s="20"/>
      <c r="WDK805" s="20"/>
      <c r="WDL805" s="20"/>
      <c r="WDM805" s="20"/>
      <c r="WDN805" s="20"/>
      <c r="WDO805" s="20"/>
      <c r="WDP805" s="20"/>
      <c r="WDQ805" s="20"/>
      <c r="WDR805" s="20"/>
      <c r="WDS805" s="20"/>
      <c r="WDT805" s="20"/>
      <c r="WDU805" s="20"/>
      <c r="WDV805" s="20"/>
      <c r="WDW805" s="20"/>
      <c r="WDX805" s="20"/>
      <c r="WDY805" s="20"/>
      <c r="WDZ805" s="20"/>
      <c r="WEA805" s="20"/>
      <c r="WEB805" s="20"/>
      <c r="WEC805" s="20"/>
      <c r="WED805" s="20"/>
      <c r="WEE805" s="20"/>
      <c r="WEF805" s="20"/>
      <c r="WEG805" s="20"/>
      <c r="WEH805" s="20"/>
      <c r="WEI805" s="20"/>
      <c r="WEJ805" s="20"/>
      <c r="WEK805" s="20"/>
      <c r="WEL805" s="20"/>
      <c r="WEM805" s="20"/>
      <c r="WEN805" s="20"/>
      <c r="WEO805" s="20"/>
      <c r="WEP805" s="20"/>
      <c r="WEQ805" s="20"/>
      <c r="WER805" s="20"/>
      <c r="WES805" s="20"/>
      <c r="WET805" s="20"/>
      <c r="WEU805" s="20"/>
      <c r="WEV805" s="20"/>
      <c r="WEW805" s="20"/>
      <c r="WEX805" s="20"/>
      <c r="WEY805" s="20"/>
      <c r="WEZ805" s="20"/>
      <c r="WFA805" s="20"/>
      <c r="WFB805" s="20"/>
      <c r="WFC805" s="20"/>
      <c r="WFD805" s="20"/>
      <c r="WFE805" s="20"/>
      <c r="WFF805" s="20"/>
      <c r="WFG805" s="20"/>
      <c r="WFH805" s="20"/>
      <c r="WFI805" s="20"/>
      <c r="WFJ805" s="20"/>
      <c r="WFK805" s="20"/>
      <c r="WFL805" s="20"/>
      <c r="WFM805" s="20"/>
      <c r="WFN805" s="20"/>
      <c r="WFO805" s="20"/>
      <c r="WFP805" s="20"/>
      <c r="WFQ805" s="20"/>
      <c r="WFR805" s="20"/>
      <c r="WFS805" s="20"/>
      <c r="WFT805" s="20"/>
      <c r="WFU805" s="20"/>
      <c r="WFV805" s="20"/>
      <c r="WFW805" s="20"/>
      <c r="WFX805" s="20"/>
      <c r="WFY805" s="20"/>
      <c r="WFZ805" s="20"/>
      <c r="WGA805" s="20"/>
      <c r="WGB805" s="20"/>
      <c r="WGC805" s="20"/>
      <c r="WGD805" s="20"/>
      <c r="WGE805" s="20"/>
      <c r="WGF805" s="20"/>
      <c r="WGG805" s="20"/>
      <c r="WGH805" s="20"/>
      <c r="WGI805" s="20"/>
      <c r="WGJ805" s="20"/>
      <c r="WGK805" s="20"/>
      <c r="WGL805" s="20"/>
      <c r="WGM805" s="20"/>
      <c r="WGN805" s="20"/>
      <c r="WGO805" s="20"/>
      <c r="WGP805" s="20"/>
      <c r="WGQ805" s="20"/>
      <c r="WGR805" s="20"/>
      <c r="WGS805" s="20"/>
      <c r="WGT805" s="20"/>
      <c r="WGU805" s="20"/>
      <c r="WGV805" s="20"/>
      <c r="WGW805" s="20"/>
      <c r="WGX805" s="20"/>
      <c r="WGY805" s="20"/>
      <c r="WGZ805" s="20"/>
      <c r="WHA805" s="20"/>
      <c r="WHB805" s="20"/>
      <c r="WHC805" s="20"/>
      <c r="WHD805" s="20"/>
      <c r="WHE805" s="20"/>
      <c r="WHF805" s="20"/>
      <c r="WHG805" s="20"/>
      <c r="WHH805" s="20"/>
      <c r="WHI805" s="20"/>
      <c r="WHJ805" s="20"/>
      <c r="WHK805" s="20"/>
      <c r="WHL805" s="20"/>
      <c r="WHM805" s="20"/>
      <c r="WHN805" s="20"/>
      <c r="WHO805" s="20"/>
      <c r="WHP805" s="20"/>
      <c r="WHQ805" s="20"/>
      <c r="WHR805" s="20"/>
      <c r="WHS805" s="20"/>
      <c r="WHT805" s="20"/>
      <c r="WHU805" s="20"/>
      <c r="WHV805" s="20"/>
      <c r="WHW805" s="20"/>
      <c r="WHX805" s="20"/>
      <c r="WHY805" s="20"/>
      <c r="WHZ805" s="20"/>
      <c r="WIA805" s="20"/>
      <c r="WIB805" s="20"/>
      <c r="WIC805" s="20"/>
      <c r="WID805" s="20"/>
      <c r="WIE805" s="20"/>
      <c r="WIF805" s="20"/>
      <c r="WIG805" s="20"/>
      <c r="WIH805" s="20"/>
      <c r="WII805" s="20"/>
      <c r="WIJ805" s="20"/>
      <c r="WIK805" s="20"/>
      <c r="WIL805" s="20"/>
      <c r="WIM805" s="20"/>
      <c r="WIN805" s="20"/>
      <c r="WIO805" s="20"/>
      <c r="WIP805" s="20"/>
      <c r="WIQ805" s="20"/>
      <c r="WIR805" s="20"/>
      <c r="WIS805" s="20"/>
      <c r="WIT805" s="20"/>
      <c r="WIU805" s="20"/>
      <c r="WIV805" s="20"/>
      <c r="WIW805" s="20"/>
      <c r="WIX805" s="20"/>
      <c r="WIY805" s="20"/>
      <c r="WIZ805" s="20"/>
      <c r="WJA805" s="20"/>
      <c r="WJB805" s="20"/>
      <c r="WJC805" s="20"/>
      <c r="WJD805" s="20"/>
      <c r="WJE805" s="20"/>
      <c r="WJF805" s="20"/>
      <c r="WJG805" s="20"/>
      <c r="WJH805" s="20"/>
      <c r="WJI805" s="20"/>
      <c r="WJJ805" s="20"/>
      <c r="WJK805" s="20"/>
      <c r="WJL805" s="20"/>
      <c r="WJM805" s="20"/>
      <c r="WJN805" s="20"/>
      <c r="WJO805" s="20"/>
      <c r="WJP805" s="20"/>
      <c r="WJQ805" s="20"/>
      <c r="WJR805" s="20"/>
      <c r="WJS805" s="20"/>
      <c r="WJT805" s="20"/>
      <c r="WJU805" s="20"/>
      <c r="WJV805" s="20"/>
      <c r="WJW805" s="20"/>
      <c r="WJX805" s="20"/>
      <c r="WJY805" s="20"/>
      <c r="WJZ805" s="20"/>
      <c r="WKA805" s="20"/>
      <c r="WKB805" s="20"/>
      <c r="WKC805" s="20"/>
      <c r="WKD805" s="20"/>
      <c r="WKE805" s="20"/>
      <c r="WKF805" s="20"/>
      <c r="WKG805" s="20"/>
      <c r="WKH805" s="20"/>
      <c r="WKI805" s="20"/>
      <c r="WKJ805" s="20"/>
      <c r="WKK805" s="20"/>
      <c r="WKL805" s="20"/>
      <c r="WKM805" s="20"/>
      <c r="WKN805" s="20"/>
      <c r="WKO805" s="20"/>
      <c r="WKP805" s="20"/>
      <c r="WKQ805" s="20"/>
      <c r="WKR805" s="20"/>
      <c r="WKS805" s="20"/>
      <c r="WKT805" s="20"/>
      <c r="WKU805" s="20"/>
      <c r="WKV805" s="20"/>
      <c r="WKW805" s="20"/>
      <c r="WKX805" s="20"/>
      <c r="WKY805" s="20"/>
      <c r="WKZ805" s="20"/>
      <c r="WLA805" s="20"/>
      <c r="WLB805" s="20"/>
      <c r="WLC805" s="20"/>
      <c r="WLD805" s="20"/>
      <c r="WLE805" s="20"/>
      <c r="WLF805" s="20"/>
      <c r="WLG805" s="20"/>
      <c r="WLH805" s="20"/>
      <c r="WLI805" s="20"/>
      <c r="WLJ805" s="20"/>
      <c r="WLK805" s="20"/>
      <c r="WLL805" s="20"/>
      <c r="WLM805" s="20"/>
      <c r="WLN805" s="20"/>
      <c r="WLO805" s="20"/>
      <c r="WLP805" s="20"/>
      <c r="WLQ805" s="20"/>
      <c r="WLR805" s="20"/>
      <c r="WLS805" s="20"/>
      <c r="WLT805" s="20"/>
      <c r="WLU805" s="20"/>
      <c r="WLV805" s="20"/>
      <c r="WLW805" s="20"/>
      <c r="WLX805" s="20"/>
      <c r="WLY805" s="20"/>
      <c r="WLZ805" s="20"/>
      <c r="WMA805" s="20"/>
      <c r="WMB805" s="20"/>
      <c r="WMC805" s="20"/>
      <c r="WMD805" s="20"/>
      <c r="WME805" s="20"/>
      <c r="WMF805" s="20"/>
      <c r="WMG805" s="20"/>
      <c r="WMH805" s="20"/>
      <c r="WMI805" s="20"/>
      <c r="WMJ805" s="20"/>
      <c r="WMK805" s="20"/>
      <c r="WML805" s="20"/>
      <c r="WMM805" s="20"/>
      <c r="WMN805" s="20"/>
      <c r="WMO805" s="20"/>
      <c r="WMP805" s="20"/>
      <c r="WMQ805" s="20"/>
      <c r="WMR805" s="20"/>
      <c r="WMS805" s="20"/>
      <c r="WMT805" s="20"/>
      <c r="WMU805" s="20"/>
      <c r="WMV805" s="20"/>
      <c r="WMW805" s="20"/>
      <c r="WMX805" s="20"/>
      <c r="WMY805" s="20"/>
      <c r="WMZ805" s="20"/>
      <c r="WNA805" s="20"/>
      <c r="WNB805" s="20"/>
      <c r="WNC805" s="20"/>
      <c r="WND805" s="20"/>
      <c r="WNE805" s="20"/>
      <c r="WNF805" s="20"/>
      <c r="WNG805" s="20"/>
      <c r="WNH805" s="20"/>
      <c r="WNI805" s="20"/>
      <c r="WNJ805" s="20"/>
      <c r="WNK805" s="20"/>
      <c r="WNL805" s="20"/>
      <c r="WNM805" s="20"/>
      <c r="WNN805" s="20"/>
      <c r="WNO805" s="20"/>
      <c r="WNP805" s="20"/>
      <c r="WNQ805" s="20"/>
      <c r="WNR805" s="20"/>
      <c r="WNS805" s="20"/>
      <c r="WNT805" s="20"/>
      <c r="WNU805" s="20"/>
      <c r="WNV805" s="20"/>
      <c r="WNW805" s="20"/>
      <c r="WNX805" s="20"/>
      <c r="WNY805" s="20"/>
      <c r="WNZ805" s="20"/>
      <c r="WOA805" s="20"/>
      <c r="WOB805" s="20"/>
      <c r="WOC805" s="20"/>
      <c r="WOD805" s="20"/>
      <c r="WOE805" s="20"/>
      <c r="WOF805" s="20"/>
      <c r="WOG805" s="20"/>
      <c r="WOH805" s="20"/>
      <c r="WOI805" s="20"/>
      <c r="WOJ805" s="20"/>
      <c r="WOK805" s="20"/>
      <c r="WOL805" s="20"/>
      <c r="WOM805" s="20"/>
      <c r="WON805" s="20"/>
      <c r="WOO805" s="20"/>
      <c r="WOP805" s="20"/>
      <c r="WOQ805" s="20"/>
      <c r="WOR805" s="20"/>
      <c r="WOS805" s="20"/>
      <c r="WOT805" s="20"/>
      <c r="WOU805" s="20"/>
      <c r="WOV805" s="20"/>
      <c r="WOW805" s="20"/>
      <c r="WOX805" s="20"/>
      <c r="WOY805" s="20"/>
      <c r="WOZ805" s="20"/>
      <c r="WPA805" s="20"/>
      <c r="WPB805" s="20"/>
      <c r="WPC805" s="20"/>
      <c r="WPD805" s="20"/>
      <c r="WPE805" s="20"/>
      <c r="WPF805" s="20"/>
      <c r="WPG805" s="20"/>
      <c r="WPH805" s="20"/>
      <c r="WPI805" s="20"/>
      <c r="WPJ805" s="20"/>
      <c r="WPK805" s="20"/>
      <c r="WPL805" s="20"/>
      <c r="WPM805" s="20"/>
      <c r="WPN805" s="20"/>
      <c r="WPO805" s="20"/>
      <c r="WPP805" s="20"/>
      <c r="WPQ805" s="20"/>
      <c r="WPR805" s="20"/>
      <c r="WPS805" s="20"/>
      <c r="WPT805" s="20"/>
      <c r="WPU805" s="20"/>
      <c r="WPV805" s="20"/>
      <c r="WPW805" s="20"/>
      <c r="WPX805" s="20"/>
      <c r="WPY805" s="20"/>
      <c r="WPZ805" s="20"/>
      <c r="WQA805" s="20"/>
      <c r="WQB805" s="20"/>
      <c r="WQC805" s="20"/>
      <c r="WQD805" s="20"/>
      <c r="WQE805" s="20"/>
      <c r="WQF805" s="20"/>
      <c r="WQG805" s="20"/>
      <c r="WQH805" s="20"/>
      <c r="WQI805" s="20"/>
      <c r="WQJ805" s="20"/>
      <c r="WQK805" s="20"/>
      <c r="WQL805" s="20"/>
      <c r="WQM805" s="20"/>
      <c r="WQN805" s="20"/>
      <c r="WQO805" s="20"/>
      <c r="WQP805" s="20"/>
      <c r="WQQ805" s="20"/>
      <c r="WQR805" s="20"/>
      <c r="WQS805" s="20"/>
      <c r="WQT805" s="20"/>
      <c r="WQU805" s="20"/>
      <c r="WQV805" s="20"/>
      <c r="WQW805" s="20"/>
      <c r="WQX805" s="20"/>
      <c r="WQY805" s="20"/>
      <c r="WQZ805" s="20"/>
      <c r="WRA805" s="20"/>
      <c r="WRB805" s="20"/>
      <c r="WRC805" s="20"/>
      <c r="WRD805" s="20"/>
      <c r="WRE805" s="20"/>
      <c r="WRF805" s="20"/>
      <c r="WRG805" s="20"/>
      <c r="WRH805" s="20"/>
      <c r="WRI805" s="20"/>
      <c r="WRJ805" s="20"/>
      <c r="WRK805" s="20"/>
      <c r="WRL805" s="20"/>
      <c r="WRM805" s="20"/>
      <c r="WRN805" s="20"/>
      <c r="WRO805" s="20"/>
      <c r="WRP805" s="20"/>
      <c r="WRQ805" s="20"/>
      <c r="WRR805" s="20"/>
      <c r="WRS805" s="20"/>
      <c r="WRT805" s="20"/>
      <c r="WRU805" s="20"/>
      <c r="WRV805" s="20"/>
      <c r="WRW805" s="20"/>
      <c r="WRX805" s="20"/>
      <c r="WRY805" s="20"/>
      <c r="WRZ805" s="20"/>
      <c r="WSA805" s="20"/>
      <c r="WSB805" s="20"/>
      <c r="WSC805" s="20"/>
      <c r="WSD805" s="20"/>
      <c r="WSE805" s="20"/>
      <c r="WSF805" s="20"/>
      <c r="WSG805" s="20"/>
      <c r="WSH805" s="20"/>
      <c r="WSI805" s="20"/>
      <c r="WSJ805" s="20"/>
      <c r="WSK805" s="20"/>
      <c r="WSL805" s="20"/>
      <c r="WSM805" s="20"/>
      <c r="WSN805" s="20"/>
      <c r="WSO805" s="20"/>
      <c r="WSP805" s="20"/>
      <c r="WSQ805" s="20"/>
      <c r="WSR805" s="20"/>
      <c r="WSS805" s="20"/>
      <c r="WST805" s="20"/>
      <c r="WSU805" s="20"/>
      <c r="WSV805" s="20"/>
      <c r="WSW805" s="20"/>
      <c r="WSX805" s="20"/>
      <c r="WSY805" s="20"/>
      <c r="WSZ805" s="20"/>
      <c r="WTA805" s="20"/>
      <c r="WTB805" s="20"/>
      <c r="WTC805" s="20"/>
      <c r="WTD805" s="20"/>
      <c r="WTE805" s="20"/>
      <c r="WTF805" s="20"/>
      <c r="WTG805" s="20"/>
      <c r="WTH805" s="20"/>
      <c r="WTI805" s="20"/>
      <c r="WTJ805" s="20"/>
      <c r="WTK805" s="20"/>
      <c r="WTL805" s="20"/>
      <c r="WTM805" s="20"/>
      <c r="WTN805" s="20"/>
      <c r="WTO805" s="20"/>
      <c r="WTP805" s="20"/>
      <c r="WTQ805" s="20"/>
      <c r="WTR805" s="20"/>
      <c r="WTS805" s="20"/>
      <c r="WTT805" s="20"/>
      <c r="WTU805" s="20"/>
      <c r="WTV805" s="20"/>
      <c r="WTW805" s="20"/>
      <c r="WTX805" s="20"/>
      <c r="WTY805" s="20"/>
      <c r="WTZ805" s="20"/>
      <c r="WUA805" s="20"/>
      <c r="WUB805" s="20"/>
      <c r="WUC805" s="20"/>
      <c r="WUD805" s="20"/>
      <c r="WUE805" s="20"/>
      <c r="WUF805" s="20"/>
      <c r="WUG805" s="20"/>
      <c r="WUH805" s="20"/>
      <c r="WUI805" s="20"/>
      <c r="WUJ805" s="20"/>
      <c r="WUK805" s="20"/>
      <c r="WUL805" s="20"/>
      <c r="WUM805" s="20"/>
      <c r="WUN805" s="20"/>
      <c r="WUO805" s="20"/>
      <c r="WUP805" s="20"/>
      <c r="WUQ805" s="20"/>
      <c r="WUR805" s="20"/>
      <c r="WUS805" s="20"/>
      <c r="WUT805" s="20"/>
      <c r="WUU805" s="20"/>
      <c r="WUV805" s="20"/>
      <c r="WUW805" s="20"/>
      <c r="WUX805" s="20"/>
      <c r="WUY805" s="20"/>
      <c r="WUZ805" s="20"/>
      <c r="WVA805" s="20"/>
      <c r="WVB805" s="20"/>
      <c r="WVC805" s="20"/>
      <c r="WVD805" s="20"/>
      <c r="WVE805" s="20"/>
      <c r="WVF805" s="20"/>
      <c r="WVG805" s="20"/>
      <c r="WVH805" s="20"/>
      <c r="WVI805" s="20"/>
      <c r="WVJ805" s="20"/>
      <c r="WVK805" s="20"/>
      <c r="WVL805" s="20"/>
      <c r="WVM805" s="20"/>
      <c r="WVN805" s="20"/>
      <c r="WVO805" s="20"/>
      <c r="WVP805" s="20"/>
      <c r="WVQ805" s="20"/>
      <c r="WVR805" s="20"/>
      <c r="WVS805" s="20"/>
      <c r="WVT805" s="20"/>
      <c r="WVU805" s="20"/>
      <c r="WVV805" s="20"/>
      <c r="WVW805" s="20"/>
      <c r="WVX805" s="20"/>
      <c r="WVY805" s="20"/>
      <c r="WVZ805" s="20"/>
      <c r="WWA805" s="20"/>
      <c r="WWB805" s="20"/>
      <c r="WWC805" s="20"/>
      <c r="WWD805" s="20"/>
      <c r="WWE805" s="20"/>
      <c r="WWF805" s="20"/>
      <c r="WWG805" s="20"/>
      <c r="WWH805" s="20"/>
      <c r="WWI805" s="20"/>
      <c r="WWJ805" s="20"/>
      <c r="WWK805" s="20"/>
      <c r="WWL805" s="20"/>
      <c r="WWM805" s="20"/>
      <c r="WWN805" s="20"/>
      <c r="WWO805" s="20"/>
      <c r="WWP805" s="20"/>
      <c r="WWQ805" s="20"/>
      <c r="WWR805" s="20"/>
      <c r="WWS805" s="20"/>
      <c r="WWT805" s="20"/>
      <c r="WWU805" s="20"/>
      <c r="WWV805" s="20"/>
      <c r="WWW805" s="20"/>
      <c r="WWX805" s="20"/>
      <c r="WWY805" s="20"/>
      <c r="WWZ805" s="20"/>
      <c r="WXA805" s="20"/>
      <c r="WXB805" s="20"/>
      <c r="WXC805" s="20"/>
      <c r="WXD805" s="20"/>
      <c r="WXE805" s="20"/>
      <c r="WXF805" s="20"/>
      <c r="WXG805" s="20"/>
      <c r="WXH805" s="20"/>
      <c r="WXI805" s="20"/>
      <c r="WXJ805" s="20"/>
      <c r="WXK805" s="20"/>
      <c r="WXL805" s="20"/>
      <c r="WXM805" s="20"/>
      <c r="WXN805" s="20"/>
      <c r="WXO805" s="20"/>
      <c r="WXP805" s="20"/>
      <c r="WXQ805" s="20"/>
      <c r="WXR805" s="20"/>
      <c r="WXS805" s="20"/>
      <c r="WXT805" s="20"/>
      <c r="WXU805" s="20"/>
      <c r="WXV805" s="20"/>
      <c r="WXW805" s="20"/>
      <c r="WXX805" s="20"/>
      <c r="WXY805" s="20"/>
      <c r="WXZ805" s="20"/>
      <c r="WYA805" s="20"/>
      <c r="WYB805" s="20"/>
      <c r="WYC805" s="20"/>
      <c r="WYD805" s="20"/>
      <c r="WYE805" s="20"/>
      <c r="WYF805" s="20"/>
      <c r="WYG805" s="20"/>
      <c r="WYH805" s="20"/>
      <c r="WYI805" s="20"/>
      <c r="WYJ805" s="20"/>
      <c r="WYK805" s="20"/>
      <c r="WYL805" s="20"/>
      <c r="WYM805" s="20"/>
      <c r="WYN805" s="20"/>
      <c r="WYO805" s="20"/>
      <c r="WYP805" s="20"/>
      <c r="WYQ805" s="20"/>
      <c r="WYR805" s="20"/>
      <c r="WYS805" s="20"/>
      <c r="WYT805" s="20"/>
      <c r="WYU805" s="20"/>
      <c r="WYV805" s="20"/>
      <c r="WYW805" s="20"/>
      <c r="WYX805" s="20"/>
      <c r="WYY805" s="20"/>
      <c r="WYZ805" s="20"/>
      <c r="WZA805" s="20"/>
      <c r="WZB805" s="20"/>
      <c r="WZC805" s="20"/>
      <c r="WZD805" s="20"/>
      <c r="WZE805" s="20"/>
      <c r="WZF805" s="20"/>
      <c r="WZG805" s="20"/>
      <c r="WZH805" s="20"/>
      <c r="WZI805" s="20"/>
      <c r="WZJ805" s="20"/>
      <c r="WZK805" s="20"/>
      <c r="WZL805" s="20"/>
      <c r="WZM805" s="20"/>
      <c r="WZN805" s="20"/>
      <c r="WZO805" s="20"/>
      <c r="WZP805" s="20"/>
      <c r="WZQ805" s="20"/>
      <c r="WZR805" s="20"/>
      <c r="WZS805" s="20"/>
      <c r="WZT805" s="20"/>
      <c r="WZU805" s="20"/>
      <c r="WZV805" s="20"/>
      <c r="WZW805" s="20"/>
      <c r="WZX805" s="20"/>
      <c r="WZY805" s="20"/>
      <c r="WZZ805" s="20"/>
      <c r="XAA805" s="20"/>
      <c r="XAB805" s="20"/>
      <c r="XAC805" s="20"/>
      <c r="XAD805" s="20"/>
      <c r="XAE805" s="20"/>
      <c r="XAF805" s="20"/>
      <c r="XAG805" s="20"/>
      <c r="XAH805" s="20"/>
      <c r="XAI805" s="20"/>
      <c r="XAJ805" s="20"/>
      <c r="XAK805" s="20"/>
      <c r="XAL805" s="20"/>
      <c r="XAM805" s="20"/>
      <c r="XAN805" s="20"/>
      <c r="XAO805" s="20"/>
      <c r="XAP805" s="20"/>
      <c r="XAQ805" s="20"/>
      <c r="XAR805" s="20"/>
      <c r="XAS805" s="20"/>
      <c r="XAT805" s="20"/>
      <c r="XAU805" s="20"/>
      <c r="XAV805" s="20"/>
      <c r="XAW805" s="20"/>
      <c r="XAX805" s="20"/>
      <c r="XAY805" s="20"/>
      <c r="XAZ805" s="20"/>
      <c r="XBA805" s="20"/>
      <c r="XBB805" s="20"/>
      <c r="XBC805" s="20"/>
      <c r="XBD805" s="20"/>
      <c r="XBE805" s="20"/>
      <c r="XBF805" s="20"/>
      <c r="XBG805" s="20"/>
      <c r="XBH805" s="20"/>
      <c r="XBI805" s="20"/>
      <c r="XBJ805" s="20"/>
      <c r="XBK805" s="20"/>
      <c r="XBL805" s="20"/>
      <c r="XBM805" s="20"/>
      <c r="XBN805" s="20"/>
      <c r="XBO805" s="20"/>
      <c r="XBP805" s="20"/>
      <c r="XBQ805" s="20"/>
      <c r="XBR805" s="20"/>
      <c r="XBS805" s="20"/>
      <c r="XBT805" s="20"/>
      <c r="XBU805" s="20"/>
      <c r="XBV805" s="20"/>
      <c r="XBW805" s="20"/>
      <c r="XBX805" s="20"/>
      <c r="XBY805" s="20"/>
      <c r="XBZ805" s="20"/>
      <c r="XCA805" s="20"/>
      <c r="XCB805" s="20"/>
      <c r="XCC805" s="20"/>
      <c r="XCD805" s="20"/>
      <c r="XCE805" s="20"/>
      <c r="XCF805" s="20"/>
      <c r="XCG805" s="20"/>
      <c r="XCH805" s="20"/>
      <c r="XCI805" s="20"/>
      <c r="XCJ805" s="20"/>
      <c r="XCK805" s="20"/>
      <c r="XCL805" s="20"/>
      <c r="XCM805" s="20"/>
      <c r="XCN805" s="20"/>
      <c r="XCO805" s="20"/>
      <c r="XCP805" s="20"/>
      <c r="XCQ805" s="20"/>
      <c r="XCR805" s="20"/>
      <c r="XCS805" s="20"/>
      <c r="XCT805" s="20"/>
      <c r="XCU805" s="20"/>
      <c r="XCV805" s="20"/>
      <c r="XCW805" s="20"/>
      <c r="XCX805" s="20"/>
      <c r="XCY805" s="20"/>
      <c r="XCZ805" s="20"/>
      <c r="XDA805" s="20"/>
      <c r="XDB805" s="20"/>
      <c r="XDC805" s="20"/>
      <c r="XDD805" s="20"/>
      <c r="XDE805" s="20"/>
      <c r="XDF805" s="20"/>
      <c r="XDG805" s="20"/>
      <c r="XDH805" s="20"/>
      <c r="XDI805" s="20"/>
      <c r="XDJ805" s="20"/>
      <c r="XDK805" s="20"/>
      <c r="XDL805" s="20"/>
      <c r="XDM805" s="20"/>
      <c r="XDN805" s="20"/>
      <c r="XDO805" s="20"/>
      <c r="XDP805" s="20"/>
      <c r="XDQ805" s="20"/>
      <c r="XDR805" s="20"/>
      <c r="XDS805" s="20"/>
      <c r="XDT805" s="20"/>
    </row>
    <row r="806" s="12" customFormat="1" ht="36" spans="1:16348">
      <c r="A806" s="35">
        <v>797</v>
      </c>
      <c r="B806" s="36" t="s">
        <v>2426</v>
      </c>
      <c r="C806" s="36" t="s">
        <v>31</v>
      </c>
      <c r="D806" s="36" t="s">
        <v>34</v>
      </c>
      <c r="E806" s="36" t="s">
        <v>1196</v>
      </c>
      <c r="F806" s="37">
        <v>44378</v>
      </c>
      <c r="G806" s="37">
        <v>44501</v>
      </c>
      <c r="H806" s="36" t="s">
        <v>2414</v>
      </c>
      <c r="I806" s="36" t="s">
        <v>2427</v>
      </c>
      <c r="J806" s="53">
        <v>18</v>
      </c>
      <c r="K806" s="53"/>
      <c r="L806" s="53">
        <v>18</v>
      </c>
      <c r="M806" s="53"/>
      <c r="N806" s="53"/>
      <c r="O806" s="53">
        <v>1</v>
      </c>
      <c r="P806" s="36">
        <v>15</v>
      </c>
      <c r="Q806" s="36">
        <v>58</v>
      </c>
      <c r="R806" s="53"/>
      <c r="S806" s="36">
        <v>15</v>
      </c>
      <c r="T806" s="36">
        <v>58</v>
      </c>
      <c r="U806" s="36" t="s">
        <v>2428</v>
      </c>
      <c r="V806" s="42" t="s">
        <v>39</v>
      </c>
      <c r="W806" s="36" t="s">
        <v>54</v>
      </c>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0"/>
      <c r="FH806" s="20"/>
      <c r="FI806" s="20"/>
      <c r="FJ806" s="20"/>
      <c r="FK806" s="20"/>
      <c r="FL806" s="20"/>
      <c r="FM806" s="20"/>
      <c r="FN806" s="20"/>
      <c r="FO806" s="20"/>
      <c r="FP806" s="20"/>
      <c r="FQ806" s="20"/>
      <c r="FR806" s="20"/>
      <c r="FS806" s="20"/>
      <c r="FT806" s="20"/>
      <c r="FU806" s="20"/>
      <c r="FV806" s="20"/>
      <c r="FW806" s="20"/>
      <c r="FX806" s="20"/>
      <c r="FY806" s="20"/>
      <c r="FZ806" s="20"/>
      <c r="GA806" s="20"/>
      <c r="GB806" s="20"/>
      <c r="GC806" s="20"/>
      <c r="GD806" s="20"/>
      <c r="GE806" s="20"/>
      <c r="GF806" s="20"/>
      <c r="GG806" s="20"/>
      <c r="GH806" s="20"/>
      <c r="GI806" s="20"/>
      <c r="GJ806" s="20"/>
      <c r="GK806" s="20"/>
      <c r="GL806" s="20"/>
      <c r="GM806" s="20"/>
      <c r="GN806" s="20"/>
      <c r="GO806" s="20"/>
      <c r="GP806" s="20"/>
      <c r="GQ806" s="20"/>
      <c r="GR806" s="20"/>
      <c r="GS806" s="20"/>
      <c r="GT806" s="20"/>
      <c r="GU806" s="20"/>
      <c r="GV806" s="20"/>
      <c r="GW806" s="20"/>
      <c r="GX806" s="20"/>
      <c r="GY806" s="20"/>
      <c r="GZ806" s="20"/>
      <c r="HA806" s="20"/>
      <c r="HB806" s="20"/>
      <c r="HC806" s="20"/>
      <c r="HD806" s="20"/>
      <c r="HE806" s="20"/>
      <c r="HF806" s="20"/>
      <c r="HG806" s="20"/>
      <c r="HH806" s="20"/>
      <c r="HI806" s="20"/>
      <c r="HJ806" s="20"/>
      <c r="HK806" s="20"/>
      <c r="HL806" s="20"/>
      <c r="HM806" s="20"/>
      <c r="HN806" s="20"/>
      <c r="HO806" s="20"/>
      <c r="HP806" s="20"/>
      <c r="HQ806" s="20"/>
      <c r="HR806" s="20"/>
      <c r="HS806" s="20"/>
      <c r="HT806" s="20"/>
      <c r="HU806" s="20"/>
      <c r="HV806" s="20"/>
      <c r="HW806" s="20"/>
      <c r="HX806" s="20"/>
      <c r="HY806" s="20"/>
      <c r="HZ806" s="20"/>
      <c r="IA806" s="20"/>
      <c r="IB806" s="20"/>
      <c r="IC806" s="20"/>
      <c r="ID806" s="20"/>
      <c r="IE806" s="20"/>
      <c r="IF806" s="20"/>
      <c r="IG806" s="20"/>
      <c r="IH806" s="20"/>
      <c r="II806" s="20"/>
      <c r="IJ806" s="20"/>
      <c r="IK806" s="20"/>
      <c r="IL806" s="20"/>
      <c r="IM806" s="20"/>
      <c r="IN806" s="20"/>
      <c r="IO806" s="20"/>
      <c r="IP806" s="20"/>
      <c r="IQ806" s="20"/>
      <c r="IR806" s="20"/>
      <c r="IS806" s="20"/>
      <c r="IT806" s="20"/>
      <c r="IU806" s="20"/>
      <c r="IV806" s="20"/>
      <c r="IW806" s="20"/>
      <c r="IX806" s="20"/>
      <c r="IY806" s="20"/>
      <c r="IZ806" s="20"/>
      <c r="JA806" s="20"/>
      <c r="JB806" s="20"/>
      <c r="JC806" s="20"/>
      <c r="JD806" s="20"/>
      <c r="JE806" s="20"/>
      <c r="JF806" s="20"/>
      <c r="JG806" s="20"/>
      <c r="JH806" s="20"/>
      <c r="JI806" s="20"/>
      <c r="JJ806" s="20"/>
      <c r="JK806" s="20"/>
      <c r="JL806" s="20"/>
      <c r="JM806" s="20"/>
      <c r="JN806" s="20"/>
      <c r="JO806" s="20"/>
      <c r="JP806" s="20"/>
      <c r="JQ806" s="20"/>
      <c r="JR806" s="20"/>
      <c r="JS806" s="20"/>
      <c r="JT806" s="20"/>
      <c r="JU806" s="20"/>
      <c r="JV806" s="20"/>
      <c r="JW806" s="20"/>
      <c r="JX806" s="20"/>
      <c r="JY806" s="20"/>
      <c r="JZ806" s="20"/>
      <c r="KA806" s="20"/>
      <c r="KB806" s="20"/>
      <c r="KC806" s="20"/>
      <c r="KD806" s="20"/>
      <c r="KE806" s="20"/>
      <c r="KF806" s="20"/>
      <c r="KG806" s="20"/>
      <c r="KH806" s="20"/>
      <c r="KI806" s="20"/>
      <c r="KJ806" s="20"/>
      <c r="KK806" s="20"/>
      <c r="KL806" s="20"/>
      <c r="KM806" s="20"/>
      <c r="KN806" s="20"/>
      <c r="KO806" s="20"/>
      <c r="KP806" s="20"/>
      <c r="KQ806" s="20"/>
      <c r="KR806" s="20"/>
      <c r="KS806" s="20"/>
      <c r="KT806" s="20"/>
      <c r="KU806" s="20"/>
      <c r="KV806" s="20"/>
      <c r="KW806" s="20"/>
      <c r="KX806" s="20"/>
      <c r="KY806" s="20"/>
      <c r="KZ806" s="20"/>
      <c r="LA806" s="20"/>
      <c r="LB806" s="20"/>
      <c r="LC806" s="20"/>
      <c r="LD806" s="20"/>
      <c r="LE806" s="20"/>
      <c r="LF806" s="20"/>
      <c r="LG806" s="20"/>
      <c r="LH806" s="20"/>
      <c r="LI806" s="20"/>
      <c r="LJ806" s="20"/>
      <c r="LK806" s="20"/>
      <c r="LL806" s="20"/>
      <c r="LM806" s="20"/>
      <c r="LN806" s="20"/>
      <c r="LO806" s="20"/>
      <c r="LP806" s="20"/>
      <c r="LQ806" s="20"/>
      <c r="LR806" s="20"/>
      <c r="LS806" s="20"/>
      <c r="LT806" s="20"/>
      <c r="LU806" s="20"/>
      <c r="LV806" s="20"/>
      <c r="LW806" s="20"/>
      <c r="LX806" s="20"/>
      <c r="LY806" s="20"/>
      <c r="LZ806" s="20"/>
      <c r="MA806" s="20"/>
      <c r="MB806" s="20"/>
      <c r="MC806" s="20"/>
      <c r="MD806" s="20"/>
      <c r="ME806" s="20"/>
      <c r="MF806" s="20"/>
      <c r="MG806" s="20"/>
      <c r="MH806" s="20"/>
      <c r="MI806" s="20"/>
      <c r="MJ806" s="20"/>
      <c r="MK806" s="20"/>
      <c r="ML806" s="20"/>
      <c r="MM806" s="20"/>
      <c r="MN806" s="20"/>
      <c r="MO806" s="20"/>
      <c r="MP806" s="20"/>
      <c r="MQ806" s="20"/>
      <c r="MR806" s="20"/>
      <c r="MS806" s="20"/>
      <c r="MT806" s="20"/>
      <c r="MU806" s="20"/>
      <c r="MV806" s="20"/>
      <c r="MW806" s="20"/>
      <c r="MX806" s="20"/>
      <c r="MY806" s="20"/>
      <c r="MZ806" s="20"/>
      <c r="NA806" s="20"/>
      <c r="NB806" s="20"/>
      <c r="NC806" s="20"/>
      <c r="ND806" s="20"/>
      <c r="NE806" s="20"/>
      <c r="NF806" s="20"/>
      <c r="NG806" s="20"/>
      <c r="NH806" s="20"/>
      <c r="NI806" s="20"/>
      <c r="NJ806" s="20"/>
      <c r="NK806" s="20"/>
      <c r="NL806" s="20"/>
      <c r="NM806" s="20"/>
      <c r="NN806" s="20"/>
      <c r="NO806" s="20"/>
      <c r="NP806" s="20"/>
      <c r="NQ806" s="20"/>
      <c r="NR806" s="20"/>
      <c r="NS806" s="20"/>
      <c r="NT806" s="20"/>
      <c r="NU806" s="20"/>
      <c r="NV806" s="20"/>
      <c r="NW806" s="20"/>
      <c r="NX806" s="20"/>
      <c r="NY806" s="20"/>
      <c r="NZ806" s="20"/>
      <c r="OA806" s="20"/>
      <c r="OB806" s="20"/>
      <c r="OC806" s="20"/>
      <c r="OD806" s="20"/>
      <c r="OE806" s="20"/>
      <c r="OF806" s="20"/>
      <c r="OG806" s="20"/>
      <c r="OH806" s="20"/>
      <c r="OI806" s="20"/>
      <c r="OJ806" s="20"/>
      <c r="OK806" s="20"/>
      <c r="OL806" s="20"/>
      <c r="OM806" s="20"/>
      <c r="ON806" s="20"/>
      <c r="OO806" s="20"/>
      <c r="OP806" s="20"/>
      <c r="OQ806" s="20"/>
      <c r="OR806" s="20"/>
      <c r="OS806" s="20"/>
      <c r="OT806" s="20"/>
      <c r="OU806" s="20"/>
      <c r="OV806" s="20"/>
      <c r="OW806" s="20"/>
      <c r="OX806" s="20"/>
      <c r="OY806" s="20"/>
      <c r="OZ806" s="20"/>
      <c r="PA806" s="20"/>
      <c r="PB806" s="20"/>
      <c r="PC806" s="20"/>
      <c r="PD806" s="20"/>
      <c r="PE806" s="20"/>
      <c r="PF806" s="20"/>
      <c r="PG806" s="20"/>
      <c r="PH806" s="20"/>
      <c r="PI806" s="20"/>
      <c r="PJ806" s="20"/>
      <c r="PK806" s="20"/>
      <c r="PL806" s="20"/>
      <c r="PM806" s="20"/>
      <c r="PN806" s="20"/>
      <c r="PO806" s="20"/>
      <c r="PP806" s="20"/>
      <c r="PQ806" s="20"/>
      <c r="PR806" s="20"/>
      <c r="PS806" s="20"/>
      <c r="PT806" s="20"/>
      <c r="PU806" s="20"/>
      <c r="PV806" s="20"/>
      <c r="PW806" s="20"/>
      <c r="PX806" s="20"/>
      <c r="PY806" s="20"/>
      <c r="PZ806" s="20"/>
      <c r="QA806" s="20"/>
      <c r="QB806" s="20"/>
      <c r="QC806" s="20"/>
      <c r="QD806" s="20"/>
      <c r="QE806" s="20"/>
      <c r="QF806" s="20"/>
      <c r="QG806" s="20"/>
      <c r="QH806" s="20"/>
      <c r="QI806" s="20"/>
      <c r="QJ806" s="20"/>
      <c r="QK806" s="20"/>
      <c r="QL806" s="20"/>
      <c r="QM806" s="20"/>
      <c r="QN806" s="20"/>
      <c r="QO806" s="20"/>
      <c r="QP806" s="20"/>
      <c r="QQ806" s="20"/>
      <c r="QR806" s="20"/>
      <c r="QS806" s="20"/>
      <c r="QT806" s="20"/>
      <c r="QU806" s="20"/>
      <c r="QV806" s="20"/>
      <c r="QW806" s="20"/>
      <c r="QX806" s="20"/>
      <c r="QY806" s="20"/>
      <c r="QZ806" s="20"/>
      <c r="RA806" s="20"/>
      <c r="RB806" s="20"/>
      <c r="RC806" s="20"/>
      <c r="RD806" s="20"/>
      <c r="RE806" s="20"/>
      <c r="RF806" s="20"/>
      <c r="RG806" s="20"/>
      <c r="RH806" s="20"/>
      <c r="RI806" s="20"/>
      <c r="RJ806" s="20"/>
      <c r="RK806" s="20"/>
      <c r="RL806" s="20"/>
      <c r="RM806" s="20"/>
      <c r="RN806" s="20"/>
      <c r="RO806" s="20"/>
      <c r="RP806" s="20"/>
      <c r="RQ806" s="20"/>
      <c r="RR806" s="20"/>
      <c r="RS806" s="20"/>
      <c r="RT806" s="20"/>
      <c r="RU806" s="20"/>
      <c r="RV806" s="20"/>
      <c r="RW806" s="20"/>
      <c r="RX806" s="20"/>
      <c r="RY806" s="20"/>
      <c r="RZ806" s="20"/>
      <c r="SA806" s="20"/>
      <c r="SB806" s="20"/>
      <c r="SC806" s="20"/>
      <c r="SD806" s="20"/>
      <c r="SE806" s="20"/>
      <c r="SF806" s="20"/>
      <c r="SG806" s="20"/>
      <c r="SH806" s="20"/>
      <c r="SI806" s="20"/>
      <c r="SJ806" s="20"/>
      <c r="SK806" s="20"/>
      <c r="SL806" s="20"/>
      <c r="SM806" s="20"/>
      <c r="SN806" s="20"/>
      <c r="SO806" s="20"/>
      <c r="SP806" s="20"/>
      <c r="SQ806" s="20"/>
      <c r="SR806" s="20"/>
      <c r="SS806" s="20"/>
      <c r="ST806" s="20"/>
      <c r="SU806" s="20"/>
      <c r="SV806" s="20"/>
      <c r="SW806" s="20"/>
      <c r="SX806" s="20"/>
      <c r="SY806" s="20"/>
      <c r="SZ806" s="20"/>
      <c r="TA806" s="20"/>
      <c r="TB806" s="20"/>
      <c r="TC806" s="20"/>
      <c r="TD806" s="20"/>
      <c r="TE806" s="20"/>
      <c r="TF806" s="20"/>
      <c r="TG806" s="20"/>
      <c r="TH806" s="20"/>
      <c r="TI806" s="20"/>
      <c r="TJ806" s="20"/>
      <c r="TK806" s="20"/>
      <c r="TL806" s="20"/>
      <c r="TM806" s="20"/>
      <c r="TN806" s="20"/>
      <c r="TO806" s="20"/>
      <c r="TP806" s="20"/>
      <c r="TQ806" s="20"/>
      <c r="TR806" s="20"/>
      <c r="TS806" s="20"/>
      <c r="TT806" s="20"/>
      <c r="TU806" s="20"/>
      <c r="TV806" s="20"/>
      <c r="TW806" s="20"/>
      <c r="TX806" s="20"/>
      <c r="TY806" s="20"/>
      <c r="TZ806" s="20"/>
      <c r="UA806" s="20"/>
      <c r="UB806" s="20"/>
      <c r="UC806" s="20"/>
      <c r="UD806" s="20"/>
      <c r="UE806" s="20"/>
      <c r="UF806" s="20"/>
      <c r="UG806" s="20"/>
      <c r="UH806" s="20"/>
      <c r="UI806" s="20"/>
      <c r="UJ806" s="20"/>
      <c r="UK806" s="20"/>
      <c r="UL806" s="20"/>
      <c r="UM806" s="20"/>
      <c r="UN806" s="20"/>
      <c r="UO806" s="20"/>
      <c r="UP806" s="20"/>
      <c r="UQ806" s="20"/>
      <c r="UR806" s="20"/>
      <c r="US806" s="20"/>
      <c r="UT806" s="20"/>
      <c r="UU806" s="20"/>
      <c r="UV806" s="20"/>
      <c r="UW806" s="20"/>
      <c r="UX806" s="20"/>
      <c r="UY806" s="20"/>
      <c r="UZ806" s="20"/>
      <c r="VA806" s="20"/>
      <c r="VB806" s="20"/>
      <c r="VC806" s="20"/>
      <c r="VD806" s="20"/>
      <c r="VE806" s="20"/>
      <c r="VF806" s="20"/>
      <c r="VG806" s="20"/>
      <c r="VH806" s="20"/>
      <c r="VI806" s="20"/>
      <c r="VJ806" s="20"/>
      <c r="VK806" s="20"/>
      <c r="VL806" s="20"/>
      <c r="VM806" s="20"/>
      <c r="VN806" s="20"/>
      <c r="VO806" s="20"/>
      <c r="VP806" s="20"/>
      <c r="VQ806" s="20"/>
      <c r="VR806" s="20"/>
      <c r="VS806" s="20"/>
      <c r="VT806" s="20"/>
      <c r="VU806" s="20"/>
      <c r="VV806" s="20"/>
      <c r="VW806" s="20"/>
      <c r="VX806" s="20"/>
      <c r="VY806" s="20"/>
      <c r="VZ806" s="20"/>
      <c r="WA806" s="20"/>
      <c r="WB806" s="20"/>
      <c r="WC806" s="20"/>
      <c r="WD806" s="20"/>
      <c r="WE806" s="20"/>
      <c r="WF806" s="20"/>
      <c r="WG806" s="20"/>
      <c r="WH806" s="20"/>
      <c r="WI806" s="20"/>
      <c r="WJ806" s="20"/>
      <c r="WK806" s="20"/>
      <c r="WL806" s="20"/>
      <c r="WM806" s="20"/>
      <c r="WN806" s="20"/>
      <c r="WO806" s="20"/>
      <c r="WP806" s="20"/>
      <c r="WQ806" s="20"/>
      <c r="WR806" s="20"/>
      <c r="WS806" s="20"/>
      <c r="WT806" s="20"/>
      <c r="WU806" s="20"/>
      <c r="WV806" s="20"/>
      <c r="WW806" s="20"/>
      <c r="WX806" s="20"/>
      <c r="WY806" s="20"/>
      <c r="WZ806" s="20"/>
      <c r="XA806" s="20"/>
      <c r="XB806" s="20"/>
      <c r="XC806" s="20"/>
      <c r="XD806" s="20"/>
      <c r="XE806" s="20"/>
      <c r="XF806" s="20"/>
      <c r="XG806" s="20"/>
      <c r="XH806" s="20"/>
      <c r="XI806" s="20"/>
      <c r="XJ806" s="20"/>
      <c r="XK806" s="20"/>
      <c r="XL806" s="20"/>
      <c r="XM806" s="20"/>
      <c r="XN806" s="20"/>
      <c r="XO806" s="20"/>
      <c r="XP806" s="20"/>
      <c r="XQ806" s="20"/>
      <c r="XR806" s="20"/>
      <c r="XS806" s="20"/>
      <c r="XT806" s="20"/>
      <c r="XU806" s="20"/>
      <c r="XV806" s="20"/>
      <c r="XW806" s="20"/>
      <c r="XX806" s="20"/>
      <c r="XY806" s="20"/>
      <c r="XZ806" s="20"/>
      <c r="YA806" s="20"/>
      <c r="YB806" s="20"/>
      <c r="YC806" s="20"/>
      <c r="YD806" s="20"/>
      <c r="YE806" s="20"/>
      <c r="YF806" s="20"/>
      <c r="YG806" s="20"/>
      <c r="YH806" s="20"/>
      <c r="YI806" s="20"/>
      <c r="YJ806" s="20"/>
      <c r="YK806" s="20"/>
      <c r="YL806" s="20"/>
      <c r="YM806" s="20"/>
      <c r="YN806" s="20"/>
      <c r="YO806" s="20"/>
      <c r="YP806" s="20"/>
      <c r="YQ806" s="20"/>
      <c r="YR806" s="20"/>
      <c r="YS806" s="20"/>
      <c r="YT806" s="20"/>
      <c r="YU806" s="20"/>
      <c r="YV806" s="20"/>
      <c r="YW806" s="20"/>
      <c r="YX806" s="20"/>
      <c r="YY806" s="20"/>
      <c r="YZ806" s="20"/>
      <c r="ZA806" s="20"/>
      <c r="ZB806" s="20"/>
      <c r="ZC806" s="20"/>
      <c r="ZD806" s="20"/>
      <c r="ZE806" s="20"/>
      <c r="ZF806" s="20"/>
      <c r="ZG806" s="20"/>
      <c r="ZH806" s="20"/>
      <c r="ZI806" s="20"/>
      <c r="ZJ806" s="20"/>
      <c r="ZK806" s="20"/>
      <c r="ZL806" s="20"/>
      <c r="ZM806" s="20"/>
      <c r="ZN806" s="20"/>
      <c r="ZO806" s="20"/>
      <c r="ZP806" s="20"/>
      <c r="ZQ806" s="20"/>
      <c r="ZR806" s="20"/>
      <c r="ZS806" s="20"/>
      <c r="ZT806" s="20"/>
      <c r="ZU806" s="20"/>
      <c r="ZV806" s="20"/>
      <c r="ZW806" s="20"/>
      <c r="ZX806" s="20"/>
      <c r="ZY806" s="20"/>
      <c r="ZZ806" s="20"/>
      <c r="AAA806" s="20"/>
      <c r="AAB806" s="20"/>
      <c r="AAC806" s="20"/>
      <c r="AAD806" s="20"/>
      <c r="AAE806" s="20"/>
      <c r="AAF806" s="20"/>
      <c r="AAG806" s="20"/>
      <c r="AAH806" s="20"/>
      <c r="AAI806" s="20"/>
      <c r="AAJ806" s="20"/>
      <c r="AAK806" s="20"/>
      <c r="AAL806" s="20"/>
      <c r="AAM806" s="20"/>
      <c r="AAN806" s="20"/>
      <c r="AAO806" s="20"/>
      <c r="AAP806" s="20"/>
      <c r="AAQ806" s="20"/>
      <c r="AAR806" s="20"/>
      <c r="AAS806" s="20"/>
      <c r="AAT806" s="20"/>
      <c r="AAU806" s="20"/>
      <c r="AAV806" s="20"/>
      <c r="AAW806" s="20"/>
      <c r="AAX806" s="20"/>
      <c r="AAY806" s="20"/>
      <c r="AAZ806" s="20"/>
      <c r="ABA806" s="20"/>
      <c r="ABB806" s="20"/>
      <c r="ABC806" s="20"/>
      <c r="ABD806" s="20"/>
      <c r="ABE806" s="20"/>
      <c r="ABF806" s="20"/>
      <c r="ABG806" s="20"/>
      <c r="ABH806" s="20"/>
      <c r="ABI806" s="20"/>
      <c r="ABJ806" s="20"/>
      <c r="ABK806" s="20"/>
      <c r="ABL806" s="20"/>
      <c r="ABM806" s="20"/>
      <c r="ABN806" s="20"/>
      <c r="ABO806" s="20"/>
      <c r="ABP806" s="20"/>
      <c r="ABQ806" s="20"/>
      <c r="ABR806" s="20"/>
      <c r="ABS806" s="20"/>
      <c r="ABT806" s="20"/>
      <c r="ABU806" s="20"/>
      <c r="ABV806" s="20"/>
      <c r="ABW806" s="20"/>
      <c r="ABX806" s="20"/>
      <c r="ABY806" s="20"/>
      <c r="ABZ806" s="20"/>
      <c r="ACA806" s="20"/>
      <c r="ACB806" s="20"/>
      <c r="ACC806" s="20"/>
      <c r="ACD806" s="20"/>
      <c r="ACE806" s="20"/>
      <c r="ACF806" s="20"/>
      <c r="ACG806" s="20"/>
      <c r="ACH806" s="20"/>
      <c r="ACI806" s="20"/>
      <c r="ACJ806" s="20"/>
      <c r="ACK806" s="20"/>
      <c r="ACL806" s="20"/>
      <c r="ACM806" s="20"/>
      <c r="ACN806" s="20"/>
      <c r="ACO806" s="20"/>
      <c r="ACP806" s="20"/>
      <c r="ACQ806" s="20"/>
      <c r="ACR806" s="20"/>
      <c r="ACS806" s="20"/>
      <c r="ACT806" s="20"/>
      <c r="ACU806" s="20"/>
      <c r="ACV806" s="20"/>
      <c r="ACW806" s="20"/>
      <c r="ACX806" s="20"/>
      <c r="ACY806" s="20"/>
      <c r="ACZ806" s="20"/>
      <c r="ADA806" s="20"/>
      <c r="ADB806" s="20"/>
      <c r="ADC806" s="20"/>
      <c r="ADD806" s="20"/>
      <c r="ADE806" s="20"/>
      <c r="ADF806" s="20"/>
      <c r="ADG806" s="20"/>
      <c r="ADH806" s="20"/>
      <c r="ADI806" s="20"/>
      <c r="ADJ806" s="20"/>
      <c r="ADK806" s="20"/>
      <c r="ADL806" s="20"/>
      <c r="ADM806" s="20"/>
      <c r="ADN806" s="20"/>
      <c r="ADO806" s="20"/>
      <c r="ADP806" s="20"/>
      <c r="ADQ806" s="20"/>
      <c r="ADR806" s="20"/>
      <c r="ADS806" s="20"/>
      <c r="ADT806" s="20"/>
      <c r="ADU806" s="20"/>
      <c r="ADV806" s="20"/>
      <c r="ADW806" s="20"/>
      <c r="ADX806" s="20"/>
      <c r="ADY806" s="20"/>
      <c r="ADZ806" s="20"/>
      <c r="AEA806" s="20"/>
      <c r="AEB806" s="20"/>
      <c r="AEC806" s="20"/>
      <c r="AED806" s="20"/>
      <c r="AEE806" s="20"/>
      <c r="AEF806" s="20"/>
      <c r="AEG806" s="20"/>
      <c r="AEH806" s="20"/>
      <c r="AEI806" s="20"/>
      <c r="AEJ806" s="20"/>
      <c r="AEK806" s="20"/>
      <c r="AEL806" s="20"/>
      <c r="AEM806" s="20"/>
      <c r="AEN806" s="20"/>
      <c r="AEO806" s="20"/>
      <c r="AEP806" s="20"/>
      <c r="AEQ806" s="20"/>
      <c r="AER806" s="20"/>
      <c r="AES806" s="20"/>
      <c r="AET806" s="20"/>
      <c r="AEU806" s="20"/>
      <c r="AEV806" s="20"/>
      <c r="AEW806" s="20"/>
      <c r="AEX806" s="20"/>
      <c r="AEY806" s="20"/>
      <c r="AEZ806" s="20"/>
      <c r="AFA806" s="20"/>
      <c r="AFB806" s="20"/>
      <c r="AFC806" s="20"/>
      <c r="AFD806" s="20"/>
      <c r="AFE806" s="20"/>
      <c r="AFF806" s="20"/>
      <c r="AFG806" s="20"/>
      <c r="AFH806" s="20"/>
      <c r="AFI806" s="20"/>
      <c r="AFJ806" s="20"/>
      <c r="AFK806" s="20"/>
      <c r="AFL806" s="20"/>
      <c r="AFM806" s="20"/>
      <c r="AFN806" s="20"/>
      <c r="AFO806" s="20"/>
      <c r="AFP806" s="20"/>
      <c r="AFQ806" s="20"/>
      <c r="AFR806" s="20"/>
      <c r="AFS806" s="20"/>
      <c r="AFT806" s="20"/>
      <c r="AFU806" s="20"/>
      <c r="AFV806" s="20"/>
      <c r="AFW806" s="20"/>
      <c r="AFX806" s="20"/>
      <c r="AFY806" s="20"/>
      <c r="AFZ806" s="20"/>
      <c r="AGA806" s="20"/>
      <c r="AGB806" s="20"/>
      <c r="AGC806" s="20"/>
      <c r="AGD806" s="20"/>
      <c r="AGE806" s="20"/>
      <c r="AGF806" s="20"/>
      <c r="AGG806" s="20"/>
      <c r="AGH806" s="20"/>
      <c r="AGI806" s="20"/>
      <c r="AGJ806" s="20"/>
      <c r="AGK806" s="20"/>
      <c r="AGL806" s="20"/>
      <c r="AGM806" s="20"/>
      <c r="AGN806" s="20"/>
      <c r="AGO806" s="20"/>
      <c r="AGP806" s="20"/>
      <c r="AGQ806" s="20"/>
      <c r="AGR806" s="20"/>
      <c r="AGS806" s="20"/>
      <c r="AGT806" s="20"/>
      <c r="AGU806" s="20"/>
      <c r="AGV806" s="20"/>
      <c r="AGW806" s="20"/>
      <c r="AGX806" s="20"/>
      <c r="AGY806" s="20"/>
      <c r="AGZ806" s="20"/>
      <c r="AHA806" s="20"/>
      <c r="AHB806" s="20"/>
      <c r="AHC806" s="20"/>
      <c r="AHD806" s="20"/>
      <c r="AHE806" s="20"/>
      <c r="AHF806" s="20"/>
      <c r="AHG806" s="20"/>
      <c r="AHH806" s="20"/>
      <c r="AHI806" s="20"/>
      <c r="AHJ806" s="20"/>
      <c r="AHK806" s="20"/>
      <c r="AHL806" s="20"/>
      <c r="AHM806" s="20"/>
      <c r="AHN806" s="20"/>
      <c r="AHO806" s="20"/>
      <c r="AHP806" s="20"/>
      <c r="AHQ806" s="20"/>
      <c r="AHR806" s="20"/>
      <c r="AHS806" s="20"/>
      <c r="AHT806" s="20"/>
      <c r="AHU806" s="20"/>
      <c r="AHV806" s="20"/>
      <c r="AHW806" s="20"/>
      <c r="AHX806" s="20"/>
      <c r="AHY806" s="20"/>
      <c r="AHZ806" s="20"/>
      <c r="AIA806" s="20"/>
      <c r="AIB806" s="20"/>
      <c r="AIC806" s="20"/>
      <c r="AID806" s="20"/>
      <c r="AIE806" s="20"/>
      <c r="AIF806" s="20"/>
      <c r="AIG806" s="20"/>
      <c r="AIH806" s="20"/>
      <c r="AII806" s="20"/>
      <c r="AIJ806" s="20"/>
      <c r="AIK806" s="20"/>
      <c r="AIL806" s="20"/>
      <c r="AIM806" s="20"/>
      <c r="AIN806" s="20"/>
      <c r="AIO806" s="20"/>
      <c r="AIP806" s="20"/>
      <c r="AIQ806" s="20"/>
      <c r="AIR806" s="20"/>
      <c r="AIS806" s="20"/>
      <c r="AIT806" s="20"/>
      <c r="AIU806" s="20"/>
      <c r="AIV806" s="20"/>
      <c r="AIW806" s="20"/>
      <c r="AIX806" s="20"/>
      <c r="AIY806" s="20"/>
      <c r="AIZ806" s="20"/>
      <c r="AJA806" s="20"/>
      <c r="AJB806" s="20"/>
      <c r="AJC806" s="20"/>
      <c r="AJD806" s="20"/>
      <c r="AJE806" s="20"/>
      <c r="AJF806" s="20"/>
      <c r="AJG806" s="20"/>
      <c r="AJH806" s="20"/>
      <c r="AJI806" s="20"/>
      <c r="AJJ806" s="20"/>
      <c r="AJK806" s="20"/>
      <c r="AJL806" s="20"/>
      <c r="AJM806" s="20"/>
      <c r="AJN806" s="20"/>
      <c r="AJO806" s="20"/>
      <c r="AJP806" s="20"/>
      <c r="AJQ806" s="20"/>
      <c r="AJR806" s="20"/>
      <c r="AJS806" s="20"/>
      <c r="AJT806" s="20"/>
      <c r="AJU806" s="20"/>
      <c r="AJV806" s="20"/>
      <c r="AJW806" s="20"/>
      <c r="AJX806" s="20"/>
      <c r="AJY806" s="20"/>
      <c r="AJZ806" s="20"/>
      <c r="AKA806" s="20"/>
      <c r="AKB806" s="20"/>
      <c r="AKC806" s="20"/>
      <c r="AKD806" s="20"/>
      <c r="AKE806" s="20"/>
      <c r="AKF806" s="20"/>
      <c r="AKG806" s="20"/>
      <c r="AKH806" s="20"/>
      <c r="AKI806" s="20"/>
      <c r="AKJ806" s="20"/>
      <c r="AKK806" s="20"/>
      <c r="AKL806" s="20"/>
      <c r="AKM806" s="20"/>
      <c r="AKN806" s="20"/>
      <c r="AKO806" s="20"/>
      <c r="AKP806" s="20"/>
      <c r="AKQ806" s="20"/>
      <c r="AKR806" s="20"/>
      <c r="AKS806" s="20"/>
      <c r="AKT806" s="20"/>
      <c r="AKU806" s="20"/>
      <c r="AKV806" s="20"/>
      <c r="AKW806" s="20"/>
      <c r="AKX806" s="20"/>
      <c r="AKY806" s="20"/>
      <c r="AKZ806" s="20"/>
      <c r="ALA806" s="20"/>
      <c r="ALB806" s="20"/>
      <c r="ALC806" s="20"/>
      <c r="ALD806" s="20"/>
      <c r="ALE806" s="20"/>
      <c r="ALF806" s="20"/>
      <c r="ALG806" s="20"/>
      <c r="ALH806" s="20"/>
      <c r="ALI806" s="20"/>
      <c r="ALJ806" s="20"/>
      <c r="ALK806" s="20"/>
      <c r="ALL806" s="20"/>
      <c r="ALM806" s="20"/>
      <c r="ALN806" s="20"/>
      <c r="ALO806" s="20"/>
      <c r="ALP806" s="20"/>
      <c r="ALQ806" s="20"/>
      <c r="ALR806" s="20"/>
      <c r="ALS806" s="20"/>
      <c r="ALT806" s="20"/>
      <c r="ALU806" s="20"/>
      <c r="ALV806" s="20"/>
      <c r="ALW806" s="20"/>
      <c r="ALX806" s="20"/>
      <c r="ALY806" s="20"/>
      <c r="ALZ806" s="20"/>
      <c r="AMA806" s="20"/>
      <c r="AMB806" s="20"/>
      <c r="AMC806" s="20"/>
      <c r="AMD806" s="20"/>
      <c r="AME806" s="20"/>
      <c r="AMF806" s="20"/>
      <c r="AMG806" s="20"/>
      <c r="AMH806" s="20"/>
      <c r="AMI806" s="20"/>
      <c r="AMJ806" s="20"/>
      <c r="AMK806" s="20"/>
      <c r="AML806" s="20"/>
      <c r="AMM806" s="20"/>
      <c r="AMN806" s="20"/>
      <c r="AMO806" s="20"/>
      <c r="AMP806" s="20"/>
      <c r="AMQ806" s="20"/>
      <c r="AMR806" s="20"/>
      <c r="AMS806" s="20"/>
      <c r="AMT806" s="20"/>
      <c r="AMU806" s="20"/>
      <c r="AMV806" s="20"/>
      <c r="AMW806" s="20"/>
      <c r="AMX806" s="20"/>
      <c r="AMY806" s="20"/>
      <c r="AMZ806" s="20"/>
      <c r="ANA806" s="20"/>
      <c r="ANB806" s="20"/>
      <c r="ANC806" s="20"/>
      <c r="AND806" s="20"/>
      <c r="ANE806" s="20"/>
      <c r="ANF806" s="20"/>
      <c r="ANG806" s="20"/>
      <c r="ANH806" s="20"/>
      <c r="ANI806" s="20"/>
      <c r="ANJ806" s="20"/>
      <c r="ANK806" s="20"/>
      <c r="ANL806" s="20"/>
      <c r="ANM806" s="20"/>
      <c r="ANN806" s="20"/>
      <c r="ANO806" s="20"/>
      <c r="ANP806" s="20"/>
      <c r="ANQ806" s="20"/>
      <c r="ANR806" s="20"/>
      <c r="ANS806" s="20"/>
      <c r="ANT806" s="20"/>
      <c r="ANU806" s="20"/>
      <c r="ANV806" s="20"/>
      <c r="ANW806" s="20"/>
      <c r="ANX806" s="20"/>
      <c r="ANY806" s="20"/>
      <c r="ANZ806" s="20"/>
      <c r="AOA806" s="20"/>
      <c r="AOB806" s="20"/>
      <c r="AOC806" s="20"/>
      <c r="AOD806" s="20"/>
      <c r="AOE806" s="20"/>
      <c r="AOF806" s="20"/>
      <c r="AOG806" s="20"/>
      <c r="AOH806" s="20"/>
      <c r="AOI806" s="20"/>
      <c r="AOJ806" s="20"/>
      <c r="AOK806" s="20"/>
      <c r="AOL806" s="20"/>
      <c r="AOM806" s="20"/>
      <c r="AON806" s="20"/>
      <c r="AOO806" s="20"/>
      <c r="AOP806" s="20"/>
      <c r="AOQ806" s="20"/>
      <c r="AOR806" s="20"/>
      <c r="AOS806" s="20"/>
      <c r="AOT806" s="20"/>
      <c r="AOU806" s="20"/>
      <c r="AOV806" s="20"/>
      <c r="AOW806" s="20"/>
      <c r="AOX806" s="20"/>
      <c r="AOY806" s="20"/>
      <c r="AOZ806" s="20"/>
      <c r="APA806" s="20"/>
      <c r="APB806" s="20"/>
      <c r="APC806" s="20"/>
      <c r="APD806" s="20"/>
      <c r="APE806" s="20"/>
      <c r="APF806" s="20"/>
      <c r="APG806" s="20"/>
      <c r="APH806" s="20"/>
      <c r="API806" s="20"/>
      <c r="APJ806" s="20"/>
      <c r="APK806" s="20"/>
      <c r="APL806" s="20"/>
      <c r="APM806" s="20"/>
      <c r="APN806" s="20"/>
      <c r="APO806" s="20"/>
      <c r="APP806" s="20"/>
      <c r="APQ806" s="20"/>
      <c r="APR806" s="20"/>
      <c r="APS806" s="20"/>
      <c r="APT806" s="20"/>
      <c r="APU806" s="20"/>
      <c r="APV806" s="20"/>
      <c r="APW806" s="20"/>
      <c r="APX806" s="20"/>
      <c r="APY806" s="20"/>
      <c r="APZ806" s="20"/>
      <c r="AQA806" s="20"/>
      <c r="AQB806" s="20"/>
      <c r="AQC806" s="20"/>
      <c r="AQD806" s="20"/>
      <c r="AQE806" s="20"/>
      <c r="AQF806" s="20"/>
      <c r="AQG806" s="20"/>
      <c r="AQH806" s="20"/>
      <c r="AQI806" s="20"/>
      <c r="AQJ806" s="20"/>
      <c r="AQK806" s="20"/>
      <c r="AQL806" s="20"/>
      <c r="AQM806" s="20"/>
      <c r="AQN806" s="20"/>
      <c r="AQO806" s="20"/>
      <c r="AQP806" s="20"/>
      <c r="AQQ806" s="20"/>
      <c r="AQR806" s="20"/>
      <c r="AQS806" s="20"/>
      <c r="AQT806" s="20"/>
      <c r="AQU806" s="20"/>
      <c r="AQV806" s="20"/>
      <c r="AQW806" s="20"/>
      <c r="AQX806" s="20"/>
      <c r="AQY806" s="20"/>
      <c r="AQZ806" s="20"/>
      <c r="ARA806" s="20"/>
      <c r="ARB806" s="20"/>
      <c r="ARC806" s="20"/>
      <c r="ARD806" s="20"/>
      <c r="ARE806" s="20"/>
      <c r="ARF806" s="20"/>
      <c r="ARG806" s="20"/>
      <c r="ARH806" s="20"/>
      <c r="ARI806" s="20"/>
      <c r="ARJ806" s="20"/>
      <c r="ARK806" s="20"/>
      <c r="ARL806" s="20"/>
      <c r="ARM806" s="20"/>
      <c r="ARN806" s="20"/>
      <c r="ARO806" s="20"/>
      <c r="ARP806" s="20"/>
      <c r="ARQ806" s="20"/>
      <c r="ARR806" s="20"/>
      <c r="ARS806" s="20"/>
      <c r="ART806" s="20"/>
      <c r="ARU806" s="20"/>
      <c r="ARV806" s="20"/>
      <c r="ARW806" s="20"/>
      <c r="ARX806" s="20"/>
      <c r="ARY806" s="20"/>
      <c r="ARZ806" s="20"/>
      <c r="ASA806" s="20"/>
      <c r="ASB806" s="20"/>
      <c r="ASC806" s="20"/>
      <c r="ASD806" s="20"/>
      <c r="ASE806" s="20"/>
      <c r="ASF806" s="20"/>
      <c r="ASG806" s="20"/>
      <c r="ASH806" s="20"/>
      <c r="ASI806" s="20"/>
      <c r="ASJ806" s="20"/>
      <c r="ASK806" s="20"/>
      <c r="ASL806" s="20"/>
      <c r="ASM806" s="20"/>
      <c r="ASN806" s="20"/>
      <c r="ASO806" s="20"/>
      <c r="ASP806" s="20"/>
      <c r="ASQ806" s="20"/>
      <c r="ASR806" s="20"/>
      <c r="ASS806" s="20"/>
      <c r="AST806" s="20"/>
      <c r="ASU806" s="20"/>
      <c r="ASV806" s="20"/>
      <c r="ASW806" s="20"/>
      <c r="ASX806" s="20"/>
      <c r="ASY806" s="20"/>
      <c r="ASZ806" s="20"/>
      <c r="ATA806" s="20"/>
      <c r="ATB806" s="20"/>
      <c r="ATC806" s="20"/>
      <c r="ATD806" s="20"/>
      <c r="ATE806" s="20"/>
      <c r="ATF806" s="20"/>
      <c r="ATG806" s="20"/>
      <c r="ATH806" s="20"/>
      <c r="ATI806" s="20"/>
      <c r="ATJ806" s="20"/>
      <c r="ATK806" s="20"/>
      <c r="ATL806" s="20"/>
      <c r="ATM806" s="20"/>
      <c r="ATN806" s="20"/>
      <c r="ATO806" s="20"/>
      <c r="ATP806" s="20"/>
      <c r="ATQ806" s="20"/>
      <c r="ATR806" s="20"/>
      <c r="ATS806" s="20"/>
      <c r="ATT806" s="20"/>
      <c r="ATU806" s="20"/>
      <c r="ATV806" s="20"/>
      <c r="ATW806" s="20"/>
      <c r="ATX806" s="20"/>
      <c r="ATY806" s="20"/>
      <c r="ATZ806" s="20"/>
      <c r="AUA806" s="20"/>
      <c r="AUB806" s="20"/>
      <c r="AUC806" s="20"/>
      <c r="AUD806" s="20"/>
      <c r="AUE806" s="20"/>
      <c r="AUF806" s="20"/>
      <c r="AUG806" s="20"/>
      <c r="AUH806" s="20"/>
      <c r="AUI806" s="20"/>
      <c r="AUJ806" s="20"/>
      <c r="AUK806" s="20"/>
      <c r="AUL806" s="20"/>
      <c r="AUM806" s="20"/>
      <c r="AUN806" s="20"/>
      <c r="AUO806" s="20"/>
      <c r="AUP806" s="20"/>
      <c r="AUQ806" s="20"/>
      <c r="AUR806" s="20"/>
      <c r="AUS806" s="20"/>
      <c r="AUT806" s="20"/>
      <c r="AUU806" s="20"/>
      <c r="AUV806" s="20"/>
      <c r="AUW806" s="20"/>
      <c r="AUX806" s="20"/>
      <c r="AUY806" s="20"/>
      <c r="AUZ806" s="20"/>
      <c r="AVA806" s="20"/>
      <c r="AVB806" s="20"/>
      <c r="AVC806" s="20"/>
      <c r="AVD806" s="20"/>
      <c r="AVE806" s="20"/>
      <c r="AVF806" s="20"/>
      <c r="AVG806" s="20"/>
      <c r="AVH806" s="20"/>
      <c r="AVI806" s="20"/>
      <c r="AVJ806" s="20"/>
      <c r="AVK806" s="20"/>
      <c r="AVL806" s="20"/>
      <c r="AVM806" s="20"/>
      <c r="AVN806" s="20"/>
      <c r="AVO806" s="20"/>
      <c r="AVP806" s="20"/>
      <c r="AVQ806" s="20"/>
      <c r="AVR806" s="20"/>
      <c r="AVS806" s="20"/>
      <c r="AVT806" s="20"/>
      <c r="AVU806" s="20"/>
      <c r="AVV806" s="20"/>
      <c r="AVW806" s="20"/>
      <c r="AVX806" s="20"/>
      <c r="AVY806" s="20"/>
      <c r="AVZ806" s="20"/>
      <c r="AWA806" s="20"/>
      <c r="AWB806" s="20"/>
      <c r="AWC806" s="20"/>
      <c r="AWD806" s="20"/>
      <c r="AWE806" s="20"/>
      <c r="AWF806" s="20"/>
      <c r="AWG806" s="20"/>
      <c r="AWH806" s="20"/>
      <c r="AWI806" s="20"/>
      <c r="AWJ806" s="20"/>
      <c r="AWK806" s="20"/>
      <c r="AWL806" s="20"/>
      <c r="AWM806" s="20"/>
      <c r="AWN806" s="20"/>
      <c r="AWO806" s="20"/>
      <c r="AWP806" s="20"/>
      <c r="AWQ806" s="20"/>
      <c r="AWR806" s="20"/>
      <c r="AWS806" s="20"/>
      <c r="AWT806" s="20"/>
      <c r="AWU806" s="20"/>
      <c r="AWV806" s="20"/>
      <c r="AWW806" s="20"/>
      <c r="AWX806" s="20"/>
      <c r="AWY806" s="20"/>
      <c r="AWZ806" s="20"/>
      <c r="AXA806" s="20"/>
      <c r="AXB806" s="20"/>
      <c r="AXC806" s="20"/>
      <c r="AXD806" s="20"/>
      <c r="AXE806" s="20"/>
      <c r="AXF806" s="20"/>
      <c r="AXG806" s="20"/>
      <c r="AXH806" s="20"/>
      <c r="AXI806" s="20"/>
      <c r="AXJ806" s="20"/>
      <c r="AXK806" s="20"/>
      <c r="AXL806" s="20"/>
      <c r="AXM806" s="20"/>
      <c r="AXN806" s="20"/>
      <c r="AXO806" s="20"/>
      <c r="AXP806" s="20"/>
      <c r="AXQ806" s="20"/>
      <c r="AXR806" s="20"/>
      <c r="AXS806" s="20"/>
      <c r="AXT806" s="20"/>
      <c r="AXU806" s="20"/>
      <c r="AXV806" s="20"/>
      <c r="AXW806" s="20"/>
      <c r="AXX806" s="20"/>
      <c r="AXY806" s="20"/>
      <c r="AXZ806" s="20"/>
      <c r="AYA806" s="20"/>
      <c r="AYB806" s="20"/>
      <c r="AYC806" s="20"/>
      <c r="AYD806" s="20"/>
      <c r="AYE806" s="20"/>
      <c r="AYF806" s="20"/>
      <c r="AYG806" s="20"/>
      <c r="AYH806" s="20"/>
      <c r="AYI806" s="20"/>
      <c r="AYJ806" s="20"/>
      <c r="AYK806" s="20"/>
      <c r="AYL806" s="20"/>
      <c r="AYM806" s="20"/>
      <c r="AYN806" s="20"/>
      <c r="AYO806" s="20"/>
      <c r="AYP806" s="20"/>
      <c r="AYQ806" s="20"/>
      <c r="AYR806" s="20"/>
      <c r="AYS806" s="20"/>
      <c r="AYT806" s="20"/>
      <c r="AYU806" s="20"/>
      <c r="AYV806" s="20"/>
      <c r="AYW806" s="20"/>
      <c r="AYX806" s="20"/>
      <c r="AYY806" s="20"/>
      <c r="AYZ806" s="20"/>
      <c r="AZA806" s="20"/>
      <c r="AZB806" s="20"/>
      <c r="AZC806" s="20"/>
      <c r="AZD806" s="20"/>
      <c r="AZE806" s="20"/>
      <c r="AZF806" s="20"/>
      <c r="AZG806" s="20"/>
      <c r="AZH806" s="20"/>
      <c r="AZI806" s="20"/>
      <c r="AZJ806" s="20"/>
      <c r="AZK806" s="20"/>
      <c r="AZL806" s="20"/>
      <c r="AZM806" s="20"/>
      <c r="AZN806" s="20"/>
      <c r="AZO806" s="20"/>
      <c r="AZP806" s="20"/>
      <c r="AZQ806" s="20"/>
      <c r="AZR806" s="20"/>
      <c r="AZS806" s="20"/>
      <c r="AZT806" s="20"/>
      <c r="AZU806" s="20"/>
      <c r="AZV806" s="20"/>
      <c r="AZW806" s="20"/>
      <c r="AZX806" s="20"/>
      <c r="AZY806" s="20"/>
      <c r="AZZ806" s="20"/>
      <c r="BAA806" s="20"/>
      <c r="BAB806" s="20"/>
      <c r="BAC806" s="20"/>
      <c r="BAD806" s="20"/>
      <c r="BAE806" s="20"/>
      <c r="BAF806" s="20"/>
      <c r="BAG806" s="20"/>
      <c r="BAH806" s="20"/>
      <c r="BAI806" s="20"/>
      <c r="BAJ806" s="20"/>
      <c r="BAK806" s="20"/>
      <c r="BAL806" s="20"/>
      <c r="BAM806" s="20"/>
      <c r="BAN806" s="20"/>
      <c r="BAO806" s="20"/>
      <c r="BAP806" s="20"/>
      <c r="BAQ806" s="20"/>
      <c r="BAR806" s="20"/>
      <c r="BAS806" s="20"/>
      <c r="BAT806" s="20"/>
      <c r="BAU806" s="20"/>
      <c r="BAV806" s="20"/>
      <c r="BAW806" s="20"/>
      <c r="BAX806" s="20"/>
      <c r="BAY806" s="20"/>
      <c r="BAZ806" s="20"/>
      <c r="BBA806" s="20"/>
      <c r="BBB806" s="20"/>
      <c r="BBC806" s="20"/>
      <c r="BBD806" s="20"/>
      <c r="BBE806" s="20"/>
      <c r="BBF806" s="20"/>
      <c r="BBG806" s="20"/>
      <c r="BBH806" s="20"/>
      <c r="BBI806" s="20"/>
      <c r="BBJ806" s="20"/>
      <c r="BBK806" s="20"/>
      <c r="BBL806" s="20"/>
      <c r="BBM806" s="20"/>
      <c r="BBN806" s="20"/>
      <c r="BBO806" s="20"/>
      <c r="BBP806" s="20"/>
      <c r="BBQ806" s="20"/>
      <c r="BBR806" s="20"/>
      <c r="BBS806" s="20"/>
      <c r="BBT806" s="20"/>
      <c r="BBU806" s="20"/>
      <c r="BBV806" s="20"/>
      <c r="BBW806" s="20"/>
      <c r="BBX806" s="20"/>
      <c r="BBY806" s="20"/>
      <c r="BBZ806" s="20"/>
      <c r="BCA806" s="20"/>
      <c r="BCB806" s="20"/>
      <c r="BCC806" s="20"/>
      <c r="BCD806" s="20"/>
      <c r="BCE806" s="20"/>
      <c r="BCF806" s="20"/>
      <c r="BCG806" s="20"/>
      <c r="BCH806" s="20"/>
      <c r="BCI806" s="20"/>
      <c r="BCJ806" s="20"/>
      <c r="BCK806" s="20"/>
      <c r="BCL806" s="20"/>
      <c r="BCM806" s="20"/>
      <c r="BCN806" s="20"/>
      <c r="BCO806" s="20"/>
      <c r="BCP806" s="20"/>
      <c r="BCQ806" s="20"/>
      <c r="BCR806" s="20"/>
      <c r="BCS806" s="20"/>
      <c r="BCT806" s="20"/>
      <c r="BCU806" s="20"/>
      <c r="BCV806" s="20"/>
      <c r="BCW806" s="20"/>
      <c r="BCX806" s="20"/>
      <c r="BCY806" s="20"/>
      <c r="BCZ806" s="20"/>
      <c r="BDA806" s="20"/>
      <c r="BDB806" s="20"/>
      <c r="BDC806" s="20"/>
      <c r="BDD806" s="20"/>
      <c r="BDE806" s="20"/>
      <c r="BDF806" s="20"/>
      <c r="BDG806" s="20"/>
      <c r="BDH806" s="20"/>
      <c r="BDI806" s="20"/>
      <c r="BDJ806" s="20"/>
      <c r="BDK806" s="20"/>
      <c r="BDL806" s="20"/>
      <c r="BDM806" s="20"/>
      <c r="BDN806" s="20"/>
      <c r="BDO806" s="20"/>
      <c r="BDP806" s="20"/>
      <c r="BDQ806" s="20"/>
      <c r="BDR806" s="20"/>
      <c r="BDS806" s="20"/>
      <c r="BDT806" s="20"/>
      <c r="BDU806" s="20"/>
      <c r="BDV806" s="20"/>
      <c r="BDW806" s="20"/>
      <c r="BDX806" s="20"/>
      <c r="BDY806" s="20"/>
      <c r="BDZ806" s="20"/>
      <c r="BEA806" s="20"/>
      <c r="BEB806" s="20"/>
      <c r="BEC806" s="20"/>
      <c r="BED806" s="20"/>
      <c r="BEE806" s="20"/>
      <c r="BEF806" s="20"/>
      <c r="BEG806" s="20"/>
      <c r="BEH806" s="20"/>
      <c r="BEI806" s="20"/>
      <c r="BEJ806" s="20"/>
      <c r="BEK806" s="20"/>
      <c r="BEL806" s="20"/>
      <c r="BEM806" s="20"/>
      <c r="BEN806" s="20"/>
      <c r="BEO806" s="20"/>
      <c r="BEP806" s="20"/>
      <c r="BEQ806" s="20"/>
      <c r="BER806" s="20"/>
      <c r="BES806" s="20"/>
      <c r="BET806" s="20"/>
      <c r="BEU806" s="20"/>
      <c r="BEV806" s="20"/>
      <c r="BEW806" s="20"/>
      <c r="BEX806" s="20"/>
      <c r="BEY806" s="20"/>
      <c r="BEZ806" s="20"/>
      <c r="BFA806" s="20"/>
      <c r="BFB806" s="20"/>
      <c r="BFC806" s="20"/>
      <c r="BFD806" s="20"/>
      <c r="BFE806" s="20"/>
      <c r="BFF806" s="20"/>
      <c r="BFG806" s="20"/>
      <c r="BFH806" s="20"/>
      <c r="BFI806" s="20"/>
      <c r="BFJ806" s="20"/>
      <c r="BFK806" s="20"/>
      <c r="BFL806" s="20"/>
      <c r="BFM806" s="20"/>
      <c r="BFN806" s="20"/>
      <c r="BFO806" s="20"/>
      <c r="BFP806" s="20"/>
      <c r="BFQ806" s="20"/>
      <c r="BFR806" s="20"/>
      <c r="BFS806" s="20"/>
      <c r="BFT806" s="20"/>
      <c r="BFU806" s="20"/>
      <c r="BFV806" s="20"/>
      <c r="BFW806" s="20"/>
      <c r="BFX806" s="20"/>
      <c r="BFY806" s="20"/>
      <c r="BFZ806" s="20"/>
      <c r="BGA806" s="20"/>
      <c r="BGB806" s="20"/>
      <c r="BGC806" s="20"/>
      <c r="BGD806" s="20"/>
      <c r="BGE806" s="20"/>
      <c r="BGF806" s="20"/>
      <c r="BGG806" s="20"/>
      <c r="BGH806" s="20"/>
      <c r="BGI806" s="20"/>
      <c r="BGJ806" s="20"/>
      <c r="BGK806" s="20"/>
      <c r="BGL806" s="20"/>
      <c r="BGM806" s="20"/>
      <c r="BGN806" s="20"/>
      <c r="BGO806" s="20"/>
      <c r="BGP806" s="20"/>
      <c r="BGQ806" s="20"/>
      <c r="BGR806" s="20"/>
      <c r="BGS806" s="20"/>
      <c r="BGT806" s="20"/>
      <c r="BGU806" s="20"/>
      <c r="BGV806" s="20"/>
      <c r="BGW806" s="20"/>
      <c r="BGX806" s="20"/>
      <c r="BGY806" s="20"/>
      <c r="BGZ806" s="20"/>
      <c r="BHA806" s="20"/>
      <c r="BHB806" s="20"/>
      <c r="BHC806" s="20"/>
      <c r="BHD806" s="20"/>
      <c r="BHE806" s="20"/>
      <c r="BHF806" s="20"/>
      <c r="BHG806" s="20"/>
      <c r="BHH806" s="20"/>
      <c r="BHI806" s="20"/>
      <c r="BHJ806" s="20"/>
      <c r="BHK806" s="20"/>
      <c r="BHL806" s="20"/>
      <c r="BHM806" s="20"/>
      <c r="BHN806" s="20"/>
      <c r="BHO806" s="20"/>
      <c r="BHP806" s="20"/>
      <c r="BHQ806" s="20"/>
      <c r="BHR806" s="20"/>
      <c r="BHS806" s="20"/>
      <c r="BHT806" s="20"/>
      <c r="BHU806" s="20"/>
      <c r="BHV806" s="20"/>
      <c r="BHW806" s="20"/>
      <c r="BHX806" s="20"/>
      <c r="BHY806" s="20"/>
      <c r="BHZ806" s="20"/>
      <c r="BIA806" s="20"/>
      <c r="BIB806" s="20"/>
      <c r="BIC806" s="20"/>
      <c r="BID806" s="20"/>
      <c r="BIE806" s="20"/>
      <c r="BIF806" s="20"/>
      <c r="BIG806" s="20"/>
      <c r="BIH806" s="20"/>
      <c r="BII806" s="20"/>
      <c r="BIJ806" s="20"/>
      <c r="BIK806" s="20"/>
      <c r="BIL806" s="20"/>
      <c r="BIM806" s="20"/>
      <c r="BIN806" s="20"/>
      <c r="BIO806" s="20"/>
      <c r="BIP806" s="20"/>
      <c r="BIQ806" s="20"/>
      <c r="BIR806" s="20"/>
      <c r="BIS806" s="20"/>
      <c r="BIT806" s="20"/>
      <c r="BIU806" s="20"/>
      <c r="BIV806" s="20"/>
      <c r="BIW806" s="20"/>
      <c r="BIX806" s="20"/>
      <c r="BIY806" s="20"/>
      <c r="BIZ806" s="20"/>
      <c r="BJA806" s="20"/>
      <c r="BJB806" s="20"/>
      <c r="BJC806" s="20"/>
      <c r="BJD806" s="20"/>
      <c r="BJE806" s="20"/>
      <c r="BJF806" s="20"/>
      <c r="BJG806" s="20"/>
      <c r="BJH806" s="20"/>
      <c r="BJI806" s="20"/>
      <c r="BJJ806" s="20"/>
      <c r="BJK806" s="20"/>
      <c r="BJL806" s="20"/>
      <c r="BJM806" s="20"/>
      <c r="BJN806" s="20"/>
      <c r="BJO806" s="20"/>
      <c r="BJP806" s="20"/>
      <c r="BJQ806" s="20"/>
      <c r="BJR806" s="20"/>
      <c r="BJS806" s="20"/>
      <c r="BJT806" s="20"/>
      <c r="BJU806" s="20"/>
      <c r="BJV806" s="20"/>
      <c r="BJW806" s="20"/>
      <c r="BJX806" s="20"/>
      <c r="BJY806" s="20"/>
      <c r="BJZ806" s="20"/>
      <c r="BKA806" s="20"/>
      <c r="BKB806" s="20"/>
      <c r="BKC806" s="20"/>
      <c r="BKD806" s="20"/>
      <c r="BKE806" s="20"/>
      <c r="BKF806" s="20"/>
      <c r="BKG806" s="20"/>
      <c r="BKH806" s="20"/>
      <c r="BKI806" s="20"/>
      <c r="BKJ806" s="20"/>
      <c r="BKK806" s="20"/>
      <c r="BKL806" s="20"/>
      <c r="BKM806" s="20"/>
      <c r="BKN806" s="20"/>
      <c r="BKO806" s="20"/>
      <c r="BKP806" s="20"/>
      <c r="BKQ806" s="20"/>
      <c r="BKR806" s="20"/>
      <c r="BKS806" s="20"/>
      <c r="BKT806" s="20"/>
      <c r="BKU806" s="20"/>
      <c r="BKV806" s="20"/>
      <c r="BKW806" s="20"/>
      <c r="BKX806" s="20"/>
      <c r="BKY806" s="20"/>
      <c r="BKZ806" s="20"/>
      <c r="BLA806" s="20"/>
      <c r="BLB806" s="20"/>
      <c r="BLC806" s="20"/>
      <c r="BLD806" s="20"/>
      <c r="BLE806" s="20"/>
      <c r="BLF806" s="20"/>
      <c r="BLG806" s="20"/>
      <c r="BLH806" s="20"/>
      <c r="BLI806" s="20"/>
      <c r="BLJ806" s="20"/>
      <c r="BLK806" s="20"/>
      <c r="BLL806" s="20"/>
      <c r="BLM806" s="20"/>
      <c r="BLN806" s="20"/>
      <c r="BLO806" s="20"/>
      <c r="BLP806" s="20"/>
      <c r="BLQ806" s="20"/>
      <c r="BLR806" s="20"/>
      <c r="BLS806" s="20"/>
      <c r="BLT806" s="20"/>
      <c r="BLU806" s="20"/>
      <c r="BLV806" s="20"/>
      <c r="BLW806" s="20"/>
      <c r="BLX806" s="20"/>
      <c r="BLY806" s="20"/>
      <c r="BLZ806" s="20"/>
      <c r="BMA806" s="20"/>
      <c r="BMB806" s="20"/>
      <c r="BMC806" s="20"/>
      <c r="BMD806" s="20"/>
      <c r="BME806" s="20"/>
      <c r="BMF806" s="20"/>
      <c r="BMG806" s="20"/>
      <c r="BMH806" s="20"/>
      <c r="BMI806" s="20"/>
      <c r="BMJ806" s="20"/>
      <c r="BMK806" s="20"/>
      <c r="BML806" s="20"/>
      <c r="BMM806" s="20"/>
      <c r="BMN806" s="20"/>
      <c r="BMO806" s="20"/>
      <c r="BMP806" s="20"/>
      <c r="BMQ806" s="20"/>
      <c r="BMR806" s="20"/>
      <c r="BMS806" s="20"/>
      <c r="BMT806" s="20"/>
      <c r="BMU806" s="20"/>
      <c r="BMV806" s="20"/>
      <c r="BMW806" s="20"/>
      <c r="BMX806" s="20"/>
      <c r="BMY806" s="20"/>
      <c r="BMZ806" s="20"/>
      <c r="BNA806" s="20"/>
      <c r="BNB806" s="20"/>
      <c r="BNC806" s="20"/>
      <c r="BND806" s="20"/>
      <c r="BNE806" s="20"/>
      <c r="BNF806" s="20"/>
      <c r="BNG806" s="20"/>
      <c r="BNH806" s="20"/>
      <c r="BNI806" s="20"/>
      <c r="BNJ806" s="20"/>
      <c r="BNK806" s="20"/>
      <c r="BNL806" s="20"/>
      <c r="BNM806" s="20"/>
      <c r="BNN806" s="20"/>
      <c r="BNO806" s="20"/>
      <c r="BNP806" s="20"/>
      <c r="BNQ806" s="20"/>
      <c r="BNR806" s="20"/>
      <c r="BNS806" s="20"/>
      <c r="BNT806" s="20"/>
      <c r="BNU806" s="20"/>
      <c r="BNV806" s="20"/>
      <c r="BNW806" s="20"/>
      <c r="BNX806" s="20"/>
      <c r="BNY806" s="20"/>
      <c r="BNZ806" s="20"/>
      <c r="BOA806" s="20"/>
      <c r="BOB806" s="20"/>
      <c r="BOC806" s="20"/>
      <c r="BOD806" s="20"/>
      <c r="BOE806" s="20"/>
      <c r="BOF806" s="20"/>
      <c r="BOG806" s="20"/>
      <c r="BOH806" s="20"/>
      <c r="BOI806" s="20"/>
      <c r="BOJ806" s="20"/>
      <c r="BOK806" s="20"/>
      <c r="BOL806" s="20"/>
      <c r="BOM806" s="20"/>
      <c r="BON806" s="20"/>
      <c r="BOO806" s="20"/>
      <c r="BOP806" s="20"/>
      <c r="BOQ806" s="20"/>
      <c r="BOR806" s="20"/>
      <c r="BOS806" s="20"/>
      <c r="BOT806" s="20"/>
      <c r="BOU806" s="20"/>
      <c r="BOV806" s="20"/>
      <c r="BOW806" s="20"/>
      <c r="BOX806" s="20"/>
      <c r="BOY806" s="20"/>
      <c r="BOZ806" s="20"/>
      <c r="BPA806" s="20"/>
      <c r="BPB806" s="20"/>
      <c r="BPC806" s="20"/>
      <c r="BPD806" s="20"/>
      <c r="BPE806" s="20"/>
      <c r="BPF806" s="20"/>
      <c r="BPG806" s="20"/>
      <c r="BPH806" s="20"/>
      <c r="BPI806" s="20"/>
      <c r="BPJ806" s="20"/>
      <c r="BPK806" s="20"/>
      <c r="BPL806" s="20"/>
      <c r="BPM806" s="20"/>
      <c r="BPN806" s="20"/>
      <c r="BPO806" s="20"/>
      <c r="BPP806" s="20"/>
      <c r="BPQ806" s="20"/>
      <c r="BPR806" s="20"/>
      <c r="BPS806" s="20"/>
      <c r="BPT806" s="20"/>
      <c r="BPU806" s="20"/>
      <c r="BPV806" s="20"/>
      <c r="BPW806" s="20"/>
      <c r="BPX806" s="20"/>
      <c r="BPY806" s="20"/>
      <c r="BPZ806" s="20"/>
      <c r="BQA806" s="20"/>
      <c r="BQB806" s="20"/>
      <c r="BQC806" s="20"/>
      <c r="BQD806" s="20"/>
      <c r="BQE806" s="20"/>
      <c r="BQF806" s="20"/>
      <c r="BQG806" s="20"/>
      <c r="BQH806" s="20"/>
      <c r="BQI806" s="20"/>
      <c r="BQJ806" s="20"/>
      <c r="BQK806" s="20"/>
      <c r="BQL806" s="20"/>
      <c r="BQM806" s="20"/>
      <c r="BQN806" s="20"/>
      <c r="BQO806" s="20"/>
      <c r="BQP806" s="20"/>
      <c r="BQQ806" s="20"/>
      <c r="BQR806" s="20"/>
      <c r="BQS806" s="20"/>
      <c r="BQT806" s="20"/>
      <c r="BQU806" s="20"/>
      <c r="BQV806" s="20"/>
      <c r="BQW806" s="20"/>
      <c r="BQX806" s="20"/>
      <c r="BQY806" s="20"/>
      <c r="BQZ806" s="20"/>
      <c r="BRA806" s="20"/>
      <c r="BRB806" s="20"/>
      <c r="BRC806" s="20"/>
      <c r="BRD806" s="20"/>
      <c r="BRE806" s="20"/>
      <c r="BRF806" s="20"/>
      <c r="BRG806" s="20"/>
      <c r="BRH806" s="20"/>
      <c r="BRI806" s="20"/>
      <c r="BRJ806" s="20"/>
      <c r="BRK806" s="20"/>
      <c r="BRL806" s="20"/>
      <c r="BRM806" s="20"/>
      <c r="BRN806" s="20"/>
      <c r="BRO806" s="20"/>
      <c r="BRP806" s="20"/>
      <c r="BRQ806" s="20"/>
      <c r="BRR806" s="20"/>
      <c r="BRS806" s="20"/>
      <c r="BRT806" s="20"/>
      <c r="BRU806" s="20"/>
      <c r="BRV806" s="20"/>
      <c r="BRW806" s="20"/>
      <c r="BRX806" s="20"/>
      <c r="BRY806" s="20"/>
      <c r="BRZ806" s="20"/>
      <c r="BSA806" s="20"/>
      <c r="BSB806" s="20"/>
      <c r="BSC806" s="20"/>
      <c r="BSD806" s="20"/>
      <c r="BSE806" s="20"/>
      <c r="BSF806" s="20"/>
      <c r="BSG806" s="20"/>
      <c r="BSH806" s="20"/>
      <c r="BSI806" s="20"/>
      <c r="BSJ806" s="20"/>
      <c r="BSK806" s="20"/>
      <c r="BSL806" s="20"/>
      <c r="BSM806" s="20"/>
      <c r="BSN806" s="20"/>
      <c r="BSO806" s="20"/>
      <c r="BSP806" s="20"/>
      <c r="BSQ806" s="20"/>
      <c r="BSR806" s="20"/>
      <c r="BSS806" s="20"/>
      <c r="BST806" s="20"/>
      <c r="BSU806" s="20"/>
      <c r="BSV806" s="20"/>
      <c r="BSW806" s="20"/>
      <c r="BSX806" s="20"/>
      <c r="BSY806" s="20"/>
      <c r="BSZ806" s="20"/>
      <c r="BTA806" s="20"/>
      <c r="BTB806" s="20"/>
      <c r="BTC806" s="20"/>
      <c r="BTD806" s="20"/>
      <c r="BTE806" s="20"/>
      <c r="BTF806" s="20"/>
      <c r="BTG806" s="20"/>
      <c r="BTH806" s="20"/>
      <c r="BTI806" s="20"/>
      <c r="BTJ806" s="20"/>
      <c r="BTK806" s="20"/>
      <c r="BTL806" s="20"/>
      <c r="BTM806" s="20"/>
      <c r="BTN806" s="20"/>
      <c r="BTO806" s="20"/>
      <c r="BTP806" s="20"/>
      <c r="BTQ806" s="20"/>
      <c r="BTR806" s="20"/>
      <c r="BTS806" s="20"/>
      <c r="BTT806" s="20"/>
      <c r="BTU806" s="20"/>
      <c r="BTV806" s="20"/>
      <c r="BTW806" s="20"/>
      <c r="BTX806" s="20"/>
      <c r="BTY806" s="20"/>
      <c r="BTZ806" s="20"/>
      <c r="BUA806" s="20"/>
      <c r="BUB806" s="20"/>
      <c r="BUC806" s="20"/>
      <c r="BUD806" s="20"/>
      <c r="BUE806" s="20"/>
      <c r="BUF806" s="20"/>
      <c r="BUG806" s="20"/>
      <c r="BUH806" s="20"/>
      <c r="BUI806" s="20"/>
      <c r="BUJ806" s="20"/>
      <c r="BUK806" s="20"/>
      <c r="BUL806" s="20"/>
      <c r="BUM806" s="20"/>
      <c r="BUN806" s="20"/>
      <c r="BUO806" s="20"/>
      <c r="BUP806" s="20"/>
      <c r="BUQ806" s="20"/>
      <c r="BUR806" s="20"/>
      <c r="BUS806" s="20"/>
      <c r="BUT806" s="20"/>
      <c r="BUU806" s="20"/>
      <c r="BUV806" s="20"/>
      <c r="BUW806" s="20"/>
      <c r="BUX806" s="20"/>
      <c r="BUY806" s="20"/>
      <c r="BUZ806" s="20"/>
      <c r="BVA806" s="20"/>
      <c r="BVB806" s="20"/>
      <c r="BVC806" s="20"/>
      <c r="BVD806" s="20"/>
      <c r="BVE806" s="20"/>
      <c r="BVF806" s="20"/>
      <c r="BVG806" s="20"/>
      <c r="BVH806" s="20"/>
      <c r="BVI806" s="20"/>
      <c r="BVJ806" s="20"/>
      <c r="BVK806" s="20"/>
      <c r="BVL806" s="20"/>
      <c r="BVM806" s="20"/>
      <c r="BVN806" s="20"/>
      <c r="BVO806" s="20"/>
      <c r="BVP806" s="20"/>
      <c r="BVQ806" s="20"/>
      <c r="BVR806" s="20"/>
      <c r="BVS806" s="20"/>
      <c r="BVT806" s="20"/>
      <c r="BVU806" s="20"/>
      <c r="BVV806" s="20"/>
      <c r="BVW806" s="20"/>
      <c r="BVX806" s="20"/>
      <c r="BVY806" s="20"/>
      <c r="BVZ806" s="20"/>
      <c r="BWA806" s="20"/>
      <c r="BWB806" s="20"/>
      <c r="BWC806" s="20"/>
      <c r="BWD806" s="20"/>
      <c r="BWE806" s="20"/>
      <c r="BWF806" s="20"/>
      <c r="BWG806" s="20"/>
      <c r="BWH806" s="20"/>
      <c r="BWI806" s="20"/>
      <c r="BWJ806" s="20"/>
      <c r="BWK806" s="20"/>
      <c r="BWL806" s="20"/>
      <c r="BWM806" s="20"/>
      <c r="BWN806" s="20"/>
      <c r="BWO806" s="20"/>
      <c r="BWP806" s="20"/>
      <c r="BWQ806" s="20"/>
      <c r="BWR806" s="20"/>
      <c r="BWS806" s="20"/>
      <c r="BWT806" s="20"/>
      <c r="BWU806" s="20"/>
      <c r="BWV806" s="20"/>
      <c r="BWW806" s="20"/>
      <c r="BWX806" s="20"/>
      <c r="BWY806" s="20"/>
      <c r="BWZ806" s="20"/>
      <c r="BXA806" s="20"/>
      <c r="BXB806" s="20"/>
      <c r="BXC806" s="20"/>
      <c r="BXD806" s="20"/>
      <c r="BXE806" s="20"/>
      <c r="BXF806" s="20"/>
      <c r="BXG806" s="20"/>
      <c r="BXH806" s="20"/>
      <c r="BXI806" s="20"/>
      <c r="BXJ806" s="20"/>
      <c r="BXK806" s="20"/>
      <c r="BXL806" s="20"/>
      <c r="BXM806" s="20"/>
      <c r="BXN806" s="20"/>
      <c r="BXO806" s="20"/>
      <c r="BXP806" s="20"/>
      <c r="BXQ806" s="20"/>
      <c r="BXR806" s="20"/>
      <c r="BXS806" s="20"/>
      <c r="BXT806" s="20"/>
      <c r="BXU806" s="20"/>
      <c r="BXV806" s="20"/>
      <c r="BXW806" s="20"/>
      <c r="BXX806" s="20"/>
      <c r="BXY806" s="20"/>
      <c r="BXZ806" s="20"/>
      <c r="BYA806" s="20"/>
      <c r="BYB806" s="20"/>
      <c r="BYC806" s="20"/>
      <c r="BYD806" s="20"/>
      <c r="BYE806" s="20"/>
      <c r="BYF806" s="20"/>
      <c r="BYG806" s="20"/>
      <c r="BYH806" s="20"/>
      <c r="BYI806" s="20"/>
      <c r="BYJ806" s="20"/>
      <c r="BYK806" s="20"/>
      <c r="BYL806" s="20"/>
      <c r="BYM806" s="20"/>
      <c r="BYN806" s="20"/>
      <c r="BYO806" s="20"/>
      <c r="BYP806" s="20"/>
      <c r="BYQ806" s="20"/>
      <c r="BYR806" s="20"/>
      <c r="BYS806" s="20"/>
      <c r="BYT806" s="20"/>
      <c r="BYU806" s="20"/>
      <c r="BYV806" s="20"/>
      <c r="BYW806" s="20"/>
      <c r="BYX806" s="20"/>
      <c r="BYY806" s="20"/>
      <c r="BYZ806" s="20"/>
      <c r="BZA806" s="20"/>
      <c r="BZB806" s="20"/>
      <c r="BZC806" s="20"/>
      <c r="BZD806" s="20"/>
      <c r="BZE806" s="20"/>
      <c r="BZF806" s="20"/>
      <c r="BZG806" s="20"/>
      <c r="BZH806" s="20"/>
      <c r="BZI806" s="20"/>
      <c r="BZJ806" s="20"/>
      <c r="BZK806" s="20"/>
      <c r="BZL806" s="20"/>
      <c r="BZM806" s="20"/>
      <c r="BZN806" s="20"/>
      <c r="BZO806" s="20"/>
      <c r="BZP806" s="20"/>
      <c r="BZQ806" s="20"/>
      <c r="BZR806" s="20"/>
      <c r="BZS806" s="20"/>
      <c r="BZT806" s="20"/>
      <c r="BZU806" s="20"/>
      <c r="BZV806" s="20"/>
      <c r="BZW806" s="20"/>
      <c r="BZX806" s="20"/>
      <c r="BZY806" s="20"/>
      <c r="BZZ806" s="20"/>
      <c r="CAA806" s="20"/>
      <c r="CAB806" s="20"/>
      <c r="CAC806" s="20"/>
      <c r="CAD806" s="20"/>
      <c r="CAE806" s="20"/>
      <c r="CAF806" s="20"/>
      <c r="CAG806" s="20"/>
      <c r="CAH806" s="20"/>
      <c r="CAI806" s="20"/>
      <c r="CAJ806" s="20"/>
      <c r="CAK806" s="20"/>
      <c r="CAL806" s="20"/>
      <c r="CAM806" s="20"/>
      <c r="CAN806" s="20"/>
      <c r="CAO806" s="20"/>
      <c r="CAP806" s="20"/>
      <c r="CAQ806" s="20"/>
      <c r="CAR806" s="20"/>
      <c r="CAS806" s="20"/>
      <c r="CAT806" s="20"/>
      <c r="CAU806" s="20"/>
      <c r="CAV806" s="20"/>
      <c r="CAW806" s="20"/>
      <c r="CAX806" s="20"/>
      <c r="CAY806" s="20"/>
      <c r="CAZ806" s="20"/>
      <c r="CBA806" s="20"/>
      <c r="CBB806" s="20"/>
      <c r="CBC806" s="20"/>
      <c r="CBD806" s="20"/>
      <c r="CBE806" s="20"/>
      <c r="CBF806" s="20"/>
      <c r="CBG806" s="20"/>
      <c r="CBH806" s="20"/>
      <c r="CBI806" s="20"/>
      <c r="CBJ806" s="20"/>
      <c r="CBK806" s="20"/>
      <c r="CBL806" s="20"/>
      <c r="CBM806" s="20"/>
      <c r="CBN806" s="20"/>
      <c r="CBO806" s="20"/>
      <c r="CBP806" s="20"/>
      <c r="CBQ806" s="20"/>
      <c r="CBR806" s="20"/>
      <c r="CBS806" s="20"/>
      <c r="CBT806" s="20"/>
      <c r="CBU806" s="20"/>
      <c r="CBV806" s="20"/>
      <c r="CBW806" s="20"/>
      <c r="CBX806" s="20"/>
      <c r="CBY806" s="20"/>
      <c r="CBZ806" s="20"/>
      <c r="CCA806" s="20"/>
      <c r="CCB806" s="20"/>
      <c r="CCC806" s="20"/>
      <c r="CCD806" s="20"/>
      <c r="CCE806" s="20"/>
      <c r="CCF806" s="20"/>
      <c r="CCG806" s="20"/>
      <c r="CCH806" s="20"/>
      <c r="CCI806" s="20"/>
      <c r="CCJ806" s="20"/>
      <c r="CCK806" s="20"/>
      <c r="CCL806" s="20"/>
      <c r="CCM806" s="20"/>
      <c r="CCN806" s="20"/>
      <c r="CCO806" s="20"/>
      <c r="CCP806" s="20"/>
      <c r="CCQ806" s="20"/>
      <c r="CCR806" s="20"/>
      <c r="CCS806" s="20"/>
      <c r="CCT806" s="20"/>
      <c r="CCU806" s="20"/>
      <c r="CCV806" s="20"/>
      <c r="CCW806" s="20"/>
      <c r="CCX806" s="20"/>
      <c r="CCY806" s="20"/>
      <c r="CCZ806" s="20"/>
      <c r="CDA806" s="20"/>
      <c r="CDB806" s="20"/>
      <c r="CDC806" s="20"/>
      <c r="CDD806" s="20"/>
      <c r="CDE806" s="20"/>
      <c r="CDF806" s="20"/>
      <c r="CDG806" s="20"/>
      <c r="CDH806" s="20"/>
      <c r="CDI806" s="20"/>
      <c r="CDJ806" s="20"/>
      <c r="CDK806" s="20"/>
      <c r="CDL806" s="20"/>
      <c r="CDM806" s="20"/>
      <c r="CDN806" s="20"/>
      <c r="CDO806" s="20"/>
      <c r="CDP806" s="20"/>
      <c r="CDQ806" s="20"/>
      <c r="CDR806" s="20"/>
      <c r="CDS806" s="20"/>
      <c r="CDT806" s="20"/>
      <c r="CDU806" s="20"/>
      <c r="CDV806" s="20"/>
      <c r="CDW806" s="20"/>
      <c r="CDX806" s="20"/>
      <c r="CDY806" s="20"/>
      <c r="CDZ806" s="20"/>
      <c r="CEA806" s="20"/>
      <c r="CEB806" s="20"/>
      <c r="CEC806" s="20"/>
      <c r="CED806" s="20"/>
      <c r="CEE806" s="20"/>
      <c r="CEF806" s="20"/>
      <c r="CEG806" s="20"/>
      <c r="CEH806" s="20"/>
      <c r="CEI806" s="20"/>
      <c r="CEJ806" s="20"/>
      <c r="CEK806" s="20"/>
      <c r="CEL806" s="20"/>
      <c r="CEM806" s="20"/>
      <c r="CEN806" s="20"/>
      <c r="CEO806" s="20"/>
      <c r="CEP806" s="20"/>
      <c r="CEQ806" s="20"/>
      <c r="CER806" s="20"/>
      <c r="CES806" s="20"/>
      <c r="CET806" s="20"/>
      <c r="CEU806" s="20"/>
      <c r="CEV806" s="20"/>
      <c r="CEW806" s="20"/>
      <c r="CEX806" s="20"/>
      <c r="CEY806" s="20"/>
      <c r="CEZ806" s="20"/>
      <c r="CFA806" s="20"/>
      <c r="CFB806" s="20"/>
      <c r="CFC806" s="20"/>
      <c r="CFD806" s="20"/>
      <c r="CFE806" s="20"/>
      <c r="CFF806" s="20"/>
      <c r="CFG806" s="20"/>
      <c r="CFH806" s="20"/>
      <c r="CFI806" s="20"/>
      <c r="CFJ806" s="20"/>
      <c r="CFK806" s="20"/>
      <c r="CFL806" s="20"/>
      <c r="CFM806" s="20"/>
      <c r="CFN806" s="20"/>
      <c r="CFO806" s="20"/>
      <c r="CFP806" s="20"/>
      <c r="CFQ806" s="20"/>
      <c r="CFR806" s="20"/>
      <c r="CFS806" s="20"/>
      <c r="CFT806" s="20"/>
      <c r="CFU806" s="20"/>
      <c r="CFV806" s="20"/>
      <c r="CFW806" s="20"/>
      <c r="CFX806" s="20"/>
      <c r="CFY806" s="20"/>
      <c r="CFZ806" s="20"/>
      <c r="CGA806" s="20"/>
      <c r="CGB806" s="20"/>
      <c r="CGC806" s="20"/>
      <c r="CGD806" s="20"/>
      <c r="CGE806" s="20"/>
      <c r="CGF806" s="20"/>
      <c r="CGG806" s="20"/>
      <c r="CGH806" s="20"/>
      <c r="CGI806" s="20"/>
      <c r="CGJ806" s="20"/>
      <c r="CGK806" s="20"/>
      <c r="CGL806" s="20"/>
      <c r="CGM806" s="20"/>
      <c r="CGN806" s="20"/>
      <c r="CGO806" s="20"/>
      <c r="CGP806" s="20"/>
      <c r="CGQ806" s="20"/>
      <c r="CGR806" s="20"/>
      <c r="CGS806" s="20"/>
      <c r="CGT806" s="20"/>
      <c r="CGU806" s="20"/>
      <c r="CGV806" s="20"/>
      <c r="CGW806" s="20"/>
      <c r="CGX806" s="20"/>
      <c r="CGY806" s="20"/>
      <c r="CGZ806" s="20"/>
      <c r="CHA806" s="20"/>
      <c r="CHB806" s="20"/>
      <c r="CHC806" s="20"/>
      <c r="CHD806" s="20"/>
      <c r="CHE806" s="20"/>
      <c r="CHF806" s="20"/>
      <c r="CHG806" s="20"/>
      <c r="CHH806" s="20"/>
      <c r="CHI806" s="20"/>
      <c r="CHJ806" s="20"/>
      <c r="CHK806" s="20"/>
      <c r="CHL806" s="20"/>
      <c r="CHM806" s="20"/>
      <c r="CHN806" s="20"/>
      <c r="CHO806" s="20"/>
      <c r="CHP806" s="20"/>
      <c r="CHQ806" s="20"/>
      <c r="CHR806" s="20"/>
      <c r="CHS806" s="20"/>
      <c r="CHT806" s="20"/>
      <c r="CHU806" s="20"/>
      <c r="CHV806" s="20"/>
      <c r="CHW806" s="20"/>
      <c r="CHX806" s="20"/>
      <c r="CHY806" s="20"/>
      <c r="CHZ806" s="20"/>
      <c r="CIA806" s="20"/>
      <c r="CIB806" s="20"/>
      <c r="CIC806" s="20"/>
      <c r="CID806" s="20"/>
      <c r="CIE806" s="20"/>
      <c r="CIF806" s="20"/>
      <c r="CIG806" s="20"/>
      <c r="CIH806" s="20"/>
      <c r="CII806" s="20"/>
      <c r="CIJ806" s="20"/>
      <c r="CIK806" s="20"/>
      <c r="CIL806" s="20"/>
      <c r="CIM806" s="20"/>
      <c r="CIN806" s="20"/>
      <c r="CIO806" s="20"/>
      <c r="CIP806" s="20"/>
      <c r="CIQ806" s="20"/>
      <c r="CIR806" s="20"/>
      <c r="CIS806" s="20"/>
      <c r="CIT806" s="20"/>
      <c r="CIU806" s="20"/>
      <c r="CIV806" s="20"/>
      <c r="CIW806" s="20"/>
      <c r="CIX806" s="20"/>
      <c r="CIY806" s="20"/>
      <c r="CIZ806" s="20"/>
      <c r="CJA806" s="20"/>
      <c r="CJB806" s="20"/>
      <c r="CJC806" s="20"/>
      <c r="CJD806" s="20"/>
      <c r="CJE806" s="20"/>
      <c r="CJF806" s="20"/>
      <c r="CJG806" s="20"/>
      <c r="CJH806" s="20"/>
      <c r="CJI806" s="20"/>
      <c r="CJJ806" s="20"/>
      <c r="CJK806" s="20"/>
      <c r="CJL806" s="20"/>
      <c r="CJM806" s="20"/>
      <c r="CJN806" s="20"/>
      <c r="CJO806" s="20"/>
      <c r="CJP806" s="20"/>
      <c r="CJQ806" s="20"/>
      <c r="CJR806" s="20"/>
      <c r="CJS806" s="20"/>
      <c r="CJT806" s="20"/>
      <c r="CJU806" s="20"/>
      <c r="CJV806" s="20"/>
      <c r="CJW806" s="20"/>
      <c r="CJX806" s="20"/>
      <c r="CJY806" s="20"/>
      <c r="CJZ806" s="20"/>
      <c r="CKA806" s="20"/>
      <c r="CKB806" s="20"/>
      <c r="CKC806" s="20"/>
      <c r="CKD806" s="20"/>
      <c r="CKE806" s="20"/>
      <c r="CKF806" s="20"/>
      <c r="CKG806" s="20"/>
      <c r="CKH806" s="20"/>
      <c r="CKI806" s="20"/>
      <c r="CKJ806" s="20"/>
      <c r="CKK806" s="20"/>
      <c r="CKL806" s="20"/>
      <c r="CKM806" s="20"/>
      <c r="CKN806" s="20"/>
      <c r="CKO806" s="20"/>
      <c r="CKP806" s="20"/>
      <c r="CKQ806" s="20"/>
      <c r="CKR806" s="20"/>
      <c r="CKS806" s="20"/>
      <c r="CKT806" s="20"/>
      <c r="CKU806" s="20"/>
      <c r="CKV806" s="20"/>
      <c r="CKW806" s="20"/>
      <c r="CKX806" s="20"/>
      <c r="CKY806" s="20"/>
      <c r="CKZ806" s="20"/>
      <c r="CLA806" s="20"/>
      <c r="CLB806" s="20"/>
      <c r="CLC806" s="20"/>
      <c r="CLD806" s="20"/>
      <c r="CLE806" s="20"/>
      <c r="CLF806" s="20"/>
      <c r="CLG806" s="20"/>
      <c r="CLH806" s="20"/>
      <c r="CLI806" s="20"/>
      <c r="CLJ806" s="20"/>
      <c r="CLK806" s="20"/>
      <c r="CLL806" s="20"/>
      <c r="CLM806" s="20"/>
      <c r="CLN806" s="20"/>
      <c r="CLO806" s="20"/>
      <c r="CLP806" s="20"/>
      <c r="CLQ806" s="20"/>
      <c r="CLR806" s="20"/>
      <c r="CLS806" s="20"/>
      <c r="CLT806" s="20"/>
      <c r="CLU806" s="20"/>
      <c r="CLV806" s="20"/>
      <c r="CLW806" s="20"/>
      <c r="CLX806" s="20"/>
      <c r="CLY806" s="20"/>
      <c r="CLZ806" s="20"/>
      <c r="CMA806" s="20"/>
      <c r="CMB806" s="20"/>
      <c r="CMC806" s="20"/>
      <c r="CMD806" s="20"/>
      <c r="CME806" s="20"/>
      <c r="CMF806" s="20"/>
      <c r="CMG806" s="20"/>
      <c r="CMH806" s="20"/>
      <c r="CMI806" s="20"/>
      <c r="CMJ806" s="20"/>
      <c r="CMK806" s="20"/>
      <c r="CML806" s="20"/>
      <c r="CMM806" s="20"/>
      <c r="CMN806" s="20"/>
      <c r="CMO806" s="20"/>
      <c r="CMP806" s="20"/>
      <c r="CMQ806" s="20"/>
      <c r="CMR806" s="20"/>
      <c r="CMS806" s="20"/>
      <c r="CMT806" s="20"/>
      <c r="CMU806" s="20"/>
      <c r="CMV806" s="20"/>
      <c r="CMW806" s="20"/>
      <c r="CMX806" s="20"/>
      <c r="CMY806" s="20"/>
      <c r="CMZ806" s="20"/>
      <c r="CNA806" s="20"/>
      <c r="CNB806" s="20"/>
      <c r="CNC806" s="20"/>
      <c r="CND806" s="20"/>
      <c r="CNE806" s="20"/>
      <c r="CNF806" s="20"/>
      <c r="CNG806" s="20"/>
      <c r="CNH806" s="20"/>
      <c r="CNI806" s="20"/>
      <c r="CNJ806" s="20"/>
      <c r="CNK806" s="20"/>
      <c r="CNL806" s="20"/>
      <c r="CNM806" s="20"/>
      <c r="CNN806" s="20"/>
      <c r="CNO806" s="20"/>
      <c r="CNP806" s="20"/>
      <c r="CNQ806" s="20"/>
      <c r="CNR806" s="20"/>
      <c r="CNS806" s="20"/>
      <c r="CNT806" s="20"/>
      <c r="CNU806" s="20"/>
      <c r="CNV806" s="20"/>
      <c r="CNW806" s="20"/>
      <c r="CNX806" s="20"/>
      <c r="CNY806" s="20"/>
      <c r="CNZ806" s="20"/>
      <c r="COA806" s="20"/>
      <c r="COB806" s="20"/>
      <c r="COC806" s="20"/>
      <c r="COD806" s="20"/>
      <c r="COE806" s="20"/>
      <c r="COF806" s="20"/>
      <c r="COG806" s="20"/>
      <c r="COH806" s="20"/>
      <c r="COI806" s="20"/>
      <c r="COJ806" s="20"/>
      <c r="COK806" s="20"/>
      <c r="COL806" s="20"/>
      <c r="COM806" s="20"/>
      <c r="CON806" s="20"/>
      <c r="COO806" s="20"/>
      <c r="COP806" s="20"/>
      <c r="COQ806" s="20"/>
      <c r="COR806" s="20"/>
      <c r="COS806" s="20"/>
      <c r="COT806" s="20"/>
      <c r="COU806" s="20"/>
      <c r="COV806" s="20"/>
      <c r="COW806" s="20"/>
      <c r="COX806" s="20"/>
      <c r="COY806" s="20"/>
      <c r="COZ806" s="20"/>
      <c r="CPA806" s="20"/>
      <c r="CPB806" s="20"/>
      <c r="CPC806" s="20"/>
      <c r="CPD806" s="20"/>
      <c r="CPE806" s="20"/>
      <c r="CPF806" s="20"/>
      <c r="CPG806" s="20"/>
      <c r="CPH806" s="20"/>
      <c r="CPI806" s="20"/>
      <c r="CPJ806" s="20"/>
      <c r="CPK806" s="20"/>
      <c r="CPL806" s="20"/>
      <c r="CPM806" s="20"/>
      <c r="CPN806" s="20"/>
      <c r="CPO806" s="20"/>
      <c r="CPP806" s="20"/>
      <c r="CPQ806" s="20"/>
      <c r="CPR806" s="20"/>
      <c r="CPS806" s="20"/>
      <c r="CPT806" s="20"/>
      <c r="CPU806" s="20"/>
      <c r="CPV806" s="20"/>
      <c r="CPW806" s="20"/>
      <c r="CPX806" s="20"/>
      <c r="CPY806" s="20"/>
      <c r="CPZ806" s="20"/>
      <c r="CQA806" s="20"/>
      <c r="CQB806" s="20"/>
      <c r="CQC806" s="20"/>
      <c r="CQD806" s="20"/>
      <c r="CQE806" s="20"/>
      <c r="CQF806" s="20"/>
      <c r="CQG806" s="20"/>
      <c r="CQH806" s="20"/>
      <c r="CQI806" s="20"/>
      <c r="CQJ806" s="20"/>
      <c r="CQK806" s="20"/>
      <c r="CQL806" s="20"/>
      <c r="CQM806" s="20"/>
      <c r="CQN806" s="20"/>
      <c r="CQO806" s="20"/>
      <c r="CQP806" s="20"/>
      <c r="CQQ806" s="20"/>
      <c r="CQR806" s="20"/>
      <c r="CQS806" s="20"/>
      <c r="CQT806" s="20"/>
      <c r="CQU806" s="20"/>
      <c r="CQV806" s="20"/>
      <c r="CQW806" s="20"/>
      <c r="CQX806" s="20"/>
      <c r="CQY806" s="20"/>
      <c r="CQZ806" s="20"/>
      <c r="CRA806" s="20"/>
      <c r="CRB806" s="20"/>
      <c r="CRC806" s="20"/>
      <c r="CRD806" s="20"/>
      <c r="CRE806" s="20"/>
      <c r="CRF806" s="20"/>
      <c r="CRG806" s="20"/>
      <c r="CRH806" s="20"/>
      <c r="CRI806" s="20"/>
      <c r="CRJ806" s="20"/>
      <c r="CRK806" s="20"/>
      <c r="CRL806" s="20"/>
      <c r="CRM806" s="20"/>
      <c r="CRN806" s="20"/>
      <c r="CRO806" s="20"/>
      <c r="CRP806" s="20"/>
      <c r="CRQ806" s="20"/>
      <c r="CRR806" s="20"/>
      <c r="CRS806" s="20"/>
      <c r="CRT806" s="20"/>
      <c r="CRU806" s="20"/>
      <c r="CRV806" s="20"/>
      <c r="CRW806" s="20"/>
      <c r="CRX806" s="20"/>
      <c r="CRY806" s="20"/>
      <c r="CRZ806" s="20"/>
      <c r="CSA806" s="20"/>
      <c r="CSB806" s="20"/>
      <c r="CSC806" s="20"/>
      <c r="CSD806" s="20"/>
      <c r="CSE806" s="20"/>
      <c r="CSF806" s="20"/>
      <c r="CSG806" s="20"/>
      <c r="CSH806" s="20"/>
      <c r="CSI806" s="20"/>
      <c r="CSJ806" s="20"/>
      <c r="CSK806" s="20"/>
      <c r="CSL806" s="20"/>
      <c r="CSM806" s="20"/>
      <c r="CSN806" s="20"/>
      <c r="CSO806" s="20"/>
      <c r="CSP806" s="20"/>
      <c r="CSQ806" s="20"/>
      <c r="CSR806" s="20"/>
      <c r="CSS806" s="20"/>
      <c r="CST806" s="20"/>
      <c r="CSU806" s="20"/>
      <c r="CSV806" s="20"/>
      <c r="CSW806" s="20"/>
      <c r="CSX806" s="20"/>
      <c r="CSY806" s="20"/>
      <c r="CSZ806" s="20"/>
      <c r="CTA806" s="20"/>
      <c r="CTB806" s="20"/>
      <c r="CTC806" s="20"/>
      <c r="CTD806" s="20"/>
      <c r="CTE806" s="20"/>
      <c r="CTF806" s="20"/>
      <c r="CTG806" s="20"/>
      <c r="CTH806" s="20"/>
      <c r="CTI806" s="20"/>
      <c r="CTJ806" s="20"/>
      <c r="CTK806" s="20"/>
      <c r="CTL806" s="20"/>
      <c r="CTM806" s="20"/>
      <c r="CTN806" s="20"/>
      <c r="CTO806" s="20"/>
      <c r="CTP806" s="20"/>
      <c r="CTQ806" s="20"/>
      <c r="CTR806" s="20"/>
      <c r="CTS806" s="20"/>
      <c r="CTT806" s="20"/>
      <c r="CTU806" s="20"/>
      <c r="CTV806" s="20"/>
      <c r="CTW806" s="20"/>
      <c r="CTX806" s="20"/>
      <c r="CTY806" s="20"/>
      <c r="CTZ806" s="20"/>
      <c r="CUA806" s="20"/>
      <c r="CUB806" s="20"/>
      <c r="CUC806" s="20"/>
      <c r="CUD806" s="20"/>
      <c r="CUE806" s="20"/>
      <c r="CUF806" s="20"/>
      <c r="CUG806" s="20"/>
      <c r="CUH806" s="20"/>
      <c r="CUI806" s="20"/>
      <c r="CUJ806" s="20"/>
      <c r="CUK806" s="20"/>
      <c r="CUL806" s="20"/>
      <c r="CUM806" s="20"/>
      <c r="CUN806" s="20"/>
      <c r="CUO806" s="20"/>
      <c r="CUP806" s="20"/>
      <c r="CUQ806" s="20"/>
      <c r="CUR806" s="20"/>
      <c r="CUS806" s="20"/>
      <c r="CUT806" s="20"/>
      <c r="CUU806" s="20"/>
      <c r="CUV806" s="20"/>
      <c r="CUW806" s="20"/>
      <c r="CUX806" s="20"/>
      <c r="CUY806" s="20"/>
      <c r="CUZ806" s="20"/>
      <c r="CVA806" s="20"/>
      <c r="CVB806" s="20"/>
      <c r="CVC806" s="20"/>
      <c r="CVD806" s="20"/>
      <c r="CVE806" s="20"/>
      <c r="CVF806" s="20"/>
      <c r="CVG806" s="20"/>
      <c r="CVH806" s="20"/>
      <c r="CVI806" s="20"/>
      <c r="CVJ806" s="20"/>
      <c r="CVK806" s="20"/>
      <c r="CVL806" s="20"/>
      <c r="CVM806" s="20"/>
      <c r="CVN806" s="20"/>
      <c r="CVO806" s="20"/>
      <c r="CVP806" s="20"/>
      <c r="CVQ806" s="20"/>
      <c r="CVR806" s="20"/>
      <c r="CVS806" s="20"/>
      <c r="CVT806" s="20"/>
      <c r="CVU806" s="20"/>
      <c r="CVV806" s="20"/>
      <c r="CVW806" s="20"/>
      <c r="CVX806" s="20"/>
      <c r="CVY806" s="20"/>
      <c r="CVZ806" s="20"/>
      <c r="CWA806" s="20"/>
      <c r="CWB806" s="20"/>
      <c r="CWC806" s="20"/>
      <c r="CWD806" s="20"/>
      <c r="CWE806" s="20"/>
      <c r="CWF806" s="20"/>
      <c r="CWG806" s="20"/>
      <c r="CWH806" s="20"/>
      <c r="CWI806" s="20"/>
      <c r="CWJ806" s="20"/>
      <c r="CWK806" s="20"/>
      <c r="CWL806" s="20"/>
      <c r="CWM806" s="20"/>
      <c r="CWN806" s="20"/>
      <c r="CWO806" s="20"/>
      <c r="CWP806" s="20"/>
      <c r="CWQ806" s="20"/>
      <c r="CWR806" s="20"/>
      <c r="CWS806" s="20"/>
      <c r="CWT806" s="20"/>
      <c r="CWU806" s="20"/>
      <c r="CWV806" s="20"/>
      <c r="CWW806" s="20"/>
      <c r="CWX806" s="20"/>
      <c r="CWY806" s="20"/>
      <c r="CWZ806" s="20"/>
      <c r="CXA806" s="20"/>
      <c r="CXB806" s="20"/>
      <c r="CXC806" s="20"/>
      <c r="CXD806" s="20"/>
      <c r="CXE806" s="20"/>
      <c r="CXF806" s="20"/>
      <c r="CXG806" s="20"/>
      <c r="CXH806" s="20"/>
      <c r="CXI806" s="20"/>
      <c r="CXJ806" s="20"/>
      <c r="CXK806" s="20"/>
      <c r="CXL806" s="20"/>
      <c r="CXM806" s="20"/>
      <c r="CXN806" s="20"/>
      <c r="CXO806" s="20"/>
      <c r="CXP806" s="20"/>
      <c r="CXQ806" s="20"/>
      <c r="CXR806" s="20"/>
      <c r="CXS806" s="20"/>
      <c r="CXT806" s="20"/>
      <c r="CXU806" s="20"/>
      <c r="CXV806" s="20"/>
      <c r="CXW806" s="20"/>
      <c r="CXX806" s="20"/>
      <c r="CXY806" s="20"/>
      <c r="CXZ806" s="20"/>
      <c r="CYA806" s="20"/>
      <c r="CYB806" s="20"/>
      <c r="CYC806" s="20"/>
      <c r="CYD806" s="20"/>
      <c r="CYE806" s="20"/>
      <c r="CYF806" s="20"/>
      <c r="CYG806" s="20"/>
      <c r="CYH806" s="20"/>
      <c r="CYI806" s="20"/>
      <c r="CYJ806" s="20"/>
      <c r="CYK806" s="20"/>
      <c r="CYL806" s="20"/>
      <c r="CYM806" s="20"/>
      <c r="CYN806" s="20"/>
      <c r="CYO806" s="20"/>
      <c r="CYP806" s="20"/>
      <c r="CYQ806" s="20"/>
      <c r="CYR806" s="20"/>
      <c r="CYS806" s="20"/>
      <c r="CYT806" s="20"/>
      <c r="CYU806" s="20"/>
      <c r="CYV806" s="20"/>
      <c r="CYW806" s="20"/>
      <c r="CYX806" s="20"/>
      <c r="CYY806" s="20"/>
      <c r="CYZ806" s="20"/>
      <c r="CZA806" s="20"/>
      <c r="CZB806" s="20"/>
      <c r="CZC806" s="20"/>
      <c r="CZD806" s="20"/>
      <c r="CZE806" s="20"/>
      <c r="CZF806" s="20"/>
      <c r="CZG806" s="20"/>
      <c r="CZH806" s="20"/>
      <c r="CZI806" s="20"/>
      <c r="CZJ806" s="20"/>
      <c r="CZK806" s="20"/>
      <c r="CZL806" s="20"/>
      <c r="CZM806" s="20"/>
      <c r="CZN806" s="20"/>
      <c r="CZO806" s="20"/>
      <c r="CZP806" s="20"/>
      <c r="CZQ806" s="20"/>
      <c r="CZR806" s="20"/>
      <c r="CZS806" s="20"/>
      <c r="CZT806" s="20"/>
      <c r="CZU806" s="20"/>
      <c r="CZV806" s="20"/>
      <c r="CZW806" s="20"/>
      <c r="CZX806" s="20"/>
      <c r="CZY806" s="20"/>
      <c r="CZZ806" s="20"/>
      <c r="DAA806" s="20"/>
      <c r="DAB806" s="20"/>
      <c r="DAC806" s="20"/>
      <c r="DAD806" s="20"/>
      <c r="DAE806" s="20"/>
      <c r="DAF806" s="20"/>
      <c r="DAG806" s="20"/>
      <c r="DAH806" s="20"/>
      <c r="DAI806" s="20"/>
      <c r="DAJ806" s="20"/>
      <c r="DAK806" s="20"/>
      <c r="DAL806" s="20"/>
      <c r="DAM806" s="20"/>
      <c r="DAN806" s="20"/>
      <c r="DAO806" s="20"/>
      <c r="DAP806" s="20"/>
      <c r="DAQ806" s="20"/>
      <c r="DAR806" s="20"/>
      <c r="DAS806" s="20"/>
      <c r="DAT806" s="20"/>
      <c r="DAU806" s="20"/>
      <c r="DAV806" s="20"/>
      <c r="DAW806" s="20"/>
      <c r="DAX806" s="20"/>
      <c r="DAY806" s="20"/>
      <c r="DAZ806" s="20"/>
      <c r="DBA806" s="20"/>
      <c r="DBB806" s="20"/>
      <c r="DBC806" s="20"/>
      <c r="DBD806" s="20"/>
      <c r="DBE806" s="20"/>
      <c r="DBF806" s="20"/>
      <c r="DBG806" s="20"/>
      <c r="DBH806" s="20"/>
      <c r="DBI806" s="20"/>
      <c r="DBJ806" s="20"/>
      <c r="DBK806" s="20"/>
      <c r="DBL806" s="20"/>
      <c r="DBM806" s="20"/>
      <c r="DBN806" s="20"/>
      <c r="DBO806" s="20"/>
      <c r="DBP806" s="20"/>
      <c r="DBQ806" s="20"/>
      <c r="DBR806" s="20"/>
      <c r="DBS806" s="20"/>
      <c r="DBT806" s="20"/>
      <c r="DBU806" s="20"/>
      <c r="DBV806" s="20"/>
      <c r="DBW806" s="20"/>
      <c r="DBX806" s="20"/>
      <c r="DBY806" s="20"/>
      <c r="DBZ806" s="20"/>
      <c r="DCA806" s="20"/>
      <c r="DCB806" s="20"/>
      <c r="DCC806" s="20"/>
      <c r="DCD806" s="20"/>
      <c r="DCE806" s="20"/>
      <c r="DCF806" s="20"/>
      <c r="DCG806" s="20"/>
      <c r="DCH806" s="20"/>
      <c r="DCI806" s="20"/>
      <c r="DCJ806" s="20"/>
      <c r="DCK806" s="20"/>
      <c r="DCL806" s="20"/>
      <c r="DCM806" s="20"/>
      <c r="DCN806" s="20"/>
      <c r="DCO806" s="20"/>
      <c r="DCP806" s="20"/>
      <c r="DCQ806" s="20"/>
      <c r="DCR806" s="20"/>
      <c r="DCS806" s="20"/>
      <c r="DCT806" s="20"/>
      <c r="DCU806" s="20"/>
      <c r="DCV806" s="20"/>
      <c r="DCW806" s="20"/>
      <c r="DCX806" s="20"/>
      <c r="DCY806" s="20"/>
      <c r="DCZ806" s="20"/>
      <c r="DDA806" s="20"/>
      <c r="DDB806" s="20"/>
      <c r="DDC806" s="20"/>
      <c r="DDD806" s="20"/>
      <c r="DDE806" s="20"/>
      <c r="DDF806" s="20"/>
      <c r="DDG806" s="20"/>
      <c r="DDH806" s="20"/>
      <c r="DDI806" s="20"/>
      <c r="DDJ806" s="20"/>
      <c r="DDK806" s="20"/>
      <c r="DDL806" s="20"/>
      <c r="DDM806" s="20"/>
      <c r="DDN806" s="20"/>
      <c r="DDO806" s="20"/>
      <c r="DDP806" s="20"/>
      <c r="DDQ806" s="20"/>
      <c r="DDR806" s="20"/>
      <c r="DDS806" s="20"/>
      <c r="DDT806" s="20"/>
      <c r="DDU806" s="20"/>
      <c r="DDV806" s="20"/>
      <c r="DDW806" s="20"/>
      <c r="DDX806" s="20"/>
      <c r="DDY806" s="20"/>
      <c r="DDZ806" s="20"/>
      <c r="DEA806" s="20"/>
      <c r="DEB806" s="20"/>
      <c r="DEC806" s="20"/>
      <c r="DED806" s="20"/>
      <c r="DEE806" s="20"/>
      <c r="DEF806" s="20"/>
      <c r="DEG806" s="20"/>
      <c r="DEH806" s="20"/>
      <c r="DEI806" s="20"/>
      <c r="DEJ806" s="20"/>
      <c r="DEK806" s="20"/>
      <c r="DEL806" s="20"/>
      <c r="DEM806" s="20"/>
      <c r="DEN806" s="20"/>
      <c r="DEO806" s="20"/>
      <c r="DEP806" s="20"/>
      <c r="DEQ806" s="20"/>
      <c r="DER806" s="20"/>
      <c r="DES806" s="20"/>
      <c r="DET806" s="20"/>
      <c r="DEU806" s="20"/>
      <c r="DEV806" s="20"/>
      <c r="DEW806" s="20"/>
      <c r="DEX806" s="20"/>
      <c r="DEY806" s="20"/>
      <c r="DEZ806" s="20"/>
      <c r="DFA806" s="20"/>
      <c r="DFB806" s="20"/>
      <c r="DFC806" s="20"/>
      <c r="DFD806" s="20"/>
      <c r="DFE806" s="20"/>
      <c r="DFF806" s="20"/>
      <c r="DFG806" s="20"/>
      <c r="DFH806" s="20"/>
      <c r="DFI806" s="20"/>
      <c r="DFJ806" s="20"/>
      <c r="DFK806" s="20"/>
      <c r="DFL806" s="20"/>
      <c r="DFM806" s="20"/>
      <c r="DFN806" s="20"/>
      <c r="DFO806" s="20"/>
      <c r="DFP806" s="20"/>
      <c r="DFQ806" s="20"/>
      <c r="DFR806" s="20"/>
      <c r="DFS806" s="20"/>
      <c r="DFT806" s="20"/>
      <c r="DFU806" s="20"/>
      <c r="DFV806" s="20"/>
      <c r="DFW806" s="20"/>
      <c r="DFX806" s="20"/>
      <c r="DFY806" s="20"/>
      <c r="DFZ806" s="20"/>
      <c r="DGA806" s="20"/>
      <c r="DGB806" s="20"/>
      <c r="DGC806" s="20"/>
      <c r="DGD806" s="20"/>
      <c r="DGE806" s="20"/>
      <c r="DGF806" s="20"/>
      <c r="DGG806" s="20"/>
      <c r="DGH806" s="20"/>
      <c r="DGI806" s="20"/>
      <c r="DGJ806" s="20"/>
      <c r="DGK806" s="20"/>
      <c r="DGL806" s="20"/>
      <c r="DGM806" s="20"/>
      <c r="DGN806" s="20"/>
      <c r="DGO806" s="20"/>
      <c r="DGP806" s="20"/>
      <c r="DGQ806" s="20"/>
      <c r="DGR806" s="20"/>
      <c r="DGS806" s="20"/>
      <c r="DGT806" s="20"/>
      <c r="DGU806" s="20"/>
      <c r="DGV806" s="20"/>
      <c r="DGW806" s="20"/>
      <c r="DGX806" s="20"/>
      <c r="DGY806" s="20"/>
      <c r="DGZ806" s="20"/>
      <c r="DHA806" s="20"/>
      <c r="DHB806" s="20"/>
      <c r="DHC806" s="20"/>
      <c r="DHD806" s="20"/>
      <c r="DHE806" s="20"/>
      <c r="DHF806" s="20"/>
      <c r="DHG806" s="20"/>
      <c r="DHH806" s="20"/>
      <c r="DHI806" s="20"/>
      <c r="DHJ806" s="20"/>
      <c r="DHK806" s="20"/>
      <c r="DHL806" s="20"/>
      <c r="DHM806" s="20"/>
      <c r="DHN806" s="20"/>
      <c r="DHO806" s="20"/>
      <c r="DHP806" s="20"/>
      <c r="DHQ806" s="20"/>
      <c r="DHR806" s="20"/>
      <c r="DHS806" s="20"/>
      <c r="DHT806" s="20"/>
      <c r="DHU806" s="20"/>
      <c r="DHV806" s="20"/>
      <c r="DHW806" s="20"/>
      <c r="DHX806" s="20"/>
      <c r="DHY806" s="20"/>
      <c r="DHZ806" s="20"/>
      <c r="DIA806" s="20"/>
      <c r="DIB806" s="20"/>
      <c r="DIC806" s="20"/>
      <c r="DID806" s="20"/>
      <c r="DIE806" s="20"/>
      <c r="DIF806" s="20"/>
      <c r="DIG806" s="20"/>
      <c r="DIH806" s="20"/>
      <c r="DII806" s="20"/>
      <c r="DIJ806" s="20"/>
      <c r="DIK806" s="20"/>
      <c r="DIL806" s="20"/>
      <c r="DIM806" s="20"/>
      <c r="DIN806" s="20"/>
      <c r="DIO806" s="20"/>
      <c r="DIP806" s="20"/>
      <c r="DIQ806" s="20"/>
      <c r="DIR806" s="20"/>
      <c r="DIS806" s="20"/>
      <c r="DIT806" s="20"/>
      <c r="DIU806" s="20"/>
      <c r="DIV806" s="20"/>
      <c r="DIW806" s="20"/>
      <c r="DIX806" s="20"/>
      <c r="DIY806" s="20"/>
      <c r="DIZ806" s="20"/>
      <c r="DJA806" s="20"/>
      <c r="DJB806" s="20"/>
      <c r="DJC806" s="20"/>
      <c r="DJD806" s="20"/>
      <c r="DJE806" s="20"/>
      <c r="DJF806" s="20"/>
      <c r="DJG806" s="20"/>
      <c r="DJH806" s="20"/>
      <c r="DJI806" s="20"/>
      <c r="DJJ806" s="20"/>
      <c r="DJK806" s="20"/>
      <c r="DJL806" s="20"/>
      <c r="DJM806" s="20"/>
      <c r="DJN806" s="20"/>
      <c r="DJO806" s="20"/>
      <c r="DJP806" s="20"/>
      <c r="DJQ806" s="20"/>
      <c r="DJR806" s="20"/>
      <c r="DJS806" s="20"/>
      <c r="DJT806" s="20"/>
      <c r="DJU806" s="20"/>
      <c r="DJV806" s="20"/>
      <c r="DJW806" s="20"/>
      <c r="DJX806" s="20"/>
      <c r="DJY806" s="20"/>
      <c r="DJZ806" s="20"/>
      <c r="DKA806" s="20"/>
      <c r="DKB806" s="20"/>
      <c r="DKC806" s="20"/>
      <c r="DKD806" s="20"/>
      <c r="DKE806" s="20"/>
      <c r="DKF806" s="20"/>
      <c r="DKG806" s="20"/>
      <c r="DKH806" s="20"/>
      <c r="DKI806" s="20"/>
      <c r="DKJ806" s="20"/>
      <c r="DKK806" s="20"/>
      <c r="DKL806" s="20"/>
      <c r="DKM806" s="20"/>
      <c r="DKN806" s="20"/>
      <c r="DKO806" s="20"/>
      <c r="DKP806" s="20"/>
      <c r="DKQ806" s="20"/>
      <c r="DKR806" s="20"/>
      <c r="DKS806" s="20"/>
      <c r="DKT806" s="20"/>
      <c r="DKU806" s="20"/>
      <c r="DKV806" s="20"/>
      <c r="DKW806" s="20"/>
      <c r="DKX806" s="20"/>
      <c r="DKY806" s="20"/>
      <c r="DKZ806" s="20"/>
      <c r="DLA806" s="20"/>
      <c r="DLB806" s="20"/>
      <c r="DLC806" s="20"/>
      <c r="DLD806" s="20"/>
      <c r="DLE806" s="20"/>
      <c r="DLF806" s="20"/>
      <c r="DLG806" s="20"/>
      <c r="DLH806" s="20"/>
      <c r="DLI806" s="20"/>
      <c r="DLJ806" s="20"/>
      <c r="DLK806" s="20"/>
      <c r="DLL806" s="20"/>
      <c r="DLM806" s="20"/>
      <c r="DLN806" s="20"/>
      <c r="DLO806" s="20"/>
      <c r="DLP806" s="20"/>
      <c r="DLQ806" s="20"/>
      <c r="DLR806" s="20"/>
      <c r="DLS806" s="20"/>
      <c r="DLT806" s="20"/>
      <c r="DLU806" s="20"/>
      <c r="DLV806" s="20"/>
      <c r="DLW806" s="20"/>
      <c r="DLX806" s="20"/>
      <c r="DLY806" s="20"/>
      <c r="DLZ806" s="20"/>
      <c r="DMA806" s="20"/>
      <c r="DMB806" s="20"/>
      <c r="DMC806" s="20"/>
      <c r="DMD806" s="20"/>
      <c r="DME806" s="20"/>
      <c r="DMF806" s="20"/>
      <c r="DMG806" s="20"/>
      <c r="DMH806" s="20"/>
      <c r="DMI806" s="20"/>
      <c r="DMJ806" s="20"/>
      <c r="DMK806" s="20"/>
      <c r="DML806" s="20"/>
      <c r="DMM806" s="20"/>
      <c r="DMN806" s="20"/>
      <c r="DMO806" s="20"/>
      <c r="DMP806" s="20"/>
      <c r="DMQ806" s="20"/>
      <c r="DMR806" s="20"/>
      <c r="DMS806" s="20"/>
      <c r="DMT806" s="20"/>
      <c r="DMU806" s="20"/>
      <c r="DMV806" s="20"/>
      <c r="DMW806" s="20"/>
      <c r="DMX806" s="20"/>
      <c r="DMY806" s="20"/>
      <c r="DMZ806" s="20"/>
      <c r="DNA806" s="20"/>
      <c r="DNB806" s="20"/>
      <c r="DNC806" s="20"/>
      <c r="DND806" s="20"/>
      <c r="DNE806" s="20"/>
      <c r="DNF806" s="20"/>
      <c r="DNG806" s="20"/>
      <c r="DNH806" s="20"/>
      <c r="DNI806" s="20"/>
      <c r="DNJ806" s="20"/>
      <c r="DNK806" s="20"/>
      <c r="DNL806" s="20"/>
      <c r="DNM806" s="20"/>
      <c r="DNN806" s="20"/>
      <c r="DNO806" s="20"/>
      <c r="DNP806" s="20"/>
      <c r="DNQ806" s="20"/>
      <c r="DNR806" s="20"/>
      <c r="DNS806" s="20"/>
      <c r="DNT806" s="20"/>
      <c r="DNU806" s="20"/>
      <c r="DNV806" s="20"/>
      <c r="DNW806" s="20"/>
      <c r="DNX806" s="20"/>
      <c r="DNY806" s="20"/>
      <c r="DNZ806" s="20"/>
      <c r="DOA806" s="20"/>
      <c r="DOB806" s="20"/>
      <c r="DOC806" s="20"/>
      <c r="DOD806" s="20"/>
      <c r="DOE806" s="20"/>
      <c r="DOF806" s="20"/>
      <c r="DOG806" s="20"/>
      <c r="DOH806" s="20"/>
      <c r="DOI806" s="20"/>
      <c r="DOJ806" s="20"/>
      <c r="DOK806" s="20"/>
      <c r="DOL806" s="20"/>
      <c r="DOM806" s="20"/>
      <c r="DON806" s="20"/>
      <c r="DOO806" s="20"/>
      <c r="DOP806" s="20"/>
      <c r="DOQ806" s="20"/>
      <c r="DOR806" s="20"/>
      <c r="DOS806" s="20"/>
      <c r="DOT806" s="20"/>
      <c r="DOU806" s="20"/>
      <c r="DOV806" s="20"/>
      <c r="DOW806" s="20"/>
      <c r="DOX806" s="20"/>
      <c r="DOY806" s="20"/>
      <c r="DOZ806" s="20"/>
      <c r="DPA806" s="20"/>
      <c r="DPB806" s="20"/>
      <c r="DPC806" s="20"/>
      <c r="DPD806" s="20"/>
      <c r="DPE806" s="20"/>
      <c r="DPF806" s="20"/>
      <c r="DPG806" s="20"/>
      <c r="DPH806" s="20"/>
      <c r="DPI806" s="20"/>
      <c r="DPJ806" s="20"/>
      <c r="DPK806" s="20"/>
      <c r="DPL806" s="20"/>
      <c r="DPM806" s="20"/>
      <c r="DPN806" s="20"/>
      <c r="DPO806" s="20"/>
      <c r="DPP806" s="20"/>
      <c r="DPQ806" s="20"/>
      <c r="DPR806" s="20"/>
      <c r="DPS806" s="20"/>
      <c r="DPT806" s="20"/>
      <c r="DPU806" s="20"/>
      <c r="DPV806" s="20"/>
      <c r="DPW806" s="20"/>
      <c r="DPX806" s="20"/>
      <c r="DPY806" s="20"/>
      <c r="DPZ806" s="20"/>
      <c r="DQA806" s="20"/>
      <c r="DQB806" s="20"/>
      <c r="DQC806" s="20"/>
      <c r="DQD806" s="20"/>
      <c r="DQE806" s="20"/>
      <c r="DQF806" s="20"/>
      <c r="DQG806" s="20"/>
      <c r="DQH806" s="20"/>
      <c r="DQI806" s="20"/>
      <c r="DQJ806" s="20"/>
      <c r="DQK806" s="20"/>
      <c r="DQL806" s="20"/>
      <c r="DQM806" s="20"/>
      <c r="DQN806" s="20"/>
      <c r="DQO806" s="20"/>
      <c r="DQP806" s="20"/>
      <c r="DQQ806" s="20"/>
      <c r="DQR806" s="20"/>
      <c r="DQS806" s="20"/>
      <c r="DQT806" s="20"/>
      <c r="DQU806" s="20"/>
      <c r="DQV806" s="20"/>
      <c r="DQW806" s="20"/>
      <c r="DQX806" s="20"/>
      <c r="DQY806" s="20"/>
      <c r="DQZ806" s="20"/>
      <c r="DRA806" s="20"/>
      <c r="DRB806" s="20"/>
      <c r="DRC806" s="20"/>
      <c r="DRD806" s="20"/>
      <c r="DRE806" s="20"/>
      <c r="DRF806" s="20"/>
      <c r="DRG806" s="20"/>
      <c r="DRH806" s="20"/>
      <c r="DRI806" s="20"/>
      <c r="DRJ806" s="20"/>
      <c r="DRK806" s="20"/>
      <c r="DRL806" s="20"/>
      <c r="DRM806" s="20"/>
      <c r="DRN806" s="20"/>
      <c r="DRO806" s="20"/>
      <c r="DRP806" s="20"/>
      <c r="DRQ806" s="20"/>
      <c r="DRR806" s="20"/>
      <c r="DRS806" s="20"/>
      <c r="DRT806" s="20"/>
      <c r="DRU806" s="20"/>
      <c r="DRV806" s="20"/>
      <c r="DRW806" s="20"/>
      <c r="DRX806" s="20"/>
      <c r="DRY806" s="20"/>
      <c r="DRZ806" s="20"/>
      <c r="DSA806" s="20"/>
      <c r="DSB806" s="20"/>
      <c r="DSC806" s="20"/>
      <c r="DSD806" s="20"/>
      <c r="DSE806" s="20"/>
      <c r="DSF806" s="20"/>
      <c r="DSG806" s="20"/>
      <c r="DSH806" s="20"/>
      <c r="DSI806" s="20"/>
      <c r="DSJ806" s="20"/>
      <c r="DSK806" s="20"/>
      <c r="DSL806" s="20"/>
      <c r="DSM806" s="20"/>
      <c r="DSN806" s="20"/>
      <c r="DSO806" s="20"/>
      <c r="DSP806" s="20"/>
      <c r="DSQ806" s="20"/>
      <c r="DSR806" s="20"/>
      <c r="DSS806" s="20"/>
      <c r="DST806" s="20"/>
      <c r="DSU806" s="20"/>
      <c r="DSV806" s="20"/>
      <c r="DSW806" s="20"/>
      <c r="DSX806" s="20"/>
      <c r="DSY806" s="20"/>
      <c r="DSZ806" s="20"/>
      <c r="DTA806" s="20"/>
      <c r="DTB806" s="20"/>
      <c r="DTC806" s="20"/>
      <c r="DTD806" s="20"/>
      <c r="DTE806" s="20"/>
      <c r="DTF806" s="20"/>
      <c r="DTG806" s="20"/>
      <c r="DTH806" s="20"/>
      <c r="DTI806" s="20"/>
      <c r="DTJ806" s="20"/>
      <c r="DTK806" s="20"/>
      <c r="DTL806" s="20"/>
      <c r="DTM806" s="20"/>
      <c r="DTN806" s="20"/>
      <c r="DTO806" s="20"/>
      <c r="DTP806" s="20"/>
      <c r="DTQ806" s="20"/>
      <c r="DTR806" s="20"/>
      <c r="DTS806" s="20"/>
      <c r="DTT806" s="20"/>
      <c r="DTU806" s="20"/>
      <c r="DTV806" s="20"/>
      <c r="DTW806" s="20"/>
      <c r="DTX806" s="20"/>
      <c r="DTY806" s="20"/>
      <c r="DTZ806" s="20"/>
      <c r="DUA806" s="20"/>
      <c r="DUB806" s="20"/>
      <c r="DUC806" s="20"/>
      <c r="DUD806" s="20"/>
      <c r="DUE806" s="20"/>
      <c r="DUF806" s="20"/>
      <c r="DUG806" s="20"/>
      <c r="DUH806" s="20"/>
      <c r="DUI806" s="20"/>
      <c r="DUJ806" s="20"/>
      <c r="DUK806" s="20"/>
      <c r="DUL806" s="20"/>
      <c r="DUM806" s="20"/>
      <c r="DUN806" s="20"/>
      <c r="DUO806" s="20"/>
      <c r="DUP806" s="20"/>
      <c r="DUQ806" s="20"/>
      <c r="DUR806" s="20"/>
      <c r="DUS806" s="20"/>
      <c r="DUT806" s="20"/>
      <c r="DUU806" s="20"/>
      <c r="DUV806" s="20"/>
      <c r="DUW806" s="20"/>
      <c r="DUX806" s="20"/>
      <c r="DUY806" s="20"/>
      <c r="DUZ806" s="20"/>
      <c r="DVA806" s="20"/>
      <c r="DVB806" s="20"/>
      <c r="DVC806" s="20"/>
      <c r="DVD806" s="20"/>
      <c r="DVE806" s="20"/>
      <c r="DVF806" s="20"/>
      <c r="DVG806" s="20"/>
      <c r="DVH806" s="20"/>
      <c r="DVI806" s="20"/>
      <c r="DVJ806" s="20"/>
      <c r="DVK806" s="20"/>
      <c r="DVL806" s="20"/>
      <c r="DVM806" s="20"/>
      <c r="DVN806" s="20"/>
      <c r="DVO806" s="20"/>
      <c r="DVP806" s="20"/>
      <c r="DVQ806" s="20"/>
      <c r="DVR806" s="20"/>
      <c r="DVS806" s="20"/>
      <c r="DVT806" s="20"/>
      <c r="DVU806" s="20"/>
      <c r="DVV806" s="20"/>
      <c r="DVW806" s="20"/>
      <c r="DVX806" s="20"/>
      <c r="DVY806" s="20"/>
      <c r="DVZ806" s="20"/>
      <c r="DWA806" s="20"/>
      <c r="DWB806" s="20"/>
      <c r="DWC806" s="20"/>
      <c r="DWD806" s="20"/>
      <c r="DWE806" s="20"/>
      <c r="DWF806" s="20"/>
      <c r="DWG806" s="20"/>
      <c r="DWH806" s="20"/>
      <c r="DWI806" s="20"/>
      <c r="DWJ806" s="20"/>
      <c r="DWK806" s="20"/>
      <c r="DWL806" s="20"/>
      <c r="DWM806" s="20"/>
      <c r="DWN806" s="20"/>
      <c r="DWO806" s="20"/>
      <c r="DWP806" s="20"/>
      <c r="DWQ806" s="20"/>
      <c r="DWR806" s="20"/>
      <c r="DWS806" s="20"/>
      <c r="DWT806" s="20"/>
      <c r="DWU806" s="20"/>
      <c r="DWV806" s="20"/>
      <c r="DWW806" s="20"/>
      <c r="DWX806" s="20"/>
      <c r="DWY806" s="20"/>
      <c r="DWZ806" s="20"/>
      <c r="DXA806" s="20"/>
      <c r="DXB806" s="20"/>
      <c r="DXC806" s="20"/>
      <c r="DXD806" s="20"/>
      <c r="DXE806" s="20"/>
      <c r="DXF806" s="20"/>
      <c r="DXG806" s="20"/>
      <c r="DXH806" s="20"/>
      <c r="DXI806" s="20"/>
      <c r="DXJ806" s="20"/>
      <c r="DXK806" s="20"/>
      <c r="DXL806" s="20"/>
      <c r="DXM806" s="20"/>
      <c r="DXN806" s="20"/>
      <c r="DXO806" s="20"/>
      <c r="DXP806" s="20"/>
      <c r="DXQ806" s="20"/>
      <c r="DXR806" s="20"/>
      <c r="DXS806" s="20"/>
      <c r="DXT806" s="20"/>
      <c r="DXU806" s="20"/>
      <c r="DXV806" s="20"/>
      <c r="DXW806" s="20"/>
      <c r="DXX806" s="20"/>
      <c r="DXY806" s="20"/>
      <c r="DXZ806" s="20"/>
      <c r="DYA806" s="20"/>
      <c r="DYB806" s="20"/>
      <c r="DYC806" s="20"/>
      <c r="DYD806" s="20"/>
      <c r="DYE806" s="20"/>
      <c r="DYF806" s="20"/>
      <c r="DYG806" s="20"/>
      <c r="DYH806" s="20"/>
      <c r="DYI806" s="20"/>
      <c r="DYJ806" s="20"/>
      <c r="DYK806" s="20"/>
      <c r="DYL806" s="20"/>
      <c r="DYM806" s="20"/>
      <c r="DYN806" s="20"/>
      <c r="DYO806" s="20"/>
      <c r="DYP806" s="20"/>
      <c r="DYQ806" s="20"/>
      <c r="DYR806" s="20"/>
      <c r="DYS806" s="20"/>
      <c r="DYT806" s="20"/>
      <c r="DYU806" s="20"/>
      <c r="DYV806" s="20"/>
      <c r="DYW806" s="20"/>
      <c r="DYX806" s="20"/>
      <c r="DYY806" s="20"/>
      <c r="DYZ806" s="20"/>
      <c r="DZA806" s="20"/>
      <c r="DZB806" s="20"/>
      <c r="DZC806" s="20"/>
      <c r="DZD806" s="20"/>
      <c r="DZE806" s="20"/>
      <c r="DZF806" s="20"/>
      <c r="DZG806" s="20"/>
      <c r="DZH806" s="20"/>
      <c r="DZI806" s="20"/>
      <c r="DZJ806" s="20"/>
      <c r="DZK806" s="20"/>
      <c r="DZL806" s="20"/>
      <c r="DZM806" s="20"/>
      <c r="DZN806" s="20"/>
      <c r="DZO806" s="20"/>
      <c r="DZP806" s="20"/>
      <c r="DZQ806" s="20"/>
      <c r="DZR806" s="20"/>
      <c r="DZS806" s="20"/>
      <c r="DZT806" s="20"/>
      <c r="DZU806" s="20"/>
      <c r="DZV806" s="20"/>
      <c r="DZW806" s="20"/>
      <c r="DZX806" s="20"/>
      <c r="DZY806" s="20"/>
      <c r="DZZ806" s="20"/>
      <c r="EAA806" s="20"/>
      <c r="EAB806" s="20"/>
      <c r="EAC806" s="20"/>
      <c r="EAD806" s="20"/>
      <c r="EAE806" s="20"/>
      <c r="EAF806" s="20"/>
      <c r="EAG806" s="20"/>
      <c r="EAH806" s="20"/>
      <c r="EAI806" s="20"/>
      <c r="EAJ806" s="20"/>
      <c r="EAK806" s="20"/>
      <c r="EAL806" s="20"/>
      <c r="EAM806" s="20"/>
      <c r="EAN806" s="20"/>
      <c r="EAO806" s="20"/>
      <c r="EAP806" s="20"/>
      <c r="EAQ806" s="20"/>
      <c r="EAR806" s="20"/>
      <c r="EAS806" s="20"/>
      <c r="EAT806" s="20"/>
      <c r="EAU806" s="20"/>
      <c r="EAV806" s="20"/>
      <c r="EAW806" s="20"/>
      <c r="EAX806" s="20"/>
      <c r="EAY806" s="20"/>
      <c r="EAZ806" s="20"/>
      <c r="EBA806" s="20"/>
      <c r="EBB806" s="20"/>
      <c r="EBC806" s="20"/>
      <c r="EBD806" s="20"/>
      <c r="EBE806" s="20"/>
      <c r="EBF806" s="20"/>
      <c r="EBG806" s="20"/>
      <c r="EBH806" s="20"/>
      <c r="EBI806" s="20"/>
      <c r="EBJ806" s="20"/>
      <c r="EBK806" s="20"/>
      <c r="EBL806" s="20"/>
      <c r="EBM806" s="20"/>
      <c r="EBN806" s="20"/>
      <c r="EBO806" s="20"/>
      <c r="EBP806" s="20"/>
      <c r="EBQ806" s="20"/>
      <c r="EBR806" s="20"/>
      <c r="EBS806" s="20"/>
      <c r="EBT806" s="20"/>
      <c r="EBU806" s="20"/>
      <c r="EBV806" s="20"/>
      <c r="EBW806" s="20"/>
      <c r="EBX806" s="20"/>
      <c r="EBY806" s="20"/>
      <c r="EBZ806" s="20"/>
      <c r="ECA806" s="20"/>
      <c r="ECB806" s="20"/>
      <c r="ECC806" s="20"/>
      <c r="ECD806" s="20"/>
      <c r="ECE806" s="20"/>
      <c r="ECF806" s="20"/>
      <c r="ECG806" s="20"/>
      <c r="ECH806" s="20"/>
      <c r="ECI806" s="20"/>
      <c r="ECJ806" s="20"/>
      <c r="ECK806" s="20"/>
      <c r="ECL806" s="20"/>
      <c r="ECM806" s="20"/>
      <c r="ECN806" s="20"/>
      <c r="ECO806" s="20"/>
      <c r="ECP806" s="20"/>
      <c r="ECQ806" s="20"/>
      <c r="ECR806" s="20"/>
      <c r="ECS806" s="20"/>
      <c r="ECT806" s="20"/>
      <c r="ECU806" s="20"/>
      <c r="ECV806" s="20"/>
      <c r="ECW806" s="20"/>
      <c r="ECX806" s="20"/>
      <c r="ECY806" s="20"/>
      <c r="ECZ806" s="20"/>
      <c r="EDA806" s="20"/>
      <c r="EDB806" s="20"/>
      <c r="EDC806" s="20"/>
      <c r="EDD806" s="20"/>
      <c r="EDE806" s="20"/>
      <c r="EDF806" s="20"/>
      <c r="EDG806" s="20"/>
      <c r="EDH806" s="20"/>
      <c r="EDI806" s="20"/>
      <c r="EDJ806" s="20"/>
      <c r="EDK806" s="20"/>
      <c r="EDL806" s="20"/>
      <c r="EDM806" s="20"/>
      <c r="EDN806" s="20"/>
      <c r="EDO806" s="20"/>
      <c r="EDP806" s="20"/>
      <c r="EDQ806" s="20"/>
      <c r="EDR806" s="20"/>
      <c r="EDS806" s="20"/>
      <c r="EDT806" s="20"/>
      <c r="EDU806" s="20"/>
      <c r="EDV806" s="20"/>
      <c r="EDW806" s="20"/>
      <c r="EDX806" s="20"/>
      <c r="EDY806" s="20"/>
      <c r="EDZ806" s="20"/>
      <c r="EEA806" s="20"/>
      <c r="EEB806" s="20"/>
      <c r="EEC806" s="20"/>
      <c r="EED806" s="20"/>
      <c r="EEE806" s="20"/>
      <c r="EEF806" s="20"/>
      <c r="EEG806" s="20"/>
      <c r="EEH806" s="20"/>
      <c r="EEI806" s="20"/>
      <c r="EEJ806" s="20"/>
      <c r="EEK806" s="20"/>
      <c r="EEL806" s="20"/>
      <c r="EEM806" s="20"/>
      <c r="EEN806" s="20"/>
      <c r="EEO806" s="20"/>
      <c r="EEP806" s="20"/>
      <c r="EEQ806" s="20"/>
      <c r="EER806" s="20"/>
      <c r="EES806" s="20"/>
      <c r="EET806" s="20"/>
      <c r="EEU806" s="20"/>
      <c r="EEV806" s="20"/>
      <c r="EEW806" s="20"/>
      <c r="EEX806" s="20"/>
      <c r="EEY806" s="20"/>
      <c r="EEZ806" s="20"/>
      <c r="EFA806" s="20"/>
      <c r="EFB806" s="20"/>
      <c r="EFC806" s="20"/>
      <c r="EFD806" s="20"/>
      <c r="EFE806" s="20"/>
      <c r="EFF806" s="20"/>
      <c r="EFG806" s="20"/>
      <c r="EFH806" s="20"/>
      <c r="EFI806" s="20"/>
      <c r="EFJ806" s="20"/>
      <c r="EFK806" s="20"/>
      <c r="EFL806" s="20"/>
      <c r="EFM806" s="20"/>
      <c r="EFN806" s="20"/>
      <c r="EFO806" s="20"/>
      <c r="EFP806" s="20"/>
      <c r="EFQ806" s="20"/>
      <c r="EFR806" s="20"/>
      <c r="EFS806" s="20"/>
      <c r="EFT806" s="20"/>
      <c r="EFU806" s="20"/>
      <c r="EFV806" s="20"/>
      <c r="EFW806" s="20"/>
      <c r="EFX806" s="20"/>
      <c r="EFY806" s="20"/>
      <c r="EFZ806" s="20"/>
      <c r="EGA806" s="20"/>
      <c r="EGB806" s="20"/>
      <c r="EGC806" s="20"/>
      <c r="EGD806" s="20"/>
      <c r="EGE806" s="20"/>
      <c r="EGF806" s="20"/>
      <c r="EGG806" s="20"/>
      <c r="EGH806" s="20"/>
      <c r="EGI806" s="20"/>
      <c r="EGJ806" s="20"/>
      <c r="EGK806" s="20"/>
      <c r="EGL806" s="20"/>
      <c r="EGM806" s="20"/>
      <c r="EGN806" s="20"/>
      <c r="EGO806" s="20"/>
      <c r="EGP806" s="20"/>
      <c r="EGQ806" s="20"/>
      <c r="EGR806" s="20"/>
      <c r="EGS806" s="20"/>
      <c r="EGT806" s="20"/>
      <c r="EGU806" s="20"/>
      <c r="EGV806" s="20"/>
      <c r="EGW806" s="20"/>
      <c r="EGX806" s="20"/>
      <c r="EGY806" s="20"/>
      <c r="EGZ806" s="20"/>
      <c r="EHA806" s="20"/>
      <c r="EHB806" s="20"/>
      <c r="EHC806" s="20"/>
      <c r="EHD806" s="20"/>
      <c r="EHE806" s="20"/>
      <c r="EHF806" s="20"/>
      <c r="EHG806" s="20"/>
      <c r="EHH806" s="20"/>
      <c r="EHI806" s="20"/>
      <c r="EHJ806" s="20"/>
      <c r="EHK806" s="20"/>
      <c r="EHL806" s="20"/>
      <c r="EHM806" s="20"/>
      <c r="EHN806" s="20"/>
      <c r="EHO806" s="20"/>
      <c r="EHP806" s="20"/>
      <c r="EHQ806" s="20"/>
      <c r="EHR806" s="20"/>
      <c r="EHS806" s="20"/>
      <c r="EHT806" s="20"/>
      <c r="EHU806" s="20"/>
      <c r="EHV806" s="20"/>
      <c r="EHW806" s="20"/>
      <c r="EHX806" s="20"/>
      <c r="EHY806" s="20"/>
      <c r="EHZ806" s="20"/>
      <c r="EIA806" s="20"/>
      <c r="EIB806" s="20"/>
      <c r="EIC806" s="20"/>
      <c r="EID806" s="20"/>
      <c r="EIE806" s="20"/>
      <c r="EIF806" s="20"/>
      <c r="EIG806" s="20"/>
      <c r="EIH806" s="20"/>
      <c r="EII806" s="20"/>
      <c r="EIJ806" s="20"/>
      <c r="EIK806" s="20"/>
      <c r="EIL806" s="20"/>
      <c r="EIM806" s="20"/>
      <c r="EIN806" s="20"/>
      <c r="EIO806" s="20"/>
      <c r="EIP806" s="20"/>
      <c r="EIQ806" s="20"/>
      <c r="EIR806" s="20"/>
      <c r="EIS806" s="20"/>
      <c r="EIT806" s="20"/>
      <c r="EIU806" s="20"/>
      <c r="EIV806" s="20"/>
      <c r="EIW806" s="20"/>
      <c r="EIX806" s="20"/>
      <c r="EIY806" s="20"/>
      <c r="EIZ806" s="20"/>
      <c r="EJA806" s="20"/>
      <c r="EJB806" s="20"/>
      <c r="EJC806" s="20"/>
      <c r="EJD806" s="20"/>
      <c r="EJE806" s="20"/>
      <c r="EJF806" s="20"/>
      <c r="EJG806" s="20"/>
      <c r="EJH806" s="20"/>
      <c r="EJI806" s="20"/>
      <c r="EJJ806" s="20"/>
      <c r="EJK806" s="20"/>
      <c r="EJL806" s="20"/>
      <c r="EJM806" s="20"/>
      <c r="EJN806" s="20"/>
      <c r="EJO806" s="20"/>
      <c r="EJP806" s="20"/>
      <c r="EJQ806" s="20"/>
      <c r="EJR806" s="20"/>
      <c r="EJS806" s="20"/>
      <c r="EJT806" s="20"/>
      <c r="EJU806" s="20"/>
      <c r="EJV806" s="20"/>
      <c r="EJW806" s="20"/>
      <c r="EJX806" s="20"/>
      <c r="EJY806" s="20"/>
      <c r="EJZ806" s="20"/>
      <c r="EKA806" s="20"/>
      <c r="EKB806" s="20"/>
      <c r="EKC806" s="20"/>
      <c r="EKD806" s="20"/>
      <c r="EKE806" s="20"/>
      <c r="EKF806" s="20"/>
      <c r="EKG806" s="20"/>
      <c r="EKH806" s="20"/>
      <c r="EKI806" s="20"/>
      <c r="EKJ806" s="20"/>
      <c r="EKK806" s="20"/>
      <c r="EKL806" s="20"/>
      <c r="EKM806" s="20"/>
      <c r="EKN806" s="20"/>
      <c r="EKO806" s="20"/>
      <c r="EKP806" s="20"/>
      <c r="EKQ806" s="20"/>
      <c r="EKR806" s="20"/>
      <c r="EKS806" s="20"/>
      <c r="EKT806" s="20"/>
      <c r="EKU806" s="20"/>
      <c r="EKV806" s="20"/>
      <c r="EKW806" s="20"/>
      <c r="EKX806" s="20"/>
      <c r="EKY806" s="20"/>
      <c r="EKZ806" s="20"/>
      <c r="ELA806" s="20"/>
      <c r="ELB806" s="20"/>
      <c r="ELC806" s="20"/>
      <c r="ELD806" s="20"/>
      <c r="ELE806" s="20"/>
      <c r="ELF806" s="20"/>
      <c r="ELG806" s="20"/>
      <c r="ELH806" s="20"/>
      <c r="ELI806" s="20"/>
      <c r="ELJ806" s="20"/>
      <c r="ELK806" s="20"/>
      <c r="ELL806" s="20"/>
      <c r="ELM806" s="20"/>
      <c r="ELN806" s="20"/>
      <c r="ELO806" s="20"/>
      <c r="ELP806" s="20"/>
      <c r="ELQ806" s="20"/>
      <c r="ELR806" s="20"/>
      <c r="ELS806" s="20"/>
      <c r="ELT806" s="20"/>
      <c r="ELU806" s="20"/>
      <c r="ELV806" s="20"/>
      <c r="ELW806" s="20"/>
      <c r="ELX806" s="20"/>
      <c r="ELY806" s="20"/>
      <c r="ELZ806" s="20"/>
      <c r="EMA806" s="20"/>
      <c r="EMB806" s="20"/>
      <c r="EMC806" s="20"/>
      <c r="EMD806" s="20"/>
      <c r="EME806" s="20"/>
      <c r="EMF806" s="20"/>
      <c r="EMG806" s="20"/>
      <c r="EMH806" s="20"/>
      <c r="EMI806" s="20"/>
      <c r="EMJ806" s="20"/>
      <c r="EMK806" s="20"/>
      <c r="EML806" s="20"/>
      <c r="EMM806" s="20"/>
      <c r="EMN806" s="20"/>
      <c r="EMO806" s="20"/>
      <c r="EMP806" s="20"/>
      <c r="EMQ806" s="20"/>
      <c r="EMR806" s="20"/>
      <c r="EMS806" s="20"/>
      <c r="EMT806" s="20"/>
      <c r="EMU806" s="20"/>
      <c r="EMV806" s="20"/>
      <c r="EMW806" s="20"/>
      <c r="EMX806" s="20"/>
      <c r="EMY806" s="20"/>
      <c r="EMZ806" s="20"/>
      <c r="ENA806" s="20"/>
      <c r="ENB806" s="20"/>
      <c r="ENC806" s="20"/>
      <c r="END806" s="20"/>
      <c r="ENE806" s="20"/>
      <c r="ENF806" s="20"/>
      <c r="ENG806" s="20"/>
      <c r="ENH806" s="20"/>
      <c r="ENI806" s="20"/>
      <c r="ENJ806" s="20"/>
      <c r="ENK806" s="20"/>
      <c r="ENL806" s="20"/>
      <c r="ENM806" s="20"/>
      <c r="ENN806" s="20"/>
      <c r="ENO806" s="20"/>
      <c r="ENP806" s="20"/>
      <c r="ENQ806" s="20"/>
      <c r="ENR806" s="20"/>
      <c r="ENS806" s="20"/>
      <c r="ENT806" s="20"/>
      <c r="ENU806" s="20"/>
      <c r="ENV806" s="20"/>
      <c r="ENW806" s="20"/>
      <c r="ENX806" s="20"/>
      <c r="ENY806" s="20"/>
      <c r="ENZ806" s="20"/>
      <c r="EOA806" s="20"/>
      <c r="EOB806" s="20"/>
      <c r="EOC806" s="20"/>
      <c r="EOD806" s="20"/>
      <c r="EOE806" s="20"/>
      <c r="EOF806" s="20"/>
      <c r="EOG806" s="20"/>
      <c r="EOH806" s="20"/>
      <c r="EOI806" s="20"/>
      <c r="EOJ806" s="20"/>
      <c r="EOK806" s="20"/>
      <c r="EOL806" s="20"/>
      <c r="EOM806" s="20"/>
      <c r="EON806" s="20"/>
      <c r="EOO806" s="20"/>
      <c r="EOP806" s="20"/>
      <c r="EOQ806" s="20"/>
      <c r="EOR806" s="20"/>
      <c r="EOS806" s="20"/>
      <c r="EOT806" s="20"/>
      <c r="EOU806" s="20"/>
      <c r="EOV806" s="20"/>
      <c r="EOW806" s="20"/>
      <c r="EOX806" s="20"/>
      <c r="EOY806" s="20"/>
      <c r="EOZ806" s="20"/>
      <c r="EPA806" s="20"/>
      <c r="EPB806" s="20"/>
      <c r="EPC806" s="20"/>
      <c r="EPD806" s="20"/>
      <c r="EPE806" s="20"/>
      <c r="EPF806" s="20"/>
      <c r="EPG806" s="20"/>
      <c r="EPH806" s="20"/>
      <c r="EPI806" s="20"/>
      <c r="EPJ806" s="20"/>
      <c r="EPK806" s="20"/>
      <c r="EPL806" s="20"/>
      <c r="EPM806" s="20"/>
      <c r="EPN806" s="20"/>
      <c r="EPO806" s="20"/>
      <c r="EPP806" s="20"/>
      <c r="EPQ806" s="20"/>
      <c r="EPR806" s="20"/>
      <c r="EPS806" s="20"/>
      <c r="EPT806" s="20"/>
      <c r="EPU806" s="20"/>
      <c r="EPV806" s="20"/>
      <c r="EPW806" s="20"/>
      <c r="EPX806" s="20"/>
      <c r="EPY806" s="20"/>
      <c r="EPZ806" s="20"/>
      <c r="EQA806" s="20"/>
      <c r="EQB806" s="20"/>
      <c r="EQC806" s="20"/>
      <c r="EQD806" s="20"/>
      <c r="EQE806" s="20"/>
      <c r="EQF806" s="20"/>
      <c r="EQG806" s="20"/>
      <c r="EQH806" s="20"/>
      <c r="EQI806" s="20"/>
      <c r="EQJ806" s="20"/>
      <c r="EQK806" s="20"/>
      <c r="EQL806" s="20"/>
      <c r="EQM806" s="20"/>
      <c r="EQN806" s="20"/>
      <c r="EQO806" s="20"/>
      <c r="EQP806" s="20"/>
      <c r="EQQ806" s="20"/>
      <c r="EQR806" s="20"/>
      <c r="EQS806" s="20"/>
      <c r="EQT806" s="20"/>
      <c r="EQU806" s="20"/>
      <c r="EQV806" s="20"/>
      <c r="EQW806" s="20"/>
      <c r="EQX806" s="20"/>
      <c r="EQY806" s="20"/>
      <c r="EQZ806" s="20"/>
      <c r="ERA806" s="20"/>
      <c r="ERB806" s="20"/>
      <c r="ERC806" s="20"/>
      <c r="ERD806" s="20"/>
      <c r="ERE806" s="20"/>
      <c r="ERF806" s="20"/>
      <c r="ERG806" s="20"/>
      <c r="ERH806" s="20"/>
      <c r="ERI806" s="20"/>
      <c r="ERJ806" s="20"/>
      <c r="ERK806" s="20"/>
      <c r="ERL806" s="20"/>
      <c r="ERM806" s="20"/>
      <c r="ERN806" s="20"/>
      <c r="ERO806" s="20"/>
      <c r="ERP806" s="20"/>
      <c r="ERQ806" s="20"/>
      <c r="ERR806" s="20"/>
      <c r="ERS806" s="20"/>
      <c r="ERT806" s="20"/>
      <c r="ERU806" s="20"/>
      <c r="ERV806" s="20"/>
      <c r="ERW806" s="20"/>
      <c r="ERX806" s="20"/>
      <c r="ERY806" s="20"/>
      <c r="ERZ806" s="20"/>
      <c r="ESA806" s="20"/>
      <c r="ESB806" s="20"/>
      <c r="ESC806" s="20"/>
      <c r="ESD806" s="20"/>
      <c r="ESE806" s="20"/>
      <c r="ESF806" s="20"/>
      <c r="ESG806" s="20"/>
      <c r="ESH806" s="20"/>
      <c r="ESI806" s="20"/>
      <c r="ESJ806" s="20"/>
      <c r="ESK806" s="20"/>
      <c r="ESL806" s="20"/>
      <c r="ESM806" s="20"/>
      <c r="ESN806" s="20"/>
      <c r="ESO806" s="20"/>
      <c r="ESP806" s="20"/>
      <c r="ESQ806" s="20"/>
      <c r="ESR806" s="20"/>
      <c r="ESS806" s="20"/>
      <c r="EST806" s="20"/>
      <c r="ESU806" s="20"/>
      <c r="ESV806" s="20"/>
      <c r="ESW806" s="20"/>
      <c r="ESX806" s="20"/>
      <c r="ESY806" s="20"/>
      <c r="ESZ806" s="20"/>
      <c r="ETA806" s="20"/>
      <c r="ETB806" s="20"/>
      <c r="ETC806" s="20"/>
      <c r="ETD806" s="20"/>
      <c r="ETE806" s="20"/>
      <c r="ETF806" s="20"/>
      <c r="ETG806" s="20"/>
      <c r="ETH806" s="20"/>
      <c r="ETI806" s="20"/>
      <c r="ETJ806" s="20"/>
      <c r="ETK806" s="20"/>
      <c r="ETL806" s="20"/>
      <c r="ETM806" s="20"/>
      <c r="ETN806" s="20"/>
      <c r="ETO806" s="20"/>
      <c r="ETP806" s="20"/>
      <c r="ETQ806" s="20"/>
      <c r="ETR806" s="20"/>
      <c r="ETS806" s="20"/>
      <c r="ETT806" s="20"/>
      <c r="ETU806" s="20"/>
      <c r="ETV806" s="20"/>
      <c r="ETW806" s="20"/>
      <c r="ETX806" s="20"/>
      <c r="ETY806" s="20"/>
      <c r="ETZ806" s="20"/>
      <c r="EUA806" s="20"/>
      <c r="EUB806" s="20"/>
      <c r="EUC806" s="20"/>
      <c r="EUD806" s="20"/>
      <c r="EUE806" s="20"/>
      <c r="EUF806" s="20"/>
      <c r="EUG806" s="20"/>
      <c r="EUH806" s="20"/>
      <c r="EUI806" s="20"/>
      <c r="EUJ806" s="20"/>
      <c r="EUK806" s="20"/>
      <c r="EUL806" s="20"/>
      <c r="EUM806" s="20"/>
      <c r="EUN806" s="20"/>
      <c r="EUO806" s="20"/>
      <c r="EUP806" s="20"/>
      <c r="EUQ806" s="20"/>
      <c r="EUR806" s="20"/>
      <c r="EUS806" s="20"/>
      <c r="EUT806" s="20"/>
      <c r="EUU806" s="20"/>
      <c r="EUV806" s="20"/>
      <c r="EUW806" s="20"/>
      <c r="EUX806" s="20"/>
      <c r="EUY806" s="20"/>
      <c r="EUZ806" s="20"/>
      <c r="EVA806" s="20"/>
      <c r="EVB806" s="20"/>
      <c r="EVC806" s="20"/>
      <c r="EVD806" s="20"/>
      <c r="EVE806" s="20"/>
      <c r="EVF806" s="20"/>
      <c r="EVG806" s="20"/>
      <c r="EVH806" s="20"/>
      <c r="EVI806" s="20"/>
      <c r="EVJ806" s="20"/>
      <c r="EVK806" s="20"/>
      <c r="EVL806" s="20"/>
      <c r="EVM806" s="20"/>
      <c r="EVN806" s="20"/>
      <c r="EVO806" s="20"/>
      <c r="EVP806" s="20"/>
      <c r="EVQ806" s="20"/>
      <c r="EVR806" s="20"/>
      <c r="EVS806" s="20"/>
      <c r="EVT806" s="20"/>
      <c r="EVU806" s="20"/>
      <c r="EVV806" s="20"/>
      <c r="EVW806" s="20"/>
      <c r="EVX806" s="20"/>
      <c r="EVY806" s="20"/>
      <c r="EVZ806" s="20"/>
      <c r="EWA806" s="20"/>
      <c r="EWB806" s="20"/>
      <c r="EWC806" s="20"/>
      <c r="EWD806" s="20"/>
      <c r="EWE806" s="20"/>
      <c r="EWF806" s="20"/>
      <c r="EWG806" s="20"/>
      <c r="EWH806" s="20"/>
      <c r="EWI806" s="20"/>
      <c r="EWJ806" s="20"/>
      <c r="EWK806" s="20"/>
      <c r="EWL806" s="20"/>
      <c r="EWM806" s="20"/>
      <c r="EWN806" s="20"/>
      <c r="EWO806" s="20"/>
      <c r="EWP806" s="20"/>
      <c r="EWQ806" s="20"/>
      <c r="EWR806" s="20"/>
      <c r="EWS806" s="20"/>
      <c r="EWT806" s="20"/>
      <c r="EWU806" s="20"/>
      <c r="EWV806" s="20"/>
      <c r="EWW806" s="20"/>
      <c r="EWX806" s="20"/>
      <c r="EWY806" s="20"/>
      <c r="EWZ806" s="20"/>
      <c r="EXA806" s="20"/>
      <c r="EXB806" s="20"/>
      <c r="EXC806" s="20"/>
      <c r="EXD806" s="20"/>
      <c r="EXE806" s="20"/>
      <c r="EXF806" s="20"/>
      <c r="EXG806" s="20"/>
      <c r="EXH806" s="20"/>
      <c r="EXI806" s="20"/>
      <c r="EXJ806" s="20"/>
      <c r="EXK806" s="20"/>
      <c r="EXL806" s="20"/>
      <c r="EXM806" s="20"/>
      <c r="EXN806" s="20"/>
      <c r="EXO806" s="20"/>
      <c r="EXP806" s="20"/>
      <c r="EXQ806" s="20"/>
      <c r="EXR806" s="20"/>
      <c r="EXS806" s="20"/>
      <c r="EXT806" s="20"/>
      <c r="EXU806" s="20"/>
      <c r="EXV806" s="20"/>
      <c r="EXW806" s="20"/>
      <c r="EXX806" s="20"/>
      <c r="EXY806" s="20"/>
      <c r="EXZ806" s="20"/>
      <c r="EYA806" s="20"/>
      <c r="EYB806" s="20"/>
      <c r="EYC806" s="20"/>
      <c r="EYD806" s="20"/>
      <c r="EYE806" s="20"/>
      <c r="EYF806" s="20"/>
      <c r="EYG806" s="20"/>
      <c r="EYH806" s="20"/>
      <c r="EYI806" s="20"/>
      <c r="EYJ806" s="20"/>
      <c r="EYK806" s="20"/>
      <c r="EYL806" s="20"/>
      <c r="EYM806" s="20"/>
      <c r="EYN806" s="20"/>
      <c r="EYO806" s="20"/>
      <c r="EYP806" s="20"/>
      <c r="EYQ806" s="20"/>
      <c r="EYR806" s="20"/>
      <c r="EYS806" s="20"/>
      <c r="EYT806" s="20"/>
      <c r="EYU806" s="20"/>
      <c r="EYV806" s="20"/>
      <c r="EYW806" s="20"/>
      <c r="EYX806" s="20"/>
      <c r="EYY806" s="20"/>
      <c r="EYZ806" s="20"/>
      <c r="EZA806" s="20"/>
      <c r="EZB806" s="20"/>
      <c r="EZC806" s="20"/>
      <c r="EZD806" s="20"/>
      <c r="EZE806" s="20"/>
      <c r="EZF806" s="20"/>
      <c r="EZG806" s="20"/>
      <c r="EZH806" s="20"/>
      <c r="EZI806" s="20"/>
      <c r="EZJ806" s="20"/>
      <c r="EZK806" s="20"/>
      <c r="EZL806" s="20"/>
      <c r="EZM806" s="20"/>
      <c r="EZN806" s="20"/>
      <c r="EZO806" s="20"/>
      <c r="EZP806" s="20"/>
      <c r="EZQ806" s="20"/>
      <c r="EZR806" s="20"/>
      <c r="EZS806" s="20"/>
      <c r="EZT806" s="20"/>
      <c r="EZU806" s="20"/>
      <c r="EZV806" s="20"/>
      <c r="EZW806" s="20"/>
      <c r="EZX806" s="20"/>
      <c r="EZY806" s="20"/>
      <c r="EZZ806" s="20"/>
      <c r="FAA806" s="20"/>
      <c r="FAB806" s="20"/>
      <c r="FAC806" s="20"/>
      <c r="FAD806" s="20"/>
      <c r="FAE806" s="20"/>
      <c r="FAF806" s="20"/>
      <c r="FAG806" s="20"/>
      <c r="FAH806" s="20"/>
      <c r="FAI806" s="20"/>
      <c r="FAJ806" s="20"/>
      <c r="FAK806" s="20"/>
      <c r="FAL806" s="20"/>
      <c r="FAM806" s="20"/>
      <c r="FAN806" s="20"/>
      <c r="FAO806" s="20"/>
      <c r="FAP806" s="20"/>
      <c r="FAQ806" s="20"/>
      <c r="FAR806" s="20"/>
      <c r="FAS806" s="20"/>
      <c r="FAT806" s="20"/>
      <c r="FAU806" s="20"/>
      <c r="FAV806" s="20"/>
      <c r="FAW806" s="20"/>
      <c r="FAX806" s="20"/>
      <c r="FAY806" s="20"/>
      <c r="FAZ806" s="20"/>
      <c r="FBA806" s="20"/>
      <c r="FBB806" s="20"/>
      <c r="FBC806" s="20"/>
      <c r="FBD806" s="20"/>
      <c r="FBE806" s="20"/>
      <c r="FBF806" s="20"/>
      <c r="FBG806" s="20"/>
      <c r="FBH806" s="20"/>
      <c r="FBI806" s="20"/>
      <c r="FBJ806" s="20"/>
      <c r="FBK806" s="20"/>
      <c r="FBL806" s="20"/>
      <c r="FBM806" s="20"/>
      <c r="FBN806" s="20"/>
      <c r="FBO806" s="20"/>
      <c r="FBP806" s="20"/>
      <c r="FBQ806" s="20"/>
      <c r="FBR806" s="20"/>
      <c r="FBS806" s="20"/>
      <c r="FBT806" s="20"/>
      <c r="FBU806" s="20"/>
      <c r="FBV806" s="20"/>
      <c r="FBW806" s="20"/>
      <c r="FBX806" s="20"/>
      <c r="FBY806" s="20"/>
      <c r="FBZ806" s="20"/>
      <c r="FCA806" s="20"/>
      <c r="FCB806" s="20"/>
      <c r="FCC806" s="20"/>
      <c r="FCD806" s="20"/>
      <c r="FCE806" s="20"/>
      <c r="FCF806" s="20"/>
      <c r="FCG806" s="20"/>
      <c r="FCH806" s="20"/>
      <c r="FCI806" s="20"/>
      <c r="FCJ806" s="20"/>
      <c r="FCK806" s="20"/>
      <c r="FCL806" s="20"/>
      <c r="FCM806" s="20"/>
      <c r="FCN806" s="20"/>
      <c r="FCO806" s="20"/>
      <c r="FCP806" s="20"/>
      <c r="FCQ806" s="20"/>
      <c r="FCR806" s="20"/>
      <c r="FCS806" s="20"/>
      <c r="FCT806" s="20"/>
      <c r="FCU806" s="20"/>
      <c r="FCV806" s="20"/>
      <c r="FCW806" s="20"/>
      <c r="FCX806" s="20"/>
      <c r="FCY806" s="20"/>
      <c r="FCZ806" s="20"/>
      <c r="FDA806" s="20"/>
      <c r="FDB806" s="20"/>
      <c r="FDC806" s="20"/>
      <c r="FDD806" s="20"/>
      <c r="FDE806" s="20"/>
      <c r="FDF806" s="20"/>
      <c r="FDG806" s="20"/>
      <c r="FDH806" s="20"/>
      <c r="FDI806" s="20"/>
      <c r="FDJ806" s="20"/>
      <c r="FDK806" s="20"/>
      <c r="FDL806" s="20"/>
      <c r="FDM806" s="20"/>
      <c r="FDN806" s="20"/>
      <c r="FDO806" s="20"/>
      <c r="FDP806" s="20"/>
      <c r="FDQ806" s="20"/>
      <c r="FDR806" s="20"/>
      <c r="FDS806" s="20"/>
      <c r="FDT806" s="20"/>
      <c r="FDU806" s="20"/>
      <c r="FDV806" s="20"/>
      <c r="FDW806" s="20"/>
      <c r="FDX806" s="20"/>
      <c r="FDY806" s="20"/>
      <c r="FDZ806" s="20"/>
      <c r="FEA806" s="20"/>
      <c r="FEB806" s="20"/>
      <c r="FEC806" s="20"/>
      <c r="FED806" s="20"/>
      <c r="FEE806" s="20"/>
      <c r="FEF806" s="20"/>
      <c r="FEG806" s="20"/>
      <c r="FEH806" s="20"/>
      <c r="FEI806" s="20"/>
      <c r="FEJ806" s="20"/>
      <c r="FEK806" s="20"/>
      <c r="FEL806" s="20"/>
      <c r="FEM806" s="20"/>
      <c r="FEN806" s="20"/>
      <c r="FEO806" s="20"/>
      <c r="FEP806" s="20"/>
      <c r="FEQ806" s="20"/>
      <c r="FER806" s="20"/>
      <c r="FES806" s="20"/>
      <c r="FET806" s="20"/>
      <c r="FEU806" s="20"/>
      <c r="FEV806" s="20"/>
      <c r="FEW806" s="20"/>
      <c r="FEX806" s="20"/>
      <c r="FEY806" s="20"/>
      <c r="FEZ806" s="20"/>
      <c r="FFA806" s="20"/>
      <c r="FFB806" s="20"/>
      <c r="FFC806" s="20"/>
      <c r="FFD806" s="20"/>
      <c r="FFE806" s="20"/>
      <c r="FFF806" s="20"/>
      <c r="FFG806" s="20"/>
      <c r="FFH806" s="20"/>
      <c r="FFI806" s="20"/>
      <c r="FFJ806" s="20"/>
      <c r="FFK806" s="20"/>
      <c r="FFL806" s="20"/>
      <c r="FFM806" s="20"/>
      <c r="FFN806" s="20"/>
      <c r="FFO806" s="20"/>
      <c r="FFP806" s="20"/>
      <c r="FFQ806" s="20"/>
      <c r="FFR806" s="20"/>
      <c r="FFS806" s="20"/>
      <c r="FFT806" s="20"/>
      <c r="FFU806" s="20"/>
      <c r="FFV806" s="20"/>
      <c r="FFW806" s="20"/>
      <c r="FFX806" s="20"/>
      <c r="FFY806" s="20"/>
      <c r="FFZ806" s="20"/>
      <c r="FGA806" s="20"/>
      <c r="FGB806" s="20"/>
      <c r="FGC806" s="20"/>
      <c r="FGD806" s="20"/>
      <c r="FGE806" s="20"/>
      <c r="FGF806" s="20"/>
      <c r="FGG806" s="20"/>
      <c r="FGH806" s="20"/>
      <c r="FGI806" s="20"/>
      <c r="FGJ806" s="20"/>
      <c r="FGK806" s="20"/>
      <c r="FGL806" s="20"/>
      <c r="FGM806" s="20"/>
      <c r="FGN806" s="20"/>
      <c r="FGO806" s="20"/>
      <c r="FGP806" s="20"/>
      <c r="FGQ806" s="20"/>
      <c r="FGR806" s="20"/>
      <c r="FGS806" s="20"/>
      <c r="FGT806" s="20"/>
      <c r="FGU806" s="20"/>
      <c r="FGV806" s="20"/>
      <c r="FGW806" s="20"/>
      <c r="FGX806" s="20"/>
      <c r="FGY806" s="20"/>
      <c r="FGZ806" s="20"/>
      <c r="FHA806" s="20"/>
      <c r="FHB806" s="20"/>
      <c r="FHC806" s="20"/>
      <c r="FHD806" s="20"/>
      <c r="FHE806" s="20"/>
      <c r="FHF806" s="20"/>
      <c r="FHG806" s="20"/>
      <c r="FHH806" s="20"/>
      <c r="FHI806" s="20"/>
      <c r="FHJ806" s="20"/>
      <c r="FHK806" s="20"/>
      <c r="FHL806" s="20"/>
      <c r="FHM806" s="20"/>
      <c r="FHN806" s="20"/>
      <c r="FHO806" s="20"/>
      <c r="FHP806" s="20"/>
      <c r="FHQ806" s="20"/>
      <c r="FHR806" s="20"/>
      <c r="FHS806" s="20"/>
      <c r="FHT806" s="20"/>
      <c r="FHU806" s="20"/>
      <c r="FHV806" s="20"/>
      <c r="FHW806" s="20"/>
      <c r="FHX806" s="20"/>
      <c r="FHY806" s="20"/>
      <c r="FHZ806" s="20"/>
      <c r="FIA806" s="20"/>
      <c r="FIB806" s="20"/>
      <c r="FIC806" s="20"/>
      <c r="FID806" s="20"/>
      <c r="FIE806" s="20"/>
      <c r="FIF806" s="20"/>
      <c r="FIG806" s="20"/>
      <c r="FIH806" s="20"/>
      <c r="FII806" s="20"/>
      <c r="FIJ806" s="20"/>
      <c r="FIK806" s="20"/>
      <c r="FIL806" s="20"/>
      <c r="FIM806" s="20"/>
      <c r="FIN806" s="20"/>
      <c r="FIO806" s="20"/>
      <c r="FIP806" s="20"/>
      <c r="FIQ806" s="20"/>
      <c r="FIR806" s="20"/>
      <c r="FIS806" s="20"/>
      <c r="FIT806" s="20"/>
      <c r="FIU806" s="20"/>
      <c r="FIV806" s="20"/>
      <c r="FIW806" s="20"/>
      <c r="FIX806" s="20"/>
      <c r="FIY806" s="20"/>
      <c r="FIZ806" s="20"/>
      <c r="FJA806" s="20"/>
      <c r="FJB806" s="20"/>
      <c r="FJC806" s="20"/>
      <c r="FJD806" s="20"/>
      <c r="FJE806" s="20"/>
      <c r="FJF806" s="20"/>
      <c r="FJG806" s="20"/>
      <c r="FJH806" s="20"/>
      <c r="FJI806" s="20"/>
      <c r="FJJ806" s="20"/>
      <c r="FJK806" s="20"/>
      <c r="FJL806" s="20"/>
      <c r="FJM806" s="20"/>
      <c r="FJN806" s="20"/>
      <c r="FJO806" s="20"/>
      <c r="FJP806" s="20"/>
      <c r="FJQ806" s="20"/>
      <c r="FJR806" s="20"/>
      <c r="FJS806" s="20"/>
      <c r="FJT806" s="20"/>
      <c r="FJU806" s="20"/>
      <c r="FJV806" s="20"/>
      <c r="FJW806" s="20"/>
      <c r="FJX806" s="20"/>
      <c r="FJY806" s="20"/>
      <c r="FJZ806" s="20"/>
      <c r="FKA806" s="20"/>
      <c r="FKB806" s="20"/>
      <c r="FKC806" s="20"/>
      <c r="FKD806" s="20"/>
      <c r="FKE806" s="20"/>
      <c r="FKF806" s="20"/>
      <c r="FKG806" s="20"/>
      <c r="FKH806" s="20"/>
      <c r="FKI806" s="20"/>
      <c r="FKJ806" s="20"/>
      <c r="FKK806" s="20"/>
      <c r="FKL806" s="20"/>
      <c r="FKM806" s="20"/>
      <c r="FKN806" s="20"/>
      <c r="FKO806" s="20"/>
      <c r="FKP806" s="20"/>
      <c r="FKQ806" s="20"/>
      <c r="FKR806" s="20"/>
      <c r="FKS806" s="20"/>
      <c r="FKT806" s="20"/>
      <c r="FKU806" s="20"/>
      <c r="FKV806" s="20"/>
      <c r="FKW806" s="20"/>
      <c r="FKX806" s="20"/>
      <c r="FKY806" s="20"/>
      <c r="FKZ806" s="20"/>
      <c r="FLA806" s="20"/>
      <c r="FLB806" s="20"/>
      <c r="FLC806" s="20"/>
      <c r="FLD806" s="20"/>
      <c r="FLE806" s="20"/>
      <c r="FLF806" s="20"/>
      <c r="FLG806" s="20"/>
      <c r="FLH806" s="20"/>
      <c r="FLI806" s="20"/>
      <c r="FLJ806" s="20"/>
      <c r="FLK806" s="20"/>
      <c r="FLL806" s="20"/>
      <c r="FLM806" s="20"/>
      <c r="FLN806" s="20"/>
      <c r="FLO806" s="20"/>
      <c r="FLP806" s="20"/>
      <c r="FLQ806" s="20"/>
      <c r="FLR806" s="20"/>
      <c r="FLS806" s="20"/>
      <c r="FLT806" s="20"/>
      <c r="FLU806" s="20"/>
      <c r="FLV806" s="20"/>
      <c r="FLW806" s="20"/>
      <c r="FLX806" s="20"/>
      <c r="FLY806" s="20"/>
      <c r="FLZ806" s="20"/>
      <c r="FMA806" s="20"/>
      <c r="FMB806" s="20"/>
      <c r="FMC806" s="20"/>
      <c r="FMD806" s="20"/>
      <c r="FME806" s="20"/>
      <c r="FMF806" s="20"/>
      <c r="FMG806" s="20"/>
      <c r="FMH806" s="20"/>
      <c r="FMI806" s="20"/>
      <c r="FMJ806" s="20"/>
      <c r="FMK806" s="20"/>
      <c r="FML806" s="20"/>
      <c r="FMM806" s="20"/>
      <c r="FMN806" s="20"/>
      <c r="FMO806" s="20"/>
      <c r="FMP806" s="20"/>
      <c r="FMQ806" s="20"/>
      <c r="FMR806" s="20"/>
      <c r="FMS806" s="20"/>
      <c r="FMT806" s="20"/>
      <c r="FMU806" s="20"/>
      <c r="FMV806" s="20"/>
      <c r="FMW806" s="20"/>
      <c r="FMX806" s="20"/>
      <c r="FMY806" s="20"/>
      <c r="FMZ806" s="20"/>
      <c r="FNA806" s="20"/>
      <c r="FNB806" s="20"/>
      <c r="FNC806" s="20"/>
      <c r="FND806" s="20"/>
      <c r="FNE806" s="20"/>
      <c r="FNF806" s="20"/>
      <c r="FNG806" s="20"/>
      <c r="FNH806" s="20"/>
      <c r="FNI806" s="20"/>
      <c r="FNJ806" s="20"/>
      <c r="FNK806" s="20"/>
      <c r="FNL806" s="20"/>
      <c r="FNM806" s="20"/>
      <c r="FNN806" s="20"/>
      <c r="FNO806" s="20"/>
      <c r="FNP806" s="20"/>
      <c r="FNQ806" s="20"/>
      <c r="FNR806" s="20"/>
      <c r="FNS806" s="20"/>
      <c r="FNT806" s="20"/>
      <c r="FNU806" s="20"/>
      <c r="FNV806" s="20"/>
      <c r="FNW806" s="20"/>
      <c r="FNX806" s="20"/>
      <c r="FNY806" s="20"/>
      <c r="FNZ806" s="20"/>
      <c r="FOA806" s="20"/>
      <c r="FOB806" s="20"/>
      <c r="FOC806" s="20"/>
      <c r="FOD806" s="20"/>
      <c r="FOE806" s="20"/>
      <c r="FOF806" s="20"/>
      <c r="FOG806" s="20"/>
      <c r="FOH806" s="20"/>
      <c r="FOI806" s="20"/>
      <c r="FOJ806" s="20"/>
      <c r="FOK806" s="20"/>
      <c r="FOL806" s="20"/>
      <c r="FOM806" s="20"/>
      <c r="FON806" s="20"/>
      <c r="FOO806" s="20"/>
      <c r="FOP806" s="20"/>
      <c r="FOQ806" s="20"/>
      <c r="FOR806" s="20"/>
      <c r="FOS806" s="20"/>
      <c r="FOT806" s="20"/>
      <c r="FOU806" s="20"/>
      <c r="FOV806" s="20"/>
      <c r="FOW806" s="20"/>
      <c r="FOX806" s="20"/>
      <c r="FOY806" s="20"/>
      <c r="FOZ806" s="20"/>
      <c r="FPA806" s="20"/>
      <c r="FPB806" s="20"/>
      <c r="FPC806" s="20"/>
      <c r="FPD806" s="20"/>
      <c r="FPE806" s="20"/>
      <c r="FPF806" s="20"/>
      <c r="FPG806" s="20"/>
      <c r="FPH806" s="20"/>
      <c r="FPI806" s="20"/>
      <c r="FPJ806" s="20"/>
      <c r="FPK806" s="20"/>
      <c r="FPL806" s="20"/>
      <c r="FPM806" s="20"/>
      <c r="FPN806" s="20"/>
      <c r="FPO806" s="20"/>
      <c r="FPP806" s="20"/>
      <c r="FPQ806" s="20"/>
      <c r="FPR806" s="20"/>
      <c r="FPS806" s="20"/>
      <c r="FPT806" s="20"/>
      <c r="FPU806" s="20"/>
      <c r="FPV806" s="20"/>
      <c r="FPW806" s="20"/>
      <c r="FPX806" s="20"/>
      <c r="FPY806" s="20"/>
      <c r="FPZ806" s="20"/>
      <c r="FQA806" s="20"/>
      <c r="FQB806" s="20"/>
      <c r="FQC806" s="20"/>
      <c r="FQD806" s="20"/>
      <c r="FQE806" s="20"/>
      <c r="FQF806" s="20"/>
      <c r="FQG806" s="20"/>
      <c r="FQH806" s="20"/>
      <c r="FQI806" s="20"/>
      <c r="FQJ806" s="20"/>
      <c r="FQK806" s="20"/>
      <c r="FQL806" s="20"/>
      <c r="FQM806" s="20"/>
      <c r="FQN806" s="20"/>
      <c r="FQO806" s="20"/>
      <c r="FQP806" s="20"/>
      <c r="FQQ806" s="20"/>
      <c r="FQR806" s="20"/>
      <c r="FQS806" s="20"/>
      <c r="FQT806" s="20"/>
      <c r="FQU806" s="20"/>
      <c r="FQV806" s="20"/>
      <c r="FQW806" s="20"/>
      <c r="FQX806" s="20"/>
      <c r="FQY806" s="20"/>
      <c r="FQZ806" s="20"/>
      <c r="FRA806" s="20"/>
      <c r="FRB806" s="20"/>
      <c r="FRC806" s="20"/>
      <c r="FRD806" s="20"/>
      <c r="FRE806" s="20"/>
      <c r="FRF806" s="20"/>
      <c r="FRG806" s="20"/>
      <c r="FRH806" s="20"/>
      <c r="FRI806" s="20"/>
      <c r="FRJ806" s="20"/>
      <c r="FRK806" s="20"/>
      <c r="FRL806" s="20"/>
      <c r="FRM806" s="20"/>
      <c r="FRN806" s="20"/>
      <c r="FRO806" s="20"/>
      <c r="FRP806" s="20"/>
      <c r="FRQ806" s="20"/>
      <c r="FRR806" s="20"/>
      <c r="FRS806" s="20"/>
      <c r="FRT806" s="20"/>
      <c r="FRU806" s="20"/>
      <c r="FRV806" s="20"/>
      <c r="FRW806" s="20"/>
      <c r="FRX806" s="20"/>
      <c r="FRY806" s="20"/>
      <c r="FRZ806" s="20"/>
      <c r="FSA806" s="20"/>
      <c r="FSB806" s="20"/>
      <c r="FSC806" s="20"/>
      <c r="FSD806" s="20"/>
      <c r="FSE806" s="20"/>
      <c r="FSF806" s="20"/>
      <c r="FSG806" s="20"/>
      <c r="FSH806" s="20"/>
      <c r="FSI806" s="20"/>
      <c r="FSJ806" s="20"/>
      <c r="FSK806" s="20"/>
      <c r="FSL806" s="20"/>
      <c r="FSM806" s="20"/>
      <c r="FSN806" s="20"/>
      <c r="FSO806" s="20"/>
      <c r="FSP806" s="20"/>
      <c r="FSQ806" s="20"/>
      <c r="FSR806" s="20"/>
      <c r="FSS806" s="20"/>
      <c r="FST806" s="20"/>
      <c r="FSU806" s="20"/>
      <c r="FSV806" s="20"/>
      <c r="FSW806" s="20"/>
      <c r="FSX806" s="20"/>
      <c r="FSY806" s="20"/>
      <c r="FSZ806" s="20"/>
      <c r="FTA806" s="20"/>
      <c r="FTB806" s="20"/>
      <c r="FTC806" s="20"/>
      <c r="FTD806" s="20"/>
      <c r="FTE806" s="20"/>
      <c r="FTF806" s="20"/>
      <c r="FTG806" s="20"/>
      <c r="FTH806" s="20"/>
      <c r="FTI806" s="20"/>
      <c r="FTJ806" s="20"/>
      <c r="FTK806" s="20"/>
      <c r="FTL806" s="20"/>
      <c r="FTM806" s="20"/>
      <c r="FTN806" s="20"/>
      <c r="FTO806" s="20"/>
      <c r="FTP806" s="20"/>
      <c r="FTQ806" s="20"/>
      <c r="FTR806" s="20"/>
      <c r="FTS806" s="20"/>
      <c r="FTT806" s="20"/>
      <c r="FTU806" s="20"/>
      <c r="FTV806" s="20"/>
      <c r="FTW806" s="20"/>
      <c r="FTX806" s="20"/>
      <c r="FTY806" s="20"/>
      <c r="FTZ806" s="20"/>
      <c r="FUA806" s="20"/>
      <c r="FUB806" s="20"/>
      <c r="FUC806" s="20"/>
      <c r="FUD806" s="20"/>
      <c r="FUE806" s="20"/>
      <c r="FUF806" s="20"/>
      <c r="FUG806" s="20"/>
      <c r="FUH806" s="20"/>
      <c r="FUI806" s="20"/>
      <c r="FUJ806" s="20"/>
      <c r="FUK806" s="20"/>
      <c r="FUL806" s="20"/>
      <c r="FUM806" s="20"/>
      <c r="FUN806" s="20"/>
      <c r="FUO806" s="20"/>
      <c r="FUP806" s="20"/>
      <c r="FUQ806" s="20"/>
      <c r="FUR806" s="20"/>
      <c r="FUS806" s="20"/>
      <c r="FUT806" s="20"/>
      <c r="FUU806" s="20"/>
      <c r="FUV806" s="20"/>
      <c r="FUW806" s="20"/>
      <c r="FUX806" s="20"/>
      <c r="FUY806" s="20"/>
      <c r="FUZ806" s="20"/>
      <c r="FVA806" s="20"/>
      <c r="FVB806" s="20"/>
      <c r="FVC806" s="20"/>
      <c r="FVD806" s="20"/>
      <c r="FVE806" s="20"/>
      <c r="FVF806" s="20"/>
      <c r="FVG806" s="20"/>
      <c r="FVH806" s="20"/>
      <c r="FVI806" s="20"/>
      <c r="FVJ806" s="20"/>
      <c r="FVK806" s="20"/>
      <c r="FVL806" s="20"/>
      <c r="FVM806" s="20"/>
      <c r="FVN806" s="20"/>
      <c r="FVO806" s="20"/>
      <c r="FVP806" s="20"/>
      <c r="FVQ806" s="20"/>
      <c r="FVR806" s="20"/>
      <c r="FVS806" s="20"/>
      <c r="FVT806" s="20"/>
      <c r="FVU806" s="20"/>
      <c r="FVV806" s="20"/>
      <c r="FVW806" s="20"/>
      <c r="FVX806" s="20"/>
      <c r="FVY806" s="20"/>
      <c r="FVZ806" s="20"/>
      <c r="FWA806" s="20"/>
      <c r="FWB806" s="20"/>
      <c r="FWC806" s="20"/>
      <c r="FWD806" s="20"/>
      <c r="FWE806" s="20"/>
      <c r="FWF806" s="20"/>
      <c r="FWG806" s="20"/>
      <c r="FWH806" s="20"/>
      <c r="FWI806" s="20"/>
      <c r="FWJ806" s="20"/>
      <c r="FWK806" s="20"/>
      <c r="FWL806" s="20"/>
      <c r="FWM806" s="20"/>
      <c r="FWN806" s="20"/>
      <c r="FWO806" s="20"/>
      <c r="FWP806" s="20"/>
      <c r="FWQ806" s="20"/>
      <c r="FWR806" s="20"/>
      <c r="FWS806" s="20"/>
      <c r="FWT806" s="20"/>
      <c r="FWU806" s="20"/>
      <c r="FWV806" s="20"/>
      <c r="FWW806" s="20"/>
      <c r="FWX806" s="20"/>
      <c r="FWY806" s="20"/>
      <c r="FWZ806" s="20"/>
      <c r="FXA806" s="20"/>
      <c r="FXB806" s="20"/>
      <c r="FXC806" s="20"/>
      <c r="FXD806" s="20"/>
      <c r="FXE806" s="20"/>
      <c r="FXF806" s="20"/>
      <c r="FXG806" s="20"/>
      <c r="FXH806" s="20"/>
      <c r="FXI806" s="20"/>
      <c r="FXJ806" s="20"/>
      <c r="FXK806" s="20"/>
      <c r="FXL806" s="20"/>
      <c r="FXM806" s="20"/>
      <c r="FXN806" s="20"/>
      <c r="FXO806" s="20"/>
      <c r="FXP806" s="20"/>
      <c r="FXQ806" s="20"/>
      <c r="FXR806" s="20"/>
      <c r="FXS806" s="20"/>
      <c r="FXT806" s="20"/>
      <c r="FXU806" s="20"/>
      <c r="FXV806" s="20"/>
      <c r="FXW806" s="20"/>
      <c r="FXX806" s="20"/>
      <c r="FXY806" s="20"/>
      <c r="FXZ806" s="20"/>
      <c r="FYA806" s="20"/>
      <c r="FYB806" s="20"/>
      <c r="FYC806" s="20"/>
      <c r="FYD806" s="20"/>
      <c r="FYE806" s="20"/>
      <c r="FYF806" s="20"/>
      <c r="FYG806" s="20"/>
      <c r="FYH806" s="20"/>
      <c r="FYI806" s="20"/>
      <c r="FYJ806" s="20"/>
      <c r="FYK806" s="20"/>
      <c r="FYL806" s="20"/>
      <c r="FYM806" s="20"/>
      <c r="FYN806" s="20"/>
      <c r="FYO806" s="20"/>
      <c r="FYP806" s="20"/>
      <c r="FYQ806" s="20"/>
      <c r="FYR806" s="20"/>
      <c r="FYS806" s="20"/>
      <c r="FYT806" s="20"/>
      <c r="FYU806" s="20"/>
      <c r="FYV806" s="20"/>
      <c r="FYW806" s="20"/>
      <c r="FYX806" s="20"/>
      <c r="FYY806" s="20"/>
      <c r="FYZ806" s="20"/>
      <c r="FZA806" s="20"/>
      <c r="FZB806" s="20"/>
      <c r="FZC806" s="20"/>
      <c r="FZD806" s="20"/>
      <c r="FZE806" s="20"/>
      <c r="FZF806" s="20"/>
      <c r="FZG806" s="20"/>
      <c r="FZH806" s="20"/>
      <c r="FZI806" s="20"/>
      <c r="FZJ806" s="20"/>
      <c r="FZK806" s="20"/>
      <c r="FZL806" s="20"/>
      <c r="FZM806" s="20"/>
      <c r="FZN806" s="20"/>
      <c r="FZO806" s="20"/>
      <c r="FZP806" s="20"/>
      <c r="FZQ806" s="20"/>
      <c r="FZR806" s="20"/>
      <c r="FZS806" s="20"/>
      <c r="FZT806" s="20"/>
      <c r="FZU806" s="20"/>
      <c r="FZV806" s="20"/>
      <c r="FZW806" s="20"/>
      <c r="FZX806" s="20"/>
      <c r="FZY806" s="20"/>
      <c r="FZZ806" s="20"/>
      <c r="GAA806" s="20"/>
      <c r="GAB806" s="20"/>
      <c r="GAC806" s="20"/>
      <c r="GAD806" s="20"/>
      <c r="GAE806" s="20"/>
      <c r="GAF806" s="20"/>
      <c r="GAG806" s="20"/>
      <c r="GAH806" s="20"/>
      <c r="GAI806" s="20"/>
      <c r="GAJ806" s="20"/>
      <c r="GAK806" s="20"/>
      <c r="GAL806" s="20"/>
      <c r="GAM806" s="20"/>
      <c r="GAN806" s="20"/>
      <c r="GAO806" s="20"/>
      <c r="GAP806" s="20"/>
      <c r="GAQ806" s="20"/>
      <c r="GAR806" s="20"/>
      <c r="GAS806" s="20"/>
      <c r="GAT806" s="20"/>
      <c r="GAU806" s="20"/>
      <c r="GAV806" s="20"/>
      <c r="GAW806" s="20"/>
      <c r="GAX806" s="20"/>
      <c r="GAY806" s="20"/>
      <c r="GAZ806" s="20"/>
      <c r="GBA806" s="20"/>
      <c r="GBB806" s="20"/>
      <c r="GBC806" s="20"/>
      <c r="GBD806" s="20"/>
      <c r="GBE806" s="20"/>
      <c r="GBF806" s="20"/>
      <c r="GBG806" s="20"/>
      <c r="GBH806" s="20"/>
      <c r="GBI806" s="20"/>
      <c r="GBJ806" s="20"/>
      <c r="GBK806" s="20"/>
      <c r="GBL806" s="20"/>
      <c r="GBM806" s="20"/>
      <c r="GBN806" s="20"/>
      <c r="GBO806" s="20"/>
      <c r="GBP806" s="20"/>
      <c r="GBQ806" s="20"/>
      <c r="GBR806" s="20"/>
      <c r="GBS806" s="20"/>
      <c r="GBT806" s="20"/>
      <c r="GBU806" s="20"/>
      <c r="GBV806" s="20"/>
      <c r="GBW806" s="20"/>
      <c r="GBX806" s="20"/>
      <c r="GBY806" s="20"/>
      <c r="GBZ806" s="20"/>
      <c r="GCA806" s="20"/>
      <c r="GCB806" s="20"/>
      <c r="GCC806" s="20"/>
      <c r="GCD806" s="20"/>
      <c r="GCE806" s="20"/>
      <c r="GCF806" s="20"/>
      <c r="GCG806" s="20"/>
      <c r="GCH806" s="20"/>
      <c r="GCI806" s="20"/>
      <c r="GCJ806" s="20"/>
      <c r="GCK806" s="20"/>
      <c r="GCL806" s="20"/>
      <c r="GCM806" s="20"/>
      <c r="GCN806" s="20"/>
      <c r="GCO806" s="20"/>
      <c r="GCP806" s="20"/>
      <c r="GCQ806" s="20"/>
      <c r="GCR806" s="20"/>
      <c r="GCS806" s="20"/>
      <c r="GCT806" s="20"/>
      <c r="GCU806" s="20"/>
      <c r="GCV806" s="20"/>
      <c r="GCW806" s="20"/>
      <c r="GCX806" s="20"/>
      <c r="GCY806" s="20"/>
      <c r="GCZ806" s="20"/>
      <c r="GDA806" s="20"/>
      <c r="GDB806" s="20"/>
      <c r="GDC806" s="20"/>
      <c r="GDD806" s="20"/>
      <c r="GDE806" s="20"/>
      <c r="GDF806" s="20"/>
      <c r="GDG806" s="20"/>
      <c r="GDH806" s="20"/>
      <c r="GDI806" s="20"/>
      <c r="GDJ806" s="20"/>
      <c r="GDK806" s="20"/>
      <c r="GDL806" s="20"/>
      <c r="GDM806" s="20"/>
      <c r="GDN806" s="20"/>
      <c r="GDO806" s="20"/>
      <c r="GDP806" s="20"/>
      <c r="GDQ806" s="20"/>
      <c r="GDR806" s="20"/>
      <c r="GDS806" s="20"/>
      <c r="GDT806" s="20"/>
      <c r="GDU806" s="20"/>
      <c r="GDV806" s="20"/>
      <c r="GDW806" s="20"/>
      <c r="GDX806" s="20"/>
      <c r="GDY806" s="20"/>
      <c r="GDZ806" s="20"/>
      <c r="GEA806" s="20"/>
      <c r="GEB806" s="20"/>
      <c r="GEC806" s="20"/>
      <c r="GED806" s="20"/>
      <c r="GEE806" s="20"/>
      <c r="GEF806" s="20"/>
      <c r="GEG806" s="20"/>
      <c r="GEH806" s="20"/>
      <c r="GEI806" s="20"/>
      <c r="GEJ806" s="20"/>
      <c r="GEK806" s="20"/>
      <c r="GEL806" s="20"/>
      <c r="GEM806" s="20"/>
      <c r="GEN806" s="20"/>
      <c r="GEO806" s="20"/>
      <c r="GEP806" s="20"/>
      <c r="GEQ806" s="20"/>
      <c r="GER806" s="20"/>
      <c r="GES806" s="20"/>
      <c r="GET806" s="20"/>
      <c r="GEU806" s="20"/>
      <c r="GEV806" s="20"/>
      <c r="GEW806" s="20"/>
      <c r="GEX806" s="20"/>
      <c r="GEY806" s="20"/>
      <c r="GEZ806" s="20"/>
      <c r="GFA806" s="20"/>
      <c r="GFB806" s="20"/>
      <c r="GFC806" s="20"/>
      <c r="GFD806" s="20"/>
      <c r="GFE806" s="20"/>
      <c r="GFF806" s="20"/>
      <c r="GFG806" s="20"/>
      <c r="GFH806" s="20"/>
      <c r="GFI806" s="20"/>
      <c r="GFJ806" s="20"/>
      <c r="GFK806" s="20"/>
      <c r="GFL806" s="20"/>
      <c r="GFM806" s="20"/>
      <c r="GFN806" s="20"/>
      <c r="GFO806" s="20"/>
      <c r="GFP806" s="20"/>
      <c r="GFQ806" s="20"/>
      <c r="GFR806" s="20"/>
      <c r="GFS806" s="20"/>
      <c r="GFT806" s="20"/>
      <c r="GFU806" s="20"/>
      <c r="GFV806" s="20"/>
      <c r="GFW806" s="20"/>
      <c r="GFX806" s="20"/>
      <c r="GFY806" s="20"/>
      <c r="GFZ806" s="20"/>
      <c r="GGA806" s="20"/>
      <c r="GGB806" s="20"/>
      <c r="GGC806" s="20"/>
      <c r="GGD806" s="20"/>
      <c r="GGE806" s="20"/>
      <c r="GGF806" s="20"/>
      <c r="GGG806" s="20"/>
      <c r="GGH806" s="20"/>
      <c r="GGI806" s="20"/>
      <c r="GGJ806" s="20"/>
      <c r="GGK806" s="20"/>
      <c r="GGL806" s="20"/>
      <c r="GGM806" s="20"/>
      <c r="GGN806" s="20"/>
      <c r="GGO806" s="20"/>
      <c r="GGP806" s="20"/>
      <c r="GGQ806" s="20"/>
      <c r="GGR806" s="20"/>
      <c r="GGS806" s="20"/>
      <c r="GGT806" s="20"/>
      <c r="GGU806" s="20"/>
      <c r="GGV806" s="20"/>
      <c r="GGW806" s="20"/>
      <c r="GGX806" s="20"/>
      <c r="GGY806" s="20"/>
      <c r="GGZ806" s="20"/>
      <c r="GHA806" s="20"/>
      <c r="GHB806" s="20"/>
      <c r="GHC806" s="20"/>
      <c r="GHD806" s="20"/>
      <c r="GHE806" s="20"/>
      <c r="GHF806" s="20"/>
      <c r="GHG806" s="20"/>
      <c r="GHH806" s="20"/>
      <c r="GHI806" s="20"/>
      <c r="GHJ806" s="20"/>
      <c r="GHK806" s="20"/>
      <c r="GHL806" s="20"/>
      <c r="GHM806" s="20"/>
      <c r="GHN806" s="20"/>
      <c r="GHO806" s="20"/>
      <c r="GHP806" s="20"/>
      <c r="GHQ806" s="20"/>
      <c r="GHR806" s="20"/>
      <c r="GHS806" s="20"/>
      <c r="GHT806" s="20"/>
      <c r="GHU806" s="20"/>
      <c r="GHV806" s="20"/>
      <c r="GHW806" s="20"/>
      <c r="GHX806" s="20"/>
      <c r="GHY806" s="20"/>
      <c r="GHZ806" s="20"/>
      <c r="GIA806" s="20"/>
      <c r="GIB806" s="20"/>
      <c r="GIC806" s="20"/>
      <c r="GID806" s="20"/>
      <c r="GIE806" s="20"/>
      <c r="GIF806" s="20"/>
      <c r="GIG806" s="20"/>
      <c r="GIH806" s="20"/>
      <c r="GII806" s="20"/>
      <c r="GIJ806" s="20"/>
      <c r="GIK806" s="20"/>
      <c r="GIL806" s="20"/>
      <c r="GIM806" s="20"/>
      <c r="GIN806" s="20"/>
      <c r="GIO806" s="20"/>
      <c r="GIP806" s="20"/>
      <c r="GIQ806" s="20"/>
      <c r="GIR806" s="20"/>
      <c r="GIS806" s="20"/>
      <c r="GIT806" s="20"/>
      <c r="GIU806" s="20"/>
      <c r="GIV806" s="20"/>
      <c r="GIW806" s="20"/>
      <c r="GIX806" s="20"/>
      <c r="GIY806" s="20"/>
      <c r="GIZ806" s="20"/>
      <c r="GJA806" s="20"/>
      <c r="GJB806" s="20"/>
      <c r="GJC806" s="20"/>
      <c r="GJD806" s="20"/>
      <c r="GJE806" s="20"/>
      <c r="GJF806" s="20"/>
      <c r="GJG806" s="20"/>
      <c r="GJH806" s="20"/>
      <c r="GJI806" s="20"/>
      <c r="GJJ806" s="20"/>
      <c r="GJK806" s="20"/>
      <c r="GJL806" s="20"/>
      <c r="GJM806" s="20"/>
      <c r="GJN806" s="20"/>
      <c r="GJO806" s="20"/>
      <c r="GJP806" s="20"/>
      <c r="GJQ806" s="20"/>
      <c r="GJR806" s="20"/>
      <c r="GJS806" s="20"/>
      <c r="GJT806" s="20"/>
      <c r="GJU806" s="20"/>
      <c r="GJV806" s="20"/>
      <c r="GJW806" s="20"/>
      <c r="GJX806" s="20"/>
      <c r="GJY806" s="20"/>
      <c r="GJZ806" s="20"/>
      <c r="GKA806" s="20"/>
      <c r="GKB806" s="20"/>
      <c r="GKC806" s="20"/>
      <c r="GKD806" s="20"/>
      <c r="GKE806" s="20"/>
      <c r="GKF806" s="20"/>
      <c r="GKG806" s="20"/>
      <c r="GKH806" s="20"/>
      <c r="GKI806" s="20"/>
      <c r="GKJ806" s="20"/>
      <c r="GKK806" s="20"/>
      <c r="GKL806" s="20"/>
      <c r="GKM806" s="20"/>
      <c r="GKN806" s="20"/>
      <c r="GKO806" s="20"/>
      <c r="GKP806" s="20"/>
      <c r="GKQ806" s="20"/>
      <c r="GKR806" s="20"/>
      <c r="GKS806" s="20"/>
      <c r="GKT806" s="20"/>
      <c r="GKU806" s="20"/>
      <c r="GKV806" s="20"/>
      <c r="GKW806" s="20"/>
      <c r="GKX806" s="20"/>
      <c r="GKY806" s="20"/>
      <c r="GKZ806" s="20"/>
      <c r="GLA806" s="20"/>
      <c r="GLB806" s="20"/>
      <c r="GLC806" s="20"/>
      <c r="GLD806" s="20"/>
      <c r="GLE806" s="20"/>
      <c r="GLF806" s="20"/>
      <c r="GLG806" s="20"/>
      <c r="GLH806" s="20"/>
      <c r="GLI806" s="20"/>
      <c r="GLJ806" s="20"/>
      <c r="GLK806" s="20"/>
      <c r="GLL806" s="20"/>
      <c r="GLM806" s="20"/>
      <c r="GLN806" s="20"/>
      <c r="GLO806" s="20"/>
      <c r="GLP806" s="20"/>
      <c r="GLQ806" s="20"/>
      <c r="GLR806" s="20"/>
      <c r="GLS806" s="20"/>
      <c r="GLT806" s="20"/>
      <c r="GLU806" s="20"/>
      <c r="GLV806" s="20"/>
      <c r="GLW806" s="20"/>
      <c r="GLX806" s="20"/>
      <c r="GLY806" s="20"/>
      <c r="GLZ806" s="20"/>
      <c r="GMA806" s="20"/>
      <c r="GMB806" s="20"/>
      <c r="GMC806" s="20"/>
      <c r="GMD806" s="20"/>
      <c r="GME806" s="20"/>
      <c r="GMF806" s="20"/>
      <c r="GMG806" s="20"/>
      <c r="GMH806" s="20"/>
      <c r="GMI806" s="20"/>
      <c r="GMJ806" s="20"/>
      <c r="GMK806" s="20"/>
      <c r="GML806" s="20"/>
      <c r="GMM806" s="20"/>
      <c r="GMN806" s="20"/>
      <c r="GMO806" s="20"/>
      <c r="GMP806" s="20"/>
      <c r="GMQ806" s="20"/>
      <c r="GMR806" s="20"/>
      <c r="GMS806" s="20"/>
      <c r="GMT806" s="20"/>
      <c r="GMU806" s="20"/>
      <c r="GMV806" s="20"/>
      <c r="GMW806" s="20"/>
      <c r="GMX806" s="20"/>
      <c r="GMY806" s="20"/>
      <c r="GMZ806" s="20"/>
      <c r="GNA806" s="20"/>
      <c r="GNB806" s="20"/>
      <c r="GNC806" s="20"/>
      <c r="GND806" s="20"/>
      <c r="GNE806" s="20"/>
      <c r="GNF806" s="20"/>
      <c r="GNG806" s="20"/>
      <c r="GNH806" s="20"/>
      <c r="GNI806" s="20"/>
      <c r="GNJ806" s="20"/>
      <c r="GNK806" s="20"/>
      <c r="GNL806" s="20"/>
      <c r="GNM806" s="20"/>
      <c r="GNN806" s="20"/>
      <c r="GNO806" s="20"/>
      <c r="GNP806" s="20"/>
      <c r="GNQ806" s="20"/>
      <c r="GNR806" s="20"/>
      <c r="GNS806" s="20"/>
      <c r="GNT806" s="20"/>
      <c r="GNU806" s="20"/>
      <c r="GNV806" s="20"/>
      <c r="GNW806" s="20"/>
      <c r="GNX806" s="20"/>
      <c r="GNY806" s="20"/>
      <c r="GNZ806" s="20"/>
      <c r="GOA806" s="20"/>
      <c r="GOB806" s="20"/>
      <c r="GOC806" s="20"/>
      <c r="GOD806" s="20"/>
      <c r="GOE806" s="20"/>
      <c r="GOF806" s="20"/>
      <c r="GOG806" s="20"/>
      <c r="GOH806" s="20"/>
      <c r="GOI806" s="20"/>
      <c r="GOJ806" s="20"/>
      <c r="GOK806" s="20"/>
      <c r="GOL806" s="20"/>
      <c r="GOM806" s="20"/>
      <c r="GON806" s="20"/>
      <c r="GOO806" s="20"/>
      <c r="GOP806" s="20"/>
      <c r="GOQ806" s="20"/>
      <c r="GOR806" s="20"/>
      <c r="GOS806" s="20"/>
      <c r="GOT806" s="20"/>
      <c r="GOU806" s="20"/>
      <c r="GOV806" s="20"/>
      <c r="GOW806" s="20"/>
      <c r="GOX806" s="20"/>
      <c r="GOY806" s="20"/>
      <c r="GOZ806" s="20"/>
      <c r="GPA806" s="20"/>
      <c r="GPB806" s="20"/>
      <c r="GPC806" s="20"/>
      <c r="GPD806" s="20"/>
      <c r="GPE806" s="20"/>
      <c r="GPF806" s="20"/>
      <c r="GPG806" s="20"/>
      <c r="GPH806" s="20"/>
      <c r="GPI806" s="20"/>
      <c r="GPJ806" s="20"/>
      <c r="GPK806" s="20"/>
      <c r="GPL806" s="20"/>
      <c r="GPM806" s="20"/>
      <c r="GPN806" s="20"/>
      <c r="GPO806" s="20"/>
      <c r="GPP806" s="20"/>
      <c r="GPQ806" s="20"/>
      <c r="GPR806" s="20"/>
      <c r="GPS806" s="20"/>
      <c r="GPT806" s="20"/>
      <c r="GPU806" s="20"/>
      <c r="GPV806" s="20"/>
      <c r="GPW806" s="20"/>
      <c r="GPX806" s="20"/>
      <c r="GPY806" s="20"/>
      <c r="GPZ806" s="20"/>
      <c r="GQA806" s="20"/>
      <c r="GQB806" s="20"/>
      <c r="GQC806" s="20"/>
      <c r="GQD806" s="20"/>
      <c r="GQE806" s="20"/>
      <c r="GQF806" s="20"/>
      <c r="GQG806" s="20"/>
      <c r="GQH806" s="20"/>
      <c r="GQI806" s="20"/>
      <c r="GQJ806" s="20"/>
      <c r="GQK806" s="20"/>
      <c r="GQL806" s="20"/>
      <c r="GQM806" s="20"/>
      <c r="GQN806" s="20"/>
      <c r="GQO806" s="20"/>
      <c r="GQP806" s="20"/>
      <c r="GQQ806" s="20"/>
      <c r="GQR806" s="20"/>
      <c r="GQS806" s="20"/>
      <c r="GQT806" s="20"/>
      <c r="GQU806" s="20"/>
      <c r="GQV806" s="20"/>
      <c r="GQW806" s="20"/>
      <c r="GQX806" s="20"/>
      <c r="GQY806" s="20"/>
      <c r="GQZ806" s="20"/>
      <c r="GRA806" s="20"/>
      <c r="GRB806" s="20"/>
      <c r="GRC806" s="20"/>
      <c r="GRD806" s="20"/>
      <c r="GRE806" s="20"/>
      <c r="GRF806" s="20"/>
      <c r="GRG806" s="20"/>
      <c r="GRH806" s="20"/>
      <c r="GRI806" s="20"/>
      <c r="GRJ806" s="20"/>
      <c r="GRK806" s="20"/>
      <c r="GRL806" s="20"/>
      <c r="GRM806" s="20"/>
      <c r="GRN806" s="20"/>
      <c r="GRO806" s="20"/>
      <c r="GRP806" s="20"/>
      <c r="GRQ806" s="20"/>
      <c r="GRR806" s="20"/>
      <c r="GRS806" s="20"/>
      <c r="GRT806" s="20"/>
      <c r="GRU806" s="20"/>
      <c r="GRV806" s="20"/>
      <c r="GRW806" s="20"/>
      <c r="GRX806" s="20"/>
      <c r="GRY806" s="20"/>
      <c r="GRZ806" s="20"/>
      <c r="GSA806" s="20"/>
      <c r="GSB806" s="20"/>
      <c r="GSC806" s="20"/>
      <c r="GSD806" s="20"/>
      <c r="GSE806" s="20"/>
      <c r="GSF806" s="20"/>
      <c r="GSG806" s="20"/>
      <c r="GSH806" s="20"/>
      <c r="GSI806" s="20"/>
      <c r="GSJ806" s="20"/>
      <c r="GSK806" s="20"/>
      <c r="GSL806" s="20"/>
      <c r="GSM806" s="20"/>
      <c r="GSN806" s="20"/>
      <c r="GSO806" s="20"/>
      <c r="GSP806" s="20"/>
      <c r="GSQ806" s="20"/>
      <c r="GSR806" s="20"/>
      <c r="GSS806" s="20"/>
      <c r="GST806" s="20"/>
      <c r="GSU806" s="20"/>
      <c r="GSV806" s="20"/>
      <c r="GSW806" s="20"/>
      <c r="GSX806" s="20"/>
      <c r="GSY806" s="20"/>
      <c r="GSZ806" s="20"/>
      <c r="GTA806" s="20"/>
      <c r="GTB806" s="20"/>
      <c r="GTC806" s="20"/>
      <c r="GTD806" s="20"/>
      <c r="GTE806" s="20"/>
      <c r="GTF806" s="20"/>
      <c r="GTG806" s="20"/>
      <c r="GTH806" s="20"/>
      <c r="GTI806" s="20"/>
      <c r="GTJ806" s="20"/>
      <c r="GTK806" s="20"/>
      <c r="GTL806" s="20"/>
      <c r="GTM806" s="20"/>
      <c r="GTN806" s="20"/>
      <c r="GTO806" s="20"/>
      <c r="GTP806" s="20"/>
      <c r="GTQ806" s="20"/>
      <c r="GTR806" s="20"/>
      <c r="GTS806" s="20"/>
      <c r="GTT806" s="20"/>
      <c r="GTU806" s="20"/>
      <c r="GTV806" s="20"/>
      <c r="GTW806" s="20"/>
      <c r="GTX806" s="20"/>
      <c r="GTY806" s="20"/>
      <c r="GTZ806" s="20"/>
      <c r="GUA806" s="20"/>
      <c r="GUB806" s="20"/>
      <c r="GUC806" s="20"/>
      <c r="GUD806" s="20"/>
      <c r="GUE806" s="20"/>
      <c r="GUF806" s="20"/>
      <c r="GUG806" s="20"/>
      <c r="GUH806" s="20"/>
      <c r="GUI806" s="20"/>
      <c r="GUJ806" s="20"/>
      <c r="GUK806" s="20"/>
      <c r="GUL806" s="20"/>
      <c r="GUM806" s="20"/>
      <c r="GUN806" s="20"/>
      <c r="GUO806" s="20"/>
      <c r="GUP806" s="20"/>
      <c r="GUQ806" s="20"/>
      <c r="GUR806" s="20"/>
      <c r="GUS806" s="20"/>
      <c r="GUT806" s="20"/>
      <c r="GUU806" s="20"/>
      <c r="GUV806" s="20"/>
      <c r="GUW806" s="20"/>
      <c r="GUX806" s="20"/>
      <c r="GUY806" s="20"/>
      <c r="GUZ806" s="20"/>
      <c r="GVA806" s="20"/>
      <c r="GVB806" s="20"/>
      <c r="GVC806" s="20"/>
      <c r="GVD806" s="20"/>
      <c r="GVE806" s="20"/>
      <c r="GVF806" s="20"/>
      <c r="GVG806" s="20"/>
      <c r="GVH806" s="20"/>
      <c r="GVI806" s="20"/>
      <c r="GVJ806" s="20"/>
      <c r="GVK806" s="20"/>
      <c r="GVL806" s="20"/>
      <c r="GVM806" s="20"/>
      <c r="GVN806" s="20"/>
      <c r="GVO806" s="20"/>
      <c r="GVP806" s="20"/>
      <c r="GVQ806" s="20"/>
      <c r="GVR806" s="20"/>
      <c r="GVS806" s="20"/>
      <c r="GVT806" s="20"/>
      <c r="GVU806" s="20"/>
      <c r="GVV806" s="20"/>
      <c r="GVW806" s="20"/>
      <c r="GVX806" s="20"/>
      <c r="GVY806" s="20"/>
      <c r="GVZ806" s="20"/>
      <c r="GWA806" s="20"/>
      <c r="GWB806" s="20"/>
      <c r="GWC806" s="20"/>
      <c r="GWD806" s="20"/>
      <c r="GWE806" s="20"/>
      <c r="GWF806" s="20"/>
      <c r="GWG806" s="20"/>
      <c r="GWH806" s="20"/>
      <c r="GWI806" s="20"/>
      <c r="GWJ806" s="20"/>
      <c r="GWK806" s="20"/>
      <c r="GWL806" s="20"/>
      <c r="GWM806" s="20"/>
      <c r="GWN806" s="20"/>
      <c r="GWO806" s="20"/>
      <c r="GWP806" s="20"/>
      <c r="GWQ806" s="20"/>
      <c r="GWR806" s="20"/>
      <c r="GWS806" s="20"/>
      <c r="GWT806" s="20"/>
      <c r="GWU806" s="20"/>
      <c r="GWV806" s="20"/>
      <c r="GWW806" s="20"/>
      <c r="GWX806" s="20"/>
      <c r="GWY806" s="20"/>
      <c r="GWZ806" s="20"/>
      <c r="GXA806" s="20"/>
      <c r="GXB806" s="20"/>
      <c r="GXC806" s="20"/>
      <c r="GXD806" s="20"/>
      <c r="GXE806" s="20"/>
      <c r="GXF806" s="20"/>
      <c r="GXG806" s="20"/>
      <c r="GXH806" s="20"/>
      <c r="GXI806" s="20"/>
      <c r="GXJ806" s="20"/>
      <c r="GXK806" s="20"/>
      <c r="GXL806" s="20"/>
      <c r="GXM806" s="20"/>
      <c r="GXN806" s="20"/>
      <c r="GXO806" s="20"/>
      <c r="GXP806" s="20"/>
      <c r="GXQ806" s="20"/>
      <c r="GXR806" s="20"/>
      <c r="GXS806" s="20"/>
      <c r="GXT806" s="20"/>
      <c r="GXU806" s="20"/>
      <c r="GXV806" s="20"/>
      <c r="GXW806" s="20"/>
      <c r="GXX806" s="20"/>
      <c r="GXY806" s="20"/>
      <c r="GXZ806" s="20"/>
      <c r="GYA806" s="20"/>
      <c r="GYB806" s="20"/>
      <c r="GYC806" s="20"/>
      <c r="GYD806" s="20"/>
      <c r="GYE806" s="20"/>
      <c r="GYF806" s="20"/>
      <c r="GYG806" s="20"/>
      <c r="GYH806" s="20"/>
      <c r="GYI806" s="20"/>
      <c r="GYJ806" s="20"/>
      <c r="GYK806" s="20"/>
      <c r="GYL806" s="20"/>
      <c r="GYM806" s="20"/>
      <c r="GYN806" s="20"/>
      <c r="GYO806" s="20"/>
      <c r="GYP806" s="20"/>
      <c r="GYQ806" s="20"/>
      <c r="GYR806" s="20"/>
      <c r="GYS806" s="20"/>
      <c r="GYT806" s="20"/>
      <c r="GYU806" s="20"/>
      <c r="GYV806" s="20"/>
      <c r="GYW806" s="20"/>
      <c r="GYX806" s="20"/>
      <c r="GYY806" s="20"/>
      <c r="GYZ806" s="20"/>
      <c r="GZA806" s="20"/>
      <c r="GZB806" s="20"/>
      <c r="GZC806" s="20"/>
      <c r="GZD806" s="20"/>
      <c r="GZE806" s="20"/>
      <c r="GZF806" s="20"/>
      <c r="GZG806" s="20"/>
      <c r="GZH806" s="20"/>
      <c r="GZI806" s="20"/>
      <c r="GZJ806" s="20"/>
      <c r="GZK806" s="20"/>
      <c r="GZL806" s="20"/>
      <c r="GZM806" s="20"/>
      <c r="GZN806" s="20"/>
      <c r="GZO806" s="20"/>
      <c r="GZP806" s="20"/>
      <c r="GZQ806" s="20"/>
      <c r="GZR806" s="20"/>
      <c r="GZS806" s="20"/>
      <c r="GZT806" s="20"/>
      <c r="GZU806" s="20"/>
      <c r="GZV806" s="20"/>
      <c r="GZW806" s="20"/>
      <c r="GZX806" s="20"/>
      <c r="GZY806" s="20"/>
      <c r="GZZ806" s="20"/>
      <c r="HAA806" s="20"/>
      <c r="HAB806" s="20"/>
      <c r="HAC806" s="20"/>
      <c r="HAD806" s="20"/>
      <c r="HAE806" s="20"/>
      <c r="HAF806" s="20"/>
      <c r="HAG806" s="20"/>
      <c r="HAH806" s="20"/>
      <c r="HAI806" s="20"/>
      <c r="HAJ806" s="20"/>
      <c r="HAK806" s="20"/>
      <c r="HAL806" s="20"/>
      <c r="HAM806" s="20"/>
      <c r="HAN806" s="20"/>
      <c r="HAO806" s="20"/>
      <c r="HAP806" s="20"/>
      <c r="HAQ806" s="20"/>
      <c r="HAR806" s="20"/>
      <c r="HAS806" s="20"/>
      <c r="HAT806" s="20"/>
      <c r="HAU806" s="20"/>
      <c r="HAV806" s="20"/>
      <c r="HAW806" s="20"/>
      <c r="HAX806" s="20"/>
      <c r="HAY806" s="20"/>
      <c r="HAZ806" s="20"/>
      <c r="HBA806" s="20"/>
      <c r="HBB806" s="20"/>
      <c r="HBC806" s="20"/>
      <c r="HBD806" s="20"/>
      <c r="HBE806" s="20"/>
      <c r="HBF806" s="20"/>
      <c r="HBG806" s="20"/>
      <c r="HBH806" s="20"/>
      <c r="HBI806" s="20"/>
      <c r="HBJ806" s="20"/>
      <c r="HBK806" s="20"/>
      <c r="HBL806" s="20"/>
      <c r="HBM806" s="20"/>
      <c r="HBN806" s="20"/>
      <c r="HBO806" s="20"/>
      <c r="HBP806" s="20"/>
      <c r="HBQ806" s="20"/>
      <c r="HBR806" s="20"/>
      <c r="HBS806" s="20"/>
      <c r="HBT806" s="20"/>
      <c r="HBU806" s="20"/>
      <c r="HBV806" s="20"/>
      <c r="HBW806" s="20"/>
      <c r="HBX806" s="20"/>
      <c r="HBY806" s="20"/>
      <c r="HBZ806" s="20"/>
      <c r="HCA806" s="20"/>
      <c r="HCB806" s="20"/>
      <c r="HCC806" s="20"/>
      <c r="HCD806" s="20"/>
      <c r="HCE806" s="20"/>
      <c r="HCF806" s="20"/>
      <c r="HCG806" s="20"/>
      <c r="HCH806" s="20"/>
      <c r="HCI806" s="20"/>
      <c r="HCJ806" s="20"/>
      <c r="HCK806" s="20"/>
      <c r="HCL806" s="20"/>
      <c r="HCM806" s="20"/>
      <c r="HCN806" s="20"/>
      <c r="HCO806" s="20"/>
      <c r="HCP806" s="20"/>
      <c r="HCQ806" s="20"/>
      <c r="HCR806" s="20"/>
      <c r="HCS806" s="20"/>
      <c r="HCT806" s="20"/>
      <c r="HCU806" s="20"/>
      <c r="HCV806" s="20"/>
      <c r="HCW806" s="20"/>
      <c r="HCX806" s="20"/>
      <c r="HCY806" s="20"/>
      <c r="HCZ806" s="20"/>
      <c r="HDA806" s="20"/>
      <c r="HDB806" s="20"/>
      <c r="HDC806" s="20"/>
      <c r="HDD806" s="20"/>
      <c r="HDE806" s="20"/>
      <c r="HDF806" s="20"/>
      <c r="HDG806" s="20"/>
      <c r="HDH806" s="20"/>
      <c r="HDI806" s="20"/>
      <c r="HDJ806" s="20"/>
      <c r="HDK806" s="20"/>
      <c r="HDL806" s="20"/>
      <c r="HDM806" s="20"/>
      <c r="HDN806" s="20"/>
      <c r="HDO806" s="20"/>
      <c r="HDP806" s="20"/>
      <c r="HDQ806" s="20"/>
      <c r="HDR806" s="20"/>
      <c r="HDS806" s="20"/>
      <c r="HDT806" s="20"/>
      <c r="HDU806" s="20"/>
      <c r="HDV806" s="20"/>
      <c r="HDW806" s="20"/>
      <c r="HDX806" s="20"/>
      <c r="HDY806" s="20"/>
      <c r="HDZ806" s="20"/>
      <c r="HEA806" s="20"/>
      <c r="HEB806" s="20"/>
      <c r="HEC806" s="20"/>
      <c r="HED806" s="20"/>
      <c r="HEE806" s="20"/>
      <c r="HEF806" s="20"/>
      <c r="HEG806" s="20"/>
      <c r="HEH806" s="20"/>
      <c r="HEI806" s="20"/>
      <c r="HEJ806" s="20"/>
      <c r="HEK806" s="20"/>
      <c r="HEL806" s="20"/>
      <c r="HEM806" s="20"/>
      <c r="HEN806" s="20"/>
      <c r="HEO806" s="20"/>
      <c r="HEP806" s="20"/>
      <c r="HEQ806" s="20"/>
      <c r="HER806" s="20"/>
      <c r="HES806" s="20"/>
      <c r="HET806" s="20"/>
      <c r="HEU806" s="20"/>
      <c r="HEV806" s="20"/>
      <c r="HEW806" s="20"/>
      <c r="HEX806" s="20"/>
      <c r="HEY806" s="20"/>
      <c r="HEZ806" s="20"/>
      <c r="HFA806" s="20"/>
      <c r="HFB806" s="20"/>
      <c r="HFC806" s="20"/>
      <c r="HFD806" s="20"/>
      <c r="HFE806" s="20"/>
      <c r="HFF806" s="20"/>
      <c r="HFG806" s="20"/>
      <c r="HFH806" s="20"/>
      <c r="HFI806" s="20"/>
      <c r="HFJ806" s="20"/>
      <c r="HFK806" s="20"/>
      <c r="HFL806" s="20"/>
      <c r="HFM806" s="20"/>
      <c r="HFN806" s="20"/>
      <c r="HFO806" s="20"/>
      <c r="HFP806" s="20"/>
      <c r="HFQ806" s="20"/>
      <c r="HFR806" s="20"/>
      <c r="HFS806" s="20"/>
      <c r="HFT806" s="20"/>
      <c r="HFU806" s="20"/>
      <c r="HFV806" s="20"/>
      <c r="HFW806" s="20"/>
      <c r="HFX806" s="20"/>
      <c r="HFY806" s="20"/>
      <c r="HFZ806" s="20"/>
      <c r="HGA806" s="20"/>
      <c r="HGB806" s="20"/>
      <c r="HGC806" s="20"/>
      <c r="HGD806" s="20"/>
      <c r="HGE806" s="20"/>
      <c r="HGF806" s="20"/>
      <c r="HGG806" s="20"/>
      <c r="HGH806" s="20"/>
      <c r="HGI806" s="20"/>
      <c r="HGJ806" s="20"/>
      <c r="HGK806" s="20"/>
      <c r="HGL806" s="20"/>
      <c r="HGM806" s="20"/>
      <c r="HGN806" s="20"/>
      <c r="HGO806" s="20"/>
      <c r="HGP806" s="20"/>
      <c r="HGQ806" s="20"/>
      <c r="HGR806" s="20"/>
      <c r="HGS806" s="20"/>
      <c r="HGT806" s="20"/>
      <c r="HGU806" s="20"/>
      <c r="HGV806" s="20"/>
      <c r="HGW806" s="20"/>
      <c r="HGX806" s="20"/>
      <c r="HGY806" s="20"/>
      <c r="HGZ806" s="20"/>
      <c r="HHA806" s="20"/>
      <c r="HHB806" s="20"/>
      <c r="HHC806" s="20"/>
      <c r="HHD806" s="20"/>
      <c r="HHE806" s="20"/>
      <c r="HHF806" s="20"/>
      <c r="HHG806" s="20"/>
      <c r="HHH806" s="20"/>
      <c r="HHI806" s="20"/>
      <c r="HHJ806" s="20"/>
      <c r="HHK806" s="20"/>
      <c r="HHL806" s="20"/>
      <c r="HHM806" s="20"/>
      <c r="HHN806" s="20"/>
      <c r="HHO806" s="20"/>
      <c r="HHP806" s="20"/>
      <c r="HHQ806" s="20"/>
      <c r="HHR806" s="20"/>
      <c r="HHS806" s="20"/>
      <c r="HHT806" s="20"/>
      <c r="HHU806" s="20"/>
      <c r="HHV806" s="20"/>
      <c r="HHW806" s="20"/>
      <c r="HHX806" s="20"/>
      <c r="HHY806" s="20"/>
      <c r="HHZ806" s="20"/>
      <c r="HIA806" s="20"/>
      <c r="HIB806" s="20"/>
      <c r="HIC806" s="20"/>
      <c r="HID806" s="20"/>
      <c r="HIE806" s="20"/>
      <c r="HIF806" s="20"/>
      <c r="HIG806" s="20"/>
      <c r="HIH806" s="20"/>
      <c r="HII806" s="20"/>
      <c r="HIJ806" s="20"/>
      <c r="HIK806" s="20"/>
      <c r="HIL806" s="20"/>
      <c r="HIM806" s="20"/>
      <c r="HIN806" s="20"/>
      <c r="HIO806" s="20"/>
      <c r="HIP806" s="20"/>
      <c r="HIQ806" s="20"/>
      <c r="HIR806" s="20"/>
      <c r="HIS806" s="20"/>
      <c r="HIT806" s="20"/>
      <c r="HIU806" s="20"/>
      <c r="HIV806" s="20"/>
      <c r="HIW806" s="20"/>
      <c r="HIX806" s="20"/>
      <c r="HIY806" s="20"/>
      <c r="HIZ806" s="20"/>
      <c r="HJA806" s="20"/>
      <c r="HJB806" s="20"/>
      <c r="HJC806" s="20"/>
      <c r="HJD806" s="20"/>
      <c r="HJE806" s="20"/>
      <c r="HJF806" s="20"/>
      <c r="HJG806" s="20"/>
      <c r="HJH806" s="20"/>
      <c r="HJI806" s="20"/>
      <c r="HJJ806" s="20"/>
      <c r="HJK806" s="20"/>
      <c r="HJL806" s="20"/>
      <c r="HJM806" s="20"/>
      <c r="HJN806" s="20"/>
      <c r="HJO806" s="20"/>
      <c r="HJP806" s="20"/>
      <c r="HJQ806" s="20"/>
      <c r="HJR806" s="20"/>
      <c r="HJS806" s="20"/>
      <c r="HJT806" s="20"/>
      <c r="HJU806" s="20"/>
      <c r="HJV806" s="20"/>
      <c r="HJW806" s="20"/>
      <c r="HJX806" s="20"/>
      <c r="HJY806" s="20"/>
      <c r="HJZ806" s="20"/>
      <c r="HKA806" s="20"/>
      <c r="HKB806" s="20"/>
      <c r="HKC806" s="20"/>
      <c r="HKD806" s="20"/>
      <c r="HKE806" s="20"/>
      <c r="HKF806" s="20"/>
      <c r="HKG806" s="20"/>
      <c r="HKH806" s="20"/>
      <c r="HKI806" s="20"/>
      <c r="HKJ806" s="20"/>
      <c r="HKK806" s="20"/>
      <c r="HKL806" s="20"/>
      <c r="HKM806" s="20"/>
      <c r="HKN806" s="20"/>
      <c r="HKO806" s="20"/>
      <c r="HKP806" s="20"/>
      <c r="HKQ806" s="20"/>
      <c r="HKR806" s="20"/>
      <c r="HKS806" s="20"/>
      <c r="HKT806" s="20"/>
      <c r="HKU806" s="20"/>
      <c r="HKV806" s="20"/>
      <c r="HKW806" s="20"/>
      <c r="HKX806" s="20"/>
      <c r="HKY806" s="20"/>
      <c r="HKZ806" s="20"/>
      <c r="HLA806" s="20"/>
      <c r="HLB806" s="20"/>
      <c r="HLC806" s="20"/>
      <c r="HLD806" s="20"/>
      <c r="HLE806" s="20"/>
      <c r="HLF806" s="20"/>
      <c r="HLG806" s="20"/>
      <c r="HLH806" s="20"/>
      <c r="HLI806" s="20"/>
      <c r="HLJ806" s="20"/>
      <c r="HLK806" s="20"/>
      <c r="HLL806" s="20"/>
      <c r="HLM806" s="20"/>
      <c r="HLN806" s="20"/>
      <c r="HLO806" s="20"/>
      <c r="HLP806" s="20"/>
      <c r="HLQ806" s="20"/>
      <c r="HLR806" s="20"/>
      <c r="HLS806" s="20"/>
      <c r="HLT806" s="20"/>
      <c r="HLU806" s="20"/>
      <c r="HLV806" s="20"/>
      <c r="HLW806" s="20"/>
      <c r="HLX806" s="20"/>
      <c r="HLY806" s="20"/>
      <c r="HLZ806" s="20"/>
      <c r="HMA806" s="20"/>
      <c r="HMB806" s="20"/>
      <c r="HMC806" s="20"/>
      <c r="HMD806" s="20"/>
      <c r="HME806" s="20"/>
      <c r="HMF806" s="20"/>
      <c r="HMG806" s="20"/>
      <c r="HMH806" s="20"/>
      <c r="HMI806" s="20"/>
      <c r="HMJ806" s="20"/>
      <c r="HMK806" s="20"/>
      <c r="HML806" s="20"/>
      <c r="HMM806" s="20"/>
      <c r="HMN806" s="20"/>
      <c r="HMO806" s="20"/>
      <c r="HMP806" s="20"/>
      <c r="HMQ806" s="20"/>
      <c r="HMR806" s="20"/>
      <c r="HMS806" s="20"/>
      <c r="HMT806" s="20"/>
      <c r="HMU806" s="20"/>
      <c r="HMV806" s="20"/>
      <c r="HMW806" s="20"/>
      <c r="HMX806" s="20"/>
      <c r="HMY806" s="20"/>
      <c r="HMZ806" s="20"/>
      <c r="HNA806" s="20"/>
      <c r="HNB806" s="20"/>
      <c r="HNC806" s="20"/>
      <c r="HND806" s="20"/>
      <c r="HNE806" s="20"/>
      <c r="HNF806" s="20"/>
      <c r="HNG806" s="20"/>
      <c r="HNH806" s="20"/>
      <c r="HNI806" s="20"/>
      <c r="HNJ806" s="20"/>
      <c r="HNK806" s="20"/>
      <c r="HNL806" s="20"/>
      <c r="HNM806" s="20"/>
      <c r="HNN806" s="20"/>
      <c r="HNO806" s="20"/>
      <c r="HNP806" s="20"/>
      <c r="HNQ806" s="20"/>
      <c r="HNR806" s="20"/>
      <c r="HNS806" s="20"/>
      <c r="HNT806" s="20"/>
      <c r="HNU806" s="20"/>
      <c r="HNV806" s="20"/>
      <c r="HNW806" s="20"/>
      <c r="HNX806" s="20"/>
      <c r="HNY806" s="20"/>
      <c r="HNZ806" s="20"/>
      <c r="HOA806" s="20"/>
      <c r="HOB806" s="20"/>
      <c r="HOC806" s="20"/>
      <c r="HOD806" s="20"/>
      <c r="HOE806" s="20"/>
      <c r="HOF806" s="20"/>
      <c r="HOG806" s="20"/>
      <c r="HOH806" s="20"/>
      <c r="HOI806" s="20"/>
      <c r="HOJ806" s="20"/>
      <c r="HOK806" s="20"/>
      <c r="HOL806" s="20"/>
      <c r="HOM806" s="20"/>
      <c r="HON806" s="20"/>
      <c r="HOO806" s="20"/>
      <c r="HOP806" s="20"/>
      <c r="HOQ806" s="20"/>
      <c r="HOR806" s="20"/>
      <c r="HOS806" s="20"/>
      <c r="HOT806" s="20"/>
      <c r="HOU806" s="20"/>
      <c r="HOV806" s="20"/>
      <c r="HOW806" s="20"/>
      <c r="HOX806" s="20"/>
      <c r="HOY806" s="20"/>
      <c r="HOZ806" s="20"/>
      <c r="HPA806" s="20"/>
      <c r="HPB806" s="20"/>
      <c r="HPC806" s="20"/>
      <c r="HPD806" s="20"/>
      <c r="HPE806" s="20"/>
      <c r="HPF806" s="20"/>
      <c r="HPG806" s="20"/>
      <c r="HPH806" s="20"/>
      <c r="HPI806" s="20"/>
      <c r="HPJ806" s="20"/>
      <c r="HPK806" s="20"/>
      <c r="HPL806" s="20"/>
      <c r="HPM806" s="20"/>
      <c r="HPN806" s="20"/>
      <c r="HPO806" s="20"/>
      <c r="HPP806" s="20"/>
      <c r="HPQ806" s="20"/>
      <c r="HPR806" s="20"/>
      <c r="HPS806" s="20"/>
      <c r="HPT806" s="20"/>
      <c r="HPU806" s="20"/>
      <c r="HPV806" s="20"/>
      <c r="HPW806" s="20"/>
      <c r="HPX806" s="20"/>
      <c r="HPY806" s="20"/>
      <c r="HPZ806" s="20"/>
      <c r="HQA806" s="20"/>
      <c r="HQB806" s="20"/>
      <c r="HQC806" s="20"/>
      <c r="HQD806" s="20"/>
      <c r="HQE806" s="20"/>
      <c r="HQF806" s="20"/>
      <c r="HQG806" s="20"/>
      <c r="HQH806" s="20"/>
      <c r="HQI806" s="20"/>
      <c r="HQJ806" s="20"/>
      <c r="HQK806" s="20"/>
      <c r="HQL806" s="20"/>
      <c r="HQM806" s="20"/>
      <c r="HQN806" s="20"/>
      <c r="HQO806" s="20"/>
      <c r="HQP806" s="20"/>
      <c r="HQQ806" s="20"/>
      <c r="HQR806" s="20"/>
      <c r="HQS806" s="20"/>
      <c r="HQT806" s="20"/>
      <c r="HQU806" s="20"/>
      <c r="HQV806" s="20"/>
      <c r="HQW806" s="20"/>
      <c r="HQX806" s="20"/>
      <c r="HQY806" s="20"/>
      <c r="HQZ806" s="20"/>
      <c r="HRA806" s="20"/>
      <c r="HRB806" s="20"/>
      <c r="HRC806" s="20"/>
      <c r="HRD806" s="20"/>
      <c r="HRE806" s="20"/>
      <c r="HRF806" s="20"/>
      <c r="HRG806" s="20"/>
      <c r="HRH806" s="20"/>
      <c r="HRI806" s="20"/>
      <c r="HRJ806" s="20"/>
      <c r="HRK806" s="20"/>
      <c r="HRL806" s="20"/>
      <c r="HRM806" s="20"/>
      <c r="HRN806" s="20"/>
      <c r="HRO806" s="20"/>
      <c r="HRP806" s="20"/>
      <c r="HRQ806" s="20"/>
      <c r="HRR806" s="20"/>
      <c r="HRS806" s="20"/>
      <c r="HRT806" s="20"/>
      <c r="HRU806" s="20"/>
      <c r="HRV806" s="20"/>
      <c r="HRW806" s="20"/>
      <c r="HRX806" s="20"/>
      <c r="HRY806" s="20"/>
      <c r="HRZ806" s="20"/>
      <c r="HSA806" s="20"/>
      <c r="HSB806" s="20"/>
      <c r="HSC806" s="20"/>
      <c r="HSD806" s="20"/>
      <c r="HSE806" s="20"/>
      <c r="HSF806" s="20"/>
      <c r="HSG806" s="20"/>
      <c r="HSH806" s="20"/>
      <c r="HSI806" s="20"/>
      <c r="HSJ806" s="20"/>
      <c r="HSK806" s="20"/>
      <c r="HSL806" s="20"/>
      <c r="HSM806" s="20"/>
      <c r="HSN806" s="20"/>
      <c r="HSO806" s="20"/>
      <c r="HSP806" s="20"/>
      <c r="HSQ806" s="20"/>
      <c r="HSR806" s="20"/>
      <c r="HSS806" s="20"/>
      <c r="HST806" s="20"/>
      <c r="HSU806" s="20"/>
      <c r="HSV806" s="20"/>
      <c r="HSW806" s="20"/>
      <c r="HSX806" s="20"/>
      <c r="HSY806" s="20"/>
      <c r="HSZ806" s="20"/>
      <c r="HTA806" s="20"/>
      <c r="HTB806" s="20"/>
      <c r="HTC806" s="20"/>
      <c r="HTD806" s="20"/>
      <c r="HTE806" s="20"/>
      <c r="HTF806" s="20"/>
      <c r="HTG806" s="20"/>
      <c r="HTH806" s="20"/>
      <c r="HTI806" s="20"/>
      <c r="HTJ806" s="20"/>
      <c r="HTK806" s="20"/>
      <c r="HTL806" s="20"/>
      <c r="HTM806" s="20"/>
      <c r="HTN806" s="20"/>
      <c r="HTO806" s="20"/>
      <c r="HTP806" s="20"/>
      <c r="HTQ806" s="20"/>
      <c r="HTR806" s="20"/>
      <c r="HTS806" s="20"/>
      <c r="HTT806" s="20"/>
      <c r="HTU806" s="20"/>
      <c r="HTV806" s="20"/>
      <c r="HTW806" s="20"/>
      <c r="HTX806" s="20"/>
      <c r="HTY806" s="20"/>
      <c r="HTZ806" s="20"/>
      <c r="HUA806" s="20"/>
      <c r="HUB806" s="20"/>
      <c r="HUC806" s="20"/>
      <c r="HUD806" s="20"/>
      <c r="HUE806" s="20"/>
      <c r="HUF806" s="20"/>
      <c r="HUG806" s="20"/>
      <c r="HUH806" s="20"/>
      <c r="HUI806" s="20"/>
      <c r="HUJ806" s="20"/>
      <c r="HUK806" s="20"/>
      <c r="HUL806" s="20"/>
      <c r="HUM806" s="20"/>
      <c r="HUN806" s="20"/>
      <c r="HUO806" s="20"/>
      <c r="HUP806" s="20"/>
      <c r="HUQ806" s="20"/>
      <c r="HUR806" s="20"/>
      <c r="HUS806" s="20"/>
      <c r="HUT806" s="20"/>
      <c r="HUU806" s="20"/>
      <c r="HUV806" s="20"/>
      <c r="HUW806" s="20"/>
      <c r="HUX806" s="20"/>
      <c r="HUY806" s="20"/>
      <c r="HUZ806" s="20"/>
      <c r="HVA806" s="20"/>
      <c r="HVB806" s="20"/>
      <c r="HVC806" s="20"/>
      <c r="HVD806" s="20"/>
      <c r="HVE806" s="20"/>
      <c r="HVF806" s="20"/>
      <c r="HVG806" s="20"/>
      <c r="HVH806" s="20"/>
      <c r="HVI806" s="20"/>
      <c r="HVJ806" s="20"/>
      <c r="HVK806" s="20"/>
      <c r="HVL806" s="20"/>
      <c r="HVM806" s="20"/>
      <c r="HVN806" s="20"/>
      <c r="HVO806" s="20"/>
      <c r="HVP806" s="20"/>
      <c r="HVQ806" s="20"/>
      <c r="HVR806" s="20"/>
      <c r="HVS806" s="20"/>
      <c r="HVT806" s="20"/>
      <c r="HVU806" s="20"/>
      <c r="HVV806" s="20"/>
      <c r="HVW806" s="20"/>
      <c r="HVX806" s="20"/>
      <c r="HVY806" s="20"/>
      <c r="HVZ806" s="20"/>
      <c r="HWA806" s="20"/>
      <c r="HWB806" s="20"/>
      <c r="HWC806" s="20"/>
      <c r="HWD806" s="20"/>
      <c r="HWE806" s="20"/>
      <c r="HWF806" s="20"/>
      <c r="HWG806" s="20"/>
      <c r="HWH806" s="20"/>
      <c r="HWI806" s="20"/>
      <c r="HWJ806" s="20"/>
      <c r="HWK806" s="20"/>
      <c r="HWL806" s="20"/>
      <c r="HWM806" s="20"/>
      <c r="HWN806" s="20"/>
      <c r="HWO806" s="20"/>
      <c r="HWP806" s="20"/>
      <c r="HWQ806" s="20"/>
      <c r="HWR806" s="20"/>
      <c r="HWS806" s="20"/>
      <c r="HWT806" s="20"/>
      <c r="HWU806" s="20"/>
      <c r="HWV806" s="20"/>
      <c r="HWW806" s="20"/>
      <c r="HWX806" s="20"/>
      <c r="HWY806" s="20"/>
      <c r="HWZ806" s="20"/>
      <c r="HXA806" s="20"/>
      <c r="HXB806" s="20"/>
      <c r="HXC806" s="20"/>
      <c r="HXD806" s="20"/>
      <c r="HXE806" s="20"/>
      <c r="HXF806" s="20"/>
      <c r="HXG806" s="20"/>
      <c r="HXH806" s="20"/>
      <c r="HXI806" s="20"/>
      <c r="HXJ806" s="20"/>
      <c r="HXK806" s="20"/>
      <c r="HXL806" s="20"/>
      <c r="HXM806" s="20"/>
      <c r="HXN806" s="20"/>
      <c r="HXO806" s="20"/>
      <c r="HXP806" s="20"/>
      <c r="HXQ806" s="20"/>
      <c r="HXR806" s="20"/>
      <c r="HXS806" s="20"/>
      <c r="HXT806" s="20"/>
      <c r="HXU806" s="20"/>
      <c r="HXV806" s="20"/>
      <c r="HXW806" s="20"/>
      <c r="HXX806" s="20"/>
      <c r="HXY806" s="20"/>
      <c r="HXZ806" s="20"/>
      <c r="HYA806" s="20"/>
      <c r="HYB806" s="20"/>
      <c r="HYC806" s="20"/>
      <c r="HYD806" s="20"/>
      <c r="HYE806" s="20"/>
      <c r="HYF806" s="20"/>
      <c r="HYG806" s="20"/>
      <c r="HYH806" s="20"/>
      <c r="HYI806" s="20"/>
      <c r="HYJ806" s="20"/>
      <c r="HYK806" s="20"/>
      <c r="HYL806" s="20"/>
      <c r="HYM806" s="20"/>
      <c r="HYN806" s="20"/>
      <c r="HYO806" s="20"/>
      <c r="HYP806" s="20"/>
      <c r="HYQ806" s="20"/>
      <c r="HYR806" s="20"/>
      <c r="HYS806" s="20"/>
      <c r="HYT806" s="20"/>
      <c r="HYU806" s="20"/>
      <c r="HYV806" s="20"/>
      <c r="HYW806" s="20"/>
      <c r="HYX806" s="20"/>
      <c r="HYY806" s="20"/>
      <c r="HYZ806" s="20"/>
      <c r="HZA806" s="20"/>
      <c r="HZB806" s="20"/>
      <c r="HZC806" s="20"/>
      <c r="HZD806" s="20"/>
      <c r="HZE806" s="20"/>
      <c r="HZF806" s="20"/>
      <c r="HZG806" s="20"/>
      <c r="HZH806" s="20"/>
      <c r="HZI806" s="20"/>
      <c r="HZJ806" s="20"/>
      <c r="HZK806" s="20"/>
      <c r="HZL806" s="20"/>
      <c r="HZM806" s="20"/>
      <c r="HZN806" s="20"/>
      <c r="HZO806" s="20"/>
      <c r="HZP806" s="20"/>
      <c r="HZQ806" s="20"/>
      <c r="HZR806" s="20"/>
      <c r="HZS806" s="20"/>
      <c r="HZT806" s="20"/>
      <c r="HZU806" s="20"/>
      <c r="HZV806" s="20"/>
      <c r="HZW806" s="20"/>
      <c r="HZX806" s="20"/>
      <c r="HZY806" s="20"/>
      <c r="HZZ806" s="20"/>
      <c r="IAA806" s="20"/>
      <c r="IAB806" s="20"/>
      <c r="IAC806" s="20"/>
      <c r="IAD806" s="20"/>
      <c r="IAE806" s="20"/>
      <c r="IAF806" s="20"/>
      <c r="IAG806" s="20"/>
      <c r="IAH806" s="20"/>
      <c r="IAI806" s="20"/>
      <c r="IAJ806" s="20"/>
      <c r="IAK806" s="20"/>
      <c r="IAL806" s="20"/>
      <c r="IAM806" s="20"/>
      <c r="IAN806" s="20"/>
      <c r="IAO806" s="20"/>
      <c r="IAP806" s="20"/>
      <c r="IAQ806" s="20"/>
      <c r="IAR806" s="20"/>
      <c r="IAS806" s="20"/>
      <c r="IAT806" s="20"/>
      <c r="IAU806" s="20"/>
      <c r="IAV806" s="20"/>
      <c r="IAW806" s="20"/>
      <c r="IAX806" s="20"/>
      <c r="IAY806" s="20"/>
      <c r="IAZ806" s="20"/>
      <c r="IBA806" s="20"/>
      <c r="IBB806" s="20"/>
      <c r="IBC806" s="20"/>
      <c r="IBD806" s="20"/>
      <c r="IBE806" s="20"/>
      <c r="IBF806" s="20"/>
      <c r="IBG806" s="20"/>
      <c r="IBH806" s="20"/>
      <c r="IBI806" s="20"/>
      <c r="IBJ806" s="20"/>
      <c r="IBK806" s="20"/>
      <c r="IBL806" s="20"/>
      <c r="IBM806" s="20"/>
      <c r="IBN806" s="20"/>
      <c r="IBO806" s="20"/>
      <c r="IBP806" s="20"/>
      <c r="IBQ806" s="20"/>
      <c r="IBR806" s="20"/>
      <c r="IBS806" s="20"/>
      <c r="IBT806" s="20"/>
      <c r="IBU806" s="20"/>
      <c r="IBV806" s="20"/>
      <c r="IBW806" s="20"/>
      <c r="IBX806" s="20"/>
      <c r="IBY806" s="20"/>
      <c r="IBZ806" s="20"/>
      <c r="ICA806" s="20"/>
      <c r="ICB806" s="20"/>
      <c r="ICC806" s="20"/>
      <c r="ICD806" s="20"/>
      <c r="ICE806" s="20"/>
      <c r="ICF806" s="20"/>
      <c r="ICG806" s="20"/>
      <c r="ICH806" s="20"/>
      <c r="ICI806" s="20"/>
      <c r="ICJ806" s="20"/>
      <c r="ICK806" s="20"/>
      <c r="ICL806" s="20"/>
      <c r="ICM806" s="20"/>
      <c r="ICN806" s="20"/>
      <c r="ICO806" s="20"/>
      <c r="ICP806" s="20"/>
      <c r="ICQ806" s="20"/>
      <c r="ICR806" s="20"/>
      <c r="ICS806" s="20"/>
      <c r="ICT806" s="20"/>
      <c r="ICU806" s="20"/>
      <c r="ICV806" s="20"/>
      <c r="ICW806" s="20"/>
      <c r="ICX806" s="20"/>
      <c r="ICY806" s="20"/>
      <c r="ICZ806" s="20"/>
      <c r="IDA806" s="20"/>
      <c r="IDB806" s="20"/>
      <c r="IDC806" s="20"/>
      <c r="IDD806" s="20"/>
      <c r="IDE806" s="20"/>
      <c r="IDF806" s="20"/>
      <c r="IDG806" s="20"/>
      <c r="IDH806" s="20"/>
      <c r="IDI806" s="20"/>
      <c r="IDJ806" s="20"/>
      <c r="IDK806" s="20"/>
      <c r="IDL806" s="20"/>
      <c r="IDM806" s="20"/>
      <c r="IDN806" s="20"/>
      <c r="IDO806" s="20"/>
      <c r="IDP806" s="20"/>
      <c r="IDQ806" s="20"/>
      <c r="IDR806" s="20"/>
      <c r="IDS806" s="20"/>
      <c r="IDT806" s="20"/>
      <c r="IDU806" s="20"/>
      <c r="IDV806" s="20"/>
      <c r="IDW806" s="20"/>
      <c r="IDX806" s="20"/>
      <c r="IDY806" s="20"/>
      <c r="IDZ806" s="20"/>
      <c r="IEA806" s="20"/>
      <c r="IEB806" s="20"/>
      <c r="IEC806" s="20"/>
      <c r="IED806" s="20"/>
      <c r="IEE806" s="20"/>
      <c r="IEF806" s="20"/>
      <c r="IEG806" s="20"/>
      <c r="IEH806" s="20"/>
      <c r="IEI806" s="20"/>
      <c r="IEJ806" s="20"/>
      <c r="IEK806" s="20"/>
      <c r="IEL806" s="20"/>
      <c r="IEM806" s="20"/>
      <c r="IEN806" s="20"/>
      <c r="IEO806" s="20"/>
      <c r="IEP806" s="20"/>
      <c r="IEQ806" s="20"/>
      <c r="IER806" s="20"/>
      <c r="IES806" s="20"/>
      <c r="IET806" s="20"/>
      <c r="IEU806" s="20"/>
      <c r="IEV806" s="20"/>
      <c r="IEW806" s="20"/>
      <c r="IEX806" s="20"/>
      <c r="IEY806" s="20"/>
      <c r="IEZ806" s="20"/>
      <c r="IFA806" s="20"/>
      <c r="IFB806" s="20"/>
      <c r="IFC806" s="20"/>
      <c r="IFD806" s="20"/>
      <c r="IFE806" s="20"/>
      <c r="IFF806" s="20"/>
      <c r="IFG806" s="20"/>
      <c r="IFH806" s="20"/>
      <c r="IFI806" s="20"/>
      <c r="IFJ806" s="20"/>
      <c r="IFK806" s="20"/>
      <c r="IFL806" s="20"/>
      <c r="IFM806" s="20"/>
      <c r="IFN806" s="20"/>
      <c r="IFO806" s="20"/>
      <c r="IFP806" s="20"/>
      <c r="IFQ806" s="20"/>
      <c r="IFR806" s="20"/>
      <c r="IFS806" s="20"/>
      <c r="IFT806" s="20"/>
      <c r="IFU806" s="20"/>
      <c r="IFV806" s="20"/>
      <c r="IFW806" s="20"/>
      <c r="IFX806" s="20"/>
      <c r="IFY806" s="20"/>
      <c r="IFZ806" s="20"/>
      <c r="IGA806" s="20"/>
      <c r="IGB806" s="20"/>
      <c r="IGC806" s="20"/>
      <c r="IGD806" s="20"/>
      <c r="IGE806" s="20"/>
      <c r="IGF806" s="20"/>
      <c r="IGG806" s="20"/>
      <c r="IGH806" s="20"/>
      <c r="IGI806" s="20"/>
      <c r="IGJ806" s="20"/>
      <c r="IGK806" s="20"/>
      <c r="IGL806" s="20"/>
      <c r="IGM806" s="20"/>
      <c r="IGN806" s="20"/>
      <c r="IGO806" s="20"/>
      <c r="IGP806" s="20"/>
      <c r="IGQ806" s="20"/>
      <c r="IGR806" s="20"/>
      <c r="IGS806" s="20"/>
      <c r="IGT806" s="20"/>
      <c r="IGU806" s="20"/>
      <c r="IGV806" s="20"/>
      <c r="IGW806" s="20"/>
      <c r="IGX806" s="20"/>
      <c r="IGY806" s="20"/>
      <c r="IGZ806" s="20"/>
      <c r="IHA806" s="20"/>
      <c r="IHB806" s="20"/>
      <c r="IHC806" s="20"/>
      <c r="IHD806" s="20"/>
      <c r="IHE806" s="20"/>
      <c r="IHF806" s="20"/>
      <c r="IHG806" s="20"/>
      <c r="IHH806" s="20"/>
      <c r="IHI806" s="20"/>
      <c r="IHJ806" s="20"/>
      <c r="IHK806" s="20"/>
      <c r="IHL806" s="20"/>
      <c r="IHM806" s="20"/>
      <c r="IHN806" s="20"/>
      <c r="IHO806" s="20"/>
      <c r="IHP806" s="20"/>
      <c r="IHQ806" s="20"/>
      <c r="IHR806" s="20"/>
      <c r="IHS806" s="20"/>
      <c r="IHT806" s="20"/>
      <c r="IHU806" s="20"/>
      <c r="IHV806" s="20"/>
      <c r="IHW806" s="20"/>
      <c r="IHX806" s="20"/>
      <c r="IHY806" s="20"/>
      <c r="IHZ806" s="20"/>
      <c r="IIA806" s="20"/>
      <c r="IIB806" s="20"/>
      <c r="IIC806" s="20"/>
      <c r="IID806" s="20"/>
      <c r="IIE806" s="20"/>
      <c r="IIF806" s="20"/>
      <c r="IIG806" s="20"/>
      <c r="IIH806" s="20"/>
      <c r="III806" s="20"/>
      <c r="IIJ806" s="20"/>
      <c r="IIK806" s="20"/>
      <c r="IIL806" s="20"/>
      <c r="IIM806" s="20"/>
      <c r="IIN806" s="20"/>
      <c r="IIO806" s="20"/>
      <c r="IIP806" s="20"/>
      <c r="IIQ806" s="20"/>
      <c r="IIR806" s="20"/>
      <c r="IIS806" s="20"/>
      <c r="IIT806" s="20"/>
      <c r="IIU806" s="20"/>
      <c r="IIV806" s="20"/>
      <c r="IIW806" s="20"/>
      <c r="IIX806" s="20"/>
      <c r="IIY806" s="20"/>
      <c r="IIZ806" s="20"/>
      <c r="IJA806" s="20"/>
      <c r="IJB806" s="20"/>
      <c r="IJC806" s="20"/>
      <c r="IJD806" s="20"/>
      <c r="IJE806" s="20"/>
      <c r="IJF806" s="20"/>
      <c r="IJG806" s="20"/>
      <c r="IJH806" s="20"/>
      <c r="IJI806" s="20"/>
      <c r="IJJ806" s="20"/>
      <c r="IJK806" s="20"/>
      <c r="IJL806" s="20"/>
      <c r="IJM806" s="20"/>
      <c r="IJN806" s="20"/>
      <c r="IJO806" s="20"/>
      <c r="IJP806" s="20"/>
      <c r="IJQ806" s="20"/>
      <c r="IJR806" s="20"/>
      <c r="IJS806" s="20"/>
      <c r="IJT806" s="20"/>
      <c r="IJU806" s="20"/>
      <c r="IJV806" s="20"/>
      <c r="IJW806" s="20"/>
      <c r="IJX806" s="20"/>
      <c r="IJY806" s="20"/>
      <c r="IJZ806" s="20"/>
      <c r="IKA806" s="20"/>
      <c r="IKB806" s="20"/>
      <c r="IKC806" s="20"/>
      <c r="IKD806" s="20"/>
      <c r="IKE806" s="20"/>
      <c r="IKF806" s="20"/>
      <c r="IKG806" s="20"/>
      <c r="IKH806" s="20"/>
      <c r="IKI806" s="20"/>
      <c r="IKJ806" s="20"/>
      <c r="IKK806" s="20"/>
      <c r="IKL806" s="20"/>
      <c r="IKM806" s="20"/>
      <c r="IKN806" s="20"/>
      <c r="IKO806" s="20"/>
      <c r="IKP806" s="20"/>
      <c r="IKQ806" s="20"/>
      <c r="IKR806" s="20"/>
      <c r="IKS806" s="20"/>
      <c r="IKT806" s="20"/>
      <c r="IKU806" s="20"/>
      <c r="IKV806" s="20"/>
      <c r="IKW806" s="20"/>
      <c r="IKX806" s="20"/>
      <c r="IKY806" s="20"/>
      <c r="IKZ806" s="20"/>
      <c r="ILA806" s="20"/>
      <c r="ILB806" s="20"/>
      <c r="ILC806" s="20"/>
      <c r="ILD806" s="20"/>
      <c r="ILE806" s="20"/>
      <c r="ILF806" s="20"/>
      <c r="ILG806" s="20"/>
      <c r="ILH806" s="20"/>
      <c r="ILI806" s="20"/>
      <c r="ILJ806" s="20"/>
      <c r="ILK806" s="20"/>
      <c r="ILL806" s="20"/>
      <c r="ILM806" s="20"/>
      <c r="ILN806" s="20"/>
      <c r="ILO806" s="20"/>
      <c r="ILP806" s="20"/>
      <c r="ILQ806" s="20"/>
      <c r="ILR806" s="20"/>
      <c r="ILS806" s="20"/>
      <c r="ILT806" s="20"/>
      <c r="ILU806" s="20"/>
      <c r="ILV806" s="20"/>
      <c r="ILW806" s="20"/>
      <c r="ILX806" s="20"/>
      <c r="ILY806" s="20"/>
      <c r="ILZ806" s="20"/>
      <c r="IMA806" s="20"/>
      <c r="IMB806" s="20"/>
      <c r="IMC806" s="20"/>
      <c r="IMD806" s="20"/>
      <c r="IME806" s="20"/>
      <c r="IMF806" s="20"/>
      <c r="IMG806" s="20"/>
      <c r="IMH806" s="20"/>
      <c r="IMI806" s="20"/>
      <c r="IMJ806" s="20"/>
      <c r="IMK806" s="20"/>
      <c r="IML806" s="20"/>
      <c r="IMM806" s="20"/>
      <c r="IMN806" s="20"/>
      <c r="IMO806" s="20"/>
      <c r="IMP806" s="20"/>
      <c r="IMQ806" s="20"/>
      <c r="IMR806" s="20"/>
      <c r="IMS806" s="20"/>
      <c r="IMT806" s="20"/>
      <c r="IMU806" s="20"/>
      <c r="IMV806" s="20"/>
      <c r="IMW806" s="20"/>
      <c r="IMX806" s="20"/>
      <c r="IMY806" s="20"/>
      <c r="IMZ806" s="20"/>
      <c r="INA806" s="20"/>
      <c r="INB806" s="20"/>
      <c r="INC806" s="20"/>
      <c r="IND806" s="20"/>
      <c r="INE806" s="20"/>
      <c r="INF806" s="20"/>
      <c r="ING806" s="20"/>
      <c r="INH806" s="20"/>
      <c r="INI806" s="20"/>
      <c r="INJ806" s="20"/>
      <c r="INK806" s="20"/>
      <c r="INL806" s="20"/>
      <c r="INM806" s="20"/>
      <c r="INN806" s="20"/>
      <c r="INO806" s="20"/>
      <c r="INP806" s="20"/>
      <c r="INQ806" s="20"/>
      <c r="INR806" s="20"/>
      <c r="INS806" s="20"/>
      <c r="INT806" s="20"/>
      <c r="INU806" s="20"/>
      <c r="INV806" s="20"/>
      <c r="INW806" s="20"/>
      <c r="INX806" s="20"/>
      <c r="INY806" s="20"/>
      <c r="INZ806" s="20"/>
      <c r="IOA806" s="20"/>
      <c r="IOB806" s="20"/>
      <c r="IOC806" s="20"/>
      <c r="IOD806" s="20"/>
      <c r="IOE806" s="20"/>
      <c r="IOF806" s="20"/>
      <c r="IOG806" s="20"/>
      <c r="IOH806" s="20"/>
      <c r="IOI806" s="20"/>
      <c r="IOJ806" s="20"/>
      <c r="IOK806" s="20"/>
      <c r="IOL806" s="20"/>
      <c r="IOM806" s="20"/>
      <c r="ION806" s="20"/>
      <c r="IOO806" s="20"/>
      <c r="IOP806" s="20"/>
      <c r="IOQ806" s="20"/>
      <c r="IOR806" s="20"/>
      <c r="IOS806" s="20"/>
      <c r="IOT806" s="20"/>
      <c r="IOU806" s="20"/>
      <c r="IOV806" s="20"/>
      <c r="IOW806" s="20"/>
      <c r="IOX806" s="20"/>
      <c r="IOY806" s="20"/>
      <c r="IOZ806" s="20"/>
      <c r="IPA806" s="20"/>
      <c r="IPB806" s="20"/>
      <c r="IPC806" s="20"/>
      <c r="IPD806" s="20"/>
      <c r="IPE806" s="20"/>
      <c r="IPF806" s="20"/>
      <c r="IPG806" s="20"/>
      <c r="IPH806" s="20"/>
      <c r="IPI806" s="20"/>
      <c r="IPJ806" s="20"/>
      <c r="IPK806" s="20"/>
      <c r="IPL806" s="20"/>
      <c r="IPM806" s="20"/>
      <c r="IPN806" s="20"/>
      <c r="IPO806" s="20"/>
      <c r="IPP806" s="20"/>
      <c r="IPQ806" s="20"/>
      <c r="IPR806" s="20"/>
      <c r="IPS806" s="20"/>
      <c r="IPT806" s="20"/>
      <c r="IPU806" s="20"/>
      <c r="IPV806" s="20"/>
      <c r="IPW806" s="20"/>
      <c r="IPX806" s="20"/>
      <c r="IPY806" s="20"/>
      <c r="IPZ806" s="20"/>
      <c r="IQA806" s="20"/>
      <c r="IQB806" s="20"/>
      <c r="IQC806" s="20"/>
      <c r="IQD806" s="20"/>
      <c r="IQE806" s="20"/>
      <c r="IQF806" s="20"/>
      <c r="IQG806" s="20"/>
      <c r="IQH806" s="20"/>
      <c r="IQI806" s="20"/>
      <c r="IQJ806" s="20"/>
      <c r="IQK806" s="20"/>
      <c r="IQL806" s="20"/>
      <c r="IQM806" s="20"/>
      <c r="IQN806" s="20"/>
      <c r="IQO806" s="20"/>
      <c r="IQP806" s="20"/>
      <c r="IQQ806" s="20"/>
      <c r="IQR806" s="20"/>
      <c r="IQS806" s="20"/>
      <c r="IQT806" s="20"/>
      <c r="IQU806" s="20"/>
      <c r="IQV806" s="20"/>
      <c r="IQW806" s="20"/>
      <c r="IQX806" s="20"/>
      <c r="IQY806" s="20"/>
      <c r="IQZ806" s="20"/>
      <c r="IRA806" s="20"/>
      <c r="IRB806" s="20"/>
      <c r="IRC806" s="20"/>
      <c r="IRD806" s="20"/>
      <c r="IRE806" s="20"/>
      <c r="IRF806" s="20"/>
      <c r="IRG806" s="20"/>
      <c r="IRH806" s="20"/>
      <c r="IRI806" s="20"/>
      <c r="IRJ806" s="20"/>
      <c r="IRK806" s="20"/>
      <c r="IRL806" s="20"/>
      <c r="IRM806" s="20"/>
      <c r="IRN806" s="20"/>
      <c r="IRO806" s="20"/>
      <c r="IRP806" s="20"/>
      <c r="IRQ806" s="20"/>
      <c r="IRR806" s="20"/>
      <c r="IRS806" s="20"/>
      <c r="IRT806" s="20"/>
      <c r="IRU806" s="20"/>
      <c r="IRV806" s="20"/>
      <c r="IRW806" s="20"/>
      <c r="IRX806" s="20"/>
      <c r="IRY806" s="20"/>
      <c r="IRZ806" s="20"/>
      <c r="ISA806" s="20"/>
      <c r="ISB806" s="20"/>
      <c r="ISC806" s="20"/>
      <c r="ISD806" s="20"/>
      <c r="ISE806" s="20"/>
      <c r="ISF806" s="20"/>
      <c r="ISG806" s="20"/>
      <c r="ISH806" s="20"/>
      <c r="ISI806" s="20"/>
      <c r="ISJ806" s="20"/>
      <c r="ISK806" s="20"/>
      <c r="ISL806" s="20"/>
      <c r="ISM806" s="20"/>
      <c r="ISN806" s="20"/>
      <c r="ISO806" s="20"/>
      <c r="ISP806" s="20"/>
      <c r="ISQ806" s="20"/>
      <c r="ISR806" s="20"/>
      <c r="ISS806" s="20"/>
      <c r="IST806" s="20"/>
      <c r="ISU806" s="20"/>
      <c r="ISV806" s="20"/>
      <c r="ISW806" s="20"/>
      <c r="ISX806" s="20"/>
      <c r="ISY806" s="20"/>
      <c r="ISZ806" s="20"/>
      <c r="ITA806" s="20"/>
      <c r="ITB806" s="20"/>
      <c r="ITC806" s="20"/>
      <c r="ITD806" s="20"/>
      <c r="ITE806" s="20"/>
      <c r="ITF806" s="20"/>
      <c r="ITG806" s="20"/>
      <c r="ITH806" s="20"/>
      <c r="ITI806" s="20"/>
      <c r="ITJ806" s="20"/>
      <c r="ITK806" s="20"/>
      <c r="ITL806" s="20"/>
      <c r="ITM806" s="20"/>
      <c r="ITN806" s="20"/>
      <c r="ITO806" s="20"/>
      <c r="ITP806" s="20"/>
      <c r="ITQ806" s="20"/>
      <c r="ITR806" s="20"/>
      <c r="ITS806" s="20"/>
      <c r="ITT806" s="20"/>
      <c r="ITU806" s="20"/>
      <c r="ITV806" s="20"/>
      <c r="ITW806" s="20"/>
      <c r="ITX806" s="20"/>
      <c r="ITY806" s="20"/>
      <c r="ITZ806" s="20"/>
      <c r="IUA806" s="20"/>
      <c r="IUB806" s="20"/>
      <c r="IUC806" s="20"/>
      <c r="IUD806" s="20"/>
      <c r="IUE806" s="20"/>
      <c r="IUF806" s="20"/>
      <c r="IUG806" s="20"/>
      <c r="IUH806" s="20"/>
      <c r="IUI806" s="20"/>
      <c r="IUJ806" s="20"/>
      <c r="IUK806" s="20"/>
      <c r="IUL806" s="20"/>
      <c r="IUM806" s="20"/>
      <c r="IUN806" s="20"/>
      <c r="IUO806" s="20"/>
      <c r="IUP806" s="20"/>
      <c r="IUQ806" s="20"/>
      <c r="IUR806" s="20"/>
      <c r="IUS806" s="20"/>
      <c r="IUT806" s="20"/>
      <c r="IUU806" s="20"/>
      <c r="IUV806" s="20"/>
      <c r="IUW806" s="20"/>
      <c r="IUX806" s="20"/>
      <c r="IUY806" s="20"/>
      <c r="IUZ806" s="20"/>
      <c r="IVA806" s="20"/>
      <c r="IVB806" s="20"/>
      <c r="IVC806" s="20"/>
      <c r="IVD806" s="20"/>
      <c r="IVE806" s="20"/>
      <c r="IVF806" s="20"/>
      <c r="IVG806" s="20"/>
      <c r="IVH806" s="20"/>
      <c r="IVI806" s="20"/>
      <c r="IVJ806" s="20"/>
      <c r="IVK806" s="20"/>
      <c r="IVL806" s="20"/>
      <c r="IVM806" s="20"/>
      <c r="IVN806" s="20"/>
      <c r="IVO806" s="20"/>
      <c r="IVP806" s="20"/>
      <c r="IVQ806" s="20"/>
      <c r="IVR806" s="20"/>
      <c r="IVS806" s="20"/>
      <c r="IVT806" s="20"/>
      <c r="IVU806" s="20"/>
      <c r="IVV806" s="20"/>
      <c r="IVW806" s="20"/>
      <c r="IVX806" s="20"/>
      <c r="IVY806" s="20"/>
      <c r="IVZ806" s="20"/>
      <c r="IWA806" s="20"/>
      <c r="IWB806" s="20"/>
      <c r="IWC806" s="20"/>
      <c r="IWD806" s="20"/>
      <c r="IWE806" s="20"/>
      <c r="IWF806" s="20"/>
      <c r="IWG806" s="20"/>
      <c r="IWH806" s="20"/>
      <c r="IWI806" s="20"/>
      <c r="IWJ806" s="20"/>
      <c r="IWK806" s="20"/>
      <c r="IWL806" s="20"/>
      <c r="IWM806" s="20"/>
      <c r="IWN806" s="20"/>
      <c r="IWO806" s="20"/>
      <c r="IWP806" s="20"/>
      <c r="IWQ806" s="20"/>
      <c r="IWR806" s="20"/>
      <c r="IWS806" s="20"/>
      <c r="IWT806" s="20"/>
      <c r="IWU806" s="20"/>
      <c r="IWV806" s="20"/>
      <c r="IWW806" s="20"/>
      <c r="IWX806" s="20"/>
      <c r="IWY806" s="20"/>
      <c r="IWZ806" s="20"/>
      <c r="IXA806" s="20"/>
      <c r="IXB806" s="20"/>
      <c r="IXC806" s="20"/>
      <c r="IXD806" s="20"/>
      <c r="IXE806" s="20"/>
      <c r="IXF806" s="20"/>
      <c r="IXG806" s="20"/>
      <c r="IXH806" s="20"/>
      <c r="IXI806" s="20"/>
      <c r="IXJ806" s="20"/>
      <c r="IXK806" s="20"/>
      <c r="IXL806" s="20"/>
      <c r="IXM806" s="20"/>
      <c r="IXN806" s="20"/>
      <c r="IXO806" s="20"/>
      <c r="IXP806" s="20"/>
      <c r="IXQ806" s="20"/>
      <c r="IXR806" s="20"/>
      <c r="IXS806" s="20"/>
      <c r="IXT806" s="20"/>
      <c r="IXU806" s="20"/>
      <c r="IXV806" s="20"/>
      <c r="IXW806" s="20"/>
      <c r="IXX806" s="20"/>
      <c r="IXY806" s="20"/>
      <c r="IXZ806" s="20"/>
      <c r="IYA806" s="20"/>
      <c r="IYB806" s="20"/>
      <c r="IYC806" s="20"/>
      <c r="IYD806" s="20"/>
      <c r="IYE806" s="20"/>
      <c r="IYF806" s="20"/>
      <c r="IYG806" s="20"/>
      <c r="IYH806" s="20"/>
      <c r="IYI806" s="20"/>
      <c r="IYJ806" s="20"/>
      <c r="IYK806" s="20"/>
      <c r="IYL806" s="20"/>
      <c r="IYM806" s="20"/>
      <c r="IYN806" s="20"/>
      <c r="IYO806" s="20"/>
      <c r="IYP806" s="20"/>
      <c r="IYQ806" s="20"/>
      <c r="IYR806" s="20"/>
      <c r="IYS806" s="20"/>
      <c r="IYT806" s="20"/>
      <c r="IYU806" s="20"/>
      <c r="IYV806" s="20"/>
      <c r="IYW806" s="20"/>
      <c r="IYX806" s="20"/>
      <c r="IYY806" s="20"/>
      <c r="IYZ806" s="20"/>
      <c r="IZA806" s="20"/>
      <c r="IZB806" s="20"/>
      <c r="IZC806" s="20"/>
      <c r="IZD806" s="20"/>
      <c r="IZE806" s="20"/>
      <c r="IZF806" s="20"/>
      <c r="IZG806" s="20"/>
      <c r="IZH806" s="20"/>
      <c r="IZI806" s="20"/>
      <c r="IZJ806" s="20"/>
      <c r="IZK806" s="20"/>
      <c r="IZL806" s="20"/>
      <c r="IZM806" s="20"/>
      <c r="IZN806" s="20"/>
      <c r="IZO806" s="20"/>
      <c r="IZP806" s="20"/>
      <c r="IZQ806" s="20"/>
      <c r="IZR806" s="20"/>
      <c r="IZS806" s="20"/>
      <c r="IZT806" s="20"/>
      <c r="IZU806" s="20"/>
      <c r="IZV806" s="20"/>
      <c r="IZW806" s="20"/>
      <c r="IZX806" s="20"/>
      <c r="IZY806" s="20"/>
      <c r="IZZ806" s="20"/>
      <c r="JAA806" s="20"/>
      <c r="JAB806" s="20"/>
      <c r="JAC806" s="20"/>
      <c r="JAD806" s="20"/>
      <c r="JAE806" s="20"/>
      <c r="JAF806" s="20"/>
      <c r="JAG806" s="20"/>
      <c r="JAH806" s="20"/>
      <c r="JAI806" s="20"/>
      <c r="JAJ806" s="20"/>
      <c r="JAK806" s="20"/>
      <c r="JAL806" s="20"/>
      <c r="JAM806" s="20"/>
      <c r="JAN806" s="20"/>
      <c r="JAO806" s="20"/>
      <c r="JAP806" s="20"/>
      <c r="JAQ806" s="20"/>
      <c r="JAR806" s="20"/>
      <c r="JAS806" s="20"/>
      <c r="JAT806" s="20"/>
      <c r="JAU806" s="20"/>
      <c r="JAV806" s="20"/>
      <c r="JAW806" s="20"/>
      <c r="JAX806" s="20"/>
      <c r="JAY806" s="20"/>
      <c r="JAZ806" s="20"/>
      <c r="JBA806" s="20"/>
      <c r="JBB806" s="20"/>
      <c r="JBC806" s="20"/>
      <c r="JBD806" s="20"/>
      <c r="JBE806" s="20"/>
      <c r="JBF806" s="20"/>
      <c r="JBG806" s="20"/>
      <c r="JBH806" s="20"/>
      <c r="JBI806" s="20"/>
      <c r="JBJ806" s="20"/>
      <c r="JBK806" s="20"/>
      <c r="JBL806" s="20"/>
      <c r="JBM806" s="20"/>
      <c r="JBN806" s="20"/>
      <c r="JBO806" s="20"/>
      <c r="JBP806" s="20"/>
      <c r="JBQ806" s="20"/>
      <c r="JBR806" s="20"/>
      <c r="JBS806" s="20"/>
      <c r="JBT806" s="20"/>
      <c r="JBU806" s="20"/>
      <c r="JBV806" s="20"/>
      <c r="JBW806" s="20"/>
      <c r="JBX806" s="20"/>
      <c r="JBY806" s="20"/>
      <c r="JBZ806" s="20"/>
      <c r="JCA806" s="20"/>
      <c r="JCB806" s="20"/>
      <c r="JCC806" s="20"/>
      <c r="JCD806" s="20"/>
      <c r="JCE806" s="20"/>
      <c r="JCF806" s="20"/>
      <c r="JCG806" s="20"/>
      <c r="JCH806" s="20"/>
      <c r="JCI806" s="20"/>
      <c r="JCJ806" s="20"/>
      <c r="JCK806" s="20"/>
      <c r="JCL806" s="20"/>
      <c r="JCM806" s="20"/>
      <c r="JCN806" s="20"/>
      <c r="JCO806" s="20"/>
      <c r="JCP806" s="20"/>
      <c r="JCQ806" s="20"/>
      <c r="JCR806" s="20"/>
      <c r="JCS806" s="20"/>
      <c r="JCT806" s="20"/>
      <c r="JCU806" s="20"/>
      <c r="JCV806" s="20"/>
      <c r="JCW806" s="20"/>
      <c r="JCX806" s="20"/>
      <c r="JCY806" s="20"/>
      <c r="JCZ806" s="20"/>
      <c r="JDA806" s="20"/>
      <c r="JDB806" s="20"/>
      <c r="JDC806" s="20"/>
      <c r="JDD806" s="20"/>
      <c r="JDE806" s="20"/>
      <c r="JDF806" s="20"/>
      <c r="JDG806" s="20"/>
      <c r="JDH806" s="20"/>
      <c r="JDI806" s="20"/>
      <c r="JDJ806" s="20"/>
      <c r="JDK806" s="20"/>
      <c r="JDL806" s="20"/>
      <c r="JDM806" s="20"/>
      <c r="JDN806" s="20"/>
      <c r="JDO806" s="20"/>
      <c r="JDP806" s="20"/>
      <c r="JDQ806" s="20"/>
      <c r="JDR806" s="20"/>
      <c r="JDS806" s="20"/>
      <c r="JDT806" s="20"/>
      <c r="JDU806" s="20"/>
      <c r="JDV806" s="20"/>
      <c r="JDW806" s="20"/>
      <c r="JDX806" s="20"/>
      <c r="JDY806" s="20"/>
      <c r="JDZ806" s="20"/>
      <c r="JEA806" s="20"/>
      <c r="JEB806" s="20"/>
      <c r="JEC806" s="20"/>
      <c r="JED806" s="20"/>
      <c r="JEE806" s="20"/>
      <c r="JEF806" s="20"/>
      <c r="JEG806" s="20"/>
      <c r="JEH806" s="20"/>
      <c r="JEI806" s="20"/>
      <c r="JEJ806" s="20"/>
      <c r="JEK806" s="20"/>
      <c r="JEL806" s="20"/>
      <c r="JEM806" s="20"/>
      <c r="JEN806" s="20"/>
      <c r="JEO806" s="20"/>
      <c r="JEP806" s="20"/>
      <c r="JEQ806" s="20"/>
      <c r="JER806" s="20"/>
      <c r="JES806" s="20"/>
      <c r="JET806" s="20"/>
      <c r="JEU806" s="20"/>
      <c r="JEV806" s="20"/>
      <c r="JEW806" s="20"/>
      <c r="JEX806" s="20"/>
      <c r="JEY806" s="20"/>
      <c r="JEZ806" s="20"/>
      <c r="JFA806" s="20"/>
      <c r="JFB806" s="20"/>
      <c r="JFC806" s="20"/>
      <c r="JFD806" s="20"/>
      <c r="JFE806" s="20"/>
      <c r="JFF806" s="20"/>
      <c r="JFG806" s="20"/>
      <c r="JFH806" s="20"/>
      <c r="JFI806" s="20"/>
      <c r="JFJ806" s="20"/>
      <c r="JFK806" s="20"/>
      <c r="JFL806" s="20"/>
      <c r="JFM806" s="20"/>
      <c r="JFN806" s="20"/>
      <c r="JFO806" s="20"/>
      <c r="JFP806" s="20"/>
      <c r="JFQ806" s="20"/>
      <c r="JFR806" s="20"/>
      <c r="JFS806" s="20"/>
      <c r="JFT806" s="20"/>
      <c r="JFU806" s="20"/>
      <c r="JFV806" s="20"/>
      <c r="JFW806" s="20"/>
      <c r="JFX806" s="20"/>
      <c r="JFY806" s="20"/>
      <c r="JFZ806" s="20"/>
      <c r="JGA806" s="20"/>
      <c r="JGB806" s="20"/>
      <c r="JGC806" s="20"/>
      <c r="JGD806" s="20"/>
      <c r="JGE806" s="20"/>
      <c r="JGF806" s="20"/>
      <c r="JGG806" s="20"/>
      <c r="JGH806" s="20"/>
      <c r="JGI806" s="20"/>
      <c r="JGJ806" s="20"/>
      <c r="JGK806" s="20"/>
      <c r="JGL806" s="20"/>
      <c r="JGM806" s="20"/>
      <c r="JGN806" s="20"/>
      <c r="JGO806" s="20"/>
      <c r="JGP806" s="20"/>
      <c r="JGQ806" s="20"/>
      <c r="JGR806" s="20"/>
      <c r="JGS806" s="20"/>
      <c r="JGT806" s="20"/>
      <c r="JGU806" s="20"/>
      <c r="JGV806" s="20"/>
      <c r="JGW806" s="20"/>
      <c r="JGX806" s="20"/>
      <c r="JGY806" s="20"/>
      <c r="JGZ806" s="20"/>
      <c r="JHA806" s="20"/>
      <c r="JHB806" s="20"/>
      <c r="JHC806" s="20"/>
      <c r="JHD806" s="20"/>
      <c r="JHE806" s="20"/>
      <c r="JHF806" s="20"/>
      <c r="JHG806" s="20"/>
      <c r="JHH806" s="20"/>
      <c r="JHI806" s="20"/>
      <c r="JHJ806" s="20"/>
      <c r="JHK806" s="20"/>
      <c r="JHL806" s="20"/>
      <c r="JHM806" s="20"/>
      <c r="JHN806" s="20"/>
      <c r="JHO806" s="20"/>
      <c r="JHP806" s="20"/>
      <c r="JHQ806" s="20"/>
      <c r="JHR806" s="20"/>
      <c r="JHS806" s="20"/>
      <c r="JHT806" s="20"/>
      <c r="JHU806" s="20"/>
      <c r="JHV806" s="20"/>
      <c r="JHW806" s="20"/>
      <c r="JHX806" s="20"/>
      <c r="JHY806" s="20"/>
      <c r="JHZ806" s="20"/>
      <c r="JIA806" s="20"/>
      <c r="JIB806" s="20"/>
      <c r="JIC806" s="20"/>
      <c r="JID806" s="20"/>
      <c r="JIE806" s="20"/>
      <c r="JIF806" s="20"/>
      <c r="JIG806" s="20"/>
      <c r="JIH806" s="20"/>
      <c r="JII806" s="20"/>
      <c r="JIJ806" s="20"/>
      <c r="JIK806" s="20"/>
      <c r="JIL806" s="20"/>
      <c r="JIM806" s="20"/>
      <c r="JIN806" s="20"/>
      <c r="JIO806" s="20"/>
      <c r="JIP806" s="20"/>
      <c r="JIQ806" s="20"/>
      <c r="JIR806" s="20"/>
      <c r="JIS806" s="20"/>
      <c r="JIT806" s="20"/>
      <c r="JIU806" s="20"/>
      <c r="JIV806" s="20"/>
      <c r="JIW806" s="20"/>
      <c r="JIX806" s="20"/>
      <c r="JIY806" s="20"/>
      <c r="JIZ806" s="20"/>
      <c r="JJA806" s="20"/>
      <c r="JJB806" s="20"/>
      <c r="JJC806" s="20"/>
      <c r="JJD806" s="20"/>
      <c r="JJE806" s="20"/>
      <c r="JJF806" s="20"/>
      <c r="JJG806" s="20"/>
      <c r="JJH806" s="20"/>
      <c r="JJI806" s="20"/>
      <c r="JJJ806" s="20"/>
      <c r="JJK806" s="20"/>
      <c r="JJL806" s="20"/>
      <c r="JJM806" s="20"/>
      <c r="JJN806" s="20"/>
      <c r="JJO806" s="20"/>
      <c r="JJP806" s="20"/>
      <c r="JJQ806" s="20"/>
      <c r="JJR806" s="20"/>
      <c r="JJS806" s="20"/>
      <c r="JJT806" s="20"/>
      <c r="JJU806" s="20"/>
      <c r="JJV806" s="20"/>
      <c r="JJW806" s="20"/>
      <c r="JJX806" s="20"/>
      <c r="JJY806" s="20"/>
      <c r="JJZ806" s="20"/>
      <c r="JKA806" s="20"/>
      <c r="JKB806" s="20"/>
      <c r="JKC806" s="20"/>
      <c r="JKD806" s="20"/>
      <c r="JKE806" s="20"/>
      <c r="JKF806" s="20"/>
      <c r="JKG806" s="20"/>
      <c r="JKH806" s="20"/>
      <c r="JKI806" s="20"/>
      <c r="JKJ806" s="20"/>
      <c r="JKK806" s="20"/>
      <c r="JKL806" s="20"/>
      <c r="JKM806" s="20"/>
      <c r="JKN806" s="20"/>
      <c r="JKO806" s="20"/>
      <c r="JKP806" s="20"/>
      <c r="JKQ806" s="20"/>
      <c r="JKR806" s="20"/>
      <c r="JKS806" s="20"/>
      <c r="JKT806" s="20"/>
      <c r="JKU806" s="20"/>
      <c r="JKV806" s="20"/>
      <c r="JKW806" s="20"/>
      <c r="JKX806" s="20"/>
      <c r="JKY806" s="20"/>
      <c r="JKZ806" s="20"/>
      <c r="JLA806" s="20"/>
      <c r="JLB806" s="20"/>
      <c r="JLC806" s="20"/>
      <c r="JLD806" s="20"/>
      <c r="JLE806" s="20"/>
      <c r="JLF806" s="20"/>
      <c r="JLG806" s="20"/>
      <c r="JLH806" s="20"/>
      <c r="JLI806" s="20"/>
      <c r="JLJ806" s="20"/>
      <c r="JLK806" s="20"/>
      <c r="JLL806" s="20"/>
      <c r="JLM806" s="20"/>
      <c r="JLN806" s="20"/>
      <c r="JLO806" s="20"/>
      <c r="JLP806" s="20"/>
      <c r="JLQ806" s="20"/>
      <c r="JLR806" s="20"/>
      <c r="JLS806" s="20"/>
      <c r="JLT806" s="20"/>
      <c r="JLU806" s="20"/>
      <c r="JLV806" s="20"/>
      <c r="JLW806" s="20"/>
      <c r="JLX806" s="20"/>
      <c r="JLY806" s="20"/>
      <c r="JLZ806" s="20"/>
      <c r="JMA806" s="20"/>
      <c r="JMB806" s="20"/>
      <c r="JMC806" s="20"/>
      <c r="JMD806" s="20"/>
      <c r="JME806" s="20"/>
      <c r="JMF806" s="20"/>
      <c r="JMG806" s="20"/>
      <c r="JMH806" s="20"/>
      <c r="JMI806" s="20"/>
      <c r="JMJ806" s="20"/>
      <c r="JMK806" s="20"/>
      <c r="JML806" s="20"/>
      <c r="JMM806" s="20"/>
      <c r="JMN806" s="20"/>
      <c r="JMO806" s="20"/>
      <c r="JMP806" s="20"/>
      <c r="JMQ806" s="20"/>
      <c r="JMR806" s="20"/>
      <c r="JMS806" s="20"/>
      <c r="JMT806" s="20"/>
      <c r="JMU806" s="20"/>
      <c r="JMV806" s="20"/>
      <c r="JMW806" s="20"/>
      <c r="JMX806" s="20"/>
      <c r="JMY806" s="20"/>
      <c r="JMZ806" s="20"/>
      <c r="JNA806" s="20"/>
      <c r="JNB806" s="20"/>
      <c r="JNC806" s="20"/>
      <c r="JND806" s="20"/>
      <c r="JNE806" s="20"/>
      <c r="JNF806" s="20"/>
      <c r="JNG806" s="20"/>
      <c r="JNH806" s="20"/>
      <c r="JNI806" s="20"/>
      <c r="JNJ806" s="20"/>
      <c r="JNK806" s="20"/>
      <c r="JNL806" s="20"/>
      <c r="JNM806" s="20"/>
      <c r="JNN806" s="20"/>
      <c r="JNO806" s="20"/>
      <c r="JNP806" s="20"/>
      <c r="JNQ806" s="20"/>
      <c r="JNR806" s="20"/>
      <c r="JNS806" s="20"/>
      <c r="JNT806" s="20"/>
      <c r="JNU806" s="20"/>
      <c r="JNV806" s="20"/>
      <c r="JNW806" s="20"/>
      <c r="JNX806" s="20"/>
      <c r="JNY806" s="20"/>
      <c r="JNZ806" s="20"/>
      <c r="JOA806" s="20"/>
      <c r="JOB806" s="20"/>
      <c r="JOC806" s="20"/>
      <c r="JOD806" s="20"/>
      <c r="JOE806" s="20"/>
      <c r="JOF806" s="20"/>
      <c r="JOG806" s="20"/>
      <c r="JOH806" s="20"/>
      <c r="JOI806" s="20"/>
      <c r="JOJ806" s="20"/>
      <c r="JOK806" s="20"/>
      <c r="JOL806" s="20"/>
      <c r="JOM806" s="20"/>
      <c r="JON806" s="20"/>
      <c r="JOO806" s="20"/>
      <c r="JOP806" s="20"/>
      <c r="JOQ806" s="20"/>
      <c r="JOR806" s="20"/>
      <c r="JOS806" s="20"/>
      <c r="JOT806" s="20"/>
      <c r="JOU806" s="20"/>
      <c r="JOV806" s="20"/>
      <c r="JOW806" s="20"/>
      <c r="JOX806" s="20"/>
      <c r="JOY806" s="20"/>
      <c r="JOZ806" s="20"/>
      <c r="JPA806" s="20"/>
      <c r="JPB806" s="20"/>
      <c r="JPC806" s="20"/>
      <c r="JPD806" s="20"/>
      <c r="JPE806" s="20"/>
      <c r="JPF806" s="20"/>
      <c r="JPG806" s="20"/>
      <c r="JPH806" s="20"/>
      <c r="JPI806" s="20"/>
      <c r="JPJ806" s="20"/>
      <c r="JPK806" s="20"/>
      <c r="JPL806" s="20"/>
      <c r="JPM806" s="20"/>
      <c r="JPN806" s="20"/>
      <c r="JPO806" s="20"/>
      <c r="JPP806" s="20"/>
      <c r="JPQ806" s="20"/>
      <c r="JPR806" s="20"/>
      <c r="JPS806" s="20"/>
      <c r="JPT806" s="20"/>
      <c r="JPU806" s="20"/>
      <c r="JPV806" s="20"/>
      <c r="JPW806" s="20"/>
      <c r="JPX806" s="20"/>
      <c r="JPY806" s="20"/>
      <c r="JPZ806" s="20"/>
      <c r="JQA806" s="20"/>
      <c r="JQB806" s="20"/>
      <c r="JQC806" s="20"/>
      <c r="JQD806" s="20"/>
      <c r="JQE806" s="20"/>
      <c r="JQF806" s="20"/>
      <c r="JQG806" s="20"/>
      <c r="JQH806" s="20"/>
      <c r="JQI806" s="20"/>
      <c r="JQJ806" s="20"/>
      <c r="JQK806" s="20"/>
      <c r="JQL806" s="20"/>
      <c r="JQM806" s="20"/>
      <c r="JQN806" s="20"/>
      <c r="JQO806" s="20"/>
      <c r="JQP806" s="20"/>
      <c r="JQQ806" s="20"/>
      <c r="JQR806" s="20"/>
      <c r="JQS806" s="20"/>
      <c r="JQT806" s="20"/>
      <c r="JQU806" s="20"/>
      <c r="JQV806" s="20"/>
      <c r="JQW806" s="20"/>
      <c r="JQX806" s="20"/>
      <c r="JQY806" s="20"/>
      <c r="JQZ806" s="20"/>
      <c r="JRA806" s="20"/>
      <c r="JRB806" s="20"/>
      <c r="JRC806" s="20"/>
      <c r="JRD806" s="20"/>
      <c r="JRE806" s="20"/>
      <c r="JRF806" s="20"/>
      <c r="JRG806" s="20"/>
      <c r="JRH806" s="20"/>
      <c r="JRI806" s="20"/>
      <c r="JRJ806" s="20"/>
      <c r="JRK806" s="20"/>
      <c r="JRL806" s="20"/>
      <c r="JRM806" s="20"/>
      <c r="JRN806" s="20"/>
      <c r="JRO806" s="20"/>
      <c r="JRP806" s="20"/>
      <c r="JRQ806" s="20"/>
      <c r="JRR806" s="20"/>
      <c r="JRS806" s="20"/>
      <c r="JRT806" s="20"/>
      <c r="JRU806" s="20"/>
      <c r="JRV806" s="20"/>
      <c r="JRW806" s="20"/>
      <c r="JRX806" s="20"/>
      <c r="JRY806" s="20"/>
      <c r="JRZ806" s="20"/>
      <c r="JSA806" s="20"/>
      <c r="JSB806" s="20"/>
      <c r="JSC806" s="20"/>
      <c r="JSD806" s="20"/>
      <c r="JSE806" s="20"/>
      <c r="JSF806" s="20"/>
      <c r="JSG806" s="20"/>
      <c r="JSH806" s="20"/>
      <c r="JSI806" s="20"/>
      <c r="JSJ806" s="20"/>
      <c r="JSK806" s="20"/>
      <c r="JSL806" s="20"/>
      <c r="JSM806" s="20"/>
      <c r="JSN806" s="20"/>
      <c r="JSO806" s="20"/>
      <c r="JSP806" s="20"/>
      <c r="JSQ806" s="20"/>
      <c r="JSR806" s="20"/>
      <c r="JSS806" s="20"/>
      <c r="JST806" s="20"/>
      <c r="JSU806" s="20"/>
      <c r="JSV806" s="20"/>
      <c r="JSW806" s="20"/>
      <c r="JSX806" s="20"/>
      <c r="JSY806" s="20"/>
      <c r="JSZ806" s="20"/>
      <c r="JTA806" s="20"/>
      <c r="JTB806" s="20"/>
      <c r="JTC806" s="20"/>
      <c r="JTD806" s="20"/>
      <c r="JTE806" s="20"/>
      <c r="JTF806" s="20"/>
      <c r="JTG806" s="20"/>
      <c r="JTH806" s="20"/>
      <c r="JTI806" s="20"/>
      <c r="JTJ806" s="20"/>
      <c r="JTK806" s="20"/>
      <c r="JTL806" s="20"/>
      <c r="JTM806" s="20"/>
      <c r="JTN806" s="20"/>
      <c r="JTO806" s="20"/>
      <c r="JTP806" s="20"/>
      <c r="JTQ806" s="20"/>
      <c r="JTR806" s="20"/>
      <c r="JTS806" s="20"/>
      <c r="JTT806" s="20"/>
      <c r="JTU806" s="20"/>
      <c r="JTV806" s="20"/>
      <c r="JTW806" s="20"/>
      <c r="JTX806" s="20"/>
      <c r="JTY806" s="20"/>
      <c r="JTZ806" s="20"/>
      <c r="JUA806" s="20"/>
      <c r="JUB806" s="20"/>
      <c r="JUC806" s="20"/>
      <c r="JUD806" s="20"/>
      <c r="JUE806" s="20"/>
      <c r="JUF806" s="20"/>
      <c r="JUG806" s="20"/>
      <c r="JUH806" s="20"/>
      <c r="JUI806" s="20"/>
      <c r="JUJ806" s="20"/>
      <c r="JUK806" s="20"/>
      <c r="JUL806" s="20"/>
      <c r="JUM806" s="20"/>
      <c r="JUN806" s="20"/>
      <c r="JUO806" s="20"/>
      <c r="JUP806" s="20"/>
      <c r="JUQ806" s="20"/>
      <c r="JUR806" s="20"/>
      <c r="JUS806" s="20"/>
      <c r="JUT806" s="20"/>
      <c r="JUU806" s="20"/>
      <c r="JUV806" s="20"/>
      <c r="JUW806" s="20"/>
      <c r="JUX806" s="20"/>
      <c r="JUY806" s="20"/>
      <c r="JUZ806" s="20"/>
      <c r="JVA806" s="20"/>
      <c r="JVB806" s="20"/>
      <c r="JVC806" s="20"/>
      <c r="JVD806" s="20"/>
      <c r="JVE806" s="20"/>
      <c r="JVF806" s="20"/>
      <c r="JVG806" s="20"/>
      <c r="JVH806" s="20"/>
      <c r="JVI806" s="20"/>
      <c r="JVJ806" s="20"/>
      <c r="JVK806" s="20"/>
      <c r="JVL806" s="20"/>
      <c r="JVM806" s="20"/>
      <c r="JVN806" s="20"/>
      <c r="JVO806" s="20"/>
      <c r="JVP806" s="20"/>
      <c r="JVQ806" s="20"/>
      <c r="JVR806" s="20"/>
      <c r="JVS806" s="20"/>
      <c r="JVT806" s="20"/>
      <c r="JVU806" s="20"/>
      <c r="JVV806" s="20"/>
      <c r="JVW806" s="20"/>
      <c r="JVX806" s="20"/>
      <c r="JVY806" s="20"/>
      <c r="JVZ806" s="20"/>
      <c r="JWA806" s="20"/>
      <c r="JWB806" s="20"/>
      <c r="JWC806" s="20"/>
      <c r="JWD806" s="20"/>
      <c r="JWE806" s="20"/>
      <c r="JWF806" s="20"/>
      <c r="JWG806" s="20"/>
      <c r="JWH806" s="20"/>
      <c r="JWI806" s="20"/>
      <c r="JWJ806" s="20"/>
      <c r="JWK806" s="20"/>
      <c r="JWL806" s="20"/>
      <c r="JWM806" s="20"/>
      <c r="JWN806" s="20"/>
      <c r="JWO806" s="20"/>
      <c r="JWP806" s="20"/>
      <c r="JWQ806" s="20"/>
      <c r="JWR806" s="20"/>
      <c r="JWS806" s="20"/>
      <c r="JWT806" s="20"/>
      <c r="JWU806" s="20"/>
      <c r="JWV806" s="20"/>
      <c r="JWW806" s="20"/>
      <c r="JWX806" s="20"/>
      <c r="JWY806" s="20"/>
      <c r="JWZ806" s="20"/>
      <c r="JXA806" s="20"/>
      <c r="JXB806" s="20"/>
      <c r="JXC806" s="20"/>
      <c r="JXD806" s="20"/>
      <c r="JXE806" s="20"/>
      <c r="JXF806" s="20"/>
      <c r="JXG806" s="20"/>
      <c r="JXH806" s="20"/>
      <c r="JXI806" s="20"/>
      <c r="JXJ806" s="20"/>
      <c r="JXK806" s="20"/>
      <c r="JXL806" s="20"/>
      <c r="JXM806" s="20"/>
      <c r="JXN806" s="20"/>
      <c r="JXO806" s="20"/>
      <c r="JXP806" s="20"/>
      <c r="JXQ806" s="20"/>
      <c r="JXR806" s="20"/>
      <c r="JXS806" s="20"/>
      <c r="JXT806" s="20"/>
      <c r="JXU806" s="20"/>
      <c r="JXV806" s="20"/>
      <c r="JXW806" s="20"/>
      <c r="JXX806" s="20"/>
      <c r="JXY806" s="20"/>
      <c r="JXZ806" s="20"/>
      <c r="JYA806" s="20"/>
      <c r="JYB806" s="20"/>
      <c r="JYC806" s="20"/>
      <c r="JYD806" s="20"/>
      <c r="JYE806" s="20"/>
      <c r="JYF806" s="20"/>
      <c r="JYG806" s="20"/>
      <c r="JYH806" s="20"/>
      <c r="JYI806" s="20"/>
      <c r="JYJ806" s="20"/>
      <c r="JYK806" s="20"/>
      <c r="JYL806" s="20"/>
      <c r="JYM806" s="20"/>
      <c r="JYN806" s="20"/>
      <c r="JYO806" s="20"/>
      <c r="JYP806" s="20"/>
      <c r="JYQ806" s="20"/>
      <c r="JYR806" s="20"/>
      <c r="JYS806" s="20"/>
      <c r="JYT806" s="20"/>
      <c r="JYU806" s="20"/>
      <c r="JYV806" s="20"/>
      <c r="JYW806" s="20"/>
      <c r="JYX806" s="20"/>
      <c r="JYY806" s="20"/>
      <c r="JYZ806" s="20"/>
      <c r="JZA806" s="20"/>
      <c r="JZB806" s="20"/>
      <c r="JZC806" s="20"/>
      <c r="JZD806" s="20"/>
      <c r="JZE806" s="20"/>
      <c r="JZF806" s="20"/>
      <c r="JZG806" s="20"/>
      <c r="JZH806" s="20"/>
      <c r="JZI806" s="20"/>
      <c r="JZJ806" s="20"/>
      <c r="JZK806" s="20"/>
      <c r="JZL806" s="20"/>
      <c r="JZM806" s="20"/>
      <c r="JZN806" s="20"/>
      <c r="JZO806" s="20"/>
      <c r="JZP806" s="20"/>
      <c r="JZQ806" s="20"/>
      <c r="JZR806" s="20"/>
      <c r="JZS806" s="20"/>
      <c r="JZT806" s="20"/>
      <c r="JZU806" s="20"/>
      <c r="JZV806" s="20"/>
      <c r="JZW806" s="20"/>
      <c r="JZX806" s="20"/>
      <c r="JZY806" s="20"/>
      <c r="JZZ806" s="20"/>
      <c r="KAA806" s="20"/>
      <c r="KAB806" s="20"/>
      <c r="KAC806" s="20"/>
      <c r="KAD806" s="20"/>
      <c r="KAE806" s="20"/>
      <c r="KAF806" s="20"/>
      <c r="KAG806" s="20"/>
      <c r="KAH806" s="20"/>
      <c r="KAI806" s="20"/>
      <c r="KAJ806" s="20"/>
      <c r="KAK806" s="20"/>
      <c r="KAL806" s="20"/>
      <c r="KAM806" s="20"/>
      <c r="KAN806" s="20"/>
      <c r="KAO806" s="20"/>
      <c r="KAP806" s="20"/>
      <c r="KAQ806" s="20"/>
      <c r="KAR806" s="20"/>
      <c r="KAS806" s="20"/>
      <c r="KAT806" s="20"/>
      <c r="KAU806" s="20"/>
      <c r="KAV806" s="20"/>
      <c r="KAW806" s="20"/>
      <c r="KAX806" s="20"/>
      <c r="KAY806" s="20"/>
      <c r="KAZ806" s="20"/>
      <c r="KBA806" s="20"/>
      <c r="KBB806" s="20"/>
      <c r="KBC806" s="20"/>
      <c r="KBD806" s="20"/>
      <c r="KBE806" s="20"/>
      <c r="KBF806" s="20"/>
      <c r="KBG806" s="20"/>
      <c r="KBH806" s="20"/>
      <c r="KBI806" s="20"/>
      <c r="KBJ806" s="20"/>
      <c r="KBK806" s="20"/>
      <c r="KBL806" s="20"/>
      <c r="KBM806" s="20"/>
      <c r="KBN806" s="20"/>
      <c r="KBO806" s="20"/>
      <c r="KBP806" s="20"/>
      <c r="KBQ806" s="20"/>
      <c r="KBR806" s="20"/>
      <c r="KBS806" s="20"/>
      <c r="KBT806" s="20"/>
      <c r="KBU806" s="20"/>
      <c r="KBV806" s="20"/>
      <c r="KBW806" s="20"/>
      <c r="KBX806" s="20"/>
      <c r="KBY806" s="20"/>
      <c r="KBZ806" s="20"/>
      <c r="KCA806" s="20"/>
      <c r="KCB806" s="20"/>
      <c r="KCC806" s="20"/>
      <c r="KCD806" s="20"/>
      <c r="KCE806" s="20"/>
      <c r="KCF806" s="20"/>
      <c r="KCG806" s="20"/>
      <c r="KCH806" s="20"/>
      <c r="KCI806" s="20"/>
      <c r="KCJ806" s="20"/>
      <c r="KCK806" s="20"/>
      <c r="KCL806" s="20"/>
      <c r="KCM806" s="20"/>
      <c r="KCN806" s="20"/>
      <c r="KCO806" s="20"/>
      <c r="KCP806" s="20"/>
      <c r="KCQ806" s="20"/>
      <c r="KCR806" s="20"/>
      <c r="KCS806" s="20"/>
      <c r="KCT806" s="20"/>
      <c r="KCU806" s="20"/>
      <c r="KCV806" s="20"/>
      <c r="KCW806" s="20"/>
      <c r="KCX806" s="20"/>
      <c r="KCY806" s="20"/>
      <c r="KCZ806" s="20"/>
      <c r="KDA806" s="20"/>
      <c r="KDB806" s="20"/>
      <c r="KDC806" s="20"/>
      <c r="KDD806" s="20"/>
      <c r="KDE806" s="20"/>
      <c r="KDF806" s="20"/>
      <c r="KDG806" s="20"/>
      <c r="KDH806" s="20"/>
      <c r="KDI806" s="20"/>
      <c r="KDJ806" s="20"/>
      <c r="KDK806" s="20"/>
      <c r="KDL806" s="20"/>
      <c r="KDM806" s="20"/>
      <c r="KDN806" s="20"/>
      <c r="KDO806" s="20"/>
      <c r="KDP806" s="20"/>
      <c r="KDQ806" s="20"/>
      <c r="KDR806" s="20"/>
      <c r="KDS806" s="20"/>
      <c r="KDT806" s="20"/>
      <c r="KDU806" s="20"/>
      <c r="KDV806" s="20"/>
      <c r="KDW806" s="20"/>
      <c r="KDX806" s="20"/>
      <c r="KDY806" s="20"/>
      <c r="KDZ806" s="20"/>
      <c r="KEA806" s="20"/>
      <c r="KEB806" s="20"/>
      <c r="KEC806" s="20"/>
      <c r="KED806" s="20"/>
      <c r="KEE806" s="20"/>
      <c r="KEF806" s="20"/>
      <c r="KEG806" s="20"/>
      <c r="KEH806" s="20"/>
      <c r="KEI806" s="20"/>
      <c r="KEJ806" s="20"/>
      <c r="KEK806" s="20"/>
      <c r="KEL806" s="20"/>
      <c r="KEM806" s="20"/>
      <c r="KEN806" s="20"/>
      <c r="KEO806" s="20"/>
      <c r="KEP806" s="20"/>
      <c r="KEQ806" s="20"/>
      <c r="KER806" s="20"/>
      <c r="KES806" s="20"/>
      <c r="KET806" s="20"/>
      <c r="KEU806" s="20"/>
      <c r="KEV806" s="20"/>
      <c r="KEW806" s="20"/>
      <c r="KEX806" s="20"/>
      <c r="KEY806" s="20"/>
      <c r="KEZ806" s="20"/>
      <c r="KFA806" s="20"/>
      <c r="KFB806" s="20"/>
      <c r="KFC806" s="20"/>
      <c r="KFD806" s="20"/>
      <c r="KFE806" s="20"/>
      <c r="KFF806" s="20"/>
      <c r="KFG806" s="20"/>
      <c r="KFH806" s="20"/>
      <c r="KFI806" s="20"/>
      <c r="KFJ806" s="20"/>
      <c r="KFK806" s="20"/>
      <c r="KFL806" s="20"/>
      <c r="KFM806" s="20"/>
      <c r="KFN806" s="20"/>
      <c r="KFO806" s="20"/>
      <c r="KFP806" s="20"/>
      <c r="KFQ806" s="20"/>
      <c r="KFR806" s="20"/>
      <c r="KFS806" s="20"/>
      <c r="KFT806" s="20"/>
      <c r="KFU806" s="20"/>
      <c r="KFV806" s="20"/>
      <c r="KFW806" s="20"/>
      <c r="KFX806" s="20"/>
      <c r="KFY806" s="20"/>
      <c r="KFZ806" s="20"/>
      <c r="KGA806" s="20"/>
      <c r="KGB806" s="20"/>
      <c r="KGC806" s="20"/>
      <c r="KGD806" s="20"/>
      <c r="KGE806" s="20"/>
      <c r="KGF806" s="20"/>
      <c r="KGG806" s="20"/>
      <c r="KGH806" s="20"/>
      <c r="KGI806" s="20"/>
      <c r="KGJ806" s="20"/>
      <c r="KGK806" s="20"/>
      <c r="KGL806" s="20"/>
      <c r="KGM806" s="20"/>
      <c r="KGN806" s="20"/>
      <c r="KGO806" s="20"/>
      <c r="KGP806" s="20"/>
      <c r="KGQ806" s="20"/>
      <c r="KGR806" s="20"/>
      <c r="KGS806" s="20"/>
      <c r="KGT806" s="20"/>
      <c r="KGU806" s="20"/>
      <c r="KGV806" s="20"/>
      <c r="KGW806" s="20"/>
      <c r="KGX806" s="20"/>
      <c r="KGY806" s="20"/>
      <c r="KGZ806" s="20"/>
      <c r="KHA806" s="20"/>
      <c r="KHB806" s="20"/>
      <c r="KHC806" s="20"/>
      <c r="KHD806" s="20"/>
      <c r="KHE806" s="20"/>
      <c r="KHF806" s="20"/>
      <c r="KHG806" s="20"/>
      <c r="KHH806" s="20"/>
      <c r="KHI806" s="20"/>
      <c r="KHJ806" s="20"/>
      <c r="KHK806" s="20"/>
      <c r="KHL806" s="20"/>
      <c r="KHM806" s="20"/>
      <c r="KHN806" s="20"/>
      <c r="KHO806" s="20"/>
      <c r="KHP806" s="20"/>
      <c r="KHQ806" s="20"/>
      <c r="KHR806" s="20"/>
      <c r="KHS806" s="20"/>
      <c r="KHT806" s="20"/>
      <c r="KHU806" s="20"/>
      <c r="KHV806" s="20"/>
      <c r="KHW806" s="20"/>
      <c r="KHX806" s="20"/>
      <c r="KHY806" s="20"/>
      <c r="KHZ806" s="20"/>
      <c r="KIA806" s="20"/>
      <c r="KIB806" s="20"/>
      <c r="KIC806" s="20"/>
      <c r="KID806" s="20"/>
      <c r="KIE806" s="20"/>
      <c r="KIF806" s="20"/>
      <c r="KIG806" s="20"/>
      <c r="KIH806" s="20"/>
      <c r="KII806" s="20"/>
      <c r="KIJ806" s="20"/>
      <c r="KIK806" s="20"/>
      <c r="KIL806" s="20"/>
      <c r="KIM806" s="20"/>
      <c r="KIN806" s="20"/>
      <c r="KIO806" s="20"/>
      <c r="KIP806" s="20"/>
      <c r="KIQ806" s="20"/>
      <c r="KIR806" s="20"/>
      <c r="KIS806" s="20"/>
      <c r="KIT806" s="20"/>
      <c r="KIU806" s="20"/>
      <c r="KIV806" s="20"/>
      <c r="KIW806" s="20"/>
      <c r="KIX806" s="20"/>
      <c r="KIY806" s="20"/>
      <c r="KIZ806" s="20"/>
      <c r="KJA806" s="20"/>
      <c r="KJB806" s="20"/>
      <c r="KJC806" s="20"/>
      <c r="KJD806" s="20"/>
      <c r="KJE806" s="20"/>
      <c r="KJF806" s="20"/>
      <c r="KJG806" s="20"/>
      <c r="KJH806" s="20"/>
      <c r="KJI806" s="20"/>
      <c r="KJJ806" s="20"/>
      <c r="KJK806" s="20"/>
      <c r="KJL806" s="20"/>
      <c r="KJM806" s="20"/>
      <c r="KJN806" s="20"/>
      <c r="KJO806" s="20"/>
      <c r="KJP806" s="20"/>
      <c r="KJQ806" s="20"/>
      <c r="KJR806" s="20"/>
      <c r="KJS806" s="20"/>
      <c r="KJT806" s="20"/>
      <c r="KJU806" s="20"/>
      <c r="KJV806" s="20"/>
      <c r="KJW806" s="20"/>
      <c r="KJX806" s="20"/>
      <c r="KJY806" s="20"/>
      <c r="KJZ806" s="20"/>
      <c r="KKA806" s="20"/>
      <c r="KKB806" s="20"/>
      <c r="KKC806" s="20"/>
      <c r="KKD806" s="20"/>
      <c r="KKE806" s="20"/>
      <c r="KKF806" s="20"/>
      <c r="KKG806" s="20"/>
      <c r="KKH806" s="20"/>
      <c r="KKI806" s="20"/>
      <c r="KKJ806" s="20"/>
      <c r="KKK806" s="20"/>
      <c r="KKL806" s="20"/>
      <c r="KKM806" s="20"/>
      <c r="KKN806" s="20"/>
      <c r="KKO806" s="20"/>
      <c r="KKP806" s="20"/>
      <c r="KKQ806" s="20"/>
      <c r="KKR806" s="20"/>
      <c r="KKS806" s="20"/>
      <c r="KKT806" s="20"/>
      <c r="KKU806" s="20"/>
      <c r="KKV806" s="20"/>
      <c r="KKW806" s="20"/>
      <c r="KKX806" s="20"/>
      <c r="KKY806" s="20"/>
      <c r="KKZ806" s="20"/>
      <c r="KLA806" s="20"/>
      <c r="KLB806" s="20"/>
      <c r="KLC806" s="20"/>
      <c r="KLD806" s="20"/>
      <c r="KLE806" s="20"/>
      <c r="KLF806" s="20"/>
      <c r="KLG806" s="20"/>
      <c r="KLH806" s="20"/>
      <c r="KLI806" s="20"/>
      <c r="KLJ806" s="20"/>
      <c r="KLK806" s="20"/>
      <c r="KLL806" s="20"/>
      <c r="KLM806" s="20"/>
      <c r="KLN806" s="20"/>
      <c r="KLO806" s="20"/>
      <c r="KLP806" s="20"/>
      <c r="KLQ806" s="20"/>
      <c r="KLR806" s="20"/>
      <c r="KLS806" s="20"/>
      <c r="KLT806" s="20"/>
      <c r="KLU806" s="20"/>
      <c r="KLV806" s="20"/>
      <c r="KLW806" s="20"/>
      <c r="KLX806" s="20"/>
      <c r="KLY806" s="20"/>
      <c r="KLZ806" s="20"/>
      <c r="KMA806" s="20"/>
      <c r="KMB806" s="20"/>
      <c r="KMC806" s="20"/>
      <c r="KMD806" s="20"/>
      <c r="KME806" s="20"/>
      <c r="KMF806" s="20"/>
      <c r="KMG806" s="20"/>
      <c r="KMH806" s="20"/>
      <c r="KMI806" s="20"/>
      <c r="KMJ806" s="20"/>
      <c r="KMK806" s="20"/>
      <c r="KML806" s="20"/>
      <c r="KMM806" s="20"/>
      <c r="KMN806" s="20"/>
      <c r="KMO806" s="20"/>
      <c r="KMP806" s="20"/>
      <c r="KMQ806" s="20"/>
      <c r="KMR806" s="20"/>
      <c r="KMS806" s="20"/>
      <c r="KMT806" s="20"/>
      <c r="KMU806" s="20"/>
      <c r="KMV806" s="20"/>
      <c r="KMW806" s="20"/>
      <c r="KMX806" s="20"/>
      <c r="KMY806" s="20"/>
      <c r="KMZ806" s="20"/>
      <c r="KNA806" s="20"/>
      <c r="KNB806" s="20"/>
      <c r="KNC806" s="20"/>
      <c r="KND806" s="20"/>
      <c r="KNE806" s="20"/>
      <c r="KNF806" s="20"/>
      <c r="KNG806" s="20"/>
      <c r="KNH806" s="20"/>
      <c r="KNI806" s="20"/>
      <c r="KNJ806" s="20"/>
      <c r="KNK806" s="20"/>
      <c r="KNL806" s="20"/>
      <c r="KNM806" s="20"/>
      <c r="KNN806" s="20"/>
      <c r="KNO806" s="20"/>
      <c r="KNP806" s="20"/>
      <c r="KNQ806" s="20"/>
      <c r="KNR806" s="20"/>
      <c r="KNS806" s="20"/>
      <c r="KNT806" s="20"/>
      <c r="KNU806" s="20"/>
      <c r="KNV806" s="20"/>
      <c r="KNW806" s="20"/>
      <c r="KNX806" s="20"/>
      <c r="KNY806" s="20"/>
      <c r="KNZ806" s="20"/>
      <c r="KOA806" s="20"/>
      <c r="KOB806" s="20"/>
      <c r="KOC806" s="20"/>
      <c r="KOD806" s="20"/>
      <c r="KOE806" s="20"/>
      <c r="KOF806" s="20"/>
      <c r="KOG806" s="20"/>
      <c r="KOH806" s="20"/>
      <c r="KOI806" s="20"/>
      <c r="KOJ806" s="20"/>
      <c r="KOK806" s="20"/>
      <c r="KOL806" s="20"/>
      <c r="KOM806" s="20"/>
      <c r="KON806" s="20"/>
      <c r="KOO806" s="20"/>
      <c r="KOP806" s="20"/>
      <c r="KOQ806" s="20"/>
      <c r="KOR806" s="20"/>
      <c r="KOS806" s="20"/>
      <c r="KOT806" s="20"/>
      <c r="KOU806" s="20"/>
      <c r="KOV806" s="20"/>
      <c r="KOW806" s="20"/>
      <c r="KOX806" s="20"/>
      <c r="KOY806" s="20"/>
      <c r="KOZ806" s="20"/>
      <c r="KPA806" s="20"/>
      <c r="KPB806" s="20"/>
      <c r="KPC806" s="20"/>
      <c r="KPD806" s="20"/>
      <c r="KPE806" s="20"/>
      <c r="KPF806" s="20"/>
      <c r="KPG806" s="20"/>
      <c r="KPH806" s="20"/>
      <c r="KPI806" s="20"/>
      <c r="KPJ806" s="20"/>
      <c r="KPK806" s="20"/>
      <c r="KPL806" s="20"/>
      <c r="KPM806" s="20"/>
      <c r="KPN806" s="20"/>
      <c r="KPO806" s="20"/>
      <c r="KPP806" s="20"/>
      <c r="KPQ806" s="20"/>
      <c r="KPR806" s="20"/>
      <c r="KPS806" s="20"/>
      <c r="KPT806" s="20"/>
      <c r="KPU806" s="20"/>
      <c r="KPV806" s="20"/>
      <c r="KPW806" s="20"/>
      <c r="KPX806" s="20"/>
      <c r="KPY806" s="20"/>
      <c r="KPZ806" s="20"/>
      <c r="KQA806" s="20"/>
      <c r="KQB806" s="20"/>
      <c r="KQC806" s="20"/>
      <c r="KQD806" s="20"/>
      <c r="KQE806" s="20"/>
      <c r="KQF806" s="20"/>
      <c r="KQG806" s="20"/>
      <c r="KQH806" s="20"/>
      <c r="KQI806" s="20"/>
      <c r="KQJ806" s="20"/>
      <c r="KQK806" s="20"/>
      <c r="KQL806" s="20"/>
      <c r="KQM806" s="20"/>
      <c r="KQN806" s="20"/>
      <c r="KQO806" s="20"/>
      <c r="KQP806" s="20"/>
      <c r="KQQ806" s="20"/>
      <c r="KQR806" s="20"/>
      <c r="KQS806" s="20"/>
      <c r="KQT806" s="20"/>
      <c r="KQU806" s="20"/>
      <c r="KQV806" s="20"/>
      <c r="KQW806" s="20"/>
      <c r="KQX806" s="20"/>
      <c r="KQY806" s="20"/>
      <c r="KQZ806" s="20"/>
      <c r="KRA806" s="20"/>
      <c r="KRB806" s="20"/>
      <c r="KRC806" s="20"/>
      <c r="KRD806" s="20"/>
      <c r="KRE806" s="20"/>
      <c r="KRF806" s="20"/>
      <c r="KRG806" s="20"/>
      <c r="KRH806" s="20"/>
      <c r="KRI806" s="20"/>
      <c r="KRJ806" s="20"/>
      <c r="KRK806" s="20"/>
      <c r="KRL806" s="20"/>
      <c r="KRM806" s="20"/>
      <c r="KRN806" s="20"/>
      <c r="KRO806" s="20"/>
      <c r="KRP806" s="20"/>
      <c r="KRQ806" s="20"/>
      <c r="KRR806" s="20"/>
      <c r="KRS806" s="20"/>
      <c r="KRT806" s="20"/>
      <c r="KRU806" s="20"/>
      <c r="KRV806" s="20"/>
      <c r="KRW806" s="20"/>
      <c r="KRX806" s="20"/>
      <c r="KRY806" s="20"/>
      <c r="KRZ806" s="20"/>
      <c r="KSA806" s="20"/>
      <c r="KSB806" s="20"/>
      <c r="KSC806" s="20"/>
      <c r="KSD806" s="20"/>
      <c r="KSE806" s="20"/>
      <c r="KSF806" s="20"/>
      <c r="KSG806" s="20"/>
      <c r="KSH806" s="20"/>
      <c r="KSI806" s="20"/>
      <c r="KSJ806" s="20"/>
      <c r="KSK806" s="20"/>
      <c r="KSL806" s="20"/>
      <c r="KSM806" s="20"/>
      <c r="KSN806" s="20"/>
      <c r="KSO806" s="20"/>
      <c r="KSP806" s="20"/>
      <c r="KSQ806" s="20"/>
      <c r="KSR806" s="20"/>
      <c r="KSS806" s="20"/>
      <c r="KST806" s="20"/>
      <c r="KSU806" s="20"/>
      <c r="KSV806" s="20"/>
      <c r="KSW806" s="20"/>
      <c r="KSX806" s="20"/>
      <c r="KSY806" s="20"/>
      <c r="KSZ806" s="20"/>
      <c r="KTA806" s="20"/>
      <c r="KTB806" s="20"/>
      <c r="KTC806" s="20"/>
      <c r="KTD806" s="20"/>
      <c r="KTE806" s="20"/>
      <c r="KTF806" s="20"/>
      <c r="KTG806" s="20"/>
      <c r="KTH806" s="20"/>
      <c r="KTI806" s="20"/>
      <c r="KTJ806" s="20"/>
      <c r="KTK806" s="20"/>
      <c r="KTL806" s="20"/>
      <c r="KTM806" s="20"/>
      <c r="KTN806" s="20"/>
      <c r="KTO806" s="20"/>
      <c r="KTP806" s="20"/>
      <c r="KTQ806" s="20"/>
      <c r="KTR806" s="20"/>
      <c r="KTS806" s="20"/>
      <c r="KTT806" s="20"/>
      <c r="KTU806" s="20"/>
      <c r="KTV806" s="20"/>
      <c r="KTW806" s="20"/>
      <c r="KTX806" s="20"/>
      <c r="KTY806" s="20"/>
      <c r="KTZ806" s="20"/>
      <c r="KUA806" s="20"/>
      <c r="KUB806" s="20"/>
      <c r="KUC806" s="20"/>
      <c r="KUD806" s="20"/>
      <c r="KUE806" s="20"/>
      <c r="KUF806" s="20"/>
      <c r="KUG806" s="20"/>
      <c r="KUH806" s="20"/>
      <c r="KUI806" s="20"/>
      <c r="KUJ806" s="20"/>
      <c r="KUK806" s="20"/>
      <c r="KUL806" s="20"/>
      <c r="KUM806" s="20"/>
      <c r="KUN806" s="20"/>
      <c r="KUO806" s="20"/>
      <c r="KUP806" s="20"/>
      <c r="KUQ806" s="20"/>
      <c r="KUR806" s="20"/>
      <c r="KUS806" s="20"/>
      <c r="KUT806" s="20"/>
      <c r="KUU806" s="20"/>
      <c r="KUV806" s="20"/>
      <c r="KUW806" s="20"/>
      <c r="KUX806" s="20"/>
      <c r="KUY806" s="20"/>
      <c r="KUZ806" s="20"/>
      <c r="KVA806" s="20"/>
      <c r="KVB806" s="20"/>
      <c r="KVC806" s="20"/>
      <c r="KVD806" s="20"/>
      <c r="KVE806" s="20"/>
      <c r="KVF806" s="20"/>
      <c r="KVG806" s="20"/>
      <c r="KVH806" s="20"/>
      <c r="KVI806" s="20"/>
      <c r="KVJ806" s="20"/>
      <c r="KVK806" s="20"/>
      <c r="KVL806" s="20"/>
      <c r="KVM806" s="20"/>
      <c r="KVN806" s="20"/>
      <c r="KVO806" s="20"/>
      <c r="KVP806" s="20"/>
      <c r="KVQ806" s="20"/>
      <c r="KVR806" s="20"/>
      <c r="KVS806" s="20"/>
      <c r="KVT806" s="20"/>
      <c r="KVU806" s="20"/>
      <c r="KVV806" s="20"/>
      <c r="KVW806" s="20"/>
      <c r="KVX806" s="20"/>
      <c r="KVY806" s="20"/>
      <c r="KVZ806" s="20"/>
      <c r="KWA806" s="20"/>
      <c r="KWB806" s="20"/>
      <c r="KWC806" s="20"/>
      <c r="KWD806" s="20"/>
      <c r="KWE806" s="20"/>
      <c r="KWF806" s="20"/>
      <c r="KWG806" s="20"/>
      <c r="KWH806" s="20"/>
      <c r="KWI806" s="20"/>
      <c r="KWJ806" s="20"/>
      <c r="KWK806" s="20"/>
      <c r="KWL806" s="20"/>
      <c r="KWM806" s="20"/>
      <c r="KWN806" s="20"/>
      <c r="KWO806" s="20"/>
      <c r="KWP806" s="20"/>
      <c r="KWQ806" s="20"/>
      <c r="KWR806" s="20"/>
      <c r="KWS806" s="20"/>
      <c r="KWT806" s="20"/>
      <c r="KWU806" s="20"/>
      <c r="KWV806" s="20"/>
      <c r="KWW806" s="20"/>
      <c r="KWX806" s="20"/>
      <c r="KWY806" s="20"/>
      <c r="KWZ806" s="20"/>
      <c r="KXA806" s="20"/>
      <c r="KXB806" s="20"/>
      <c r="KXC806" s="20"/>
      <c r="KXD806" s="20"/>
      <c r="KXE806" s="20"/>
      <c r="KXF806" s="20"/>
      <c r="KXG806" s="20"/>
      <c r="KXH806" s="20"/>
      <c r="KXI806" s="20"/>
      <c r="KXJ806" s="20"/>
      <c r="KXK806" s="20"/>
      <c r="KXL806" s="20"/>
      <c r="KXM806" s="20"/>
      <c r="KXN806" s="20"/>
      <c r="KXO806" s="20"/>
      <c r="KXP806" s="20"/>
      <c r="KXQ806" s="20"/>
      <c r="KXR806" s="20"/>
      <c r="KXS806" s="20"/>
      <c r="KXT806" s="20"/>
      <c r="KXU806" s="20"/>
      <c r="KXV806" s="20"/>
      <c r="KXW806" s="20"/>
      <c r="KXX806" s="20"/>
      <c r="KXY806" s="20"/>
      <c r="KXZ806" s="20"/>
      <c r="KYA806" s="20"/>
      <c r="KYB806" s="20"/>
      <c r="KYC806" s="20"/>
      <c r="KYD806" s="20"/>
      <c r="KYE806" s="20"/>
      <c r="KYF806" s="20"/>
      <c r="KYG806" s="20"/>
      <c r="KYH806" s="20"/>
      <c r="KYI806" s="20"/>
      <c r="KYJ806" s="20"/>
      <c r="KYK806" s="20"/>
      <c r="KYL806" s="20"/>
      <c r="KYM806" s="20"/>
      <c r="KYN806" s="20"/>
      <c r="KYO806" s="20"/>
      <c r="KYP806" s="20"/>
      <c r="KYQ806" s="20"/>
      <c r="KYR806" s="20"/>
      <c r="KYS806" s="20"/>
      <c r="KYT806" s="20"/>
      <c r="KYU806" s="20"/>
      <c r="KYV806" s="20"/>
      <c r="KYW806" s="20"/>
      <c r="KYX806" s="20"/>
      <c r="KYY806" s="20"/>
      <c r="KYZ806" s="20"/>
      <c r="KZA806" s="20"/>
      <c r="KZB806" s="20"/>
      <c r="KZC806" s="20"/>
      <c r="KZD806" s="20"/>
      <c r="KZE806" s="20"/>
      <c r="KZF806" s="20"/>
      <c r="KZG806" s="20"/>
      <c r="KZH806" s="20"/>
      <c r="KZI806" s="20"/>
      <c r="KZJ806" s="20"/>
      <c r="KZK806" s="20"/>
      <c r="KZL806" s="20"/>
      <c r="KZM806" s="20"/>
      <c r="KZN806" s="20"/>
      <c r="KZO806" s="20"/>
      <c r="KZP806" s="20"/>
      <c r="KZQ806" s="20"/>
      <c r="KZR806" s="20"/>
      <c r="KZS806" s="20"/>
      <c r="KZT806" s="20"/>
      <c r="KZU806" s="20"/>
      <c r="KZV806" s="20"/>
      <c r="KZW806" s="20"/>
      <c r="KZX806" s="20"/>
      <c r="KZY806" s="20"/>
      <c r="KZZ806" s="20"/>
      <c r="LAA806" s="20"/>
      <c r="LAB806" s="20"/>
      <c r="LAC806" s="20"/>
      <c r="LAD806" s="20"/>
      <c r="LAE806" s="20"/>
      <c r="LAF806" s="20"/>
      <c r="LAG806" s="20"/>
      <c r="LAH806" s="20"/>
      <c r="LAI806" s="20"/>
      <c r="LAJ806" s="20"/>
      <c r="LAK806" s="20"/>
      <c r="LAL806" s="20"/>
      <c r="LAM806" s="20"/>
      <c r="LAN806" s="20"/>
      <c r="LAO806" s="20"/>
      <c r="LAP806" s="20"/>
      <c r="LAQ806" s="20"/>
      <c r="LAR806" s="20"/>
      <c r="LAS806" s="20"/>
      <c r="LAT806" s="20"/>
      <c r="LAU806" s="20"/>
      <c r="LAV806" s="20"/>
      <c r="LAW806" s="20"/>
      <c r="LAX806" s="20"/>
      <c r="LAY806" s="20"/>
      <c r="LAZ806" s="20"/>
      <c r="LBA806" s="20"/>
      <c r="LBB806" s="20"/>
      <c r="LBC806" s="20"/>
      <c r="LBD806" s="20"/>
      <c r="LBE806" s="20"/>
      <c r="LBF806" s="20"/>
      <c r="LBG806" s="20"/>
      <c r="LBH806" s="20"/>
      <c r="LBI806" s="20"/>
      <c r="LBJ806" s="20"/>
      <c r="LBK806" s="20"/>
      <c r="LBL806" s="20"/>
      <c r="LBM806" s="20"/>
      <c r="LBN806" s="20"/>
      <c r="LBO806" s="20"/>
      <c r="LBP806" s="20"/>
      <c r="LBQ806" s="20"/>
      <c r="LBR806" s="20"/>
      <c r="LBS806" s="20"/>
      <c r="LBT806" s="20"/>
      <c r="LBU806" s="20"/>
      <c r="LBV806" s="20"/>
      <c r="LBW806" s="20"/>
      <c r="LBX806" s="20"/>
      <c r="LBY806" s="20"/>
      <c r="LBZ806" s="20"/>
      <c r="LCA806" s="20"/>
      <c r="LCB806" s="20"/>
      <c r="LCC806" s="20"/>
      <c r="LCD806" s="20"/>
      <c r="LCE806" s="20"/>
      <c r="LCF806" s="20"/>
      <c r="LCG806" s="20"/>
      <c r="LCH806" s="20"/>
      <c r="LCI806" s="20"/>
      <c r="LCJ806" s="20"/>
      <c r="LCK806" s="20"/>
      <c r="LCL806" s="20"/>
      <c r="LCM806" s="20"/>
      <c r="LCN806" s="20"/>
      <c r="LCO806" s="20"/>
      <c r="LCP806" s="20"/>
      <c r="LCQ806" s="20"/>
      <c r="LCR806" s="20"/>
      <c r="LCS806" s="20"/>
      <c r="LCT806" s="20"/>
      <c r="LCU806" s="20"/>
      <c r="LCV806" s="20"/>
      <c r="LCW806" s="20"/>
      <c r="LCX806" s="20"/>
      <c r="LCY806" s="20"/>
      <c r="LCZ806" s="20"/>
      <c r="LDA806" s="20"/>
      <c r="LDB806" s="20"/>
      <c r="LDC806" s="20"/>
      <c r="LDD806" s="20"/>
      <c r="LDE806" s="20"/>
      <c r="LDF806" s="20"/>
      <c r="LDG806" s="20"/>
      <c r="LDH806" s="20"/>
      <c r="LDI806" s="20"/>
      <c r="LDJ806" s="20"/>
      <c r="LDK806" s="20"/>
      <c r="LDL806" s="20"/>
      <c r="LDM806" s="20"/>
      <c r="LDN806" s="20"/>
      <c r="LDO806" s="20"/>
      <c r="LDP806" s="20"/>
      <c r="LDQ806" s="20"/>
      <c r="LDR806" s="20"/>
      <c r="LDS806" s="20"/>
      <c r="LDT806" s="20"/>
      <c r="LDU806" s="20"/>
      <c r="LDV806" s="20"/>
      <c r="LDW806" s="20"/>
      <c r="LDX806" s="20"/>
      <c r="LDY806" s="20"/>
      <c r="LDZ806" s="20"/>
      <c r="LEA806" s="20"/>
      <c r="LEB806" s="20"/>
      <c r="LEC806" s="20"/>
      <c r="LED806" s="20"/>
      <c r="LEE806" s="20"/>
      <c r="LEF806" s="20"/>
      <c r="LEG806" s="20"/>
      <c r="LEH806" s="20"/>
      <c r="LEI806" s="20"/>
      <c r="LEJ806" s="20"/>
      <c r="LEK806" s="20"/>
      <c r="LEL806" s="20"/>
      <c r="LEM806" s="20"/>
      <c r="LEN806" s="20"/>
      <c r="LEO806" s="20"/>
      <c r="LEP806" s="20"/>
      <c r="LEQ806" s="20"/>
      <c r="LER806" s="20"/>
      <c r="LES806" s="20"/>
      <c r="LET806" s="20"/>
      <c r="LEU806" s="20"/>
      <c r="LEV806" s="20"/>
      <c r="LEW806" s="20"/>
      <c r="LEX806" s="20"/>
      <c r="LEY806" s="20"/>
      <c r="LEZ806" s="20"/>
      <c r="LFA806" s="20"/>
      <c r="LFB806" s="20"/>
      <c r="LFC806" s="20"/>
      <c r="LFD806" s="20"/>
      <c r="LFE806" s="20"/>
      <c r="LFF806" s="20"/>
      <c r="LFG806" s="20"/>
      <c r="LFH806" s="20"/>
      <c r="LFI806" s="20"/>
      <c r="LFJ806" s="20"/>
      <c r="LFK806" s="20"/>
      <c r="LFL806" s="20"/>
      <c r="LFM806" s="20"/>
      <c r="LFN806" s="20"/>
      <c r="LFO806" s="20"/>
      <c r="LFP806" s="20"/>
      <c r="LFQ806" s="20"/>
      <c r="LFR806" s="20"/>
      <c r="LFS806" s="20"/>
      <c r="LFT806" s="20"/>
      <c r="LFU806" s="20"/>
      <c r="LFV806" s="20"/>
      <c r="LFW806" s="20"/>
      <c r="LFX806" s="20"/>
      <c r="LFY806" s="20"/>
      <c r="LFZ806" s="20"/>
      <c r="LGA806" s="20"/>
      <c r="LGB806" s="20"/>
      <c r="LGC806" s="20"/>
      <c r="LGD806" s="20"/>
      <c r="LGE806" s="20"/>
      <c r="LGF806" s="20"/>
      <c r="LGG806" s="20"/>
      <c r="LGH806" s="20"/>
      <c r="LGI806" s="20"/>
      <c r="LGJ806" s="20"/>
      <c r="LGK806" s="20"/>
      <c r="LGL806" s="20"/>
      <c r="LGM806" s="20"/>
      <c r="LGN806" s="20"/>
      <c r="LGO806" s="20"/>
      <c r="LGP806" s="20"/>
      <c r="LGQ806" s="20"/>
      <c r="LGR806" s="20"/>
      <c r="LGS806" s="20"/>
      <c r="LGT806" s="20"/>
      <c r="LGU806" s="20"/>
      <c r="LGV806" s="20"/>
      <c r="LGW806" s="20"/>
      <c r="LGX806" s="20"/>
      <c r="LGY806" s="20"/>
      <c r="LGZ806" s="20"/>
      <c r="LHA806" s="20"/>
      <c r="LHB806" s="20"/>
      <c r="LHC806" s="20"/>
      <c r="LHD806" s="20"/>
      <c r="LHE806" s="20"/>
      <c r="LHF806" s="20"/>
      <c r="LHG806" s="20"/>
      <c r="LHH806" s="20"/>
      <c r="LHI806" s="20"/>
      <c r="LHJ806" s="20"/>
      <c r="LHK806" s="20"/>
      <c r="LHL806" s="20"/>
      <c r="LHM806" s="20"/>
      <c r="LHN806" s="20"/>
      <c r="LHO806" s="20"/>
      <c r="LHP806" s="20"/>
      <c r="LHQ806" s="20"/>
      <c r="LHR806" s="20"/>
      <c r="LHS806" s="20"/>
      <c r="LHT806" s="20"/>
      <c r="LHU806" s="20"/>
      <c r="LHV806" s="20"/>
      <c r="LHW806" s="20"/>
      <c r="LHX806" s="20"/>
      <c r="LHY806" s="20"/>
      <c r="LHZ806" s="20"/>
      <c r="LIA806" s="20"/>
      <c r="LIB806" s="20"/>
      <c r="LIC806" s="20"/>
      <c r="LID806" s="20"/>
      <c r="LIE806" s="20"/>
      <c r="LIF806" s="20"/>
      <c r="LIG806" s="20"/>
      <c r="LIH806" s="20"/>
      <c r="LII806" s="20"/>
      <c r="LIJ806" s="20"/>
      <c r="LIK806" s="20"/>
      <c r="LIL806" s="20"/>
      <c r="LIM806" s="20"/>
      <c r="LIN806" s="20"/>
      <c r="LIO806" s="20"/>
      <c r="LIP806" s="20"/>
      <c r="LIQ806" s="20"/>
      <c r="LIR806" s="20"/>
      <c r="LIS806" s="20"/>
      <c r="LIT806" s="20"/>
      <c r="LIU806" s="20"/>
      <c r="LIV806" s="20"/>
      <c r="LIW806" s="20"/>
      <c r="LIX806" s="20"/>
      <c r="LIY806" s="20"/>
      <c r="LIZ806" s="20"/>
      <c r="LJA806" s="20"/>
      <c r="LJB806" s="20"/>
      <c r="LJC806" s="20"/>
      <c r="LJD806" s="20"/>
      <c r="LJE806" s="20"/>
      <c r="LJF806" s="20"/>
      <c r="LJG806" s="20"/>
      <c r="LJH806" s="20"/>
      <c r="LJI806" s="20"/>
      <c r="LJJ806" s="20"/>
      <c r="LJK806" s="20"/>
      <c r="LJL806" s="20"/>
      <c r="LJM806" s="20"/>
      <c r="LJN806" s="20"/>
      <c r="LJO806" s="20"/>
      <c r="LJP806" s="20"/>
      <c r="LJQ806" s="20"/>
      <c r="LJR806" s="20"/>
      <c r="LJS806" s="20"/>
      <c r="LJT806" s="20"/>
      <c r="LJU806" s="20"/>
      <c r="LJV806" s="20"/>
      <c r="LJW806" s="20"/>
      <c r="LJX806" s="20"/>
      <c r="LJY806" s="20"/>
      <c r="LJZ806" s="20"/>
      <c r="LKA806" s="20"/>
      <c r="LKB806" s="20"/>
      <c r="LKC806" s="20"/>
      <c r="LKD806" s="20"/>
      <c r="LKE806" s="20"/>
      <c r="LKF806" s="20"/>
      <c r="LKG806" s="20"/>
      <c r="LKH806" s="20"/>
      <c r="LKI806" s="20"/>
      <c r="LKJ806" s="20"/>
      <c r="LKK806" s="20"/>
      <c r="LKL806" s="20"/>
      <c r="LKM806" s="20"/>
      <c r="LKN806" s="20"/>
      <c r="LKO806" s="20"/>
      <c r="LKP806" s="20"/>
      <c r="LKQ806" s="20"/>
      <c r="LKR806" s="20"/>
      <c r="LKS806" s="20"/>
      <c r="LKT806" s="20"/>
      <c r="LKU806" s="20"/>
      <c r="LKV806" s="20"/>
      <c r="LKW806" s="20"/>
      <c r="LKX806" s="20"/>
      <c r="LKY806" s="20"/>
      <c r="LKZ806" s="20"/>
      <c r="LLA806" s="20"/>
      <c r="LLB806" s="20"/>
      <c r="LLC806" s="20"/>
      <c r="LLD806" s="20"/>
      <c r="LLE806" s="20"/>
      <c r="LLF806" s="20"/>
      <c r="LLG806" s="20"/>
      <c r="LLH806" s="20"/>
      <c r="LLI806" s="20"/>
      <c r="LLJ806" s="20"/>
      <c r="LLK806" s="20"/>
      <c r="LLL806" s="20"/>
      <c r="LLM806" s="20"/>
      <c r="LLN806" s="20"/>
      <c r="LLO806" s="20"/>
      <c r="LLP806" s="20"/>
      <c r="LLQ806" s="20"/>
      <c r="LLR806" s="20"/>
      <c r="LLS806" s="20"/>
      <c r="LLT806" s="20"/>
      <c r="LLU806" s="20"/>
      <c r="LLV806" s="20"/>
      <c r="LLW806" s="20"/>
      <c r="LLX806" s="20"/>
      <c r="LLY806" s="20"/>
      <c r="LLZ806" s="20"/>
      <c r="LMA806" s="20"/>
      <c r="LMB806" s="20"/>
      <c r="LMC806" s="20"/>
      <c r="LMD806" s="20"/>
      <c r="LME806" s="20"/>
      <c r="LMF806" s="20"/>
      <c r="LMG806" s="20"/>
      <c r="LMH806" s="20"/>
      <c r="LMI806" s="20"/>
      <c r="LMJ806" s="20"/>
      <c r="LMK806" s="20"/>
      <c r="LML806" s="20"/>
      <c r="LMM806" s="20"/>
      <c r="LMN806" s="20"/>
      <c r="LMO806" s="20"/>
      <c r="LMP806" s="20"/>
      <c r="LMQ806" s="20"/>
      <c r="LMR806" s="20"/>
      <c r="LMS806" s="20"/>
      <c r="LMT806" s="20"/>
      <c r="LMU806" s="20"/>
      <c r="LMV806" s="20"/>
      <c r="LMW806" s="20"/>
      <c r="LMX806" s="20"/>
      <c r="LMY806" s="20"/>
      <c r="LMZ806" s="20"/>
      <c r="LNA806" s="20"/>
      <c r="LNB806" s="20"/>
      <c r="LNC806" s="20"/>
      <c r="LND806" s="20"/>
      <c r="LNE806" s="20"/>
      <c r="LNF806" s="20"/>
      <c r="LNG806" s="20"/>
      <c r="LNH806" s="20"/>
      <c r="LNI806" s="20"/>
      <c r="LNJ806" s="20"/>
      <c r="LNK806" s="20"/>
      <c r="LNL806" s="20"/>
      <c r="LNM806" s="20"/>
      <c r="LNN806" s="20"/>
      <c r="LNO806" s="20"/>
      <c r="LNP806" s="20"/>
      <c r="LNQ806" s="20"/>
      <c r="LNR806" s="20"/>
      <c r="LNS806" s="20"/>
      <c r="LNT806" s="20"/>
      <c r="LNU806" s="20"/>
      <c r="LNV806" s="20"/>
      <c r="LNW806" s="20"/>
      <c r="LNX806" s="20"/>
      <c r="LNY806" s="20"/>
      <c r="LNZ806" s="20"/>
      <c r="LOA806" s="20"/>
      <c r="LOB806" s="20"/>
      <c r="LOC806" s="20"/>
      <c r="LOD806" s="20"/>
      <c r="LOE806" s="20"/>
      <c r="LOF806" s="20"/>
      <c r="LOG806" s="20"/>
      <c r="LOH806" s="20"/>
      <c r="LOI806" s="20"/>
      <c r="LOJ806" s="20"/>
      <c r="LOK806" s="20"/>
      <c r="LOL806" s="20"/>
      <c r="LOM806" s="20"/>
      <c r="LON806" s="20"/>
      <c r="LOO806" s="20"/>
      <c r="LOP806" s="20"/>
      <c r="LOQ806" s="20"/>
      <c r="LOR806" s="20"/>
      <c r="LOS806" s="20"/>
      <c r="LOT806" s="20"/>
      <c r="LOU806" s="20"/>
      <c r="LOV806" s="20"/>
      <c r="LOW806" s="20"/>
      <c r="LOX806" s="20"/>
      <c r="LOY806" s="20"/>
      <c r="LOZ806" s="20"/>
      <c r="LPA806" s="20"/>
      <c r="LPB806" s="20"/>
      <c r="LPC806" s="20"/>
      <c r="LPD806" s="20"/>
      <c r="LPE806" s="20"/>
      <c r="LPF806" s="20"/>
      <c r="LPG806" s="20"/>
      <c r="LPH806" s="20"/>
      <c r="LPI806" s="20"/>
      <c r="LPJ806" s="20"/>
      <c r="LPK806" s="20"/>
      <c r="LPL806" s="20"/>
      <c r="LPM806" s="20"/>
      <c r="LPN806" s="20"/>
      <c r="LPO806" s="20"/>
      <c r="LPP806" s="20"/>
      <c r="LPQ806" s="20"/>
      <c r="LPR806" s="20"/>
      <c r="LPS806" s="20"/>
      <c r="LPT806" s="20"/>
      <c r="LPU806" s="20"/>
      <c r="LPV806" s="20"/>
      <c r="LPW806" s="20"/>
      <c r="LPX806" s="20"/>
      <c r="LPY806" s="20"/>
      <c r="LPZ806" s="20"/>
      <c r="LQA806" s="20"/>
      <c r="LQB806" s="20"/>
      <c r="LQC806" s="20"/>
      <c r="LQD806" s="20"/>
      <c r="LQE806" s="20"/>
      <c r="LQF806" s="20"/>
      <c r="LQG806" s="20"/>
      <c r="LQH806" s="20"/>
      <c r="LQI806" s="20"/>
      <c r="LQJ806" s="20"/>
      <c r="LQK806" s="20"/>
      <c r="LQL806" s="20"/>
      <c r="LQM806" s="20"/>
      <c r="LQN806" s="20"/>
      <c r="LQO806" s="20"/>
      <c r="LQP806" s="20"/>
      <c r="LQQ806" s="20"/>
      <c r="LQR806" s="20"/>
      <c r="LQS806" s="20"/>
      <c r="LQT806" s="20"/>
      <c r="LQU806" s="20"/>
      <c r="LQV806" s="20"/>
      <c r="LQW806" s="20"/>
      <c r="LQX806" s="20"/>
      <c r="LQY806" s="20"/>
      <c r="LQZ806" s="20"/>
      <c r="LRA806" s="20"/>
      <c r="LRB806" s="20"/>
      <c r="LRC806" s="20"/>
      <c r="LRD806" s="20"/>
      <c r="LRE806" s="20"/>
      <c r="LRF806" s="20"/>
      <c r="LRG806" s="20"/>
      <c r="LRH806" s="20"/>
      <c r="LRI806" s="20"/>
      <c r="LRJ806" s="20"/>
      <c r="LRK806" s="20"/>
      <c r="LRL806" s="20"/>
      <c r="LRM806" s="20"/>
      <c r="LRN806" s="20"/>
      <c r="LRO806" s="20"/>
      <c r="LRP806" s="20"/>
      <c r="LRQ806" s="20"/>
      <c r="LRR806" s="20"/>
      <c r="LRS806" s="20"/>
      <c r="LRT806" s="20"/>
      <c r="LRU806" s="20"/>
      <c r="LRV806" s="20"/>
      <c r="LRW806" s="20"/>
      <c r="LRX806" s="20"/>
      <c r="LRY806" s="20"/>
      <c r="LRZ806" s="20"/>
      <c r="LSA806" s="20"/>
      <c r="LSB806" s="20"/>
      <c r="LSC806" s="20"/>
      <c r="LSD806" s="20"/>
      <c r="LSE806" s="20"/>
      <c r="LSF806" s="20"/>
      <c r="LSG806" s="20"/>
      <c r="LSH806" s="20"/>
      <c r="LSI806" s="20"/>
      <c r="LSJ806" s="20"/>
      <c r="LSK806" s="20"/>
      <c r="LSL806" s="20"/>
      <c r="LSM806" s="20"/>
      <c r="LSN806" s="20"/>
      <c r="LSO806" s="20"/>
      <c r="LSP806" s="20"/>
      <c r="LSQ806" s="20"/>
      <c r="LSR806" s="20"/>
      <c r="LSS806" s="20"/>
      <c r="LST806" s="20"/>
      <c r="LSU806" s="20"/>
      <c r="LSV806" s="20"/>
      <c r="LSW806" s="20"/>
      <c r="LSX806" s="20"/>
      <c r="LSY806" s="20"/>
      <c r="LSZ806" s="20"/>
      <c r="LTA806" s="20"/>
      <c r="LTB806" s="20"/>
      <c r="LTC806" s="20"/>
      <c r="LTD806" s="20"/>
      <c r="LTE806" s="20"/>
      <c r="LTF806" s="20"/>
      <c r="LTG806" s="20"/>
      <c r="LTH806" s="20"/>
      <c r="LTI806" s="20"/>
      <c r="LTJ806" s="20"/>
      <c r="LTK806" s="20"/>
      <c r="LTL806" s="20"/>
      <c r="LTM806" s="20"/>
      <c r="LTN806" s="20"/>
      <c r="LTO806" s="20"/>
      <c r="LTP806" s="20"/>
      <c r="LTQ806" s="20"/>
      <c r="LTR806" s="20"/>
      <c r="LTS806" s="20"/>
      <c r="LTT806" s="20"/>
      <c r="LTU806" s="20"/>
      <c r="LTV806" s="20"/>
      <c r="LTW806" s="20"/>
      <c r="LTX806" s="20"/>
      <c r="LTY806" s="20"/>
      <c r="LTZ806" s="20"/>
      <c r="LUA806" s="20"/>
      <c r="LUB806" s="20"/>
      <c r="LUC806" s="20"/>
      <c r="LUD806" s="20"/>
      <c r="LUE806" s="20"/>
      <c r="LUF806" s="20"/>
      <c r="LUG806" s="20"/>
      <c r="LUH806" s="20"/>
      <c r="LUI806" s="20"/>
      <c r="LUJ806" s="20"/>
      <c r="LUK806" s="20"/>
      <c r="LUL806" s="20"/>
      <c r="LUM806" s="20"/>
      <c r="LUN806" s="20"/>
      <c r="LUO806" s="20"/>
      <c r="LUP806" s="20"/>
      <c r="LUQ806" s="20"/>
      <c r="LUR806" s="20"/>
      <c r="LUS806" s="20"/>
      <c r="LUT806" s="20"/>
      <c r="LUU806" s="20"/>
      <c r="LUV806" s="20"/>
      <c r="LUW806" s="20"/>
      <c r="LUX806" s="20"/>
      <c r="LUY806" s="20"/>
      <c r="LUZ806" s="20"/>
      <c r="LVA806" s="20"/>
      <c r="LVB806" s="20"/>
      <c r="LVC806" s="20"/>
      <c r="LVD806" s="20"/>
      <c r="LVE806" s="20"/>
      <c r="LVF806" s="20"/>
      <c r="LVG806" s="20"/>
      <c r="LVH806" s="20"/>
      <c r="LVI806" s="20"/>
      <c r="LVJ806" s="20"/>
      <c r="LVK806" s="20"/>
      <c r="LVL806" s="20"/>
      <c r="LVM806" s="20"/>
      <c r="LVN806" s="20"/>
      <c r="LVO806" s="20"/>
      <c r="LVP806" s="20"/>
      <c r="LVQ806" s="20"/>
      <c r="LVR806" s="20"/>
      <c r="LVS806" s="20"/>
      <c r="LVT806" s="20"/>
      <c r="LVU806" s="20"/>
      <c r="LVV806" s="20"/>
      <c r="LVW806" s="20"/>
      <c r="LVX806" s="20"/>
      <c r="LVY806" s="20"/>
      <c r="LVZ806" s="20"/>
      <c r="LWA806" s="20"/>
      <c r="LWB806" s="20"/>
      <c r="LWC806" s="20"/>
      <c r="LWD806" s="20"/>
      <c r="LWE806" s="20"/>
      <c r="LWF806" s="20"/>
      <c r="LWG806" s="20"/>
      <c r="LWH806" s="20"/>
      <c r="LWI806" s="20"/>
      <c r="LWJ806" s="20"/>
      <c r="LWK806" s="20"/>
      <c r="LWL806" s="20"/>
      <c r="LWM806" s="20"/>
      <c r="LWN806" s="20"/>
      <c r="LWO806" s="20"/>
      <c r="LWP806" s="20"/>
      <c r="LWQ806" s="20"/>
      <c r="LWR806" s="20"/>
      <c r="LWS806" s="20"/>
      <c r="LWT806" s="20"/>
      <c r="LWU806" s="20"/>
      <c r="LWV806" s="20"/>
      <c r="LWW806" s="20"/>
      <c r="LWX806" s="20"/>
      <c r="LWY806" s="20"/>
      <c r="LWZ806" s="20"/>
      <c r="LXA806" s="20"/>
      <c r="LXB806" s="20"/>
      <c r="LXC806" s="20"/>
      <c r="LXD806" s="20"/>
      <c r="LXE806" s="20"/>
      <c r="LXF806" s="20"/>
      <c r="LXG806" s="20"/>
      <c r="LXH806" s="20"/>
      <c r="LXI806" s="20"/>
      <c r="LXJ806" s="20"/>
      <c r="LXK806" s="20"/>
      <c r="LXL806" s="20"/>
      <c r="LXM806" s="20"/>
      <c r="LXN806" s="20"/>
      <c r="LXO806" s="20"/>
      <c r="LXP806" s="20"/>
      <c r="LXQ806" s="20"/>
      <c r="LXR806" s="20"/>
      <c r="LXS806" s="20"/>
      <c r="LXT806" s="20"/>
      <c r="LXU806" s="20"/>
      <c r="LXV806" s="20"/>
      <c r="LXW806" s="20"/>
      <c r="LXX806" s="20"/>
      <c r="LXY806" s="20"/>
      <c r="LXZ806" s="20"/>
      <c r="LYA806" s="20"/>
      <c r="LYB806" s="20"/>
      <c r="LYC806" s="20"/>
      <c r="LYD806" s="20"/>
      <c r="LYE806" s="20"/>
      <c r="LYF806" s="20"/>
      <c r="LYG806" s="20"/>
      <c r="LYH806" s="20"/>
      <c r="LYI806" s="20"/>
      <c r="LYJ806" s="20"/>
      <c r="LYK806" s="20"/>
      <c r="LYL806" s="20"/>
      <c r="LYM806" s="20"/>
      <c r="LYN806" s="20"/>
      <c r="LYO806" s="20"/>
      <c r="LYP806" s="20"/>
      <c r="LYQ806" s="20"/>
      <c r="LYR806" s="20"/>
      <c r="LYS806" s="20"/>
      <c r="LYT806" s="20"/>
      <c r="LYU806" s="20"/>
      <c r="LYV806" s="20"/>
      <c r="LYW806" s="20"/>
      <c r="LYX806" s="20"/>
      <c r="LYY806" s="20"/>
      <c r="LYZ806" s="20"/>
      <c r="LZA806" s="20"/>
      <c r="LZB806" s="20"/>
      <c r="LZC806" s="20"/>
      <c r="LZD806" s="20"/>
      <c r="LZE806" s="20"/>
      <c r="LZF806" s="20"/>
      <c r="LZG806" s="20"/>
      <c r="LZH806" s="20"/>
      <c r="LZI806" s="20"/>
      <c r="LZJ806" s="20"/>
      <c r="LZK806" s="20"/>
      <c r="LZL806" s="20"/>
      <c r="LZM806" s="20"/>
      <c r="LZN806" s="20"/>
      <c r="LZO806" s="20"/>
      <c r="LZP806" s="20"/>
      <c r="LZQ806" s="20"/>
      <c r="LZR806" s="20"/>
      <c r="LZS806" s="20"/>
      <c r="LZT806" s="20"/>
      <c r="LZU806" s="20"/>
      <c r="LZV806" s="20"/>
      <c r="LZW806" s="20"/>
      <c r="LZX806" s="20"/>
      <c r="LZY806" s="20"/>
      <c r="LZZ806" s="20"/>
      <c r="MAA806" s="20"/>
      <c r="MAB806" s="20"/>
      <c r="MAC806" s="20"/>
      <c r="MAD806" s="20"/>
      <c r="MAE806" s="20"/>
      <c r="MAF806" s="20"/>
      <c r="MAG806" s="20"/>
      <c r="MAH806" s="20"/>
      <c r="MAI806" s="20"/>
      <c r="MAJ806" s="20"/>
      <c r="MAK806" s="20"/>
      <c r="MAL806" s="20"/>
      <c r="MAM806" s="20"/>
      <c r="MAN806" s="20"/>
      <c r="MAO806" s="20"/>
      <c r="MAP806" s="20"/>
      <c r="MAQ806" s="20"/>
      <c r="MAR806" s="20"/>
      <c r="MAS806" s="20"/>
      <c r="MAT806" s="20"/>
      <c r="MAU806" s="20"/>
      <c r="MAV806" s="20"/>
      <c r="MAW806" s="20"/>
      <c r="MAX806" s="20"/>
      <c r="MAY806" s="20"/>
      <c r="MAZ806" s="20"/>
      <c r="MBA806" s="20"/>
      <c r="MBB806" s="20"/>
      <c r="MBC806" s="20"/>
      <c r="MBD806" s="20"/>
      <c r="MBE806" s="20"/>
      <c r="MBF806" s="20"/>
      <c r="MBG806" s="20"/>
      <c r="MBH806" s="20"/>
      <c r="MBI806" s="20"/>
      <c r="MBJ806" s="20"/>
      <c r="MBK806" s="20"/>
      <c r="MBL806" s="20"/>
      <c r="MBM806" s="20"/>
      <c r="MBN806" s="20"/>
      <c r="MBO806" s="20"/>
      <c r="MBP806" s="20"/>
      <c r="MBQ806" s="20"/>
      <c r="MBR806" s="20"/>
      <c r="MBS806" s="20"/>
      <c r="MBT806" s="20"/>
      <c r="MBU806" s="20"/>
      <c r="MBV806" s="20"/>
      <c r="MBW806" s="20"/>
      <c r="MBX806" s="20"/>
      <c r="MBY806" s="20"/>
      <c r="MBZ806" s="20"/>
      <c r="MCA806" s="20"/>
      <c r="MCB806" s="20"/>
      <c r="MCC806" s="20"/>
      <c r="MCD806" s="20"/>
      <c r="MCE806" s="20"/>
      <c r="MCF806" s="20"/>
      <c r="MCG806" s="20"/>
      <c r="MCH806" s="20"/>
      <c r="MCI806" s="20"/>
      <c r="MCJ806" s="20"/>
      <c r="MCK806" s="20"/>
      <c r="MCL806" s="20"/>
      <c r="MCM806" s="20"/>
      <c r="MCN806" s="20"/>
      <c r="MCO806" s="20"/>
      <c r="MCP806" s="20"/>
      <c r="MCQ806" s="20"/>
      <c r="MCR806" s="20"/>
      <c r="MCS806" s="20"/>
      <c r="MCT806" s="20"/>
      <c r="MCU806" s="20"/>
      <c r="MCV806" s="20"/>
      <c r="MCW806" s="20"/>
      <c r="MCX806" s="20"/>
      <c r="MCY806" s="20"/>
      <c r="MCZ806" s="20"/>
      <c r="MDA806" s="20"/>
      <c r="MDB806" s="20"/>
      <c r="MDC806" s="20"/>
      <c r="MDD806" s="20"/>
      <c r="MDE806" s="20"/>
      <c r="MDF806" s="20"/>
      <c r="MDG806" s="20"/>
      <c r="MDH806" s="20"/>
      <c r="MDI806" s="20"/>
      <c r="MDJ806" s="20"/>
      <c r="MDK806" s="20"/>
      <c r="MDL806" s="20"/>
      <c r="MDM806" s="20"/>
      <c r="MDN806" s="20"/>
      <c r="MDO806" s="20"/>
      <c r="MDP806" s="20"/>
      <c r="MDQ806" s="20"/>
      <c r="MDR806" s="20"/>
      <c r="MDS806" s="20"/>
      <c r="MDT806" s="20"/>
      <c r="MDU806" s="20"/>
      <c r="MDV806" s="20"/>
      <c r="MDW806" s="20"/>
      <c r="MDX806" s="20"/>
      <c r="MDY806" s="20"/>
      <c r="MDZ806" s="20"/>
      <c r="MEA806" s="20"/>
      <c r="MEB806" s="20"/>
      <c r="MEC806" s="20"/>
      <c r="MED806" s="20"/>
      <c r="MEE806" s="20"/>
      <c r="MEF806" s="20"/>
      <c r="MEG806" s="20"/>
      <c r="MEH806" s="20"/>
      <c r="MEI806" s="20"/>
      <c r="MEJ806" s="20"/>
      <c r="MEK806" s="20"/>
      <c r="MEL806" s="20"/>
      <c r="MEM806" s="20"/>
      <c r="MEN806" s="20"/>
      <c r="MEO806" s="20"/>
      <c r="MEP806" s="20"/>
      <c r="MEQ806" s="20"/>
      <c r="MER806" s="20"/>
      <c r="MES806" s="20"/>
      <c r="MET806" s="20"/>
      <c r="MEU806" s="20"/>
      <c r="MEV806" s="20"/>
      <c r="MEW806" s="20"/>
      <c r="MEX806" s="20"/>
      <c r="MEY806" s="20"/>
      <c r="MEZ806" s="20"/>
      <c r="MFA806" s="20"/>
      <c r="MFB806" s="20"/>
      <c r="MFC806" s="20"/>
      <c r="MFD806" s="20"/>
      <c r="MFE806" s="20"/>
      <c r="MFF806" s="20"/>
      <c r="MFG806" s="20"/>
      <c r="MFH806" s="20"/>
      <c r="MFI806" s="20"/>
      <c r="MFJ806" s="20"/>
      <c r="MFK806" s="20"/>
      <c r="MFL806" s="20"/>
      <c r="MFM806" s="20"/>
      <c r="MFN806" s="20"/>
      <c r="MFO806" s="20"/>
      <c r="MFP806" s="20"/>
      <c r="MFQ806" s="20"/>
      <c r="MFR806" s="20"/>
      <c r="MFS806" s="20"/>
      <c r="MFT806" s="20"/>
      <c r="MFU806" s="20"/>
      <c r="MFV806" s="20"/>
      <c r="MFW806" s="20"/>
      <c r="MFX806" s="20"/>
      <c r="MFY806" s="20"/>
      <c r="MFZ806" s="20"/>
      <c r="MGA806" s="20"/>
      <c r="MGB806" s="20"/>
      <c r="MGC806" s="20"/>
      <c r="MGD806" s="20"/>
      <c r="MGE806" s="20"/>
      <c r="MGF806" s="20"/>
      <c r="MGG806" s="20"/>
      <c r="MGH806" s="20"/>
      <c r="MGI806" s="20"/>
      <c r="MGJ806" s="20"/>
      <c r="MGK806" s="20"/>
      <c r="MGL806" s="20"/>
      <c r="MGM806" s="20"/>
      <c r="MGN806" s="20"/>
      <c r="MGO806" s="20"/>
      <c r="MGP806" s="20"/>
      <c r="MGQ806" s="20"/>
      <c r="MGR806" s="20"/>
      <c r="MGS806" s="20"/>
      <c r="MGT806" s="20"/>
      <c r="MGU806" s="20"/>
      <c r="MGV806" s="20"/>
      <c r="MGW806" s="20"/>
      <c r="MGX806" s="20"/>
      <c r="MGY806" s="20"/>
      <c r="MGZ806" s="20"/>
      <c r="MHA806" s="20"/>
      <c r="MHB806" s="20"/>
      <c r="MHC806" s="20"/>
      <c r="MHD806" s="20"/>
      <c r="MHE806" s="20"/>
      <c r="MHF806" s="20"/>
      <c r="MHG806" s="20"/>
      <c r="MHH806" s="20"/>
      <c r="MHI806" s="20"/>
      <c r="MHJ806" s="20"/>
      <c r="MHK806" s="20"/>
      <c r="MHL806" s="20"/>
      <c r="MHM806" s="20"/>
      <c r="MHN806" s="20"/>
      <c r="MHO806" s="20"/>
      <c r="MHP806" s="20"/>
      <c r="MHQ806" s="20"/>
      <c r="MHR806" s="20"/>
      <c r="MHS806" s="20"/>
      <c r="MHT806" s="20"/>
      <c r="MHU806" s="20"/>
      <c r="MHV806" s="20"/>
      <c r="MHW806" s="20"/>
      <c r="MHX806" s="20"/>
      <c r="MHY806" s="20"/>
      <c r="MHZ806" s="20"/>
      <c r="MIA806" s="20"/>
      <c r="MIB806" s="20"/>
      <c r="MIC806" s="20"/>
      <c r="MID806" s="20"/>
      <c r="MIE806" s="20"/>
      <c r="MIF806" s="20"/>
      <c r="MIG806" s="20"/>
      <c r="MIH806" s="20"/>
      <c r="MII806" s="20"/>
      <c r="MIJ806" s="20"/>
      <c r="MIK806" s="20"/>
      <c r="MIL806" s="20"/>
      <c r="MIM806" s="20"/>
      <c r="MIN806" s="20"/>
      <c r="MIO806" s="20"/>
      <c r="MIP806" s="20"/>
      <c r="MIQ806" s="20"/>
      <c r="MIR806" s="20"/>
      <c r="MIS806" s="20"/>
      <c r="MIT806" s="20"/>
      <c r="MIU806" s="20"/>
      <c r="MIV806" s="20"/>
      <c r="MIW806" s="20"/>
      <c r="MIX806" s="20"/>
      <c r="MIY806" s="20"/>
      <c r="MIZ806" s="20"/>
      <c r="MJA806" s="20"/>
      <c r="MJB806" s="20"/>
      <c r="MJC806" s="20"/>
      <c r="MJD806" s="20"/>
      <c r="MJE806" s="20"/>
      <c r="MJF806" s="20"/>
      <c r="MJG806" s="20"/>
      <c r="MJH806" s="20"/>
      <c r="MJI806" s="20"/>
      <c r="MJJ806" s="20"/>
      <c r="MJK806" s="20"/>
      <c r="MJL806" s="20"/>
      <c r="MJM806" s="20"/>
      <c r="MJN806" s="20"/>
      <c r="MJO806" s="20"/>
      <c r="MJP806" s="20"/>
      <c r="MJQ806" s="20"/>
      <c r="MJR806" s="20"/>
      <c r="MJS806" s="20"/>
      <c r="MJT806" s="20"/>
      <c r="MJU806" s="20"/>
      <c r="MJV806" s="20"/>
      <c r="MJW806" s="20"/>
      <c r="MJX806" s="20"/>
      <c r="MJY806" s="20"/>
      <c r="MJZ806" s="20"/>
      <c r="MKA806" s="20"/>
      <c r="MKB806" s="20"/>
      <c r="MKC806" s="20"/>
      <c r="MKD806" s="20"/>
      <c r="MKE806" s="20"/>
      <c r="MKF806" s="20"/>
      <c r="MKG806" s="20"/>
      <c r="MKH806" s="20"/>
      <c r="MKI806" s="20"/>
      <c r="MKJ806" s="20"/>
      <c r="MKK806" s="20"/>
      <c r="MKL806" s="20"/>
      <c r="MKM806" s="20"/>
      <c r="MKN806" s="20"/>
      <c r="MKO806" s="20"/>
      <c r="MKP806" s="20"/>
      <c r="MKQ806" s="20"/>
      <c r="MKR806" s="20"/>
      <c r="MKS806" s="20"/>
      <c r="MKT806" s="20"/>
      <c r="MKU806" s="20"/>
      <c r="MKV806" s="20"/>
      <c r="MKW806" s="20"/>
      <c r="MKX806" s="20"/>
      <c r="MKY806" s="20"/>
      <c r="MKZ806" s="20"/>
      <c r="MLA806" s="20"/>
      <c r="MLB806" s="20"/>
      <c r="MLC806" s="20"/>
      <c r="MLD806" s="20"/>
      <c r="MLE806" s="20"/>
      <c r="MLF806" s="20"/>
      <c r="MLG806" s="20"/>
      <c r="MLH806" s="20"/>
      <c r="MLI806" s="20"/>
      <c r="MLJ806" s="20"/>
      <c r="MLK806" s="20"/>
      <c r="MLL806" s="20"/>
      <c r="MLM806" s="20"/>
      <c r="MLN806" s="20"/>
      <c r="MLO806" s="20"/>
      <c r="MLP806" s="20"/>
      <c r="MLQ806" s="20"/>
      <c r="MLR806" s="20"/>
      <c r="MLS806" s="20"/>
      <c r="MLT806" s="20"/>
      <c r="MLU806" s="20"/>
      <c r="MLV806" s="20"/>
      <c r="MLW806" s="20"/>
      <c r="MLX806" s="20"/>
      <c r="MLY806" s="20"/>
      <c r="MLZ806" s="20"/>
      <c r="MMA806" s="20"/>
      <c r="MMB806" s="20"/>
      <c r="MMC806" s="20"/>
      <c r="MMD806" s="20"/>
      <c r="MME806" s="20"/>
      <c r="MMF806" s="20"/>
      <c r="MMG806" s="20"/>
      <c r="MMH806" s="20"/>
      <c r="MMI806" s="20"/>
      <c r="MMJ806" s="20"/>
      <c r="MMK806" s="20"/>
      <c r="MML806" s="20"/>
      <c r="MMM806" s="20"/>
      <c r="MMN806" s="20"/>
      <c r="MMO806" s="20"/>
      <c r="MMP806" s="20"/>
      <c r="MMQ806" s="20"/>
      <c r="MMR806" s="20"/>
      <c r="MMS806" s="20"/>
      <c r="MMT806" s="20"/>
      <c r="MMU806" s="20"/>
      <c r="MMV806" s="20"/>
      <c r="MMW806" s="20"/>
      <c r="MMX806" s="20"/>
      <c r="MMY806" s="20"/>
      <c r="MMZ806" s="20"/>
      <c r="MNA806" s="20"/>
      <c r="MNB806" s="20"/>
      <c r="MNC806" s="20"/>
      <c r="MND806" s="20"/>
      <c r="MNE806" s="20"/>
      <c r="MNF806" s="20"/>
      <c r="MNG806" s="20"/>
      <c r="MNH806" s="20"/>
      <c r="MNI806" s="20"/>
      <c r="MNJ806" s="20"/>
      <c r="MNK806" s="20"/>
      <c r="MNL806" s="20"/>
      <c r="MNM806" s="20"/>
      <c r="MNN806" s="20"/>
      <c r="MNO806" s="20"/>
      <c r="MNP806" s="20"/>
      <c r="MNQ806" s="20"/>
      <c r="MNR806" s="20"/>
      <c r="MNS806" s="20"/>
      <c r="MNT806" s="20"/>
      <c r="MNU806" s="20"/>
      <c r="MNV806" s="20"/>
      <c r="MNW806" s="20"/>
      <c r="MNX806" s="20"/>
      <c r="MNY806" s="20"/>
      <c r="MNZ806" s="20"/>
      <c r="MOA806" s="20"/>
      <c r="MOB806" s="20"/>
      <c r="MOC806" s="20"/>
      <c r="MOD806" s="20"/>
      <c r="MOE806" s="20"/>
      <c r="MOF806" s="20"/>
      <c r="MOG806" s="20"/>
      <c r="MOH806" s="20"/>
      <c r="MOI806" s="20"/>
      <c r="MOJ806" s="20"/>
      <c r="MOK806" s="20"/>
      <c r="MOL806" s="20"/>
      <c r="MOM806" s="20"/>
      <c r="MON806" s="20"/>
      <c r="MOO806" s="20"/>
      <c r="MOP806" s="20"/>
      <c r="MOQ806" s="20"/>
      <c r="MOR806" s="20"/>
      <c r="MOS806" s="20"/>
      <c r="MOT806" s="20"/>
      <c r="MOU806" s="20"/>
      <c r="MOV806" s="20"/>
      <c r="MOW806" s="20"/>
      <c r="MOX806" s="20"/>
      <c r="MOY806" s="20"/>
      <c r="MOZ806" s="20"/>
      <c r="MPA806" s="20"/>
      <c r="MPB806" s="20"/>
      <c r="MPC806" s="20"/>
      <c r="MPD806" s="20"/>
      <c r="MPE806" s="20"/>
      <c r="MPF806" s="20"/>
      <c r="MPG806" s="20"/>
      <c r="MPH806" s="20"/>
      <c r="MPI806" s="20"/>
      <c r="MPJ806" s="20"/>
      <c r="MPK806" s="20"/>
      <c r="MPL806" s="20"/>
      <c r="MPM806" s="20"/>
      <c r="MPN806" s="20"/>
      <c r="MPO806" s="20"/>
      <c r="MPP806" s="20"/>
      <c r="MPQ806" s="20"/>
      <c r="MPR806" s="20"/>
      <c r="MPS806" s="20"/>
      <c r="MPT806" s="20"/>
      <c r="MPU806" s="20"/>
      <c r="MPV806" s="20"/>
      <c r="MPW806" s="20"/>
      <c r="MPX806" s="20"/>
      <c r="MPY806" s="20"/>
      <c r="MPZ806" s="20"/>
      <c r="MQA806" s="20"/>
      <c r="MQB806" s="20"/>
      <c r="MQC806" s="20"/>
      <c r="MQD806" s="20"/>
      <c r="MQE806" s="20"/>
      <c r="MQF806" s="20"/>
      <c r="MQG806" s="20"/>
      <c r="MQH806" s="20"/>
      <c r="MQI806" s="20"/>
      <c r="MQJ806" s="20"/>
      <c r="MQK806" s="20"/>
      <c r="MQL806" s="20"/>
      <c r="MQM806" s="20"/>
      <c r="MQN806" s="20"/>
      <c r="MQO806" s="20"/>
      <c r="MQP806" s="20"/>
      <c r="MQQ806" s="20"/>
      <c r="MQR806" s="20"/>
      <c r="MQS806" s="20"/>
      <c r="MQT806" s="20"/>
      <c r="MQU806" s="20"/>
      <c r="MQV806" s="20"/>
      <c r="MQW806" s="20"/>
      <c r="MQX806" s="20"/>
      <c r="MQY806" s="20"/>
      <c r="MQZ806" s="20"/>
      <c r="MRA806" s="20"/>
      <c r="MRB806" s="20"/>
      <c r="MRC806" s="20"/>
      <c r="MRD806" s="20"/>
      <c r="MRE806" s="20"/>
      <c r="MRF806" s="20"/>
      <c r="MRG806" s="20"/>
      <c r="MRH806" s="20"/>
      <c r="MRI806" s="20"/>
      <c r="MRJ806" s="20"/>
      <c r="MRK806" s="20"/>
      <c r="MRL806" s="20"/>
      <c r="MRM806" s="20"/>
      <c r="MRN806" s="20"/>
      <c r="MRO806" s="20"/>
      <c r="MRP806" s="20"/>
      <c r="MRQ806" s="20"/>
      <c r="MRR806" s="20"/>
      <c r="MRS806" s="20"/>
      <c r="MRT806" s="20"/>
      <c r="MRU806" s="20"/>
      <c r="MRV806" s="20"/>
      <c r="MRW806" s="20"/>
      <c r="MRX806" s="20"/>
      <c r="MRY806" s="20"/>
      <c r="MRZ806" s="20"/>
      <c r="MSA806" s="20"/>
      <c r="MSB806" s="20"/>
      <c r="MSC806" s="20"/>
      <c r="MSD806" s="20"/>
      <c r="MSE806" s="20"/>
      <c r="MSF806" s="20"/>
      <c r="MSG806" s="20"/>
      <c r="MSH806" s="20"/>
      <c r="MSI806" s="20"/>
      <c r="MSJ806" s="20"/>
      <c r="MSK806" s="20"/>
      <c r="MSL806" s="20"/>
      <c r="MSM806" s="20"/>
      <c r="MSN806" s="20"/>
      <c r="MSO806" s="20"/>
      <c r="MSP806" s="20"/>
      <c r="MSQ806" s="20"/>
      <c r="MSR806" s="20"/>
      <c r="MSS806" s="20"/>
      <c r="MST806" s="20"/>
      <c r="MSU806" s="20"/>
      <c r="MSV806" s="20"/>
      <c r="MSW806" s="20"/>
      <c r="MSX806" s="20"/>
      <c r="MSY806" s="20"/>
      <c r="MSZ806" s="20"/>
      <c r="MTA806" s="20"/>
      <c r="MTB806" s="20"/>
      <c r="MTC806" s="20"/>
      <c r="MTD806" s="20"/>
      <c r="MTE806" s="20"/>
      <c r="MTF806" s="20"/>
      <c r="MTG806" s="20"/>
      <c r="MTH806" s="20"/>
      <c r="MTI806" s="20"/>
      <c r="MTJ806" s="20"/>
      <c r="MTK806" s="20"/>
      <c r="MTL806" s="20"/>
      <c r="MTM806" s="20"/>
      <c r="MTN806" s="20"/>
      <c r="MTO806" s="20"/>
      <c r="MTP806" s="20"/>
      <c r="MTQ806" s="20"/>
      <c r="MTR806" s="20"/>
      <c r="MTS806" s="20"/>
      <c r="MTT806" s="20"/>
      <c r="MTU806" s="20"/>
      <c r="MTV806" s="20"/>
      <c r="MTW806" s="20"/>
      <c r="MTX806" s="20"/>
      <c r="MTY806" s="20"/>
      <c r="MTZ806" s="20"/>
      <c r="MUA806" s="20"/>
      <c r="MUB806" s="20"/>
      <c r="MUC806" s="20"/>
      <c r="MUD806" s="20"/>
      <c r="MUE806" s="20"/>
      <c r="MUF806" s="20"/>
      <c r="MUG806" s="20"/>
      <c r="MUH806" s="20"/>
      <c r="MUI806" s="20"/>
      <c r="MUJ806" s="20"/>
      <c r="MUK806" s="20"/>
      <c r="MUL806" s="20"/>
      <c r="MUM806" s="20"/>
      <c r="MUN806" s="20"/>
      <c r="MUO806" s="20"/>
      <c r="MUP806" s="20"/>
      <c r="MUQ806" s="20"/>
      <c r="MUR806" s="20"/>
      <c r="MUS806" s="20"/>
      <c r="MUT806" s="20"/>
      <c r="MUU806" s="20"/>
      <c r="MUV806" s="20"/>
      <c r="MUW806" s="20"/>
      <c r="MUX806" s="20"/>
      <c r="MUY806" s="20"/>
      <c r="MUZ806" s="20"/>
      <c r="MVA806" s="20"/>
      <c r="MVB806" s="20"/>
      <c r="MVC806" s="20"/>
      <c r="MVD806" s="20"/>
      <c r="MVE806" s="20"/>
      <c r="MVF806" s="20"/>
      <c r="MVG806" s="20"/>
      <c r="MVH806" s="20"/>
      <c r="MVI806" s="20"/>
      <c r="MVJ806" s="20"/>
      <c r="MVK806" s="20"/>
      <c r="MVL806" s="20"/>
      <c r="MVM806" s="20"/>
      <c r="MVN806" s="20"/>
      <c r="MVO806" s="20"/>
      <c r="MVP806" s="20"/>
      <c r="MVQ806" s="20"/>
      <c r="MVR806" s="20"/>
      <c r="MVS806" s="20"/>
      <c r="MVT806" s="20"/>
      <c r="MVU806" s="20"/>
      <c r="MVV806" s="20"/>
      <c r="MVW806" s="20"/>
      <c r="MVX806" s="20"/>
      <c r="MVY806" s="20"/>
      <c r="MVZ806" s="20"/>
      <c r="MWA806" s="20"/>
      <c r="MWB806" s="20"/>
      <c r="MWC806" s="20"/>
      <c r="MWD806" s="20"/>
      <c r="MWE806" s="20"/>
      <c r="MWF806" s="20"/>
      <c r="MWG806" s="20"/>
      <c r="MWH806" s="20"/>
      <c r="MWI806" s="20"/>
      <c r="MWJ806" s="20"/>
      <c r="MWK806" s="20"/>
      <c r="MWL806" s="20"/>
      <c r="MWM806" s="20"/>
      <c r="MWN806" s="20"/>
      <c r="MWO806" s="20"/>
      <c r="MWP806" s="20"/>
      <c r="MWQ806" s="20"/>
      <c r="MWR806" s="20"/>
      <c r="MWS806" s="20"/>
      <c r="MWT806" s="20"/>
      <c r="MWU806" s="20"/>
      <c r="MWV806" s="20"/>
      <c r="MWW806" s="20"/>
      <c r="MWX806" s="20"/>
      <c r="MWY806" s="20"/>
      <c r="MWZ806" s="20"/>
      <c r="MXA806" s="20"/>
      <c r="MXB806" s="20"/>
      <c r="MXC806" s="20"/>
      <c r="MXD806" s="20"/>
      <c r="MXE806" s="20"/>
      <c r="MXF806" s="20"/>
      <c r="MXG806" s="20"/>
      <c r="MXH806" s="20"/>
      <c r="MXI806" s="20"/>
      <c r="MXJ806" s="20"/>
      <c r="MXK806" s="20"/>
      <c r="MXL806" s="20"/>
      <c r="MXM806" s="20"/>
      <c r="MXN806" s="20"/>
      <c r="MXO806" s="20"/>
      <c r="MXP806" s="20"/>
      <c r="MXQ806" s="20"/>
      <c r="MXR806" s="20"/>
      <c r="MXS806" s="20"/>
      <c r="MXT806" s="20"/>
      <c r="MXU806" s="20"/>
      <c r="MXV806" s="20"/>
      <c r="MXW806" s="20"/>
      <c r="MXX806" s="20"/>
      <c r="MXY806" s="20"/>
      <c r="MXZ806" s="20"/>
      <c r="MYA806" s="20"/>
      <c r="MYB806" s="20"/>
      <c r="MYC806" s="20"/>
      <c r="MYD806" s="20"/>
      <c r="MYE806" s="20"/>
      <c r="MYF806" s="20"/>
      <c r="MYG806" s="20"/>
      <c r="MYH806" s="20"/>
      <c r="MYI806" s="20"/>
      <c r="MYJ806" s="20"/>
      <c r="MYK806" s="20"/>
      <c r="MYL806" s="20"/>
      <c r="MYM806" s="20"/>
      <c r="MYN806" s="20"/>
      <c r="MYO806" s="20"/>
      <c r="MYP806" s="20"/>
      <c r="MYQ806" s="20"/>
      <c r="MYR806" s="20"/>
      <c r="MYS806" s="20"/>
      <c r="MYT806" s="20"/>
      <c r="MYU806" s="20"/>
      <c r="MYV806" s="20"/>
      <c r="MYW806" s="20"/>
      <c r="MYX806" s="20"/>
      <c r="MYY806" s="20"/>
      <c r="MYZ806" s="20"/>
      <c r="MZA806" s="20"/>
      <c r="MZB806" s="20"/>
      <c r="MZC806" s="20"/>
      <c r="MZD806" s="20"/>
      <c r="MZE806" s="20"/>
      <c r="MZF806" s="20"/>
      <c r="MZG806" s="20"/>
      <c r="MZH806" s="20"/>
      <c r="MZI806" s="20"/>
      <c r="MZJ806" s="20"/>
      <c r="MZK806" s="20"/>
      <c r="MZL806" s="20"/>
      <c r="MZM806" s="20"/>
      <c r="MZN806" s="20"/>
      <c r="MZO806" s="20"/>
      <c r="MZP806" s="20"/>
      <c r="MZQ806" s="20"/>
      <c r="MZR806" s="20"/>
      <c r="MZS806" s="20"/>
      <c r="MZT806" s="20"/>
      <c r="MZU806" s="20"/>
      <c r="MZV806" s="20"/>
      <c r="MZW806" s="20"/>
      <c r="MZX806" s="20"/>
      <c r="MZY806" s="20"/>
      <c r="MZZ806" s="20"/>
      <c r="NAA806" s="20"/>
      <c r="NAB806" s="20"/>
      <c r="NAC806" s="20"/>
      <c r="NAD806" s="20"/>
      <c r="NAE806" s="20"/>
      <c r="NAF806" s="20"/>
      <c r="NAG806" s="20"/>
      <c r="NAH806" s="20"/>
      <c r="NAI806" s="20"/>
      <c r="NAJ806" s="20"/>
      <c r="NAK806" s="20"/>
      <c r="NAL806" s="20"/>
      <c r="NAM806" s="20"/>
      <c r="NAN806" s="20"/>
      <c r="NAO806" s="20"/>
      <c r="NAP806" s="20"/>
      <c r="NAQ806" s="20"/>
      <c r="NAR806" s="20"/>
      <c r="NAS806" s="20"/>
      <c r="NAT806" s="20"/>
      <c r="NAU806" s="20"/>
      <c r="NAV806" s="20"/>
      <c r="NAW806" s="20"/>
      <c r="NAX806" s="20"/>
      <c r="NAY806" s="20"/>
      <c r="NAZ806" s="20"/>
      <c r="NBA806" s="20"/>
      <c r="NBB806" s="20"/>
      <c r="NBC806" s="20"/>
      <c r="NBD806" s="20"/>
      <c r="NBE806" s="20"/>
      <c r="NBF806" s="20"/>
      <c r="NBG806" s="20"/>
      <c r="NBH806" s="20"/>
      <c r="NBI806" s="20"/>
      <c r="NBJ806" s="20"/>
      <c r="NBK806" s="20"/>
      <c r="NBL806" s="20"/>
      <c r="NBM806" s="20"/>
      <c r="NBN806" s="20"/>
      <c r="NBO806" s="20"/>
      <c r="NBP806" s="20"/>
      <c r="NBQ806" s="20"/>
      <c r="NBR806" s="20"/>
      <c r="NBS806" s="20"/>
      <c r="NBT806" s="20"/>
      <c r="NBU806" s="20"/>
      <c r="NBV806" s="20"/>
      <c r="NBW806" s="20"/>
      <c r="NBX806" s="20"/>
      <c r="NBY806" s="20"/>
      <c r="NBZ806" s="20"/>
      <c r="NCA806" s="20"/>
      <c r="NCB806" s="20"/>
      <c r="NCC806" s="20"/>
      <c r="NCD806" s="20"/>
      <c r="NCE806" s="20"/>
      <c r="NCF806" s="20"/>
      <c r="NCG806" s="20"/>
      <c r="NCH806" s="20"/>
      <c r="NCI806" s="20"/>
      <c r="NCJ806" s="20"/>
      <c r="NCK806" s="20"/>
      <c r="NCL806" s="20"/>
      <c r="NCM806" s="20"/>
      <c r="NCN806" s="20"/>
      <c r="NCO806" s="20"/>
      <c r="NCP806" s="20"/>
      <c r="NCQ806" s="20"/>
      <c r="NCR806" s="20"/>
      <c r="NCS806" s="20"/>
      <c r="NCT806" s="20"/>
      <c r="NCU806" s="20"/>
      <c r="NCV806" s="20"/>
      <c r="NCW806" s="20"/>
      <c r="NCX806" s="20"/>
      <c r="NCY806" s="20"/>
      <c r="NCZ806" s="20"/>
      <c r="NDA806" s="20"/>
      <c r="NDB806" s="20"/>
      <c r="NDC806" s="20"/>
      <c r="NDD806" s="20"/>
      <c r="NDE806" s="20"/>
      <c r="NDF806" s="20"/>
      <c r="NDG806" s="20"/>
      <c r="NDH806" s="20"/>
      <c r="NDI806" s="20"/>
      <c r="NDJ806" s="20"/>
      <c r="NDK806" s="20"/>
      <c r="NDL806" s="20"/>
      <c r="NDM806" s="20"/>
      <c r="NDN806" s="20"/>
      <c r="NDO806" s="20"/>
      <c r="NDP806" s="20"/>
      <c r="NDQ806" s="20"/>
      <c r="NDR806" s="20"/>
      <c r="NDS806" s="20"/>
      <c r="NDT806" s="20"/>
      <c r="NDU806" s="20"/>
      <c r="NDV806" s="20"/>
      <c r="NDW806" s="20"/>
      <c r="NDX806" s="20"/>
      <c r="NDY806" s="20"/>
      <c r="NDZ806" s="20"/>
      <c r="NEA806" s="20"/>
      <c r="NEB806" s="20"/>
      <c r="NEC806" s="20"/>
      <c r="NED806" s="20"/>
      <c r="NEE806" s="20"/>
      <c r="NEF806" s="20"/>
      <c r="NEG806" s="20"/>
      <c r="NEH806" s="20"/>
      <c r="NEI806" s="20"/>
      <c r="NEJ806" s="20"/>
      <c r="NEK806" s="20"/>
      <c r="NEL806" s="20"/>
      <c r="NEM806" s="20"/>
      <c r="NEN806" s="20"/>
      <c r="NEO806" s="20"/>
      <c r="NEP806" s="20"/>
      <c r="NEQ806" s="20"/>
      <c r="NER806" s="20"/>
      <c r="NES806" s="20"/>
      <c r="NET806" s="20"/>
      <c r="NEU806" s="20"/>
      <c r="NEV806" s="20"/>
      <c r="NEW806" s="20"/>
      <c r="NEX806" s="20"/>
      <c r="NEY806" s="20"/>
      <c r="NEZ806" s="20"/>
      <c r="NFA806" s="20"/>
      <c r="NFB806" s="20"/>
      <c r="NFC806" s="20"/>
      <c r="NFD806" s="20"/>
      <c r="NFE806" s="20"/>
      <c r="NFF806" s="20"/>
      <c r="NFG806" s="20"/>
      <c r="NFH806" s="20"/>
      <c r="NFI806" s="20"/>
      <c r="NFJ806" s="20"/>
      <c r="NFK806" s="20"/>
      <c r="NFL806" s="20"/>
      <c r="NFM806" s="20"/>
      <c r="NFN806" s="20"/>
      <c r="NFO806" s="20"/>
      <c r="NFP806" s="20"/>
      <c r="NFQ806" s="20"/>
      <c r="NFR806" s="20"/>
      <c r="NFS806" s="20"/>
      <c r="NFT806" s="20"/>
      <c r="NFU806" s="20"/>
      <c r="NFV806" s="20"/>
      <c r="NFW806" s="20"/>
      <c r="NFX806" s="20"/>
      <c r="NFY806" s="20"/>
      <c r="NFZ806" s="20"/>
      <c r="NGA806" s="20"/>
      <c r="NGB806" s="20"/>
      <c r="NGC806" s="20"/>
      <c r="NGD806" s="20"/>
      <c r="NGE806" s="20"/>
      <c r="NGF806" s="20"/>
      <c r="NGG806" s="20"/>
      <c r="NGH806" s="20"/>
      <c r="NGI806" s="20"/>
      <c r="NGJ806" s="20"/>
      <c r="NGK806" s="20"/>
      <c r="NGL806" s="20"/>
      <c r="NGM806" s="20"/>
      <c r="NGN806" s="20"/>
      <c r="NGO806" s="20"/>
      <c r="NGP806" s="20"/>
      <c r="NGQ806" s="20"/>
      <c r="NGR806" s="20"/>
      <c r="NGS806" s="20"/>
      <c r="NGT806" s="20"/>
      <c r="NGU806" s="20"/>
      <c r="NGV806" s="20"/>
      <c r="NGW806" s="20"/>
      <c r="NGX806" s="20"/>
      <c r="NGY806" s="20"/>
      <c r="NGZ806" s="20"/>
      <c r="NHA806" s="20"/>
      <c r="NHB806" s="20"/>
      <c r="NHC806" s="20"/>
      <c r="NHD806" s="20"/>
      <c r="NHE806" s="20"/>
      <c r="NHF806" s="20"/>
      <c r="NHG806" s="20"/>
      <c r="NHH806" s="20"/>
      <c r="NHI806" s="20"/>
      <c r="NHJ806" s="20"/>
      <c r="NHK806" s="20"/>
      <c r="NHL806" s="20"/>
      <c r="NHM806" s="20"/>
      <c r="NHN806" s="20"/>
      <c r="NHO806" s="20"/>
      <c r="NHP806" s="20"/>
      <c r="NHQ806" s="20"/>
      <c r="NHR806" s="20"/>
      <c r="NHS806" s="20"/>
      <c r="NHT806" s="20"/>
      <c r="NHU806" s="20"/>
      <c r="NHV806" s="20"/>
      <c r="NHW806" s="20"/>
      <c r="NHX806" s="20"/>
      <c r="NHY806" s="20"/>
      <c r="NHZ806" s="20"/>
      <c r="NIA806" s="20"/>
      <c r="NIB806" s="20"/>
      <c r="NIC806" s="20"/>
      <c r="NID806" s="20"/>
      <c r="NIE806" s="20"/>
      <c r="NIF806" s="20"/>
      <c r="NIG806" s="20"/>
      <c r="NIH806" s="20"/>
      <c r="NII806" s="20"/>
      <c r="NIJ806" s="20"/>
      <c r="NIK806" s="20"/>
      <c r="NIL806" s="20"/>
      <c r="NIM806" s="20"/>
      <c r="NIN806" s="20"/>
      <c r="NIO806" s="20"/>
      <c r="NIP806" s="20"/>
      <c r="NIQ806" s="20"/>
      <c r="NIR806" s="20"/>
      <c r="NIS806" s="20"/>
      <c r="NIT806" s="20"/>
      <c r="NIU806" s="20"/>
      <c r="NIV806" s="20"/>
      <c r="NIW806" s="20"/>
      <c r="NIX806" s="20"/>
      <c r="NIY806" s="20"/>
      <c r="NIZ806" s="20"/>
      <c r="NJA806" s="20"/>
      <c r="NJB806" s="20"/>
      <c r="NJC806" s="20"/>
      <c r="NJD806" s="20"/>
      <c r="NJE806" s="20"/>
      <c r="NJF806" s="20"/>
      <c r="NJG806" s="20"/>
      <c r="NJH806" s="20"/>
      <c r="NJI806" s="20"/>
      <c r="NJJ806" s="20"/>
      <c r="NJK806" s="20"/>
      <c r="NJL806" s="20"/>
      <c r="NJM806" s="20"/>
      <c r="NJN806" s="20"/>
      <c r="NJO806" s="20"/>
      <c r="NJP806" s="20"/>
      <c r="NJQ806" s="20"/>
      <c r="NJR806" s="20"/>
      <c r="NJS806" s="20"/>
      <c r="NJT806" s="20"/>
      <c r="NJU806" s="20"/>
      <c r="NJV806" s="20"/>
      <c r="NJW806" s="20"/>
      <c r="NJX806" s="20"/>
      <c r="NJY806" s="20"/>
      <c r="NJZ806" s="20"/>
      <c r="NKA806" s="20"/>
      <c r="NKB806" s="20"/>
      <c r="NKC806" s="20"/>
      <c r="NKD806" s="20"/>
      <c r="NKE806" s="20"/>
      <c r="NKF806" s="20"/>
      <c r="NKG806" s="20"/>
      <c r="NKH806" s="20"/>
      <c r="NKI806" s="20"/>
      <c r="NKJ806" s="20"/>
      <c r="NKK806" s="20"/>
      <c r="NKL806" s="20"/>
      <c r="NKM806" s="20"/>
      <c r="NKN806" s="20"/>
      <c r="NKO806" s="20"/>
      <c r="NKP806" s="20"/>
      <c r="NKQ806" s="20"/>
      <c r="NKR806" s="20"/>
      <c r="NKS806" s="20"/>
      <c r="NKT806" s="20"/>
      <c r="NKU806" s="20"/>
      <c r="NKV806" s="20"/>
      <c r="NKW806" s="20"/>
      <c r="NKX806" s="20"/>
      <c r="NKY806" s="20"/>
      <c r="NKZ806" s="20"/>
      <c r="NLA806" s="20"/>
      <c r="NLB806" s="20"/>
      <c r="NLC806" s="20"/>
      <c r="NLD806" s="20"/>
      <c r="NLE806" s="20"/>
      <c r="NLF806" s="20"/>
      <c r="NLG806" s="20"/>
      <c r="NLH806" s="20"/>
      <c r="NLI806" s="20"/>
      <c r="NLJ806" s="20"/>
      <c r="NLK806" s="20"/>
      <c r="NLL806" s="20"/>
      <c r="NLM806" s="20"/>
      <c r="NLN806" s="20"/>
      <c r="NLO806" s="20"/>
      <c r="NLP806" s="20"/>
      <c r="NLQ806" s="20"/>
      <c r="NLR806" s="20"/>
      <c r="NLS806" s="20"/>
      <c r="NLT806" s="20"/>
      <c r="NLU806" s="20"/>
      <c r="NLV806" s="20"/>
      <c r="NLW806" s="20"/>
      <c r="NLX806" s="20"/>
      <c r="NLY806" s="20"/>
      <c r="NLZ806" s="20"/>
      <c r="NMA806" s="20"/>
      <c r="NMB806" s="20"/>
      <c r="NMC806" s="20"/>
      <c r="NMD806" s="20"/>
      <c r="NME806" s="20"/>
      <c r="NMF806" s="20"/>
      <c r="NMG806" s="20"/>
      <c r="NMH806" s="20"/>
      <c r="NMI806" s="20"/>
      <c r="NMJ806" s="20"/>
      <c r="NMK806" s="20"/>
      <c r="NML806" s="20"/>
      <c r="NMM806" s="20"/>
      <c r="NMN806" s="20"/>
      <c r="NMO806" s="20"/>
      <c r="NMP806" s="20"/>
      <c r="NMQ806" s="20"/>
      <c r="NMR806" s="20"/>
      <c r="NMS806" s="20"/>
      <c r="NMT806" s="20"/>
      <c r="NMU806" s="20"/>
      <c r="NMV806" s="20"/>
      <c r="NMW806" s="20"/>
      <c r="NMX806" s="20"/>
      <c r="NMY806" s="20"/>
      <c r="NMZ806" s="20"/>
      <c r="NNA806" s="20"/>
      <c r="NNB806" s="20"/>
      <c r="NNC806" s="20"/>
      <c r="NND806" s="20"/>
      <c r="NNE806" s="20"/>
      <c r="NNF806" s="20"/>
      <c r="NNG806" s="20"/>
      <c r="NNH806" s="20"/>
      <c r="NNI806" s="20"/>
      <c r="NNJ806" s="20"/>
      <c r="NNK806" s="20"/>
      <c r="NNL806" s="20"/>
      <c r="NNM806" s="20"/>
      <c r="NNN806" s="20"/>
      <c r="NNO806" s="20"/>
      <c r="NNP806" s="20"/>
      <c r="NNQ806" s="20"/>
      <c r="NNR806" s="20"/>
      <c r="NNS806" s="20"/>
      <c r="NNT806" s="20"/>
      <c r="NNU806" s="20"/>
      <c r="NNV806" s="20"/>
      <c r="NNW806" s="20"/>
      <c r="NNX806" s="20"/>
      <c r="NNY806" s="20"/>
      <c r="NNZ806" s="20"/>
      <c r="NOA806" s="20"/>
      <c r="NOB806" s="20"/>
      <c r="NOC806" s="20"/>
      <c r="NOD806" s="20"/>
      <c r="NOE806" s="20"/>
      <c r="NOF806" s="20"/>
      <c r="NOG806" s="20"/>
      <c r="NOH806" s="20"/>
      <c r="NOI806" s="20"/>
      <c r="NOJ806" s="20"/>
      <c r="NOK806" s="20"/>
      <c r="NOL806" s="20"/>
      <c r="NOM806" s="20"/>
      <c r="NON806" s="20"/>
      <c r="NOO806" s="20"/>
      <c r="NOP806" s="20"/>
      <c r="NOQ806" s="20"/>
      <c r="NOR806" s="20"/>
      <c r="NOS806" s="20"/>
      <c r="NOT806" s="20"/>
      <c r="NOU806" s="20"/>
      <c r="NOV806" s="20"/>
      <c r="NOW806" s="20"/>
      <c r="NOX806" s="20"/>
      <c r="NOY806" s="20"/>
      <c r="NOZ806" s="20"/>
      <c r="NPA806" s="20"/>
      <c r="NPB806" s="20"/>
      <c r="NPC806" s="20"/>
      <c r="NPD806" s="20"/>
      <c r="NPE806" s="20"/>
      <c r="NPF806" s="20"/>
      <c r="NPG806" s="20"/>
      <c r="NPH806" s="20"/>
      <c r="NPI806" s="20"/>
      <c r="NPJ806" s="20"/>
      <c r="NPK806" s="20"/>
      <c r="NPL806" s="20"/>
      <c r="NPM806" s="20"/>
      <c r="NPN806" s="20"/>
      <c r="NPO806" s="20"/>
      <c r="NPP806" s="20"/>
      <c r="NPQ806" s="20"/>
      <c r="NPR806" s="20"/>
      <c r="NPS806" s="20"/>
      <c r="NPT806" s="20"/>
      <c r="NPU806" s="20"/>
      <c r="NPV806" s="20"/>
      <c r="NPW806" s="20"/>
      <c r="NPX806" s="20"/>
      <c r="NPY806" s="20"/>
      <c r="NPZ806" s="20"/>
      <c r="NQA806" s="20"/>
      <c r="NQB806" s="20"/>
      <c r="NQC806" s="20"/>
      <c r="NQD806" s="20"/>
      <c r="NQE806" s="20"/>
      <c r="NQF806" s="20"/>
      <c r="NQG806" s="20"/>
      <c r="NQH806" s="20"/>
      <c r="NQI806" s="20"/>
      <c r="NQJ806" s="20"/>
      <c r="NQK806" s="20"/>
      <c r="NQL806" s="20"/>
      <c r="NQM806" s="20"/>
      <c r="NQN806" s="20"/>
      <c r="NQO806" s="20"/>
      <c r="NQP806" s="20"/>
      <c r="NQQ806" s="20"/>
      <c r="NQR806" s="20"/>
      <c r="NQS806" s="20"/>
      <c r="NQT806" s="20"/>
      <c r="NQU806" s="20"/>
      <c r="NQV806" s="20"/>
      <c r="NQW806" s="20"/>
      <c r="NQX806" s="20"/>
      <c r="NQY806" s="20"/>
      <c r="NQZ806" s="20"/>
      <c r="NRA806" s="20"/>
      <c r="NRB806" s="20"/>
      <c r="NRC806" s="20"/>
      <c r="NRD806" s="20"/>
      <c r="NRE806" s="20"/>
      <c r="NRF806" s="20"/>
      <c r="NRG806" s="20"/>
      <c r="NRH806" s="20"/>
      <c r="NRI806" s="20"/>
      <c r="NRJ806" s="20"/>
      <c r="NRK806" s="20"/>
      <c r="NRL806" s="20"/>
      <c r="NRM806" s="20"/>
      <c r="NRN806" s="20"/>
      <c r="NRO806" s="20"/>
      <c r="NRP806" s="20"/>
      <c r="NRQ806" s="20"/>
      <c r="NRR806" s="20"/>
      <c r="NRS806" s="20"/>
      <c r="NRT806" s="20"/>
      <c r="NRU806" s="20"/>
      <c r="NRV806" s="20"/>
      <c r="NRW806" s="20"/>
      <c r="NRX806" s="20"/>
      <c r="NRY806" s="20"/>
      <c r="NRZ806" s="20"/>
      <c r="NSA806" s="20"/>
      <c r="NSB806" s="20"/>
      <c r="NSC806" s="20"/>
      <c r="NSD806" s="20"/>
      <c r="NSE806" s="20"/>
      <c r="NSF806" s="20"/>
      <c r="NSG806" s="20"/>
      <c r="NSH806" s="20"/>
      <c r="NSI806" s="20"/>
      <c r="NSJ806" s="20"/>
      <c r="NSK806" s="20"/>
      <c r="NSL806" s="20"/>
      <c r="NSM806" s="20"/>
      <c r="NSN806" s="20"/>
      <c r="NSO806" s="20"/>
      <c r="NSP806" s="20"/>
      <c r="NSQ806" s="20"/>
      <c r="NSR806" s="20"/>
      <c r="NSS806" s="20"/>
      <c r="NST806" s="20"/>
      <c r="NSU806" s="20"/>
      <c r="NSV806" s="20"/>
      <c r="NSW806" s="20"/>
      <c r="NSX806" s="20"/>
      <c r="NSY806" s="20"/>
      <c r="NSZ806" s="20"/>
      <c r="NTA806" s="20"/>
      <c r="NTB806" s="20"/>
      <c r="NTC806" s="20"/>
      <c r="NTD806" s="20"/>
      <c r="NTE806" s="20"/>
      <c r="NTF806" s="20"/>
      <c r="NTG806" s="20"/>
      <c r="NTH806" s="20"/>
      <c r="NTI806" s="20"/>
      <c r="NTJ806" s="20"/>
      <c r="NTK806" s="20"/>
      <c r="NTL806" s="20"/>
      <c r="NTM806" s="20"/>
      <c r="NTN806" s="20"/>
      <c r="NTO806" s="20"/>
      <c r="NTP806" s="20"/>
      <c r="NTQ806" s="20"/>
      <c r="NTR806" s="20"/>
      <c r="NTS806" s="20"/>
      <c r="NTT806" s="20"/>
      <c r="NTU806" s="20"/>
      <c r="NTV806" s="20"/>
      <c r="NTW806" s="20"/>
      <c r="NTX806" s="20"/>
      <c r="NTY806" s="20"/>
      <c r="NTZ806" s="20"/>
      <c r="NUA806" s="20"/>
      <c r="NUB806" s="20"/>
      <c r="NUC806" s="20"/>
      <c r="NUD806" s="20"/>
      <c r="NUE806" s="20"/>
      <c r="NUF806" s="20"/>
      <c r="NUG806" s="20"/>
      <c r="NUH806" s="20"/>
      <c r="NUI806" s="20"/>
      <c r="NUJ806" s="20"/>
      <c r="NUK806" s="20"/>
      <c r="NUL806" s="20"/>
      <c r="NUM806" s="20"/>
      <c r="NUN806" s="20"/>
      <c r="NUO806" s="20"/>
      <c r="NUP806" s="20"/>
      <c r="NUQ806" s="20"/>
      <c r="NUR806" s="20"/>
      <c r="NUS806" s="20"/>
      <c r="NUT806" s="20"/>
      <c r="NUU806" s="20"/>
      <c r="NUV806" s="20"/>
      <c r="NUW806" s="20"/>
      <c r="NUX806" s="20"/>
      <c r="NUY806" s="20"/>
      <c r="NUZ806" s="20"/>
      <c r="NVA806" s="20"/>
      <c r="NVB806" s="20"/>
      <c r="NVC806" s="20"/>
      <c r="NVD806" s="20"/>
      <c r="NVE806" s="20"/>
      <c r="NVF806" s="20"/>
      <c r="NVG806" s="20"/>
      <c r="NVH806" s="20"/>
      <c r="NVI806" s="20"/>
      <c r="NVJ806" s="20"/>
      <c r="NVK806" s="20"/>
      <c r="NVL806" s="20"/>
      <c r="NVM806" s="20"/>
      <c r="NVN806" s="20"/>
      <c r="NVO806" s="20"/>
      <c r="NVP806" s="20"/>
      <c r="NVQ806" s="20"/>
      <c r="NVR806" s="20"/>
      <c r="NVS806" s="20"/>
      <c r="NVT806" s="20"/>
      <c r="NVU806" s="20"/>
      <c r="NVV806" s="20"/>
      <c r="NVW806" s="20"/>
      <c r="NVX806" s="20"/>
      <c r="NVY806" s="20"/>
      <c r="NVZ806" s="20"/>
      <c r="NWA806" s="20"/>
      <c r="NWB806" s="20"/>
      <c r="NWC806" s="20"/>
      <c r="NWD806" s="20"/>
      <c r="NWE806" s="20"/>
      <c r="NWF806" s="20"/>
      <c r="NWG806" s="20"/>
      <c r="NWH806" s="20"/>
      <c r="NWI806" s="20"/>
      <c r="NWJ806" s="20"/>
      <c r="NWK806" s="20"/>
      <c r="NWL806" s="20"/>
      <c r="NWM806" s="20"/>
      <c r="NWN806" s="20"/>
      <c r="NWO806" s="20"/>
      <c r="NWP806" s="20"/>
      <c r="NWQ806" s="20"/>
      <c r="NWR806" s="20"/>
      <c r="NWS806" s="20"/>
      <c r="NWT806" s="20"/>
      <c r="NWU806" s="20"/>
      <c r="NWV806" s="20"/>
      <c r="NWW806" s="20"/>
      <c r="NWX806" s="20"/>
      <c r="NWY806" s="20"/>
      <c r="NWZ806" s="20"/>
      <c r="NXA806" s="20"/>
      <c r="NXB806" s="20"/>
      <c r="NXC806" s="20"/>
      <c r="NXD806" s="20"/>
      <c r="NXE806" s="20"/>
      <c r="NXF806" s="20"/>
      <c r="NXG806" s="20"/>
      <c r="NXH806" s="20"/>
      <c r="NXI806" s="20"/>
      <c r="NXJ806" s="20"/>
      <c r="NXK806" s="20"/>
      <c r="NXL806" s="20"/>
      <c r="NXM806" s="20"/>
      <c r="NXN806" s="20"/>
      <c r="NXO806" s="20"/>
      <c r="NXP806" s="20"/>
      <c r="NXQ806" s="20"/>
      <c r="NXR806" s="20"/>
      <c r="NXS806" s="20"/>
      <c r="NXT806" s="20"/>
      <c r="NXU806" s="20"/>
      <c r="NXV806" s="20"/>
      <c r="NXW806" s="20"/>
      <c r="NXX806" s="20"/>
      <c r="NXY806" s="20"/>
      <c r="NXZ806" s="20"/>
      <c r="NYA806" s="20"/>
      <c r="NYB806" s="20"/>
      <c r="NYC806" s="20"/>
      <c r="NYD806" s="20"/>
      <c r="NYE806" s="20"/>
      <c r="NYF806" s="20"/>
      <c r="NYG806" s="20"/>
      <c r="NYH806" s="20"/>
      <c r="NYI806" s="20"/>
      <c r="NYJ806" s="20"/>
      <c r="NYK806" s="20"/>
      <c r="NYL806" s="20"/>
      <c r="NYM806" s="20"/>
      <c r="NYN806" s="20"/>
      <c r="NYO806" s="20"/>
      <c r="NYP806" s="20"/>
      <c r="NYQ806" s="20"/>
      <c r="NYR806" s="20"/>
      <c r="NYS806" s="20"/>
      <c r="NYT806" s="20"/>
      <c r="NYU806" s="20"/>
      <c r="NYV806" s="20"/>
      <c r="NYW806" s="20"/>
      <c r="NYX806" s="20"/>
      <c r="NYY806" s="20"/>
      <c r="NYZ806" s="20"/>
      <c r="NZA806" s="20"/>
      <c r="NZB806" s="20"/>
      <c r="NZC806" s="20"/>
      <c r="NZD806" s="20"/>
      <c r="NZE806" s="20"/>
      <c r="NZF806" s="20"/>
      <c r="NZG806" s="20"/>
      <c r="NZH806" s="20"/>
      <c r="NZI806" s="20"/>
      <c r="NZJ806" s="20"/>
      <c r="NZK806" s="20"/>
      <c r="NZL806" s="20"/>
      <c r="NZM806" s="20"/>
      <c r="NZN806" s="20"/>
      <c r="NZO806" s="20"/>
      <c r="NZP806" s="20"/>
      <c r="NZQ806" s="20"/>
      <c r="NZR806" s="20"/>
      <c r="NZS806" s="20"/>
      <c r="NZT806" s="20"/>
      <c r="NZU806" s="20"/>
      <c r="NZV806" s="20"/>
      <c r="NZW806" s="20"/>
      <c r="NZX806" s="20"/>
      <c r="NZY806" s="20"/>
      <c r="NZZ806" s="20"/>
      <c r="OAA806" s="20"/>
      <c r="OAB806" s="20"/>
      <c r="OAC806" s="20"/>
      <c r="OAD806" s="20"/>
      <c r="OAE806" s="20"/>
      <c r="OAF806" s="20"/>
      <c r="OAG806" s="20"/>
      <c r="OAH806" s="20"/>
      <c r="OAI806" s="20"/>
      <c r="OAJ806" s="20"/>
      <c r="OAK806" s="20"/>
      <c r="OAL806" s="20"/>
      <c r="OAM806" s="20"/>
      <c r="OAN806" s="20"/>
      <c r="OAO806" s="20"/>
      <c r="OAP806" s="20"/>
      <c r="OAQ806" s="20"/>
      <c r="OAR806" s="20"/>
      <c r="OAS806" s="20"/>
      <c r="OAT806" s="20"/>
      <c r="OAU806" s="20"/>
      <c r="OAV806" s="20"/>
      <c r="OAW806" s="20"/>
      <c r="OAX806" s="20"/>
      <c r="OAY806" s="20"/>
      <c r="OAZ806" s="20"/>
      <c r="OBA806" s="20"/>
      <c r="OBB806" s="20"/>
      <c r="OBC806" s="20"/>
      <c r="OBD806" s="20"/>
      <c r="OBE806" s="20"/>
      <c r="OBF806" s="20"/>
      <c r="OBG806" s="20"/>
      <c r="OBH806" s="20"/>
      <c r="OBI806" s="20"/>
      <c r="OBJ806" s="20"/>
      <c r="OBK806" s="20"/>
      <c r="OBL806" s="20"/>
      <c r="OBM806" s="20"/>
      <c r="OBN806" s="20"/>
      <c r="OBO806" s="20"/>
      <c r="OBP806" s="20"/>
      <c r="OBQ806" s="20"/>
      <c r="OBR806" s="20"/>
      <c r="OBS806" s="20"/>
      <c r="OBT806" s="20"/>
      <c r="OBU806" s="20"/>
      <c r="OBV806" s="20"/>
      <c r="OBW806" s="20"/>
      <c r="OBX806" s="20"/>
      <c r="OBY806" s="20"/>
      <c r="OBZ806" s="20"/>
      <c r="OCA806" s="20"/>
      <c r="OCB806" s="20"/>
      <c r="OCC806" s="20"/>
      <c r="OCD806" s="20"/>
      <c r="OCE806" s="20"/>
      <c r="OCF806" s="20"/>
      <c r="OCG806" s="20"/>
      <c r="OCH806" s="20"/>
      <c r="OCI806" s="20"/>
      <c r="OCJ806" s="20"/>
      <c r="OCK806" s="20"/>
      <c r="OCL806" s="20"/>
      <c r="OCM806" s="20"/>
      <c r="OCN806" s="20"/>
      <c r="OCO806" s="20"/>
      <c r="OCP806" s="20"/>
      <c r="OCQ806" s="20"/>
      <c r="OCR806" s="20"/>
      <c r="OCS806" s="20"/>
      <c r="OCT806" s="20"/>
      <c r="OCU806" s="20"/>
      <c r="OCV806" s="20"/>
      <c r="OCW806" s="20"/>
      <c r="OCX806" s="20"/>
      <c r="OCY806" s="20"/>
      <c r="OCZ806" s="20"/>
      <c r="ODA806" s="20"/>
      <c r="ODB806" s="20"/>
      <c r="ODC806" s="20"/>
      <c r="ODD806" s="20"/>
      <c r="ODE806" s="20"/>
      <c r="ODF806" s="20"/>
      <c r="ODG806" s="20"/>
      <c r="ODH806" s="20"/>
      <c r="ODI806" s="20"/>
      <c r="ODJ806" s="20"/>
      <c r="ODK806" s="20"/>
      <c r="ODL806" s="20"/>
      <c r="ODM806" s="20"/>
      <c r="ODN806" s="20"/>
      <c r="ODO806" s="20"/>
      <c r="ODP806" s="20"/>
      <c r="ODQ806" s="20"/>
      <c r="ODR806" s="20"/>
      <c r="ODS806" s="20"/>
      <c r="ODT806" s="20"/>
      <c r="ODU806" s="20"/>
      <c r="ODV806" s="20"/>
      <c r="ODW806" s="20"/>
      <c r="ODX806" s="20"/>
      <c r="ODY806" s="20"/>
      <c r="ODZ806" s="20"/>
      <c r="OEA806" s="20"/>
      <c r="OEB806" s="20"/>
      <c r="OEC806" s="20"/>
      <c r="OED806" s="20"/>
      <c r="OEE806" s="20"/>
      <c r="OEF806" s="20"/>
      <c r="OEG806" s="20"/>
      <c r="OEH806" s="20"/>
      <c r="OEI806" s="20"/>
      <c r="OEJ806" s="20"/>
      <c r="OEK806" s="20"/>
      <c r="OEL806" s="20"/>
      <c r="OEM806" s="20"/>
      <c r="OEN806" s="20"/>
      <c r="OEO806" s="20"/>
      <c r="OEP806" s="20"/>
      <c r="OEQ806" s="20"/>
      <c r="OER806" s="20"/>
      <c r="OES806" s="20"/>
      <c r="OET806" s="20"/>
      <c r="OEU806" s="20"/>
      <c r="OEV806" s="20"/>
      <c r="OEW806" s="20"/>
      <c r="OEX806" s="20"/>
      <c r="OEY806" s="20"/>
      <c r="OEZ806" s="20"/>
      <c r="OFA806" s="20"/>
      <c r="OFB806" s="20"/>
      <c r="OFC806" s="20"/>
      <c r="OFD806" s="20"/>
      <c r="OFE806" s="20"/>
      <c r="OFF806" s="20"/>
      <c r="OFG806" s="20"/>
      <c r="OFH806" s="20"/>
      <c r="OFI806" s="20"/>
      <c r="OFJ806" s="20"/>
      <c r="OFK806" s="20"/>
      <c r="OFL806" s="20"/>
      <c r="OFM806" s="20"/>
      <c r="OFN806" s="20"/>
      <c r="OFO806" s="20"/>
      <c r="OFP806" s="20"/>
      <c r="OFQ806" s="20"/>
      <c r="OFR806" s="20"/>
      <c r="OFS806" s="20"/>
      <c r="OFT806" s="20"/>
      <c r="OFU806" s="20"/>
      <c r="OFV806" s="20"/>
      <c r="OFW806" s="20"/>
      <c r="OFX806" s="20"/>
      <c r="OFY806" s="20"/>
      <c r="OFZ806" s="20"/>
      <c r="OGA806" s="20"/>
      <c r="OGB806" s="20"/>
      <c r="OGC806" s="20"/>
      <c r="OGD806" s="20"/>
      <c r="OGE806" s="20"/>
      <c r="OGF806" s="20"/>
      <c r="OGG806" s="20"/>
      <c r="OGH806" s="20"/>
      <c r="OGI806" s="20"/>
      <c r="OGJ806" s="20"/>
      <c r="OGK806" s="20"/>
      <c r="OGL806" s="20"/>
      <c r="OGM806" s="20"/>
      <c r="OGN806" s="20"/>
      <c r="OGO806" s="20"/>
      <c r="OGP806" s="20"/>
      <c r="OGQ806" s="20"/>
      <c r="OGR806" s="20"/>
      <c r="OGS806" s="20"/>
      <c r="OGT806" s="20"/>
      <c r="OGU806" s="20"/>
      <c r="OGV806" s="20"/>
      <c r="OGW806" s="20"/>
      <c r="OGX806" s="20"/>
      <c r="OGY806" s="20"/>
      <c r="OGZ806" s="20"/>
      <c r="OHA806" s="20"/>
      <c r="OHB806" s="20"/>
      <c r="OHC806" s="20"/>
      <c r="OHD806" s="20"/>
      <c r="OHE806" s="20"/>
      <c r="OHF806" s="20"/>
      <c r="OHG806" s="20"/>
      <c r="OHH806" s="20"/>
      <c r="OHI806" s="20"/>
      <c r="OHJ806" s="20"/>
      <c r="OHK806" s="20"/>
      <c r="OHL806" s="20"/>
      <c r="OHM806" s="20"/>
      <c r="OHN806" s="20"/>
      <c r="OHO806" s="20"/>
      <c r="OHP806" s="20"/>
      <c r="OHQ806" s="20"/>
      <c r="OHR806" s="20"/>
      <c r="OHS806" s="20"/>
      <c r="OHT806" s="20"/>
      <c r="OHU806" s="20"/>
      <c r="OHV806" s="20"/>
      <c r="OHW806" s="20"/>
      <c r="OHX806" s="20"/>
      <c r="OHY806" s="20"/>
      <c r="OHZ806" s="20"/>
      <c r="OIA806" s="20"/>
      <c r="OIB806" s="20"/>
      <c r="OIC806" s="20"/>
      <c r="OID806" s="20"/>
      <c r="OIE806" s="20"/>
      <c r="OIF806" s="20"/>
      <c r="OIG806" s="20"/>
      <c r="OIH806" s="20"/>
      <c r="OII806" s="20"/>
      <c r="OIJ806" s="20"/>
      <c r="OIK806" s="20"/>
      <c r="OIL806" s="20"/>
      <c r="OIM806" s="20"/>
      <c r="OIN806" s="20"/>
      <c r="OIO806" s="20"/>
      <c r="OIP806" s="20"/>
      <c r="OIQ806" s="20"/>
      <c r="OIR806" s="20"/>
      <c r="OIS806" s="20"/>
      <c r="OIT806" s="20"/>
      <c r="OIU806" s="20"/>
      <c r="OIV806" s="20"/>
      <c r="OIW806" s="20"/>
      <c r="OIX806" s="20"/>
      <c r="OIY806" s="20"/>
      <c r="OIZ806" s="20"/>
      <c r="OJA806" s="20"/>
      <c r="OJB806" s="20"/>
      <c r="OJC806" s="20"/>
      <c r="OJD806" s="20"/>
      <c r="OJE806" s="20"/>
      <c r="OJF806" s="20"/>
      <c r="OJG806" s="20"/>
      <c r="OJH806" s="20"/>
      <c r="OJI806" s="20"/>
      <c r="OJJ806" s="20"/>
      <c r="OJK806" s="20"/>
      <c r="OJL806" s="20"/>
      <c r="OJM806" s="20"/>
      <c r="OJN806" s="20"/>
      <c r="OJO806" s="20"/>
      <c r="OJP806" s="20"/>
      <c r="OJQ806" s="20"/>
      <c r="OJR806" s="20"/>
      <c r="OJS806" s="20"/>
      <c r="OJT806" s="20"/>
      <c r="OJU806" s="20"/>
      <c r="OJV806" s="20"/>
      <c r="OJW806" s="20"/>
      <c r="OJX806" s="20"/>
      <c r="OJY806" s="20"/>
      <c r="OJZ806" s="20"/>
      <c r="OKA806" s="20"/>
      <c r="OKB806" s="20"/>
      <c r="OKC806" s="20"/>
      <c r="OKD806" s="20"/>
      <c r="OKE806" s="20"/>
      <c r="OKF806" s="20"/>
      <c r="OKG806" s="20"/>
      <c r="OKH806" s="20"/>
      <c r="OKI806" s="20"/>
      <c r="OKJ806" s="20"/>
      <c r="OKK806" s="20"/>
      <c r="OKL806" s="20"/>
      <c r="OKM806" s="20"/>
      <c r="OKN806" s="20"/>
      <c r="OKO806" s="20"/>
      <c r="OKP806" s="20"/>
      <c r="OKQ806" s="20"/>
      <c r="OKR806" s="20"/>
      <c r="OKS806" s="20"/>
      <c r="OKT806" s="20"/>
      <c r="OKU806" s="20"/>
      <c r="OKV806" s="20"/>
      <c r="OKW806" s="20"/>
      <c r="OKX806" s="20"/>
      <c r="OKY806" s="20"/>
      <c r="OKZ806" s="20"/>
      <c r="OLA806" s="20"/>
      <c r="OLB806" s="20"/>
      <c r="OLC806" s="20"/>
      <c r="OLD806" s="20"/>
      <c r="OLE806" s="20"/>
      <c r="OLF806" s="20"/>
      <c r="OLG806" s="20"/>
      <c r="OLH806" s="20"/>
      <c r="OLI806" s="20"/>
      <c r="OLJ806" s="20"/>
      <c r="OLK806" s="20"/>
      <c r="OLL806" s="20"/>
      <c r="OLM806" s="20"/>
      <c r="OLN806" s="20"/>
      <c r="OLO806" s="20"/>
      <c r="OLP806" s="20"/>
      <c r="OLQ806" s="20"/>
      <c r="OLR806" s="20"/>
      <c r="OLS806" s="20"/>
      <c r="OLT806" s="20"/>
      <c r="OLU806" s="20"/>
      <c r="OLV806" s="20"/>
      <c r="OLW806" s="20"/>
      <c r="OLX806" s="20"/>
      <c r="OLY806" s="20"/>
      <c r="OLZ806" s="20"/>
      <c r="OMA806" s="20"/>
      <c r="OMB806" s="20"/>
      <c r="OMC806" s="20"/>
      <c r="OMD806" s="20"/>
      <c r="OME806" s="20"/>
      <c r="OMF806" s="20"/>
      <c r="OMG806" s="20"/>
      <c r="OMH806" s="20"/>
      <c r="OMI806" s="20"/>
      <c r="OMJ806" s="20"/>
      <c r="OMK806" s="20"/>
      <c r="OML806" s="20"/>
      <c r="OMM806" s="20"/>
      <c r="OMN806" s="20"/>
      <c r="OMO806" s="20"/>
      <c r="OMP806" s="20"/>
      <c r="OMQ806" s="20"/>
      <c r="OMR806" s="20"/>
      <c r="OMS806" s="20"/>
      <c r="OMT806" s="20"/>
      <c r="OMU806" s="20"/>
      <c r="OMV806" s="20"/>
      <c r="OMW806" s="20"/>
      <c r="OMX806" s="20"/>
      <c r="OMY806" s="20"/>
      <c r="OMZ806" s="20"/>
      <c r="ONA806" s="20"/>
      <c r="ONB806" s="20"/>
      <c r="ONC806" s="20"/>
      <c r="OND806" s="20"/>
      <c r="ONE806" s="20"/>
      <c r="ONF806" s="20"/>
      <c r="ONG806" s="20"/>
      <c r="ONH806" s="20"/>
      <c r="ONI806" s="20"/>
      <c r="ONJ806" s="20"/>
      <c r="ONK806" s="20"/>
      <c r="ONL806" s="20"/>
      <c r="ONM806" s="20"/>
      <c r="ONN806" s="20"/>
      <c r="ONO806" s="20"/>
      <c r="ONP806" s="20"/>
      <c r="ONQ806" s="20"/>
      <c r="ONR806" s="20"/>
      <c r="ONS806" s="20"/>
      <c r="ONT806" s="20"/>
      <c r="ONU806" s="20"/>
      <c r="ONV806" s="20"/>
      <c r="ONW806" s="20"/>
      <c r="ONX806" s="20"/>
      <c r="ONY806" s="20"/>
      <c r="ONZ806" s="20"/>
      <c r="OOA806" s="20"/>
      <c r="OOB806" s="20"/>
      <c r="OOC806" s="20"/>
      <c r="OOD806" s="20"/>
      <c r="OOE806" s="20"/>
      <c r="OOF806" s="20"/>
      <c r="OOG806" s="20"/>
      <c r="OOH806" s="20"/>
      <c r="OOI806" s="20"/>
      <c r="OOJ806" s="20"/>
      <c r="OOK806" s="20"/>
      <c r="OOL806" s="20"/>
      <c r="OOM806" s="20"/>
      <c r="OON806" s="20"/>
      <c r="OOO806" s="20"/>
      <c r="OOP806" s="20"/>
      <c r="OOQ806" s="20"/>
      <c r="OOR806" s="20"/>
      <c r="OOS806" s="20"/>
      <c r="OOT806" s="20"/>
      <c r="OOU806" s="20"/>
      <c r="OOV806" s="20"/>
      <c r="OOW806" s="20"/>
      <c r="OOX806" s="20"/>
      <c r="OOY806" s="20"/>
      <c r="OOZ806" s="20"/>
      <c r="OPA806" s="20"/>
      <c r="OPB806" s="20"/>
      <c r="OPC806" s="20"/>
      <c r="OPD806" s="20"/>
      <c r="OPE806" s="20"/>
      <c r="OPF806" s="20"/>
      <c r="OPG806" s="20"/>
      <c r="OPH806" s="20"/>
      <c r="OPI806" s="20"/>
      <c r="OPJ806" s="20"/>
      <c r="OPK806" s="20"/>
      <c r="OPL806" s="20"/>
      <c r="OPM806" s="20"/>
      <c r="OPN806" s="20"/>
      <c r="OPO806" s="20"/>
      <c r="OPP806" s="20"/>
      <c r="OPQ806" s="20"/>
      <c r="OPR806" s="20"/>
      <c r="OPS806" s="20"/>
      <c r="OPT806" s="20"/>
      <c r="OPU806" s="20"/>
      <c r="OPV806" s="20"/>
      <c r="OPW806" s="20"/>
      <c r="OPX806" s="20"/>
      <c r="OPY806" s="20"/>
      <c r="OPZ806" s="20"/>
      <c r="OQA806" s="20"/>
      <c r="OQB806" s="20"/>
      <c r="OQC806" s="20"/>
      <c r="OQD806" s="20"/>
      <c r="OQE806" s="20"/>
      <c r="OQF806" s="20"/>
      <c r="OQG806" s="20"/>
      <c r="OQH806" s="20"/>
      <c r="OQI806" s="20"/>
      <c r="OQJ806" s="20"/>
      <c r="OQK806" s="20"/>
      <c r="OQL806" s="20"/>
      <c r="OQM806" s="20"/>
      <c r="OQN806" s="20"/>
      <c r="OQO806" s="20"/>
      <c r="OQP806" s="20"/>
      <c r="OQQ806" s="20"/>
      <c r="OQR806" s="20"/>
      <c r="OQS806" s="20"/>
      <c r="OQT806" s="20"/>
      <c r="OQU806" s="20"/>
      <c r="OQV806" s="20"/>
      <c r="OQW806" s="20"/>
      <c r="OQX806" s="20"/>
      <c r="OQY806" s="20"/>
      <c r="OQZ806" s="20"/>
      <c r="ORA806" s="20"/>
      <c r="ORB806" s="20"/>
      <c r="ORC806" s="20"/>
      <c r="ORD806" s="20"/>
      <c r="ORE806" s="20"/>
      <c r="ORF806" s="20"/>
      <c r="ORG806" s="20"/>
      <c r="ORH806" s="20"/>
      <c r="ORI806" s="20"/>
      <c r="ORJ806" s="20"/>
      <c r="ORK806" s="20"/>
      <c r="ORL806" s="20"/>
      <c r="ORM806" s="20"/>
      <c r="ORN806" s="20"/>
      <c r="ORO806" s="20"/>
      <c r="ORP806" s="20"/>
      <c r="ORQ806" s="20"/>
      <c r="ORR806" s="20"/>
      <c r="ORS806" s="20"/>
      <c r="ORT806" s="20"/>
      <c r="ORU806" s="20"/>
      <c r="ORV806" s="20"/>
      <c r="ORW806" s="20"/>
      <c r="ORX806" s="20"/>
      <c r="ORY806" s="20"/>
      <c r="ORZ806" s="20"/>
      <c r="OSA806" s="20"/>
      <c r="OSB806" s="20"/>
      <c r="OSC806" s="20"/>
      <c r="OSD806" s="20"/>
      <c r="OSE806" s="20"/>
      <c r="OSF806" s="20"/>
      <c r="OSG806" s="20"/>
      <c r="OSH806" s="20"/>
      <c r="OSI806" s="20"/>
      <c r="OSJ806" s="20"/>
      <c r="OSK806" s="20"/>
      <c r="OSL806" s="20"/>
      <c r="OSM806" s="20"/>
      <c r="OSN806" s="20"/>
      <c r="OSO806" s="20"/>
      <c r="OSP806" s="20"/>
      <c r="OSQ806" s="20"/>
      <c r="OSR806" s="20"/>
      <c r="OSS806" s="20"/>
      <c r="OST806" s="20"/>
      <c r="OSU806" s="20"/>
      <c r="OSV806" s="20"/>
      <c r="OSW806" s="20"/>
      <c r="OSX806" s="20"/>
      <c r="OSY806" s="20"/>
      <c r="OSZ806" s="20"/>
      <c r="OTA806" s="20"/>
      <c r="OTB806" s="20"/>
      <c r="OTC806" s="20"/>
      <c r="OTD806" s="20"/>
      <c r="OTE806" s="20"/>
      <c r="OTF806" s="20"/>
      <c r="OTG806" s="20"/>
      <c r="OTH806" s="20"/>
      <c r="OTI806" s="20"/>
      <c r="OTJ806" s="20"/>
      <c r="OTK806" s="20"/>
      <c r="OTL806" s="20"/>
      <c r="OTM806" s="20"/>
      <c r="OTN806" s="20"/>
      <c r="OTO806" s="20"/>
      <c r="OTP806" s="20"/>
      <c r="OTQ806" s="20"/>
      <c r="OTR806" s="20"/>
      <c r="OTS806" s="20"/>
      <c r="OTT806" s="20"/>
      <c r="OTU806" s="20"/>
      <c r="OTV806" s="20"/>
      <c r="OTW806" s="20"/>
      <c r="OTX806" s="20"/>
      <c r="OTY806" s="20"/>
      <c r="OTZ806" s="20"/>
      <c r="OUA806" s="20"/>
      <c r="OUB806" s="20"/>
      <c r="OUC806" s="20"/>
      <c r="OUD806" s="20"/>
      <c r="OUE806" s="20"/>
      <c r="OUF806" s="20"/>
      <c r="OUG806" s="20"/>
      <c r="OUH806" s="20"/>
      <c r="OUI806" s="20"/>
      <c r="OUJ806" s="20"/>
      <c r="OUK806" s="20"/>
      <c r="OUL806" s="20"/>
      <c r="OUM806" s="20"/>
      <c r="OUN806" s="20"/>
      <c r="OUO806" s="20"/>
      <c r="OUP806" s="20"/>
      <c r="OUQ806" s="20"/>
      <c r="OUR806" s="20"/>
      <c r="OUS806" s="20"/>
      <c r="OUT806" s="20"/>
      <c r="OUU806" s="20"/>
      <c r="OUV806" s="20"/>
      <c r="OUW806" s="20"/>
      <c r="OUX806" s="20"/>
      <c r="OUY806" s="20"/>
      <c r="OUZ806" s="20"/>
      <c r="OVA806" s="20"/>
      <c r="OVB806" s="20"/>
      <c r="OVC806" s="20"/>
      <c r="OVD806" s="20"/>
      <c r="OVE806" s="20"/>
      <c r="OVF806" s="20"/>
      <c r="OVG806" s="20"/>
      <c r="OVH806" s="20"/>
      <c r="OVI806" s="20"/>
      <c r="OVJ806" s="20"/>
      <c r="OVK806" s="20"/>
      <c r="OVL806" s="20"/>
      <c r="OVM806" s="20"/>
      <c r="OVN806" s="20"/>
      <c r="OVO806" s="20"/>
      <c r="OVP806" s="20"/>
      <c r="OVQ806" s="20"/>
      <c r="OVR806" s="20"/>
      <c r="OVS806" s="20"/>
      <c r="OVT806" s="20"/>
      <c r="OVU806" s="20"/>
      <c r="OVV806" s="20"/>
      <c r="OVW806" s="20"/>
      <c r="OVX806" s="20"/>
      <c r="OVY806" s="20"/>
      <c r="OVZ806" s="20"/>
      <c r="OWA806" s="20"/>
      <c r="OWB806" s="20"/>
      <c r="OWC806" s="20"/>
      <c r="OWD806" s="20"/>
      <c r="OWE806" s="20"/>
      <c r="OWF806" s="20"/>
      <c r="OWG806" s="20"/>
      <c r="OWH806" s="20"/>
      <c r="OWI806" s="20"/>
      <c r="OWJ806" s="20"/>
      <c r="OWK806" s="20"/>
      <c r="OWL806" s="20"/>
      <c r="OWM806" s="20"/>
      <c r="OWN806" s="20"/>
      <c r="OWO806" s="20"/>
      <c r="OWP806" s="20"/>
      <c r="OWQ806" s="20"/>
      <c r="OWR806" s="20"/>
      <c r="OWS806" s="20"/>
      <c r="OWT806" s="20"/>
      <c r="OWU806" s="20"/>
      <c r="OWV806" s="20"/>
      <c r="OWW806" s="20"/>
      <c r="OWX806" s="20"/>
      <c r="OWY806" s="20"/>
      <c r="OWZ806" s="20"/>
      <c r="OXA806" s="20"/>
      <c r="OXB806" s="20"/>
      <c r="OXC806" s="20"/>
      <c r="OXD806" s="20"/>
      <c r="OXE806" s="20"/>
      <c r="OXF806" s="20"/>
      <c r="OXG806" s="20"/>
      <c r="OXH806" s="20"/>
      <c r="OXI806" s="20"/>
      <c r="OXJ806" s="20"/>
      <c r="OXK806" s="20"/>
      <c r="OXL806" s="20"/>
      <c r="OXM806" s="20"/>
      <c r="OXN806" s="20"/>
      <c r="OXO806" s="20"/>
      <c r="OXP806" s="20"/>
      <c r="OXQ806" s="20"/>
      <c r="OXR806" s="20"/>
      <c r="OXS806" s="20"/>
      <c r="OXT806" s="20"/>
      <c r="OXU806" s="20"/>
      <c r="OXV806" s="20"/>
      <c r="OXW806" s="20"/>
      <c r="OXX806" s="20"/>
      <c r="OXY806" s="20"/>
      <c r="OXZ806" s="20"/>
      <c r="OYA806" s="20"/>
      <c r="OYB806" s="20"/>
      <c r="OYC806" s="20"/>
      <c r="OYD806" s="20"/>
      <c r="OYE806" s="20"/>
      <c r="OYF806" s="20"/>
      <c r="OYG806" s="20"/>
      <c r="OYH806" s="20"/>
      <c r="OYI806" s="20"/>
      <c r="OYJ806" s="20"/>
      <c r="OYK806" s="20"/>
      <c r="OYL806" s="20"/>
      <c r="OYM806" s="20"/>
      <c r="OYN806" s="20"/>
      <c r="OYO806" s="20"/>
      <c r="OYP806" s="20"/>
      <c r="OYQ806" s="20"/>
      <c r="OYR806" s="20"/>
      <c r="OYS806" s="20"/>
      <c r="OYT806" s="20"/>
      <c r="OYU806" s="20"/>
      <c r="OYV806" s="20"/>
      <c r="OYW806" s="20"/>
      <c r="OYX806" s="20"/>
      <c r="OYY806" s="20"/>
      <c r="OYZ806" s="20"/>
      <c r="OZA806" s="20"/>
      <c r="OZB806" s="20"/>
      <c r="OZC806" s="20"/>
      <c r="OZD806" s="20"/>
      <c r="OZE806" s="20"/>
      <c r="OZF806" s="20"/>
      <c r="OZG806" s="20"/>
      <c r="OZH806" s="20"/>
      <c r="OZI806" s="20"/>
      <c r="OZJ806" s="20"/>
      <c r="OZK806" s="20"/>
      <c r="OZL806" s="20"/>
      <c r="OZM806" s="20"/>
      <c r="OZN806" s="20"/>
      <c r="OZO806" s="20"/>
      <c r="OZP806" s="20"/>
      <c r="OZQ806" s="20"/>
      <c r="OZR806" s="20"/>
      <c r="OZS806" s="20"/>
      <c r="OZT806" s="20"/>
      <c r="OZU806" s="20"/>
      <c r="OZV806" s="20"/>
      <c r="OZW806" s="20"/>
      <c r="OZX806" s="20"/>
      <c r="OZY806" s="20"/>
      <c r="OZZ806" s="20"/>
      <c r="PAA806" s="20"/>
      <c r="PAB806" s="20"/>
      <c r="PAC806" s="20"/>
      <c r="PAD806" s="20"/>
      <c r="PAE806" s="20"/>
      <c r="PAF806" s="20"/>
      <c r="PAG806" s="20"/>
      <c r="PAH806" s="20"/>
      <c r="PAI806" s="20"/>
      <c r="PAJ806" s="20"/>
      <c r="PAK806" s="20"/>
      <c r="PAL806" s="20"/>
      <c r="PAM806" s="20"/>
      <c r="PAN806" s="20"/>
      <c r="PAO806" s="20"/>
      <c r="PAP806" s="20"/>
      <c r="PAQ806" s="20"/>
      <c r="PAR806" s="20"/>
      <c r="PAS806" s="20"/>
      <c r="PAT806" s="20"/>
      <c r="PAU806" s="20"/>
      <c r="PAV806" s="20"/>
      <c r="PAW806" s="20"/>
      <c r="PAX806" s="20"/>
      <c r="PAY806" s="20"/>
      <c r="PAZ806" s="20"/>
      <c r="PBA806" s="20"/>
      <c r="PBB806" s="20"/>
      <c r="PBC806" s="20"/>
      <c r="PBD806" s="20"/>
      <c r="PBE806" s="20"/>
      <c r="PBF806" s="20"/>
      <c r="PBG806" s="20"/>
      <c r="PBH806" s="20"/>
      <c r="PBI806" s="20"/>
      <c r="PBJ806" s="20"/>
      <c r="PBK806" s="20"/>
      <c r="PBL806" s="20"/>
      <c r="PBM806" s="20"/>
      <c r="PBN806" s="20"/>
      <c r="PBO806" s="20"/>
      <c r="PBP806" s="20"/>
      <c r="PBQ806" s="20"/>
      <c r="PBR806" s="20"/>
      <c r="PBS806" s="20"/>
      <c r="PBT806" s="20"/>
      <c r="PBU806" s="20"/>
      <c r="PBV806" s="20"/>
      <c r="PBW806" s="20"/>
      <c r="PBX806" s="20"/>
      <c r="PBY806" s="20"/>
      <c r="PBZ806" s="20"/>
      <c r="PCA806" s="20"/>
      <c r="PCB806" s="20"/>
      <c r="PCC806" s="20"/>
      <c r="PCD806" s="20"/>
      <c r="PCE806" s="20"/>
      <c r="PCF806" s="20"/>
      <c r="PCG806" s="20"/>
      <c r="PCH806" s="20"/>
      <c r="PCI806" s="20"/>
      <c r="PCJ806" s="20"/>
      <c r="PCK806" s="20"/>
      <c r="PCL806" s="20"/>
      <c r="PCM806" s="20"/>
      <c r="PCN806" s="20"/>
      <c r="PCO806" s="20"/>
      <c r="PCP806" s="20"/>
      <c r="PCQ806" s="20"/>
      <c r="PCR806" s="20"/>
      <c r="PCS806" s="20"/>
      <c r="PCT806" s="20"/>
      <c r="PCU806" s="20"/>
      <c r="PCV806" s="20"/>
      <c r="PCW806" s="20"/>
      <c r="PCX806" s="20"/>
      <c r="PCY806" s="20"/>
      <c r="PCZ806" s="20"/>
      <c r="PDA806" s="20"/>
      <c r="PDB806" s="20"/>
      <c r="PDC806" s="20"/>
      <c r="PDD806" s="20"/>
      <c r="PDE806" s="20"/>
      <c r="PDF806" s="20"/>
      <c r="PDG806" s="20"/>
      <c r="PDH806" s="20"/>
      <c r="PDI806" s="20"/>
      <c r="PDJ806" s="20"/>
      <c r="PDK806" s="20"/>
      <c r="PDL806" s="20"/>
      <c r="PDM806" s="20"/>
      <c r="PDN806" s="20"/>
      <c r="PDO806" s="20"/>
      <c r="PDP806" s="20"/>
      <c r="PDQ806" s="20"/>
      <c r="PDR806" s="20"/>
      <c r="PDS806" s="20"/>
      <c r="PDT806" s="20"/>
      <c r="PDU806" s="20"/>
      <c r="PDV806" s="20"/>
      <c r="PDW806" s="20"/>
      <c r="PDX806" s="20"/>
      <c r="PDY806" s="20"/>
      <c r="PDZ806" s="20"/>
      <c r="PEA806" s="20"/>
      <c r="PEB806" s="20"/>
      <c r="PEC806" s="20"/>
      <c r="PED806" s="20"/>
      <c r="PEE806" s="20"/>
      <c r="PEF806" s="20"/>
      <c r="PEG806" s="20"/>
      <c r="PEH806" s="20"/>
      <c r="PEI806" s="20"/>
      <c r="PEJ806" s="20"/>
      <c r="PEK806" s="20"/>
      <c r="PEL806" s="20"/>
      <c r="PEM806" s="20"/>
      <c r="PEN806" s="20"/>
      <c r="PEO806" s="20"/>
      <c r="PEP806" s="20"/>
      <c r="PEQ806" s="20"/>
      <c r="PER806" s="20"/>
      <c r="PES806" s="20"/>
      <c r="PET806" s="20"/>
      <c r="PEU806" s="20"/>
      <c r="PEV806" s="20"/>
      <c r="PEW806" s="20"/>
      <c r="PEX806" s="20"/>
      <c r="PEY806" s="20"/>
      <c r="PEZ806" s="20"/>
      <c r="PFA806" s="20"/>
      <c r="PFB806" s="20"/>
      <c r="PFC806" s="20"/>
      <c r="PFD806" s="20"/>
      <c r="PFE806" s="20"/>
      <c r="PFF806" s="20"/>
      <c r="PFG806" s="20"/>
      <c r="PFH806" s="20"/>
      <c r="PFI806" s="20"/>
      <c r="PFJ806" s="20"/>
      <c r="PFK806" s="20"/>
      <c r="PFL806" s="20"/>
      <c r="PFM806" s="20"/>
      <c r="PFN806" s="20"/>
      <c r="PFO806" s="20"/>
      <c r="PFP806" s="20"/>
      <c r="PFQ806" s="20"/>
      <c r="PFR806" s="20"/>
      <c r="PFS806" s="20"/>
      <c r="PFT806" s="20"/>
      <c r="PFU806" s="20"/>
      <c r="PFV806" s="20"/>
      <c r="PFW806" s="20"/>
      <c r="PFX806" s="20"/>
      <c r="PFY806" s="20"/>
      <c r="PFZ806" s="20"/>
      <c r="PGA806" s="20"/>
      <c r="PGB806" s="20"/>
      <c r="PGC806" s="20"/>
      <c r="PGD806" s="20"/>
      <c r="PGE806" s="20"/>
      <c r="PGF806" s="20"/>
      <c r="PGG806" s="20"/>
      <c r="PGH806" s="20"/>
      <c r="PGI806" s="20"/>
      <c r="PGJ806" s="20"/>
      <c r="PGK806" s="20"/>
      <c r="PGL806" s="20"/>
      <c r="PGM806" s="20"/>
      <c r="PGN806" s="20"/>
      <c r="PGO806" s="20"/>
      <c r="PGP806" s="20"/>
      <c r="PGQ806" s="20"/>
      <c r="PGR806" s="20"/>
      <c r="PGS806" s="20"/>
      <c r="PGT806" s="20"/>
      <c r="PGU806" s="20"/>
      <c r="PGV806" s="20"/>
      <c r="PGW806" s="20"/>
      <c r="PGX806" s="20"/>
      <c r="PGY806" s="20"/>
      <c r="PGZ806" s="20"/>
      <c r="PHA806" s="20"/>
      <c r="PHB806" s="20"/>
      <c r="PHC806" s="20"/>
      <c r="PHD806" s="20"/>
      <c r="PHE806" s="20"/>
      <c r="PHF806" s="20"/>
      <c r="PHG806" s="20"/>
      <c r="PHH806" s="20"/>
      <c r="PHI806" s="20"/>
      <c r="PHJ806" s="20"/>
      <c r="PHK806" s="20"/>
      <c r="PHL806" s="20"/>
      <c r="PHM806" s="20"/>
      <c r="PHN806" s="20"/>
      <c r="PHO806" s="20"/>
      <c r="PHP806" s="20"/>
      <c r="PHQ806" s="20"/>
      <c r="PHR806" s="20"/>
      <c r="PHS806" s="20"/>
      <c r="PHT806" s="20"/>
      <c r="PHU806" s="20"/>
      <c r="PHV806" s="20"/>
      <c r="PHW806" s="20"/>
      <c r="PHX806" s="20"/>
      <c r="PHY806" s="20"/>
      <c r="PHZ806" s="20"/>
      <c r="PIA806" s="20"/>
      <c r="PIB806" s="20"/>
      <c r="PIC806" s="20"/>
      <c r="PID806" s="20"/>
      <c r="PIE806" s="20"/>
      <c r="PIF806" s="20"/>
      <c r="PIG806" s="20"/>
      <c r="PIH806" s="20"/>
      <c r="PII806" s="20"/>
      <c r="PIJ806" s="20"/>
      <c r="PIK806" s="20"/>
      <c r="PIL806" s="20"/>
      <c r="PIM806" s="20"/>
      <c r="PIN806" s="20"/>
      <c r="PIO806" s="20"/>
      <c r="PIP806" s="20"/>
      <c r="PIQ806" s="20"/>
      <c r="PIR806" s="20"/>
      <c r="PIS806" s="20"/>
      <c r="PIT806" s="20"/>
      <c r="PIU806" s="20"/>
      <c r="PIV806" s="20"/>
      <c r="PIW806" s="20"/>
      <c r="PIX806" s="20"/>
      <c r="PIY806" s="20"/>
      <c r="PIZ806" s="20"/>
      <c r="PJA806" s="20"/>
      <c r="PJB806" s="20"/>
      <c r="PJC806" s="20"/>
      <c r="PJD806" s="20"/>
      <c r="PJE806" s="20"/>
      <c r="PJF806" s="20"/>
      <c r="PJG806" s="20"/>
      <c r="PJH806" s="20"/>
      <c r="PJI806" s="20"/>
      <c r="PJJ806" s="20"/>
      <c r="PJK806" s="20"/>
      <c r="PJL806" s="20"/>
      <c r="PJM806" s="20"/>
      <c r="PJN806" s="20"/>
      <c r="PJO806" s="20"/>
      <c r="PJP806" s="20"/>
      <c r="PJQ806" s="20"/>
      <c r="PJR806" s="20"/>
      <c r="PJS806" s="20"/>
      <c r="PJT806" s="20"/>
      <c r="PJU806" s="20"/>
      <c r="PJV806" s="20"/>
      <c r="PJW806" s="20"/>
      <c r="PJX806" s="20"/>
      <c r="PJY806" s="20"/>
      <c r="PJZ806" s="20"/>
      <c r="PKA806" s="20"/>
      <c r="PKB806" s="20"/>
      <c r="PKC806" s="20"/>
      <c r="PKD806" s="20"/>
      <c r="PKE806" s="20"/>
      <c r="PKF806" s="20"/>
      <c r="PKG806" s="20"/>
      <c r="PKH806" s="20"/>
      <c r="PKI806" s="20"/>
      <c r="PKJ806" s="20"/>
      <c r="PKK806" s="20"/>
      <c r="PKL806" s="20"/>
      <c r="PKM806" s="20"/>
      <c r="PKN806" s="20"/>
      <c r="PKO806" s="20"/>
      <c r="PKP806" s="20"/>
      <c r="PKQ806" s="20"/>
      <c r="PKR806" s="20"/>
      <c r="PKS806" s="20"/>
      <c r="PKT806" s="20"/>
      <c r="PKU806" s="20"/>
      <c r="PKV806" s="20"/>
      <c r="PKW806" s="20"/>
      <c r="PKX806" s="20"/>
      <c r="PKY806" s="20"/>
      <c r="PKZ806" s="20"/>
      <c r="PLA806" s="20"/>
      <c r="PLB806" s="20"/>
      <c r="PLC806" s="20"/>
      <c r="PLD806" s="20"/>
      <c r="PLE806" s="20"/>
      <c r="PLF806" s="20"/>
      <c r="PLG806" s="20"/>
      <c r="PLH806" s="20"/>
      <c r="PLI806" s="20"/>
      <c r="PLJ806" s="20"/>
      <c r="PLK806" s="20"/>
      <c r="PLL806" s="20"/>
      <c r="PLM806" s="20"/>
      <c r="PLN806" s="20"/>
      <c r="PLO806" s="20"/>
      <c r="PLP806" s="20"/>
      <c r="PLQ806" s="20"/>
      <c r="PLR806" s="20"/>
      <c r="PLS806" s="20"/>
      <c r="PLT806" s="20"/>
      <c r="PLU806" s="20"/>
      <c r="PLV806" s="20"/>
      <c r="PLW806" s="20"/>
      <c r="PLX806" s="20"/>
      <c r="PLY806" s="20"/>
      <c r="PLZ806" s="20"/>
      <c r="PMA806" s="20"/>
      <c r="PMB806" s="20"/>
      <c r="PMC806" s="20"/>
      <c r="PMD806" s="20"/>
      <c r="PME806" s="20"/>
      <c r="PMF806" s="20"/>
      <c r="PMG806" s="20"/>
      <c r="PMH806" s="20"/>
      <c r="PMI806" s="20"/>
      <c r="PMJ806" s="20"/>
      <c r="PMK806" s="20"/>
      <c r="PML806" s="20"/>
      <c r="PMM806" s="20"/>
      <c r="PMN806" s="20"/>
      <c r="PMO806" s="20"/>
      <c r="PMP806" s="20"/>
      <c r="PMQ806" s="20"/>
      <c r="PMR806" s="20"/>
      <c r="PMS806" s="20"/>
      <c r="PMT806" s="20"/>
      <c r="PMU806" s="20"/>
      <c r="PMV806" s="20"/>
      <c r="PMW806" s="20"/>
      <c r="PMX806" s="20"/>
      <c r="PMY806" s="20"/>
      <c r="PMZ806" s="20"/>
      <c r="PNA806" s="20"/>
      <c r="PNB806" s="20"/>
      <c r="PNC806" s="20"/>
      <c r="PND806" s="20"/>
      <c r="PNE806" s="20"/>
      <c r="PNF806" s="20"/>
      <c r="PNG806" s="20"/>
      <c r="PNH806" s="20"/>
      <c r="PNI806" s="20"/>
      <c r="PNJ806" s="20"/>
      <c r="PNK806" s="20"/>
      <c r="PNL806" s="20"/>
      <c r="PNM806" s="20"/>
      <c r="PNN806" s="20"/>
      <c r="PNO806" s="20"/>
      <c r="PNP806" s="20"/>
      <c r="PNQ806" s="20"/>
      <c r="PNR806" s="20"/>
      <c r="PNS806" s="20"/>
      <c r="PNT806" s="20"/>
      <c r="PNU806" s="20"/>
      <c r="PNV806" s="20"/>
      <c r="PNW806" s="20"/>
      <c r="PNX806" s="20"/>
      <c r="PNY806" s="20"/>
      <c r="PNZ806" s="20"/>
      <c r="POA806" s="20"/>
      <c r="POB806" s="20"/>
      <c r="POC806" s="20"/>
      <c r="POD806" s="20"/>
      <c r="POE806" s="20"/>
      <c r="POF806" s="20"/>
      <c r="POG806" s="20"/>
      <c r="POH806" s="20"/>
      <c r="POI806" s="20"/>
      <c r="POJ806" s="20"/>
      <c r="POK806" s="20"/>
      <c r="POL806" s="20"/>
      <c r="POM806" s="20"/>
      <c r="PON806" s="20"/>
      <c r="POO806" s="20"/>
      <c r="POP806" s="20"/>
      <c r="POQ806" s="20"/>
      <c r="POR806" s="20"/>
      <c r="POS806" s="20"/>
      <c r="POT806" s="20"/>
      <c r="POU806" s="20"/>
      <c r="POV806" s="20"/>
      <c r="POW806" s="20"/>
      <c r="POX806" s="20"/>
      <c r="POY806" s="20"/>
      <c r="POZ806" s="20"/>
      <c r="PPA806" s="20"/>
      <c r="PPB806" s="20"/>
      <c r="PPC806" s="20"/>
      <c r="PPD806" s="20"/>
      <c r="PPE806" s="20"/>
      <c r="PPF806" s="20"/>
      <c r="PPG806" s="20"/>
      <c r="PPH806" s="20"/>
      <c r="PPI806" s="20"/>
      <c r="PPJ806" s="20"/>
      <c r="PPK806" s="20"/>
      <c r="PPL806" s="20"/>
      <c r="PPM806" s="20"/>
      <c r="PPN806" s="20"/>
      <c r="PPO806" s="20"/>
      <c r="PPP806" s="20"/>
      <c r="PPQ806" s="20"/>
      <c r="PPR806" s="20"/>
      <c r="PPS806" s="20"/>
      <c r="PPT806" s="20"/>
      <c r="PPU806" s="20"/>
      <c r="PPV806" s="20"/>
      <c r="PPW806" s="20"/>
      <c r="PPX806" s="20"/>
      <c r="PPY806" s="20"/>
      <c r="PPZ806" s="20"/>
      <c r="PQA806" s="20"/>
      <c r="PQB806" s="20"/>
      <c r="PQC806" s="20"/>
      <c r="PQD806" s="20"/>
      <c r="PQE806" s="20"/>
      <c r="PQF806" s="20"/>
      <c r="PQG806" s="20"/>
      <c r="PQH806" s="20"/>
      <c r="PQI806" s="20"/>
      <c r="PQJ806" s="20"/>
      <c r="PQK806" s="20"/>
      <c r="PQL806" s="20"/>
      <c r="PQM806" s="20"/>
      <c r="PQN806" s="20"/>
      <c r="PQO806" s="20"/>
      <c r="PQP806" s="20"/>
      <c r="PQQ806" s="20"/>
      <c r="PQR806" s="20"/>
      <c r="PQS806" s="20"/>
      <c r="PQT806" s="20"/>
      <c r="PQU806" s="20"/>
      <c r="PQV806" s="20"/>
      <c r="PQW806" s="20"/>
      <c r="PQX806" s="20"/>
      <c r="PQY806" s="20"/>
      <c r="PQZ806" s="20"/>
      <c r="PRA806" s="20"/>
      <c r="PRB806" s="20"/>
      <c r="PRC806" s="20"/>
      <c r="PRD806" s="20"/>
      <c r="PRE806" s="20"/>
      <c r="PRF806" s="20"/>
      <c r="PRG806" s="20"/>
      <c r="PRH806" s="20"/>
      <c r="PRI806" s="20"/>
      <c r="PRJ806" s="20"/>
      <c r="PRK806" s="20"/>
      <c r="PRL806" s="20"/>
      <c r="PRM806" s="20"/>
      <c r="PRN806" s="20"/>
      <c r="PRO806" s="20"/>
      <c r="PRP806" s="20"/>
      <c r="PRQ806" s="20"/>
      <c r="PRR806" s="20"/>
      <c r="PRS806" s="20"/>
      <c r="PRT806" s="20"/>
      <c r="PRU806" s="20"/>
      <c r="PRV806" s="20"/>
      <c r="PRW806" s="20"/>
      <c r="PRX806" s="20"/>
      <c r="PRY806" s="20"/>
      <c r="PRZ806" s="20"/>
      <c r="PSA806" s="20"/>
      <c r="PSB806" s="20"/>
      <c r="PSC806" s="20"/>
      <c r="PSD806" s="20"/>
      <c r="PSE806" s="20"/>
      <c r="PSF806" s="20"/>
      <c r="PSG806" s="20"/>
      <c r="PSH806" s="20"/>
      <c r="PSI806" s="20"/>
      <c r="PSJ806" s="20"/>
      <c r="PSK806" s="20"/>
      <c r="PSL806" s="20"/>
      <c r="PSM806" s="20"/>
      <c r="PSN806" s="20"/>
      <c r="PSO806" s="20"/>
      <c r="PSP806" s="20"/>
      <c r="PSQ806" s="20"/>
      <c r="PSR806" s="20"/>
      <c r="PSS806" s="20"/>
      <c r="PST806" s="20"/>
      <c r="PSU806" s="20"/>
      <c r="PSV806" s="20"/>
      <c r="PSW806" s="20"/>
      <c r="PSX806" s="20"/>
      <c r="PSY806" s="20"/>
      <c r="PSZ806" s="20"/>
      <c r="PTA806" s="20"/>
      <c r="PTB806" s="20"/>
      <c r="PTC806" s="20"/>
      <c r="PTD806" s="20"/>
      <c r="PTE806" s="20"/>
      <c r="PTF806" s="20"/>
      <c r="PTG806" s="20"/>
      <c r="PTH806" s="20"/>
      <c r="PTI806" s="20"/>
      <c r="PTJ806" s="20"/>
      <c r="PTK806" s="20"/>
      <c r="PTL806" s="20"/>
      <c r="PTM806" s="20"/>
      <c r="PTN806" s="20"/>
      <c r="PTO806" s="20"/>
      <c r="PTP806" s="20"/>
      <c r="PTQ806" s="20"/>
      <c r="PTR806" s="20"/>
      <c r="PTS806" s="20"/>
      <c r="PTT806" s="20"/>
      <c r="PTU806" s="20"/>
      <c r="PTV806" s="20"/>
      <c r="PTW806" s="20"/>
      <c r="PTX806" s="20"/>
      <c r="PTY806" s="20"/>
      <c r="PTZ806" s="20"/>
      <c r="PUA806" s="20"/>
      <c r="PUB806" s="20"/>
      <c r="PUC806" s="20"/>
      <c r="PUD806" s="20"/>
      <c r="PUE806" s="20"/>
      <c r="PUF806" s="20"/>
      <c r="PUG806" s="20"/>
      <c r="PUH806" s="20"/>
      <c r="PUI806" s="20"/>
      <c r="PUJ806" s="20"/>
      <c r="PUK806" s="20"/>
      <c r="PUL806" s="20"/>
      <c r="PUM806" s="20"/>
      <c r="PUN806" s="20"/>
      <c r="PUO806" s="20"/>
      <c r="PUP806" s="20"/>
      <c r="PUQ806" s="20"/>
      <c r="PUR806" s="20"/>
      <c r="PUS806" s="20"/>
      <c r="PUT806" s="20"/>
      <c r="PUU806" s="20"/>
      <c r="PUV806" s="20"/>
      <c r="PUW806" s="20"/>
      <c r="PUX806" s="20"/>
      <c r="PUY806" s="20"/>
      <c r="PUZ806" s="20"/>
      <c r="PVA806" s="20"/>
      <c r="PVB806" s="20"/>
      <c r="PVC806" s="20"/>
      <c r="PVD806" s="20"/>
      <c r="PVE806" s="20"/>
      <c r="PVF806" s="20"/>
      <c r="PVG806" s="20"/>
      <c r="PVH806" s="20"/>
      <c r="PVI806" s="20"/>
      <c r="PVJ806" s="20"/>
      <c r="PVK806" s="20"/>
      <c r="PVL806" s="20"/>
      <c r="PVM806" s="20"/>
      <c r="PVN806" s="20"/>
      <c r="PVO806" s="20"/>
      <c r="PVP806" s="20"/>
      <c r="PVQ806" s="20"/>
      <c r="PVR806" s="20"/>
      <c r="PVS806" s="20"/>
      <c r="PVT806" s="20"/>
      <c r="PVU806" s="20"/>
      <c r="PVV806" s="20"/>
      <c r="PVW806" s="20"/>
      <c r="PVX806" s="20"/>
      <c r="PVY806" s="20"/>
      <c r="PVZ806" s="20"/>
      <c r="PWA806" s="20"/>
      <c r="PWB806" s="20"/>
      <c r="PWC806" s="20"/>
      <c r="PWD806" s="20"/>
      <c r="PWE806" s="20"/>
      <c r="PWF806" s="20"/>
      <c r="PWG806" s="20"/>
      <c r="PWH806" s="20"/>
      <c r="PWI806" s="20"/>
      <c r="PWJ806" s="20"/>
      <c r="PWK806" s="20"/>
      <c r="PWL806" s="20"/>
      <c r="PWM806" s="20"/>
      <c r="PWN806" s="20"/>
      <c r="PWO806" s="20"/>
      <c r="PWP806" s="20"/>
      <c r="PWQ806" s="20"/>
      <c r="PWR806" s="20"/>
      <c r="PWS806" s="20"/>
      <c r="PWT806" s="20"/>
      <c r="PWU806" s="20"/>
      <c r="PWV806" s="20"/>
      <c r="PWW806" s="20"/>
      <c r="PWX806" s="20"/>
      <c r="PWY806" s="20"/>
      <c r="PWZ806" s="20"/>
      <c r="PXA806" s="20"/>
      <c r="PXB806" s="20"/>
      <c r="PXC806" s="20"/>
      <c r="PXD806" s="20"/>
      <c r="PXE806" s="20"/>
      <c r="PXF806" s="20"/>
      <c r="PXG806" s="20"/>
      <c r="PXH806" s="20"/>
      <c r="PXI806" s="20"/>
      <c r="PXJ806" s="20"/>
      <c r="PXK806" s="20"/>
      <c r="PXL806" s="20"/>
      <c r="PXM806" s="20"/>
      <c r="PXN806" s="20"/>
      <c r="PXO806" s="20"/>
      <c r="PXP806" s="20"/>
      <c r="PXQ806" s="20"/>
      <c r="PXR806" s="20"/>
      <c r="PXS806" s="20"/>
      <c r="PXT806" s="20"/>
      <c r="PXU806" s="20"/>
      <c r="PXV806" s="20"/>
      <c r="PXW806" s="20"/>
      <c r="PXX806" s="20"/>
      <c r="PXY806" s="20"/>
      <c r="PXZ806" s="20"/>
      <c r="PYA806" s="20"/>
      <c r="PYB806" s="20"/>
      <c r="PYC806" s="20"/>
      <c r="PYD806" s="20"/>
      <c r="PYE806" s="20"/>
      <c r="PYF806" s="20"/>
      <c r="PYG806" s="20"/>
      <c r="PYH806" s="20"/>
      <c r="PYI806" s="20"/>
      <c r="PYJ806" s="20"/>
      <c r="PYK806" s="20"/>
      <c r="PYL806" s="20"/>
      <c r="PYM806" s="20"/>
      <c r="PYN806" s="20"/>
      <c r="PYO806" s="20"/>
      <c r="PYP806" s="20"/>
      <c r="PYQ806" s="20"/>
      <c r="PYR806" s="20"/>
      <c r="PYS806" s="20"/>
      <c r="PYT806" s="20"/>
      <c r="PYU806" s="20"/>
      <c r="PYV806" s="20"/>
      <c r="PYW806" s="20"/>
      <c r="PYX806" s="20"/>
      <c r="PYY806" s="20"/>
      <c r="PYZ806" s="20"/>
      <c r="PZA806" s="20"/>
      <c r="PZB806" s="20"/>
      <c r="PZC806" s="20"/>
      <c r="PZD806" s="20"/>
      <c r="PZE806" s="20"/>
      <c r="PZF806" s="20"/>
      <c r="PZG806" s="20"/>
      <c r="PZH806" s="20"/>
      <c r="PZI806" s="20"/>
      <c r="PZJ806" s="20"/>
      <c r="PZK806" s="20"/>
      <c r="PZL806" s="20"/>
      <c r="PZM806" s="20"/>
      <c r="PZN806" s="20"/>
      <c r="PZO806" s="20"/>
      <c r="PZP806" s="20"/>
      <c r="PZQ806" s="20"/>
      <c r="PZR806" s="20"/>
      <c r="PZS806" s="20"/>
      <c r="PZT806" s="20"/>
      <c r="PZU806" s="20"/>
      <c r="PZV806" s="20"/>
      <c r="PZW806" s="20"/>
      <c r="PZX806" s="20"/>
      <c r="PZY806" s="20"/>
      <c r="PZZ806" s="20"/>
      <c r="QAA806" s="20"/>
      <c r="QAB806" s="20"/>
      <c r="QAC806" s="20"/>
      <c r="QAD806" s="20"/>
      <c r="QAE806" s="20"/>
      <c r="QAF806" s="20"/>
      <c r="QAG806" s="20"/>
      <c r="QAH806" s="20"/>
      <c r="QAI806" s="20"/>
      <c r="QAJ806" s="20"/>
      <c r="QAK806" s="20"/>
      <c r="QAL806" s="20"/>
      <c r="QAM806" s="20"/>
      <c r="QAN806" s="20"/>
      <c r="QAO806" s="20"/>
      <c r="QAP806" s="20"/>
      <c r="QAQ806" s="20"/>
      <c r="QAR806" s="20"/>
      <c r="QAS806" s="20"/>
      <c r="QAT806" s="20"/>
      <c r="QAU806" s="20"/>
      <c r="QAV806" s="20"/>
      <c r="QAW806" s="20"/>
      <c r="QAX806" s="20"/>
      <c r="QAY806" s="20"/>
      <c r="QAZ806" s="20"/>
      <c r="QBA806" s="20"/>
      <c r="QBB806" s="20"/>
      <c r="QBC806" s="20"/>
      <c r="QBD806" s="20"/>
      <c r="QBE806" s="20"/>
      <c r="QBF806" s="20"/>
      <c r="QBG806" s="20"/>
      <c r="QBH806" s="20"/>
      <c r="QBI806" s="20"/>
      <c r="QBJ806" s="20"/>
      <c r="QBK806" s="20"/>
      <c r="QBL806" s="20"/>
      <c r="QBM806" s="20"/>
      <c r="QBN806" s="20"/>
      <c r="QBO806" s="20"/>
      <c r="QBP806" s="20"/>
      <c r="QBQ806" s="20"/>
      <c r="QBR806" s="20"/>
      <c r="QBS806" s="20"/>
      <c r="QBT806" s="20"/>
      <c r="QBU806" s="20"/>
      <c r="QBV806" s="20"/>
      <c r="QBW806" s="20"/>
      <c r="QBX806" s="20"/>
      <c r="QBY806" s="20"/>
      <c r="QBZ806" s="20"/>
      <c r="QCA806" s="20"/>
      <c r="QCB806" s="20"/>
      <c r="QCC806" s="20"/>
      <c r="QCD806" s="20"/>
      <c r="QCE806" s="20"/>
      <c r="QCF806" s="20"/>
      <c r="QCG806" s="20"/>
      <c r="QCH806" s="20"/>
      <c r="QCI806" s="20"/>
      <c r="QCJ806" s="20"/>
      <c r="QCK806" s="20"/>
      <c r="QCL806" s="20"/>
      <c r="QCM806" s="20"/>
      <c r="QCN806" s="20"/>
      <c r="QCO806" s="20"/>
      <c r="QCP806" s="20"/>
      <c r="QCQ806" s="20"/>
      <c r="QCR806" s="20"/>
      <c r="QCS806" s="20"/>
      <c r="QCT806" s="20"/>
      <c r="QCU806" s="20"/>
      <c r="QCV806" s="20"/>
      <c r="QCW806" s="20"/>
      <c r="QCX806" s="20"/>
      <c r="QCY806" s="20"/>
      <c r="QCZ806" s="20"/>
      <c r="QDA806" s="20"/>
      <c r="QDB806" s="20"/>
      <c r="QDC806" s="20"/>
      <c r="QDD806" s="20"/>
      <c r="QDE806" s="20"/>
      <c r="QDF806" s="20"/>
      <c r="QDG806" s="20"/>
      <c r="QDH806" s="20"/>
      <c r="QDI806" s="20"/>
      <c r="QDJ806" s="20"/>
      <c r="QDK806" s="20"/>
      <c r="QDL806" s="20"/>
      <c r="QDM806" s="20"/>
      <c r="QDN806" s="20"/>
      <c r="QDO806" s="20"/>
      <c r="QDP806" s="20"/>
      <c r="QDQ806" s="20"/>
      <c r="QDR806" s="20"/>
      <c r="QDS806" s="20"/>
      <c r="QDT806" s="20"/>
      <c r="QDU806" s="20"/>
      <c r="QDV806" s="20"/>
      <c r="QDW806" s="20"/>
      <c r="QDX806" s="20"/>
      <c r="QDY806" s="20"/>
      <c r="QDZ806" s="20"/>
      <c r="QEA806" s="20"/>
      <c r="QEB806" s="20"/>
      <c r="QEC806" s="20"/>
      <c r="QED806" s="20"/>
      <c r="QEE806" s="20"/>
      <c r="QEF806" s="20"/>
      <c r="QEG806" s="20"/>
      <c r="QEH806" s="20"/>
      <c r="QEI806" s="20"/>
      <c r="QEJ806" s="20"/>
      <c r="QEK806" s="20"/>
      <c r="QEL806" s="20"/>
      <c r="QEM806" s="20"/>
      <c r="QEN806" s="20"/>
      <c r="QEO806" s="20"/>
      <c r="QEP806" s="20"/>
      <c r="QEQ806" s="20"/>
      <c r="QER806" s="20"/>
      <c r="QES806" s="20"/>
      <c r="QET806" s="20"/>
      <c r="QEU806" s="20"/>
      <c r="QEV806" s="20"/>
      <c r="QEW806" s="20"/>
      <c r="QEX806" s="20"/>
      <c r="QEY806" s="20"/>
      <c r="QEZ806" s="20"/>
      <c r="QFA806" s="20"/>
      <c r="QFB806" s="20"/>
      <c r="QFC806" s="20"/>
      <c r="QFD806" s="20"/>
      <c r="QFE806" s="20"/>
      <c r="QFF806" s="20"/>
      <c r="QFG806" s="20"/>
      <c r="QFH806" s="20"/>
      <c r="QFI806" s="20"/>
      <c r="QFJ806" s="20"/>
      <c r="QFK806" s="20"/>
      <c r="QFL806" s="20"/>
      <c r="QFM806" s="20"/>
      <c r="QFN806" s="20"/>
      <c r="QFO806" s="20"/>
      <c r="QFP806" s="20"/>
      <c r="QFQ806" s="20"/>
      <c r="QFR806" s="20"/>
      <c r="QFS806" s="20"/>
      <c r="QFT806" s="20"/>
      <c r="QFU806" s="20"/>
      <c r="QFV806" s="20"/>
      <c r="QFW806" s="20"/>
      <c r="QFX806" s="20"/>
      <c r="QFY806" s="20"/>
      <c r="QFZ806" s="20"/>
      <c r="QGA806" s="20"/>
      <c r="QGB806" s="20"/>
      <c r="QGC806" s="20"/>
      <c r="QGD806" s="20"/>
      <c r="QGE806" s="20"/>
      <c r="QGF806" s="20"/>
      <c r="QGG806" s="20"/>
      <c r="QGH806" s="20"/>
      <c r="QGI806" s="20"/>
      <c r="QGJ806" s="20"/>
      <c r="QGK806" s="20"/>
      <c r="QGL806" s="20"/>
      <c r="QGM806" s="20"/>
      <c r="QGN806" s="20"/>
      <c r="QGO806" s="20"/>
      <c r="QGP806" s="20"/>
      <c r="QGQ806" s="20"/>
      <c r="QGR806" s="20"/>
      <c r="QGS806" s="20"/>
      <c r="QGT806" s="20"/>
      <c r="QGU806" s="20"/>
      <c r="QGV806" s="20"/>
      <c r="QGW806" s="20"/>
      <c r="QGX806" s="20"/>
      <c r="QGY806" s="20"/>
      <c r="QGZ806" s="20"/>
      <c r="QHA806" s="20"/>
      <c r="QHB806" s="20"/>
      <c r="QHC806" s="20"/>
      <c r="QHD806" s="20"/>
      <c r="QHE806" s="20"/>
      <c r="QHF806" s="20"/>
      <c r="QHG806" s="20"/>
      <c r="QHH806" s="20"/>
      <c r="QHI806" s="20"/>
      <c r="QHJ806" s="20"/>
      <c r="QHK806" s="20"/>
      <c r="QHL806" s="20"/>
      <c r="QHM806" s="20"/>
      <c r="QHN806" s="20"/>
      <c r="QHO806" s="20"/>
      <c r="QHP806" s="20"/>
      <c r="QHQ806" s="20"/>
      <c r="QHR806" s="20"/>
      <c r="QHS806" s="20"/>
      <c r="QHT806" s="20"/>
      <c r="QHU806" s="20"/>
      <c r="QHV806" s="20"/>
      <c r="QHW806" s="20"/>
      <c r="QHX806" s="20"/>
      <c r="QHY806" s="20"/>
      <c r="QHZ806" s="20"/>
      <c r="QIA806" s="20"/>
      <c r="QIB806" s="20"/>
      <c r="QIC806" s="20"/>
      <c r="QID806" s="20"/>
      <c r="QIE806" s="20"/>
      <c r="QIF806" s="20"/>
      <c r="QIG806" s="20"/>
      <c r="QIH806" s="20"/>
      <c r="QII806" s="20"/>
      <c r="QIJ806" s="20"/>
      <c r="QIK806" s="20"/>
      <c r="QIL806" s="20"/>
      <c r="QIM806" s="20"/>
      <c r="QIN806" s="20"/>
      <c r="QIO806" s="20"/>
      <c r="QIP806" s="20"/>
      <c r="QIQ806" s="20"/>
      <c r="QIR806" s="20"/>
      <c r="QIS806" s="20"/>
      <c r="QIT806" s="20"/>
      <c r="QIU806" s="20"/>
      <c r="QIV806" s="20"/>
      <c r="QIW806" s="20"/>
      <c r="QIX806" s="20"/>
      <c r="QIY806" s="20"/>
      <c r="QIZ806" s="20"/>
      <c r="QJA806" s="20"/>
      <c r="QJB806" s="20"/>
      <c r="QJC806" s="20"/>
      <c r="QJD806" s="20"/>
      <c r="QJE806" s="20"/>
      <c r="QJF806" s="20"/>
      <c r="QJG806" s="20"/>
      <c r="QJH806" s="20"/>
      <c r="QJI806" s="20"/>
      <c r="QJJ806" s="20"/>
      <c r="QJK806" s="20"/>
      <c r="QJL806" s="20"/>
      <c r="QJM806" s="20"/>
      <c r="QJN806" s="20"/>
      <c r="QJO806" s="20"/>
      <c r="QJP806" s="20"/>
      <c r="QJQ806" s="20"/>
      <c r="QJR806" s="20"/>
      <c r="QJS806" s="20"/>
      <c r="QJT806" s="20"/>
      <c r="QJU806" s="20"/>
      <c r="QJV806" s="20"/>
      <c r="QJW806" s="20"/>
      <c r="QJX806" s="20"/>
      <c r="QJY806" s="20"/>
      <c r="QJZ806" s="20"/>
      <c r="QKA806" s="20"/>
      <c r="QKB806" s="20"/>
      <c r="QKC806" s="20"/>
      <c r="QKD806" s="20"/>
      <c r="QKE806" s="20"/>
      <c r="QKF806" s="20"/>
      <c r="QKG806" s="20"/>
      <c r="QKH806" s="20"/>
      <c r="QKI806" s="20"/>
      <c r="QKJ806" s="20"/>
      <c r="QKK806" s="20"/>
      <c r="QKL806" s="20"/>
      <c r="QKM806" s="20"/>
      <c r="QKN806" s="20"/>
      <c r="QKO806" s="20"/>
      <c r="QKP806" s="20"/>
      <c r="QKQ806" s="20"/>
      <c r="QKR806" s="20"/>
      <c r="QKS806" s="20"/>
      <c r="QKT806" s="20"/>
      <c r="QKU806" s="20"/>
      <c r="QKV806" s="20"/>
      <c r="QKW806" s="20"/>
      <c r="QKX806" s="20"/>
      <c r="QKY806" s="20"/>
      <c r="QKZ806" s="20"/>
      <c r="QLA806" s="20"/>
      <c r="QLB806" s="20"/>
      <c r="QLC806" s="20"/>
      <c r="QLD806" s="20"/>
      <c r="QLE806" s="20"/>
      <c r="QLF806" s="20"/>
      <c r="QLG806" s="20"/>
      <c r="QLH806" s="20"/>
      <c r="QLI806" s="20"/>
      <c r="QLJ806" s="20"/>
      <c r="QLK806" s="20"/>
      <c r="QLL806" s="20"/>
      <c r="QLM806" s="20"/>
      <c r="QLN806" s="20"/>
      <c r="QLO806" s="20"/>
      <c r="QLP806" s="20"/>
      <c r="QLQ806" s="20"/>
      <c r="QLR806" s="20"/>
      <c r="QLS806" s="20"/>
      <c r="QLT806" s="20"/>
      <c r="QLU806" s="20"/>
      <c r="QLV806" s="20"/>
      <c r="QLW806" s="20"/>
      <c r="QLX806" s="20"/>
      <c r="QLY806" s="20"/>
      <c r="QLZ806" s="20"/>
      <c r="QMA806" s="20"/>
      <c r="QMB806" s="20"/>
      <c r="QMC806" s="20"/>
      <c r="QMD806" s="20"/>
      <c r="QME806" s="20"/>
      <c r="QMF806" s="20"/>
      <c r="QMG806" s="20"/>
      <c r="QMH806" s="20"/>
      <c r="QMI806" s="20"/>
      <c r="QMJ806" s="20"/>
      <c r="QMK806" s="20"/>
      <c r="QML806" s="20"/>
      <c r="QMM806" s="20"/>
      <c r="QMN806" s="20"/>
      <c r="QMO806" s="20"/>
      <c r="QMP806" s="20"/>
      <c r="QMQ806" s="20"/>
      <c r="QMR806" s="20"/>
      <c r="QMS806" s="20"/>
      <c r="QMT806" s="20"/>
      <c r="QMU806" s="20"/>
      <c r="QMV806" s="20"/>
      <c r="QMW806" s="20"/>
      <c r="QMX806" s="20"/>
      <c r="QMY806" s="20"/>
      <c r="QMZ806" s="20"/>
      <c r="QNA806" s="20"/>
      <c r="QNB806" s="20"/>
      <c r="QNC806" s="20"/>
      <c r="QND806" s="20"/>
      <c r="QNE806" s="20"/>
      <c r="QNF806" s="20"/>
      <c r="QNG806" s="20"/>
      <c r="QNH806" s="20"/>
      <c r="QNI806" s="20"/>
      <c r="QNJ806" s="20"/>
      <c r="QNK806" s="20"/>
      <c r="QNL806" s="20"/>
      <c r="QNM806" s="20"/>
      <c r="QNN806" s="20"/>
      <c r="QNO806" s="20"/>
      <c r="QNP806" s="20"/>
      <c r="QNQ806" s="20"/>
      <c r="QNR806" s="20"/>
      <c r="QNS806" s="20"/>
      <c r="QNT806" s="20"/>
      <c r="QNU806" s="20"/>
      <c r="QNV806" s="20"/>
      <c r="QNW806" s="20"/>
      <c r="QNX806" s="20"/>
      <c r="QNY806" s="20"/>
      <c r="QNZ806" s="20"/>
      <c r="QOA806" s="20"/>
      <c r="QOB806" s="20"/>
      <c r="QOC806" s="20"/>
      <c r="QOD806" s="20"/>
      <c r="QOE806" s="20"/>
      <c r="QOF806" s="20"/>
      <c r="QOG806" s="20"/>
      <c r="QOH806" s="20"/>
      <c r="QOI806" s="20"/>
      <c r="QOJ806" s="20"/>
      <c r="QOK806" s="20"/>
      <c r="QOL806" s="20"/>
      <c r="QOM806" s="20"/>
      <c r="QON806" s="20"/>
      <c r="QOO806" s="20"/>
      <c r="QOP806" s="20"/>
      <c r="QOQ806" s="20"/>
      <c r="QOR806" s="20"/>
      <c r="QOS806" s="20"/>
      <c r="QOT806" s="20"/>
      <c r="QOU806" s="20"/>
      <c r="QOV806" s="20"/>
      <c r="QOW806" s="20"/>
      <c r="QOX806" s="20"/>
      <c r="QOY806" s="20"/>
      <c r="QOZ806" s="20"/>
      <c r="QPA806" s="20"/>
      <c r="QPB806" s="20"/>
      <c r="QPC806" s="20"/>
      <c r="QPD806" s="20"/>
      <c r="QPE806" s="20"/>
      <c r="QPF806" s="20"/>
      <c r="QPG806" s="20"/>
      <c r="QPH806" s="20"/>
      <c r="QPI806" s="20"/>
      <c r="QPJ806" s="20"/>
      <c r="QPK806" s="20"/>
      <c r="QPL806" s="20"/>
      <c r="QPM806" s="20"/>
      <c r="QPN806" s="20"/>
      <c r="QPO806" s="20"/>
      <c r="QPP806" s="20"/>
      <c r="QPQ806" s="20"/>
      <c r="QPR806" s="20"/>
      <c r="QPS806" s="20"/>
      <c r="QPT806" s="20"/>
      <c r="QPU806" s="20"/>
      <c r="QPV806" s="20"/>
      <c r="QPW806" s="20"/>
      <c r="QPX806" s="20"/>
      <c r="QPY806" s="20"/>
      <c r="QPZ806" s="20"/>
      <c r="QQA806" s="20"/>
      <c r="QQB806" s="20"/>
      <c r="QQC806" s="20"/>
      <c r="QQD806" s="20"/>
      <c r="QQE806" s="20"/>
      <c r="QQF806" s="20"/>
      <c r="QQG806" s="20"/>
      <c r="QQH806" s="20"/>
      <c r="QQI806" s="20"/>
      <c r="QQJ806" s="20"/>
      <c r="QQK806" s="20"/>
      <c r="QQL806" s="20"/>
      <c r="QQM806" s="20"/>
      <c r="QQN806" s="20"/>
      <c r="QQO806" s="20"/>
      <c r="QQP806" s="20"/>
      <c r="QQQ806" s="20"/>
      <c r="QQR806" s="20"/>
      <c r="QQS806" s="20"/>
      <c r="QQT806" s="20"/>
      <c r="QQU806" s="20"/>
      <c r="QQV806" s="20"/>
      <c r="QQW806" s="20"/>
      <c r="QQX806" s="20"/>
      <c r="QQY806" s="20"/>
      <c r="QQZ806" s="20"/>
      <c r="QRA806" s="20"/>
      <c r="QRB806" s="20"/>
      <c r="QRC806" s="20"/>
      <c r="QRD806" s="20"/>
      <c r="QRE806" s="20"/>
      <c r="QRF806" s="20"/>
      <c r="QRG806" s="20"/>
      <c r="QRH806" s="20"/>
      <c r="QRI806" s="20"/>
      <c r="QRJ806" s="20"/>
      <c r="QRK806" s="20"/>
      <c r="QRL806" s="20"/>
      <c r="QRM806" s="20"/>
      <c r="QRN806" s="20"/>
      <c r="QRO806" s="20"/>
      <c r="QRP806" s="20"/>
      <c r="QRQ806" s="20"/>
      <c r="QRR806" s="20"/>
      <c r="QRS806" s="20"/>
      <c r="QRT806" s="20"/>
      <c r="QRU806" s="20"/>
      <c r="QRV806" s="20"/>
      <c r="QRW806" s="20"/>
      <c r="QRX806" s="20"/>
      <c r="QRY806" s="20"/>
      <c r="QRZ806" s="20"/>
      <c r="QSA806" s="20"/>
      <c r="QSB806" s="20"/>
      <c r="QSC806" s="20"/>
      <c r="QSD806" s="20"/>
      <c r="QSE806" s="20"/>
      <c r="QSF806" s="20"/>
      <c r="QSG806" s="20"/>
      <c r="QSH806" s="20"/>
      <c r="QSI806" s="20"/>
      <c r="QSJ806" s="20"/>
      <c r="QSK806" s="20"/>
      <c r="QSL806" s="20"/>
      <c r="QSM806" s="20"/>
      <c r="QSN806" s="20"/>
      <c r="QSO806" s="20"/>
      <c r="QSP806" s="20"/>
      <c r="QSQ806" s="20"/>
      <c r="QSR806" s="20"/>
      <c r="QSS806" s="20"/>
      <c r="QST806" s="20"/>
      <c r="QSU806" s="20"/>
      <c r="QSV806" s="20"/>
      <c r="QSW806" s="20"/>
      <c r="QSX806" s="20"/>
      <c r="QSY806" s="20"/>
      <c r="QSZ806" s="20"/>
      <c r="QTA806" s="20"/>
      <c r="QTB806" s="20"/>
      <c r="QTC806" s="20"/>
      <c r="QTD806" s="20"/>
      <c r="QTE806" s="20"/>
      <c r="QTF806" s="20"/>
      <c r="QTG806" s="20"/>
      <c r="QTH806" s="20"/>
      <c r="QTI806" s="20"/>
      <c r="QTJ806" s="20"/>
      <c r="QTK806" s="20"/>
      <c r="QTL806" s="20"/>
      <c r="QTM806" s="20"/>
      <c r="QTN806" s="20"/>
      <c r="QTO806" s="20"/>
      <c r="QTP806" s="20"/>
      <c r="QTQ806" s="20"/>
      <c r="QTR806" s="20"/>
      <c r="QTS806" s="20"/>
      <c r="QTT806" s="20"/>
      <c r="QTU806" s="20"/>
      <c r="QTV806" s="20"/>
      <c r="QTW806" s="20"/>
      <c r="QTX806" s="20"/>
      <c r="QTY806" s="20"/>
      <c r="QTZ806" s="20"/>
      <c r="QUA806" s="20"/>
      <c r="QUB806" s="20"/>
      <c r="QUC806" s="20"/>
      <c r="QUD806" s="20"/>
      <c r="QUE806" s="20"/>
      <c r="QUF806" s="20"/>
      <c r="QUG806" s="20"/>
      <c r="QUH806" s="20"/>
      <c r="QUI806" s="20"/>
      <c r="QUJ806" s="20"/>
      <c r="QUK806" s="20"/>
      <c r="QUL806" s="20"/>
      <c r="QUM806" s="20"/>
      <c r="QUN806" s="20"/>
      <c r="QUO806" s="20"/>
      <c r="QUP806" s="20"/>
      <c r="QUQ806" s="20"/>
      <c r="QUR806" s="20"/>
      <c r="QUS806" s="20"/>
      <c r="QUT806" s="20"/>
      <c r="QUU806" s="20"/>
      <c r="QUV806" s="20"/>
      <c r="QUW806" s="20"/>
      <c r="QUX806" s="20"/>
      <c r="QUY806" s="20"/>
      <c r="QUZ806" s="20"/>
      <c r="QVA806" s="20"/>
      <c r="QVB806" s="20"/>
      <c r="QVC806" s="20"/>
      <c r="QVD806" s="20"/>
      <c r="QVE806" s="20"/>
      <c r="QVF806" s="20"/>
      <c r="QVG806" s="20"/>
      <c r="QVH806" s="20"/>
      <c r="QVI806" s="20"/>
      <c r="QVJ806" s="20"/>
      <c r="QVK806" s="20"/>
      <c r="QVL806" s="20"/>
      <c r="QVM806" s="20"/>
      <c r="QVN806" s="20"/>
      <c r="QVO806" s="20"/>
      <c r="QVP806" s="20"/>
      <c r="QVQ806" s="20"/>
      <c r="QVR806" s="20"/>
      <c r="QVS806" s="20"/>
      <c r="QVT806" s="20"/>
      <c r="QVU806" s="20"/>
      <c r="QVV806" s="20"/>
      <c r="QVW806" s="20"/>
      <c r="QVX806" s="20"/>
      <c r="QVY806" s="20"/>
      <c r="QVZ806" s="20"/>
      <c r="QWA806" s="20"/>
      <c r="QWB806" s="20"/>
      <c r="QWC806" s="20"/>
      <c r="QWD806" s="20"/>
      <c r="QWE806" s="20"/>
      <c r="QWF806" s="20"/>
      <c r="QWG806" s="20"/>
      <c r="QWH806" s="20"/>
      <c r="QWI806" s="20"/>
      <c r="QWJ806" s="20"/>
      <c r="QWK806" s="20"/>
      <c r="QWL806" s="20"/>
      <c r="QWM806" s="20"/>
      <c r="QWN806" s="20"/>
      <c r="QWO806" s="20"/>
      <c r="QWP806" s="20"/>
      <c r="QWQ806" s="20"/>
      <c r="QWR806" s="20"/>
      <c r="QWS806" s="20"/>
      <c r="QWT806" s="20"/>
      <c r="QWU806" s="20"/>
      <c r="QWV806" s="20"/>
      <c r="QWW806" s="20"/>
      <c r="QWX806" s="20"/>
      <c r="QWY806" s="20"/>
      <c r="QWZ806" s="20"/>
      <c r="QXA806" s="20"/>
      <c r="QXB806" s="20"/>
      <c r="QXC806" s="20"/>
      <c r="QXD806" s="20"/>
      <c r="QXE806" s="20"/>
      <c r="QXF806" s="20"/>
      <c r="QXG806" s="20"/>
      <c r="QXH806" s="20"/>
      <c r="QXI806" s="20"/>
      <c r="QXJ806" s="20"/>
      <c r="QXK806" s="20"/>
      <c r="QXL806" s="20"/>
      <c r="QXM806" s="20"/>
      <c r="QXN806" s="20"/>
      <c r="QXO806" s="20"/>
      <c r="QXP806" s="20"/>
      <c r="QXQ806" s="20"/>
      <c r="QXR806" s="20"/>
      <c r="QXS806" s="20"/>
      <c r="QXT806" s="20"/>
      <c r="QXU806" s="20"/>
      <c r="QXV806" s="20"/>
      <c r="QXW806" s="20"/>
      <c r="QXX806" s="20"/>
      <c r="QXY806" s="20"/>
      <c r="QXZ806" s="20"/>
      <c r="QYA806" s="20"/>
      <c r="QYB806" s="20"/>
      <c r="QYC806" s="20"/>
      <c r="QYD806" s="20"/>
      <c r="QYE806" s="20"/>
      <c r="QYF806" s="20"/>
      <c r="QYG806" s="20"/>
      <c r="QYH806" s="20"/>
      <c r="QYI806" s="20"/>
      <c r="QYJ806" s="20"/>
      <c r="QYK806" s="20"/>
      <c r="QYL806" s="20"/>
      <c r="QYM806" s="20"/>
      <c r="QYN806" s="20"/>
      <c r="QYO806" s="20"/>
      <c r="QYP806" s="20"/>
      <c r="QYQ806" s="20"/>
      <c r="QYR806" s="20"/>
      <c r="QYS806" s="20"/>
      <c r="QYT806" s="20"/>
      <c r="QYU806" s="20"/>
      <c r="QYV806" s="20"/>
      <c r="QYW806" s="20"/>
      <c r="QYX806" s="20"/>
      <c r="QYY806" s="20"/>
      <c r="QYZ806" s="20"/>
      <c r="QZA806" s="20"/>
      <c r="QZB806" s="20"/>
      <c r="QZC806" s="20"/>
      <c r="QZD806" s="20"/>
      <c r="QZE806" s="20"/>
      <c r="QZF806" s="20"/>
      <c r="QZG806" s="20"/>
      <c r="QZH806" s="20"/>
      <c r="QZI806" s="20"/>
      <c r="QZJ806" s="20"/>
      <c r="QZK806" s="20"/>
      <c r="QZL806" s="20"/>
      <c r="QZM806" s="20"/>
      <c r="QZN806" s="20"/>
      <c r="QZO806" s="20"/>
      <c r="QZP806" s="20"/>
      <c r="QZQ806" s="20"/>
      <c r="QZR806" s="20"/>
      <c r="QZS806" s="20"/>
      <c r="QZT806" s="20"/>
      <c r="QZU806" s="20"/>
      <c r="QZV806" s="20"/>
      <c r="QZW806" s="20"/>
      <c r="QZX806" s="20"/>
      <c r="QZY806" s="20"/>
      <c r="QZZ806" s="20"/>
      <c r="RAA806" s="20"/>
      <c r="RAB806" s="20"/>
      <c r="RAC806" s="20"/>
      <c r="RAD806" s="20"/>
      <c r="RAE806" s="20"/>
      <c r="RAF806" s="20"/>
      <c r="RAG806" s="20"/>
      <c r="RAH806" s="20"/>
      <c r="RAI806" s="20"/>
      <c r="RAJ806" s="20"/>
      <c r="RAK806" s="20"/>
      <c r="RAL806" s="20"/>
      <c r="RAM806" s="20"/>
      <c r="RAN806" s="20"/>
      <c r="RAO806" s="20"/>
      <c r="RAP806" s="20"/>
      <c r="RAQ806" s="20"/>
      <c r="RAR806" s="20"/>
      <c r="RAS806" s="20"/>
      <c r="RAT806" s="20"/>
      <c r="RAU806" s="20"/>
      <c r="RAV806" s="20"/>
      <c r="RAW806" s="20"/>
      <c r="RAX806" s="20"/>
      <c r="RAY806" s="20"/>
      <c r="RAZ806" s="20"/>
      <c r="RBA806" s="20"/>
      <c r="RBB806" s="20"/>
      <c r="RBC806" s="20"/>
      <c r="RBD806" s="20"/>
      <c r="RBE806" s="20"/>
      <c r="RBF806" s="20"/>
      <c r="RBG806" s="20"/>
      <c r="RBH806" s="20"/>
      <c r="RBI806" s="20"/>
      <c r="RBJ806" s="20"/>
      <c r="RBK806" s="20"/>
      <c r="RBL806" s="20"/>
      <c r="RBM806" s="20"/>
      <c r="RBN806" s="20"/>
      <c r="RBO806" s="20"/>
      <c r="RBP806" s="20"/>
      <c r="RBQ806" s="20"/>
      <c r="RBR806" s="20"/>
      <c r="RBS806" s="20"/>
      <c r="RBT806" s="20"/>
      <c r="RBU806" s="20"/>
      <c r="RBV806" s="20"/>
      <c r="RBW806" s="20"/>
      <c r="RBX806" s="20"/>
      <c r="RBY806" s="20"/>
      <c r="RBZ806" s="20"/>
      <c r="RCA806" s="20"/>
      <c r="RCB806" s="20"/>
      <c r="RCC806" s="20"/>
      <c r="RCD806" s="20"/>
      <c r="RCE806" s="20"/>
      <c r="RCF806" s="20"/>
      <c r="RCG806" s="20"/>
      <c r="RCH806" s="20"/>
      <c r="RCI806" s="20"/>
      <c r="RCJ806" s="20"/>
      <c r="RCK806" s="20"/>
      <c r="RCL806" s="20"/>
      <c r="RCM806" s="20"/>
      <c r="RCN806" s="20"/>
      <c r="RCO806" s="20"/>
      <c r="RCP806" s="20"/>
      <c r="RCQ806" s="20"/>
      <c r="RCR806" s="20"/>
      <c r="RCS806" s="20"/>
      <c r="RCT806" s="20"/>
      <c r="RCU806" s="20"/>
      <c r="RCV806" s="20"/>
      <c r="RCW806" s="20"/>
      <c r="RCX806" s="20"/>
      <c r="RCY806" s="20"/>
      <c r="RCZ806" s="20"/>
      <c r="RDA806" s="20"/>
      <c r="RDB806" s="20"/>
      <c r="RDC806" s="20"/>
      <c r="RDD806" s="20"/>
      <c r="RDE806" s="20"/>
      <c r="RDF806" s="20"/>
      <c r="RDG806" s="20"/>
      <c r="RDH806" s="20"/>
      <c r="RDI806" s="20"/>
      <c r="RDJ806" s="20"/>
      <c r="RDK806" s="20"/>
      <c r="RDL806" s="20"/>
      <c r="RDM806" s="20"/>
      <c r="RDN806" s="20"/>
      <c r="RDO806" s="20"/>
      <c r="RDP806" s="20"/>
      <c r="RDQ806" s="20"/>
      <c r="RDR806" s="20"/>
      <c r="RDS806" s="20"/>
      <c r="RDT806" s="20"/>
      <c r="RDU806" s="20"/>
      <c r="RDV806" s="20"/>
      <c r="RDW806" s="20"/>
      <c r="RDX806" s="20"/>
      <c r="RDY806" s="20"/>
      <c r="RDZ806" s="20"/>
      <c r="REA806" s="20"/>
      <c r="REB806" s="20"/>
      <c r="REC806" s="20"/>
      <c r="RED806" s="20"/>
      <c r="REE806" s="20"/>
      <c r="REF806" s="20"/>
      <c r="REG806" s="20"/>
      <c r="REH806" s="20"/>
      <c r="REI806" s="20"/>
      <c r="REJ806" s="20"/>
      <c r="REK806" s="20"/>
      <c r="REL806" s="20"/>
      <c r="REM806" s="20"/>
      <c r="REN806" s="20"/>
      <c r="REO806" s="20"/>
      <c r="REP806" s="20"/>
      <c r="REQ806" s="20"/>
      <c r="RER806" s="20"/>
      <c r="RES806" s="20"/>
      <c r="RET806" s="20"/>
      <c r="REU806" s="20"/>
      <c r="REV806" s="20"/>
      <c r="REW806" s="20"/>
      <c r="REX806" s="20"/>
      <c r="REY806" s="20"/>
      <c r="REZ806" s="20"/>
      <c r="RFA806" s="20"/>
      <c r="RFB806" s="20"/>
      <c r="RFC806" s="20"/>
      <c r="RFD806" s="20"/>
      <c r="RFE806" s="20"/>
      <c r="RFF806" s="20"/>
      <c r="RFG806" s="20"/>
      <c r="RFH806" s="20"/>
      <c r="RFI806" s="20"/>
      <c r="RFJ806" s="20"/>
      <c r="RFK806" s="20"/>
      <c r="RFL806" s="20"/>
      <c r="RFM806" s="20"/>
      <c r="RFN806" s="20"/>
      <c r="RFO806" s="20"/>
      <c r="RFP806" s="20"/>
      <c r="RFQ806" s="20"/>
      <c r="RFR806" s="20"/>
      <c r="RFS806" s="20"/>
      <c r="RFT806" s="20"/>
      <c r="RFU806" s="20"/>
      <c r="RFV806" s="20"/>
      <c r="RFW806" s="20"/>
      <c r="RFX806" s="20"/>
      <c r="RFY806" s="20"/>
      <c r="RFZ806" s="20"/>
      <c r="RGA806" s="20"/>
      <c r="RGB806" s="20"/>
      <c r="RGC806" s="20"/>
      <c r="RGD806" s="20"/>
      <c r="RGE806" s="20"/>
      <c r="RGF806" s="20"/>
      <c r="RGG806" s="20"/>
      <c r="RGH806" s="20"/>
      <c r="RGI806" s="20"/>
      <c r="RGJ806" s="20"/>
      <c r="RGK806" s="20"/>
      <c r="RGL806" s="20"/>
      <c r="RGM806" s="20"/>
      <c r="RGN806" s="20"/>
      <c r="RGO806" s="20"/>
      <c r="RGP806" s="20"/>
      <c r="RGQ806" s="20"/>
      <c r="RGR806" s="20"/>
      <c r="RGS806" s="20"/>
      <c r="RGT806" s="20"/>
      <c r="RGU806" s="20"/>
      <c r="RGV806" s="20"/>
      <c r="RGW806" s="20"/>
      <c r="RGX806" s="20"/>
      <c r="RGY806" s="20"/>
      <c r="RGZ806" s="20"/>
      <c r="RHA806" s="20"/>
      <c r="RHB806" s="20"/>
      <c r="RHC806" s="20"/>
      <c r="RHD806" s="20"/>
      <c r="RHE806" s="20"/>
      <c r="RHF806" s="20"/>
      <c r="RHG806" s="20"/>
      <c r="RHH806" s="20"/>
      <c r="RHI806" s="20"/>
      <c r="RHJ806" s="20"/>
      <c r="RHK806" s="20"/>
      <c r="RHL806" s="20"/>
      <c r="RHM806" s="20"/>
      <c r="RHN806" s="20"/>
      <c r="RHO806" s="20"/>
      <c r="RHP806" s="20"/>
      <c r="RHQ806" s="20"/>
      <c r="RHR806" s="20"/>
      <c r="RHS806" s="20"/>
      <c r="RHT806" s="20"/>
      <c r="RHU806" s="20"/>
      <c r="RHV806" s="20"/>
      <c r="RHW806" s="20"/>
      <c r="RHX806" s="20"/>
      <c r="RHY806" s="20"/>
      <c r="RHZ806" s="20"/>
      <c r="RIA806" s="20"/>
      <c r="RIB806" s="20"/>
      <c r="RIC806" s="20"/>
      <c r="RID806" s="20"/>
      <c r="RIE806" s="20"/>
      <c r="RIF806" s="20"/>
      <c r="RIG806" s="20"/>
      <c r="RIH806" s="20"/>
      <c r="RII806" s="20"/>
      <c r="RIJ806" s="20"/>
      <c r="RIK806" s="20"/>
      <c r="RIL806" s="20"/>
      <c r="RIM806" s="20"/>
      <c r="RIN806" s="20"/>
      <c r="RIO806" s="20"/>
      <c r="RIP806" s="20"/>
      <c r="RIQ806" s="20"/>
      <c r="RIR806" s="20"/>
      <c r="RIS806" s="20"/>
      <c r="RIT806" s="20"/>
      <c r="RIU806" s="20"/>
      <c r="RIV806" s="20"/>
      <c r="RIW806" s="20"/>
      <c r="RIX806" s="20"/>
      <c r="RIY806" s="20"/>
      <c r="RIZ806" s="20"/>
      <c r="RJA806" s="20"/>
      <c r="RJB806" s="20"/>
      <c r="RJC806" s="20"/>
      <c r="RJD806" s="20"/>
      <c r="RJE806" s="20"/>
      <c r="RJF806" s="20"/>
      <c r="RJG806" s="20"/>
      <c r="RJH806" s="20"/>
      <c r="RJI806" s="20"/>
      <c r="RJJ806" s="20"/>
      <c r="RJK806" s="20"/>
      <c r="RJL806" s="20"/>
      <c r="RJM806" s="20"/>
      <c r="RJN806" s="20"/>
      <c r="RJO806" s="20"/>
      <c r="RJP806" s="20"/>
      <c r="RJQ806" s="20"/>
      <c r="RJR806" s="20"/>
      <c r="RJS806" s="20"/>
      <c r="RJT806" s="20"/>
      <c r="RJU806" s="20"/>
      <c r="RJV806" s="20"/>
      <c r="RJW806" s="20"/>
      <c r="RJX806" s="20"/>
      <c r="RJY806" s="20"/>
      <c r="RJZ806" s="20"/>
      <c r="RKA806" s="20"/>
      <c r="RKB806" s="20"/>
      <c r="RKC806" s="20"/>
      <c r="RKD806" s="20"/>
      <c r="RKE806" s="20"/>
      <c r="RKF806" s="20"/>
      <c r="RKG806" s="20"/>
      <c r="RKH806" s="20"/>
      <c r="RKI806" s="20"/>
      <c r="RKJ806" s="20"/>
      <c r="RKK806" s="20"/>
      <c r="RKL806" s="20"/>
      <c r="RKM806" s="20"/>
      <c r="RKN806" s="20"/>
      <c r="RKO806" s="20"/>
      <c r="RKP806" s="20"/>
      <c r="RKQ806" s="20"/>
      <c r="RKR806" s="20"/>
      <c r="RKS806" s="20"/>
      <c r="RKT806" s="20"/>
      <c r="RKU806" s="20"/>
      <c r="RKV806" s="20"/>
      <c r="RKW806" s="20"/>
      <c r="RKX806" s="20"/>
      <c r="RKY806" s="20"/>
      <c r="RKZ806" s="20"/>
      <c r="RLA806" s="20"/>
      <c r="RLB806" s="20"/>
      <c r="RLC806" s="20"/>
      <c r="RLD806" s="20"/>
      <c r="RLE806" s="20"/>
      <c r="RLF806" s="20"/>
      <c r="RLG806" s="20"/>
      <c r="RLH806" s="20"/>
      <c r="RLI806" s="20"/>
      <c r="RLJ806" s="20"/>
      <c r="RLK806" s="20"/>
      <c r="RLL806" s="20"/>
      <c r="RLM806" s="20"/>
      <c r="RLN806" s="20"/>
      <c r="RLO806" s="20"/>
      <c r="RLP806" s="20"/>
      <c r="RLQ806" s="20"/>
      <c r="RLR806" s="20"/>
      <c r="RLS806" s="20"/>
      <c r="RLT806" s="20"/>
      <c r="RLU806" s="20"/>
      <c r="RLV806" s="20"/>
      <c r="RLW806" s="20"/>
      <c r="RLX806" s="20"/>
      <c r="RLY806" s="20"/>
      <c r="RLZ806" s="20"/>
      <c r="RMA806" s="20"/>
      <c r="RMB806" s="20"/>
      <c r="RMC806" s="20"/>
      <c r="RMD806" s="20"/>
      <c r="RME806" s="20"/>
      <c r="RMF806" s="20"/>
      <c r="RMG806" s="20"/>
      <c r="RMH806" s="20"/>
      <c r="RMI806" s="20"/>
      <c r="RMJ806" s="20"/>
      <c r="RMK806" s="20"/>
      <c r="RML806" s="20"/>
      <c r="RMM806" s="20"/>
      <c r="RMN806" s="20"/>
      <c r="RMO806" s="20"/>
      <c r="RMP806" s="20"/>
      <c r="RMQ806" s="20"/>
      <c r="RMR806" s="20"/>
      <c r="RMS806" s="20"/>
      <c r="RMT806" s="20"/>
      <c r="RMU806" s="20"/>
      <c r="RMV806" s="20"/>
      <c r="RMW806" s="20"/>
      <c r="RMX806" s="20"/>
      <c r="RMY806" s="20"/>
      <c r="RMZ806" s="20"/>
      <c r="RNA806" s="20"/>
      <c r="RNB806" s="20"/>
      <c r="RNC806" s="20"/>
      <c r="RND806" s="20"/>
      <c r="RNE806" s="20"/>
      <c r="RNF806" s="20"/>
      <c r="RNG806" s="20"/>
      <c r="RNH806" s="20"/>
      <c r="RNI806" s="20"/>
      <c r="RNJ806" s="20"/>
      <c r="RNK806" s="20"/>
      <c r="RNL806" s="20"/>
      <c r="RNM806" s="20"/>
      <c r="RNN806" s="20"/>
      <c r="RNO806" s="20"/>
      <c r="RNP806" s="20"/>
      <c r="RNQ806" s="20"/>
      <c r="RNR806" s="20"/>
      <c r="RNS806" s="20"/>
      <c r="RNT806" s="20"/>
      <c r="RNU806" s="20"/>
      <c r="RNV806" s="20"/>
      <c r="RNW806" s="20"/>
      <c r="RNX806" s="20"/>
      <c r="RNY806" s="20"/>
      <c r="RNZ806" s="20"/>
      <c r="ROA806" s="20"/>
      <c r="ROB806" s="20"/>
      <c r="ROC806" s="20"/>
      <c r="ROD806" s="20"/>
      <c r="ROE806" s="20"/>
      <c r="ROF806" s="20"/>
      <c r="ROG806" s="20"/>
      <c r="ROH806" s="20"/>
      <c r="ROI806" s="20"/>
      <c r="ROJ806" s="20"/>
      <c r="ROK806" s="20"/>
      <c r="ROL806" s="20"/>
      <c r="ROM806" s="20"/>
      <c r="RON806" s="20"/>
      <c r="ROO806" s="20"/>
      <c r="ROP806" s="20"/>
      <c r="ROQ806" s="20"/>
      <c r="ROR806" s="20"/>
      <c r="ROS806" s="20"/>
      <c r="ROT806" s="20"/>
      <c r="ROU806" s="20"/>
      <c r="ROV806" s="20"/>
      <c r="ROW806" s="20"/>
      <c r="ROX806" s="20"/>
      <c r="ROY806" s="20"/>
      <c r="ROZ806" s="20"/>
      <c r="RPA806" s="20"/>
      <c r="RPB806" s="20"/>
      <c r="RPC806" s="20"/>
      <c r="RPD806" s="20"/>
      <c r="RPE806" s="20"/>
      <c r="RPF806" s="20"/>
      <c r="RPG806" s="20"/>
      <c r="RPH806" s="20"/>
      <c r="RPI806" s="20"/>
      <c r="RPJ806" s="20"/>
      <c r="RPK806" s="20"/>
      <c r="RPL806" s="20"/>
      <c r="RPM806" s="20"/>
      <c r="RPN806" s="20"/>
      <c r="RPO806" s="20"/>
      <c r="RPP806" s="20"/>
      <c r="RPQ806" s="20"/>
      <c r="RPR806" s="20"/>
      <c r="RPS806" s="20"/>
      <c r="RPT806" s="20"/>
      <c r="RPU806" s="20"/>
      <c r="RPV806" s="20"/>
      <c r="RPW806" s="20"/>
      <c r="RPX806" s="20"/>
      <c r="RPY806" s="20"/>
      <c r="RPZ806" s="20"/>
      <c r="RQA806" s="20"/>
      <c r="RQB806" s="20"/>
      <c r="RQC806" s="20"/>
      <c r="RQD806" s="20"/>
      <c r="RQE806" s="20"/>
      <c r="RQF806" s="20"/>
      <c r="RQG806" s="20"/>
      <c r="RQH806" s="20"/>
      <c r="RQI806" s="20"/>
      <c r="RQJ806" s="20"/>
      <c r="RQK806" s="20"/>
      <c r="RQL806" s="20"/>
      <c r="RQM806" s="20"/>
      <c r="RQN806" s="20"/>
      <c r="RQO806" s="20"/>
      <c r="RQP806" s="20"/>
      <c r="RQQ806" s="20"/>
      <c r="RQR806" s="20"/>
      <c r="RQS806" s="20"/>
      <c r="RQT806" s="20"/>
      <c r="RQU806" s="20"/>
      <c r="RQV806" s="20"/>
      <c r="RQW806" s="20"/>
      <c r="RQX806" s="20"/>
      <c r="RQY806" s="20"/>
      <c r="RQZ806" s="20"/>
      <c r="RRA806" s="20"/>
      <c r="RRB806" s="20"/>
      <c r="RRC806" s="20"/>
      <c r="RRD806" s="20"/>
      <c r="RRE806" s="20"/>
      <c r="RRF806" s="20"/>
      <c r="RRG806" s="20"/>
      <c r="RRH806" s="20"/>
      <c r="RRI806" s="20"/>
      <c r="RRJ806" s="20"/>
      <c r="RRK806" s="20"/>
      <c r="RRL806" s="20"/>
      <c r="RRM806" s="20"/>
      <c r="RRN806" s="20"/>
      <c r="RRO806" s="20"/>
      <c r="RRP806" s="20"/>
      <c r="RRQ806" s="20"/>
      <c r="RRR806" s="20"/>
      <c r="RRS806" s="20"/>
      <c r="RRT806" s="20"/>
      <c r="RRU806" s="20"/>
      <c r="RRV806" s="20"/>
      <c r="RRW806" s="20"/>
      <c r="RRX806" s="20"/>
      <c r="RRY806" s="20"/>
      <c r="RRZ806" s="20"/>
      <c r="RSA806" s="20"/>
      <c r="RSB806" s="20"/>
      <c r="RSC806" s="20"/>
      <c r="RSD806" s="20"/>
      <c r="RSE806" s="20"/>
      <c r="RSF806" s="20"/>
      <c r="RSG806" s="20"/>
      <c r="RSH806" s="20"/>
      <c r="RSI806" s="20"/>
      <c r="RSJ806" s="20"/>
      <c r="RSK806" s="20"/>
      <c r="RSL806" s="20"/>
      <c r="RSM806" s="20"/>
      <c r="RSN806" s="20"/>
      <c r="RSO806" s="20"/>
      <c r="RSP806" s="20"/>
      <c r="RSQ806" s="20"/>
      <c r="RSR806" s="20"/>
      <c r="RSS806" s="20"/>
      <c r="RST806" s="20"/>
      <c r="RSU806" s="20"/>
      <c r="RSV806" s="20"/>
      <c r="RSW806" s="20"/>
      <c r="RSX806" s="20"/>
      <c r="RSY806" s="20"/>
      <c r="RSZ806" s="20"/>
      <c r="RTA806" s="20"/>
      <c r="RTB806" s="20"/>
      <c r="RTC806" s="20"/>
      <c r="RTD806" s="20"/>
      <c r="RTE806" s="20"/>
      <c r="RTF806" s="20"/>
      <c r="RTG806" s="20"/>
      <c r="RTH806" s="20"/>
      <c r="RTI806" s="20"/>
      <c r="RTJ806" s="20"/>
      <c r="RTK806" s="20"/>
      <c r="RTL806" s="20"/>
      <c r="RTM806" s="20"/>
      <c r="RTN806" s="20"/>
      <c r="RTO806" s="20"/>
      <c r="RTP806" s="20"/>
      <c r="RTQ806" s="20"/>
      <c r="RTR806" s="20"/>
      <c r="RTS806" s="20"/>
      <c r="RTT806" s="20"/>
      <c r="RTU806" s="20"/>
      <c r="RTV806" s="20"/>
      <c r="RTW806" s="20"/>
      <c r="RTX806" s="20"/>
      <c r="RTY806" s="20"/>
      <c r="RTZ806" s="20"/>
      <c r="RUA806" s="20"/>
      <c r="RUB806" s="20"/>
      <c r="RUC806" s="20"/>
      <c r="RUD806" s="20"/>
      <c r="RUE806" s="20"/>
      <c r="RUF806" s="20"/>
      <c r="RUG806" s="20"/>
      <c r="RUH806" s="20"/>
      <c r="RUI806" s="20"/>
      <c r="RUJ806" s="20"/>
      <c r="RUK806" s="20"/>
      <c r="RUL806" s="20"/>
      <c r="RUM806" s="20"/>
      <c r="RUN806" s="20"/>
      <c r="RUO806" s="20"/>
      <c r="RUP806" s="20"/>
      <c r="RUQ806" s="20"/>
      <c r="RUR806" s="20"/>
      <c r="RUS806" s="20"/>
      <c r="RUT806" s="20"/>
      <c r="RUU806" s="20"/>
      <c r="RUV806" s="20"/>
      <c r="RUW806" s="20"/>
      <c r="RUX806" s="20"/>
      <c r="RUY806" s="20"/>
      <c r="RUZ806" s="20"/>
      <c r="RVA806" s="20"/>
      <c r="RVB806" s="20"/>
      <c r="RVC806" s="20"/>
      <c r="RVD806" s="20"/>
      <c r="RVE806" s="20"/>
      <c r="RVF806" s="20"/>
      <c r="RVG806" s="20"/>
      <c r="RVH806" s="20"/>
      <c r="RVI806" s="20"/>
      <c r="RVJ806" s="20"/>
      <c r="RVK806" s="20"/>
      <c r="RVL806" s="20"/>
      <c r="RVM806" s="20"/>
      <c r="RVN806" s="20"/>
      <c r="RVO806" s="20"/>
      <c r="RVP806" s="20"/>
      <c r="RVQ806" s="20"/>
      <c r="RVR806" s="20"/>
      <c r="RVS806" s="20"/>
      <c r="RVT806" s="20"/>
      <c r="RVU806" s="20"/>
      <c r="RVV806" s="20"/>
      <c r="RVW806" s="20"/>
      <c r="RVX806" s="20"/>
      <c r="RVY806" s="20"/>
      <c r="RVZ806" s="20"/>
      <c r="RWA806" s="20"/>
      <c r="RWB806" s="20"/>
      <c r="RWC806" s="20"/>
      <c r="RWD806" s="20"/>
      <c r="RWE806" s="20"/>
      <c r="RWF806" s="20"/>
      <c r="RWG806" s="20"/>
      <c r="RWH806" s="20"/>
      <c r="RWI806" s="20"/>
      <c r="RWJ806" s="20"/>
      <c r="RWK806" s="20"/>
      <c r="RWL806" s="20"/>
      <c r="RWM806" s="20"/>
      <c r="RWN806" s="20"/>
      <c r="RWO806" s="20"/>
      <c r="RWP806" s="20"/>
      <c r="RWQ806" s="20"/>
      <c r="RWR806" s="20"/>
      <c r="RWS806" s="20"/>
      <c r="RWT806" s="20"/>
      <c r="RWU806" s="20"/>
      <c r="RWV806" s="20"/>
      <c r="RWW806" s="20"/>
      <c r="RWX806" s="20"/>
      <c r="RWY806" s="20"/>
      <c r="RWZ806" s="20"/>
      <c r="RXA806" s="20"/>
      <c r="RXB806" s="20"/>
      <c r="RXC806" s="20"/>
      <c r="RXD806" s="20"/>
      <c r="RXE806" s="20"/>
      <c r="RXF806" s="20"/>
      <c r="RXG806" s="20"/>
      <c r="RXH806" s="20"/>
      <c r="RXI806" s="20"/>
      <c r="RXJ806" s="20"/>
      <c r="RXK806" s="20"/>
      <c r="RXL806" s="20"/>
      <c r="RXM806" s="20"/>
      <c r="RXN806" s="20"/>
      <c r="RXO806" s="20"/>
      <c r="RXP806" s="20"/>
      <c r="RXQ806" s="20"/>
      <c r="RXR806" s="20"/>
      <c r="RXS806" s="20"/>
      <c r="RXT806" s="20"/>
      <c r="RXU806" s="20"/>
      <c r="RXV806" s="20"/>
      <c r="RXW806" s="20"/>
      <c r="RXX806" s="20"/>
      <c r="RXY806" s="20"/>
      <c r="RXZ806" s="20"/>
      <c r="RYA806" s="20"/>
      <c r="RYB806" s="20"/>
      <c r="RYC806" s="20"/>
      <c r="RYD806" s="20"/>
      <c r="RYE806" s="20"/>
      <c r="RYF806" s="20"/>
      <c r="RYG806" s="20"/>
      <c r="RYH806" s="20"/>
      <c r="RYI806" s="20"/>
      <c r="RYJ806" s="20"/>
      <c r="RYK806" s="20"/>
      <c r="RYL806" s="20"/>
      <c r="RYM806" s="20"/>
      <c r="RYN806" s="20"/>
      <c r="RYO806" s="20"/>
      <c r="RYP806" s="20"/>
      <c r="RYQ806" s="20"/>
      <c r="RYR806" s="20"/>
      <c r="RYS806" s="20"/>
      <c r="RYT806" s="20"/>
      <c r="RYU806" s="20"/>
      <c r="RYV806" s="20"/>
      <c r="RYW806" s="20"/>
      <c r="RYX806" s="20"/>
      <c r="RYY806" s="20"/>
      <c r="RYZ806" s="20"/>
      <c r="RZA806" s="20"/>
      <c r="RZB806" s="20"/>
      <c r="RZC806" s="20"/>
      <c r="RZD806" s="20"/>
      <c r="RZE806" s="20"/>
      <c r="RZF806" s="20"/>
      <c r="RZG806" s="20"/>
      <c r="RZH806" s="20"/>
      <c r="RZI806" s="20"/>
      <c r="RZJ806" s="20"/>
      <c r="RZK806" s="20"/>
      <c r="RZL806" s="20"/>
      <c r="RZM806" s="20"/>
      <c r="RZN806" s="20"/>
      <c r="RZO806" s="20"/>
      <c r="RZP806" s="20"/>
      <c r="RZQ806" s="20"/>
      <c r="RZR806" s="20"/>
      <c r="RZS806" s="20"/>
      <c r="RZT806" s="20"/>
      <c r="RZU806" s="20"/>
      <c r="RZV806" s="20"/>
      <c r="RZW806" s="20"/>
      <c r="RZX806" s="20"/>
      <c r="RZY806" s="20"/>
      <c r="RZZ806" s="20"/>
      <c r="SAA806" s="20"/>
      <c r="SAB806" s="20"/>
      <c r="SAC806" s="20"/>
      <c r="SAD806" s="20"/>
      <c r="SAE806" s="20"/>
      <c r="SAF806" s="20"/>
      <c r="SAG806" s="20"/>
      <c r="SAH806" s="20"/>
      <c r="SAI806" s="20"/>
      <c r="SAJ806" s="20"/>
      <c r="SAK806" s="20"/>
      <c r="SAL806" s="20"/>
      <c r="SAM806" s="20"/>
      <c r="SAN806" s="20"/>
      <c r="SAO806" s="20"/>
      <c r="SAP806" s="20"/>
      <c r="SAQ806" s="20"/>
      <c r="SAR806" s="20"/>
      <c r="SAS806" s="20"/>
      <c r="SAT806" s="20"/>
      <c r="SAU806" s="20"/>
      <c r="SAV806" s="20"/>
      <c r="SAW806" s="20"/>
      <c r="SAX806" s="20"/>
      <c r="SAY806" s="20"/>
      <c r="SAZ806" s="20"/>
      <c r="SBA806" s="20"/>
      <c r="SBB806" s="20"/>
      <c r="SBC806" s="20"/>
      <c r="SBD806" s="20"/>
      <c r="SBE806" s="20"/>
      <c r="SBF806" s="20"/>
      <c r="SBG806" s="20"/>
      <c r="SBH806" s="20"/>
      <c r="SBI806" s="20"/>
      <c r="SBJ806" s="20"/>
      <c r="SBK806" s="20"/>
      <c r="SBL806" s="20"/>
      <c r="SBM806" s="20"/>
      <c r="SBN806" s="20"/>
      <c r="SBO806" s="20"/>
      <c r="SBP806" s="20"/>
      <c r="SBQ806" s="20"/>
      <c r="SBR806" s="20"/>
      <c r="SBS806" s="20"/>
      <c r="SBT806" s="20"/>
      <c r="SBU806" s="20"/>
      <c r="SBV806" s="20"/>
      <c r="SBW806" s="20"/>
      <c r="SBX806" s="20"/>
      <c r="SBY806" s="20"/>
      <c r="SBZ806" s="20"/>
      <c r="SCA806" s="20"/>
      <c r="SCB806" s="20"/>
      <c r="SCC806" s="20"/>
      <c r="SCD806" s="20"/>
      <c r="SCE806" s="20"/>
      <c r="SCF806" s="20"/>
      <c r="SCG806" s="20"/>
      <c r="SCH806" s="20"/>
      <c r="SCI806" s="20"/>
      <c r="SCJ806" s="20"/>
      <c r="SCK806" s="20"/>
      <c r="SCL806" s="20"/>
      <c r="SCM806" s="20"/>
      <c r="SCN806" s="20"/>
      <c r="SCO806" s="20"/>
      <c r="SCP806" s="20"/>
      <c r="SCQ806" s="20"/>
      <c r="SCR806" s="20"/>
      <c r="SCS806" s="20"/>
      <c r="SCT806" s="20"/>
      <c r="SCU806" s="20"/>
      <c r="SCV806" s="20"/>
      <c r="SCW806" s="20"/>
      <c r="SCX806" s="20"/>
      <c r="SCY806" s="20"/>
      <c r="SCZ806" s="20"/>
      <c r="SDA806" s="20"/>
      <c r="SDB806" s="20"/>
      <c r="SDC806" s="20"/>
      <c r="SDD806" s="20"/>
      <c r="SDE806" s="20"/>
      <c r="SDF806" s="20"/>
      <c r="SDG806" s="20"/>
      <c r="SDH806" s="20"/>
      <c r="SDI806" s="20"/>
      <c r="SDJ806" s="20"/>
      <c r="SDK806" s="20"/>
      <c r="SDL806" s="20"/>
      <c r="SDM806" s="20"/>
      <c r="SDN806" s="20"/>
      <c r="SDO806" s="20"/>
      <c r="SDP806" s="20"/>
      <c r="SDQ806" s="20"/>
      <c r="SDR806" s="20"/>
      <c r="SDS806" s="20"/>
      <c r="SDT806" s="20"/>
      <c r="SDU806" s="20"/>
      <c r="SDV806" s="20"/>
      <c r="SDW806" s="20"/>
      <c r="SDX806" s="20"/>
      <c r="SDY806" s="20"/>
      <c r="SDZ806" s="20"/>
      <c r="SEA806" s="20"/>
      <c r="SEB806" s="20"/>
      <c r="SEC806" s="20"/>
      <c r="SED806" s="20"/>
      <c r="SEE806" s="20"/>
      <c r="SEF806" s="20"/>
      <c r="SEG806" s="20"/>
      <c r="SEH806" s="20"/>
      <c r="SEI806" s="20"/>
      <c r="SEJ806" s="20"/>
      <c r="SEK806" s="20"/>
      <c r="SEL806" s="20"/>
      <c r="SEM806" s="20"/>
      <c r="SEN806" s="20"/>
      <c r="SEO806" s="20"/>
      <c r="SEP806" s="20"/>
      <c r="SEQ806" s="20"/>
      <c r="SER806" s="20"/>
      <c r="SES806" s="20"/>
      <c r="SET806" s="20"/>
      <c r="SEU806" s="20"/>
      <c r="SEV806" s="20"/>
      <c r="SEW806" s="20"/>
      <c r="SEX806" s="20"/>
      <c r="SEY806" s="20"/>
      <c r="SEZ806" s="20"/>
      <c r="SFA806" s="20"/>
      <c r="SFB806" s="20"/>
      <c r="SFC806" s="20"/>
      <c r="SFD806" s="20"/>
      <c r="SFE806" s="20"/>
      <c r="SFF806" s="20"/>
      <c r="SFG806" s="20"/>
      <c r="SFH806" s="20"/>
      <c r="SFI806" s="20"/>
      <c r="SFJ806" s="20"/>
      <c r="SFK806" s="20"/>
      <c r="SFL806" s="20"/>
      <c r="SFM806" s="20"/>
      <c r="SFN806" s="20"/>
      <c r="SFO806" s="20"/>
      <c r="SFP806" s="20"/>
      <c r="SFQ806" s="20"/>
      <c r="SFR806" s="20"/>
      <c r="SFS806" s="20"/>
      <c r="SFT806" s="20"/>
      <c r="SFU806" s="20"/>
      <c r="SFV806" s="20"/>
      <c r="SFW806" s="20"/>
      <c r="SFX806" s="20"/>
      <c r="SFY806" s="20"/>
      <c r="SFZ806" s="20"/>
      <c r="SGA806" s="20"/>
      <c r="SGB806" s="20"/>
      <c r="SGC806" s="20"/>
      <c r="SGD806" s="20"/>
      <c r="SGE806" s="20"/>
      <c r="SGF806" s="20"/>
      <c r="SGG806" s="20"/>
      <c r="SGH806" s="20"/>
      <c r="SGI806" s="20"/>
      <c r="SGJ806" s="20"/>
      <c r="SGK806" s="20"/>
      <c r="SGL806" s="20"/>
      <c r="SGM806" s="20"/>
      <c r="SGN806" s="20"/>
      <c r="SGO806" s="20"/>
      <c r="SGP806" s="20"/>
      <c r="SGQ806" s="20"/>
      <c r="SGR806" s="20"/>
      <c r="SGS806" s="20"/>
      <c r="SGT806" s="20"/>
      <c r="SGU806" s="20"/>
      <c r="SGV806" s="20"/>
      <c r="SGW806" s="20"/>
      <c r="SGX806" s="20"/>
      <c r="SGY806" s="20"/>
      <c r="SGZ806" s="20"/>
      <c r="SHA806" s="20"/>
      <c r="SHB806" s="20"/>
      <c r="SHC806" s="20"/>
      <c r="SHD806" s="20"/>
      <c r="SHE806" s="20"/>
      <c r="SHF806" s="20"/>
      <c r="SHG806" s="20"/>
      <c r="SHH806" s="20"/>
      <c r="SHI806" s="20"/>
      <c r="SHJ806" s="20"/>
      <c r="SHK806" s="20"/>
      <c r="SHL806" s="20"/>
      <c r="SHM806" s="20"/>
      <c r="SHN806" s="20"/>
      <c r="SHO806" s="20"/>
      <c r="SHP806" s="20"/>
      <c r="SHQ806" s="20"/>
      <c r="SHR806" s="20"/>
      <c r="SHS806" s="20"/>
      <c r="SHT806" s="20"/>
      <c r="SHU806" s="20"/>
      <c r="SHV806" s="20"/>
      <c r="SHW806" s="20"/>
      <c r="SHX806" s="20"/>
      <c r="SHY806" s="20"/>
      <c r="SHZ806" s="20"/>
      <c r="SIA806" s="20"/>
      <c r="SIB806" s="20"/>
      <c r="SIC806" s="20"/>
      <c r="SID806" s="20"/>
      <c r="SIE806" s="20"/>
      <c r="SIF806" s="20"/>
      <c r="SIG806" s="20"/>
      <c r="SIH806" s="20"/>
      <c r="SII806" s="20"/>
      <c r="SIJ806" s="20"/>
      <c r="SIK806" s="20"/>
      <c r="SIL806" s="20"/>
      <c r="SIM806" s="20"/>
      <c r="SIN806" s="20"/>
      <c r="SIO806" s="20"/>
      <c r="SIP806" s="20"/>
      <c r="SIQ806" s="20"/>
      <c r="SIR806" s="20"/>
      <c r="SIS806" s="20"/>
      <c r="SIT806" s="20"/>
      <c r="SIU806" s="20"/>
      <c r="SIV806" s="20"/>
      <c r="SIW806" s="20"/>
      <c r="SIX806" s="20"/>
      <c r="SIY806" s="20"/>
      <c r="SIZ806" s="20"/>
      <c r="SJA806" s="20"/>
      <c r="SJB806" s="20"/>
      <c r="SJC806" s="20"/>
      <c r="SJD806" s="20"/>
      <c r="SJE806" s="20"/>
      <c r="SJF806" s="20"/>
      <c r="SJG806" s="20"/>
      <c r="SJH806" s="20"/>
      <c r="SJI806" s="20"/>
      <c r="SJJ806" s="20"/>
      <c r="SJK806" s="20"/>
      <c r="SJL806" s="20"/>
      <c r="SJM806" s="20"/>
      <c r="SJN806" s="20"/>
      <c r="SJO806" s="20"/>
      <c r="SJP806" s="20"/>
      <c r="SJQ806" s="20"/>
      <c r="SJR806" s="20"/>
      <c r="SJS806" s="20"/>
      <c r="SJT806" s="20"/>
      <c r="SJU806" s="20"/>
      <c r="SJV806" s="20"/>
      <c r="SJW806" s="20"/>
      <c r="SJX806" s="20"/>
      <c r="SJY806" s="20"/>
      <c r="SJZ806" s="20"/>
      <c r="SKA806" s="20"/>
      <c r="SKB806" s="20"/>
      <c r="SKC806" s="20"/>
      <c r="SKD806" s="20"/>
      <c r="SKE806" s="20"/>
      <c r="SKF806" s="20"/>
      <c r="SKG806" s="20"/>
      <c r="SKH806" s="20"/>
      <c r="SKI806" s="20"/>
      <c r="SKJ806" s="20"/>
      <c r="SKK806" s="20"/>
      <c r="SKL806" s="20"/>
      <c r="SKM806" s="20"/>
      <c r="SKN806" s="20"/>
      <c r="SKO806" s="20"/>
      <c r="SKP806" s="20"/>
      <c r="SKQ806" s="20"/>
      <c r="SKR806" s="20"/>
      <c r="SKS806" s="20"/>
      <c r="SKT806" s="20"/>
      <c r="SKU806" s="20"/>
      <c r="SKV806" s="20"/>
      <c r="SKW806" s="20"/>
      <c r="SKX806" s="20"/>
      <c r="SKY806" s="20"/>
      <c r="SKZ806" s="20"/>
      <c r="SLA806" s="20"/>
      <c r="SLB806" s="20"/>
      <c r="SLC806" s="20"/>
      <c r="SLD806" s="20"/>
      <c r="SLE806" s="20"/>
      <c r="SLF806" s="20"/>
      <c r="SLG806" s="20"/>
      <c r="SLH806" s="20"/>
      <c r="SLI806" s="20"/>
      <c r="SLJ806" s="20"/>
      <c r="SLK806" s="20"/>
      <c r="SLL806" s="20"/>
      <c r="SLM806" s="20"/>
      <c r="SLN806" s="20"/>
      <c r="SLO806" s="20"/>
      <c r="SLP806" s="20"/>
      <c r="SLQ806" s="20"/>
      <c r="SLR806" s="20"/>
      <c r="SLS806" s="20"/>
      <c r="SLT806" s="20"/>
      <c r="SLU806" s="20"/>
      <c r="SLV806" s="20"/>
      <c r="SLW806" s="20"/>
      <c r="SLX806" s="20"/>
      <c r="SLY806" s="20"/>
      <c r="SLZ806" s="20"/>
      <c r="SMA806" s="20"/>
      <c r="SMB806" s="20"/>
      <c r="SMC806" s="20"/>
      <c r="SMD806" s="20"/>
      <c r="SME806" s="20"/>
      <c r="SMF806" s="20"/>
      <c r="SMG806" s="20"/>
      <c r="SMH806" s="20"/>
      <c r="SMI806" s="20"/>
      <c r="SMJ806" s="20"/>
      <c r="SMK806" s="20"/>
      <c r="SML806" s="20"/>
      <c r="SMM806" s="20"/>
      <c r="SMN806" s="20"/>
      <c r="SMO806" s="20"/>
      <c r="SMP806" s="20"/>
      <c r="SMQ806" s="20"/>
      <c r="SMR806" s="20"/>
      <c r="SMS806" s="20"/>
      <c r="SMT806" s="20"/>
      <c r="SMU806" s="20"/>
      <c r="SMV806" s="20"/>
      <c r="SMW806" s="20"/>
      <c r="SMX806" s="20"/>
      <c r="SMY806" s="20"/>
      <c r="SMZ806" s="20"/>
      <c r="SNA806" s="20"/>
      <c r="SNB806" s="20"/>
      <c r="SNC806" s="20"/>
      <c r="SND806" s="20"/>
      <c r="SNE806" s="20"/>
      <c r="SNF806" s="20"/>
      <c r="SNG806" s="20"/>
      <c r="SNH806" s="20"/>
      <c r="SNI806" s="20"/>
      <c r="SNJ806" s="20"/>
      <c r="SNK806" s="20"/>
      <c r="SNL806" s="20"/>
      <c r="SNM806" s="20"/>
      <c r="SNN806" s="20"/>
      <c r="SNO806" s="20"/>
      <c r="SNP806" s="20"/>
      <c r="SNQ806" s="20"/>
      <c r="SNR806" s="20"/>
      <c r="SNS806" s="20"/>
      <c r="SNT806" s="20"/>
      <c r="SNU806" s="20"/>
      <c r="SNV806" s="20"/>
      <c r="SNW806" s="20"/>
      <c r="SNX806" s="20"/>
      <c r="SNY806" s="20"/>
      <c r="SNZ806" s="20"/>
      <c r="SOA806" s="20"/>
      <c r="SOB806" s="20"/>
      <c r="SOC806" s="20"/>
      <c r="SOD806" s="20"/>
      <c r="SOE806" s="20"/>
      <c r="SOF806" s="20"/>
      <c r="SOG806" s="20"/>
      <c r="SOH806" s="20"/>
      <c r="SOI806" s="20"/>
      <c r="SOJ806" s="20"/>
      <c r="SOK806" s="20"/>
      <c r="SOL806" s="20"/>
      <c r="SOM806" s="20"/>
      <c r="SON806" s="20"/>
      <c r="SOO806" s="20"/>
      <c r="SOP806" s="20"/>
      <c r="SOQ806" s="20"/>
      <c r="SOR806" s="20"/>
      <c r="SOS806" s="20"/>
      <c r="SOT806" s="20"/>
      <c r="SOU806" s="20"/>
      <c r="SOV806" s="20"/>
      <c r="SOW806" s="20"/>
      <c r="SOX806" s="20"/>
      <c r="SOY806" s="20"/>
      <c r="SOZ806" s="20"/>
      <c r="SPA806" s="20"/>
      <c r="SPB806" s="20"/>
      <c r="SPC806" s="20"/>
      <c r="SPD806" s="20"/>
      <c r="SPE806" s="20"/>
      <c r="SPF806" s="20"/>
      <c r="SPG806" s="20"/>
      <c r="SPH806" s="20"/>
      <c r="SPI806" s="20"/>
      <c r="SPJ806" s="20"/>
      <c r="SPK806" s="20"/>
      <c r="SPL806" s="20"/>
      <c r="SPM806" s="20"/>
      <c r="SPN806" s="20"/>
      <c r="SPO806" s="20"/>
      <c r="SPP806" s="20"/>
      <c r="SPQ806" s="20"/>
      <c r="SPR806" s="20"/>
      <c r="SPS806" s="20"/>
      <c r="SPT806" s="20"/>
      <c r="SPU806" s="20"/>
      <c r="SPV806" s="20"/>
      <c r="SPW806" s="20"/>
      <c r="SPX806" s="20"/>
      <c r="SPY806" s="20"/>
      <c r="SPZ806" s="20"/>
      <c r="SQA806" s="20"/>
      <c r="SQB806" s="20"/>
      <c r="SQC806" s="20"/>
      <c r="SQD806" s="20"/>
      <c r="SQE806" s="20"/>
      <c r="SQF806" s="20"/>
      <c r="SQG806" s="20"/>
      <c r="SQH806" s="20"/>
      <c r="SQI806" s="20"/>
      <c r="SQJ806" s="20"/>
      <c r="SQK806" s="20"/>
      <c r="SQL806" s="20"/>
      <c r="SQM806" s="20"/>
      <c r="SQN806" s="20"/>
      <c r="SQO806" s="20"/>
      <c r="SQP806" s="20"/>
      <c r="SQQ806" s="20"/>
      <c r="SQR806" s="20"/>
      <c r="SQS806" s="20"/>
      <c r="SQT806" s="20"/>
      <c r="SQU806" s="20"/>
      <c r="SQV806" s="20"/>
      <c r="SQW806" s="20"/>
      <c r="SQX806" s="20"/>
      <c r="SQY806" s="20"/>
      <c r="SQZ806" s="20"/>
      <c r="SRA806" s="20"/>
      <c r="SRB806" s="20"/>
      <c r="SRC806" s="20"/>
      <c r="SRD806" s="20"/>
      <c r="SRE806" s="20"/>
      <c r="SRF806" s="20"/>
      <c r="SRG806" s="20"/>
      <c r="SRH806" s="20"/>
      <c r="SRI806" s="20"/>
      <c r="SRJ806" s="20"/>
      <c r="SRK806" s="20"/>
      <c r="SRL806" s="20"/>
      <c r="SRM806" s="20"/>
      <c r="SRN806" s="20"/>
      <c r="SRO806" s="20"/>
      <c r="SRP806" s="20"/>
      <c r="SRQ806" s="20"/>
      <c r="SRR806" s="20"/>
      <c r="SRS806" s="20"/>
      <c r="SRT806" s="20"/>
      <c r="SRU806" s="20"/>
      <c r="SRV806" s="20"/>
      <c r="SRW806" s="20"/>
      <c r="SRX806" s="20"/>
      <c r="SRY806" s="20"/>
      <c r="SRZ806" s="20"/>
      <c r="SSA806" s="20"/>
      <c r="SSB806" s="20"/>
      <c r="SSC806" s="20"/>
      <c r="SSD806" s="20"/>
      <c r="SSE806" s="20"/>
      <c r="SSF806" s="20"/>
      <c r="SSG806" s="20"/>
      <c r="SSH806" s="20"/>
      <c r="SSI806" s="20"/>
      <c r="SSJ806" s="20"/>
      <c r="SSK806" s="20"/>
      <c r="SSL806" s="20"/>
      <c r="SSM806" s="20"/>
      <c r="SSN806" s="20"/>
      <c r="SSO806" s="20"/>
      <c r="SSP806" s="20"/>
      <c r="SSQ806" s="20"/>
      <c r="SSR806" s="20"/>
      <c r="SSS806" s="20"/>
      <c r="SST806" s="20"/>
      <c r="SSU806" s="20"/>
      <c r="SSV806" s="20"/>
      <c r="SSW806" s="20"/>
      <c r="SSX806" s="20"/>
      <c r="SSY806" s="20"/>
      <c r="SSZ806" s="20"/>
      <c r="STA806" s="20"/>
      <c r="STB806" s="20"/>
      <c r="STC806" s="20"/>
      <c r="STD806" s="20"/>
      <c r="STE806" s="20"/>
      <c r="STF806" s="20"/>
      <c r="STG806" s="20"/>
      <c r="STH806" s="20"/>
      <c r="STI806" s="20"/>
      <c r="STJ806" s="20"/>
      <c r="STK806" s="20"/>
      <c r="STL806" s="20"/>
      <c r="STM806" s="20"/>
      <c r="STN806" s="20"/>
      <c r="STO806" s="20"/>
      <c r="STP806" s="20"/>
      <c r="STQ806" s="20"/>
      <c r="STR806" s="20"/>
      <c r="STS806" s="20"/>
      <c r="STT806" s="20"/>
      <c r="STU806" s="20"/>
      <c r="STV806" s="20"/>
      <c r="STW806" s="20"/>
      <c r="STX806" s="20"/>
      <c r="STY806" s="20"/>
      <c r="STZ806" s="20"/>
      <c r="SUA806" s="20"/>
      <c r="SUB806" s="20"/>
      <c r="SUC806" s="20"/>
      <c r="SUD806" s="20"/>
      <c r="SUE806" s="20"/>
      <c r="SUF806" s="20"/>
      <c r="SUG806" s="20"/>
      <c r="SUH806" s="20"/>
      <c r="SUI806" s="20"/>
      <c r="SUJ806" s="20"/>
      <c r="SUK806" s="20"/>
      <c r="SUL806" s="20"/>
      <c r="SUM806" s="20"/>
      <c r="SUN806" s="20"/>
      <c r="SUO806" s="20"/>
      <c r="SUP806" s="20"/>
      <c r="SUQ806" s="20"/>
      <c r="SUR806" s="20"/>
      <c r="SUS806" s="20"/>
      <c r="SUT806" s="20"/>
      <c r="SUU806" s="20"/>
      <c r="SUV806" s="20"/>
      <c r="SUW806" s="20"/>
      <c r="SUX806" s="20"/>
      <c r="SUY806" s="20"/>
      <c r="SUZ806" s="20"/>
      <c r="SVA806" s="20"/>
      <c r="SVB806" s="20"/>
      <c r="SVC806" s="20"/>
      <c r="SVD806" s="20"/>
      <c r="SVE806" s="20"/>
      <c r="SVF806" s="20"/>
      <c r="SVG806" s="20"/>
      <c r="SVH806" s="20"/>
      <c r="SVI806" s="20"/>
      <c r="SVJ806" s="20"/>
      <c r="SVK806" s="20"/>
      <c r="SVL806" s="20"/>
      <c r="SVM806" s="20"/>
      <c r="SVN806" s="20"/>
      <c r="SVO806" s="20"/>
      <c r="SVP806" s="20"/>
      <c r="SVQ806" s="20"/>
      <c r="SVR806" s="20"/>
      <c r="SVS806" s="20"/>
      <c r="SVT806" s="20"/>
      <c r="SVU806" s="20"/>
      <c r="SVV806" s="20"/>
      <c r="SVW806" s="20"/>
      <c r="SVX806" s="20"/>
      <c r="SVY806" s="20"/>
      <c r="SVZ806" s="20"/>
      <c r="SWA806" s="20"/>
      <c r="SWB806" s="20"/>
      <c r="SWC806" s="20"/>
      <c r="SWD806" s="20"/>
      <c r="SWE806" s="20"/>
      <c r="SWF806" s="20"/>
      <c r="SWG806" s="20"/>
      <c r="SWH806" s="20"/>
      <c r="SWI806" s="20"/>
      <c r="SWJ806" s="20"/>
      <c r="SWK806" s="20"/>
      <c r="SWL806" s="20"/>
      <c r="SWM806" s="20"/>
      <c r="SWN806" s="20"/>
      <c r="SWO806" s="20"/>
      <c r="SWP806" s="20"/>
      <c r="SWQ806" s="20"/>
      <c r="SWR806" s="20"/>
      <c r="SWS806" s="20"/>
      <c r="SWT806" s="20"/>
      <c r="SWU806" s="20"/>
      <c r="SWV806" s="20"/>
      <c r="SWW806" s="20"/>
      <c r="SWX806" s="20"/>
      <c r="SWY806" s="20"/>
      <c r="SWZ806" s="20"/>
      <c r="SXA806" s="20"/>
      <c r="SXB806" s="20"/>
      <c r="SXC806" s="20"/>
      <c r="SXD806" s="20"/>
      <c r="SXE806" s="20"/>
      <c r="SXF806" s="20"/>
      <c r="SXG806" s="20"/>
      <c r="SXH806" s="20"/>
      <c r="SXI806" s="20"/>
      <c r="SXJ806" s="20"/>
      <c r="SXK806" s="20"/>
      <c r="SXL806" s="20"/>
      <c r="SXM806" s="20"/>
      <c r="SXN806" s="20"/>
      <c r="SXO806" s="20"/>
      <c r="SXP806" s="20"/>
      <c r="SXQ806" s="20"/>
      <c r="SXR806" s="20"/>
      <c r="SXS806" s="20"/>
      <c r="SXT806" s="20"/>
      <c r="SXU806" s="20"/>
      <c r="SXV806" s="20"/>
      <c r="SXW806" s="20"/>
      <c r="SXX806" s="20"/>
      <c r="SXY806" s="20"/>
      <c r="SXZ806" s="20"/>
      <c r="SYA806" s="20"/>
      <c r="SYB806" s="20"/>
      <c r="SYC806" s="20"/>
      <c r="SYD806" s="20"/>
      <c r="SYE806" s="20"/>
      <c r="SYF806" s="20"/>
      <c r="SYG806" s="20"/>
      <c r="SYH806" s="20"/>
      <c r="SYI806" s="20"/>
      <c r="SYJ806" s="20"/>
      <c r="SYK806" s="20"/>
      <c r="SYL806" s="20"/>
      <c r="SYM806" s="20"/>
      <c r="SYN806" s="20"/>
      <c r="SYO806" s="20"/>
      <c r="SYP806" s="20"/>
      <c r="SYQ806" s="20"/>
      <c r="SYR806" s="20"/>
      <c r="SYS806" s="20"/>
      <c r="SYT806" s="20"/>
      <c r="SYU806" s="20"/>
      <c r="SYV806" s="20"/>
      <c r="SYW806" s="20"/>
      <c r="SYX806" s="20"/>
      <c r="SYY806" s="20"/>
      <c r="SYZ806" s="20"/>
      <c r="SZA806" s="20"/>
      <c r="SZB806" s="20"/>
      <c r="SZC806" s="20"/>
      <c r="SZD806" s="20"/>
      <c r="SZE806" s="20"/>
      <c r="SZF806" s="20"/>
      <c r="SZG806" s="20"/>
      <c r="SZH806" s="20"/>
      <c r="SZI806" s="20"/>
      <c r="SZJ806" s="20"/>
      <c r="SZK806" s="20"/>
      <c r="SZL806" s="20"/>
      <c r="SZM806" s="20"/>
      <c r="SZN806" s="20"/>
      <c r="SZO806" s="20"/>
      <c r="SZP806" s="20"/>
      <c r="SZQ806" s="20"/>
      <c r="SZR806" s="20"/>
      <c r="SZS806" s="20"/>
      <c r="SZT806" s="20"/>
      <c r="SZU806" s="20"/>
      <c r="SZV806" s="20"/>
      <c r="SZW806" s="20"/>
      <c r="SZX806" s="20"/>
      <c r="SZY806" s="20"/>
      <c r="SZZ806" s="20"/>
      <c r="TAA806" s="20"/>
      <c r="TAB806" s="20"/>
      <c r="TAC806" s="20"/>
      <c r="TAD806" s="20"/>
      <c r="TAE806" s="20"/>
      <c r="TAF806" s="20"/>
      <c r="TAG806" s="20"/>
      <c r="TAH806" s="20"/>
      <c r="TAI806" s="20"/>
      <c r="TAJ806" s="20"/>
      <c r="TAK806" s="20"/>
      <c r="TAL806" s="20"/>
      <c r="TAM806" s="20"/>
      <c r="TAN806" s="20"/>
      <c r="TAO806" s="20"/>
      <c r="TAP806" s="20"/>
      <c r="TAQ806" s="20"/>
      <c r="TAR806" s="20"/>
      <c r="TAS806" s="20"/>
      <c r="TAT806" s="20"/>
      <c r="TAU806" s="20"/>
      <c r="TAV806" s="20"/>
      <c r="TAW806" s="20"/>
      <c r="TAX806" s="20"/>
      <c r="TAY806" s="20"/>
      <c r="TAZ806" s="20"/>
      <c r="TBA806" s="20"/>
      <c r="TBB806" s="20"/>
      <c r="TBC806" s="20"/>
      <c r="TBD806" s="20"/>
      <c r="TBE806" s="20"/>
      <c r="TBF806" s="20"/>
      <c r="TBG806" s="20"/>
      <c r="TBH806" s="20"/>
      <c r="TBI806" s="20"/>
      <c r="TBJ806" s="20"/>
      <c r="TBK806" s="20"/>
      <c r="TBL806" s="20"/>
      <c r="TBM806" s="20"/>
      <c r="TBN806" s="20"/>
      <c r="TBO806" s="20"/>
      <c r="TBP806" s="20"/>
      <c r="TBQ806" s="20"/>
      <c r="TBR806" s="20"/>
      <c r="TBS806" s="20"/>
      <c r="TBT806" s="20"/>
      <c r="TBU806" s="20"/>
      <c r="TBV806" s="20"/>
      <c r="TBW806" s="20"/>
      <c r="TBX806" s="20"/>
      <c r="TBY806" s="20"/>
      <c r="TBZ806" s="20"/>
      <c r="TCA806" s="20"/>
      <c r="TCB806" s="20"/>
      <c r="TCC806" s="20"/>
      <c r="TCD806" s="20"/>
      <c r="TCE806" s="20"/>
      <c r="TCF806" s="20"/>
      <c r="TCG806" s="20"/>
      <c r="TCH806" s="20"/>
      <c r="TCI806" s="20"/>
      <c r="TCJ806" s="20"/>
      <c r="TCK806" s="20"/>
      <c r="TCL806" s="20"/>
      <c r="TCM806" s="20"/>
      <c r="TCN806" s="20"/>
      <c r="TCO806" s="20"/>
      <c r="TCP806" s="20"/>
      <c r="TCQ806" s="20"/>
      <c r="TCR806" s="20"/>
      <c r="TCS806" s="20"/>
      <c r="TCT806" s="20"/>
      <c r="TCU806" s="20"/>
      <c r="TCV806" s="20"/>
      <c r="TCW806" s="20"/>
      <c r="TCX806" s="20"/>
      <c r="TCY806" s="20"/>
      <c r="TCZ806" s="20"/>
      <c r="TDA806" s="20"/>
      <c r="TDB806" s="20"/>
      <c r="TDC806" s="20"/>
      <c r="TDD806" s="20"/>
      <c r="TDE806" s="20"/>
      <c r="TDF806" s="20"/>
      <c r="TDG806" s="20"/>
      <c r="TDH806" s="20"/>
      <c r="TDI806" s="20"/>
      <c r="TDJ806" s="20"/>
      <c r="TDK806" s="20"/>
      <c r="TDL806" s="20"/>
      <c r="TDM806" s="20"/>
      <c r="TDN806" s="20"/>
      <c r="TDO806" s="20"/>
      <c r="TDP806" s="20"/>
      <c r="TDQ806" s="20"/>
      <c r="TDR806" s="20"/>
      <c r="TDS806" s="20"/>
      <c r="TDT806" s="20"/>
      <c r="TDU806" s="20"/>
      <c r="TDV806" s="20"/>
      <c r="TDW806" s="20"/>
      <c r="TDX806" s="20"/>
      <c r="TDY806" s="20"/>
      <c r="TDZ806" s="20"/>
      <c r="TEA806" s="20"/>
      <c r="TEB806" s="20"/>
      <c r="TEC806" s="20"/>
      <c r="TED806" s="20"/>
      <c r="TEE806" s="20"/>
      <c r="TEF806" s="20"/>
      <c r="TEG806" s="20"/>
      <c r="TEH806" s="20"/>
      <c r="TEI806" s="20"/>
      <c r="TEJ806" s="20"/>
      <c r="TEK806" s="20"/>
      <c r="TEL806" s="20"/>
      <c r="TEM806" s="20"/>
      <c r="TEN806" s="20"/>
      <c r="TEO806" s="20"/>
      <c r="TEP806" s="20"/>
      <c r="TEQ806" s="20"/>
      <c r="TER806" s="20"/>
      <c r="TES806" s="20"/>
      <c r="TET806" s="20"/>
      <c r="TEU806" s="20"/>
      <c r="TEV806" s="20"/>
      <c r="TEW806" s="20"/>
      <c r="TEX806" s="20"/>
      <c r="TEY806" s="20"/>
      <c r="TEZ806" s="20"/>
      <c r="TFA806" s="20"/>
      <c r="TFB806" s="20"/>
      <c r="TFC806" s="20"/>
      <c r="TFD806" s="20"/>
      <c r="TFE806" s="20"/>
      <c r="TFF806" s="20"/>
      <c r="TFG806" s="20"/>
      <c r="TFH806" s="20"/>
      <c r="TFI806" s="20"/>
      <c r="TFJ806" s="20"/>
      <c r="TFK806" s="20"/>
      <c r="TFL806" s="20"/>
      <c r="TFM806" s="20"/>
      <c r="TFN806" s="20"/>
      <c r="TFO806" s="20"/>
      <c r="TFP806" s="20"/>
      <c r="TFQ806" s="20"/>
      <c r="TFR806" s="20"/>
      <c r="TFS806" s="20"/>
      <c r="TFT806" s="20"/>
      <c r="TFU806" s="20"/>
      <c r="TFV806" s="20"/>
      <c r="TFW806" s="20"/>
      <c r="TFX806" s="20"/>
      <c r="TFY806" s="20"/>
      <c r="TFZ806" s="20"/>
      <c r="TGA806" s="20"/>
      <c r="TGB806" s="20"/>
      <c r="TGC806" s="20"/>
      <c r="TGD806" s="20"/>
      <c r="TGE806" s="20"/>
      <c r="TGF806" s="20"/>
      <c r="TGG806" s="20"/>
      <c r="TGH806" s="20"/>
      <c r="TGI806" s="20"/>
      <c r="TGJ806" s="20"/>
      <c r="TGK806" s="20"/>
      <c r="TGL806" s="20"/>
      <c r="TGM806" s="20"/>
      <c r="TGN806" s="20"/>
      <c r="TGO806" s="20"/>
      <c r="TGP806" s="20"/>
      <c r="TGQ806" s="20"/>
      <c r="TGR806" s="20"/>
      <c r="TGS806" s="20"/>
      <c r="TGT806" s="20"/>
      <c r="TGU806" s="20"/>
      <c r="TGV806" s="20"/>
      <c r="TGW806" s="20"/>
      <c r="TGX806" s="20"/>
      <c r="TGY806" s="20"/>
      <c r="TGZ806" s="20"/>
      <c r="THA806" s="20"/>
      <c r="THB806" s="20"/>
      <c r="THC806" s="20"/>
      <c r="THD806" s="20"/>
      <c r="THE806" s="20"/>
      <c r="THF806" s="20"/>
      <c r="THG806" s="20"/>
      <c r="THH806" s="20"/>
      <c r="THI806" s="20"/>
      <c r="THJ806" s="20"/>
      <c r="THK806" s="20"/>
      <c r="THL806" s="20"/>
      <c r="THM806" s="20"/>
      <c r="THN806" s="20"/>
      <c r="THO806" s="20"/>
      <c r="THP806" s="20"/>
      <c r="THQ806" s="20"/>
      <c r="THR806" s="20"/>
      <c r="THS806" s="20"/>
      <c r="THT806" s="20"/>
      <c r="THU806" s="20"/>
      <c r="THV806" s="20"/>
      <c r="THW806" s="20"/>
      <c r="THX806" s="20"/>
      <c r="THY806" s="20"/>
      <c r="THZ806" s="20"/>
      <c r="TIA806" s="20"/>
      <c r="TIB806" s="20"/>
      <c r="TIC806" s="20"/>
      <c r="TID806" s="20"/>
      <c r="TIE806" s="20"/>
      <c r="TIF806" s="20"/>
      <c r="TIG806" s="20"/>
      <c r="TIH806" s="20"/>
      <c r="TII806" s="20"/>
      <c r="TIJ806" s="20"/>
      <c r="TIK806" s="20"/>
      <c r="TIL806" s="20"/>
      <c r="TIM806" s="20"/>
      <c r="TIN806" s="20"/>
      <c r="TIO806" s="20"/>
      <c r="TIP806" s="20"/>
      <c r="TIQ806" s="20"/>
      <c r="TIR806" s="20"/>
      <c r="TIS806" s="20"/>
      <c r="TIT806" s="20"/>
      <c r="TIU806" s="20"/>
      <c r="TIV806" s="20"/>
      <c r="TIW806" s="20"/>
      <c r="TIX806" s="20"/>
      <c r="TIY806" s="20"/>
      <c r="TIZ806" s="20"/>
      <c r="TJA806" s="20"/>
      <c r="TJB806" s="20"/>
      <c r="TJC806" s="20"/>
      <c r="TJD806" s="20"/>
      <c r="TJE806" s="20"/>
      <c r="TJF806" s="20"/>
      <c r="TJG806" s="20"/>
      <c r="TJH806" s="20"/>
      <c r="TJI806" s="20"/>
      <c r="TJJ806" s="20"/>
      <c r="TJK806" s="20"/>
      <c r="TJL806" s="20"/>
      <c r="TJM806" s="20"/>
      <c r="TJN806" s="20"/>
      <c r="TJO806" s="20"/>
      <c r="TJP806" s="20"/>
      <c r="TJQ806" s="20"/>
      <c r="TJR806" s="20"/>
      <c r="TJS806" s="20"/>
      <c r="TJT806" s="20"/>
      <c r="TJU806" s="20"/>
      <c r="TJV806" s="20"/>
      <c r="TJW806" s="20"/>
      <c r="TJX806" s="20"/>
      <c r="TJY806" s="20"/>
      <c r="TJZ806" s="20"/>
      <c r="TKA806" s="20"/>
      <c r="TKB806" s="20"/>
      <c r="TKC806" s="20"/>
      <c r="TKD806" s="20"/>
      <c r="TKE806" s="20"/>
      <c r="TKF806" s="20"/>
      <c r="TKG806" s="20"/>
      <c r="TKH806" s="20"/>
      <c r="TKI806" s="20"/>
      <c r="TKJ806" s="20"/>
      <c r="TKK806" s="20"/>
      <c r="TKL806" s="20"/>
      <c r="TKM806" s="20"/>
      <c r="TKN806" s="20"/>
      <c r="TKO806" s="20"/>
      <c r="TKP806" s="20"/>
      <c r="TKQ806" s="20"/>
      <c r="TKR806" s="20"/>
      <c r="TKS806" s="20"/>
      <c r="TKT806" s="20"/>
      <c r="TKU806" s="20"/>
      <c r="TKV806" s="20"/>
      <c r="TKW806" s="20"/>
      <c r="TKX806" s="20"/>
      <c r="TKY806" s="20"/>
      <c r="TKZ806" s="20"/>
      <c r="TLA806" s="20"/>
      <c r="TLB806" s="20"/>
      <c r="TLC806" s="20"/>
      <c r="TLD806" s="20"/>
      <c r="TLE806" s="20"/>
      <c r="TLF806" s="20"/>
      <c r="TLG806" s="20"/>
      <c r="TLH806" s="20"/>
      <c r="TLI806" s="20"/>
      <c r="TLJ806" s="20"/>
      <c r="TLK806" s="20"/>
      <c r="TLL806" s="20"/>
      <c r="TLM806" s="20"/>
      <c r="TLN806" s="20"/>
      <c r="TLO806" s="20"/>
      <c r="TLP806" s="20"/>
      <c r="TLQ806" s="20"/>
      <c r="TLR806" s="20"/>
      <c r="TLS806" s="20"/>
      <c r="TLT806" s="20"/>
      <c r="TLU806" s="20"/>
      <c r="TLV806" s="20"/>
      <c r="TLW806" s="20"/>
      <c r="TLX806" s="20"/>
      <c r="TLY806" s="20"/>
      <c r="TLZ806" s="20"/>
      <c r="TMA806" s="20"/>
      <c r="TMB806" s="20"/>
      <c r="TMC806" s="20"/>
      <c r="TMD806" s="20"/>
      <c r="TME806" s="20"/>
      <c r="TMF806" s="20"/>
      <c r="TMG806" s="20"/>
      <c r="TMH806" s="20"/>
      <c r="TMI806" s="20"/>
      <c r="TMJ806" s="20"/>
      <c r="TMK806" s="20"/>
      <c r="TML806" s="20"/>
      <c r="TMM806" s="20"/>
      <c r="TMN806" s="20"/>
      <c r="TMO806" s="20"/>
      <c r="TMP806" s="20"/>
      <c r="TMQ806" s="20"/>
      <c r="TMR806" s="20"/>
      <c r="TMS806" s="20"/>
      <c r="TMT806" s="20"/>
      <c r="TMU806" s="20"/>
      <c r="TMV806" s="20"/>
      <c r="TMW806" s="20"/>
      <c r="TMX806" s="20"/>
      <c r="TMY806" s="20"/>
      <c r="TMZ806" s="20"/>
      <c r="TNA806" s="20"/>
      <c r="TNB806" s="20"/>
      <c r="TNC806" s="20"/>
      <c r="TND806" s="20"/>
      <c r="TNE806" s="20"/>
      <c r="TNF806" s="20"/>
      <c r="TNG806" s="20"/>
      <c r="TNH806" s="20"/>
      <c r="TNI806" s="20"/>
      <c r="TNJ806" s="20"/>
      <c r="TNK806" s="20"/>
      <c r="TNL806" s="20"/>
      <c r="TNM806" s="20"/>
      <c r="TNN806" s="20"/>
      <c r="TNO806" s="20"/>
      <c r="TNP806" s="20"/>
      <c r="TNQ806" s="20"/>
      <c r="TNR806" s="20"/>
      <c r="TNS806" s="20"/>
      <c r="TNT806" s="20"/>
      <c r="TNU806" s="20"/>
      <c r="TNV806" s="20"/>
      <c r="TNW806" s="20"/>
      <c r="TNX806" s="20"/>
      <c r="TNY806" s="20"/>
      <c r="TNZ806" s="20"/>
      <c r="TOA806" s="20"/>
      <c r="TOB806" s="20"/>
      <c r="TOC806" s="20"/>
      <c r="TOD806" s="20"/>
      <c r="TOE806" s="20"/>
      <c r="TOF806" s="20"/>
      <c r="TOG806" s="20"/>
      <c r="TOH806" s="20"/>
      <c r="TOI806" s="20"/>
      <c r="TOJ806" s="20"/>
      <c r="TOK806" s="20"/>
      <c r="TOL806" s="20"/>
      <c r="TOM806" s="20"/>
      <c r="TON806" s="20"/>
      <c r="TOO806" s="20"/>
      <c r="TOP806" s="20"/>
      <c r="TOQ806" s="20"/>
      <c r="TOR806" s="20"/>
      <c r="TOS806" s="20"/>
      <c r="TOT806" s="20"/>
      <c r="TOU806" s="20"/>
      <c r="TOV806" s="20"/>
      <c r="TOW806" s="20"/>
      <c r="TOX806" s="20"/>
      <c r="TOY806" s="20"/>
      <c r="TOZ806" s="20"/>
      <c r="TPA806" s="20"/>
      <c r="TPB806" s="20"/>
      <c r="TPC806" s="20"/>
      <c r="TPD806" s="20"/>
      <c r="TPE806" s="20"/>
      <c r="TPF806" s="20"/>
      <c r="TPG806" s="20"/>
      <c r="TPH806" s="20"/>
      <c r="TPI806" s="20"/>
      <c r="TPJ806" s="20"/>
      <c r="TPK806" s="20"/>
      <c r="TPL806" s="20"/>
      <c r="TPM806" s="20"/>
      <c r="TPN806" s="20"/>
      <c r="TPO806" s="20"/>
      <c r="TPP806" s="20"/>
      <c r="TPQ806" s="20"/>
      <c r="TPR806" s="20"/>
      <c r="TPS806" s="20"/>
      <c r="TPT806" s="20"/>
      <c r="TPU806" s="20"/>
      <c r="TPV806" s="20"/>
      <c r="TPW806" s="20"/>
      <c r="TPX806" s="20"/>
      <c r="TPY806" s="20"/>
      <c r="TPZ806" s="20"/>
      <c r="TQA806" s="20"/>
      <c r="TQB806" s="20"/>
      <c r="TQC806" s="20"/>
      <c r="TQD806" s="20"/>
      <c r="TQE806" s="20"/>
      <c r="TQF806" s="20"/>
      <c r="TQG806" s="20"/>
      <c r="TQH806" s="20"/>
      <c r="TQI806" s="20"/>
      <c r="TQJ806" s="20"/>
      <c r="TQK806" s="20"/>
      <c r="TQL806" s="20"/>
      <c r="TQM806" s="20"/>
      <c r="TQN806" s="20"/>
      <c r="TQO806" s="20"/>
      <c r="TQP806" s="20"/>
      <c r="TQQ806" s="20"/>
      <c r="TQR806" s="20"/>
      <c r="TQS806" s="20"/>
      <c r="TQT806" s="20"/>
      <c r="TQU806" s="20"/>
      <c r="TQV806" s="20"/>
      <c r="TQW806" s="20"/>
      <c r="TQX806" s="20"/>
      <c r="TQY806" s="20"/>
      <c r="TQZ806" s="20"/>
      <c r="TRA806" s="20"/>
      <c r="TRB806" s="20"/>
      <c r="TRC806" s="20"/>
      <c r="TRD806" s="20"/>
      <c r="TRE806" s="20"/>
      <c r="TRF806" s="20"/>
      <c r="TRG806" s="20"/>
      <c r="TRH806" s="20"/>
      <c r="TRI806" s="20"/>
      <c r="TRJ806" s="20"/>
      <c r="TRK806" s="20"/>
      <c r="TRL806" s="20"/>
      <c r="TRM806" s="20"/>
      <c r="TRN806" s="20"/>
      <c r="TRO806" s="20"/>
      <c r="TRP806" s="20"/>
      <c r="TRQ806" s="20"/>
      <c r="TRR806" s="20"/>
      <c r="TRS806" s="20"/>
      <c r="TRT806" s="20"/>
      <c r="TRU806" s="20"/>
      <c r="TRV806" s="20"/>
      <c r="TRW806" s="20"/>
      <c r="TRX806" s="20"/>
      <c r="TRY806" s="20"/>
      <c r="TRZ806" s="20"/>
      <c r="TSA806" s="20"/>
      <c r="TSB806" s="20"/>
      <c r="TSC806" s="20"/>
      <c r="TSD806" s="20"/>
      <c r="TSE806" s="20"/>
      <c r="TSF806" s="20"/>
      <c r="TSG806" s="20"/>
      <c r="TSH806" s="20"/>
      <c r="TSI806" s="20"/>
      <c r="TSJ806" s="20"/>
      <c r="TSK806" s="20"/>
      <c r="TSL806" s="20"/>
      <c r="TSM806" s="20"/>
      <c r="TSN806" s="20"/>
      <c r="TSO806" s="20"/>
      <c r="TSP806" s="20"/>
      <c r="TSQ806" s="20"/>
      <c r="TSR806" s="20"/>
      <c r="TSS806" s="20"/>
      <c r="TST806" s="20"/>
      <c r="TSU806" s="20"/>
      <c r="TSV806" s="20"/>
      <c r="TSW806" s="20"/>
      <c r="TSX806" s="20"/>
      <c r="TSY806" s="20"/>
      <c r="TSZ806" s="20"/>
      <c r="TTA806" s="20"/>
      <c r="TTB806" s="20"/>
      <c r="TTC806" s="20"/>
      <c r="TTD806" s="20"/>
      <c r="TTE806" s="20"/>
      <c r="TTF806" s="20"/>
      <c r="TTG806" s="20"/>
      <c r="TTH806" s="20"/>
      <c r="TTI806" s="20"/>
      <c r="TTJ806" s="20"/>
      <c r="TTK806" s="20"/>
      <c r="TTL806" s="20"/>
      <c r="TTM806" s="20"/>
      <c r="TTN806" s="20"/>
      <c r="TTO806" s="20"/>
      <c r="TTP806" s="20"/>
      <c r="TTQ806" s="20"/>
      <c r="TTR806" s="20"/>
      <c r="TTS806" s="20"/>
      <c r="TTT806" s="20"/>
      <c r="TTU806" s="20"/>
      <c r="TTV806" s="20"/>
      <c r="TTW806" s="20"/>
      <c r="TTX806" s="20"/>
      <c r="TTY806" s="20"/>
      <c r="TTZ806" s="20"/>
      <c r="TUA806" s="20"/>
      <c r="TUB806" s="20"/>
      <c r="TUC806" s="20"/>
      <c r="TUD806" s="20"/>
      <c r="TUE806" s="20"/>
      <c r="TUF806" s="20"/>
      <c r="TUG806" s="20"/>
      <c r="TUH806" s="20"/>
      <c r="TUI806" s="20"/>
      <c r="TUJ806" s="20"/>
      <c r="TUK806" s="20"/>
      <c r="TUL806" s="20"/>
      <c r="TUM806" s="20"/>
      <c r="TUN806" s="20"/>
      <c r="TUO806" s="20"/>
      <c r="TUP806" s="20"/>
      <c r="TUQ806" s="20"/>
      <c r="TUR806" s="20"/>
      <c r="TUS806" s="20"/>
      <c r="TUT806" s="20"/>
      <c r="TUU806" s="20"/>
      <c r="TUV806" s="20"/>
      <c r="TUW806" s="20"/>
      <c r="TUX806" s="20"/>
      <c r="TUY806" s="20"/>
      <c r="TUZ806" s="20"/>
      <c r="TVA806" s="20"/>
      <c r="TVB806" s="20"/>
      <c r="TVC806" s="20"/>
      <c r="TVD806" s="20"/>
      <c r="TVE806" s="20"/>
      <c r="TVF806" s="20"/>
      <c r="TVG806" s="20"/>
      <c r="TVH806" s="20"/>
      <c r="TVI806" s="20"/>
      <c r="TVJ806" s="20"/>
      <c r="TVK806" s="20"/>
      <c r="TVL806" s="20"/>
      <c r="TVM806" s="20"/>
      <c r="TVN806" s="20"/>
      <c r="TVO806" s="20"/>
      <c r="TVP806" s="20"/>
      <c r="TVQ806" s="20"/>
      <c r="TVR806" s="20"/>
      <c r="TVS806" s="20"/>
      <c r="TVT806" s="20"/>
      <c r="TVU806" s="20"/>
      <c r="TVV806" s="20"/>
      <c r="TVW806" s="20"/>
      <c r="TVX806" s="20"/>
      <c r="TVY806" s="20"/>
      <c r="TVZ806" s="20"/>
      <c r="TWA806" s="20"/>
      <c r="TWB806" s="20"/>
      <c r="TWC806" s="20"/>
      <c r="TWD806" s="20"/>
      <c r="TWE806" s="20"/>
      <c r="TWF806" s="20"/>
      <c r="TWG806" s="20"/>
      <c r="TWH806" s="20"/>
      <c r="TWI806" s="20"/>
      <c r="TWJ806" s="20"/>
      <c r="TWK806" s="20"/>
      <c r="TWL806" s="20"/>
      <c r="TWM806" s="20"/>
      <c r="TWN806" s="20"/>
      <c r="TWO806" s="20"/>
      <c r="TWP806" s="20"/>
      <c r="TWQ806" s="20"/>
      <c r="TWR806" s="20"/>
      <c r="TWS806" s="20"/>
      <c r="TWT806" s="20"/>
      <c r="TWU806" s="20"/>
      <c r="TWV806" s="20"/>
      <c r="TWW806" s="20"/>
      <c r="TWX806" s="20"/>
      <c r="TWY806" s="20"/>
      <c r="TWZ806" s="20"/>
      <c r="TXA806" s="20"/>
      <c r="TXB806" s="20"/>
      <c r="TXC806" s="20"/>
      <c r="TXD806" s="20"/>
      <c r="TXE806" s="20"/>
      <c r="TXF806" s="20"/>
      <c r="TXG806" s="20"/>
      <c r="TXH806" s="20"/>
      <c r="TXI806" s="20"/>
      <c r="TXJ806" s="20"/>
      <c r="TXK806" s="20"/>
      <c r="TXL806" s="20"/>
      <c r="TXM806" s="20"/>
      <c r="TXN806" s="20"/>
      <c r="TXO806" s="20"/>
      <c r="TXP806" s="20"/>
      <c r="TXQ806" s="20"/>
      <c r="TXR806" s="20"/>
      <c r="TXS806" s="20"/>
      <c r="TXT806" s="20"/>
      <c r="TXU806" s="20"/>
      <c r="TXV806" s="20"/>
      <c r="TXW806" s="20"/>
      <c r="TXX806" s="20"/>
      <c r="TXY806" s="20"/>
      <c r="TXZ806" s="20"/>
      <c r="TYA806" s="20"/>
      <c r="TYB806" s="20"/>
      <c r="TYC806" s="20"/>
      <c r="TYD806" s="20"/>
      <c r="TYE806" s="20"/>
      <c r="TYF806" s="20"/>
      <c r="TYG806" s="20"/>
      <c r="TYH806" s="20"/>
      <c r="TYI806" s="20"/>
      <c r="TYJ806" s="20"/>
      <c r="TYK806" s="20"/>
      <c r="TYL806" s="20"/>
      <c r="TYM806" s="20"/>
      <c r="TYN806" s="20"/>
      <c r="TYO806" s="20"/>
      <c r="TYP806" s="20"/>
      <c r="TYQ806" s="20"/>
      <c r="TYR806" s="20"/>
      <c r="TYS806" s="20"/>
      <c r="TYT806" s="20"/>
      <c r="TYU806" s="20"/>
      <c r="TYV806" s="20"/>
      <c r="TYW806" s="20"/>
      <c r="TYX806" s="20"/>
      <c r="TYY806" s="20"/>
      <c r="TYZ806" s="20"/>
      <c r="TZA806" s="20"/>
      <c r="TZB806" s="20"/>
      <c r="TZC806" s="20"/>
      <c r="TZD806" s="20"/>
      <c r="TZE806" s="20"/>
      <c r="TZF806" s="20"/>
      <c r="TZG806" s="20"/>
      <c r="TZH806" s="20"/>
      <c r="TZI806" s="20"/>
      <c r="TZJ806" s="20"/>
      <c r="TZK806" s="20"/>
      <c r="TZL806" s="20"/>
      <c r="TZM806" s="20"/>
      <c r="TZN806" s="20"/>
      <c r="TZO806" s="20"/>
      <c r="TZP806" s="20"/>
      <c r="TZQ806" s="20"/>
      <c r="TZR806" s="20"/>
      <c r="TZS806" s="20"/>
      <c r="TZT806" s="20"/>
      <c r="TZU806" s="20"/>
      <c r="TZV806" s="20"/>
      <c r="TZW806" s="20"/>
      <c r="TZX806" s="20"/>
      <c r="TZY806" s="20"/>
      <c r="TZZ806" s="20"/>
      <c r="UAA806" s="20"/>
      <c r="UAB806" s="20"/>
      <c r="UAC806" s="20"/>
      <c r="UAD806" s="20"/>
      <c r="UAE806" s="20"/>
      <c r="UAF806" s="20"/>
      <c r="UAG806" s="20"/>
      <c r="UAH806" s="20"/>
      <c r="UAI806" s="20"/>
      <c r="UAJ806" s="20"/>
      <c r="UAK806" s="20"/>
      <c r="UAL806" s="20"/>
      <c r="UAM806" s="20"/>
      <c r="UAN806" s="20"/>
      <c r="UAO806" s="20"/>
      <c r="UAP806" s="20"/>
      <c r="UAQ806" s="20"/>
      <c r="UAR806" s="20"/>
      <c r="UAS806" s="20"/>
      <c r="UAT806" s="20"/>
      <c r="UAU806" s="20"/>
      <c r="UAV806" s="20"/>
      <c r="UAW806" s="20"/>
      <c r="UAX806" s="20"/>
      <c r="UAY806" s="20"/>
      <c r="UAZ806" s="20"/>
      <c r="UBA806" s="20"/>
      <c r="UBB806" s="20"/>
      <c r="UBC806" s="20"/>
      <c r="UBD806" s="20"/>
      <c r="UBE806" s="20"/>
      <c r="UBF806" s="20"/>
      <c r="UBG806" s="20"/>
      <c r="UBH806" s="20"/>
      <c r="UBI806" s="20"/>
      <c r="UBJ806" s="20"/>
      <c r="UBK806" s="20"/>
      <c r="UBL806" s="20"/>
      <c r="UBM806" s="20"/>
      <c r="UBN806" s="20"/>
      <c r="UBO806" s="20"/>
      <c r="UBP806" s="20"/>
      <c r="UBQ806" s="20"/>
      <c r="UBR806" s="20"/>
      <c r="UBS806" s="20"/>
      <c r="UBT806" s="20"/>
      <c r="UBU806" s="20"/>
      <c r="UBV806" s="20"/>
      <c r="UBW806" s="20"/>
      <c r="UBX806" s="20"/>
      <c r="UBY806" s="20"/>
      <c r="UBZ806" s="20"/>
      <c r="UCA806" s="20"/>
      <c r="UCB806" s="20"/>
      <c r="UCC806" s="20"/>
      <c r="UCD806" s="20"/>
      <c r="UCE806" s="20"/>
      <c r="UCF806" s="20"/>
      <c r="UCG806" s="20"/>
      <c r="UCH806" s="20"/>
      <c r="UCI806" s="20"/>
      <c r="UCJ806" s="20"/>
      <c r="UCK806" s="20"/>
      <c r="UCL806" s="20"/>
      <c r="UCM806" s="20"/>
      <c r="UCN806" s="20"/>
      <c r="UCO806" s="20"/>
      <c r="UCP806" s="20"/>
      <c r="UCQ806" s="20"/>
      <c r="UCR806" s="20"/>
      <c r="UCS806" s="20"/>
      <c r="UCT806" s="20"/>
      <c r="UCU806" s="20"/>
      <c r="UCV806" s="20"/>
      <c r="UCW806" s="20"/>
      <c r="UCX806" s="20"/>
      <c r="UCY806" s="20"/>
      <c r="UCZ806" s="20"/>
      <c r="UDA806" s="20"/>
      <c r="UDB806" s="20"/>
      <c r="UDC806" s="20"/>
      <c r="UDD806" s="20"/>
      <c r="UDE806" s="20"/>
      <c r="UDF806" s="20"/>
      <c r="UDG806" s="20"/>
      <c r="UDH806" s="20"/>
      <c r="UDI806" s="20"/>
      <c r="UDJ806" s="20"/>
      <c r="UDK806" s="20"/>
      <c r="UDL806" s="20"/>
      <c r="UDM806" s="20"/>
      <c r="UDN806" s="20"/>
      <c r="UDO806" s="20"/>
      <c r="UDP806" s="20"/>
      <c r="UDQ806" s="20"/>
      <c r="UDR806" s="20"/>
      <c r="UDS806" s="20"/>
      <c r="UDT806" s="20"/>
      <c r="UDU806" s="20"/>
      <c r="UDV806" s="20"/>
      <c r="UDW806" s="20"/>
      <c r="UDX806" s="20"/>
      <c r="UDY806" s="20"/>
      <c r="UDZ806" s="20"/>
      <c r="UEA806" s="20"/>
      <c r="UEB806" s="20"/>
      <c r="UEC806" s="20"/>
      <c r="UED806" s="20"/>
      <c r="UEE806" s="20"/>
      <c r="UEF806" s="20"/>
      <c r="UEG806" s="20"/>
      <c r="UEH806" s="20"/>
      <c r="UEI806" s="20"/>
      <c r="UEJ806" s="20"/>
      <c r="UEK806" s="20"/>
      <c r="UEL806" s="20"/>
      <c r="UEM806" s="20"/>
      <c r="UEN806" s="20"/>
      <c r="UEO806" s="20"/>
      <c r="UEP806" s="20"/>
      <c r="UEQ806" s="20"/>
      <c r="UER806" s="20"/>
      <c r="UES806" s="20"/>
      <c r="UET806" s="20"/>
      <c r="UEU806" s="20"/>
      <c r="UEV806" s="20"/>
      <c r="UEW806" s="20"/>
      <c r="UEX806" s="20"/>
      <c r="UEY806" s="20"/>
      <c r="UEZ806" s="20"/>
      <c r="UFA806" s="20"/>
      <c r="UFB806" s="20"/>
      <c r="UFC806" s="20"/>
      <c r="UFD806" s="20"/>
      <c r="UFE806" s="20"/>
      <c r="UFF806" s="20"/>
      <c r="UFG806" s="20"/>
      <c r="UFH806" s="20"/>
      <c r="UFI806" s="20"/>
      <c r="UFJ806" s="20"/>
      <c r="UFK806" s="20"/>
      <c r="UFL806" s="20"/>
      <c r="UFM806" s="20"/>
      <c r="UFN806" s="20"/>
      <c r="UFO806" s="20"/>
      <c r="UFP806" s="20"/>
      <c r="UFQ806" s="20"/>
      <c r="UFR806" s="20"/>
      <c r="UFS806" s="20"/>
      <c r="UFT806" s="20"/>
      <c r="UFU806" s="20"/>
      <c r="UFV806" s="20"/>
      <c r="UFW806" s="20"/>
      <c r="UFX806" s="20"/>
      <c r="UFY806" s="20"/>
      <c r="UFZ806" s="20"/>
      <c r="UGA806" s="20"/>
      <c r="UGB806" s="20"/>
      <c r="UGC806" s="20"/>
      <c r="UGD806" s="20"/>
      <c r="UGE806" s="20"/>
      <c r="UGF806" s="20"/>
      <c r="UGG806" s="20"/>
      <c r="UGH806" s="20"/>
      <c r="UGI806" s="20"/>
      <c r="UGJ806" s="20"/>
      <c r="UGK806" s="20"/>
      <c r="UGL806" s="20"/>
      <c r="UGM806" s="20"/>
      <c r="UGN806" s="20"/>
      <c r="UGO806" s="20"/>
      <c r="UGP806" s="20"/>
      <c r="UGQ806" s="20"/>
      <c r="UGR806" s="20"/>
      <c r="UGS806" s="20"/>
      <c r="UGT806" s="20"/>
      <c r="UGU806" s="20"/>
      <c r="UGV806" s="20"/>
      <c r="UGW806" s="20"/>
      <c r="UGX806" s="20"/>
      <c r="UGY806" s="20"/>
      <c r="UGZ806" s="20"/>
      <c r="UHA806" s="20"/>
      <c r="UHB806" s="20"/>
      <c r="UHC806" s="20"/>
      <c r="UHD806" s="20"/>
      <c r="UHE806" s="20"/>
      <c r="UHF806" s="20"/>
      <c r="UHG806" s="20"/>
      <c r="UHH806" s="20"/>
      <c r="UHI806" s="20"/>
      <c r="UHJ806" s="20"/>
      <c r="UHK806" s="20"/>
      <c r="UHL806" s="20"/>
      <c r="UHM806" s="20"/>
      <c r="UHN806" s="20"/>
      <c r="UHO806" s="20"/>
      <c r="UHP806" s="20"/>
      <c r="UHQ806" s="20"/>
      <c r="UHR806" s="20"/>
      <c r="UHS806" s="20"/>
      <c r="UHT806" s="20"/>
      <c r="UHU806" s="20"/>
      <c r="UHV806" s="20"/>
      <c r="UHW806" s="20"/>
      <c r="UHX806" s="20"/>
      <c r="UHY806" s="20"/>
      <c r="UHZ806" s="20"/>
      <c r="UIA806" s="20"/>
      <c r="UIB806" s="20"/>
      <c r="UIC806" s="20"/>
      <c r="UID806" s="20"/>
      <c r="UIE806" s="20"/>
      <c r="UIF806" s="20"/>
      <c r="UIG806" s="20"/>
      <c r="UIH806" s="20"/>
      <c r="UII806" s="20"/>
      <c r="UIJ806" s="20"/>
      <c r="UIK806" s="20"/>
      <c r="UIL806" s="20"/>
      <c r="UIM806" s="20"/>
      <c r="UIN806" s="20"/>
      <c r="UIO806" s="20"/>
      <c r="UIP806" s="20"/>
      <c r="UIQ806" s="20"/>
      <c r="UIR806" s="20"/>
      <c r="UIS806" s="20"/>
      <c r="UIT806" s="20"/>
      <c r="UIU806" s="20"/>
      <c r="UIV806" s="20"/>
      <c r="UIW806" s="20"/>
      <c r="UIX806" s="20"/>
      <c r="UIY806" s="20"/>
      <c r="UIZ806" s="20"/>
      <c r="UJA806" s="20"/>
      <c r="UJB806" s="20"/>
      <c r="UJC806" s="20"/>
      <c r="UJD806" s="20"/>
      <c r="UJE806" s="20"/>
      <c r="UJF806" s="20"/>
      <c r="UJG806" s="20"/>
      <c r="UJH806" s="20"/>
      <c r="UJI806" s="20"/>
      <c r="UJJ806" s="20"/>
      <c r="UJK806" s="20"/>
      <c r="UJL806" s="20"/>
      <c r="UJM806" s="20"/>
      <c r="UJN806" s="20"/>
      <c r="UJO806" s="20"/>
      <c r="UJP806" s="20"/>
      <c r="UJQ806" s="20"/>
      <c r="UJR806" s="20"/>
      <c r="UJS806" s="20"/>
      <c r="UJT806" s="20"/>
      <c r="UJU806" s="20"/>
      <c r="UJV806" s="20"/>
      <c r="UJW806" s="20"/>
      <c r="UJX806" s="20"/>
      <c r="UJY806" s="20"/>
      <c r="UJZ806" s="20"/>
      <c r="UKA806" s="20"/>
      <c r="UKB806" s="20"/>
      <c r="UKC806" s="20"/>
      <c r="UKD806" s="20"/>
      <c r="UKE806" s="20"/>
      <c r="UKF806" s="20"/>
      <c r="UKG806" s="20"/>
      <c r="UKH806" s="20"/>
      <c r="UKI806" s="20"/>
      <c r="UKJ806" s="20"/>
      <c r="UKK806" s="20"/>
      <c r="UKL806" s="20"/>
      <c r="UKM806" s="20"/>
      <c r="UKN806" s="20"/>
      <c r="UKO806" s="20"/>
      <c r="UKP806" s="20"/>
      <c r="UKQ806" s="20"/>
      <c r="UKR806" s="20"/>
      <c r="UKS806" s="20"/>
      <c r="UKT806" s="20"/>
      <c r="UKU806" s="20"/>
      <c r="UKV806" s="20"/>
      <c r="UKW806" s="20"/>
      <c r="UKX806" s="20"/>
      <c r="UKY806" s="20"/>
      <c r="UKZ806" s="20"/>
      <c r="ULA806" s="20"/>
      <c r="ULB806" s="20"/>
      <c r="ULC806" s="20"/>
      <c r="ULD806" s="20"/>
      <c r="ULE806" s="20"/>
      <c r="ULF806" s="20"/>
      <c r="ULG806" s="20"/>
      <c r="ULH806" s="20"/>
      <c r="ULI806" s="20"/>
      <c r="ULJ806" s="20"/>
      <c r="ULK806" s="20"/>
      <c r="ULL806" s="20"/>
      <c r="ULM806" s="20"/>
      <c r="ULN806" s="20"/>
      <c r="ULO806" s="20"/>
      <c r="ULP806" s="20"/>
      <c r="ULQ806" s="20"/>
      <c r="ULR806" s="20"/>
      <c r="ULS806" s="20"/>
      <c r="ULT806" s="20"/>
      <c r="ULU806" s="20"/>
      <c r="ULV806" s="20"/>
      <c r="ULW806" s="20"/>
      <c r="ULX806" s="20"/>
      <c r="ULY806" s="20"/>
      <c r="ULZ806" s="20"/>
      <c r="UMA806" s="20"/>
      <c r="UMB806" s="20"/>
      <c r="UMC806" s="20"/>
      <c r="UMD806" s="20"/>
      <c r="UME806" s="20"/>
      <c r="UMF806" s="20"/>
      <c r="UMG806" s="20"/>
      <c r="UMH806" s="20"/>
      <c r="UMI806" s="20"/>
      <c r="UMJ806" s="20"/>
      <c r="UMK806" s="20"/>
      <c r="UML806" s="20"/>
      <c r="UMM806" s="20"/>
      <c r="UMN806" s="20"/>
      <c r="UMO806" s="20"/>
      <c r="UMP806" s="20"/>
      <c r="UMQ806" s="20"/>
      <c r="UMR806" s="20"/>
      <c r="UMS806" s="20"/>
      <c r="UMT806" s="20"/>
      <c r="UMU806" s="20"/>
      <c r="UMV806" s="20"/>
      <c r="UMW806" s="20"/>
      <c r="UMX806" s="20"/>
      <c r="UMY806" s="20"/>
      <c r="UMZ806" s="20"/>
      <c r="UNA806" s="20"/>
      <c r="UNB806" s="20"/>
      <c r="UNC806" s="20"/>
      <c r="UND806" s="20"/>
      <c r="UNE806" s="20"/>
      <c r="UNF806" s="20"/>
      <c r="UNG806" s="20"/>
      <c r="UNH806" s="20"/>
      <c r="UNI806" s="20"/>
      <c r="UNJ806" s="20"/>
      <c r="UNK806" s="20"/>
      <c r="UNL806" s="20"/>
      <c r="UNM806" s="20"/>
      <c r="UNN806" s="20"/>
      <c r="UNO806" s="20"/>
      <c r="UNP806" s="20"/>
      <c r="UNQ806" s="20"/>
      <c r="UNR806" s="20"/>
      <c r="UNS806" s="20"/>
      <c r="UNT806" s="20"/>
      <c r="UNU806" s="20"/>
      <c r="UNV806" s="20"/>
      <c r="UNW806" s="20"/>
      <c r="UNX806" s="20"/>
      <c r="UNY806" s="20"/>
      <c r="UNZ806" s="20"/>
      <c r="UOA806" s="20"/>
      <c r="UOB806" s="20"/>
      <c r="UOC806" s="20"/>
      <c r="UOD806" s="20"/>
      <c r="UOE806" s="20"/>
      <c r="UOF806" s="20"/>
      <c r="UOG806" s="20"/>
      <c r="UOH806" s="20"/>
      <c r="UOI806" s="20"/>
      <c r="UOJ806" s="20"/>
      <c r="UOK806" s="20"/>
      <c r="UOL806" s="20"/>
      <c r="UOM806" s="20"/>
      <c r="UON806" s="20"/>
      <c r="UOO806" s="20"/>
      <c r="UOP806" s="20"/>
      <c r="UOQ806" s="20"/>
      <c r="UOR806" s="20"/>
      <c r="UOS806" s="20"/>
      <c r="UOT806" s="20"/>
      <c r="UOU806" s="20"/>
      <c r="UOV806" s="20"/>
      <c r="UOW806" s="20"/>
      <c r="UOX806" s="20"/>
      <c r="UOY806" s="20"/>
      <c r="UOZ806" s="20"/>
      <c r="UPA806" s="20"/>
      <c r="UPB806" s="20"/>
      <c r="UPC806" s="20"/>
      <c r="UPD806" s="20"/>
      <c r="UPE806" s="20"/>
      <c r="UPF806" s="20"/>
      <c r="UPG806" s="20"/>
      <c r="UPH806" s="20"/>
      <c r="UPI806" s="20"/>
      <c r="UPJ806" s="20"/>
      <c r="UPK806" s="20"/>
      <c r="UPL806" s="20"/>
      <c r="UPM806" s="20"/>
      <c r="UPN806" s="20"/>
      <c r="UPO806" s="20"/>
      <c r="UPP806" s="20"/>
      <c r="UPQ806" s="20"/>
      <c r="UPR806" s="20"/>
      <c r="UPS806" s="20"/>
      <c r="UPT806" s="20"/>
      <c r="UPU806" s="20"/>
      <c r="UPV806" s="20"/>
      <c r="UPW806" s="20"/>
      <c r="UPX806" s="20"/>
      <c r="UPY806" s="20"/>
      <c r="UPZ806" s="20"/>
      <c r="UQA806" s="20"/>
      <c r="UQB806" s="20"/>
      <c r="UQC806" s="20"/>
      <c r="UQD806" s="20"/>
      <c r="UQE806" s="20"/>
      <c r="UQF806" s="20"/>
      <c r="UQG806" s="20"/>
      <c r="UQH806" s="20"/>
      <c r="UQI806" s="20"/>
      <c r="UQJ806" s="20"/>
      <c r="UQK806" s="20"/>
      <c r="UQL806" s="20"/>
      <c r="UQM806" s="20"/>
      <c r="UQN806" s="20"/>
      <c r="UQO806" s="20"/>
      <c r="UQP806" s="20"/>
      <c r="UQQ806" s="20"/>
      <c r="UQR806" s="20"/>
      <c r="UQS806" s="20"/>
      <c r="UQT806" s="20"/>
      <c r="UQU806" s="20"/>
      <c r="UQV806" s="20"/>
      <c r="UQW806" s="20"/>
      <c r="UQX806" s="20"/>
      <c r="UQY806" s="20"/>
      <c r="UQZ806" s="20"/>
      <c r="URA806" s="20"/>
      <c r="URB806" s="20"/>
      <c r="URC806" s="20"/>
      <c r="URD806" s="20"/>
      <c r="URE806" s="20"/>
      <c r="URF806" s="20"/>
      <c r="URG806" s="20"/>
      <c r="URH806" s="20"/>
      <c r="URI806" s="20"/>
      <c r="URJ806" s="20"/>
      <c r="URK806" s="20"/>
      <c r="URL806" s="20"/>
      <c r="URM806" s="20"/>
      <c r="URN806" s="20"/>
      <c r="URO806" s="20"/>
      <c r="URP806" s="20"/>
      <c r="URQ806" s="20"/>
      <c r="URR806" s="20"/>
      <c r="URS806" s="20"/>
      <c r="URT806" s="20"/>
      <c r="URU806" s="20"/>
      <c r="URV806" s="20"/>
      <c r="URW806" s="20"/>
      <c r="URX806" s="20"/>
      <c r="URY806" s="20"/>
      <c r="URZ806" s="20"/>
      <c r="USA806" s="20"/>
      <c r="USB806" s="20"/>
      <c r="USC806" s="20"/>
      <c r="USD806" s="20"/>
      <c r="USE806" s="20"/>
      <c r="USF806" s="20"/>
      <c r="USG806" s="20"/>
      <c r="USH806" s="20"/>
      <c r="USI806" s="20"/>
      <c r="USJ806" s="20"/>
      <c r="USK806" s="20"/>
      <c r="USL806" s="20"/>
      <c r="USM806" s="20"/>
      <c r="USN806" s="20"/>
      <c r="USO806" s="20"/>
      <c r="USP806" s="20"/>
      <c r="USQ806" s="20"/>
      <c r="USR806" s="20"/>
      <c r="USS806" s="20"/>
      <c r="UST806" s="20"/>
      <c r="USU806" s="20"/>
      <c r="USV806" s="20"/>
      <c r="USW806" s="20"/>
      <c r="USX806" s="20"/>
      <c r="USY806" s="20"/>
      <c r="USZ806" s="20"/>
      <c r="UTA806" s="20"/>
      <c r="UTB806" s="20"/>
      <c r="UTC806" s="20"/>
      <c r="UTD806" s="20"/>
      <c r="UTE806" s="20"/>
      <c r="UTF806" s="20"/>
      <c r="UTG806" s="20"/>
      <c r="UTH806" s="20"/>
      <c r="UTI806" s="20"/>
      <c r="UTJ806" s="20"/>
      <c r="UTK806" s="20"/>
      <c r="UTL806" s="20"/>
      <c r="UTM806" s="20"/>
      <c r="UTN806" s="20"/>
      <c r="UTO806" s="20"/>
      <c r="UTP806" s="20"/>
      <c r="UTQ806" s="20"/>
      <c r="UTR806" s="20"/>
      <c r="UTS806" s="20"/>
      <c r="UTT806" s="20"/>
      <c r="UTU806" s="20"/>
      <c r="UTV806" s="20"/>
      <c r="UTW806" s="20"/>
      <c r="UTX806" s="20"/>
      <c r="UTY806" s="20"/>
      <c r="UTZ806" s="20"/>
      <c r="UUA806" s="20"/>
      <c r="UUB806" s="20"/>
      <c r="UUC806" s="20"/>
      <c r="UUD806" s="20"/>
      <c r="UUE806" s="20"/>
      <c r="UUF806" s="20"/>
      <c r="UUG806" s="20"/>
      <c r="UUH806" s="20"/>
      <c r="UUI806" s="20"/>
      <c r="UUJ806" s="20"/>
      <c r="UUK806" s="20"/>
      <c r="UUL806" s="20"/>
      <c r="UUM806" s="20"/>
      <c r="UUN806" s="20"/>
      <c r="UUO806" s="20"/>
      <c r="UUP806" s="20"/>
      <c r="UUQ806" s="20"/>
      <c r="UUR806" s="20"/>
      <c r="UUS806" s="20"/>
      <c r="UUT806" s="20"/>
      <c r="UUU806" s="20"/>
      <c r="UUV806" s="20"/>
      <c r="UUW806" s="20"/>
      <c r="UUX806" s="20"/>
      <c r="UUY806" s="20"/>
      <c r="UUZ806" s="20"/>
      <c r="UVA806" s="20"/>
      <c r="UVB806" s="20"/>
      <c r="UVC806" s="20"/>
      <c r="UVD806" s="20"/>
      <c r="UVE806" s="20"/>
      <c r="UVF806" s="20"/>
      <c r="UVG806" s="20"/>
      <c r="UVH806" s="20"/>
      <c r="UVI806" s="20"/>
      <c r="UVJ806" s="20"/>
      <c r="UVK806" s="20"/>
      <c r="UVL806" s="20"/>
      <c r="UVM806" s="20"/>
      <c r="UVN806" s="20"/>
      <c r="UVO806" s="20"/>
      <c r="UVP806" s="20"/>
      <c r="UVQ806" s="20"/>
      <c r="UVR806" s="20"/>
      <c r="UVS806" s="20"/>
      <c r="UVT806" s="20"/>
      <c r="UVU806" s="20"/>
      <c r="UVV806" s="20"/>
      <c r="UVW806" s="20"/>
      <c r="UVX806" s="20"/>
      <c r="UVY806" s="20"/>
      <c r="UVZ806" s="20"/>
      <c r="UWA806" s="20"/>
      <c r="UWB806" s="20"/>
      <c r="UWC806" s="20"/>
      <c r="UWD806" s="20"/>
      <c r="UWE806" s="20"/>
      <c r="UWF806" s="20"/>
      <c r="UWG806" s="20"/>
      <c r="UWH806" s="20"/>
      <c r="UWI806" s="20"/>
      <c r="UWJ806" s="20"/>
      <c r="UWK806" s="20"/>
      <c r="UWL806" s="20"/>
      <c r="UWM806" s="20"/>
      <c r="UWN806" s="20"/>
      <c r="UWO806" s="20"/>
      <c r="UWP806" s="20"/>
      <c r="UWQ806" s="20"/>
      <c r="UWR806" s="20"/>
      <c r="UWS806" s="20"/>
      <c r="UWT806" s="20"/>
      <c r="UWU806" s="20"/>
      <c r="UWV806" s="20"/>
      <c r="UWW806" s="20"/>
      <c r="UWX806" s="20"/>
      <c r="UWY806" s="20"/>
      <c r="UWZ806" s="20"/>
      <c r="UXA806" s="20"/>
      <c r="UXB806" s="20"/>
      <c r="UXC806" s="20"/>
      <c r="UXD806" s="20"/>
      <c r="UXE806" s="20"/>
      <c r="UXF806" s="20"/>
      <c r="UXG806" s="20"/>
      <c r="UXH806" s="20"/>
      <c r="UXI806" s="20"/>
      <c r="UXJ806" s="20"/>
      <c r="UXK806" s="20"/>
      <c r="UXL806" s="20"/>
      <c r="UXM806" s="20"/>
      <c r="UXN806" s="20"/>
      <c r="UXO806" s="20"/>
      <c r="UXP806" s="20"/>
      <c r="UXQ806" s="20"/>
      <c r="UXR806" s="20"/>
      <c r="UXS806" s="20"/>
      <c r="UXT806" s="20"/>
      <c r="UXU806" s="20"/>
      <c r="UXV806" s="20"/>
      <c r="UXW806" s="20"/>
      <c r="UXX806" s="20"/>
      <c r="UXY806" s="20"/>
      <c r="UXZ806" s="20"/>
      <c r="UYA806" s="20"/>
      <c r="UYB806" s="20"/>
      <c r="UYC806" s="20"/>
      <c r="UYD806" s="20"/>
      <c r="UYE806" s="20"/>
      <c r="UYF806" s="20"/>
      <c r="UYG806" s="20"/>
      <c r="UYH806" s="20"/>
      <c r="UYI806" s="20"/>
      <c r="UYJ806" s="20"/>
      <c r="UYK806" s="20"/>
      <c r="UYL806" s="20"/>
      <c r="UYM806" s="20"/>
      <c r="UYN806" s="20"/>
      <c r="UYO806" s="20"/>
      <c r="UYP806" s="20"/>
      <c r="UYQ806" s="20"/>
      <c r="UYR806" s="20"/>
      <c r="UYS806" s="20"/>
      <c r="UYT806" s="20"/>
      <c r="UYU806" s="20"/>
      <c r="UYV806" s="20"/>
      <c r="UYW806" s="20"/>
      <c r="UYX806" s="20"/>
      <c r="UYY806" s="20"/>
      <c r="UYZ806" s="20"/>
      <c r="UZA806" s="20"/>
      <c r="UZB806" s="20"/>
      <c r="UZC806" s="20"/>
      <c r="UZD806" s="20"/>
      <c r="UZE806" s="20"/>
      <c r="UZF806" s="20"/>
      <c r="UZG806" s="20"/>
      <c r="UZH806" s="20"/>
      <c r="UZI806" s="20"/>
      <c r="UZJ806" s="20"/>
      <c r="UZK806" s="20"/>
      <c r="UZL806" s="20"/>
      <c r="UZM806" s="20"/>
      <c r="UZN806" s="20"/>
      <c r="UZO806" s="20"/>
      <c r="UZP806" s="20"/>
      <c r="UZQ806" s="20"/>
      <c r="UZR806" s="20"/>
      <c r="UZS806" s="20"/>
      <c r="UZT806" s="20"/>
      <c r="UZU806" s="20"/>
      <c r="UZV806" s="20"/>
      <c r="UZW806" s="20"/>
      <c r="UZX806" s="20"/>
      <c r="UZY806" s="20"/>
      <c r="UZZ806" s="20"/>
      <c r="VAA806" s="20"/>
      <c r="VAB806" s="20"/>
      <c r="VAC806" s="20"/>
      <c r="VAD806" s="20"/>
      <c r="VAE806" s="20"/>
      <c r="VAF806" s="20"/>
      <c r="VAG806" s="20"/>
      <c r="VAH806" s="20"/>
      <c r="VAI806" s="20"/>
      <c r="VAJ806" s="20"/>
      <c r="VAK806" s="20"/>
      <c r="VAL806" s="20"/>
      <c r="VAM806" s="20"/>
      <c r="VAN806" s="20"/>
      <c r="VAO806" s="20"/>
      <c r="VAP806" s="20"/>
      <c r="VAQ806" s="20"/>
      <c r="VAR806" s="20"/>
      <c r="VAS806" s="20"/>
      <c r="VAT806" s="20"/>
      <c r="VAU806" s="20"/>
      <c r="VAV806" s="20"/>
      <c r="VAW806" s="20"/>
      <c r="VAX806" s="20"/>
      <c r="VAY806" s="20"/>
      <c r="VAZ806" s="20"/>
      <c r="VBA806" s="20"/>
      <c r="VBB806" s="20"/>
      <c r="VBC806" s="20"/>
      <c r="VBD806" s="20"/>
      <c r="VBE806" s="20"/>
      <c r="VBF806" s="20"/>
      <c r="VBG806" s="20"/>
      <c r="VBH806" s="20"/>
      <c r="VBI806" s="20"/>
      <c r="VBJ806" s="20"/>
      <c r="VBK806" s="20"/>
      <c r="VBL806" s="20"/>
      <c r="VBM806" s="20"/>
      <c r="VBN806" s="20"/>
      <c r="VBO806" s="20"/>
      <c r="VBP806" s="20"/>
      <c r="VBQ806" s="20"/>
      <c r="VBR806" s="20"/>
      <c r="VBS806" s="20"/>
      <c r="VBT806" s="20"/>
      <c r="VBU806" s="20"/>
      <c r="VBV806" s="20"/>
      <c r="VBW806" s="20"/>
      <c r="VBX806" s="20"/>
      <c r="VBY806" s="20"/>
      <c r="VBZ806" s="20"/>
      <c r="VCA806" s="20"/>
      <c r="VCB806" s="20"/>
      <c r="VCC806" s="20"/>
      <c r="VCD806" s="20"/>
      <c r="VCE806" s="20"/>
      <c r="VCF806" s="20"/>
      <c r="VCG806" s="20"/>
      <c r="VCH806" s="20"/>
      <c r="VCI806" s="20"/>
      <c r="VCJ806" s="20"/>
      <c r="VCK806" s="20"/>
      <c r="VCL806" s="20"/>
      <c r="VCM806" s="20"/>
      <c r="VCN806" s="20"/>
      <c r="VCO806" s="20"/>
      <c r="VCP806" s="20"/>
      <c r="VCQ806" s="20"/>
      <c r="VCR806" s="20"/>
      <c r="VCS806" s="20"/>
      <c r="VCT806" s="20"/>
      <c r="VCU806" s="20"/>
      <c r="VCV806" s="20"/>
      <c r="VCW806" s="20"/>
      <c r="VCX806" s="20"/>
      <c r="VCY806" s="20"/>
      <c r="VCZ806" s="20"/>
      <c r="VDA806" s="20"/>
      <c r="VDB806" s="20"/>
      <c r="VDC806" s="20"/>
      <c r="VDD806" s="20"/>
      <c r="VDE806" s="20"/>
      <c r="VDF806" s="20"/>
      <c r="VDG806" s="20"/>
      <c r="VDH806" s="20"/>
      <c r="VDI806" s="20"/>
      <c r="VDJ806" s="20"/>
      <c r="VDK806" s="20"/>
      <c r="VDL806" s="20"/>
      <c r="VDM806" s="20"/>
      <c r="VDN806" s="20"/>
      <c r="VDO806" s="20"/>
      <c r="VDP806" s="20"/>
      <c r="VDQ806" s="20"/>
      <c r="VDR806" s="20"/>
      <c r="VDS806" s="20"/>
      <c r="VDT806" s="20"/>
      <c r="VDU806" s="20"/>
      <c r="VDV806" s="20"/>
      <c r="VDW806" s="20"/>
      <c r="VDX806" s="20"/>
      <c r="VDY806" s="20"/>
      <c r="VDZ806" s="20"/>
      <c r="VEA806" s="20"/>
      <c r="VEB806" s="20"/>
      <c r="VEC806" s="20"/>
      <c r="VED806" s="20"/>
      <c r="VEE806" s="20"/>
      <c r="VEF806" s="20"/>
      <c r="VEG806" s="20"/>
      <c r="VEH806" s="20"/>
      <c r="VEI806" s="20"/>
      <c r="VEJ806" s="20"/>
      <c r="VEK806" s="20"/>
      <c r="VEL806" s="20"/>
      <c r="VEM806" s="20"/>
      <c r="VEN806" s="20"/>
      <c r="VEO806" s="20"/>
      <c r="VEP806" s="20"/>
      <c r="VEQ806" s="20"/>
      <c r="VER806" s="20"/>
      <c r="VES806" s="20"/>
      <c r="VET806" s="20"/>
      <c r="VEU806" s="20"/>
      <c r="VEV806" s="20"/>
      <c r="VEW806" s="20"/>
      <c r="VEX806" s="20"/>
      <c r="VEY806" s="20"/>
      <c r="VEZ806" s="20"/>
      <c r="VFA806" s="20"/>
      <c r="VFB806" s="20"/>
      <c r="VFC806" s="20"/>
      <c r="VFD806" s="20"/>
      <c r="VFE806" s="20"/>
      <c r="VFF806" s="20"/>
      <c r="VFG806" s="20"/>
      <c r="VFH806" s="20"/>
      <c r="VFI806" s="20"/>
      <c r="VFJ806" s="20"/>
      <c r="VFK806" s="20"/>
      <c r="VFL806" s="20"/>
      <c r="VFM806" s="20"/>
      <c r="VFN806" s="20"/>
      <c r="VFO806" s="20"/>
      <c r="VFP806" s="20"/>
      <c r="VFQ806" s="20"/>
      <c r="VFR806" s="20"/>
      <c r="VFS806" s="20"/>
      <c r="VFT806" s="20"/>
      <c r="VFU806" s="20"/>
      <c r="VFV806" s="20"/>
      <c r="VFW806" s="20"/>
      <c r="VFX806" s="20"/>
      <c r="VFY806" s="20"/>
      <c r="VFZ806" s="20"/>
      <c r="VGA806" s="20"/>
      <c r="VGB806" s="20"/>
      <c r="VGC806" s="20"/>
      <c r="VGD806" s="20"/>
      <c r="VGE806" s="20"/>
      <c r="VGF806" s="20"/>
      <c r="VGG806" s="20"/>
      <c r="VGH806" s="20"/>
      <c r="VGI806" s="20"/>
      <c r="VGJ806" s="20"/>
      <c r="VGK806" s="20"/>
      <c r="VGL806" s="20"/>
      <c r="VGM806" s="20"/>
      <c r="VGN806" s="20"/>
      <c r="VGO806" s="20"/>
      <c r="VGP806" s="20"/>
      <c r="VGQ806" s="20"/>
      <c r="VGR806" s="20"/>
      <c r="VGS806" s="20"/>
      <c r="VGT806" s="20"/>
      <c r="VGU806" s="20"/>
      <c r="VGV806" s="20"/>
      <c r="VGW806" s="20"/>
      <c r="VGX806" s="20"/>
      <c r="VGY806" s="20"/>
      <c r="VGZ806" s="20"/>
      <c r="VHA806" s="20"/>
      <c r="VHB806" s="20"/>
      <c r="VHC806" s="20"/>
      <c r="VHD806" s="20"/>
      <c r="VHE806" s="20"/>
      <c r="VHF806" s="20"/>
      <c r="VHG806" s="20"/>
      <c r="VHH806" s="20"/>
      <c r="VHI806" s="20"/>
      <c r="VHJ806" s="20"/>
      <c r="VHK806" s="20"/>
      <c r="VHL806" s="20"/>
      <c r="VHM806" s="20"/>
      <c r="VHN806" s="20"/>
      <c r="VHO806" s="20"/>
      <c r="VHP806" s="20"/>
      <c r="VHQ806" s="20"/>
      <c r="VHR806" s="20"/>
      <c r="VHS806" s="20"/>
      <c r="VHT806" s="20"/>
      <c r="VHU806" s="20"/>
      <c r="VHV806" s="20"/>
      <c r="VHW806" s="20"/>
      <c r="VHX806" s="20"/>
      <c r="VHY806" s="20"/>
      <c r="VHZ806" s="20"/>
      <c r="VIA806" s="20"/>
      <c r="VIB806" s="20"/>
      <c r="VIC806" s="20"/>
      <c r="VID806" s="20"/>
      <c r="VIE806" s="20"/>
      <c r="VIF806" s="20"/>
      <c r="VIG806" s="20"/>
      <c r="VIH806" s="20"/>
      <c r="VII806" s="20"/>
      <c r="VIJ806" s="20"/>
      <c r="VIK806" s="20"/>
      <c r="VIL806" s="20"/>
      <c r="VIM806" s="20"/>
      <c r="VIN806" s="20"/>
      <c r="VIO806" s="20"/>
      <c r="VIP806" s="20"/>
      <c r="VIQ806" s="20"/>
      <c r="VIR806" s="20"/>
      <c r="VIS806" s="20"/>
      <c r="VIT806" s="20"/>
      <c r="VIU806" s="20"/>
      <c r="VIV806" s="20"/>
      <c r="VIW806" s="20"/>
      <c r="VIX806" s="20"/>
      <c r="VIY806" s="20"/>
      <c r="VIZ806" s="20"/>
      <c r="VJA806" s="20"/>
      <c r="VJB806" s="20"/>
      <c r="VJC806" s="20"/>
      <c r="VJD806" s="20"/>
      <c r="VJE806" s="20"/>
      <c r="VJF806" s="20"/>
      <c r="VJG806" s="20"/>
      <c r="VJH806" s="20"/>
      <c r="VJI806" s="20"/>
      <c r="VJJ806" s="20"/>
      <c r="VJK806" s="20"/>
      <c r="VJL806" s="20"/>
      <c r="VJM806" s="20"/>
      <c r="VJN806" s="20"/>
      <c r="VJO806" s="20"/>
      <c r="VJP806" s="20"/>
      <c r="VJQ806" s="20"/>
      <c r="VJR806" s="20"/>
      <c r="VJS806" s="20"/>
      <c r="VJT806" s="20"/>
      <c r="VJU806" s="20"/>
      <c r="VJV806" s="20"/>
      <c r="VJW806" s="20"/>
      <c r="VJX806" s="20"/>
      <c r="VJY806" s="20"/>
      <c r="VJZ806" s="20"/>
      <c r="VKA806" s="20"/>
      <c r="VKB806" s="20"/>
      <c r="VKC806" s="20"/>
      <c r="VKD806" s="20"/>
      <c r="VKE806" s="20"/>
      <c r="VKF806" s="20"/>
      <c r="VKG806" s="20"/>
      <c r="VKH806" s="20"/>
      <c r="VKI806" s="20"/>
      <c r="VKJ806" s="20"/>
      <c r="VKK806" s="20"/>
      <c r="VKL806" s="20"/>
      <c r="VKM806" s="20"/>
      <c r="VKN806" s="20"/>
      <c r="VKO806" s="20"/>
      <c r="VKP806" s="20"/>
      <c r="VKQ806" s="20"/>
      <c r="VKR806" s="20"/>
      <c r="VKS806" s="20"/>
      <c r="VKT806" s="20"/>
      <c r="VKU806" s="20"/>
      <c r="VKV806" s="20"/>
      <c r="VKW806" s="20"/>
      <c r="VKX806" s="20"/>
      <c r="VKY806" s="20"/>
      <c r="VKZ806" s="20"/>
      <c r="VLA806" s="20"/>
      <c r="VLB806" s="20"/>
      <c r="VLC806" s="20"/>
      <c r="VLD806" s="20"/>
      <c r="VLE806" s="20"/>
      <c r="VLF806" s="20"/>
      <c r="VLG806" s="20"/>
      <c r="VLH806" s="20"/>
      <c r="VLI806" s="20"/>
      <c r="VLJ806" s="20"/>
      <c r="VLK806" s="20"/>
      <c r="VLL806" s="20"/>
      <c r="VLM806" s="20"/>
      <c r="VLN806" s="20"/>
      <c r="VLO806" s="20"/>
      <c r="VLP806" s="20"/>
      <c r="VLQ806" s="20"/>
      <c r="VLR806" s="20"/>
      <c r="VLS806" s="20"/>
      <c r="VLT806" s="20"/>
      <c r="VLU806" s="20"/>
      <c r="VLV806" s="20"/>
      <c r="VLW806" s="20"/>
      <c r="VLX806" s="20"/>
      <c r="VLY806" s="20"/>
      <c r="VLZ806" s="20"/>
      <c r="VMA806" s="20"/>
      <c r="VMB806" s="20"/>
      <c r="VMC806" s="20"/>
      <c r="VMD806" s="20"/>
      <c r="VME806" s="20"/>
      <c r="VMF806" s="20"/>
      <c r="VMG806" s="20"/>
      <c r="VMH806" s="20"/>
      <c r="VMI806" s="20"/>
      <c r="VMJ806" s="20"/>
      <c r="VMK806" s="20"/>
      <c r="VML806" s="20"/>
      <c r="VMM806" s="20"/>
      <c r="VMN806" s="20"/>
      <c r="VMO806" s="20"/>
      <c r="VMP806" s="20"/>
      <c r="VMQ806" s="20"/>
      <c r="VMR806" s="20"/>
      <c r="VMS806" s="20"/>
      <c r="VMT806" s="20"/>
      <c r="VMU806" s="20"/>
      <c r="VMV806" s="20"/>
      <c r="VMW806" s="20"/>
      <c r="VMX806" s="20"/>
      <c r="VMY806" s="20"/>
      <c r="VMZ806" s="20"/>
      <c r="VNA806" s="20"/>
      <c r="VNB806" s="20"/>
      <c r="VNC806" s="20"/>
      <c r="VND806" s="20"/>
      <c r="VNE806" s="20"/>
      <c r="VNF806" s="20"/>
      <c r="VNG806" s="20"/>
      <c r="VNH806" s="20"/>
      <c r="VNI806" s="20"/>
      <c r="VNJ806" s="20"/>
      <c r="VNK806" s="20"/>
      <c r="VNL806" s="20"/>
      <c r="VNM806" s="20"/>
      <c r="VNN806" s="20"/>
      <c r="VNO806" s="20"/>
      <c r="VNP806" s="20"/>
      <c r="VNQ806" s="20"/>
      <c r="VNR806" s="20"/>
      <c r="VNS806" s="20"/>
      <c r="VNT806" s="20"/>
      <c r="VNU806" s="20"/>
      <c r="VNV806" s="20"/>
      <c r="VNW806" s="20"/>
      <c r="VNX806" s="20"/>
      <c r="VNY806" s="20"/>
      <c r="VNZ806" s="20"/>
      <c r="VOA806" s="20"/>
      <c r="VOB806" s="20"/>
      <c r="VOC806" s="20"/>
      <c r="VOD806" s="20"/>
      <c r="VOE806" s="20"/>
      <c r="VOF806" s="20"/>
      <c r="VOG806" s="20"/>
      <c r="VOH806" s="20"/>
      <c r="VOI806" s="20"/>
      <c r="VOJ806" s="20"/>
      <c r="VOK806" s="20"/>
      <c r="VOL806" s="20"/>
      <c r="VOM806" s="20"/>
      <c r="VON806" s="20"/>
      <c r="VOO806" s="20"/>
      <c r="VOP806" s="20"/>
      <c r="VOQ806" s="20"/>
      <c r="VOR806" s="20"/>
      <c r="VOS806" s="20"/>
      <c r="VOT806" s="20"/>
      <c r="VOU806" s="20"/>
      <c r="VOV806" s="20"/>
      <c r="VOW806" s="20"/>
      <c r="VOX806" s="20"/>
      <c r="VOY806" s="20"/>
      <c r="VOZ806" s="20"/>
      <c r="VPA806" s="20"/>
      <c r="VPB806" s="20"/>
      <c r="VPC806" s="20"/>
      <c r="VPD806" s="20"/>
      <c r="VPE806" s="20"/>
      <c r="VPF806" s="20"/>
      <c r="VPG806" s="20"/>
      <c r="VPH806" s="20"/>
      <c r="VPI806" s="20"/>
      <c r="VPJ806" s="20"/>
      <c r="VPK806" s="20"/>
      <c r="VPL806" s="20"/>
      <c r="VPM806" s="20"/>
      <c r="VPN806" s="20"/>
      <c r="VPO806" s="20"/>
      <c r="VPP806" s="20"/>
      <c r="VPQ806" s="20"/>
      <c r="VPR806" s="20"/>
      <c r="VPS806" s="20"/>
      <c r="VPT806" s="20"/>
      <c r="VPU806" s="20"/>
      <c r="VPV806" s="20"/>
      <c r="VPW806" s="20"/>
      <c r="VPX806" s="20"/>
      <c r="VPY806" s="20"/>
      <c r="VPZ806" s="20"/>
      <c r="VQA806" s="20"/>
      <c r="VQB806" s="20"/>
      <c r="VQC806" s="20"/>
      <c r="VQD806" s="20"/>
      <c r="VQE806" s="20"/>
      <c r="VQF806" s="20"/>
      <c r="VQG806" s="20"/>
      <c r="VQH806" s="20"/>
      <c r="VQI806" s="20"/>
      <c r="VQJ806" s="20"/>
      <c r="VQK806" s="20"/>
      <c r="VQL806" s="20"/>
      <c r="VQM806" s="20"/>
      <c r="VQN806" s="20"/>
      <c r="VQO806" s="20"/>
      <c r="VQP806" s="20"/>
      <c r="VQQ806" s="20"/>
      <c r="VQR806" s="20"/>
      <c r="VQS806" s="20"/>
      <c r="VQT806" s="20"/>
      <c r="VQU806" s="20"/>
      <c r="VQV806" s="20"/>
      <c r="VQW806" s="20"/>
      <c r="VQX806" s="20"/>
      <c r="VQY806" s="20"/>
      <c r="VQZ806" s="20"/>
      <c r="VRA806" s="20"/>
      <c r="VRB806" s="20"/>
      <c r="VRC806" s="20"/>
      <c r="VRD806" s="20"/>
      <c r="VRE806" s="20"/>
      <c r="VRF806" s="20"/>
      <c r="VRG806" s="20"/>
      <c r="VRH806" s="20"/>
      <c r="VRI806" s="20"/>
      <c r="VRJ806" s="20"/>
      <c r="VRK806" s="20"/>
      <c r="VRL806" s="20"/>
      <c r="VRM806" s="20"/>
      <c r="VRN806" s="20"/>
      <c r="VRO806" s="20"/>
      <c r="VRP806" s="20"/>
      <c r="VRQ806" s="20"/>
      <c r="VRR806" s="20"/>
      <c r="VRS806" s="20"/>
      <c r="VRT806" s="20"/>
      <c r="VRU806" s="20"/>
      <c r="VRV806" s="20"/>
      <c r="VRW806" s="20"/>
      <c r="VRX806" s="20"/>
      <c r="VRY806" s="20"/>
      <c r="VRZ806" s="20"/>
      <c r="VSA806" s="20"/>
      <c r="VSB806" s="20"/>
      <c r="VSC806" s="20"/>
      <c r="VSD806" s="20"/>
      <c r="VSE806" s="20"/>
      <c r="VSF806" s="20"/>
      <c r="VSG806" s="20"/>
      <c r="VSH806" s="20"/>
      <c r="VSI806" s="20"/>
      <c r="VSJ806" s="20"/>
      <c r="VSK806" s="20"/>
      <c r="VSL806" s="20"/>
      <c r="VSM806" s="20"/>
      <c r="VSN806" s="20"/>
      <c r="VSO806" s="20"/>
      <c r="VSP806" s="20"/>
      <c r="VSQ806" s="20"/>
      <c r="VSR806" s="20"/>
      <c r="VSS806" s="20"/>
      <c r="VST806" s="20"/>
      <c r="VSU806" s="20"/>
      <c r="VSV806" s="20"/>
      <c r="VSW806" s="20"/>
      <c r="VSX806" s="20"/>
      <c r="VSY806" s="20"/>
      <c r="VSZ806" s="20"/>
      <c r="VTA806" s="20"/>
      <c r="VTB806" s="20"/>
      <c r="VTC806" s="20"/>
      <c r="VTD806" s="20"/>
      <c r="VTE806" s="20"/>
      <c r="VTF806" s="20"/>
      <c r="VTG806" s="20"/>
      <c r="VTH806" s="20"/>
      <c r="VTI806" s="20"/>
      <c r="VTJ806" s="20"/>
      <c r="VTK806" s="20"/>
      <c r="VTL806" s="20"/>
      <c r="VTM806" s="20"/>
      <c r="VTN806" s="20"/>
      <c r="VTO806" s="20"/>
      <c r="VTP806" s="20"/>
      <c r="VTQ806" s="20"/>
      <c r="VTR806" s="20"/>
      <c r="VTS806" s="20"/>
      <c r="VTT806" s="20"/>
      <c r="VTU806" s="20"/>
      <c r="VTV806" s="20"/>
      <c r="VTW806" s="20"/>
      <c r="VTX806" s="20"/>
      <c r="VTY806" s="20"/>
      <c r="VTZ806" s="20"/>
      <c r="VUA806" s="20"/>
      <c r="VUB806" s="20"/>
      <c r="VUC806" s="20"/>
      <c r="VUD806" s="20"/>
      <c r="VUE806" s="20"/>
      <c r="VUF806" s="20"/>
      <c r="VUG806" s="20"/>
      <c r="VUH806" s="20"/>
      <c r="VUI806" s="20"/>
      <c r="VUJ806" s="20"/>
      <c r="VUK806" s="20"/>
      <c r="VUL806" s="20"/>
      <c r="VUM806" s="20"/>
      <c r="VUN806" s="20"/>
      <c r="VUO806" s="20"/>
      <c r="VUP806" s="20"/>
      <c r="VUQ806" s="20"/>
      <c r="VUR806" s="20"/>
      <c r="VUS806" s="20"/>
      <c r="VUT806" s="20"/>
      <c r="VUU806" s="20"/>
      <c r="VUV806" s="20"/>
      <c r="VUW806" s="20"/>
      <c r="VUX806" s="20"/>
      <c r="VUY806" s="20"/>
      <c r="VUZ806" s="20"/>
      <c r="VVA806" s="20"/>
      <c r="VVB806" s="20"/>
      <c r="VVC806" s="20"/>
      <c r="VVD806" s="20"/>
      <c r="VVE806" s="20"/>
      <c r="VVF806" s="20"/>
      <c r="VVG806" s="20"/>
      <c r="VVH806" s="20"/>
      <c r="VVI806" s="20"/>
      <c r="VVJ806" s="20"/>
      <c r="VVK806" s="20"/>
      <c r="VVL806" s="20"/>
      <c r="VVM806" s="20"/>
      <c r="VVN806" s="20"/>
      <c r="VVO806" s="20"/>
      <c r="VVP806" s="20"/>
      <c r="VVQ806" s="20"/>
      <c r="VVR806" s="20"/>
      <c r="VVS806" s="20"/>
      <c r="VVT806" s="20"/>
      <c r="VVU806" s="20"/>
      <c r="VVV806" s="20"/>
      <c r="VVW806" s="20"/>
      <c r="VVX806" s="20"/>
      <c r="VVY806" s="20"/>
      <c r="VVZ806" s="20"/>
      <c r="VWA806" s="20"/>
      <c r="VWB806" s="20"/>
      <c r="VWC806" s="20"/>
      <c r="VWD806" s="20"/>
      <c r="VWE806" s="20"/>
      <c r="VWF806" s="20"/>
      <c r="VWG806" s="20"/>
      <c r="VWH806" s="20"/>
      <c r="VWI806" s="20"/>
      <c r="VWJ806" s="20"/>
      <c r="VWK806" s="20"/>
      <c r="VWL806" s="20"/>
      <c r="VWM806" s="20"/>
      <c r="VWN806" s="20"/>
      <c r="VWO806" s="20"/>
      <c r="VWP806" s="20"/>
      <c r="VWQ806" s="20"/>
      <c r="VWR806" s="20"/>
      <c r="VWS806" s="20"/>
      <c r="VWT806" s="20"/>
      <c r="VWU806" s="20"/>
      <c r="VWV806" s="20"/>
      <c r="VWW806" s="20"/>
      <c r="VWX806" s="20"/>
      <c r="VWY806" s="20"/>
      <c r="VWZ806" s="20"/>
      <c r="VXA806" s="20"/>
      <c r="VXB806" s="20"/>
      <c r="VXC806" s="20"/>
      <c r="VXD806" s="20"/>
      <c r="VXE806" s="20"/>
      <c r="VXF806" s="20"/>
      <c r="VXG806" s="20"/>
      <c r="VXH806" s="20"/>
      <c r="VXI806" s="20"/>
      <c r="VXJ806" s="20"/>
      <c r="VXK806" s="20"/>
      <c r="VXL806" s="20"/>
      <c r="VXM806" s="20"/>
      <c r="VXN806" s="20"/>
      <c r="VXO806" s="20"/>
      <c r="VXP806" s="20"/>
      <c r="VXQ806" s="20"/>
      <c r="VXR806" s="20"/>
      <c r="VXS806" s="20"/>
      <c r="VXT806" s="20"/>
      <c r="VXU806" s="20"/>
      <c r="VXV806" s="20"/>
      <c r="VXW806" s="20"/>
      <c r="VXX806" s="20"/>
      <c r="VXY806" s="20"/>
      <c r="VXZ806" s="20"/>
      <c r="VYA806" s="20"/>
      <c r="VYB806" s="20"/>
      <c r="VYC806" s="20"/>
      <c r="VYD806" s="20"/>
      <c r="VYE806" s="20"/>
      <c r="VYF806" s="20"/>
      <c r="VYG806" s="20"/>
      <c r="VYH806" s="20"/>
      <c r="VYI806" s="20"/>
      <c r="VYJ806" s="20"/>
      <c r="VYK806" s="20"/>
      <c r="VYL806" s="20"/>
      <c r="VYM806" s="20"/>
      <c r="VYN806" s="20"/>
      <c r="VYO806" s="20"/>
      <c r="VYP806" s="20"/>
      <c r="VYQ806" s="20"/>
      <c r="VYR806" s="20"/>
      <c r="VYS806" s="20"/>
      <c r="VYT806" s="20"/>
      <c r="VYU806" s="20"/>
      <c r="VYV806" s="20"/>
      <c r="VYW806" s="20"/>
      <c r="VYX806" s="20"/>
      <c r="VYY806" s="20"/>
      <c r="VYZ806" s="20"/>
      <c r="VZA806" s="20"/>
      <c r="VZB806" s="20"/>
      <c r="VZC806" s="20"/>
      <c r="VZD806" s="20"/>
      <c r="VZE806" s="20"/>
      <c r="VZF806" s="20"/>
      <c r="VZG806" s="20"/>
      <c r="VZH806" s="20"/>
      <c r="VZI806" s="20"/>
      <c r="VZJ806" s="20"/>
      <c r="VZK806" s="20"/>
      <c r="VZL806" s="20"/>
      <c r="VZM806" s="20"/>
      <c r="VZN806" s="20"/>
      <c r="VZO806" s="20"/>
      <c r="VZP806" s="20"/>
      <c r="VZQ806" s="20"/>
      <c r="VZR806" s="20"/>
      <c r="VZS806" s="20"/>
      <c r="VZT806" s="20"/>
      <c r="VZU806" s="20"/>
      <c r="VZV806" s="20"/>
      <c r="VZW806" s="20"/>
      <c r="VZX806" s="20"/>
      <c r="VZY806" s="20"/>
      <c r="VZZ806" s="20"/>
      <c r="WAA806" s="20"/>
      <c r="WAB806" s="20"/>
      <c r="WAC806" s="20"/>
      <c r="WAD806" s="20"/>
      <c r="WAE806" s="20"/>
      <c r="WAF806" s="20"/>
      <c r="WAG806" s="20"/>
      <c r="WAH806" s="20"/>
      <c r="WAI806" s="20"/>
      <c r="WAJ806" s="20"/>
      <c r="WAK806" s="20"/>
      <c r="WAL806" s="20"/>
      <c r="WAM806" s="20"/>
      <c r="WAN806" s="20"/>
      <c r="WAO806" s="20"/>
      <c r="WAP806" s="20"/>
      <c r="WAQ806" s="20"/>
      <c r="WAR806" s="20"/>
      <c r="WAS806" s="20"/>
      <c r="WAT806" s="20"/>
      <c r="WAU806" s="20"/>
      <c r="WAV806" s="20"/>
      <c r="WAW806" s="20"/>
      <c r="WAX806" s="20"/>
      <c r="WAY806" s="20"/>
      <c r="WAZ806" s="20"/>
      <c r="WBA806" s="20"/>
      <c r="WBB806" s="20"/>
      <c r="WBC806" s="20"/>
      <c r="WBD806" s="20"/>
      <c r="WBE806" s="20"/>
      <c r="WBF806" s="20"/>
      <c r="WBG806" s="20"/>
      <c r="WBH806" s="20"/>
      <c r="WBI806" s="20"/>
      <c r="WBJ806" s="20"/>
      <c r="WBK806" s="20"/>
      <c r="WBL806" s="20"/>
      <c r="WBM806" s="20"/>
      <c r="WBN806" s="20"/>
      <c r="WBO806" s="20"/>
      <c r="WBP806" s="20"/>
      <c r="WBQ806" s="20"/>
      <c r="WBR806" s="20"/>
      <c r="WBS806" s="20"/>
      <c r="WBT806" s="20"/>
      <c r="WBU806" s="20"/>
      <c r="WBV806" s="20"/>
      <c r="WBW806" s="20"/>
      <c r="WBX806" s="20"/>
      <c r="WBY806" s="20"/>
      <c r="WBZ806" s="20"/>
      <c r="WCA806" s="20"/>
      <c r="WCB806" s="20"/>
      <c r="WCC806" s="20"/>
      <c r="WCD806" s="20"/>
      <c r="WCE806" s="20"/>
      <c r="WCF806" s="20"/>
      <c r="WCG806" s="20"/>
      <c r="WCH806" s="20"/>
      <c r="WCI806" s="20"/>
      <c r="WCJ806" s="20"/>
      <c r="WCK806" s="20"/>
      <c r="WCL806" s="20"/>
      <c r="WCM806" s="20"/>
      <c r="WCN806" s="20"/>
      <c r="WCO806" s="20"/>
      <c r="WCP806" s="20"/>
      <c r="WCQ806" s="20"/>
      <c r="WCR806" s="20"/>
      <c r="WCS806" s="20"/>
      <c r="WCT806" s="20"/>
      <c r="WCU806" s="20"/>
      <c r="WCV806" s="20"/>
      <c r="WCW806" s="20"/>
      <c r="WCX806" s="20"/>
      <c r="WCY806" s="20"/>
      <c r="WCZ806" s="20"/>
      <c r="WDA806" s="20"/>
      <c r="WDB806" s="20"/>
      <c r="WDC806" s="20"/>
      <c r="WDD806" s="20"/>
      <c r="WDE806" s="20"/>
      <c r="WDF806" s="20"/>
      <c r="WDG806" s="20"/>
      <c r="WDH806" s="20"/>
      <c r="WDI806" s="20"/>
      <c r="WDJ806" s="20"/>
      <c r="WDK806" s="20"/>
      <c r="WDL806" s="20"/>
      <c r="WDM806" s="20"/>
      <c r="WDN806" s="20"/>
      <c r="WDO806" s="20"/>
      <c r="WDP806" s="20"/>
      <c r="WDQ806" s="20"/>
      <c r="WDR806" s="20"/>
      <c r="WDS806" s="20"/>
      <c r="WDT806" s="20"/>
      <c r="WDU806" s="20"/>
      <c r="WDV806" s="20"/>
      <c r="WDW806" s="20"/>
      <c r="WDX806" s="20"/>
      <c r="WDY806" s="20"/>
      <c r="WDZ806" s="20"/>
      <c r="WEA806" s="20"/>
      <c r="WEB806" s="20"/>
      <c r="WEC806" s="20"/>
      <c r="WED806" s="20"/>
      <c r="WEE806" s="20"/>
      <c r="WEF806" s="20"/>
      <c r="WEG806" s="20"/>
      <c r="WEH806" s="20"/>
      <c r="WEI806" s="20"/>
      <c r="WEJ806" s="20"/>
      <c r="WEK806" s="20"/>
      <c r="WEL806" s="20"/>
      <c r="WEM806" s="20"/>
      <c r="WEN806" s="20"/>
      <c r="WEO806" s="20"/>
      <c r="WEP806" s="20"/>
      <c r="WEQ806" s="20"/>
      <c r="WER806" s="20"/>
      <c r="WES806" s="20"/>
      <c r="WET806" s="20"/>
      <c r="WEU806" s="20"/>
      <c r="WEV806" s="20"/>
      <c r="WEW806" s="20"/>
      <c r="WEX806" s="20"/>
      <c r="WEY806" s="20"/>
      <c r="WEZ806" s="20"/>
      <c r="WFA806" s="20"/>
      <c r="WFB806" s="20"/>
      <c r="WFC806" s="20"/>
      <c r="WFD806" s="20"/>
      <c r="WFE806" s="20"/>
      <c r="WFF806" s="20"/>
      <c r="WFG806" s="20"/>
      <c r="WFH806" s="20"/>
      <c r="WFI806" s="20"/>
      <c r="WFJ806" s="20"/>
      <c r="WFK806" s="20"/>
      <c r="WFL806" s="20"/>
      <c r="WFM806" s="20"/>
      <c r="WFN806" s="20"/>
      <c r="WFO806" s="20"/>
      <c r="WFP806" s="20"/>
      <c r="WFQ806" s="20"/>
      <c r="WFR806" s="20"/>
      <c r="WFS806" s="20"/>
      <c r="WFT806" s="20"/>
      <c r="WFU806" s="20"/>
      <c r="WFV806" s="20"/>
      <c r="WFW806" s="20"/>
      <c r="WFX806" s="20"/>
      <c r="WFY806" s="20"/>
      <c r="WFZ806" s="20"/>
      <c r="WGA806" s="20"/>
      <c r="WGB806" s="20"/>
      <c r="WGC806" s="20"/>
      <c r="WGD806" s="20"/>
      <c r="WGE806" s="20"/>
      <c r="WGF806" s="20"/>
      <c r="WGG806" s="20"/>
      <c r="WGH806" s="20"/>
      <c r="WGI806" s="20"/>
      <c r="WGJ806" s="20"/>
      <c r="WGK806" s="20"/>
      <c r="WGL806" s="20"/>
      <c r="WGM806" s="20"/>
      <c r="WGN806" s="20"/>
      <c r="WGO806" s="20"/>
      <c r="WGP806" s="20"/>
      <c r="WGQ806" s="20"/>
      <c r="WGR806" s="20"/>
      <c r="WGS806" s="20"/>
      <c r="WGT806" s="20"/>
      <c r="WGU806" s="20"/>
      <c r="WGV806" s="20"/>
      <c r="WGW806" s="20"/>
      <c r="WGX806" s="20"/>
      <c r="WGY806" s="20"/>
      <c r="WGZ806" s="20"/>
      <c r="WHA806" s="20"/>
      <c r="WHB806" s="20"/>
      <c r="WHC806" s="20"/>
      <c r="WHD806" s="20"/>
      <c r="WHE806" s="20"/>
      <c r="WHF806" s="20"/>
      <c r="WHG806" s="20"/>
      <c r="WHH806" s="20"/>
      <c r="WHI806" s="20"/>
      <c r="WHJ806" s="20"/>
      <c r="WHK806" s="20"/>
      <c r="WHL806" s="20"/>
      <c r="WHM806" s="20"/>
      <c r="WHN806" s="20"/>
      <c r="WHO806" s="20"/>
      <c r="WHP806" s="20"/>
      <c r="WHQ806" s="20"/>
      <c r="WHR806" s="20"/>
      <c r="WHS806" s="20"/>
      <c r="WHT806" s="20"/>
      <c r="WHU806" s="20"/>
      <c r="WHV806" s="20"/>
      <c r="WHW806" s="20"/>
      <c r="WHX806" s="20"/>
      <c r="WHY806" s="20"/>
      <c r="WHZ806" s="20"/>
      <c r="WIA806" s="20"/>
      <c r="WIB806" s="20"/>
      <c r="WIC806" s="20"/>
      <c r="WID806" s="20"/>
      <c r="WIE806" s="20"/>
      <c r="WIF806" s="20"/>
      <c r="WIG806" s="20"/>
      <c r="WIH806" s="20"/>
      <c r="WII806" s="20"/>
      <c r="WIJ806" s="20"/>
      <c r="WIK806" s="20"/>
      <c r="WIL806" s="20"/>
      <c r="WIM806" s="20"/>
      <c r="WIN806" s="20"/>
      <c r="WIO806" s="20"/>
      <c r="WIP806" s="20"/>
      <c r="WIQ806" s="20"/>
      <c r="WIR806" s="20"/>
      <c r="WIS806" s="20"/>
      <c r="WIT806" s="20"/>
      <c r="WIU806" s="20"/>
      <c r="WIV806" s="20"/>
      <c r="WIW806" s="20"/>
      <c r="WIX806" s="20"/>
      <c r="WIY806" s="20"/>
      <c r="WIZ806" s="20"/>
      <c r="WJA806" s="20"/>
      <c r="WJB806" s="20"/>
      <c r="WJC806" s="20"/>
      <c r="WJD806" s="20"/>
      <c r="WJE806" s="20"/>
      <c r="WJF806" s="20"/>
      <c r="WJG806" s="20"/>
      <c r="WJH806" s="20"/>
      <c r="WJI806" s="20"/>
      <c r="WJJ806" s="20"/>
      <c r="WJK806" s="20"/>
      <c r="WJL806" s="20"/>
      <c r="WJM806" s="20"/>
      <c r="WJN806" s="20"/>
      <c r="WJO806" s="20"/>
      <c r="WJP806" s="20"/>
      <c r="WJQ806" s="20"/>
      <c r="WJR806" s="20"/>
      <c r="WJS806" s="20"/>
      <c r="WJT806" s="20"/>
      <c r="WJU806" s="20"/>
      <c r="WJV806" s="20"/>
      <c r="WJW806" s="20"/>
      <c r="WJX806" s="20"/>
      <c r="WJY806" s="20"/>
      <c r="WJZ806" s="20"/>
      <c r="WKA806" s="20"/>
      <c r="WKB806" s="20"/>
      <c r="WKC806" s="20"/>
      <c r="WKD806" s="20"/>
      <c r="WKE806" s="20"/>
      <c r="WKF806" s="20"/>
      <c r="WKG806" s="20"/>
      <c r="WKH806" s="20"/>
      <c r="WKI806" s="20"/>
      <c r="WKJ806" s="20"/>
      <c r="WKK806" s="20"/>
      <c r="WKL806" s="20"/>
      <c r="WKM806" s="20"/>
      <c r="WKN806" s="20"/>
      <c r="WKO806" s="20"/>
      <c r="WKP806" s="20"/>
      <c r="WKQ806" s="20"/>
      <c r="WKR806" s="20"/>
      <c r="WKS806" s="20"/>
      <c r="WKT806" s="20"/>
      <c r="WKU806" s="20"/>
      <c r="WKV806" s="20"/>
      <c r="WKW806" s="20"/>
      <c r="WKX806" s="20"/>
      <c r="WKY806" s="20"/>
      <c r="WKZ806" s="20"/>
      <c r="WLA806" s="20"/>
      <c r="WLB806" s="20"/>
      <c r="WLC806" s="20"/>
      <c r="WLD806" s="20"/>
      <c r="WLE806" s="20"/>
      <c r="WLF806" s="20"/>
      <c r="WLG806" s="20"/>
      <c r="WLH806" s="20"/>
      <c r="WLI806" s="20"/>
      <c r="WLJ806" s="20"/>
      <c r="WLK806" s="20"/>
      <c r="WLL806" s="20"/>
      <c r="WLM806" s="20"/>
      <c r="WLN806" s="20"/>
      <c r="WLO806" s="20"/>
      <c r="WLP806" s="20"/>
      <c r="WLQ806" s="20"/>
      <c r="WLR806" s="20"/>
      <c r="WLS806" s="20"/>
      <c r="WLT806" s="20"/>
      <c r="WLU806" s="20"/>
      <c r="WLV806" s="20"/>
      <c r="WLW806" s="20"/>
      <c r="WLX806" s="20"/>
      <c r="WLY806" s="20"/>
      <c r="WLZ806" s="20"/>
      <c r="WMA806" s="20"/>
      <c r="WMB806" s="20"/>
      <c r="WMC806" s="20"/>
      <c r="WMD806" s="20"/>
      <c r="WME806" s="20"/>
      <c r="WMF806" s="20"/>
      <c r="WMG806" s="20"/>
      <c r="WMH806" s="20"/>
      <c r="WMI806" s="20"/>
      <c r="WMJ806" s="20"/>
      <c r="WMK806" s="20"/>
      <c r="WML806" s="20"/>
      <c r="WMM806" s="20"/>
      <c r="WMN806" s="20"/>
      <c r="WMO806" s="20"/>
      <c r="WMP806" s="20"/>
      <c r="WMQ806" s="20"/>
      <c r="WMR806" s="20"/>
      <c r="WMS806" s="20"/>
      <c r="WMT806" s="20"/>
      <c r="WMU806" s="20"/>
      <c r="WMV806" s="20"/>
      <c r="WMW806" s="20"/>
      <c r="WMX806" s="20"/>
      <c r="WMY806" s="20"/>
      <c r="WMZ806" s="20"/>
      <c r="WNA806" s="20"/>
      <c r="WNB806" s="20"/>
      <c r="WNC806" s="20"/>
      <c r="WND806" s="20"/>
      <c r="WNE806" s="20"/>
      <c r="WNF806" s="20"/>
      <c r="WNG806" s="20"/>
      <c r="WNH806" s="20"/>
      <c r="WNI806" s="20"/>
      <c r="WNJ806" s="20"/>
      <c r="WNK806" s="20"/>
      <c r="WNL806" s="20"/>
      <c r="WNM806" s="20"/>
      <c r="WNN806" s="20"/>
      <c r="WNO806" s="20"/>
      <c r="WNP806" s="20"/>
      <c r="WNQ806" s="20"/>
      <c r="WNR806" s="20"/>
      <c r="WNS806" s="20"/>
      <c r="WNT806" s="20"/>
      <c r="WNU806" s="20"/>
      <c r="WNV806" s="20"/>
      <c r="WNW806" s="20"/>
      <c r="WNX806" s="20"/>
      <c r="WNY806" s="20"/>
      <c r="WNZ806" s="20"/>
      <c r="WOA806" s="20"/>
      <c r="WOB806" s="20"/>
      <c r="WOC806" s="20"/>
      <c r="WOD806" s="20"/>
      <c r="WOE806" s="20"/>
      <c r="WOF806" s="20"/>
      <c r="WOG806" s="20"/>
      <c r="WOH806" s="20"/>
      <c r="WOI806" s="20"/>
      <c r="WOJ806" s="20"/>
      <c r="WOK806" s="20"/>
      <c r="WOL806" s="20"/>
      <c r="WOM806" s="20"/>
      <c r="WON806" s="20"/>
      <c r="WOO806" s="20"/>
      <c r="WOP806" s="20"/>
      <c r="WOQ806" s="20"/>
      <c r="WOR806" s="20"/>
      <c r="WOS806" s="20"/>
      <c r="WOT806" s="20"/>
      <c r="WOU806" s="20"/>
      <c r="WOV806" s="20"/>
      <c r="WOW806" s="20"/>
      <c r="WOX806" s="20"/>
      <c r="WOY806" s="20"/>
      <c r="WOZ806" s="20"/>
      <c r="WPA806" s="20"/>
      <c r="WPB806" s="20"/>
      <c r="WPC806" s="20"/>
      <c r="WPD806" s="20"/>
      <c r="WPE806" s="20"/>
      <c r="WPF806" s="20"/>
      <c r="WPG806" s="20"/>
      <c r="WPH806" s="20"/>
      <c r="WPI806" s="20"/>
      <c r="WPJ806" s="20"/>
      <c r="WPK806" s="20"/>
      <c r="WPL806" s="20"/>
      <c r="WPM806" s="20"/>
      <c r="WPN806" s="20"/>
      <c r="WPO806" s="20"/>
      <c r="WPP806" s="20"/>
      <c r="WPQ806" s="20"/>
      <c r="WPR806" s="20"/>
      <c r="WPS806" s="20"/>
      <c r="WPT806" s="20"/>
      <c r="WPU806" s="20"/>
      <c r="WPV806" s="20"/>
      <c r="WPW806" s="20"/>
      <c r="WPX806" s="20"/>
      <c r="WPY806" s="20"/>
      <c r="WPZ806" s="20"/>
      <c r="WQA806" s="20"/>
      <c r="WQB806" s="20"/>
      <c r="WQC806" s="20"/>
      <c r="WQD806" s="20"/>
      <c r="WQE806" s="20"/>
      <c r="WQF806" s="20"/>
      <c r="WQG806" s="20"/>
      <c r="WQH806" s="20"/>
      <c r="WQI806" s="20"/>
      <c r="WQJ806" s="20"/>
      <c r="WQK806" s="20"/>
      <c r="WQL806" s="20"/>
      <c r="WQM806" s="20"/>
      <c r="WQN806" s="20"/>
      <c r="WQO806" s="20"/>
      <c r="WQP806" s="20"/>
      <c r="WQQ806" s="20"/>
      <c r="WQR806" s="20"/>
      <c r="WQS806" s="20"/>
      <c r="WQT806" s="20"/>
      <c r="WQU806" s="20"/>
      <c r="WQV806" s="20"/>
      <c r="WQW806" s="20"/>
      <c r="WQX806" s="20"/>
      <c r="WQY806" s="20"/>
      <c r="WQZ806" s="20"/>
      <c r="WRA806" s="20"/>
      <c r="WRB806" s="20"/>
      <c r="WRC806" s="20"/>
      <c r="WRD806" s="20"/>
      <c r="WRE806" s="20"/>
      <c r="WRF806" s="20"/>
      <c r="WRG806" s="20"/>
      <c r="WRH806" s="20"/>
      <c r="WRI806" s="20"/>
      <c r="WRJ806" s="20"/>
      <c r="WRK806" s="20"/>
      <c r="WRL806" s="20"/>
      <c r="WRM806" s="20"/>
      <c r="WRN806" s="20"/>
      <c r="WRO806" s="20"/>
      <c r="WRP806" s="20"/>
      <c r="WRQ806" s="20"/>
      <c r="WRR806" s="20"/>
      <c r="WRS806" s="20"/>
      <c r="WRT806" s="20"/>
      <c r="WRU806" s="20"/>
      <c r="WRV806" s="20"/>
      <c r="WRW806" s="20"/>
      <c r="WRX806" s="20"/>
      <c r="WRY806" s="20"/>
      <c r="WRZ806" s="20"/>
      <c r="WSA806" s="20"/>
      <c r="WSB806" s="20"/>
      <c r="WSC806" s="20"/>
      <c r="WSD806" s="20"/>
      <c r="WSE806" s="20"/>
      <c r="WSF806" s="20"/>
      <c r="WSG806" s="20"/>
      <c r="WSH806" s="20"/>
      <c r="WSI806" s="20"/>
      <c r="WSJ806" s="20"/>
      <c r="WSK806" s="20"/>
      <c r="WSL806" s="20"/>
      <c r="WSM806" s="20"/>
      <c r="WSN806" s="20"/>
      <c r="WSO806" s="20"/>
      <c r="WSP806" s="20"/>
      <c r="WSQ806" s="20"/>
      <c r="WSR806" s="20"/>
      <c r="WSS806" s="20"/>
      <c r="WST806" s="20"/>
      <c r="WSU806" s="20"/>
      <c r="WSV806" s="20"/>
      <c r="WSW806" s="20"/>
      <c r="WSX806" s="20"/>
      <c r="WSY806" s="20"/>
      <c r="WSZ806" s="20"/>
      <c r="WTA806" s="20"/>
      <c r="WTB806" s="20"/>
      <c r="WTC806" s="20"/>
      <c r="WTD806" s="20"/>
      <c r="WTE806" s="20"/>
      <c r="WTF806" s="20"/>
      <c r="WTG806" s="20"/>
      <c r="WTH806" s="20"/>
      <c r="WTI806" s="20"/>
      <c r="WTJ806" s="20"/>
      <c r="WTK806" s="20"/>
      <c r="WTL806" s="20"/>
      <c r="WTM806" s="20"/>
      <c r="WTN806" s="20"/>
      <c r="WTO806" s="20"/>
      <c r="WTP806" s="20"/>
      <c r="WTQ806" s="20"/>
      <c r="WTR806" s="20"/>
      <c r="WTS806" s="20"/>
      <c r="WTT806" s="20"/>
      <c r="WTU806" s="20"/>
      <c r="WTV806" s="20"/>
      <c r="WTW806" s="20"/>
      <c r="WTX806" s="20"/>
      <c r="WTY806" s="20"/>
      <c r="WTZ806" s="20"/>
      <c r="WUA806" s="20"/>
      <c r="WUB806" s="20"/>
      <c r="WUC806" s="20"/>
      <c r="WUD806" s="20"/>
      <c r="WUE806" s="20"/>
      <c r="WUF806" s="20"/>
      <c r="WUG806" s="20"/>
      <c r="WUH806" s="20"/>
      <c r="WUI806" s="20"/>
      <c r="WUJ806" s="20"/>
      <c r="WUK806" s="20"/>
      <c r="WUL806" s="20"/>
      <c r="WUM806" s="20"/>
      <c r="WUN806" s="20"/>
      <c r="WUO806" s="20"/>
      <c r="WUP806" s="20"/>
      <c r="WUQ806" s="20"/>
      <c r="WUR806" s="20"/>
      <c r="WUS806" s="20"/>
      <c r="WUT806" s="20"/>
      <c r="WUU806" s="20"/>
      <c r="WUV806" s="20"/>
      <c r="WUW806" s="20"/>
      <c r="WUX806" s="20"/>
      <c r="WUY806" s="20"/>
      <c r="WUZ806" s="20"/>
      <c r="WVA806" s="20"/>
      <c r="WVB806" s="20"/>
      <c r="WVC806" s="20"/>
      <c r="WVD806" s="20"/>
      <c r="WVE806" s="20"/>
      <c r="WVF806" s="20"/>
      <c r="WVG806" s="20"/>
      <c r="WVH806" s="20"/>
      <c r="WVI806" s="20"/>
      <c r="WVJ806" s="20"/>
      <c r="WVK806" s="20"/>
      <c r="WVL806" s="20"/>
      <c r="WVM806" s="20"/>
      <c r="WVN806" s="20"/>
      <c r="WVO806" s="20"/>
      <c r="WVP806" s="20"/>
      <c r="WVQ806" s="20"/>
      <c r="WVR806" s="20"/>
      <c r="WVS806" s="20"/>
      <c r="WVT806" s="20"/>
      <c r="WVU806" s="20"/>
      <c r="WVV806" s="20"/>
      <c r="WVW806" s="20"/>
      <c r="WVX806" s="20"/>
      <c r="WVY806" s="20"/>
      <c r="WVZ806" s="20"/>
      <c r="WWA806" s="20"/>
      <c r="WWB806" s="20"/>
      <c r="WWC806" s="20"/>
      <c r="WWD806" s="20"/>
      <c r="WWE806" s="20"/>
      <c r="WWF806" s="20"/>
      <c r="WWG806" s="20"/>
      <c r="WWH806" s="20"/>
      <c r="WWI806" s="20"/>
      <c r="WWJ806" s="20"/>
      <c r="WWK806" s="20"/>
      <c r="WWL806" s="20"/>
      <c r="WWM806" s="20"/>
      <c r="WWN806" s="20"/>
      <c r="WWO806" s="20"/>
      <c r="WWP806" s="20"/>
      <c r="WWQ806" s="20"/>
      <c r="WWR806" s="20"/>
      <c r="WWS806" s="20"/>
      <c r="WWT806" s="20"/>
      <c r="WWU806" s="20"/>
      <c r="WWV806" s="20"/>
      <c r="WWW806" s="20"/>
      <c r="WWX806" s="20"/>
      <c r="WWY806" s="20"/>
      <c r="WWZ806" s="20"/>
      <c r="WXA806" s="20"/>
      <c r="WXB806" s="20"/>
      <c r="WXC806" s="20"/>
      <c r="WXD806" s="20"/>
      <c r="WXE806" s="20"/>
      <c r="WXF806" s="20"/>
      <c r="WXG806" s="20"/>
      <c r="WXH806" s="20"/>
      <c r="WXI806" s="20"/>
      <c r="WXJ806" s="20"/>
      <c r="WXK806" s="20"/>
      <c r="WXL806" s="20"/>
      <c r="WXM806" s="20"/>
      <c r="WXN806" s="20"/>
      <c r="WXO806" s="20"/>
      <c r="WXP806" s="20"/>
      <c r="WXQ806" s="20"/>
      <c r="WXR806" s="20"/>
      <c r="WXS806" s="20"/>
      <c r="WXT806" s="20"/>
      <c r="WXU806" s="20"/>
      <c r="WXV806" s="20"/>
      <c r="WXW806" s="20"/>
      <c r="WXX806" s="20"/>
      <c r="WXY806" s="20"/>
      <c r="WXZ806" s="20"/>
      <c r="WYA806" s="20"/>
      <c r="WYB806" s="20"/>
      <c r="WYC806" s="20"/>
      <c r="WYD806" s="20"/>
      <c r="WYE806" s="20"/>
      <c r="WYF806" s="20"/>
      <c r="WYG806" s="20"/>
      <c r="WYH806" s="20"/>
      <c r="WYI806" s="20"/>
      <c r="WYJ806" s="20"/>
      <c r="WYK806" s="20"/>
      <c r="WYL806" s="20"/>
      <c r="WYM806" s="20"/>
      <c r="WYN806" s="20"/>
      <c r="WYO806" s="20"/>
      <c r="WYP806" s="20"/>
      <c r="WYQ806" s="20"/>
      <c r="WYR806" s="20"/>
      <c r="WYS806" s="20"/>
      <c r="WYT806" s="20"/>
      <c r="WYU806" s="20"/>
      <c r="WYV806" s="20"/>
      <c r="WYW806" s="20"/>
      <c r="WYX806" s="20"/>
      <c r="WYY806" s="20"/>
      <c r="WYZ806" s="20"/>
      <c r="WZA806" s="20"/>
      <c r="WZB806" s="20"/>
      <c r="WZC806" s="20"/>
      <c r="WZD806" s="20"/>
      <c r="WZE806" s="20"/>
      <c r="WZF806" s="20"/>
      <c r="WZG806" s="20"/>
      <c r="WZH806" s="20"/>
      <c r="WZI806" s="20"/>
      <c r="WZJ806" s="20"/>
      <c r="WZK806" s="20"/>
      <c r="WZL806" s="20"/>
      <c r="WZM806" s="20"/>
      <c r="WZN806" s="20"/>
      <c r="WZO806" s="20"/>
      <c r="WZP806" s="20"/>
      <c r="WZQ806" s="20"/>
      <c r="WZR806" s="20"/>
      <c r="WZS806" s="20"/>
      <c r="WZT806" s="20"/>
      <c r="WZU806" s="20"/>
      <c r="WZV806" s="20"/>
      <c r="WZW806" s="20"/>
      <c r="WZX806" s="20"/>
      <c r="WZY806" s="20"/>
      <c r="WZZ806" s="20"/>
      <c r="XAA806" s="20"/>
      <c r="XAB806" s="20"/>
      <c r="XAC806" s="20"/>
      <c r="XAD806" s="20"/>
      <c r="XAE806" s="20"/>
      <c r="XAF806" s="20"/>
      <c r="XAG806" s="20"/>
      <c r="XAH806" s="20"/>
      <c r="XAI806" s="20"/>
      <c r="XAJ806" s="20"/>
      <c r="XAK806" s="20"/>
      <c r="XAL806" s="20"/>
      <c r="XAM806" s="20"/>
      <c r="XAN806" s="20"/>
      <c r="XAO806" s="20"/>
      <c r="XAP806" s="20"/>
      <c r="XAQ806" s="20"/>
      <c r="XAR806" s="20"/>
      <c r="XAS806" s="20"/>
      <c r="XAT806" s="20"/>
      <c r="XAU806" s="20"/>
      <c r="XAV806" s="20"/>
      <c r="XAW806" s="20"/>
      <c r="XAX806" s="20"/>
      <c r="XAY806" s="20"/>
      <c r="XAZ806" s="20"/>
      <c r="XBA806" s="20"/>
      <c r="XBB806" s="20"/>
      <c r="XBC806" s="20"/>
      <c r="XBD806" s="20"/>
      <c r="XBE806" s="20"/>
      <c r="XBF806" s="20"/>
      <c r="XBG806" s="20"/>
      <c r="XBH806" s="20"/>
      <c r="XBI806" s="20"/>
      <c r="XBJ806" s="20"/>
      <c r="XBK806" s="20"/>
      <c r="XBL806" s="20"/>
      <c r="XBM806" s="20"/>
      <c r="XBN806" s="20"/>
      <c r="XBO806" s="20"/>
      <c r="XBP806" s="20"/>
      <c r="XBQ806" s="20"/>
      <c r="XBR806" s="20"/>
      <c r="XBS806" s="20"/>
      <c r="XBT806" s="20"/>
      <c r="XBU806" s="20"/>
      <c r="XBV806" s="20"/>
      <c r="XBW806" s="20"/>
      <c r="XBX806" s="20"/>
      <c r="XBY806" s="20"/>
      <c r="XBZ806" s="20"/>
      <c r="XCA806" s="20"/>
      <c r="XCB806" s="20"/>
      <c r="XCC806" s="20"/>
      <c r="XCD806" s="20"/>
      <c r="XCE806" s="20"/>
      <c r="XCF806" s="20"/>
      <c r="XCG806" s="20"/>
      <c r="XCH806" s="20"/>
      <c r="XCI806" s="20"/>
      <c r="XCJ806" s="20"/>
      <c r="XCK806" s="20"/>
      <c r="XCL806" s="20"/>
      <c r="XCM806" s="20"/>
      <c r="XCN806" s="20"/>
      <c r="XCO806" s="20"/>
      <c r="XCP806" s="20"/>
      <c r="XCQ806" s="20"/>
      <c r="XCR806" s="20"/>
      <c r="XCS806" s="20"/>
      <c r="XCT806" s="20"/>
      <c r="XCU806" s="20"/>
      <c r="XCV806" s="20"/>
      <c r="XCW806" s="20"/>
      <c r="XCX806" s="20"/>
      <c r="XCY806" s="20"/>
      <c r="XCZ806" s="20"/>
      <c r="XDA806" s="20"/>
      <c r="XDB806" s="20"/>
      <c r="XDC806" s="20"/>
      <c r="XDD806" s="20"/>
      <c r="XDE806" s="20"/>
      <c r="XDF806" s="20"/>
      <c r="XDG806" s="20"/>
      <c r="XDH806" s="20"/>
      <c r="XDI806" s="20"/>
      <c r="XDJ806" s="20"/>
      <c r="XDK806" s="20"/>
      <c r="XDL806" s="20"/>
      <c r="XDM806" s="20"/>
      <c r="XDN806" s="20"/>
      <c r="XDO806" s="20"/>
      <c r="XDP806" s="20"/>
      <c r="XDQ806" s="20"/>
      <c r="XDR806" s="20"/>
      <c r="XDS806" s="20"/>
      <c r="XDT806" s="20"/>
    </row>
    <row r="807" s="12" customFormat="1" ht="36" spans="1:16348">
      <c r="A807" s="35">
        <v>798</v>
      </c>
      <c r="B807" s="36" t="s">
        <v>2429</v>
      </c>
      <c r="C807" s="36" t="s">
        <v>31</v>
      </c>
      <c r="D807" s="36" t="s">
        <v>34</v>
      </c>
      <c r="E807" s="36" t="s">
        <v>229</v>
      </c>
      <c r="F807" s="37">
        <v>44378</v>
      </c>
      <c r="G807" s="37">
        <v>44501</v>
      </c>
      <c r="H807" s="36" t="s">
        <v>2414</v>
      </c>
      <c r="I807" s="36" t="s">
        <v>2430</v>
      </c>
      <c r="J807" s="53">
        <v>15</v>
      </c>
      <c r="K807" s="53"/>
      <c r="L807" s="53">
        <v>15</v>
      </c>
      <c r="M807" s="53"/>
      <c r="N807" s="53"/>
      <c r="O807" s="53">
        <v>1</v>
      </c>
      <c r="P807" s="36">
        <v>30</v>
      </c>
      <c r="Q807" s="36">
        <v>115</v>
      </c>
      <c r="R807" s="53">
        <v>1</v>
      </c>
      <c r="S807" s="36">
        <v>30</v>
      </c>
      <c r="T807" s="36">
        <v>115</v>
      </c>
      <c r="U807" s="36" t="s">
        <v>2431</v>
      </c>
      <c r="V807" s="42" t="s">
        <v>39</v>
      </c>
      <c r="W807" s="36" t="s">
        <v>54</v>
      </c>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c r="EU807" s="20"/>
      <c r="EV807" s="20"/>
      <c r="EW807" s="20"/>
      <c r="EX807" s="20"/>
      <c r="EY807" s="20"/>
      <c r="EZ807" s="20"/>
      <c r="FA807" s="20"/>
      <c r="FB807" s="20"/>
      <c r="FC807" s="20"/>
      <c r="FD807" s="20"/>
      <c r="FE807" s="20"/>
      <c r="FF807" s="20"/>
      <c r="FG807" s="20"/>
      <c r="FH807" s="20"/>
      <c r="FI807" s="20"/>
      <c r="FJ807" s="20"/>
      <c r="FK807" s="20"/>
      <c r="FL807" s="20"/>
      <c r="FM807" s="20"/>
      <c r="FN807" s="20"/>
      <c r="FO807" s="20"/>
      <c r="FP807" s="20"/>
      <c r="FQ807" s="20"/>
      <c r="FR807" s="20"/>
      <c r="FS807" s="20"/>
      <c r="FT807" s="20"/>
      <c r="FU807" s="20"/>
      <c r="FV807" s="20"/>
      <c r="FW807" s="20"/>
      <c r="FX807" s="20"/>
      <c r="FY807" s="20"/>
      <c r="FZ807" s="20"/>
      <c r="GA807" s="20"/>
      <c r="GB807" s="20"/>
      <c r="GC807" s="20"/>
      <c r="GD807" s="20"/>
      <c r="GE807" s="20"/>
      <c r="GF807" s="20"/>
      <c r="GG807" s="20"/>
      <c r="GH807" s="20"/>
      <c r="GI807" s="20"/>
      <c r="GJ807" s="20"/>
      <c r="GK807" s="20"/>
      <c r="GL807" s="20"/>
      <c r="GM807" s="20"/>
      <c r="GN807" s="20"/>
      <c r="GO807" s="20"/>
      <c r="GP807" s="20"/>
      <c r="GQ807" s="20"/>
      <c r="GR807" s="20"/>
      <c r="GS807" s="20"/>
      <c r="GT807" s="20"/>
      <c r="GU807" s="20"/>
      <c r="GV807" s="20"/>
      <c r="GW807" s="20"/>
      <c r="GX807" s="20"/>
      <c r="GY807" s="20"/>
      <c r="GZ807" s="20"/>
      <c r="HA807" s="20"/>
      <c r="HB807" s="20"/>
      <c r="HC807" s="20"/>
      <c r="HD807" s="20"/>
      <c r="HE807" s="20"/>
      <c r="HF807" s="20"/>
      <c r="HG807" s="20"/>
      <c r="HH807" s="20"/>
      <c r="HI807" s="20"/>
      <c r="HJ807" s="20"/>
      <c r="HK807" s="20"/>
      <c r="HL807" s="20"/>
      <c r="HM807" s="20"/>
      <c r="HN807" s="20"/>
      <c r="HO807" s="20"/>
      <c r="HP807" s="20"/>
      <c r="HQ807" s="20"/>
      <c r="HR807" s="20"/>
      <c r="HS807" s="20"/>
      <c r="HT807" s="20"/>
      <c r="HU807" s="20"/>
      <c r="HV807" s="20"/>
      <c r="HW807" s="20"/>
      <c r="HX807" s="20"/>
      <c r="HY807" s="20"/>
      <c r="HZ807" s="20"/>
      <c r="IA807" s="20"/>
      <c r="IB807" s="20"/>
      <c r="IC807" s="20"/>
      <c r="ID807" s="20"/>
      <c r="IE807" s="20"/>
      <c r="IF807" s="20"/>
      <c r="IG807" s="20"/>
      <c r="IH807" s="20"/>
      <c r="II807" s="20"/>
      <c r="IJ807" s="20"/>
      <c r="IK807" s="20"/>
      <c r="IL807" s="20"/>
      <c r="IM807" s="20"/>
      <c r="IN807" s="20"/>
      <c r="IO807" s="20"/>
      <c r="IP807" s="20"/>
      <c r="IQ807" s="20"/>
      <c r="IR807" s="20"/>
      <c r="IS807" s="20"/>
      <c r="IT807" s="20"/>
      <c r="IU807" s="20"/>
      <c r="IV807" s="20"/>
      <c r="IW807" s="20"/>
      <c r="IX807" s="20"/>
      <c r="IY807" s="20"/>
      <c r="IZ807" s="20"/>
      <c r="JA807" s="20"/>
      <c r="JB807" s="20"/>
      <c r="JC807" s="20"/>
      <c r="JD807" s="20"/>
      <c r="JE807" s="20"/>
      <c r="JF807" s="20"/>
      <c r="JG807" s="20"/>
      <c r="JH807" s="20"/>
      <c r="JI807" s="20"/>
      <c r="JJ807" s="20"/>
      <c r="JK807" s="20"/>
      <c r="JL807" s="20"/>
      <c r="JM807" s="20"/>
      <c r="JN807" s="20"/>
      <c r="JO807" s="20"/>
      <c r="JP807" s="20"/>
      <c r="JQ807" s="20"/>
      <c r="JR807" s="20"/>
      <c r="JS807" s="20"/>
      <c r="JT807" s="20"/>
      <c r="JU807" s="20"/>
      <c r="JV807" s="20"/>
      <c r="JW807" s="20"/>
      <c r="JX807" s="20"/>
      <c r="JY807" s="20"/>
      <c r="JZ807" s="20"/>
      <c r="KA807" s="20"/>
      <c r="KB807" s="20"/>
      <c r="KC807" s="20"/>
      <c r="KD807" s="20"/>
      <c r="KE807" s="20"/>
      <c r="KF807" s="20"/>
      <c r="KG807" s="20"/>
      <c r="KH807" s="20"/>
      <c r="KI807" s="20"/>
      <c r="KJ807" s="20"/>
      <c r="KK807" s="20"/>
      <c r="KL807" s="20"/>
      <c r="KM807" s="20"/>
      <c r="KN807" s="20"/>
      <c r="KO807" s="20"/>
      <c r="KP807" s="20"/>
      <c r="KQ807" s="20"/>
      <c r="KR807" s="20"/>
      <c r="KS807" s="20"/>
      <c r="KT807" s="20"/>
      <c r="KU807" s="20"/>
      <c r="KV807" s="20"/>
      <c r="KW807" s="20"/>
      <c r="KX807" s="20"/>
      <c r="KY807" s="20"/>
      <c r="KZ807" s="20"/>
      <c r="LA807" s="20"/>
      <c r="LB807" s="20"/>
      <c r="LC807" s="20"/>
      <c r="LD807" s="20"/>
      <c r="LE807" s="20"/>
      <c r="LF807" s="20"/>
      <c r="LG807" s="20"/>
      <c r="LH807" s="20"/>
      <c r="LI807" s="20"/>
      <c r="LJ807" s="20"/>
      <c r="LK807" s="20"/>
      <c r="LL807" s="20"/>
      <c r="LM807" s="20"/>
      <c r="LN807" s="20"/>
      <c r="LO807" s="20"/>
      <c r="LP807" s="20"/>
      <c r="LQ807" s="20"/>
      <c r="LR807" s="20"/>
      <c r="LS807" s="20"/>
      <c r="LT807" s="20"/>
      <c r="LU807" s="20"/>
      <c r="LV807" s="20"/>
      <c r="LW807" s="20"/>
      <c r="LX807" s="20"/>
      <c r="LY807" s="20"/>
      <c r="LZ807" s="20"/>
      <c r="MA807" s="20"/>
      <c r="MB807" s="20"/>
      <c r="MC807" s="20"/>
      <c r="MD807" s="20"/>
      <c r="ME807" s="20"/>
      <c r="MF807" s="20"/>
      <c r="MG807" s="20"/>
      <c r="MH807" s="20"/>
      <c r="MI807" s="20"/>
      <c r="MJ807" s="20"/>
      <c r="MK807" s="20"/>
      <c r="ML807" s="20"/>
      <c r="MM807" s="20"/>
      <c r="MN807" s="20"/>
      <c r="MO807" s="20"/>
      <c r="MP807" s="20"/>
      <c r="MQ807" s="20"/>
      <c r="MR807" s="20"/>
      <c r="MS807" s="20"/>
      <c r="MT807" s="20"/>
      <c r="MU807" s="20"/>
      <c r="MV807" s="20"/>
      <c r="MW807" s="20"/>
      <c r="MX807" s="20"/>
      <c r="MY807" s="20"/>
      <c r="MZ807" s="20"/>
      <c r="NA807" s="20"/>
      <c r="NB807" s="20"/>
      <c r="NC807" s="20"/>
      <c r="ND807" s="20"/>
      <c r="NE807" s="20"/>
      <c r="NF807" s="20"/>
      <c r="NG807" s="20"/>
      <c r="NH807" s="20"/>
      <c r="NI807" s="20"/>
      <c r="NJ807" s="20"/>
      <c r="NK807" s="20"/>
      <c r="NL807" s="20"/>
      <c r="NM807" s="20"/>
      <c r="NN807" s="20"/>
      <c r="NO807" s="20"/>
      <c r="NP807" s="20"/>
      <c r="NQ807" s="20"/>
      <c r="NR807" s="20"/>
      <c r="NS807" s="20"/>
      <c r="NT807" s="20"/>
      <c r="NU807" s="20"/>
      <c r="NV807" s="20"/>
      <c r="NW807" s="20"/>
      <c r="NX807" s="20"/>
      <c r="NY807" s="20"/>
      <c r="NZ807" s="20"/>
      <c r="OA807" s="20"/>
      <c r="OB807" s="20"/>
      <c r="OC807" s="20"/>
      <c r="OD807" s="20"/>
      <c r="OE807" s="20"/>
      <c r="OF807" s="20"/>
      <c r="OG807" s="20"/>
      <c r="OH807" s="20"/>
      <c r="OI807" s="20"/>
      <c r="OJ807" s="20"/>
      <c r="OK807" s="20"/>
      <c r="OL807" s="20"/>
      <c r="OM807" s="20"/>
      <c r="ON807" s="20"/>
      <c r="OO807" s="20"/>
      <c r="OP807" s="20"/>
      <c r="OQ807" s="20"/>
      <c r="OR807" s="20"/>
      <c r="OS807" s="20"/>
      <c r="OT807" s="20"/>
      <c r="OU807" s="20"/>
      <c r="OV807" s="20"/>
      <c r="OW807" s="20"/>
      <c r="OX807" s="20"/>
      <c r="OY807" s="20"/>
      <c r="OZ807" s="20"/>
      <c r="PA807" s="20"/>
      <c r="PB807" s="20"/>
      <c r="PC807" s="20"/>
      <c r="PD807" s="20"/>
      <c r="PE807" s="20"/>
      <c r="PF807" s="20"/>
      <c r="PG807" s="20"/>
      <c r="PH807" s="20"/>
      <c r="PI807" s="20"/>
      <c r="PJ807" s="20"/>
      <c r="PK807" s="20"/>
      <c r="PL807" s="20"/>
      <c r="PM807" s="20"/>
      <c r="PN807" s="20"/>
      <c r="PO807" s="20"/>
      <c r="PP807" s="20"/>
      <c r="PQ807" s="20"/>
      <c r="PR807" s="20"/>
      <c r="PS807" s="20"/>
      <c r="PT807" s="20"/>
      <c r="PU807" s="20"/>
      <c r="PV807" s="20"/>
      <c r="PW807" s="20"/>
      <c r="PX807" s="20"/>
      <c r="PY807" s="20"/>
      <c r="PZ807" s="20"/>
      <c r="QA807" s="20"/>
      <c r="QB807" s="20"/>
      <c r="QC807" s="20"/>
      <c r="QD807" s="20"/>
      <c r="QE807" s="20"/>
      <c r="QF807" s="20"/>
      <c r="QG807" s="20"/>
      <c r="QH807" s="20"/>
      <c r="QI807" s="20"/>
      <c r="QJ807" s="20"/>
      <c r="QK807" s="20"/>
      <c r="QL807" s="20"/>
      <c r="QM807" s="20"/>
      <c r="QN807" s="20"/>
      <c r="QO807" s="20"/>
      <c r="QP807" s="20"/>
      <c r="QQ807" s="20"/>
      <c r="QR807" s="20"/>
      <c r="QS807" s="20"/>
      <c r="QT807" s="20"/>
      <c r="QU807" s="20"/>
      <c r="QV807" s="20"/>
      <c r="QW807" s="20"/>
      <c r="QX807" s="20"/>
      <c r="QY807" s="20"/>
      <c r="QZ807" s="20"/>
      <c r="RA807" s="20"/>
      <c r="RB807" s="20"/>
      <c r="RC807" s="20"/>
      <c r="RD807" s="20"/>
      <c r="RE807" s="20"/>
      <c r="RF807" s="20"/>
      <c r="RG807" s="20"/>
      <c r="RH807" s="20"/>
      <c r="RI807" s="20"/>
      <c r="RJ807" s="20"/>
      <c r="RK807" s="20"/>
      <c r="RL807" s="20"/>
      <c r="RM807" s="20"/>
      <c r="RN807" s="20"/>
      <c r="RO807" s="20"/>
      <c r="RP807" s="20"/>
      <c r="RQ807" s="20"/>
      <c r="RR807" s="20"/>
      <c r="RS807" s="20"/>
      <c r="RT807" s="20"/>
      <c r="RU807" s="20"/>
      <c r="RV807" s="20"/>
      <c r="RW807" s="20"/>
      <c r="RX807" s="20"/>
      <c r="RY807" s="20"/>
      <c r="RZ807" s="20"/>
      <c r="SA807" s="20"/>
      <c r="SB807" s="20"/>
      <c r="SC807" s="20"/>
      <c r="SD807" s="20"/>
      <c r="SE807" s="20"/>
      <c r="SF807" s="20"/>
      <c r="SG807" s="20"/>
      <c r="SH807" s="20"/>
      <c r="SI807" s="20"/>
      <c r="SJ807" s="20"/>
      <c r="SK807" s="20"/>
      <c r="SL807" s="20"/>
      <c r="SM807" s="20"/>
      <c r="SN807" s="20"/>
      <c r="SO807" s="20"/>
      <c r="SP807" s="20"/>
      <c r="SQ807" s="20"/>
      <c r="SR807" s="20"/>
      <c r="SS807" s="20"/>
      <c r="ST807" s="20"/>
      <c r="SU807" s="20"/>
      <c r="SV807" s="20"/>
      <c r="SW807" s="20"/>
      <c r="SX807" s="20"/>
      <c r="SY807" s="20"/>
      <c r="SZ807" s="20"/>
      <c r="TA807" s="20"/>
      <c r="TB807" s="20"/>
      <c r="TC807" s="20"/>
      <c r="TD807" s="20"/>
      <c r="TE807" s="20"/>
      <c r="TF807" s="20"/>
      <c r="TG807" s="20"/>
      <c r="TH807" s="20"/>
      <c r="TI807" s="20"/>
      <c r="TJ807" s="20"/>
      <c r="TK807" s="20"/>
      <c r="TL807" s="20"/>
      <c r="TM807" s="20"/>
      <c r="TN807" s="20"/>
      <c r="TO807" s="20"/>
      <c r="TP807" s="20"/>
      <c r="TQ807" s="20"/>
      <c r="TR807" s="20"/>
      <c r="TS807" s="20"/>
      <c r="TT807" s="20"/>
      <c r="TU807" s="20"/>
      <c r="TV807" s="20"/>
      <c r="TW807" s="20"/>
      <c r="TX807" s="20"/>
      <c r="TY807" s="20"/>
      <c r="TZ807" s="20"/>
      <c r="UA807" s="20"/>
      <c r="UB807" s="20"/>
      <c r="UC807" s="20"/>
      <c r="UD807" s="20"/>
      <c r="UE807" s="20"/>
      <c r="UF807" s="20"/>
      <c r="UG807" s="20"/>
      <c r="UH807" s="20"/>
      <c r="UI807" s="20"/>
      <c r="UJ807" s="20"/>
      <c r="UK807" s="20"/>
      <c r="UL807" s="20"/>
      <c r="UM807" s="20"/>
      <c r="UN807" s="20"/>
      <c r="UO807" s="20"/>
      <c r="UP807" s="20"/>
      <c r="UQ807" s="20"/>
      <c r="UR807" s="20"/>
      <c r="US807" s="20"/>
      <c r="UT807" s="20"/>
      <c r="UU807" s="20"/>
      <c r="UV807" s="20"/>
      <c r="UW807" s="20"/>
      <c r="UX807" s="20"/>
      <c r="UY807" s="20"/>
      <c r="UZ807" s="20"/>
      <c r="VA807" s="20"/>
      <c r="VB807" s="20"/>
      <c r="VC807" s="20"/>
      <c r="VD807" s="20"/>
      <c r="VE807" s="20"/>
      <c r="VF807" s="20"/>
      <c r="VG807" s="20"/>
      <c r="VH807" s="20"/>
      <c r="VI807" s="20"/>
      <c r="VJ807" s="20"/>
      <c r="VK807" s="20"/>
      <c r="VL807" s="20"/>
      <c r="VM807" s="20"/>
      <c r="VN807" s="20"/>
      <c r="VO807" s="20"/>
      <c r="VP807" s="20"/>
      <c r="VQ807" s="20"/>
      <c r="VR807" s="20"/>
      <c r="VS807" s="20"/>
      <c r="VT807" s="20"/>
      <c r="VU807" s="20"/>
      <c r="VV807" s="20"/>
      <c r="VW807" s="20"/>
      <c r="VX807" s="20"/>
      <c r="VY807" s="20"/>
      <c r="VZ807" s="20"/>
      <c r="WA807" s="20"/>
      <c r="WB807" s="20"/>
      <c r="WC807" s="20"/>
      <c r="WD807" s="20"/>
      <c r="WE807" s="20"/>
      <c r="WF807" s="20"/>
      <c r="WG807" s="20"/>
      <c r="WH807" s="20"/>
      <c r="WI807" s="20"/>
      <c r="WJ807" s="20"/>
      <c r="WK807" s="20"/>
      <c r="WL807" s="20"/>
      <c r="WM807" s="20"/>
      <c r="WN807" s="20"/>
      <c r="WO807" s="20"/>
      <c r="WP807" s="20"/>
      <c r="WQ807" s="20"/>
      <c r="WR807" s="20"/>
      <c r="WS807" s="20"/>
      <c r="WT807" s="20"/>
      <c r="WU807" s="20"/>
      <c r="WV807" s="20"/>
      <c r="WW807" s="20"/>
      <c r="WX807" s="20"/>
      <c r="WY807" s="20"/>
      <c r="WZ807" s="20"/>
      <c r="XA807" s="20"/>
      <c r="XB807" s="20"/>
      <c r="XC807" s="20"/>
      <c r="XD807" s="20"/>
      <c r="XE807" s="20"/>
      <c r="XF807" s="20"/>
      <c r="XG807" s="20"/>
      <c r="XH807" s="20"/>
      <c r="XI807" s="20"/>
      <c r="XJ807" s="20"/>
      <c r="XK807" s="20"/>
      <c r="XL807" s="20"/>
      <c r="XM807" s="20"/>
      <c r="XN807" s="20"/>
      <c r="XO807" s="20"/>
      <c r="XP807" s="20"/>
      <c r="XQ807" s="20"/>
      <c r="XR807" s="20"/>
      <c r="XS807" s="20"/>
      <c r="XT807" s="20"/>
      <c r="XU807" s="20"/>
      <c r="XV807" s="20"/>
      <c r="XW807" s="20"/>
      <c r="XX807" s="20"/>
      <c r="XY807" s="20"/>
      <c r="XZ807" s="20"/>
      <c r="YA807" s="20"/>
      <c r="YB807" s="20"/>
      <c r="YC807" s="20"/>
      <c r="YD807" s="20"/>
      <c r="YE807" s="20"/>
      <c r="YF807" s="20"/>
      <c r="YG807" s="20"/>
      <c r="YH807" s="20"/>
      <c r="YI807" s="20"/>
      <c r="YJ807" s="20"/>
      <c r="YK807" s="20"/>
      <c r="YL807" s="20"/>
      <c r="YM807" s="20"/>
      <c r="YN807" s="20"/>
      <c r="YO807" s="20"/>
      <c r="YP807" s="20"/>
      <c r="YQ807" s="20"/>
      <c r="YR807" s="20"/>
      <c r="YS807" s="20"/>
      <c r="YT807" s="20"/>
      <c r="YU807" s="20"/>
      <c r="YV807" s="20"/>
      <c r="YW807" s="20"/>
      <c r="YX807" s="20"/>
      <c r="YY807" s="20"/>
      <c r="YZ807" s="20"/>
      <c r="ZA807" s="20"/>
      <c r="ZB807" s="20"/>
      <c r="ZC807" s="20"/>
      <c r="ZD807" s="20"/>
      <c r="ZE807" s="20"/>
      <c r="ZF807" s="20"/>
      <c r="ZG807" s="20"/>
      <c r="ZH807" s="20"/>
      <c r="ZI807" s="20"/>
      <c r="ZJ807" s="20"/>
      <c r="ZK807" s="20"/>
      <c r="ZL807" s="20"/>
      <c r="ZM807" s="20"/>
      <c r="ZN807" s="20"/>
      <c r="ZO807" s="20"/>
      <c r="ZP807" s="20"/>
      <c r="ZQ807" s="20"/>
      <c r="ZR807" s="20"/>
      <c r="ZS807" s="20"/>
      <c r="ZT807" s="20"/>
      <c r="ZU807" s="20"/>
      <c r="ZV807" s="20"/>
      <c r="ZW807" s="20"/>
      <c r="ZX807" s="20"/>
      <c r="ZY807" s="20"/>
      <c r="ZZ807" s="20"/>
      <c r="AAA807" s="20"/>
      <c r="AAB807" s="20"/>
      <c r="AAC807" s="20"/>
      <c r="AAD807" s="20"/>
      <c r="AAE807" s="20"/>
      <c r="AAF807" s="20"/>
      <c r="AAG807" s="20"/>
      <c r="AAH807" s="20"/>
      <c r="AAI807" s="20"/>
      <c r="AAJ807" s="20"/>
      <c r="AAK807" s="20"/>
      <c r="AAL807" s="20"/>
      <c r="AAM807" s="20"/>
      <c r="AAN807" s="20"/>
      <c r="AAO807" s="20"/>
      <c r="AAP807" s="20"/>
      <c r="AAQ807" s="20"/>
      <c r="AAR807" s="20"/>
      <c r="AAS807" s="20"/>
      <c r="AAT807" s="20"/>
      <c r="AAU807" s="20"/>
      <c r="AAV807" s="20"/>
      <c r="AAW807" s="20"/>
      <c r="AAX807" s="20"/>
      <c r="AAY807" s="20"/>
      <c r="AAZ807" s="20"/>
      <c r="ABA807" s="20"/>
      <c r="ABB807" s="20"/>
      <c r="ABC807" s="20"/>
      <c r="ABD807" s="20"/>
      <c r="ABE807" s="20"/>
      <c r="ABF807" s="20"/>
      <c r="ABG807" s="20"/>
      <c r="ABH807" s="20"/>
      <c r="ABI807" s="20"/>
      <c r="ABJ807" s="20"/>
      <c r="ABK807" s="20"/>
      <c r="ABL807" s="20"/>
      <c r="ABM807" s="20"/>
      <c r="ABN807" s="20"/>
      <c r="ABO807" s="20"/>
      <c r="ABP807" s="20"/>
      <c r="ABQ807" s="20"/>
      <c r="ABR807" s="20"/>
      <c r="ABS807" s="20"/>
      <c r="ABT807" s="20"/>
      <c r="ABU807" s="20"/>
      <c r="ABV807" s="20"/>
      <c r="ABW807" s="20"/>
      <c r="ABX807" s="20"/>
      <c r="ABY807" s="20"/>
      <c r="ABZ807" s="20"/>
      <c r="ACA807" s="20"/>
      <c r="ACB807" s="20"/>
      <c r="ACC807" s="20"/>
      <c r="ACD807" s="20"/>
      <c r="ACE807" s="20"/>
      <c r="ACF807" s="20"/>
      <c r="ACG807" s="20"/>
      <c r="ACH807" s="20"/>
      <c r="ACI807" s="20"/>
      <c r="ACJ807" s="20"/>
      <c r="ACK807" s="20"/>
      <c r="ACL807" s="20"/>
      <c r="ACM807" s="20"/>
      <c r="ACN807" s="20"/>
      <c r="ACO807" s="20"/>
      <c r="ACP807" s="20"/>
      <c r="ACQ807" s="20"/>
      <c r="ACR807" s="20"/>
      <c r="ACS807" s="20"/>
      <c r="ACT807" s="20"/>
      <c r="ACU807" s="20"/>
      <c r="ACV807" s="20"/>
      <c r="ACW807" s="20"/>
      <c r="ACX807" s="20"/>
      <c r="ACY807" s="20"/>
      <c r="ACZ807" s="20"/>
      <c r="ADA807" s="20"/>
      <c r="ADB807" s="20"/>
      <c r="ADC807" s="20"/>
      <c r="ADD807" s="20"/>
      <c r="ADE807" s="20"/>
      <c r="ADF807" s="20"/>
      <c r="ADG807" s="20"/>
      <c r="ADH807" s="20"/>
      <c r="ADI807" s="20"/>
      <c r="ADJ807" s="20"/>
      <c r="ADK807" s="20"/>
      <c r="ADL807" s="20"/>
      <c r="ADM807" s="20"/>
      <c r="ADN807" s="20"/>
      <c r="ADO807" s="20"/>
      <c r="ADP807" s="20"/>
      <c r="ADQ807" s="20"/>
      <c r="ADR807" s="20"/>
      <c r="ADS807" s="20"/>
      <c r="ADT807" s="20"/>
      <c r="ADU807" s="20"/>
      <c r="ADV807" s="20"/>
      <c r="ADW807" s="20"/>
      <c r="ADX807" s="20"/>
      <c r="ADY807" s="20"/>
      <c r="ADZ807" s="20"/>
      <c r="AEA807" s="20"/>
      <c r="AEB807" s="20"/>
      <c r="AEC807" s="20"/>
      <c r="AED807" s="20"/>
      <c r="AEE807" s="20"/>
      <c r="AEF807" s="20"/>
      <c r="AEG807" s="20"/>
      <c r="AEH807" s="20"/>
      <c r="AEI807" s="20"/>
      <c r="AEJ807" s="20"/>
      <c r="AEK807" s="20"/>
      <c r="AEL807" s="20"/>
      <c r="AEM807" s="20"/>
      <c r="AEN807" s="20"/>
      <c r="AEO807" s="20"/>
      <c r="AEP807" s="20"/>
      <c r="AEQ807" s="20"/>
      <c r="AER807" s="20"/>
      <c r="AES807" s="20"/>
      <c r="AET807" s="20"/>
      <c r="AEU807" s="20"/>
      <c r="AEV807" s="20"/>
      <c r="AEW807" s="20"/>
      <c r="AEX807" s="20"/>
      <c r="AEY807" s="20"/>
      <c r="AEZ807" s="20"/>
      <c r="AFA807" s="20"/>
      <c r="AFB807" s="20"/>
      <c r="AFC807" s="20"/>
      <c r="AFD807" s="20"/>
      <c r="AFE807" s="20"/>
      <c r="AFF807" s="20"/>
      <c r="AFG807" s="20"/>
      <c r="AFH807" s="20"/>
      <c r="AFI807" s="20"/>
      <c r="AFJ807" s="20"/>
      <c r="AFK807" s="20"/>
      <c r="AFL807" s="20"/>
      <c r="AFM807" s="20"/>
      <c r="AFN807" s="20"/>
      <c r="AFO807" s="20"/>
      <c r="AFP807" s="20"/>
      <c r="AFQ807" s="20"/>
      <c r="AFR807" s="20"/>
      <c r="AFS807" s="20"/>
      <c r="AFT807" s="20"/>
      <c r="AFU807" s="20"/>
      <c r="AFV807" s="20"/>
      <c r="AFW807" s="20"/>
      <c r="AFX807" s="20"/>
      <c r="AFY807" s="20"/>
      <c r="AFZ807" s="20"/>
      <c r="AGA807" s="20"/>
      <c r="AGB807" s="20"/>
      <c r="AGC807" s="20"/>
      <c r="AGD807" s="20"/>
      <c r="AGE807" s="20"/>
      <c r="AGF807" s="20"/>
      <c r="AGG807" s="20"/>
      <c r="AGH807" s="20"/>
      <c r="AGI807" s="20"/>
      <c r="AGJ807" s="20"/>
      <c r="AGK807" s="20"/>
      <c r="AGL807" s="20"/>
      <c r="AGM807" s="20"/>
      <c r="AGN807" s="20"/>
      <c r="AGO807" s="20"/>
      <c r="AGP807" s="20"/>
      <c r="AGQ807" s="20"/>
      <c r="AGR807" s="20"/>
      <c r="AGS807" s="20"/>
      <c r="AGT807" s="20"/>
      <c r="AGU807" s="20"/>
      <c r="AGV807" s="20"/>
      <c r="AGW807" s="20"/>
      <c r="AGX807" s="20"/>
      <c r="AGY807" s="20"/>
      <c r="AGZ807" s="20"/>
      <c r="AHA807" s="20"/>
      <c r="AHB807" s="20"/>
      <c r="AHC807" s="20"/>
      <c r="AHD807" s="20"/>
      <c r="AHE807" s="20"/>
      <c r="AHF807" s="20"/>
      <c r="AHG807" s="20"/>
      <c r="AHH807" s="20"/>
      <c r="AHI807" s="20"/>
      <c r="AHJ807" s="20"/>
      <c r="AHK807" s="20"/>
      <c r="AHL807" s="20"/>
      <c r="AHM807" s="20"/>
      <c r="AHN807" s="20"/>
      <c r="AHO807" s="20"/>
      <c r="AHP807" s="20"/>
      <c r="AHQ807" s="20"/>
      <c r="AHR807" s="20"/>
      <c r="AHS807" s="20"/>
      <c r="AHT807" s="20"/>
      <c r="AHU807" s="20"/>
      <c r="AHV807" s="20"/>
      <c r="AHW807" s="20"/>
      <c r="AHX807" s="20"/>
      <c r="AHY807" s="20"/>
      <c r="AHZ807" s="20"/>
      <c r="AIA807" s="20"/>
      <c r="AIB807" s="20"/>
      <c r="AIC807" s="20"/>
      <c r="AID807" s="20"/>
      <c r="AIE807" s="20"/>
      <c r="AIF807" s="20"/>
      <c r="AIG807" s="20"/>
      <c r="AIH807" s="20"/>
      <c r="AII807" s="20"/>
      <c r="AIJ807" s="20"/>
      <c r="AIK807" s="20"/>
      <c r="AIL807" s="20"/>
      <c r="AIM807" s="20"/>
      <c r="AIN807" s="20"/>
      <c r="AIO807" s="20"/>
      <c r="AIP807" s="20"/>
      <c r="AIQ807" s="20"/>
      <c r="AIR807" s="20"/>
      <c r="AIS807" s="20"/>
      <c r="AIT807" s="20"/>
      <c r="AIU807" s="20"/>
      <c r="AIV807" s="20"/>
      <c r="AIW807" s="20"/>
      <c r="AIX807" s="20"/>
      <c r="AIY807" s="20"/>
      <c r="AIZ807" s="20"/>
      <c r="AJA807" s="20"/>
      <c r="AJB807" s="20"/>
      <c r="AJC807" s="20"/>
      <c r="AJD807" s="20"/>
      <c r="AJE807" s="20"/>
      <c r="AJF807" s="20"/>
      <c r="AJG807" s="20"/>
      <c r="AJH807" s="20"/>
      <c r="AJI807" s="20"/>
      <c r="AJJ807" s="20"/>
      <c r="AJK807" s="20"/>
      <c r="AJL807" s="20"/>
      <c r="AJM807" s="20"/>
      <c r="AJN807" s="20"/>
      <c r="AJO807" s="20"/>
      <c r="AJP807" s="20"/>
      <c r="AJQ807" s="20"/>
      <c r="AJR807" s="20"/>
      <c r="AJS807" s="20"/>
      <c r="AJT807" s="20"/>
      <c r="AJU807" s="20"/>
      <c r="AJV807" s="20"/>
      <c r="AJW807" s="20"/>
      <c r="AJX807" s="20"/>
      <c r="AJY807" s="20"/>
      <c r="AJZ807" s="20"/>
      <c r="AKA807" s="20"/>
      <c r="AKB807" s="20"/>
      <c r="AKC807" s="20"/>
      <c r="AKD807" s="20"/>
      <c r="AKE807" s="20"/>
      <c r="AKF807" s="20"/>
      <c r="AKG807" s="20"/>
      <c r="AKH807" s="20"/>
      <c r="AKI807" s="20"/>
      <c r="AKJ807" s="20"/>
      <c r="AKK807" s="20"/>
      <c r="AKL807" s="20"/>
      <c r="AKM807" s="20"/>
      <c r="AKN807" s="20"/>
      <c r="AKO807" s="20"/>
      <c r="AKP807" s="20"/>
      <c r="AKQ807" s="20"/>
      <c r="AKR807" s="20"/>
      <c r="AKS807" s="20"/>
      <c r="AKT807" s="20"/>
      <c r="AKU807" s="20"/>
      <c r="AKV807" s="20"/>
      <c r="AKW807" s="20"/>
      <c r="AKX807" s="20"/>
      <c r="AKY807" s="20"/>
      <c r="AKZ807" s="20"/>
      <c r="ALA807" s="20"/>
      <c r="ALB807" s="20"/>
      <c r="ALC807" s="20"/>
      <c r="ALD807" s="20"/>
      <c r="ALE807" s="20"/>
      <c r="ALF807" s="20"/>
      <c r="ALG807" s="20"/>
      <c r="ALH807" s="20"/>
      <c r="ALI807" s="20"/>
      <c r="ALJ807" s="20"/>
      <c r="ALK807" s="20"/>
      <c r="ALL807" s="20"/>
      <c r="ALM807" s="20"/>
      <c r="ALN807" s="20"/>
      <c r="ALO807" s="20"/>
      <c r="ALP807" s="20"/>
      <c r="ALQ807" s="20"/>
      <c r="ALR807" s="20"/>
      <c r="ALS807" s="20"/>
      <c r="ALT807" s="20"/>
      <c r="ALU807" s="20"/>
      <c r="ALV807" s="20"/>
      <c r="ALW807" s="20"/>
      <c r="ALX807" s="20"/>
      <c r="ALY807" s="20"/>
      <c r="ALZ807" s="20"/>
      <c r="AMA807" s="20"/>
      <c r="AMB807" s="20"/>
      <c r="AMC807" s="20"/>
      <c r="AMD807" s="20"/>
      <c r="AME807" s="20"/>
      <c r="AMF807" s="20"/>
      <c r="AMG807" s="20"/>
      <c r="AMH807" s="20"/>
      <c r="AMI807" s="20"/>
      <c r="AMJ807" s="20"/>
      <c r="AMK807" s="20"/>
      <c r="AML807" s="20"/>
      <c r="AMM807" s="20"/>
      <c r="AMN807" s="20"/>
      <c r="AMO807" s="20"/>
      <c r="AMP807" s="20"/>
      <c r="AMQ807" s="20"/>
      <c r="AMR807" s="20"/>
      <c r="AMS807" s="20"/>
      <c r="AMT807" s="20"/>
      <c r="AMU807" s="20"/>
      <c r="AMV807" s="20"/>
      <c r="AMW807" s="20"/>
      <c r="AMX807" s="20"/>
      <c r="AMY807" s="20"/>
      <c r="AMZ807" s="20"/>
      <c r="ANA807" s="20"/>
      <c r="ANB807" s="20"/>
      <c r="ANC807" s="20"/>
      <c r="AND807" s="20"/>
      <c r="ANE807" s="20"/>
      <c r="ANF807" s="20"/>
      <c r="ANG807" s="20"/>
      <c r="ANH807" s="20"/>
      <c r="ANI807" s="20"/>
      <c r="ANJ807" s="20"/>
      <c r="ANK807" s="20"/>
      <c r="ANL807" s="20"/>
      <c r="ANM807" s="20"/>
      <c r="ANN807" s="20"/>
      <c r="ANO807" s="20"/>
      <c r="ANP807" s="20"/>
      <c r="ANQ807" s="20"/>
      <c r="ANR807" s="20"/>
      <c r="ANS807" s="20"/>
      <c r="ANT807" s="20"/>
      <c r="ANU807" s="20"/>
      <c r="ANV807" s="20"/>
      <c r="ANW807" s="20"/>
      <c r="ANX807" s="20"/>
      <c r="ANY807" s="20"/>
      <c r="ANZ807" s="20"/>
      <c r="AOA807" s="20"/>
      <c r="AOB807" s="20"/>
      <c r="AOC807" s="20"/>
      <c r="AOD807" s="20"/>
      <c r="AOE807" s="20"/>
      <c r="AOF807" s="20"/>
      <c r="AOG807" s="20"/>
      <c r="AOH807" s="20"/>
      <c r="AOI807" s="20"/>
      <c r="AOJ807" s="20"/>
      <c r="AOK807" s="20"/>
      <c r="AOL807" s="20"/>
      <c r="AOM807" s="20"/>
      <c r="AON807" s="20"/>
      <c r="AOO807" s="20"/>
      <c r="AOP807" s="20"/>
      <c r="AOQ807" s="20"/>
      <c r="AOR807" s="20"/>
      <c r="AOS807" s="20"/>
      <c r="AOT807" s="20"/>
      <c r="AOU807" s="20"/>
      <c r="AOV807" s="20"/>
      <c r="AOW807" s="20"/>
      <c r="AOX807" s="20"/>
      <c r="AOY807" s="20"/>
      <c r="AOZ807" s="20"/>
      <c r="APA807" s="20"/>
      <c r="APB807" s="20"/>
      <c r="APC807" s="20"/>
      <c r="APD807" s="20"/>
      <c r="APE807" s="20"/>
      <c r="APF807" s="20"/>
      <c r="APG807" s="20"/>
      <c r="APH807" s="20"/>
      <c r="API807" s="20"/>
      <c r="APJ807" s="20"/>
      <c r="APK807" s="20"/>
      <c r="APL807" s="20"/>
      <c r="APM807" s="20"/>
      <c r="APN807" s="20"/>
      <c r="APO807" s="20"/>
      <c r="APP807" s="20"/>
      <c r="APQ807" s="20"/>
      <c r="APR807" s="20"/>
      <c r="APS807" s="20"/>
      <c r="APT807" s="20"/>
      <c r="APU807" s="20"/>
      <c r="APV807" s="20"/>
      <c r="APW807" s="20"/>
      <c r="APX807" s="20"/>
      <c r="APY807" s="20"/>
      <c r="APZ807" s="20"/>
      <c r="AQA807" s="20"/>
      <c r="AQB807" s="20"/>
      <c r="AQC807" s="20"/>
      <c r="AQD807" s="20"/>
      <c r="AQE807" s="20"/>
      <c r="AQF807" s="20"/>
      <c r="AQG807" s="20"/>
      <c r="AQH807" s="20"/>
      <c r="AQI807" s="20"/>
      <c r="AQJ807" s="20"/>
      <c r="AQK807" s="20"/>
      <c r="AQL807" s="20"/>
      <c r="AQM807" s="20"/>
      <c r="AQN807" s="20"/>
      <c r="AQO807" s="20"/>
      <c r="AQP807" s="20"/>
      <c r="AQQ807" s="20"/>
      <c r="AQR807" s="20"/>
      <c r="AQS807" s="20"/>
      <c r="AQT807" s="20"/>
      <c r="AQU807" s="20"/>
      <c r="AQV807" s="20"/>
      <c r="AQW807" s="20"/>
      <c r="AQX807" s="20"/>
      <c r="AQY807" s="20"/>
      <c r="AQZ807" s="20"/>
      <c r="ARA807" s="20"/>
      <c r="ARB807" s="20"/>
      <c r="ARC807" s="20"/>
      <c r="ARD807" s="20"/>
      <c r="ARE807" s="20"/>
      <c r="ARF807" s="20"/>
      <c r="ARG807" s="20"/>
      <c r="ARH807" s="20"/>
      <c r="ARI807" s="20"/>
      <c r="ARJ807" s="20"/>
      <c r="ARK807" s="20"/>
      <c r="ARL807" s="20"/>
      <c r="ARM807" s="20"/>
      <c r="ARN807" s="20"/>
      <c r="ARO807" s="20"/>
      <c r="ARP807" s="20"/>
      <c r="ARQ807" s="20"/>
      <c r="ARR807" s="20"/>
      <c r="ARS807" s="20"/>
      <c r="ART807" s="20"/>
      <c r="ARU807" s="20"/>
      <c r="ARV807" s="20"/>
      <c r="ARW807" s="20"/>
      <c r="ARX807" s="20"/>
      <c r="ARY807" s="20"/>
      <c r="ARZ807" s="20"/>
      <c r="ASA807" s="20"/>
      <c r="ASB807" s="20"/>
      <c r="ASC807" s="20"/>
      <c r="ASD807" s="20"/>
      <c r="ASE807" s="20"/>
      <c r="ASF807" s="20"/>
      <c r="ASG807" s="20"/>
      <c r="ASH807" s="20"/>
      <c r="ASI807" s="20"/>
      <c r="ASJ807" s="20"/>
      <c r="ASK807" s="20"/>
      <c r="ASL807" s="20"/>
      <c r="ASM807" s="20"/>
      <c r="ASN807" s="20"/>
      <c r="ASO807" s="20"/>
      <c r="ASP807" s="20"/>
      <c r="ASQ807" s="20"/>
      <c r="ASR807" s="20"/>
      <c r="ASS807" s="20"/>
      <c r="AST807" s="20"/>
      <c r="ASU807" s="20"/>
      <c r="ASV807" s="20"/>
      <c r="ASW807" s="20"/>
      <c r="ASX807" s="20"/>
      <c r="ASY807" s="20"/>
      <c r="ASZ807" s="20"/>
      <c r="ATA807" s="20"/>
      <c r="ATB807" s="20"/>
      <c r="ATC807" s="20"/>
      <c r="ATD807" s="20"/>
      <c r="ATE807" s="20"/>
      <c r="ATF807" s="20"/>
      <c r="ATG807" s="20"/>
      <c r="ATH807" s="20"/>
      <c r="ATI807" s="20"/>
      <c r="ATJ807" s="20"/>
      <c r="ATK807" s="20"/>
      <c r="ATL807" s="20"/>
      <c r="ATM807" s="20"/>
      <c r="ATN807" s="20"/>
      <c r="ATO807" s="20"/>
      <c r="ATP807" s="20"/>
      <c r="ATQ807" s="20"/>
      <c r="ATR807" s="20"/>
      <c r="ATS807" s="20"/>
      <c r="ATT807" s="20"/>
      <c r="ATU807" s="20"/>
      <c r="ATV807" s="20"/>
      <c r="ATW807" s="20"/>
      <c r="ATX807" s="20"/>
      <c r="ATY807" s="20"/>
      <c r="ATZ807" s="20"/>
      <c r="AUA807" s="20"/>
      <c r="AUB807" s="20"/>
      <c r="AUC807" s="20"/>
      <c r="AUD807" s="20"/>
      <c r="AUE807" s="20"/>
      <c r="AUF807" s="20"/>
      <c r="AUG807" s="20"/>
      <c r="AUH807" s="20"/>
      <c r="AUI807" s="20"/>
      <c r="AUJ807" s="20"/>
      <c r="AUK807" s="20"/>
      <c r="AUL807" s="20"/>
      <c r="AUM807" s="20"/>
      <c r="AUN807" s="20"/>
      <c r="AUO807" s="20"/>
      <c r="AUP807" s="20"/>
      <c r="AUQ807" s="20"/>
      <c r="AUR807" s="20"/>
      <c r="AUS807" s="20"/>
      <c r="AUT807" s="20"/>
      <c r="AUU807" s="20"/>
      <c r="AUV807" s="20"/>
      <c r="AUW807" s="20"/>
      <c r="AUX807" s="20"/>
      <c r="AUY807" s="20"/>
      <c r="AUZ807" s="20"/>
      <c r="AVA807" s="20"/>
      <c r="AVB807" s="20"/>
      <c r="AVC807" s="20"/>
      <c r="AVD807" s="20"/>
      <c r="AVE807" s="20"/>
      <c r="AVF807" s="20"/>
      <c r="AVG807" s="20"/>
      <c r="AVH807" s="20"/>
      <c r="AVI807" s="20"/>
      <c r="AVJ807" s="20"/>
      <c r="AVK807" s="20"/>
      <c r="AVL807" s="20"/>
      <c r="AVM807" s="20"/>
      <c r="AVN807" s="20"/>
      <c r="AVO807" s="20"/>
      <c r="AVP807" s="20"/>
      <c r="AVQ807" s="20"/>
      <c r="AVR807" s="20"/>
      <c r="AVS807" s="20"/>
      <c r="AVT807" s="20"/>
      <c r="AVU807" s="20"/>
      <c r="AVV807" s="20"/>
      <c r="AVW807" s="20"/>
      <c r="AVX807" s="20"/>
      <c r="AVY807" s="20"/>
      <c r="AVZ807" s="20"/>
      <c r="AWA807" s="20"/>
      <c r="AWB807" s="20"/>
      <c r="AWC807" s="20"/>
      <c r="AWD807" s="20"/>
      <c r="AWE807" s="20"/>
      <c r="AWF807" s="20"/>
      <c r="AWG807" s="20"/>
      <c r="AWH807" s="20"/>
      <c r="AWI807" s="20"/>
      <c r="AWJ807" s="20"/>
      <c r="AWK807" s="20"/>
      <c r="AWL807" s="20"/>
      <c r="AWM807" s="20"/>
      <c r="AWN807" s="20"/>
      <c r="AWO807" s="20"/>
      <c r="AWP807" s="20"/>
      <c r="AWQ807" s="20"/>
      <c r="AWR807" s="20"/>
      <c r="AWS807" s="20"/>
      <c r="AWT807" s="20"/>
      <c r="AWU807" s="20"/>
      <c r="AWV807" s="20"/>
      <c r="AWW807" s="20"/>
      <c r="AWX807" s="20"/>
      <c r="AWY807" s="20"/>
      <c r="AWZ807" s="20"/>
      <c r="AXA807" s="20"/>
      <c r="AXB807" s="20"/>
      <c r="AXC807" s="20"/>
      <c r="AXD807" s="20"/>
      <c r="AXE807" s="20"/>
      <c r="AXF807" s="20"/>
      <c r="AXG807" s="20"/>
      <c r="AXH807" s="20"/>
      <c r="AXI807" s="20"/>
      <c r="AXJ807" s="20"/>
      <c r="AXK807" s="20"/>
      <c r="AXL807" s="20"/>
      <c r="AXM807" s="20"/>
      <c r="AXN807" s="20"/>
      <c r="AXO807" s="20"/>
      <c r="AXP807" s="20"/>
      <c r="AXQ807" s="20"/>
      <c r="AXR807" s="20"/>
      <c r="AXS807" s="20"/>
      <c r="AXT807" s="20"/>
      <c r="AXU807" s="20"/>
      <c r="AXV807" s="20"/>
      <c r="AXW807" s="20"/>
      <c r="AXX807" s="20"/>
      <c r="AXY807" s="20"/>
      <c r="AXZ807" s="20"/>
      <c r="AYA807" s="20"/>
      <c r="AYB807" s="20"/>
      <c r="AYC807" s="20"/>
      <c r="AYD807" s="20"/>
      <c r="AYE807" s="20"/>
      <c r="AYF807" s="20"/>
      <c r="AYG807" s="20"/>
      <c r="AYH807" s="20"/>
      <c r="AYI807" s="20"/>
      <c r="AYJ807" s="20"/>
      <c r="AYK807" s="20"/>
      <c r="AYL807" s="20"/>
      <c r="AYM807" s="20"/>
      <c r="AYN807" s="20"/>
      <c r="AYO807" s="20"/>
      <c r="AYP807" s="20"/>
      <c r="AYQ807" s="20"/>
      <c r="AYR807" s="20"/>
      <c r="AYS807" s="20"/>
      <c r="AYT807" s="20"/>
      <c r="AYU807" s="20"/>
      <c r="AYV807" s="20"/>
      <c r="AYW807" s="20"/>
      <c r="AYX807" s="20"/>
      <c r="AYY807" s="20"/>
      <c r="AYZ807" s="20"/>
      <c r="AZA807" s="20"/>
      <c r="AZB807" s="20"/>
      <c r="AZC807" s="20"/>
      <c r="AZD807" s="20"/>
      <c r="AZE807" s="20"/>
      <c r="AZF807" s="20"/>
      <c r="AZG807" s="20"/>
      <c r="AZH807" s="20"/>
      <c r="AZI807" s="20"/>
      <c r="AZJ807" s="20"/>
      <c r="AZK807" s="20"/>
      <c r="AZL807" s="20"/>
      <c r="AZM807" s="20"/>
      <c r="AZN807" s="20"/>
      <c r="AZO807" s="20"/>
      <c r="AZP807" s="20"/>
      <c r="AZQ807" s="20"/>
      <c r="AZR807" s="20"/>
      <c r="AZS807" s="20"/>
      <c r="AZT807" s="20"/>
      <c r="AZU807" s="20"/>
      <c r="AZV807" s="20"/>
      <c r="AZW807" s="20"/>
      <c r="AZX807" s="20"/>
      <c r="AZY807" s="20"/>
      <c r="AZZ807" s="20"/>
      <c r="BAA807" s="20"/>
      <c r="BAB807" s="20"/>
      <c r="BAC807" s="20"/>
      <c r="BAD807" s="20"/>
      <c r="BAE807" s="20"/>
      <c r="BAF807" s="20"/>
      <c r="BAG807" s="20"/>
      <c r="BAH807" s="20"/>
      <c r="BAI807" s="20"/>
      <c r="BAJ807" s="20"/>
      <c r="BAK807" s="20"/>
      <c r="BAL807" s="20"/>
      <c r="BAM807" s="20"/>
      <c r="BAN807" s="20"/>
      <c r="BAO807" s="20"/>
      <c r="BAP807" s="20"/>
      <c r="BAQ807" s="20"/>
      <c r="BAR807" s="20"/>
      <c r="BAS807" s="20"/>
      <c r="BAT807" s="20"/>
      <c r="BAU807" s="20"/>
      <c r="BAV807" s="20"/>
      <c r="BAW807" s="20"/>
      <c r="BAX807" s="20"/>
      <c r="BAY807" s="20"/>
      <c r="BAZ807" s="20"/>
      <c r="BBA807" s="20"/>
      <c r="BBB807" s="20"/>
      <c r="BBC807" s="20"/>
      <c r="BBD807" s="20"/>
      <c r="BBE807" s="20"/>
      <c r="BBF807" s="20"/>
      <c r="BBG807" s="20"/>
      <c r="BBH807" s="20"/>
      <c r="BBI807" s="20"/>
      <c r="BBJ807" s="20"/>
      <c r="BBK807" s="20"/>
      <c r="BBL807" s="20"/>
      <c r="BBM807" s="20"/>
      <c r="BBN807" s="20"/>
      <c r="BBO807" s="20"/>
      <c r="BBP807" s="20"/>
      <c r="BBQ807" s="20"/>
      <c r="BBR807" s="20"/>
      <c r="BBS807" s="20"/>
      <c r="BBT807" s="20"/>
      <c r="BBU807" s="20"/>
      <c r="BBV807" s="20"/>
      <c r="BBW807" s="20"/>
      <c r="BBX807" s="20"/>
      <c r="BBY807" s="20"/>
      <c r="BBZ807" s="20"/>
      <c r="BCA807" s="20"/>
      <c r="BCB807" s="20"/>
      <c r="BCC807" s="20"/>
      <c r="BCD807" s="20"/>
      <c r="BCE807" s="20"/>
      <c r="BCF807" s="20"/>
      <c r="BCG807" s="20"/>
      <c r="BCH807" s="20"/>
      <c r="BCI807" s="20"/>
      <c r="BCJ807" s="20"/>
      <c r="BCK807" s="20"/>
      <c r="BCL807" s="20"/>
      <c r="BCM807" s="20"/>
      <c r="BCN807" s="20"/>
      <c r="BCO807" s="20"/>
      <c r="BCP807" s="20"/>
      <c r="BCQ807" s="20"/>
      <c r="BCR807" s="20"/>
      <c r="BCS807" s="20"/>
      <c r="BCT807" s="20"/>
      <c r="BCU807" s="20"/>
      <c r="BCV807" s="20"/>
      <c r="BCW807" s="20"/>
      <c r="BCX807" s="20"/>
      <c r="BCY807" s="20"/>
      <c r="BCZ807" s="20"/>
      <c r="BDA807" s="20"/>
      <c r="BDB807" s="20"/>
      <c r="BDC807" s="20"/>
      <c r="BDD807" s="20"/>
      <c r="BDE807" s="20"/>
      <c r="BDF807" s="20"/>
      <c r="BDG807" s="20"/>
      <c r="BDH807" s="20"/>
      <c r="BDI807" s="20"/>
      <c r="BDJ807" s="20"/>
      <c r="BDK807" s="20"/>
      <c r="BDL807" s="20"/>
      <c r="BDM807" s="20"/>
      <c r="BDN807" s="20"/>
      <c r="BDO807" s="20"/>
      <c r="BDP807" s="20"/>
      <c r="BDQ807" s="20"/>
      <c r="BDR807" s="20"/>
      <c r="BDS807" s="20"/>
      <c r="BDT807" s="20"/>
      <c r="BDU807" s="20"/>
      <c r="BDV807" s="20"/>
      <c r="BDW807" s="20"/>
      <c r="BDX807" s="20"/>
      <c r="BDY807" s="20"/>
      <c r="BDZ807" s="20"/>
      <c r="BEA807" s="20"/>
      <c r="BEB807" s="20"/>
      <c r="BEC807" s="20"/>
      <c r="BED807" s="20"/>
      <c r="BEE807" s="20"/>
      <c r="BEF807" s="20"/>
      <c r="BEG807" s="20"/>
      <c r="BEH807" s="20"/>
      <c r="BEI807" s="20"/>
      <c r="BEJ807" s="20"/>
      <c r="BEK807" s="20"/>
      <c r="BEL807" s="20"/>
      <c r="BEM807" s="20"/>
      <c r="BEN807" s="20"/>
      <c r="BEO807" s="20"/>
      <c r="BEP807" s="20"/>
      <c r="BEQ807" s="20"/>
      <c r="BER807" s="20"/>
      <c r="BES807" s="20"/>
      <c r="BET807" s="20"/>
      <c r="BEU807" s="20"/>
      <c r="BEV807" s="20"/>
      <c r="BEW807" s="20"/>
      <c r="BEX807" s="20"/>
      <c r="BEY807" s="20"/>
      <c r="BEZ807" s="20"/>
      <c r="BFA807" s="20"/>
      <c r="BFB807" s="20"/>
      <c r="BFC807" s="20"/>
      <c r="BFD807" s="20"/>
      <c r="BFE807" s="20"/>
      <c r="BFF807" s="20"/>
      <c r="BFG807" s="20"/>
      <c r="BFH807" s="20"/>
      <c r="BFI807" s="20"/>
      <c r="BFJ807" s="20"/>
      <c r="BFK807" s="20"/>
      <c r="BFL807" s="20"/>
      <c r="BFM807" s="20"/>
      <c r="BFN807" s="20"/>
      <c r="BFO807" s="20"/>
      <c r="BFP807" s="20"/>
      <c r="BFQ807" s="20"/>
      <c r="BFR807" s="20"/>
      <c r="BFS807" s="20"/>
      <c r="BFT807" s="20"/>
      <c r="BFU807" s="20"/>
      <c r="BFV807" s="20"/>
      <c r="BFW807" s="20"/>
      <c r="BFX807" s="20"/>
      <c r="BFY807" s="20"/>
      <c r="BFZ807" s="20"/>
      <c r="BGA807" s="20"/>
      <c r="BGB807" s="20"/>
      <c r="BGC807" s="20"/>
      <c r="BGD807" s="20"/>
      <c r="BGE807" s="20"/>
      <c r="BGF807" s="20"/>
      <c r="BGG807" s="20"/>
      <c r="BGH807" s="20"/>
      <c r="BGI807" s="20"/>
      <c r="BGJ807" s="20"/>
      <c r="BGK807" s="20"/>
      <c r="BGL807" s="20"/>
      <c r="BGM807" s="20"/>
      <c r="BGN807" s="20"/>
      <c r="BGO807" s="20"/>
      <c r="BGP807" s="20"/>
      <c r="BGQ807" s="20"/>
      <c r="BGR807" s="20"/>
      <c r="BGS807" s="20"/>
      <c r="BGT807" s="20"/>
      <c r="BGU807" s="20"/>
      <c r="BGV807" s="20"/>
      <c r="BGW807" s="20"/>
      <c r="BGX807" s="20"/>
      <c r="BGY807" s="20"/>
      <c r="BGZ807" s="20"/>
      <c r="BHA807" s="20"/>
      <c r="BHB807" s="20"/>
      <c r="BHC807" s="20"/>
      <c r="BHD807" s="20"/>
      <c r="BHE807" s="20"/>
      <c r="BHF807" s="20"/>
      <c r="BHG807" s="20"/>
      <c r="BHH807" s="20"/>
      <c r="BHI807" s="20"/>
      <c r="BHJ807" s="20"/>
      <c r="BHK807" s="20"/>
      <c r="BHL807" s="20"/>
      <c r="BHM807" s="20"/>
      <c r="BHN807" s="20"/>
      <c r="BHO807" s="20"/>
      <c r="BHP807" s="20"/>
      <c r="BHQ807" s="20"/>
      <c r="BHR807" s="20"/>
      <c r="BHS807" s="20"/>
      <c r="BHT807" s="20"/>
      <c r="BHU807" s="20"/>
      <c r="BHV807" s="20"/>
      <c r="BHW807" s="20"/>
      <c r="BHX807" s="20"/>
      <c r="BHY807" s="20"/>
      <c r="BHZ807" s="20"/>
      <c r="BIA807" s="20"/>
      <c r="BIB807" s="20"/>
      <c r="BIC807" s="20"/>
      <c r="BID807" s="20"/>
      <c r="BIE807" s="20"/>
      <c r="BIF807" s="20"/>
      <c r="BIG807" s="20"/>
      <c r="BIH807" s="20"/>
      <c r="BII807" s="20"/>
      <c r="BIJ807" s="20"/>
      <c r="BIK807" s="20"/>
      <c r="BIL807" s="20"/>
      <c r="BIM807" s="20"/>
      <c r="BIN807" s="20"/>
      <c r="BIO807" s="20"/>
      <c r="BIP807" s="20"/>
      <c r="BIQ807" s="20"/>
      <c r="BIR807" s="20"/>
      <c r="BIS807" s="20"/>
      <c r="BIT807" s="20"/>
      <c r="BIU807" s="20"/>
      <c r="BIV807" s="20"/>
      <c r="BIW807" s="20"/>
      <c r="BIX807" s="20"/>
      <c r="BIY807" s="20"/>
      <c r="BIZ807" s="20"/>
      <c r="BJA807" s="20"/>
      <c r="BJB807" s="20"/>
      <c r="BJC807" s="20"/>
      <c r="BJD807" s="20"/>
      <c r="BJE807" s="20"/>
      <c r="BJF807" s="20"/>
      <c r="BJG807" s="20"/>
      <c r="BJH807" s="20"/>
      <c r="BJI807" s="20"/>
      <c r="BJJ807" s="20"/>
      <c r="BJK807" s="20"/>
      <c r="BJL807" s="20"/>
      <c r="BJM807" s="20"/>
      <c r="BJN807" s="20"/>
      <c r="BJO807" s="20"/>
      <c r="BJP807" s="20"/>
      <c r="BJQ807" s="20"/>
      <c r="BJR807" s="20"/>
      <c r="BJS807" s="20"/>
      <c r="BJT807" s="20"/>
      <c r="BJU807" s="20"/>
      <c r="BJV807" s="20"/>
      <c r="BJW807" s="20"/>
      <c r="BJX807" s="20"/>
      <c r="BJY807" s="20"/>
      <c r="BJZ807" s="20"/>
      <c r="BKA807" s="20"/>
      <c r="BKB807" s="20"/>
      <c r="BKC807" s="20"/>
      <c r="BKD807" s="20"/>
      <c r="BKE807" s="20"/>
      <c r="BKF807" s="20"/>
      <c r="BKG807" s="20"/>
      <c r="BKH807" s="20"/>
      <c r="BKI807" s="20"/>
      <c r="BKJ807" s="20"/>
      <c r="BKK807" s="20"/>
      <c r="BKL807" s="20"/>
      <c r="BKM807" s="20"/>
      <c r="BKN807" s="20"/>
      <c r="BKO807" s="20"/>
      <c r="BKP807" s="20"/>
      <c r="BKQ807" s="20"/>
      <c r="BKR807" s="20"/>
      <c r="BKS807" s="20"/>
      <c r="BKT807" s="20"/>
      <c r="BKU807" s="20"/>
      <c r="BKV807" s="20"/>
      <c r="BKW807" s="20"/>
      <c r="BKX807" s="20"/>
      <c r="BKY807" s="20"/>
      <c r="BKZ807" s="20"/>
      <c r="BLA807" s="20"/>
      <c r="BLB807" s="20"/>
      <c r="BLC807" s="20"/>
      <c r="BLD807" s="20"/>
      <c r="BLE807" s="20"/>
      <c r="BLF807" s="20"/>
      <c r="BLG807" s="20"/>
      <c r="BLH807" s="20"/>
      <c r="BLI807" s="20"/>
      <c r="BLJ807" s="20"/>
      <c r="BLK807" s="20"/>
      <c r="BLL807" s="20"/>
      <c r="BLM807" s="20"/>
      <c r="BLN807" s="20"/>
      <c r="BLO807" s="20"/>
      <c r="BLP807" s="20"/>
      <c r="BLQ807" s="20"/>
      <c r="BLR807" s="20"/>
      <c r="BLS807" s="20"/>
      <c r="BLT807" s="20"/>
      <c r="BLU807" s="20"/>
      <c r="BLV807" s="20"/>
      <c r="BLW807" s="20"/>
      <c r="BLX807" s="20"/>
      <c r="BLY807" s="20"/>
      <c r="BLZ807" s="20"/>
      <c r="BMA807" s="20"/>
      <c r="BMB807" s="20"/>
      <c r="BMC807" s="20"/>
      <c r="BMD807" s="20"/>
      <c r="BME807" s="20"/>
      <c r="BMF807" s="20"/>
      <c r="BMG807" s="20"/>
      <c r="BMH807" s="20"/>
      <c r="BMI807" s="20"/>
      <c r="BMJ807" s="20"/>
      <c r="BMK807" s="20"/>
      <c r="BML807" s="20"/>
      <c r="BMM807" s="20"/>
      <c r="BMN807" s="20"/>
      <c r="BMO807" s="20"/>
      <c r="BMP807" s="20"/>
      <c r="BMQ807" s="20"/>
      <c r="BMR807" s="20"/>
      <c r="BMS807" s="20"/>
      <c r="BMT807" s="20"/>
      <c r="BMU807" s="20"/>
      <c r="BMV807" s="20"/>
      <c r="BMW807" s="20"/>
      <c r="BMX807" s="20"/>
      <c r="BMY807" s="20"/>
      <c r="BMZ807" s="20"/>
      <c r="BNA807" s="20"/>
      <c r="BNB807" s="20"/>
      <c r="BNC807" s="20"/>
      <c r="BND807" s="20"/>
      <c r="BNE807" s="20"/>
      <c r="BNF807" s="20"/>
      <c r="BNG807" s="20"/>
      <c r="BNH807" s="20"/>
      <c r="BNI807" s="20"/>
      <c r="BNJ807" s="20"/>
      <c r="BNK807" s="20"/>
      <c r="BNL807" s="20"/>
      <c r="BNM807" s="20"/>
      <c r="BNN807" s="20"/>
      <c r="BNO807" s="20"/>
      <c r="BNP807" s="20"/>
      <c r="BNQ807" s="20"/>
      <c r="BNR807" s="20"/>
      <c r="BNS807" s="20"/>
      <c r="BNT807" s="20"/>
      <c r="BNU807" s="20"/>
      <c r="BNV807" s="20"/>
      <c r="BNW807" s="20"/>
      <c r="BNX807" s="20"/>
      <c r="BNY807" s="20"/>
      <c r="BNZ807" s="20"/>
      <c r="BOA807" s="20"/>
      <c r="BOB807" s="20"/>
      <c r="BOC807" s="20"/>
      <c r="BOD807" s="20"/>
      <c r="BOE807" s="20"/>
      <c r="BOF807" s="20"/>
      <c r="BOG807" s="20"/>
      <c r="BOH807" s="20"/>
      <c r="BOI807" s="20"/>
      <c r="BOJ807" s="20"/>
      <c r="BOK807" s="20"/>
      <c r="BOL807" s="20"/>
      <c r="BOM807" s="20"/>
      <c r="BON807" s="20"/>
      <c r="BOO807" s="20"/>
      <c r="BOP807" s="20"/>
      <c r="BOQ807" s="20"/>
      <c r="BOR807" s="20"/>
      <c r="BOS807" s="20"/>
      <c r="BOT807" s="20"/>
      <c r="BOU807" s="20"/>
      <c r="BOV807" s="20"/>
      <c r="BOW807" s="20"/>
      <c r="BOX807" s="20"/>
      <c r="BOY807" s="20"/>
      <c r="BOZ807" s="20"/>
      <c r="BPA807" s="20"/>
      <c r="BPB807" s="20"/>
      <c r="BPC807" s="20"/>
      <c r="BPD807" s="20"/>
      <c r="BPE807" s="20"/>
      <c r="BPF807" s="20"/>
      <c r="BPG807" s="20"/>
      <c r="BPH807" s="20"/>
      <c r="BPI807" s="20"/>
      <c r="BPJ807" s="20"/>
      <c r="BPK807" s="20"/>
      <c r="BPL807" s="20"/>
      <c r="BPM807" s="20"/>
      <c r="BPN807" s="20"/>
      <c r="BPO807" s="20"/>
      <c r="BPP807" s="20"/>
      <c r="BPQ807" s="20"/>
      <c r="BPR807" s="20"/>
      <c r="BPS807" s="20"/>
      <c r="BPT807" s="20"/>
      <c r="BPU807" s="20"/>
      <c r="BPV807" s="20"/>
      <c r="BPW807" s="20"/>
      <c r="BPX807" s="20"/>
      <c r="BPY807" s="20"/>
      <c r="BPZ807" s="20"/>
      <c r="BQA807" s="20"/>
      <c r="BQB807" s="20"/>
      <c r="BQC807" s="20"/>
      <c r="BQD807" s="20"/>
      <c r="BQE807" s="20"/>
      <c r="BQF807" s="20"/>
      <c r="BQG807" s="20"/>
      <c r="BQH807" s="20"/>
      <c r="BQI807" s="20"/>
      <c r="BQJ807" s="20"/>
      <c r="BQK807" s="20"/>
      <c r="BQL807" s="20"/>
      <c r="BQM807" s="20"/>
      <c r="BQN807" s="20"/>
      <c r="BQO807" s="20"/>
      <c r="BQP807" s="20"/>
      <c r="BQQ807" s="20"/>
      <c r="BQR807" s="20"/>
      <c r="BQS807" s="20"/>
      <c r="BQT807" s="20"/>
      <c r="BQU807" s="20"/>
      <c r="BQV807" s="20"/>
      <c r="BQW807" s="20"/>
      <c r="BQX807" s="20"/>
      <c r="BQY807" s="20"/>
      <c r="BQZ807" s="20"/>
      <c r="BRA807" s="20"/>
      <c r="BRB807" s="20"/>
      <c r="BRC807" s="20"/>
      <c r="BRD807" s="20"/>
      <c r="BRE807" s="20"/>
      <c r="BRF807" s="20"/>
      <c r="BRG807" s="20"/>
      <c r="BRH807" s="20"/>
      <c r="BRI807" s="20"/>
      <c r="BRJ807" s="20"/>
      <c r="BRK807" s="20"/>
      <c r="BRL807" s="20"/>
      <c r="BRM807" s="20"/>
      <c r="BRN807" s="20"/>
      <c r="BRO807" s="20"/>
      <c r="BRP807" s="20"/>
      <c r="BRQ807" s="20"/>
      <c r="BRR807" s="20"/>
      <c r="BRS807" s="20"/>
      <c r="BRT807" s="20"/>
      <c r="BRU807" s="20"/>
      <c r="BRV807" s="20"/>
      <c r="BRW807" s="20"/>
      <c r="BRX807" s="20"/>
      <c r="BRY807" s="20"/>
      <c r="BRZ807" s="20"/>
      <c r="BSA807" s="20"/>
      <c r="BSB807" s="20"/>
      <c r="BSC807" s="20"/>
      <c r="BSD807" s="20"/>
      <c r="BSE807" s="20"/>
      <c r="BSF807" s="20"/>
      <c r="BSG807" s="20"/>
      <c r="BSH807" s="20"/>
      <c r="BSI807" s="20"/>
      <c r="BSJ807" s="20"/>
      <c r="BSK807" s="20"/>
      <c r="BSL807" s="20"/>
      <c r="BSM807" s="20"/>
      <c r="BSN807" s="20"/>
      <c r="BSO807" s="20"/>
      <c r="BSP807" s="20"/>
      <c r="BSQ807" s="20"/>
      <c r="BSR807" s="20"/>
      <c r="BSS807" s="20"/>
      <c r="BST807" s="20"/>
      <c r="BSU807" s="20"/>
      <c r="BSV807" s="20"/>
      <c r="BSW807" s="20"/>
      <c r="BSX807" s="20"/>
      <c r="BSY807" s="20"/>
      <c r="BSZ807" s="20"/>
      <c r="BTA807" s="20"/>
      <c r="BTB807" s="20"/>
      <c r="BTC807" s="20"/>
      <c r="BTD807" s="20"/>
      <c r="BTE807" s="20"/>
      <c r="BTF807" s="20"/>
      <c r="BTG807" s="20"/>
      <c r="BTH807" s="20"/>
      <c r="BTI807" s="20"/>
      <c r="BTJ807" s="20"/>
      <c r="BTK807" s="20"/>
      <c r="BTL807" s="20"/>
      <c r="BTM807" s="20"/>
      <c r="BTN807" s="20"/>
      <c r="BTO807" s="20"/>
      <c r="BTP807" s="20"/>
      <c r="BTQ807" s="20"/>
      <c r="BTR807" s="20"/>
      <c r="BTS807" s="20"/>
      <c r="BTT807" s="20"/>
      <c r="BTU807" s="20"/>
      <c r="BTV807" s="20"/>
      <c r="BTW807" s="20"/>
      <c r="BTX807" s="20"/>
      <c r="BTY807" s="20"/>
      <c r="BTZ807" s="20"/>
      <c r="BUA807" s="20"/>
      <c r="BUB807" s="20"/>
      <c r="BUC807" s="20"/>
      <c r="BUD807" s="20"/>
      <c r="BUE807" s="20"/>
      <c r="BUF807" s="20"/>
      <c r="BUG807" s="20"/>
      <c r="BUH807" s="20"/>
      <c r="BUI807" s="20"/>
      <c r="BUJ807" s="20"/>
      <c r="BUK807" s="20"/>
      <c r="BUL807" s="20"/>
      <c r="BUM807" s="20"/>
      <c r="BUN807" s="20"/>
      <c r="BUO807" s="20"/>
      <c r="BUP807" s="20"/>
      <c r="BUQ807" s="20"/>
      <c r="BUR807" s="20"/>
      <c r="BUS807" s="20"/>
      <c r="BUT807" s="20"/>
      <c r="BUU807" s="20"/>
      <c r="BUV807" s="20"/>
      <c r="BUW807" s="20"/>
      <c r="BUX807" s="20"/>
      <c r="BUY807" s="20"/>
      <c r="BUZ807" s="20"/>
      <c r="BVA807" s="20"/>
      <c r="BVB807" s="20"/>
      <c r="BVC807" s="20"/>
      <c r="BVD807" s="20"/>
      <c r="BVE807" s="20"/>
      <c r="BVF807" s="20"/>
      <c r="BVG807" s="20"/>
      <c r="BVH807" s="20"/>
      <c r="BVI807" s="20"/>
      <c r="BVJ807" s="20"/>
      <c r="BVK807" s="20"/>
      <c r="BVL807" s="20"/>
      <c r="BVM807" s="20"/>
      <c r="BVN807" s="20"/>
      <c r="BVO807" s="20"/>
      <c r="BVP807" s="20"/>
      <c r="BVQ807" s="20"/>
      <c r="BVR807" s="20"/>
      <c r="BVS807" s="20"/>
      <c r="BVT807" s="20"/>
      <c r="BVU807" s="20"/>
      <c r="BVV807" s="20"/>
      <c r="BVW807" s="20"/>
      <c r="BVX807" s="20"/>
      <c r="BVY807" s="20"/>
      <c r="BVZ807" s="20"/>
      <c r="BWA807" s="20"/>
      <c r="BWB807" s="20"/>
      <c r="BWC807" s="20"/>
      <c r="BWD807" s="20"/>
      <c r="BWE807" s="20"/>
      <c r="BWF807" s="20"/>
      <c r="BWG807" s="20"/>
      <c r="BWH807" s="20"/>
      <c r="BWI807" s="20"/>
      <c r="BWJ807" s="20"/>
      <c r="BWK807" s="20"/>
      <c r="BWL807" s="20"/>
      <c r="BWM807" s="20"/>
      <c r="BWN807" s="20"/>
      <c r="BWO807" s="20"/>
      <c r="BWP807" s="20"/>
      <c r="BWQ807" s="20"/>
      <c r="BWR807" s="20"/>
      <c r="BWS807" s="20"/>
      <c r="BWT807" s="20"/>
      <c r="BWU807" s="20"/>
      <c r="BWV807" s="20"/>
      <c r="BWW807" s="20"/>
      <c r="BWX807" s="20"/>
      <c r="BWY807" s="20"/>
      <c r="BWZ807" s="20"/>
      <c r="BXA807" s="20"/>
      <c r="BXB807" s="20"/>
      <c r="BXC807" s="20"/>
      <c r="BXD807" s="20"/>
      <c r="BXE807" s="20"/>
      <c r="BXF807" s="20"/>
      <c r="BXG807" s="20"/>
      <c r="BXH807" s="20"/>
      <c r="BXI807" s="20"/>
      <c r="BXJ807" s="20"/>
      <c r="BXK807" s="20"/>
      <c r="BXL807" s="20"/>
      <c r="BXM807" s="20"/>
      <c r="BXN807" s="20"/>
      <c r="BXO807" s="20"/>
      <c r="BXP807" s="20"/>
      <c r="BXQ807" s="20"/>
      <c r="BXR807" s="20"/>
      <c r="BXS807" s="20"/>
      <c r="BXT807" s="20"/>
      <c r="BXU807" s="20"/>
      <c r="BXV807" s="20"/>
      <c r="BXW807" s="20"/>
      <c r="BXX807" s="20"/>
      <c r="BXY807" s="20"/>
      <c r="BXZ807" s="20"/>
      <c r="BYA807" s="20"/>
      <c r="BYB807" s="20"/>
      <c r="BYC807" s="20"/>
      <c r="BYD807" s="20"/>
      <c r="BYE807" s="20"/>
      <c r="BYF807" s="20"/>
      <c r="BYG807" s="20"/>
      <c r="BYH807" s="20"/>
      <c r="BYI807" s="20"/>
      <c r="BYJ807" s="20"/>
      <c r="BYK807" s="20"/>
      <c r="BYL807" s="20"/>
      <c r="BYM807" s="20"/>
      <c r="BYN807" s="20"/>
      <c r="BYO807" s="20"/>
      <c r="BYP807" s="20"/>
      <c r="BYQ807" s="20"/>
      <c r="BYR807" s="20"/>
      <c r="BYS807" s="20"/>
      <c r="BYT807" s="20"/>
      <c r="BYU807" s="20"/>
      <c r="BYV807" s="20"/>
      <c r="BYW807" s="20"/>
      <c r="BYX807" s="20"/>
      <c r="BYY807" s="20"/>
      <c r="BYZ807" s="20"/>
      <c r="BZA807" s="20"/>
      <c r="BZB807" s="20"/>
      <c r="BZC807" s="20"/>
      <c r="BZD807" s="20"/>
      <c r="BZE807" s="20"/>
      <c r="BZF807" s="20"/>
      <c r="BZG807" s="20"/>
      <c r="BZH807" s="20"/>
      <c r="BZI807" s="20"/>
      <c r="BZJ807" s="20"/>
      <c r="BZK807" s="20"/>
      <c r="BZL807" s="20"/>
      <c r="BZM807" s="20"/>
      <c r="BZN807" s="20"/>
      <c r="BZO807" s="20"/>
      <c r="BZP807" s="20"/>
      <c r="BZQ807" s="20"/>
      <c r="BZR807" s="20"/>
      <c r="BZS807" s="20"/>
      <c r="BZT807" s="20"/>
      <c r="BZU807" s="20"/>
      <c r="BZV807" s="20"/>
      <c r="BZW807" s="20"/>
      <c r="BZX807" s="20"/>
      <c r="BZY807" s="20"/>
      <c r="BZZ807" s="20"/>
      <c r="CAA807" s="20"/>
      <c r="CAB807" s="20"/>
      <c r="CAC807" s="20"/>
      <c r="CAD807" s="20"/>
      <c r="CAE807" s="20"/>
      <c r="CAF807" s="20"/>
      <c r="CAG807" s="20"/>
      <c r="CAH807" s="20"/>
      <c r="CAI807" s="20"/>
      <c r="CAJ807" s="20"/>
      <c r="CAK807" s="20"/>
      <c r="CAL807" s="20"/>
      <c r="CAM807" s="20"/>
      <c r="CAN807" s="20"/>
      <c r="CAO807" s="20"/>
      <c r="CAP807" s="20"/>
      <c r="CAQ807" s="20"/>
      <c r="CAR807" s="20"/>
      <c r="CAS807" s="20"/>
      <c r="CAT807" s="20"/>
      <c r="CAU807" s="20"/>
      <c r="CAV807" s="20"/>
      <c r="CAW807" s="20"/>
      <c r="CAX807" s="20"/>
      <c r="CAY807" s="20"/>
      <c r="CAZ807" s="20"/>
      <c r="CBA807" s="20"/>
      <c r="CBB807" s="20"/>
      <c r="CBC807" s="20"/>
      <c r="CBD807" s="20"/>
      <c r="CBE807" s="20"/>
      <c r="CBF807" s="20"/>
      <c r="CBG807" s="20"/>
      <c r="CBH807" s="20"/>
      <c r="CBI807" s="20"/>
      <c r="CBJ807" s="20"/>
      <c r="CBK807" s="20"/>
      <c r="CBL807" s="20"/>
      <c r="CBM807" s="20"/>
      <c r="CBN807" s="20"/>
      <c r="CBO807" s="20"/>
      <c r="CBP807" s="20"/>
      <c r="CBQ807" s="20"/>
      <c r="CBR807" s="20"/>
      <c r="CBS807" s="20"/>
      <c r="CBT807" s="20"/>
      <c r="CBU807" s="20"/>
      <c r="CBV807" s="20"/>
      <c r="CBW807" s="20"/>
      <c r="CBX807" s="20"/>
      <c r="CBY807" s="20"/>
      <c r="CBZ807" s="20"/>
      <c r="CCA807" s="20"/>
      <c r="CCB807" s="20"/>
      <c r="CCC807" s="20"/>
      <c r="CCD807" s="20"/>
      <c r="CCE807" s="20"/>
      <c r="CCF807" s="20"/>
      <c r="CCG807" s="20"/>
      <c r="CCH807" s="20"/>
      <c r="CCI807" s="20"/>
      <c r="CCJ807" s="20"/>
      <c r="CCK807" s="20"/>
      <c r="CCL807" s="20"/>
      <c r="CCM807" s="20"/>
      <c r="CCN807" s="20"/>
      <c r="CCO807" s="20"/>
      <c r="CCP807" s="20"/>
      <c r="CCQ807" s="20"/>
      <c r="CCR807" s="20"/>
      <c r="CCS807" s="20"/>
      <c r="CCT807" s="20"/>
      <c r="CCU807" s="20"/>
      <c r="CCV807" s="20"/>
      <c r="CCW807" s="20"/>
      <c r="CCX807" s="20"/>
      <c r="CCY807" s="20"/>
      <c r="CCZ807" s="20"/>
      <c r="CDA807" s="20"/>
      <c r="CDB807" s="20"/>
      <c r="CDC807" s="20"/>
      <c r="CDD807" s="20"/>
      <c r="CDE807" s="20"/>
      <c r="CDF807" s="20"/>
      <c r="CDG807" s="20"/>
      <c r="CDH807" s="20"/>
      <c r="CDI807" s="20"/>
      <c r="CDJ807" s="20"/>
      <c r="CDK807" s="20"/>
      <c r="CDL807" s="20"/>
      <c r="CDM807" s="20"/>
      <c r="CDN807" s="20"/>
      <c r="CDO807" s="20"/>
      <c r="CDP807" s="20"/>
      <c r="CDQ807" s="20"/>
      <c r="CDR807" s="20"/>
      <c r="CDS807" s="20"/>
      <c r="CDT807" s="20"/>
      <c r="CDU807" s="20"/>
      <c r="CDV807" s="20"/>
      <c r="CDW807" s="20"/>
      <c r="CDX807" s="20"/>
      <c r="CDY807" s="20"/>
      <c r="CDZ807" s="20"/>
      <c r="CEA807" s="20"/>
      <c r="CEB807" s="20"/>
      <c r="CEC807" s="20"/>
      <c r="CED807" s="20"/>
      <c r="CEE807" s="20"/>
      <c r="CEF807" s="20"/>
      <c r="CEG807" s="20"/>
      <c r="CEH807" s="20"/>
      <c r="CEI807" s="20"/>
      <c r="CEJ807" s="20"/>
      <c r="CEK807" s="20"/>
      <c r="CEL807" s="20"/>
      <c r="CEM807" s="20"/>
      <c r="CEN807" s="20"/>
      <c r="CEO807" s="20"/>
      <c r="CEP807" s="20"/>
      <c r="CEQ807" s="20"/>
      <c r="CER807" s="20"/>
      <c r="CES807" s="20"/>
      <c r="CET807" s="20"/>
      <c r="CEU807" s="20"/>
      <c r="CEV807" s="20"/>
      <c r="CEW807" s="20"/>
      <c r="CEX807" s="20"/>
      <c r="CEY807" s="20"/>
      <c r="CEZ807" s="20"/>
      <c r="CFA807" s="20"/>
      <c r="CFB807" s="20"/>
      <c r="CFC807" s="20"/>
      <c r="CFD807" s="20"/>
      <c r="CFE807" s="20"/>
      <c r="CFF807" s="20"/>
      <c r="CFG807" s="20"/>
      <c r="CFH807" s="20"/>
      <c r="CFI807" s="20"/>
      <c r="CFJ807" s="20"/>
      <c r="CFK807" s="20"/>
      <c r="CFL807" s="20"/>
      <c r="CFM807" s="20"/>
      <c r="CFN807" s="20"/>
      <c r="CFO807" s="20"/>
      <c r="CFP807" s="20"/>
      <c r="CFQ807" s="20"/>
      <c r="CFR807" s="20"/>
      <c r="CFS807" s="20"/>
      <c r="CFT807" s="20"/>
      <c r="CFU807" s="20"/>
      <c r="CFV807" s="20"/>
      <c r="CFW807" s="20"/>
      <c r="CFX807" s="20"/>
      <c r="CFY807" s="20"/>
      <c r="CFZ807" s="20"/>
      <c r="CGA807" s="20"/>
      <c r="CGB807" s="20"/>
      <c r="CGC807" s="20"/>
      <c r="CGD807" s="20"/>
      <c r="CGE807" s="20"/>
      <c r="CGF807" s="20"/>
      <c r="CGG807" s="20"/>
      <c r="CGH807" s="20"/>
      <c r="CGI807" s="20"/>
      <c r="CGJ807" s="20"/>
      <c r="CGK807" s="20"/>
      <c r="CGL807" s="20"/>
      <c r="CGM807" s="20"/>
      <c r="CGN807" s="20"/>
      <c r="CGO807" s="20"/>
      <c r="CGP807" s="20"/>
      <c r="CGQ807" s="20"/>
      <c r="CGR807" s="20"/>
      <c r="CGS807" s="20"/>
      <c r="CGT807" s="20"/>
      <c r="CGU807" s="20"/>
      <c r="CGV807" s="20"/>
      <c r="CGW807" s="20"/>
      <c r="CGX807" s="20"/>
      <c r="CGY807" s="20"/>
      <c r="CGZ807" s="20"/>
      <c r="CHA807" s="20"/>
      <c r="CHB807" s="20"/>
      <c r="CHC807" s="20"/>
      <c r="CHD807" s="20"/>
      <c r="CHE807" s="20"/>
      <c r="CHF807" s="20"/>
      <c r="CHG807" s="20"/>
      <c r="CHH807" s="20"/>
      <c r="CHI807" s="20"/>
      <c r="CHJ807" s="20"/>
      <c r="CHK807" s="20"/>
      <c r="CHL807" s="20"/>
      <c r="CHM807" s="20"/>
      <c r="CHN807" s="20"/>
      <c r="CHO807" s="20"/>
      <c r="CHP807" s="20"/>
      <c r="CHQ807" s="20"/>
      <c r="CHR807" s="20"/>
      <c r="CHS807" s="20"/>
      <c r="CHT807" s="20"/>
      <c r="CHU807" s="20"/>
      <c r="CHV807" s="20"/>
      <c r="CHW807" s="20"/>
      <c r="CHX807" s="20"/>
      <c r="CHY807" s="20"/>
      <c r="CHZ807" s="20"/>
      <c r="CIA807" s="20"/>
      <c r="CIB807" s="20"/>
      <c r="CIC807" s="20"/>
      <c r="CID807" s="20"/>
      <c r="CIE807" s="20"/>
      <c r="CIF807" s="20"/>
      <c r="CIG807" s="20"/>
      <c r="CIH807" s="20"/>
      <c r="CII807" s="20"/>
      <c r="CIJ807" s="20"/>
      <c r="CIK807" s="20"/>
      <c r="CIL807" s="20"/>
      <c r="CIM807" s="20"/>
      <c r="CIN807" s="20"/>
      <c r="CIO807" s="20"/>
      <c r="CIP807" s="20"/>
      <c r="CIQ807" s="20"/>
      <c r="CIR807" s="20"/>
      <c r="CIS807" s="20"/>
      <c r="CIT807" s="20"/>
      <c r="CIU807" s="20"/>
      <c r="CIV807" s="20"/>
      <c r="CIW807" s="20"/>
      <c r="CIX807" s="20"/>
      <c r="CIY807" s="20"/>
      <c r="CIZ807" s="20"/>
      <c r="CJA807" s="20"/>
      <c r="CJB807" s="20"/>
      <c r="CJC807" s="20"/>
      <c r="CJD807" s="20"/>
      <c r="CJE807" s="20"/>
      <c r="CJF807" s="20"/>
      <c r="CJG807" s="20"/>
      <c r="CJH807" s="20"/>
      <c r="CJI807" s="20"/>
      <c r="CJJ807" s="20"/>
      <c r="CJK807" s="20"/>
      <c r="CJL807" s="20"/>
      <c r="CJM807" s="20"/>
      <c r="CJN807" s="20"/>
      <c r="CJO807" s="20"/>
      <c r="CJP807" s="20"/>
      <c r="CJQ807" s="20"/>
      <c r="CJR807" s="20"/>
      <c r="CJS807" s="20"/>
      <c r="CJT807" s="20"/>
      <c r="CJU807" s="20"/>
      <c r="CJV807" s="20"/>
      <c r="CJW807" s="20"/>
      <c r="CJX807" s="20"/>
      <c r="CJY807" s="20"/>
      <c r="CJZ807" s="20"/>
      <c r="CKA807" s="20"/>
      <c r="CKB807" s="20"/>
      <c r="CKC807" s="20"/>
      <c r="CKD807" s="20"/>
      <c r="CKE807" s="20"/>
      <c r="CKF807" s="20"/>
      <c r="CKG807" s="20"/>
      <c r="CKH807" s="20"/>
      <c r="CKI807" s="20"/>
      <c r="CKJ807" s="20"/>
      <c r="CKK807" s="20"/>
      <c r="CKL807" s="20"/>
      <c r="CKM807" s="20"/>
      <c r="CKN807" s="20"/>
      <c r="CKO807" s="20"/>
      <c r="CKP807" s="20"/>
      <c r="CKQ807" s="20"/>
      <c r="CKR807" s="20"/>
      <c r="CKS807" s="20"/>
      <c r="CKT807" s="20"/>
      <c r="CKU807" s="20"/>
      <c r="CKV807" s="20"/>
      <c r="CKW807" s="20"/>
      <c r="CKX807" s="20"/>
      <c r="CKY807" s="20"/>
      <c r="CKZ807" s="20"/>
      <c r="CLA807" s="20"/>
      <c r="CLB807" s="20"/>
      <c r="CLC807" s="20"/>
      <c r="CLD807" s="20"/>
      <c r="CLE807" s="20"/>
      <c r="CLF807" s="20"/>
      <c r="CLG807" s="20"/>
      <c r="CLH807" s="20"/>
      <c r="CLI807" s="20"/>
      <c r="CLJ807" s="20"/>
      <c r="CLK807" s="20"/>
      <c r="CLL807" s="20"/>
      <c r="CLM807" s="20"/>
      <c r="CLN807" s="20"/>
      <c r="CLO807" s="20"/>
      <c r="CLP807" s="20"/>
      <c r="CLQ807" s="20"/>
      <c r="CLR807" s="20"/>
      <c r="CLS807" s="20"/>
      <c r="CLT807" s="20"/>
      <c r="CLU807" s="20"/>
      <c r="CLV807" s="20"/>
      <c r="CLW807" s="20"/>
      <c r="CLX807" s="20"/>
      <c r="CLY807" s="20"/>
      <c r="CLZ807" s="20"/>
      <c r="CMA807" s="20"/>
      <c r="CMB807" s="20"/>
      <c r="CMC807" s="20"/>
      <c r="CMD807" s="20"/>
      <c r="CME807" s="20"/>
      <c r="CMF807" s="20"/>
      <c r="CMG807" s="20"/>
      <c r="CMH807" s="20"/>
      <c r="CMI807" s="20"/>
      <c r="CMJ807" s="20"/>
      <c r="CMK807" s="20"/>
      <c r="CML807" s="20"/>
      <c r="CMM807" s="20"/>
      <c r="CMN807" s="20"/>
      <c r="CMO807" s="20"/>
      <c r="CMP807" s="20"/>
      <c r="CMQ807" s="20"/>
      <c r="CMR807" s="20"/>
      <c r="CMS807" s="20"/>
      <c r="CMT807" s="20"/>
      <c r="CMU807" s="20"/>
      <c r="CMV807" s="20"/>
      <c r="CMW807" s="20"/>
      <c r="CMX807" s="20"/>
      <c r="CMY807" s="20"/>
      <c r="CMZ807" s="20"/>
      <c r="CNA807" s="20"/>
      <c r="CNB807" s="20"/>
      <c r="CNC807" s="20"/>
      <c r="CND807" s="20"/>
      <c r="CNE807" s="20"/>
      <c r="CNF807" s="20"/>
      <c r="CNG807" s="20"/>
      <c r="CNH807" s="20"/>
      <c r="CNI807" s="20"/>
      <c r="CNJ807" s="20"/>
      <c r="CNK807" s="20"/>
      <c r="CNL807" s="20"/>
      <c r="CNM807" s="20"/>
      <c r="CNN807" s="20"/>
      <c r="CNO807" s="20"/>
      <c r="CNP807" s="20"/>
      <c r="CNQ807" s="20"/>
      <c r="CNR807" s="20"/>
      <c r="CNS807" s="20"/>
      <c r="CNT807" s="20"/>
      <c r="CNU807" s="20"/>
      <c r="CNV807" s="20"/>
      <c r="CNW807" s="20"/>
      <c r="CNX807" s="20"/>
      <c r="CNY807" s="20"/>
      <c r="CNZ807" s="20"/>
      <c r="COA807" s="20"/>
      <c r="COB807" s="20"/>
      <c r="COC807" s="20"/>
      <c r="COD807" s="20"/>
      <c r="COE807" s="20"/>
      <c r="COF807" s="20"/>
      <c r="COG807" s="20"/>
      <c r="COH807" s="20"/>
      <c r="COI807" s="20"/>
      <c r="COJ807" s="20"/>
      <c r="COK807" s="20"/>
      <c r="COL807" s="20"/>
      <c r="COM807" s="20"/>
      <c r="CON807" s="20"/>
      <c r="COO807" s="20"/>
      <c r="COP807" s="20"/>
      <c r="COQ807" s="20"/>
      <c r="COR807" s="20"/>
      <c r="COS807" s="20"/>
      <c r="COT807" s="20"/>
      <c r="COU807" s="20"/>
      <c r="COV807" s="20"/>
      <c r="COW807" s="20"/>
      <c r="COX807" s="20"/>
      <c r="COY807" s="20"/>
      <c r="COZ807" s="20"/>
      <c r="CPA807" s="20"/>
      <c r="CPB807" s="20"/>
      <c r="CPC807" s="20"/>
      <c r="CPD807" s="20"/>
      <c r="CPE807" s="20"/>
      <c r="CPF807" s="20"/>
      <c r="CPG807" s="20"/>
      <c r="CPH807" s="20"/>
      <c r="CPI807" s="20"/>
      <c r="CPJ807" s="20"/>
      <c r="CPK807" s="20"/>
      <c r="CPL807" s="20"/>
      <c r="CPM807" s="20"/>
      <c r="CPN807" s="20"/>
      <c r="CPO807" s="20"/>
      <c r="CPP807" s="20"/>
      <c r="CPQ807" s="20"/>
      <c r="CPR807" s="20"/>
      <c r="CPS807" s="20"/>
      <c r="CPT807" s="20"/>
      <c r="CPU807" s="20"/>
      <c r="CPV807" s="20"/>
      <c r="CPW807" s="20"/>
      <c r="CPX807" s="20"/>
      <c r="CPY807" s="20"/>
      <c r="CPZ807" s="20"/>
      <c r="CQA807" s="20"/>
      <c r="CQB807" s="20"/>
      <c r="CQC807" s="20"/>
      <c r="CQD807" s="20"/>
      <c r="CQE807" s="20"/>
      <c r="CQF807" s="20"/>
      <c r="CQG807" s="20"/>
      <c r="CQH807" s="20"/>
      <c r="CQI807" s="20"/>
      <c r="CQJ807" s="20"/>
      <c r="CQK807" s="20"/>
      <c r="CQL807" s="20"/>
      <c r="CQM807" s="20"/>
      <c r="CQN807" s="20"/>
      <c r="CQO807" s="20"/>
      <c r="CQP807" s="20"/>
      <c r="CQQ807" s="20"/>
      <c r="CQR807" s="20"/>
      <c r="CQS807" s="20"/>
      <c r="CQT807" s="20"/>
      <c r="CQU807" s="20"/>
      <c r="CQV807" s="20"/>
      <c r="CQW807" s="20"/>
      <c r="CQX807" s="20"/>
      <c r="CQY807" s="20"/>
      <c r="CQZ807" s="20"/>
      <c r="CRA807" s="20"/>
      <c r="CRB807" s="20"/>
      <c r="CRC807" s="20"/>
      <c r="CRD807" s="20"/>
      <c r="CRE807" s="20"/>
      <c r="CRF807" s="20"/>
      <c r="CRG807" s="20"/>
      <c r="CRH807" s="20"/>
      <c r="CRI807" s="20"/>
      <c r="CRJ807" s="20"/>
      <c r="CRK807" s="20"/>
      <c r="CRL807" s="20"/>
      <c r="CRM807" s="20"/>
      <c r="CRN807" s="20"/>
      <c r="CRO807" s="20"/>
      <c r="CRP807" s="20"/>
      <c r="CRQ807" s="20"/>
      <c r="CRR807" s="20"/>
      <c r="CRS807" s="20"/>
      <c r="CRT807" s="20"/>
      <c r="CRU807" s="20"/>
      <c r="CRV807" s="20"/>
      <c r="CRW807" s="20"/>
      <c r="CRX807" s="20"/>
      <c r="CRY807" s="20"/>
      <c r="CRZ807" s="20"/>
      <c r="CSA807" s="20"/>
      <c r="CSB807" s="20"/>
      <c r="CSC807" s="20"/>
      <c r="CSD807" s="20"/>
      <c r="CSE807" s="20"/>
      <c r="CSF807" s="20"/>
      <c r="CSG807" s="20"/>
      <c r="CSH807" s="20"/>
      <c r="CSI807" s="20"/>
      <c r="CSJ807" s="20"/>
      <c r="CSK807" s="20"/>
      <c r="CSL807" s="20"/>
      <c r="CSM807" s="20"/>
      <c r="CSN807" s="20"/>
      <c r="CSO807" s="20"/>
      <c r="CSP807" s="20"/>
      <c r="CSQ807" s="20"/>
      <c r="CSR807" s="20"/>
      <c r="CSS807" s="20"/>
      <c r="CST807" s="20"/>
      <c r="CSU807" s="20"/>
      <c r="CSV807" s="20"/>
      <c r="CSW807" s="20"/>
      <c r="CSX807" s="20"/>
      <c r="CSY807" s="20"/>
      <c r="CSZ807" s="20"/>
      <c r="CTA807" s="20"/>
      <c r="CTB807" s="20"/>
      <c r="CTC807" s="20"/>
      <c r="CTD807" s="20"/>
      <c r="CTE807" s="20"/>
      <c r="CTF807" s="20"/>
      <c r="CTG807" s="20"/>
      <c r="CTH807" s="20"/>
      <c r="CTI807" s="20"/>
      <c r="CTJ807" s="20"/>
      <c r="CTK807" s="20"/>
      <c r="CTL807" s="20"/>
      <c r="CTM807" s="20"/>
      <c r="CTN807" s="20"/>
      <c r="CTO807" s="20"/>
      <c r="CTP807" s="20"/>
      <c r="CTQ807" s="20"/>
      <c r="CTR807" s="20"/>
      <c r="CTS807" s="20"/>
      <c r="CTT807" s="20"/>
      <c r="CTU807" s="20"/>
      <c r="CTV807" s="20"/>
      <c r="CTW807" s="20"/>
      <c r="CTX807" s="20"/>
      <c r="CTY807" s="20"/>
      <c r="CTZ807" s="20"/>
      <c r="CUA807" s="20"/>
      <c r="CUB807" s="20"/>
      <c r="CUC807" s="20"/>
      <c r="CUD807" s="20"/>
      <c r="CUE807" s="20"/>
      <c r="CUF807" s="20"/>
      <c r="CUG807" s="20"/>
      <c r="CUH807" s="20"/>
      <c r="CUI807" s="20"/>
      <c r="CUJ807" s="20"/>
      <c r="CUK807" s="20"/>
      <c r="CUL807" s="20"/>
      <c r="CUM807" s="20"/>
      <c r="CUN807" s="20"/>
      <c r="CUO807" s="20"/>
      <c r="CUP807" s="20"/>
      <c r="CUQ807" s="20"/>
      <c r="CUR807" s="20"/>
      <c r="CUS807" s="20"/>
      <c r="CUT807" s="20"/>
      <c r="CUU807" s="20"/>
      <c r="CUV807" s="20"/>
      <c r="CUW807" s="20"/>
      <c r="CUX807" s="20"/>
      <c r="CUY807" s="20"/>
      <c r="CUZ807" s="20"/>
      <c r="CVA807" s="20"/>
      <c r="CVB807" s="20"/>
      <c r="CVC807" s="20"/>
      <c r="CVD807" s="20"/>
      <c r="CVE807" s="20"/>
      <c r="CVF807" s="20"/>
      <c r="CVG807" s="20"/>
      <c r="CVH807" s="20"/>
      <c r="CVI807" s="20"/>
      <c r="CVJ807" s="20"/>
      <c r="CVK807" s="20"/>
      <c r="CVL807" s="20"/>
      <c r="CVM807" s="20"/>
      <c r="CVN807" s="20"/>
      <c r="CVO807" s="20"/>
      <c r="CVP807" s="20"/>
      <c r="CVQ807" s="20"/>
      <c r="CVR807" s="20"/>
      <c r="CVS807" s="20"/>
      <c r="CVT807" s="20"/>
      <c r="CVU807" s="20"/>
      <c r="CVV807" s="20"/>
      <c r="CVW807" s="20"/>
      <c r="CVX807" s="20"/>
      <c r="CVY807" s="20"/>
      <c r="CVZ807" s="20"/>
      <c r="CWA807" s="20"/>
      <c r="CWB807" s="20"/>
      <c r="CWC807" s="20"/>
      <c r="CWD807" s="20"/>
      <c r="CWE807" s="20"/>
      <c r="CWF807" s="20"/>
      <c r="CWG807" s="20"/>
      <c r="CWH807" s="20"/>
      <c r="CWI807" s="20"/>
      <c r="CWJ807" s="20"/>
      <c r="CWK807" s="20"/>
      <c r="CWL807" s="20"/>
      <c r="CWM807" s="20"/>
      <c r="CWN807" s="20"/>
      <c r="CWO807" s="20"/>
      <c r="CWP807" s="20"/>
      <c r="CWQ807" s="20"/>
      <c r="CWR807" s="20"/>
      <c r="CWS807" s="20"/>
      <c r="CWT807" s="20"/>
      <c r="CWU807" s="20"/>
      <c r="CWV807" s="20"/>
      <c r="CWW807" s="20"/>
      <c r="CWX807" s="20"/>
      <c r="CWY807" s="20"/>
      <c r="CWZ807" s="20"/>
      <c r="CXA807" s="20"/>
      <c r="CXB807" s="20"/>
      <c r="CXC807" s="20"/>
      <c r="CXD807" s="20"/>
      <c r="CXE807" s="20"/>
      <c r="CXF807" s="20"/>
      <c r="CXG807" s="20"/>
      <c r="CXH807" s="20"/>
      <c r="CXI807" s="20"/>
      <c r="CXJ807" s="20"/>
      <c r="CXK807" s="20"/>
      <c r="CXL807" s="20"/>
      <c r="CXM807" s="20"/>
      <c r="CXN807" s="20"/>
      <c r="CXO807" s="20"/>
      <c r="CXP807" s="20"/>
      <c r="CXQ807" s="20"/>
      <c r="CXR807" s="20"/>
      <c r="CXS807" s="20"/>
      <c r="CXT807" s="20"/>
      <c r="CXU807" s="20"/>
      <c r="CXV807" s="20"/>
      <c r="CXW807" s="20"/>
      <c r="CXX807" s="20"/>
      <c r="CXY807" s="20"/>
      <c r="CXZ807" s="20"/>
      <c r="CYA807" s="20"/>
      <c r="CYB807" s="20"/>
      <c r="CYC807" s="20"/>
      <c r="CYD807" s="20"/>
      <c r="CYE807" s="20"/>
      <c r="CYF807" s="20"/>
      <c r="CYG807" s="20"/>
      <c r="CYH807" s="20"/>
      <c r="CYI807" s="20"/>
      <c r="CYJ807" s="20"/>
      <c r="CYK807" s="20"/>
      <c r="CYL807" s="20"/>
      <c r="CYM807" s="20"/>
      <c r="CYN807" s="20"/>
      <c r="CYO807" s="20"/>
      <c r="CYP807" s="20"/>
      <c r="CYQ807" s="20"/>
      <c r="CYR807" s="20"/>
      <c r="CYS807" s="20"/>
      <c r="CYT807" s="20"/>
      <c r="CYU807" s="20"/>
      <c r="CYV807" s="20"/>
      <c r="CYW807" s="20"/>
      <c r="CYX807" s="20"/>
      <c r="CYY807" s="20"/>
      <c r="CYZ807" s="20"/>
      <c r="CZA807" s="20"/>
      <c r="CZB807" s="20"/>
      <c r="CZC807" s="20"/>
      <c r="CZD807" s="20"/>
      <c r="CZE807" s="20"/>
      <c r="CZF807" s="20"/>
      <c r="CZG807" s="20"/>
      <c r="CZH807" s="20"/>
      <c r="CZI807" s="20"/>
      <c r="CZJ807" s="20"/>
      <c r="CZK807" s="20"/>
      <c r="CZL807" s="20"/>
      <c r="CZM807" s="20"/>
      <c r="CZN807" s="20"/>
      <c r="CZO807" s="20"/>
      <c r="CZP807" s="20"/>
      <c r="CZQ807" s="20"/>
      <c r="CZR807" s="20"/>
      <c r="CZS807" s="20"/>
      <c r="CZT807" s="20"/>
      <c r="CZU807" s="20"/>
      <c r="CZV807" s="20"/>
      <c r="CZW807" s="20"/>
      <c r="CZX807" s="20"/>
      <c r="CZY807" s="20"/>
      <c r="CZZ807" s="20"/>
      <c r="DAA807" s="20"/>
      <c r="DAB807" s="20"/>
      <c r="DAC807" s="20"/>
      <c r="DAD807" s="20"/>
      <c r="DAE807" s="20"/>
      <c r="DAF807" s="20"/>
      <c r="DAG807" s="20"/>
      <c r="DAH807" s="20"/>
      <c r="DAI807" s="20"/>
      <c r="DAJ807" s="20"/>
      <c r="DAK807" s="20"/>
      <c r="DAL807" s="20"/>
      <c r="DAM807" s="20"/>
      <c r="DAN807" s="20"/>
      <c r="DAO807" s="20"/>
      <c r="DAP807" s="20"/>
      <c r="DAQ807" s="20"/>
      <c r="DAR807" s="20"/>
      <c r="DAS807" s="20"/>
      <c r="DAT807" s="20"/>
      <c r="DAU807" s="20"/>
      <c r="DAV807" s="20"/>
      <c r="DAW807" s="20"/>
      <c r="DAX807" s="20"/>
      <c r="DAY807" s="20"/>
      <c r="DAZ807" s="20"/>
      <c r="DBA807" s="20"/>
      <c r="DBB807" s="20"/>
      <c r="DBC807" s="20"/>
      <c r="DBD807" s="20"/>
      <c r="DBE807" s="20"/>
      <c r="DBF807" s="20"/>
      <c r="DBG807" s="20"/>
      <c r="DBH807" s="20"/>
      <c r="DBI807" s="20"/>
      <c r="DBJ807" s="20"/>
      <c r="DBK807" s="20"/>
      <c r="DBL807" s="20"/>
      <c r="DBM807" s="20"/>
      <c r="DBN807" s="20"/>
      <c r="DBO807" s="20"/>
      <c r="DBP807" s="20"/>
      <c r="DBQ807" s="20"/>
      <c r="DBR807" s="20"/>
      <c r="DBS807" s="20"/>
      <c r="DBT807" s="20"/>
      <c r="DBU807" s="20"/>
      <c r="DBV807" s="20"/>
      <c r="DBW807" s="20"/>
      <c r="DBX807" s="20"/>
      <c r="DBY807" s="20"/>
      <c r="DBZ807" s="20"/>
      <c r="DCA807" s="20"/>
      <c r="DCB807" s="20"/>
      <c r="DCC807" s="20"/>
      <c r="DCD807" s="20"/>
      <c r="DCE807" s="20"/>
      <c r="DCF807" s="20"/>
      <c r="DCG807" s="20"/>
      <c r="DCH807" s="20"/>
      <c r="DCI807" s="20"/>
      <c r="DCJ807" s="20"/>
      <c r="DCK807" s="20"/>
      <c r="DCL807" s="20"/>
      <c r="DCM807" s="20"/>
      <c r="DCN807" s="20"/>
      <c r="DCO807" s="20"/>
      <c r="DCP807" s="20"/>
      <c r="DCQ807" s="20"/>
      <c r="DCR807" s="20"/>
      <c r="DCS807" s="20"/>
      <c r="DCT807" s="20"/>
      <c r="DCU807" s="20"/>
      <c r="DCV807" s="20"/>
      <c r="DCW807" s="20"/>
      <c r="DCX807" s="20"/>
      <c r="DCY807" s="20"/>
      <c r="DCZ807" s="20"/>
      <c r="DDA807" s="20"/>
      <c r="DDB807" s="20"/>
      <c r="DDC807" s="20"/>
      <c r="DDD807" s="20"/>
      <c r="DDE807" s="20"/>
      <c r="DDF807" s="20"/>
      <c r="DDG807" s="20"/>
      <c r="DDH807" s="20"/>
      <c r="DDI807" s="20"/>
      <c r="DDJ807" s="20"/>
      <c r="DDK807" s="20"/>
      <c r="DDL807" s="20"/>
      <c r="DDM807" s="20"/>
      <c r="DDN807" s="20"/>
      <c r="DDO807" s="20"/>
      <c r="DDP807" s="20"/>
      <c r="DDQ807" s="20"/>
      <c r="DDR807" s="20"/>
      <c r="DDS807" s="20"/>
      <c r="DDT807" s="20"/>
      <c r="DDU807" s="20"/>
      <c r="DDV807" s="20"/>
      <c r="DDW807" s="20"/>
      <c r="DDX807" s="20"/>
      <c r="DDY807" s="20"/>
      <c r="DDZ807" s="20"/>
      <c r="DEA807" s="20"/>
      <c r="DEB807" s="20"/>
      <c r="DEC807" s="20"/>
      <c r="DED807" s="20"/>
      <c r="DEE807" s="20"/>
      <c r="DEF807" s="20"/>
      <c r="DEG807" s="20"/>
      <c r="DEH807" s="20"/>
      <c r="DEI807" s="20"/>
      <c r="DEJ807" s="20"/>
      <c r="DEK807" s="20"/>
      <c r="DEL807" s="20"/>
      <c r="DEM807" s="20"/>
      <c r="DEN807" s="20"/>
      <c r="DEO807" s="20"/>
      <c r="DEP807" s="20"/>
      <c r="DEQ807" s="20"/>
      <c r="DER807" s="20"/>
      <c r="DES807" s="20"/>
      <c r="DET807" s="20"/>
      <c r="DEU807" s="20"/>
      <c r="DEV807" s="20"/>
      <c r="DEW807" s="20"/>
      <c r="DEX807" s="20"/>
      <c r="DEY807" s="20"/>
      <c r="DEZ807" s="20"/>
      <c r="DFA807" s="20"/>
      <c r="DFB807" s="20"/>
      <c r="DFC807" s="20"/>
      <c r="DFD807" s="20"/>
      <c r="DFE807" s="20"/>
      <c r="DFF807" s="20"/>
      <c r="DFG807" s="20"/>
      <c r="DFH807" s="20"/>
      <c r="DFI807" s="20"/>
      <c r="DFJ807" s="20"/>
      <c r="DFK807" s="20"/>
      <c r="DFL807" s="20"/>
      <c r="DFM807" s="20"/>
      <c r="DFN807" s="20"/>
      <c r="DFO807" s="20"/>
      <c r="DFP807" s="20"/>
      <c r="DFQ807" s="20"/>
      <c r="DFR807" s="20"/>
      <c r="DFS807" s="20"/>
      <c r="DFT807" s="20"/>
      <c r="DFU807" s="20"/>
      <c r="DFV807" s="20"/>
      <c r="DFW807" s="20"/>
      <c r="DFX807" s="20"/>
      <c r="DFY807" s="20"/>
      <c r="DFZ807" s="20"/>
      <c r="DGA807" s="20"/>
      <c r="DGB807" s="20"/>
      <c r="DGC807" s="20"/>
      <c r="DGD807" s="20"/>
      <c r="DGE807" s="20"/>
      <c r="DGF807" s="20"/>
      <c r="DGG807" s="20"/>
      <c r="DGH807" s="20"/>
      <c r="DGI807" s="20"/>
      <c r="DGJ807" s="20"/>
      <c r="DGK807" s="20"/>
      <c r="DGL807" s="20"/>
      <c r="DGM807" s="20"/>
      <c r="DGN807" s="20"/>
      <c r="DGO807" s="20"/>
      <c r="DGP807" s="20"/>
      <c r="DGQ807" s="20"/>
      <c r="DGR807" s="20"/>
      <c r="DGS807" s="20"/>
      <c r="DGT807" s="20"/>
      <c r="DGU807" s="20"/>
      <c r="DGV807" s="20"/>
      <c r="DGW807" s="20"/>
      <c r="DGX807" s="20"/>
      <c r="DGY807" s="20"/>
      <c r="DGZ807" s="20"/>
      <c r="DHA807" s="20"/>
      <c r="DHB807" s="20"/>
      <c r="DHC807" s="20"/>
      <c r="DHD807" s="20"/>
      <c r="DHE807" s="20"/>
      <c r="DHF807" s="20"/>
      <c r="DHG807" s="20"/>
      <c r="DHH807" s="20"/>
      <c r="DHI807" s="20"/>
      <c r="DHJ807" s="20"/>
      <c r="DHK807" s="20"/>
      <c r="DHL807" s="20"/>
      <c r="DHM807" s="20"/>
      <c r="DHN807" s="20"/>
      <c r="DHO807" s="20"/>
      <c r="DHP807" s="20"/>
      <c r="DHQ807" s="20"/>
      <c r="DHR807" s="20"/>
      <c r="DHS807" s="20"/>
      <c r="DHT807" s="20"/>
      <c r="DHU807" s="20"/>
      <c r="DHV807" s="20"/>
      <c r="DHW807" s="20"/>
      <c r="DHX807" s="20"/>
      <c r="DHY807" s="20"/>
      <c r="DHZ807" s="20"/>
      <c r="DIA807" s="20"/>
      <c r="DIB807" s="20"/>
      <c r="DIC807" s="20"/>
      <c r="DID807" s="20"/>
      <c r="DIE807" s="20"/>
      <c r="DIF807" s="20"/>
      <c r="DIG807" s="20"/>
      <c r="DIH807" s="20"/>
      <c r="DII807" s="20"/>
      <c r="DIJ807" s="20"/>
      <c r="DIK807" s="20"/>
      <c r="DIL807" s="20"/>
      <c r="DIM807" s="20"/>
      <c r="DIN807" s="20"/>
      <c r="DIO807" s="20"/>
      <c r="DIP807" s="20"/>
      <c r="DIQ807" s="20"/>
      <c r="DIR807" s="20"/>
      <c r="DIS807" s="20"/>
      <c r="DIT807" s="20"/>
      <c r="DIU807" s="20"/>
      <c r="DIV807" s="20"/>
      <c r="DIW807" s="20"/>
      <c r="DIX807" s="20"/>
      <c r="DIY807" s="20"/>
      <c r="DIZ807" s="20"/>
      <c r="DJA807" s="20"/>
      <c r="DJB807" s="20"/>
      <c r="DJC807" s="20"/>
      <c r="DJD807" s="20"/>
      <c r="DJE807" s="20"/>
      <c r="DJF807" s="20"/>
      <c r="DJG807" s="20"/>
      <c r="DJH807" s="20"/>
      <c r="DJI807" s="20"/>
      <c r="DJJ807" s="20"/>
      <c r="DJK807" s="20"/>
      <c r="DJL807" s="20"/>
      <c r="DJM807" s="20"/>
      <c r="DJN807" s="20"/>
      <c r="DJO807" s="20"/>
      <c r="DJP807" s="20"/>
      <c r="DJQ807" s="20"/>
      <c r="DJR807" s="20"/>
      <c r="DJS807" s="20"/>
      <c r="DJT807" s="20"/>
      <c r="DJU807" s="20"/>
      <c r="DJV807" s="20"/>
      <c r="DJW807" s="20"/>
      <c r="DJX807" s="20"/>
      <c r="DJY807" s="20"/>
      <c r="DJZ807" s="20"/>
      <c r="DKA807" s="20"/>
      <c r="DKB807" s="20"/>
      <c r="DKC807" s="20"/>
      <c r="DKD807" s="20"/>
      <c r="DKE807" s="20"/>
      <c r="DKF807" s="20"/>
      <c r="DKG807" s="20"/>
      <c r="DKH807" s="20"/>
      <c r="DKI807" s="20"/>
      <c r="DKJ807" s="20"/>
      <c r="DKK807" s="20"/>
      <c r="DKL807" s="20"/>
      <c r="DKM807" s="20"/>
      <c r="DKN807" s="20"/>
      <c r="DKO807" s="20"/>
      <c r="DKP807" s="20"/>
      <c r="DKQ807" s="20"/>
      <c r="DKR807" s="20"/>
      <c r="DKS807" s="20"/>
      <c r="DKT807" s="20"/>
      <c r="DKU807" s="20"/>
      <c r="DKV807" s="20"/>
      <c r="DKW807" s="20"/>
      <c r="DKX807" s="20"/>
      <c r="DKY807" s="20"/>
      <c r="DKZ807" s="20"/>
      <c r="DLA807" s="20"/>
      <c r="DLB807" s="20"/>
      <c r="DLC807" s="20"/>
      <c r="DLD807" s="20"/>
      <c r="DLE807" s="20"/>
      <c r="DLF807" s="20"/>
      <c r="DLG807" s="20"/>
      <c r="DLH807" s="20"/>
      <c r="DLI807" s="20"/>
      <c r="DLJ807" s="20"/>
      <c r="DLK807" s="20"/>
      <c r="DLL807" s="20"/>
      <c r="DLM807" s="20"/>
      <c r="DLN807" s="20"/>
      <c r="DLO807" s="20"/>
      <c r="DLP807" s="20"/>
      <c r="DLQ807" s="20"/>
      <c r="DLR807" s="20"/>
      <c r="DLS807" s="20"/>
      <c r="DLT807" s="20"/>
      <c r="DLU807" s="20"/>
      <c r="DLV807" s="20"/>
      <c r="DLW807" s="20"/>
      <c r="DLX807" s="20"/>
      <c r="DLY807" s="20"/>
      <c r="DLZ807" s="20"/>
      <c r="DMA807" s="20"/>
      <c r="DMB807" s="20"/>
      <c r="DMC807" s="20"/>
      <c r="DMD807" s="20"/>
      <c r="DME807" s="20"/>
      <c r="DMF807" s="20"/>
      <c r="DMG807" s="20"/>
      <c r="DMH807" s="20"/>
      <c r="DMI807" s="20"/>
      <c r="DMJ807" s="20"/>
      <c r="DMK807" s="20"/>
      <c r="DML807" s="20"/>
      <c r="DMM807" s="20"/>
      <c r="DMN807" s="20"/>
      <c r="DMO807" s="20"/>
      <c r="DMP807" s="20"/>
      <c r="DMQ807" s="20"/>
      <c r="DMR807" s="20"/>
      <c r="DMS807" s="20"/>
      <c r="DMT807" s="20"/>
      <c r="DMU807" s="20"/>
      <c r="DMV807" s="20"/>
      <c r="DMW807" s="20"/>
      <c r="DMX807" s="20"/>
      <c r="DMY807" s="20"/>
      <c r="DMZ807" s="20"/>
      <c r="DNA807" s="20"/>
      <c r="DNB807" s="20"/>
      <c r="DNC807" s="20"/>
      <c r="DND807" s="20"/>
      <c r="DNE807" s="20"/>
      <c r="DNF807" s="20"/>
      <c r="DNG807" s="20"/>
      <c r="DNH807" s="20"/>
      <c r="DNI807" s="20"/>
      <c r="DNJ807" s="20"/>
      <c r="DNK807" s="20"/>
      <c r="DNL807" s="20"/>
      <c r="DNM807" s="20"/>
      <c r="DNN807" s="20"/>
      <c r="DNO807" s="20"/>
      <c r="DNP807" s="20"/>
      <c r="DNQ807" s="20"/>
      <c r="DNR807" s="20"/>
      <c r="DNS807" s="20"/>
      <c r="DNT807" s="20"/>
      <c r="DNU807" s="20"/>
      <c r="DNV807" s="20"/>
      <c r="DNW807" s="20"/>
      <c r="DNX807" s="20"/>
      <c r="DNY807" s="20"/>
      <c r="DNZ807" s="20"/>
      <c r="DOA807" s="20"/>
      <c r="DOB807" s="20"/>
      <c r="DOC807" s="20"/>
      <c r="DOD807" s="20"/>
      <c r="DOE807" s="20"/>
      <c r="DOF807" s="20"/>
      <c r="DOG807" s="20"/>
      <c r="DOH807" s="20"/>
      <c r="DOI807" s="20"/>
      <c r="DOJ807" s="20"/>
      <c r="DOK807" s="20"/>
      <c r="DOL807" s="20"/>
      <c r="DOM807" s="20"/>
      <c r="DON807" s="20"/>
      <c r="DOO807" s="20"/>
      <c r="DOP807" s="20"/>
      <c r="DOQ807" s="20"/>
      <c r="DOR807" s="20"/>
      <c r="DOS807" s="20"/>
      <c r="DOT807" s="20"/>
      <c r="DOU807" s="20"/>
      <c r="DOV807" s="20"/>
      <c r="DOW807" s="20"/>
      <c r="DOX807" s="20"/>
      <c r="DOY807" s="20"/>
      <c r="DOZ807" s="20"/>
      <c r="DPA807" s="20"/>
      <c r="DPB807" s="20"/>
      <c r="DPC807" s="20"/>
      <c r="DPD807" s="20"/>
      <c r="DPE807" s="20"/>
      <c r="DPF807" s="20"/>
      <c r="DPG807" s="20"/>
      <c r="DPH807" s="20"/>
      <c r="DPI807" s="20"/>
      <c r="DPJ807" s="20"/>
      <c r="DPK807" s="20"/>
      <c r="DPL807" s="20"/>
      <c r="DPM807" s="20"/>
      <c r="DPN807" s="20"/>
      <c r="DPO807" s="20"/>
      <c r="DPP807" s="20"/>
      <c r="DPQ807" s="20"/>
      <c r="DPR807" s="20"/>
      <c r="DPS807" s="20"/>
      <c r="DPT807" s="20"/>
      <c r="DPU807" s="20"/>
      <c r="DPV807" s="20"/>
      <c r="DPW807" s="20"/>
      <c r="DPX807" s="20"/>
      <c r="DPY807" s="20"/>
      <c r="DPZ807" s="20"/>
      <c r="DQA807" s="20"/>
      <c r="DQB807" s="20"/>
      <c r="DQC807" s="20"/>
      <c r="DQD807" s="20"/>
      <c r="DQE807" s="20"/>
      <c r="DQF807" s="20"/>
      <c r="DQG807" s="20"/>
      <c r="DQH807" s="20"/>
      <c r="DQI807" s="20"/>
      <c r="DQJ807" s="20"/>
      <c r="DQK807" s="20"/>
      <c r="DQL807" s="20"/>
      <c r="DQM807" s="20"/>
      <c r="DQN807" s="20"/>
      <c r="DQO807" s="20"/>
      <c r="DQP807" s="20"/>
      <c r="DQQ807" s="20"/>
      <c r="DQR807" s="20"/>
      <c r="DQS807" s="20"/>
      <c r="DQT807" s="20"/>
      <c r="DQU807" s="20"/>
      <c r="DQV807" s="20"/>
      <c r="DQW807" s="20"/>
      <c r="DQX807" s="20"/>
      <c r="DQY807" s="20"/>
      <c r="DQZ807" s="20"/>
      <c r="DRA807" s="20"/>
      <c r="DRB807" s="20"/>
      <c r="DRC807" s="20"/>
      <c r="DRD807" s="20"/>
      <c r="DRE807" s="20"/>
      <c r="DRF807" s="20"/>
      <c r="DRG807" s="20"/>
      <c r="DRH807" s="20"/>
      <c r="DRI807" s="20"/>
      <c r="DRJ807" s="20"/>
      <c r="DRK807" s="20"/>
      <c r="DRL807" s="20"/>
      <c r="DRM807" s="20"/>
      <c r="DRN807" s="20"/>
      <c r="DRO807" s="20"/>
      <c r="DRP807" s="20"/>
      <c r="DRQ807" s="20"/>
      <c r="DRR807" s="20"/>
      <c r="DRS807" s="20"/>
      <c r="DRT807" s="20"/>
      <c r="DRU807" s="20"/>
      <c r="DRV807" s="20"/>
      <c r="DRW807" s="20"/>
      <c r="DRX807" s="20"/>
      <c r="DRY807" s="20"/>
      <c r="DRZ807" s="20"/>
      <c r="DSA807" s="20"/>
      <c r="DSB807" s="20"/>
      <c r="DSC807" s="20"/>
      <c r="DSD807" s="20"/>
      <c r="DSE807" s="20"/>
      <c r="DSF807" s="20"/>
      <c r="DSG807" s="20"/>
      <c r="DSH807" s="20"/>
      <c r="DSI807" s="20"/>
      <c r="DSJ807" s="20"/>
      <c r="DSK807" s="20"/>
      <c r="DSL807" s="20"/>
      <c r="DSM807" s="20"/>
      <c r="DSN807" s="20"/>
      <c r="DSO807" s="20"/>
      <c r="DSP807" s="20"/>
      <c r="DSQ807" s="20"/>
      <c r="DSR807" s="20"/>
      <c r="DSS807" s="20"/>
      <c r="DST807" s="20"/>
      <c r="DSU807" s="20"/>
      <c r="DSV807" s="20"/>
      <c r="DSW807" s="20"/>
      <c r="DSX807" s="20"/>
      <c r="DSY807" s="20"/>
      <c r="DSZ807" s="20"/>
      <c r="DTA807" s="20"/>
      <c r="DTB807" s="20"/>
      <c r="DTC807" s="20"/>
      <c r="DTD807" s="20"/>
      <c r="DTE807" s="20"/>
      <c r="DTF807" s="20"/>
      <c r="DTG807" s="20"/>
      <c r="DTH807" s="20"/>
      <c r="DTI807" s="20"/>
      <c r="DTJ807" s="20"/>
      <c r="DTK807" s="20"/>
      <c r="DTL807" s="20"/>
      <c r="DTM807" s="20"/>
      <c r="DTN807" s="20"/>
      <c r="DTO807" s="20"/>
      <c r="DTP807" s="20"/>
      <c r="DTQ807" s="20"/>
      <c r="DTR807" s="20"/>
      <c r="DTS807" s="20"/>
      <c r="DTT807" s="20"/>
      <c r="DTU807" s="20"/>
      <c r="DTV807" s="20"/>
      <c r="DTW807" s="20"/>
      <c r="DTX807" s="20"/>
      <c r="DTY807" s="20"/>
      <c r="DTZ807" s="20"/>
      <c r="DUA807" s="20"/>
      <c r="DUB807" s="20"/>
      <c r="DUC807" s="20"/>
      <c r="DUD807" s="20"/>
      <c r="DUE807" s="20"/>
      <c r="DUF807" s="20"/>
      <c r="DUG807" s="20"/>
      <c r="DUH807" s="20"/>
      <c r="DUI807" s="20"/>
      <c r="DUJ807" s="20"/>
      <c r="DUK807" s="20"/>
      <c r="DUL807" s="20"/>
      <c r="DUM807" s="20"/>
      <c r="DUN807" s="20"/>
      <c r="DUO807" s="20"/>
      <c r="DUP807" s="20"/>
      <c r="DUQ807" s="20"/>
      <c r="DUR807" s="20"/>
      <c r="DUS807" s="20"/>
      <c r="DUT807" s="20"/>
      <c r="DUU807" s="20"/>
      <c r="DUV807" s="20"/>
      <c r="DUW807" s="20"/>
      <c r="DUX807" s="20"/>
      <c r="DUY807" s="20"/>
      <c r="DUZ807" s="20"/>
      <c r="DVA807" s="20"/>
      <c r="DVB807" s="20"/>
      <c r="DVC807" s="20"/>
      <c r="DVD807" s="20"/>
      <c r="DVE807" s="20"/>
      <c r="DVF807" s="20"/>
      <c r="DVG807" s="20"/>
      <c r="DVH807" s="20"/>
      <c r="DVI807" s="20"/>
      <c r="DVJ807" s="20"/>
      <c r="DVK807" s="20"/>
      <c r="DVL807" s="20"/>
      <c r="DVM807" s="20"/>
      <c r="DVN807" s="20"/>
      <c r="DVO807" s="20"/>
      <c r="DVP807" s="20"/>
      <c r="DVQ807" s="20"/>
      <c r="DVR807" s="20"/>
      <c r="DVS807" s="20"/>
      <c r="DVT807" s="20"/>
      <c r="DVU807" s="20"/>
      <c r="DVV807" s="20"/>
      <c r="DVW807" s="20"/>
      <c r="DVX807" s="20"/>
      <c r="DVY807" s="20"/>
      <c r="DVZ807" s="20"/>
      <c r="DWA807" s="20"/>
      <c r="DWB807" s="20"/>
      <c r="DWC807" s="20"/>
      <c r="DWD807" s="20"/>
      <c r="DWE807" s="20"/>
      <c r="DWF807" s="20"/>
      <c r="DWG807" s="20"/>
      <c r="DWH807" s="20"/>
      <c r="DWI807" s="20"/>
      <c r="DWJ807" s="20"/>
      <c r="DWK807" s="20"/>
      <c r="DWL807" s="20"/>
      <c r="DWM807" s="20"/>
      <c r="DWN807" s="20"/>
      <c r="DWO807" s="20"/>
      <c r="DWP807" s="20"/>
      <c r="DWQ807" s="20"/>
      <c r="DWR807" s="20"/>
      <c r="DWS807" s="20"/>
      <c r="DWT807" s="20"/>
      <c r="DWU807" s="20"/>
      <c r="DWV807" s="20"/>
      <c r="DWW807" s="20"/>
      <c r="DWX807" s="20"/>
      <c r="DWY807" s="20"/>
      <c r="DWZ807" s="20"/>
      <c r="DXA807" s="20"/>
      <c r="DXB807" s="20"/>
      <c r="DXC807" s="20"/>
      <c r="DXD807" s="20"/>
      <c r="DXE807" s="20"/>
      <c r="DXF807" s="20"/>
      <c r="DXG807" s="20"/>
      <c r="DXH807" s="20"/>
      <c r="DXI807" s="20"/>
      <c r="DXJ807" s="20"/>
      <c r="DXK807" s="20"/>
      <c r="DXL807" s="20"/>
      <c r="DXM807" s="20"/>
      <c r="DXN807" s="20"/>
      <c r="DXO807" s="20"/>
      <c r="DXP807" s="20"/>
      <c r="DXQ807" s="20"/>
      <c r="DXR807" s="20"/>
      <c r="DXS807" s="20"/>
      <c r="DXT807" s="20"/>
      <c r="DXU807" s="20"/>
      <c r="DXV807" s="20"/>
      <c r="DXW807" s="20"/>
      <c r="DXX807" s="20"/>
      <c r="DXY807" s="20"/>
      <c r="DXZ807" s="20"/>
      <c r="DYA807" s="20"/>
      <c r="DYB807" s="20"/>
      <c r="DYC807" s="20"/>
      <c r="DYD807" s="20"/>
      <c r="DYE807" s="20"/>
      <c r="DYF807" s="20"/>
      <c r="DYG807" s="20"/>
      <c r="DYH807" s="20"/>
      <c r="DYI807" s="20"/>
      <c r="DYJ807" s="20"/>
      <c r="DYK807" s="20"/>
      <c r="DYL807" s="20"/>
      <c r="DYM807" s="20"/>
      <c r="DYN807" s="20"/>
      <c r="DYO807" s="20"/>
      <c r="DYP807" s="20"/>
      <c r="DYQ807" s="20"/>
      <c r="DYR807" s="20"/>
      <c r="DYS807" s="20"/>
      <c r="DYT807" s="20"/>
      <c r="DYU807" s="20"/>
      <c r="DYV807" s="20"/>
      <c r="DYW807" s="20"/>
      <c r="DYX807" s="20"/>
      <c r="DYY807" s="20"/>
      <c r="DYZ807" s="20"/>
      <c r="DZA807" s="20"/>
      <c r="DZB807" s="20"/>
      <c r="DZC807" s="20"/>
      <c r="DZD807" s="20"/>
      <c r="DZE807" s="20"/>
      <c r="DZF807" s="20"/>
      <c r="DZG807" s="20"/>
      <c r="DZH807" s="20"/>
      <c r="DZI807" s="20"/>
      <c r="DZJ807" s="20"/>
      <c r="DZK807" s="20"/>
      <c r="DZL807" s="20"/>
      <c r="DZM807" s="20"/>
      <c r="DZN807" s="20"/>
      <c r="DZO807" s="20"/>
      <c r="DZP807" s="20"/>
      <c r="DZQ807" s="20"/>
      <c r="DZR807" s="20"/>
      <c r="DZS807" s="20"/>
      <c r="DZT807" s="20"/>
      <c r="DZU807" s="20"/>
      <c r="DZV807" s="20"/>
      <c r="DZW807" s="20"/>
      <c r="DZX807" s="20"/>
      <c r="DZY807" s="20"/>
      <c r="DZZ807" s="20"/>
      <c r="EAA807" s="20"/>
      <c r="EAB807" s="20"/>
      <c r="EAC807" s="20"/>
      <c r="EAD807" s="20"/>
      <c r="EAE807" s="20"/>
      <c r="EAF807" s="20"/>
      <c r="EAG807" s="20"/>
      <c r="EAH807" s="20"/>
      <c r="EAI807" s="20"/>
      <c r="EAJ807" s="20"/>
      <c r="EAK807" s="20"/>
      <c r="EAL807" s="20"/>
      <c r="EAM807" s="20"/>
      <c r="EAN807" s="20"/>
      <c r="EAO807" s="20"/>
      <c r="EAP807" s="20"/>
      <c r="EAQ807" s="20"/>
      <c r="EAR807" s="20"/>
      <c r="EAS807" s="20"/>
      <c r="EAT807" s="20"/>
      <c r="EAU807" s="20"/>
      <c r="EAV807" s="20"/>
      <c r="EAW807" s="20"/>
      <c r="EAX807" s="20"/>
      <c r="EAY807" s="20"/>
      <c r="EAZ807" s="20"/>
      <c r="EBA807" s="20"/>
      <c r="EBB807" s="20"/>
      <c r="EBC807" s="20"/>
      <c r="EBD807" s="20"/>
      <c r="EBE807" s="20"/>
      <c r="EBF807" s="20"/>
      <c r="EBG807" s="20"/>
      <c r="EBH807" s="20"/>
      <c r="EBI807" s="20"/>
      <c r="EBJ807" s="20"/>
      <c r="EBK807" s="20"/>
      <c r="EBL807" s="20"/>
      <c r="EBM807" s="20"/>
      <c r="EBN807" s="20"/>
      <c r="EBO807" s="20"/>
      <c r="EBP807" s="20"/>
      <c r="EBQ807" s="20"/>
      <c r="EBR807" s="20"/>
      <c r="EBS807" s="20"/>
      <c r="EBT807" s="20"/>
      <c r="EBU807" s="20"/>
      <c r="EBV807" s="20"/>
      <c r="EBW807" s="20"/>
      <c r="EBX807" s="20"/>
      <c r="EBY807" s="20"/>
      <c r="EBZ807" s="20"/>
      <c r="ECA807" s="20"/>
      <c r="ECB807" s="20"/>
      <c r="ECC807" s="20"/>
      <c r="ECD807" s="20"/>
      <c r="ECE807" s="20"/>
      <c r="ECF807" s="20"/>
      <c r="ECG807" s="20"/>
      <c r="ECH807" s="20"/>
      <c r="ECI807" s="20"/>
      <c r="ECJ807" s="20"/>
      <c r="ECK807" s="20"/>
      <c r="ECL807" s="20"/>
      <c r="ECM807" s="20"/>
      <c r="ECN807" s="20"/>
      <c r="ECO807" s="20"/>
      <c r="ECP807" s="20"/>
      <c r="ECQ807" s="20"/>
      <c r="ECR807" s="20"/>
      <c r="ECS807" s="20"/>
      <c r="ECT807" s="20"/>
      <c r="ECU807" s="20"/>
      <c r="ECV807" s="20"/>
      <c r="ECW807" s="20"/>
      <c r="ECX807" s="20"/>
      <c r="ECY807" s="20"/>
      <c r="ECZ807" s="20"/>
      <c r="EDA807" s="20"/>
      <c r="EDB807" s="20"/>
      <c r="EDC807" s="20"/>
      <c r="EDD807" s="20"/>
      <c r="EDE807" s="20"/>
      <c r="EDF807" s="20"/>
      <c r="EDG807" s="20"/>
      <c r="EDH807" s="20"/>
      <c r="EDI807" s="20"/>
      <c r="EDJ807" s="20"/>
      <c r="EDK807" s="20"/>
      <c r="EDL807" s="20"/>
      <c r="EDM807" s="20"/>
      <c r="EDN807" s="20"/>
      <c r="EDO807" s="20"/>
      <c r="EDP807" s="20"/>
      <c r="EDQ807" s="20"/>
      <c r="EDR807" s="20"/>
      <c r="EDS807" s="20"/>
      <c r="EDT807" s="20"/>
      <c r="EDU807" s="20"/>
      <c r="EDV807" s="20"/>
      <c r="EDW807" s="20"/>
      <c r="EDX807" s="20"/>
      <c r="EDY807" s="20"/>
      <c r="EDZ807" s="20"/>
      <c r="EEA807" s="20"/>
      <c r="EEB807" s="20"/>
      <c r="EEC807" s="20"/>
      <c r="EED807" s="20"/>
      <c r="EEE807" s="20"/>
      <c r="EEF807" s="20"/>
      <c r="EEG807" s="20"/>
      <c r="EEH807" s="20"/>
      <c r="EEI807" s="20"/>
      <c r="EEJ807" s="20"/>
      <c r="EEK807" s="20"/>
      <c r="EEL807" s="20"/>
      <c r="EEM807" s="20"/>
      <c r="EEN807" s="20"/>
      <c r="EEO807" s="20"/>
      <c r="EEP807" s="20"/>
      <c r="EEQ807" s="20"/>
      <c r="EER807" s="20"/>
      <c r="EES807" s="20"/>
      <c r="EET807" s="20"/>
      <c r="EEU807" s="20"/>
      <c r="EEV807" s="20"/>
      <c r="EEW807" s="20"/>
      <c r="EEX807" s="20"/>
      <c r="EEY807" s="20"/>
      <c r="EEZ807" s="20"/>
      <c r="EFA807" s="20"/>
      <c r="EFB807" s="20"/>
      <c r="EFC807" s="20"/>
      <c r="EFD807" s="20"/>
      <c r="EFE807" s="20"/>
      <c r="EFF807" s="20"/>
      <c r="EFG807" s="20"/>
      <c r="EFH807" s="20"/>
      <c r="EFI807" s="20"/>
      <c r="EFJ807" s="20"/>
      <c r="EFK807" s="20"/>
      <c r="EFL807" s="20"/>
      <c r="EFM807" s="20"/>
      <c r="EFN807" s="20"/>
      <c r="EFO807" s="20"/>
      <c r="EFP807" s="20"/>
      <c r="EFQ807" s="20"/>
      <c r="EFR807" s="20"/>
      <c r="EFS807" s="20"/>
      <c r="EFT807" s="20"/>
      <c r="EFU807" s="20"/>
      <c r="EFV807" s="20"/>
      <c r="EFW807" s="20"/>
      <c r="EFX807" s="20"/>
      <c r="EFY807" s="20"/>
      <c r="EFZ807" s="20"/>
      <c r="EGA807" s="20"/>
      <c r="EGB807" s="20"/>
      <c r="EGC807" s="20"/>
      <c r="EGD807" s="20"/>
      <c r="EGE807" s="20"/>
      <c r="EGF807" s="20"/>
      <c r="EGG807" s="20"/>
      <c r="EGH807" s="20"/>
      <c r="EGI807" s="20"/>
      <c r="EGJ807" s="20"/>
      <c r="EGK807" s="20"/>
      <c r="EGL807" s="20"/>
      <c r="EGM807" s="20"/>
      <c r="EGN807" s="20"/>
      <c r="EGO807" s="20"/>
      <c r="EGP807" s="20"/>
      <c r="EGQ807" s="20"/>
      <c r="EGR807" s="20"/>
      <c r="EGS807" s="20"/>
      <c r="EGT807" s="20"/>
      <c r="EGU807" s="20"/>
      <c r="EGV807" s="20"/>
      <c r="EGW807" s="20"/>
      <c r="EGX807" s="20"/>
      <c r="EGY807" s="20"/>
      <c r="EGZ807" s="20"/>
      <c r="EHA807" s="20"/>
      <c r="EHB807" s="20"/>
      <c r="EHC807" s="20"/>
      <c r="EHD807" s="20"/>
      <c r="EHE807" s="20"/>
      <c r="EHF807" s="20"/>
      <c r="EHG807" s="20"/>
      <c r="EHH807" s="20"/>
      <c r="EHI807" s="20"/>
      <c r="EHJ807" s="20"/>
      <c r="EHK807" s="20"/>
      <c r="EHL807" s="20"/>
      <c r="EHM807" s="20"/>
      <c r="EHN807" s="20"/>
      <c r="EHO807" s="20"/>
      <c r="EHP807" s="20"/>
      <c r="EHQ807" s="20"/>
      <c r="EHR807" s="20"/>
      <c r="EHS807" s="20"/>
      <c r="EHT807" s="20"/>
      <c r="EHU807" s="20"/>
      <c r="EHV807" s="20"/>
      <c r="EHW807" s="20"/>
      <c r="EHX807" s="20"/>
      <c r="EHY807" s="20"/>
      <c r="EHZ807" s="20"/>
      <c r="EIA807" s="20"/>
      <c r="EIB807" s="20"/>
      <c r="EIC807" s="20"/>
      <c r="EID807" s="20"/>
      <c r="EIE807" s="20"/>
      <c r="EIF807" s="20"/>
      <c r="EIG807" s="20"/>
      <c r="EIH807" s="20"/>
      <c r="EII807" s="20"/>
      <c r="EIJ807" s="20"/>
      <c r="EIK807" s="20"/>
      <c r="EIL807" s="20"/>
      <c r="EIM807" s="20"/>
      <c r="EIN807" s="20"/>
      <c r="EIO807" s="20"/>
      <c r="EIP807" s="20"/>
      <c r="EIQ807" s="20"/>
      <c r="EIR807" s="20"/>
      <c r="EIS807" s="20"/>
      <c r="EIT807" s="20"/>
      <c r="EIU807" s="20"/>
      <c r="EIV807" s="20"/>
      <c r="EIW807" s="20"/>
      <c r="EIX807" s="20"/>
      <c r="EIY807" s="20"/>
      <c r="EIZ807" s="20"/>
      <c r="EJA807" s="20"/>
      <c r="EJB807" s="20"/>
      <c r="EJC807" s="20"/>
      <c r="EJD807" s="20"/>
      <c r="EJE807" s="20"/>
      <c r="EJF807" s="20"/>
      <c r="EJG807" s="20"/>
      <c r="EJH807" s="20"/>
      <c r="EJI807" s="20"/>
      <c r="EJJ807" s="20"/>
      <c r="EJK807" s="20"/>
      <c r="EJL807" s="20"/>
      <c r="EJM807" s="20"/>
      <c r="EJN807" s="20"/>
      <c r="EJO807" s="20"/>
      <c r="EJP807" s="20"/>
      <c r="EJQ807" s="20"/>
      <c r="EJR807" s="20"/>
      <c r="EJS807" s="20"/>
      <c r="EJT807" s="20"/>
      <c r="EJU807" s="20"/>
      <c r="EJV807" s="20"/>
      <c r="EJW807" s="20"/>
      <c r="EJX807" s="20"/>
      <c r="EJY807" s="20"/>
      <c r="EJZ807" s="20"/>
      <c r="EKA807" s="20"/>
      <c r="EKB807" s="20"/>
      <c r="EKC807" s="20"/>
      <c r="EKD807" s="20"/>
      <c r="EKE807" s="20"/>
      <c r="EKF807" s="20"/>
      <c r="EKG807" s="20"/>
      <c r="EKH807" s="20"/>
      <c r="EKI807" s="20"/>
      <c r="EKJ807" s="20"/>
      <c r="EKK807" s="20"/>
      <c r="EKL807" s="20"/>
      <c r="EKM807" s="20"/>
      <c r="EKN807" s="20"/>
      <c r="EKO807" s="20"/>
      <c r="EKP807" s="20"/>
      <c r="EKQ807" s="20"/>
      <c r="EKR807" s="20"/>
      <c r="EKS807" s="20"/>
      <c r="EKT807" s="20"/>
      <c r="EKU807" s="20"/>
      <c r="EKV807" s="20"/>
      <c r="EKW807" s="20"/>
      <c r="EKX807" s="20"/>
      <c r="EKY807" s="20"/>
      <c r="EKZ807" s="20"/>
      <c r="ELA807" s="20"/>
      <c r="ELB807" s="20"/>
      <c r="ELC807" s="20"/>
      <c r="ELD807" s="20"/>
      <c r="ELE807" s="20"/>
      <c r="ELF807" s="20"/>
      <c r="ELG807" s="20"/>
      <c r="ELH807" s="20"/>
      <c r="ELI807" s="20"/>
      <c r="ELJ807" s="20"/>
      <c r="ELK807" s="20"/>
      <c r="ELL807" s="20"/>
      <c r="ELM807" s="20"/>
      <c r="ELN807" s="20"/>
      <c r="ELO807" s="20"/>
      <c r="ELP807" s="20"/>
      <c r="ELQ807" s="20"/>
      <c r="ELR807" s="20"/>
      <c r="ELS807" s="20"/>
      <c r="ELT807" s="20"/>
      <c r="ELU807" s="20"/>
      <c r="ELV807" s="20"/>
      <c r="ELW807" s="20"/>
      <c r="ELX807" s="20"/>
      <c r="ELY807" s="20"/>
      <c r="ELZ807" s="20"/>
      <c r="EMA807" s="20"/>
      <c r="EMB807" s="20"/>
      <c r="EMC807" s="20"/>
      <c r="EMD807" s="20"/>
      <c r="EME807" s="20"/>
      <c r="EMF807" s="20"/>
      <c r="EMG807" s="20"/>
      <c r="EMH807" s="20"/>
      <c r="EMI807" s="20"/>
      <c r="EMJ807" s="20"/>
      <c r="EMK807" s="20"/>
      <c r="EML807" s="20"/>
      <c r="EMM807" s="20"/>
      <c r="EMN807" s="20"/>
      <c r="EMO807" s="20"/>
      <c r="EMP807" s="20"/>
      <c r="EMQ807" s="20"/>
      <c r="EMR807" s="20"/>
      <c r="EMS807" s="20"/>
      <c r="EMT807" s="20"/>
      <c r="EMU807" s="20"/>
      <c r="EMV807" s="20"/>
      <c r="EMW807" s="20"/>
      <c r="EMX807" s="20"/>
      <c r="EMY807" s="20"/>
      <c r="EMZ807" s="20"/>
      <c r="ENA807" s="20"/>
      <c r="ENB807" s="20"/>
      <c r="ENC807" s="20"/>
      <c r="END807" s="20"/>
      <c r="ENE807" s="20"/>
      <c r="ENF807" s="20"/>
      <c r="ENG807" s="20"/>
      <c r="ENH807" s="20"/>
      <c r="ENI807" s="20"/>
      <c r="ENJ807" s="20"/>
      <c r="ENK807" s="20"/>
      <c r="ENL807" s="20"/>
      <c r="ENM807" s="20"/>
      <c r="ENN807" s="20"/>
      <c r="ENO807" s="20"/>
      <c r="ENP807" s="20"/>
      <c r="ENQ807" s="20"/>
      <c r="ENR807" s="20"/>
      <c r="ENS807" s="20"/>
      <c r="ENT807" s="20"/>
      <c r="ENU807" s="20"/>
      <c r="ENV807" s="20"/>
      <c r="ENW807" s="20"/>
      <c r="ENX807" s="20"/>
      <c r="ENY807" s="20"/>
      <c r="ENZ807" s="20"/>
      <c r="EOA807" s="20"/>
      <c r="EOB807" s="20"/>
      <c r="EOC807" s="20"/>
      <c r="EOD807" s="20"/>
      <c r="EOE807" s="20"/>
      <c r="EOF807" s="20"/>
      <c r="EOG807" s="20"/>
      <c r="EOH807" s="20"/>
      <c r="EOI807" s="20"/>
      <c r="EOJ807" s="20"/>
      <c r="EOK807" s="20"/>
      <c r="EOL807" s="20"/>
      <c r="EOM807" s="20"/>
      <c r="EON807" s="20"/>
      <c r="EOO807" s="20"/>
      <c r="EOP807" s="20"/>
      <c r="EOQ807" s="20"/>
      <c r="EOR807" s="20"/>
      <c r="EOS807" s="20"/>
      <c r="EOT807" s="20"/>
      <c r="EOU807" s="20"/>
      <c r="EOV807" s="20"/>
      <c r="EOW807" s="20"/>
      <c r="EOX807" s="20"/>
      <c r="EOY807" s="20"/>
      <c r="EOZ807" s="20"/>
      <c r="EPA807" s="20"/>
      <c r="EPB807" s="20"/>
      <c r="EPC807" s="20"/>
      <c r="EPD807" s="20"/>
      <c r="EPE807" s="20"/>
      <c r="EPF807" s="20"/>
      <c r="EPG807" s="20"/>
      <c r="EPH807" s="20"/>
      <c r="EPI807" s="20"/>
      <c r="EPJ807" s="20"/>
      <c r="EPK807" s="20"/>
      <c r="EPL807" s="20"/>
      <c r="EPM807" s="20"/>
      <c r="EPN807" s="20"/>
      <c r="EPO807" s="20"/>
      <c r="EPP807" s="20"/>
      <c r="EPQ807" s="20"/>
      <c r="EPR807" s="20"/>
      <c r="EPS807" s="20"/>
      <c r="EPT807" s="20"/>
      <c r="EPU807" s="20"/>
      <c r="EPV807" s="20"/>
      <c r="EPW807" s="20"/>
      <c r="EPX807" s="20"/>
      <c r="EPY807" s="20"/>
      <c r="EPZ807" s="20"/>
      <c r="EQA807" s="20"/>
      <c r="EQB807" s="20"/>
      <c r="EQC807" s="20"/>
      <c r="EQD807" s="20"/>
      <c r="EQE807" s="20"/>
      <c r="EQF807" s="20"/>
      <c r="EQG807" s="20"/>
      <c r="EQH807" s="20"/>
      <c r="EQI807" s="20"/>
      <c r="EQJ807" s="20"/>
      <c r="EQK807" s="20"/>
      <c r="EQL807" s="20"/>
      <c r="EQM807" s="20"/>
      <c r="EQN807" s="20"/>
      <c r="EQO807" s="20"/>
      <c r="EQP807" s="20"/>
      <c r="EQQ807" s="20"/>
      <c r="EQR807" s="20"/>
      <c r="EQS807" s="20"/>
      <c r="EQT807" s="20"/>
      <c r="EQU807" s="20"/>
      <c r="EQV807" s="20"/>
      <c r="EQW807" s="20"/>
      <c r="EQX807" s="20"/>
      <c r="EQY807" s="20"/>
      <c r="EQZ807" s="20"/>
      <c r="ERA807" s="20"/>
      <c r="ERB807" s="20"/>
      <c r="ERC807" s="20"/>
      <c r="ERD807" s="20"/>
      <c r="ERE807" s="20"/>
      <c r="ERF807" s="20"/>
      <c r="ERG807" s="20"/>
      <c r="ERH807" s="20"/>
      <c r="ERI807" s="20"/>
      <c r="ERJ807" s="20"/>
      <c r="ERK807" s="20"/>
      <c r="ERL807" s="20"/>
      <c r="ERM807" s="20"/>
      <c r="ERN807" s="20"/>
      <c r="ERO807" s="20"/>
      <c r="ERP807" s="20"/>
      <c r="ERQ807" s="20"/>
      <c r="ERR807" s="20"/>
      <c r="ERS807" s="20"/>
      <c r="ERT807" s="20"/>
      <c r="ERU807" s="20"/>
      <c r="ERV807" s="20"/>
      <c r="ERW807" s="20"/>
      <c r="ERX807" s="20"/>
      <c r="ERY807" s="20"/>
      <c r="ERZ807" s="20"/>
      <c r="ESA807" s="20"/>
      <c r="ESB807" s="20"/>
      <c r="ESC807" s="20"/>
      <c r="ESD807" s="20"/>
      <c r="ESE807" s="20"/>
      <c r="ESF807" s="20"/>
      <c r="ESG807" s="20"/>
      <c r="ESH807" s="20"/>
      <c r="ESI807" s="20"/>
      <c r="ESJ807" s="20"/>
      <c r="ESK807" s="20"/>
      <c r="ESL807" s="20"/>
      <c r="ESM807" s="20"/>
      <c r="ESN807" s="20"/>
      <c r="ESO807" s="20"/>
      <c r="ESP807" s="20"/>
      <c r="ESQ807" s="20"/>
      <c r="ESR807" s="20"/>
      <c r="ESS807" s="20"/>
      <c r="EST807" s="20"/>
      <c r="ESU807" s="20"/>
      <c r="ESV807" s="20"/>
      <c r="ESW807" s="20"/>
      <c r="ESX807" s="20"/>
      <c r="ESY807" s="20"/>
      <c r="ESZ807" s="20"/>
      <c r="ETA807" s="20"/>
      <c r="ETB807" s="20"/>
      <c r="ETC807" s="20"/>
      <c r="ETD807" s="20"/>
      <c r="ETE807" s="20"/>
      <c r="ETF807" s="20"/>
      <c r="ETG807" s="20"/>
      <c r="ETH807" s="20"/>
      <c r="ETI807" s="20"/>
      <c r="ETJ807" s="20"/>
      <c r="ETK807" s="20"/>
      <c r="ETL807" s="20"/>
      <c r="ETM807" s="20"/>
      <c r="ETN807" s="20"/>
      <c r="ETO807" s="20"/>
      <c r="ETP807" s="20"/>
      <c r="ETQ807" s="20"/>
      <c r="ETR807" s="20"/>
      <c r="ETS807" s="20"/>
      <c r="ETT807" s="20"/>
      <c r="ETU807" s="20"/>
      <c r="ETV807" s="20"/>
      <c r="ETW807" s="20"/>
      <c r="ETX807" s="20"/>
      <c r="ETY807" s="20"/>
      <c r="ETZ807" s="20"/>
      <c r="EUA807" s="20"/>
      <c r="EUB807" s="20"/>
      <c r="EUC807" s="20"/>
      <c r="EUD807" s="20"/>
      <c r="EUE807" s="20"/>
      <c r="EUF807" s="20"/>
      <c r="EUG807" s="20"/>
      <c r="EUH807" s="20"/>
      <c r="EUI807" s="20"/>
      <c r="EUJ807" s="20"/>
      <c r="EUK807" s="20"/>
      <c r="EUL807" s="20"/>
      <c r="EUM807" s="20"/>
      <c r="EUN807" s="20"/>
      <c r="EUO807" s="20"/>
      <c r="EUP807" s="20"/>
      <c r="EUQ807" s="20"/>
      <c r="EUR807" s="20"/>
      <c r="EUS807" s="20"/>
      <c r="EUT807" s="20"/>
      <c r="EUU807" s="20"/>
      <c r="EUV807" s="20"/>
      <c r="EUW807" s="20"/>
      <c r="EUX807" s="20"/>
      <c r="EUY807" s="20"/>
      <c r="EUZ807" s="20"/>
      <c r="EVA807" s="20"/>
      <c r="EVB807" s="20"/>
      <c r="EVC807" s="20"/>
      <c r="EVD807" s="20"/>
      <c r="EVE807" s="20"/>
      <c r="EVF807" s="20"/>
      <c r="EVG807" s="20"/>
      <c r="EVH807" s="20"/>
      <c r="EVI807" s="20"/>
      <c r="EVJ807" s="20"/>
      <c r="EVK807" s="20"/>
      <c r="EVL807" s="20"/>
      <c r="EVM807" s="20"/>
      <c r="EVN807" s="20"/>
      <c r="EVO807" s="20"/>
      <c r="EVP807" s="20"/>
      <c r="EVQ807" s="20"/>
      <c r="EVR807" s="20"/>
      <c r="EVS807" s="20"/>
      <c r="EVT807" s="20"/>
      <c r="EVU807" s="20"/>
      <c r="EVV807" s="20"/>
      <c r="EVW807" s="20"/>
      <c r="EVX807" s="20"/>
      <c r="EVY807" s="20"/>
      <c r="EVZ807" s="20"/>
      <c r="EWA807" s="20"/>
      <c r="EWB807" s="20"/>
      <c r="EWC807" s="20"/>
      <c r="EWD807" s="20"/>
      <c r="EWE807" s="20"/>
      <c r="EWF807" s="20"/>
      <c r="EWG807" s="20"/>
      <c r="EWH807" s="20"/>
      <c r="EWI807" s="20"/>
      <c r="EWJ807" s="20"/>
      <c r="EWK807" s="20"/>
      <c r="EWL807" s="20"/>
      <c r="EWM807" s="20"/>
      <c r="EWN807" s="20"/>
      <c r="EWO807" s="20"/>
      <c r="EWP807" s="20"/>
      <c r="EWQ807" s="20"/>
      <c r="EWR807" s="20"/>
      <c r="EWS807" s="20"/>
      <c r="EWT807" s="20"/>
      <c r="EWU807" s="20"/>
      <c r="EWV807" s="20"/>
      <c r="EWW807" s="20"/>
      <c r="EWX807" s="20"/>
      <c r="EWY807" s="20"/>
      <c r="EWZ807" s="20"/>
      <c r="EXA807" s="20"/>
      <c r="EXB807" s="20"/>
      <c r="EXC807" s="20"/>
      <c r="EXD807" s="20"/>
      <c r="EXE807" s="20"/>
      <c r="EXF807" s="20"/>
      <c r="EXG807" s="20"/>
      <c r="EXH807" s="20"/>
      <c r="EXI807" s="20"/>
      <c r="EXJ807" s="20"/>
      <c r="EXK807" s="20"/>
      <c r="EXL807" s="20"/>
      <c r="EXM807" s="20"/>
      <c r="EXN807" s="20"/>
      <c r="EXO807" s="20"/>
      <c r="EXP807" s="20"/>
      <c r="EXQ807" s="20"/>
      <c r="EXR807" s="20"/>
      <c r="EXS807" s="20"/>
      <c r="EXT807" s="20"/>
      <c r="EXU807" s="20"/>
      <c r="EXV807" s="20"/>
      <c r="EXW807" s="20"/>
      <c r="EXX807" s="20"/>
      <c r="EXY807" s="20"/>
      <c r="EXZ807" s="20"/>
      <c r="EYA807" s="20"/>
      <c r="EYB807" s="20"/>
      <c r="EYC807" s="20"/>
      <c r="EYD807" s="20"/>
      <c r="EYE807" s="20"/>
      <c r="EYF807" s="20"/>
      <c r="EYG807" s="20"/>
      <c r="EYH807" s="20"/>
      <c r="EYI807" s="20"/>
      <c r="EYJ807" s="20"/>
      <c r="EYK807" s="20"/>
      <c r="EYL807" s="20"/>
      <c r="EYM807" s="20"/>
      <c r="EYN807" s="20"/>
      <c r="EYO807" s="20"/>
      <c r="EYP807" s="20"/>
      <c r="EYQ807" s="20"/>
      <c r="EYR807" s="20"/>
      <c r="EYS807" s="20"/>
      <c r="EYT807" s="20"/>
      <c r="EYU807" s="20"/>
      <c r="EYV807" s="20"/>
      <c r="EYW807" s="20"/>
      <c r="EYX807" s="20"/>
      <c r="EYY807" s="20"/>
      <c r="EYZ807" s="20"/>
      <c r="EZA807" s="20"/>
      <c r="EZB807" s="20"/>
      <c r="EZC807" s="20"/>
      <c r="EZD807" s="20"/>
      <c r="EZE807" s="20"/>
      <c r="EZF807" s="20"/>
      <c r="EZG807" s="20"/>
      <c r="EZH807" s="20"/>
      <c r="EZI807" s="20"/>
      <c r="EZJ807" s="20"/>
      <c r="EZK807" s="20"/>
      <c r="EZL807" s="20"/>
      <c r="EZM807" s="20"/>
      <c r="EZN807" s="20"/>
      <c r="EZO807" s="20"/>
      <c r="EZP807" s="20"/>
      <c r="EZQ807" s="20"/>
      <c r="EZR807" s="20"/>
      <c r="EZS807" s="20"/>
      <c r="EZT807" s="20"/>
      <c r="EZU807" s="20"/>
      <c r="EZV807" s="20"/>
      <c r="EZW807" s="20"/>
      <c r="EZX807" s="20"/>
      <c r="EZY807" s="20"/>
      <c r="EZZ807" s="20"/>
      <c r="FAA807" s="20"/>
      <c r="FAB807" s="20"/>
      <c r="FAC807" s="20"/>
      <c r="FAD807" s="20"/>
      <c r="FAE807" s="20"/>
      <c r="FAF807" s="20"/>
      <c r="FAG807" s="20"/>
      <c r="FAH807" s="20"/>
      <c r="FAI807" s="20"/>
      <c r="FAJ807" s="20"/>
      <c r="FAK807" s="20"/>
      <c r="FAL807" s="20"/>
      <c r="FAM807" s="20"/>
      <c r="FAN807" s="20"/>
      <c r="FAO807" s="20"/>
      <c r="FAP807" s="20"/>
      <c r="FAQ807" s="20"/>
      <c r="FAR807" s="20"/>
      <c r="FAS807" s="20"/>
      <c r="FAT807" s="20"/>
      <c r="FAU807" s="20"/>
      <c r="FAV807" s="20"/>
      <c r="FAW807" s="20"/>
      <c r="FAX807" s="20"/>
      <c r="FAY807" s="20"/>
      <c r="FAZ807" s="20"/>
      <c r="FBA807" s="20"/>
      <c r="FBB807" s="20"/>
      <c r="FBC807" s="20"/>
      <c r="FBD807" s="20"/>
      <c r="FBE807" s="20"/>
      <c r="FBF807" s="20"/>
      <c r="FBG807" s="20"/>
      <c r="FBH807" s="20"/>
      <c r="FBI807" s="20"/>
      <c r="FBJ807" s="20"/>
      <c r="FBK807" s="20"/>
      <c r="FBL807" s="20"/>
      <c r="FBM807" s="20"/>
      <c r="FBN807" s="20"/>
      <c r="FBO807" s="20"/>
      <c r="FBP807" s="20"/>
      <c r="FBQ807" s="20"/>
      <c r="FBR807" s="20"/>
      <c r="FBS807" s="20"/>
      <c r="FBT807" s="20"/>
      <c r="FBU807" s="20"/>
      <c r="FBV807" s="20"/>
      <c r="FBW807" s="20"/>
      <c r="FBX807" s="20"/>
      <c r="FBY807" s="20"/>
      <c r="FBZ807" s="20"/>
      <c r="FCA807" s="20"/>
      <c r="FCB807" s="20"/>
      <c r="FCC807" s="20"/>
      <c r="FCD807" s="20"/>
      <c r="FCE807" s="20"/>
      <c r="FCF807" s="20"/>
      <c r="FCG807" s="20"/>
      <c r="FCH807" s="20"/>
      <c r="FCI807" s="20"/>
      <c r="FCJ807" s="20"/>
      <c r="FCK807" s="20"/>
      <c r="FCL807" s="20"/>
      <c r="FCM807" s="20"/>
      <c r="FCN807" s="20"/>
      <c r="FCO807" s="20"/>
      <c r="FCP807" s="20"/>
      <c r="FCQ807" s="20"/>
      <c r="FCR807" s="20"/>
      <c r="FCS807" s="20"/>
      <c r="FCT807" s="20"/>
      <c r="FCU807" s="20"/>
      <c r="FCV807" s="20"/>
      <c r="FCW807" s="20"/>
      <c r="FCX807" s="20"/>
      <c r="FCY807" s="20"/>
      <c r="FCZ807" s="20"/>
      <c r="FDA807" s="20"/>
      <c r="FDB807" s="20"/>
      <c r="FDC807" s="20"/>
      <c r="FDD807" s="20"/>
      <c r="FDE807" s="20"/>
      <c r="FDF807" s="20"/>
      <c r="FDG807" s="20"/>
      <c r="FDH807" s="20"/>
      <c r="FDI807" s="20"/>
      <c r="FDJ807" s="20"/>
      <c r="FDK807" s="20"/>
      <c r="FDL807" s="20"/>
      <c r="FDM807" s="20"/>
      <c r="FDN807" s="20"/>
      <c r="FDO807" s="20"/>
      <c r="FDP807" s="20"/>
      <c r="FDQ807" s="20"/>
      <c r="FDR807" s="20"/>
      <c r="FDS807" s="20"/>
      <c r="FDT807" s="20"/>
      <c r="FDU807" s="20"/>
      <c r="FDV807" s="20"/>
      <c r="FDW807" s="20"/>
      <c r="FDX807" s="20"/>
      <c r="FDY807" s="20"/>
      <c r="FDZ807" s="20"/>
      <c r="FEA807" s="20"/>
      <c r="FEB807" s="20"/>
      <c r="FEC807" s="20"/>
      <c r="FED807" s="20"/>
      <c r="FEE807" s="20"/>
      <c r="FEF807" s="20"/>
      <c r="FEG807" s="20"/>
      <c r="FEH807" s="20"/>
      <c r="FEI807" s="20"/>
      <c r="FEJ807" s="20"/>
      <c r="FEK807" s="20"/>
      <c r="FEL807" s="20"/>
      <c r="FEM807" s="20"/>
      <c r="FEN807" s="20"/>
      <c r="FEO807" s="20"/>
      <c r="FEP807" s="20"/>
      <c r="FEQ807" s="20"/>
      <c r="FER807" s="20"/>
      <c r="FES807" s="20"/>
      <c r="FET807" s="20"/>
      <c r="FEU807" s="20"/>
      <c r="FEV807" s="20"/>
      <c r="FEW807" s="20"/>
      <c r="FEX807" s="20"/>
      <c r="FEY807" s="20"/>
      <c r="FEZ807" s="20"/>
      <c r="FFA807" s="20"/>
      <c r="FFB807" s="20"/>
      <c r="FFC807" s="20"/>
      <c r="FFD807" s="20"/>
      <c r="FFE807" s="20"/>
      <c r="FFF807" s="20"/>
      <c r="FFG807" s="20"/>
      <c r="FFH807" s="20"/>
      <c r="FFI807" s="20"/>
      <c r="FFJ807" s="20"/>
      <c r="FFK807" s="20"/>
      <c r="FFL807" s="20"/>
      <c r="FFM807" s="20"/>
      <c r="FFN807" s="20"/>
      <c r="FFO807" s="20"/>
      <c r="FFP807" s="20"/>
      <c r="FFQ807" s="20"/>
      <c r="FFR807" s="20"/>
      <c r="FFS807" s="20"/>
      <c r="FFT807" s="20"/>
      <c r="FFU807" s="20"/>
      <c r="FFV807" s="20"/>
      <c r="FFW807" s="20"/>
      <c r="FFX807" s="20"/>
      <c r="FFY807" s="20"/>
      <c r="FFZ807" s="20"/>
      <c r="FGA807" s="20"/>
      <c r="FGB807" s="20"/>
      <c r="FGC807" s="20"/>
      <c r="FGD807" s="20"/>
      <c r="FGE807" s="20"/>
      <c r="FGF807" s="20"/>
      <c r="FGG807" s="20"/>
      <c r="FGH807" s="20"/>
      <c r="FGI807" s="20"/>
      <c r="FGJ807" s="20"/>
      <c r="FGK807" s="20"/>
      <c r="FGL807" s="20"/>
      <c r="FGM807" s="20"/>
      <c r="FGN807" s="20"/>
      <c r="FGO807" s="20"/>
      <c r="FGP807" s="20"/>
      <c r="FGQ807" s="20"/>
      <c r="FGR807" s="20"/>
      <c r="FGS807" s="20"/>
      <c r="FGT807" s="20"/>
      <c r="FGU807" s="20"/>
      <c r="FGV807" s="20"/>
      <c r="FGW807" s="20"/>
      <c r="FGX807" s="20"/>
      <c r="FGY807" s="20"/>
      <c r="FGZ807" s="20"/>
      <c r="FHA807" s="20"/>
      <c r="FHB807" s="20"/>
      <c r="FHC807" s="20"/>
      <c r="FHD807" s="20"/>
      <c r="FHE807" s="20"/>
      <c r="FHF807" s="20"/>
      <c r="FHG807" s="20"/>
      <c r="FHH807" s="20"/>
      <c r="FHI807" s="20"/>
      <c r="FHJ807" s="20"/>
      <c r="FHK807" s="20"/>
      <c r="FHL807" s="20"/>
      <c r="FHM807" s="20"/>
      <c r="FHN807" s="20"/>
      <c r="FHO807" s="20"/>
      <c r="FHP807" s="20"/>
      <c r="FHQ807" s="20"/>
      <c r="FHR807" s="20"/>
      <c r="FHS807" s="20"/>
      <c r="FHT807" s="20"/>
      <c r="FHU807" s="20"/>
      <c r="FHV807" s="20"/>
      <c r="FHW807" s="20"/>
      <c r="FHX807" s="20"/>
      <c r="FHY807" s="20"/>
      <c r="FHZ807" s="20"/>
      <c r="FIA807" s="20"/>
      <c r="FIB807" s="20"/>
      <c r="FIC807" s="20"/>
      <c r="FID807" s="20"/>
      <c r="FIE807" s="20"/>
      <c r="FIF807" s="20"/>
      <c r="FIG807" s="20"/>
      <c r="FIH807" s="20"/>
      <c r="FII807" s="20"/>
      <c r="FIJ807" s="20"/>
      <c r="FIK807" s="20"/>
      <c r="FIL807" s="20"/>
      <c r="FIM807" s="20"/>
      <c r="FIN807" s="20"/>
      <c r="FIO807" s="20"/>
      <c r="FIP807" s="20"/>
      <c r="FIQ807" s="20"/>
      <c r="FIR807" s="20"/>
      <c r="FIS807" s="20"/>
      <c r="FIT807" s="20"/>
      <c r="FIU807" s="20"/>
      <c r="FIV807" s="20"/>
      <c r="FIW807" s="20"/>
      <c r="FIX807" s="20"/>
      <c r="FIY807" s="20"/>
      <c r="FIZ807" s="20"/>
      <c r="FJA807" s="20"/>
      <c r="FJB807" s="20"/>
      <c r="FJC807" s="20"/>
      <c r="FJD807" s="20"/>
      <c r="FJE807" s="20"/>
      <c r="FJF807" s="20"/>
      <c r="FJG807" s="20"/>
      <c r="FJH807" s="20"/>
      <c r="FJI807" s="20"/>
      <c r="FJJ807" s="20"/>
      <c r="FJK807" s="20"/>
      <c r="FJL807" s="20"/>
      <c r="FJM807" s="20"/>
      <c r="FJN807" s="20"/>
      <c r="FJO807" s="20"/>
      <c r="FJP807" s="20"/>
      <c r="FJQ807" s="20"/>
      <c r="FJR807" s="20"/>
      <c r="FJS807" s="20"/>
      <c r="FJT807" s="20"/>
      <c r="FJU807" s="20"/>
      <c r="FJV807" s="20"/>
      <c r="FJW807" s="20"/>
      <c r="FJX807" s="20"/>
      <c r="FJY807" s="20"/>
      <c r="FJZ807" s="20"/>
      <c r="FKA807" s="20"/>
      <c r="FKB807" s="20"/>
      <c r="FKC807" s="20"/>
      <c r="FKD807" s="20"/>
      <c r="FKE807" s="20"/>
      <c r="FKF807" s="20"/>
      <c r="FKG807" s="20"/>
      <c r="FKH807" s="20"/>
      <c r="FKI807" s="20"/>
      <c r="FKJ807" s="20"/>
      <c r="FKK807" s="20"/>
      <c r="FKL807" s="20"/>
      <c r="FKM807" s="20"/>
      <c r="FKN807" s="20"/>
      <c r="FKO807" s="20"/>
      <c r="FKP807" s="20"/>
      <c r="FKQ807" s="20"/>
      <c r="FKR807" s="20"/>
      <c r="FKS807" s="20"/>
      <c r="FKT807" s="20"/>
      <c r="FKU807" s="20"/>
      <c r="FKV807" s="20"/>
      <c r="FKW807" s="20"/>
      <c r="FKX807" s="20"/>
      <c r="FKY807" s="20"/>
      <c r="FKZ807" s="20"/>
      <c r="FLA807" s="20"/>
      <c r="FLB807" s="20"/>
      <c r="FLC807" s="20"/>
      <c r="FLD807" s="20"/>
      <c r="FLE807" s="20"/>
      <c r="FLF807" s="20"/>
      <c r="FLG807" s="20"/>
      <c r="FLH807" s="20"/>
      <c r="FLI807" s="20"/>
      <c r="FLJ807" s="20"/>
      <c r="FLK807" s="20"/>
      <c r="FLL807" s="20"/>
      <c r="FLM807" s="20"/>
      <c r="FLN807" s="20"/>
      <c r="FLO807" s="20"/>
      <c r="FLP807" s="20"/>
      <c r="FLQ807" s="20"/>
      <c r="FLR807" s="20"/>
      <c r="FLS807" s="20"/>
      <c r="FLT807" s="20"/>
      <c r="FLU807" s="20"/>
      <c r="FLV807" s="20"/>
      <c r="FLW807" s="20"/>
      <c r="FLX807" s="20"/>
      <c r="FLY807" s="20"/>
      <c r="FLZ807" s="20"/>
      <c r="FMA807" s="20"/>
      <c r="FMB807" s="20"/>
      <c r="FMC807" s="20"/>
      <c r="FMD807" s="20"/>
      <c r="FME807" s="20"/>
      <c r="FMF807" s="20"/>
      <c r="FMG807" s="20"/>
      <c r="FMH807" s="20"/>
      <c r="FMI807" s="20"/>
      <c r="FMJ807" s="20"/>
      <c r="FMK807" s="20"/>
      <c r="FML807" s="20"/>
      <c r="FMM807" s="20"/>
      <c r="FMN807" s="20"/>
      <c r="FMO807" s="20"/>
      <c r="FMP807" s="20"/>
      <c r="FMQ807" s="20"/>
      <c r="FMR807" s="20"/>
      <c r="FMS807" s="20"/>
      <c r="FMT807" s="20"/>
      <c r="FMU807" s="20"/>
      <c r="FMV807" s="20"/>
      <c r="FMW807" s="20"/>
      <c r="FMX807" s="20"/>
      <c r="FMY807" s="20"/>
      <c r="FMZ807" s="20"/>
      <c r="FNA807" s="20"/>
      <c r="FNB807" s="20"/>
      <c r="FNC807" s="20"/>
      <c r="FND807" s="20"/>
      <c r="FNE807" s="20"/>
      <c r="FNF807" s="20"/>
      <c r="FNG807" s="20"/>
      <c r="FNH807" s="20"/>
      <c r="FNI807" s="20"/>
      <c r="FNJ807" s="20"/>
      <c r="FNK807" s="20"/>
      <c r="FNL807" s="20"/>
      <c r="FNM807" s="20"/>
      <c r="FNN807" s="20"/>
      <c r="FNO807" s="20"/>
      <c r="FNP807" s="20"/>
      <c r="FNQ807" s="20"/>
      <c r="FNR807" s="20"/>
      <c r="FNS807" s="20"/>
      <c r="FNT807" s="20"/>
      <c r="FNU807" s="20"/>
      <c r="FNV807" s="20"/>
      <c r="FNW807" s="20"/>
      <c r="FNX807" s="20"/>
      <c r="FNY807" s="20"/>
      <c r="FNZ807" s="20"/>
      <c r="FOA807" s="20"/>
      <c r="FOB807" s="20"/>
      <c r="FOC807" s="20"/>
      <c r="FOD807" s="20"/>
      <c r="FOE807" s="20"/>
      <c r="FOF807" s="20"/>
      <c r="FOG807" s="20"/>
      <c r="FOH807" s="20"/>
      <c r="FOI807" s="20"/>
      <c r="FOJ807" s="20"/>
      <c r="FOK807" s="20"/>
      <c r="FOL807" s="20"/>
      <c r="FOM807" s="20"/>
      <c r="FON807" s="20"/>
      <c r="FOO807" s="20"/>
      <c r="FOP807" s="20"/>
      <c r="FOQ807" s="20"/>
      <c r="FOR807" s="20"/>
      <c r="FOS807" s="20"/>
      <c r="FOT807" s="20"/>
      <c r="FOU807" s="20"/>
      <c r="FOV807" s="20"/>
      <c r="FOW807" s="20"/>
      <c r="FOX807" s="20"/>
      <c r="FOY807" s="20"/>
      <c r="FOZ807" s="20"/>
      <c r="FPA807" s="20"/>
      <c r="FPB807" s="20"/>
      <c r="FPC807" s="20"/>
      <c r="FPD807" s="20"/>
      <c r="FPE807" s="20"/>
      <c r="FPF807" s="20"/>
      <c r="FPG807" s="20"/>
      <c r="FPH807" s="20"/>
      <c r="FPI807" s="20"/>
      <c r="FPJ807" s="20"/>
      <c r="FPK807" s="20"/>
      <c r="FPL807" s="20"/>
      <c r="FPM807" s="20"/>
      <c r="FPN807" s="20"/>
      <c r="FPO807" s="20"/>
      <c r="FPP807" s="20"/>
      <c r="FPQ807" s="20"/>
      <c r="FPR807" s="20"/>
      <c r="FPS807" s="20"/>
      <c r="FPT807" s="20"/>
      <c r="FPU807" s="20"/>
      <c r="FPV807" s="20"/>
      <c r="FPW807" s="20"/>
      <c r="FPX807" s="20"/>
      <c r="FPY807" s="20"/>
      <c r="FPZ807" s="20"/>
      <c r="FQA807" s="20"/>
      <c r="FQB807" s="20"/>
      <c r="FQC807" s="20"/>
      <c r="FQD807" s="20"/>
      <c r="FQE807" s="20"/>
      <c r="FQF807" s="20"/>
      <c r="FQG807" s="20"/>
      <c r="FQH807" s="20"/>
      <c r="FQI807" s="20"/>
      <c r="FQJ807" s="20"/>
      <c r="FQK807" s="20"/>
      <c r="FQL807" s="20"/>
      <c r="FQM807" s="20"/>
      <c r="FQN807" s="20"/>
      <c r="FQO807" s="20"/>
      <c r="FQP807" s="20"/>
      <c r="FQQ807" s="20"/>
      <c r="FQR807" s="20"/>
      <c r="FQS807" s="20"/>
      <c r="FQT807" s="20"/>
      <c r="FQU807" s="20"/>
      <c r="FQV807" s="20"/>
      <c r="FQW807" s="20"/>
      <c r="FQX807" s="20"/>
      <c r="FQY807" s="20"/>
      <c r="FQZ807" s="20"/>
      <c r="FRA807" s="20"/>
      <c r="FRB807" s="20"/>
      <c r="FRC807" s="20"/>
      <c r="FRD807" s="20"/>
      <c r="FRE807" s="20"/>
      <c r="FRF807" s="20"/>
      <c r="FRG807" s="20"/>
      <c r="FRH807" s="20"/>
      <c r="FRI807" s="20"/>
      <c r="FRJ807" s="20"/>
      <c r="FRK807" s="20"/>
      <c r="FRL807" s="20"/>
      <c r="FRM807" s="20"/>
      <c r="FRN807" s="20"/>
      <c r="FRO807" s="20"/>
      <c r="FRP807" s="20"/>
      <c r="FRQ807" s="20"/>
      <c r="FRR807" s="20"/>
      <c r="FRS807" s="20"/>
      <c r="FRT807" s="20"/>
      <c r="FRU807" s="20"/>
      <c r="FRV807" s="20"/>
      <c r="FRW807" s="20"/>
      <c r="FRX807" s="20"/>
      <c r="FRY807" s="20"/>
      <c r="FRZ807" s="20"/>
      <c r="FSA807" s="20"/>
      <c r="FSB807" s="20"/>
      <c r="FSC807" s="20"/>
      <c r="FSD807" s="20"/>
      <c r="FSE807" s="20"/>
      <c r="FSF807" s="20"/>
      <c r="FSG807" s="20"/>
      <c r="FSH807" s="20"/>
      <c r="FSI807" s="20"/>
      <c r="FSJ807" s="20"/>
      <c r="FSK807" s="20"/>
      <c r="FSL807" s="20"/>
      <c r="FSM807" s="20"/>
      <c r="FSN807" s="20"/>
      <c r="FSO807" s="20"/>
      <c r="FSP807" s="20"/>
      <c r="FSQ807" s="20"/>
      <c r="FSR807" s="20"/>
      <c r="FSS807" s="20"/>
      <c r="FST807" s="20"/>
      <c r="FSU807" s="20"/>
      <c r="FSV807" s="20"/>
      <c r="FSW807" s="20"/>
      <c r="FSX807" s="20"/>
      <c r="FSY807" s="20"/>
      <c r="FSZ807" s="20"/>
      <c r="FTA807" s="20"/>
      <c r="FTB807" s="20"/>
      <c r="FTC807" s="20"/>
      <c r="FTD807" s="20"/>
      <c r="FTE807" s="20"/>
      <c r="FTF807" s="20"/>
      <c r="FTG807" s="20"/>
      <c r="FTH807" s="20"/>
      <c r="FTI807" s="20"/>
      <c r="FTJ807" s="20"/>
      <c r="FTK807" s="20"/>
      <c r="FTL807" s="20"/>
      <c r="FTM807" s="20"/>
      <c r="FTN807" s="20"/>
      <c r="FTO807" s="20"/>
      <c r="FTP807" s="20"/>
      <c r="FTQ807" s="20"/>
      <c r="FTR807" s="20"/>
      <c r="FTS807" s="20"/>
      <c r="FTT807" s="20"/>
      <c r="FTU807" s="20"/>
      <c r="FTV807" s="20"/>
      <c r="FTW807" s="20"/>
      <c r="FTX807" s="20"/>
      <c r="FTY807" s="20"/>
      <c r="FTZ807" s="20"/>
      <c r="FUA807" s="20"/>
      <c r="FUB807" s="20"/>
      <c r="FUC807" s="20"/>
      <c r="FUD807" s="20"/>
      <c r="FUE807" s="20"/>
      <c r="FUF807" s="20"/>
      <c r="FUG807" s="20"/>
      <c r="FUH807" s="20"/>
      <c r="FUI807" s="20"/>
      <c r="FUJ807" s="20"/>
      <c r="FUK807" s="20"/>
      <c r="FUL807" s="20"/>
      <c r="FUM807" s="20"/>
      <c r="FUN807" s="20"/>
      <c r="FUO807" s="20"/>
      <c r="FUP807" s="20"/>
      <c r="FUQ807" s="20"/>
      <c r="FUR807" s="20"/>
      <c r="FUS807" s="20"/>
      <c r="FUT807" s="20"/>
      <c r="FUU807" s="20"/>
      <c r="FUV807" s="20"/>
      <c r="FUW807" s="20"/>
      <c r="FUX807" s="20"/>
      <c r="FUY807" s="20"/>
      <c r="FUZ807" s="20"/>
      <c r="FVA807" s="20"/>
      <c r="FVB807" s="20"/>
      <c r="FVC807" s="20"/>
      <c r="FVD807" s="20"/>
      <c r="FVE807" s="20"/>
      <c r="FVF807" s="20"/>
      <c r="FVG807" s="20"/>
      <c r="FVH807" s="20"/>
      <c r="FVI807" s="20"/>
      <c r="FVJ807" s="20"/>
      <c r="FVK807" s="20"/>
      <c r="FVL807" s="20"/>
      <c r="FVM807" s="20"/>
      <c r="FVN807" s="20"/>
      <c r="FVO807" s="20"/>
      <c r="FVP807" s="20"/>
      <c r="FVQ807" s="20"/>
      <c r="FVR807" s="20"/>
      <c r="FVS807" s="20"/>
      <c r="FVT807" s="20"/>
      <c r="FVU807" s="20"/>
      <c r="FVV807" s="20"/>
      <c r="FVW807" s="20"/>
      <c r="FVX807" s="20"/>
      <c r="FVY807" s="20"/>
      <c r="FVZ807" s="20"/>
      <c r="FWA807" s="20"/>
      <c r="FWB807" s="20"/>
      <c r="FWC807" s="20"/>
      <c r="FWD807" s="20"/>
      <c r="FWE807" s="20"/>
      <c r="FWF807" s="20"/>
      <c r="FWG807" s="20"/>
      <c r="FWH807" s="20"/>
      <c r="FWI807" s="20"/>
      <c r="FWJ807" s="20"/>
      <c r="FWK807" s="20"/>
      <c r="FWL807" s="20"/>
      <c r="FWM807" s="20"/>
      <c r="FWN807" s="20"/>
      <c r="FWO807" s="20"/>
      <c r="FWP807" s="20"/>
      <c r="FWQ807" s="20"/>
      <c r="FWR807" s="20"/>
      <c r="FWS807" s="20"/>
      <c r="FWT807" s="20"/>
      <c r="FWU807" s="20"/>
      <c r="FWV807" s="20"/>
      <c r="FWW807" s="20"/>
      <c r="FWX807" s="20"/>
      <c r="FWY807" s="20"/>
      <c r="FWZ807" s="20"/>
      <c r="FXA807" s="20"/>
      <c r="FXB807" s="20"/>
      <c r="FXC807" s="20"/>
      <c r="FXD807" s="20"/>
      <c r="FXE807" s="20"/>
      <c r="FXF807" s="20"/>
      <c r="FXG807" s="20"/>
      <c r="FXH807" s="20"/>
      <c r="FXI807" s="20"/>
      <c r="FXJ807" s="20"/>
      <c r="FXK807" s="20"/>
      <c r="FXL807" s="20"/>
      <c r="FXM807" s="20"/>
      <c r="FXN807" s="20"/>
      <c r="FXO807" s="20"/>
      <c r="FXP807" s="20"/>
      <c r="FXQ807" s="20"/>
      <c r="FXR807" s="20"/>
      <c r="FXS807" s="20"/>
      <c r="FXT807" s="20"/>
      <c r="FXU807" s="20"/>
      <c r="FXV807" s="20"/>
      <c r="FXW807" s="20"/>
      <c r="FXX807" s="20"/>
      <c r="FXY807" s="20"/>
      <c r="FXZ807" s="20"/>
      <c r="FYA807" s="20"/>
      <c r="FYB807" s="20"/>
      <c r="FYC807" s="20"/>
      <c r="FYD807" s="20"/>
      <c r="FYE807" s="20"/>
      <c r="FYF807" s="20"/>
      <c r="FYG807" s="20"/>
      <c r="FYH807" s="20"/>
      <c r="FYI807" s="20"/>
      <c r="FYJ807" s="20"/>
      <c r="FYK807" s="20"/>
      <c r="FYL807" s="20"/>
      <c r="FYM807" s="20"/>
      <c r="FYN807" s="20"/>
      <c r="FYO807" s="20"/>
      <c r="FYP807" s="20"/>
      <c r="FYQ807" s="20"/>
      <c r="FYR807" s="20"/>
      <c r="FYS807" s="20"/>
      <c r="FYT807" s="20"/>
      <c r="FYU807" s="20"/>
      <c r="FYV807" s="20"/>
      <c r="FYW807" s="20"/>
      <c r="FYX807" s="20"/>
      <c r="FYY807" s="20"/>
      <c r="FYZ807" s="20"/>
      <c r="FZA807" s="20"/>
      <c r="FZB807" s="20"/>
      <c r="FZC807" s="20"/>
      <c r="FZD807" s="20"/>
      <c r="FZE807" s="20"/>
      <c r="FZF807" s="20"/>
      <c r="FZG807" s="20"/>
      <c r="FZH807" s="20"/>
      <c r="FZI807" s="20"/>
      <c r="FZJ807" s="20"/>
      <c r="FZK807" s="20"/>
      <c r="FZL807" s="20"/>
      <c r="FZM807" s="20"/>
      <c r="FZN807" s="20"/>
      <c r="FZO807" s="20"/>
      <c r="FZP807" s="20"/>
      <c r="FZQ807" s="20"/>
      <c r="FZR807" s="20"/>
      <c r="FZS807" s="20"/>
      <c r="FZT807" s="20"/>
      <c r="FZU807" s="20"/>
      <c r="FZV807" s="20"/>
      <c r="FZW807" s="20"/>
      <c r="FZX807" s="20"/>
      <c r="FZY807" s="20"/>
      <c r="FZZ807" s="20"/>
      <c r="GAA807" s="20"/>
      <c r="GAB807" s="20"/>
      <c r="GAC807" s="20"/>
      <c r="GAD807" s="20"/>
      <c r="GAE807" s="20"/>
      <c r="GAF807" s="20"/>
      <c r="GAG807" s="20"/>
      <c r="GAH807" s="20"/>
      <c r="GAI807" s="20"/>
      <c r="GAJ807" s="20"/>
      <c r="GAK807" s="20"/>
      <c r="GAL807" s="20"/>
      <c r="GAM807" s="20"/>
      <c r="GAN807" s="20"/>
      <c r="GAO807" s="20"/>
      <c r="GAP807" s="20"/>
      <c r="GAQ807" s="20"/>
      <c r="GAR807" s="20"/>
      <c r="GAS807" s="20"/>
      <c r="GAT807" s="20"/>
      <c r="GAU807" s="20"/>
      <c r="GAV807" s="20"/>
      <c r="GAW807" s="20"/>
      <c r="GAX807" s="20"/>
      <c r="GAY807" s="20"/>
      <c r="GAZ807" s="20"/>
      <c r="GBA807" s="20"/>
      <c r="GBB807" s="20"/>
      <c r="GBC807" s="20"/>
      <c r="GBD807" s="20"/>
      <c r="GBE807" s="20"/>
      <c r="GBF807" s="20"/>
      <c r="GBG807" s="20"/>
      <c r="GBH807" s="20"/>
      <c r="GBI807" s="20"/>
      <c r="GBJ807" s="20"/>
      <c r="GBK807" s="20"/>
      <c r="GBL807" s="20"/>
      <c r="GBM807" s="20"/>
      <c r="GBN807" s="20"/>
      <c r="GBO807" s="20"/>
      <c r="GBP807" s="20"/>
      <c r="GBQ807" s="20"/>
      <c r="GBR807" s="20"/>
      <c r="GBS807" s="20"/>
      <c r="GBT807" s="20"/>
      <c r="GBU807" s="20"/>
      <c r="GBV807" s="20"/>
      <c r="GBW807" s="20"/>
      <c r="GBX807" s="20"/>
      <c r="GBY807" s="20"/>
      <c r="GBZ807" s="20"/>
      <c r="GCA807" s="20"/>
      <c r="GCB807" s="20"/>
      <c r="GCC807" s="20"/>
      <c r="GCD807" s="20"/>
      <c r="GCE807" s="20"/>
      <c r="GCF807" s="20"/>
      <c r="GCG807" s="20"/>
      <c r="GCH807" s="20"/>
      <c r="GCI807" s="20"/>
      <c r="GCJ807" s="20"/>
      <c r="GCK807" s="20"/>
      <c r="GCL807" s="20"/>
      <c r="GCM807" s="20"/>
      <c r="GCN807" s="20"/>
      <c r="GCO807" s="20"/>
      <c r="GCP807" s="20"/>
      <c r="GCQ807" s="20"/>
      <c r="GCR807" s="20"/>
      <c r="GCS807" s="20"/>
      <c r="GCT807" s="20"/>
      <c r="GCU807" s="20"/>
      <c r="GCV807" s="20"/>
      <c r="GCW807" s="20"/>
      <c r="GCX807" s="20"/>
      <c r="GCY807" s="20"/>
      <c r="GCZ807" s="20"/>
      <c r="GDA807" s="20"/>
      <c r="GDB807" s="20"/>
      <c r="GDC807" s="20"/>
      <c r="GDD807" s="20"/>
      <c r="GDE807" s="20"/>
      <c r="GDF807" s="20"/>
      <c r="GDG807" s="20"/>
      <c r="GDH807" s="20"/>
      <c r="GDI807" s="20"/>
      <c r="GDJ807" s="20"/>
      <c r="GDK807" s="20"/>
      <c r="GDL807" s="20"/>
      <c r="GDM807" s="20"/>
      <c r="GDN807" s="20"/>
      <c r="GDO807" s="20"/>
      <c r="GDP807" s="20"/>
      <c r="GDQ807" s="20"/>
      <c r="GDR807" s="20"/>
      <c r="GDS807" s="20"/>
      <c r="GDT807" s="20"/>
      <c r="GDU807" s="20"/>
      <c r="GDV807" s="20"/>
      <c r="GDW807" s="20"/>
      <c r="GDX807" s="20"/>
      <c r="GDY807" s="20"/>
      <c r="GDZ807" s="20"/>
      <c r="GEA807" s="20"/>
      <c r="GEB807" s="20"/>
      <c r="GEC807" s="20"/>
      <c r="GED807" s="20"/>
      <c r="GEE807" s="20"/>
      <c r="GEF807" s="20"/>
      <c r="GEG807" s="20"/>
      <c r="GEH807" s="20"/>
      <c r="GEI807" s="20"/>
      <c r="GEJ807" s="20"/>
      <c r="GEK807" s="20"/>
      <c r="GEL807" s="20"/>
      <c r="GEM807" s="20"/>
      <c r="GEN807" s="20"/>
      <c r="GEO807" s="20"/>
      <c r="GEP807" s="20"/>
      <c r="GEQ807" s="20"/>
      <c r="GER807" s="20"/>
      <c r="GES807" s="20"/>
      <c r="GET807" s="20"/>
      <c r="GEU807" s="20"/>
      <c r="GEV807" s="20"/>
      <c r="GEW807" s="20"/>
      <c r="GEX807" s="20"/>
      <c r="GEY807" s="20"/>
      <c r="GEZ807" s="20"/>
      <c r="GFA807" s="20"/>
      <c r="GFB807" s="20"/>
      <c r="GFC807" s="20"/>
      <c r="GFD807" s="20"/>
      <c r="GFE807" s="20"/>
      <c r="GFF807" s="20"/>
      <c r="GFG807" s="20"/>
      <c r="GFH807" s="20"/>
      <c r="GFI807" s="20"/>
      <c r="GFJ807" s="20"/>
      <c r="GFK807" s="20"/>
      <c r="GFL807" s="20"/>
      <c r="GFM807" s="20"/>
      <c r="GFN807" s="20"/>
      <c r="GFO807" s="20"/>
      <c r="GFP807" s="20"/>
      <c r="GFQ807" s="20"/>
      <c r="GFR807" s="20"/>
      <c r="GFS807" s="20"/>
      <c r="GFT807" s="20"/>
      <c r="GFU807" s="20"/>
      <c r="GFV807" s="20"/>
      <c r="GFW807" s="20"/>
      <c r="GFX807" s="20"/>
      <c r="GFY807" s="20"/>
      <c r="GFZ807" s="20"/>
      <c r="GGA807" s="20"/>
      <c r="GGB807" s="20"/>
      <c r="GGC807" s="20"/>
      <c r="GGD807" s="20"/>
      <c r="GGE807" s="20"/>
      <c r="GGF807" s="20"/>
      <c r="GGG807" s="20"/>
      <c r="GGH807" s="20"/>
      <c r="GGI807" s="20"/>
      <c r="GGJ807" s="20"/>
      <c r="GGK807" s="20"/>
      <c r="GGL807" s="20"/>
      <c r="GGM807" s="20"/>
      <c r="GGN807" s="20"/>
      <c r="GGO807" s="20"/>
      <c r="GGP807" s="20"/>
      <c r="GGQ807" s="20"/>
      <c r="GGR807" s="20"/>
      <c r="GGS807" s="20"/>
      <c r="GGT807" s="20"/>
      <c r="GGU807" s="20"/>
      <c r="GGV807" s="20"/>
      <c r="GGW807" s="20"/>
      <c r="GGX807" s="20"/>
      <c r="GGY807" s="20"/>
      <c r="GGZ807" s="20"/>
      <c r="GHA807" s="20"/>
      <c r="GHB807" s="20"/>
      <c r="GHC807" s="20"/>
      <c r="GHD807" s="20"/>
      <c r="GHE807" s="20"/>
      <c r="GHF807" s="20"/>
      <c r="GHG807" s="20"/>
      <c r="GHH807" s="20"/>
      <c r="GHI807" s="20"/>
      <c r="GHJ807" s="20"/>
      <c r="GHK807" s="20"/>
      <c r="GHL807" s="20"/>
      <c r="GHM807" s="20"/>
      <c r="GHN807" s="20"/>
      <c r="GHO807" s="20"/>
      <c r="GHP807" s="20"/>
      <c r="GHQ807" s="20"/>
      <c r="GHR807" s="20"/>
      <c r="GHS807" s="20"/>
      <c r="GHT807" s="20"/>
      <c r="GHU807" s="20"/>
      <c r="GHV807" s="20"/>
      <c r="GHW807" s="20"/>
      <c r="GHX807" s="20"/>
      <c r="GHY807" s="20"/>
      <c r="GHZ807" s="20"/>
      <c r="GIA807" s="20"/>
      <c r="GIB807" s="20"/>
      <c r="GIC807" s="20"/>
      <c r="GID807" s="20"/>
      <c r="GIE807" s="20"/>
      <c r="GIF807" s="20"/>
      <c r="GIG807" s="20"/>
      <c r="GIH807" s="20"/>
      <c r="GII807" s="20"/>
      <c r="GIJ807" s="20"/>
      <c r="GIK807" s="20"/>
      <c r="GIL807" s="20"/>
      <c r="GIM807" s="20"/>
      <c r="GIN807" s="20"/>
      <c r="GIO807" s="20"/>
      <c r="GIP807" s="20"/>
      <c r="GIQ807" s="20"/>
      <c r="GIR807" s="20"/>
      <c r="GIS807" s="20"/>
      <c r="GIT807" s="20"/>
      <c r="GIU807" s="20"/>
      <c r="GIV807" s="20"/>
      <c r="GIW807" s="20"/>
      <c r="GIX807" s="20"/>
      <c r="GIY807" s="20"/>
      <c r="GIZ807" s="20"/>
      <c r="GJA807" s="20"/>
      <c r="GJB807" s="20"/>
      <c r="GJC807" s="20"/>
      <c r="GJD807" s="20"/>
      <c r="GJE807" s="20"/>
      <c r="GJF807" s="20"/>
      <c r="GJG807" s="20"/>
      <c r="GJH807" s="20"/>
      <c r="GJI807" s="20"/>
      <c r="GJJ807" s="20"/>
      <c r="GJK807" s="20"/>
      <c r="GJL807" s="20"/>
      <c r="GJM807" s="20"/>
      <c r="GJN807" s="20"/>
      <c r="GJO807" s="20"/>
      <c r="GJP807" s="20"/>
      <c r="GJQ807" s="20"/>
      <c r="GJR807" s="20"/>
      <c r="GJS807" s="20"/>
      <c r="GJT807" s="20"/>
      <c r="GJU807" s="20"/>
      <c r="GJV807" s="20"/>
      <c r="GJW807" s="20"/>
      <c r="GJX807" s="20"/>
      <c r="GJY807" s="20"/>
      <c r="GJZ807" s="20"/>
      <c r="GKA807" s="20"/>
      <c r="GKB807" s="20"/>
      <c r="GKC807" s="20"/>
      <c r="GKD807" s="20"/>
      <c r="GKE807" s="20"/>
      <c r="GKF807" s="20"/>
      <c r="GKG807" s="20"/>
      <c r="GKH807" s="20"/>
      <c r="GKI807" s="20"/>
      <c r="GKJ807" s="20"/>
      <c r="GKK807" s="20"/>
      <c r="GKL807" s="20"/>
      <c r="GKM807" s="20"/>
      <c r="GKN807" s="20"/>
      <c r="GKO807" s="20"/>
      <c r="GKP807" s="20"/>
      <c r="GKQ807" s="20"/>
      <c r="GKR807" s="20"/>
      <c r="GKS807" s="20"/>
      <c r="GKT807" s="20"/>
      <c r="GKU807" s="20"/>
      <c r="GKV807" s="20"/>
      <c r="GKW807" s="20"/>
      <c r="GKX807" s="20"/>
      <c r="GKY807" s="20"/>
      <c r="GKZ807" s="20"/>
      <c r="GLA807" s="20"/>
      <c r="GLB807" s="20"/>
      <c r="GLC807" s="20"/>
      <c r="GLD807" s="20"/>
      <c r="GLE807" s="20"/>
      <c r="GLF807" s="20"/>
      <c r="GLG807" s="20"/>
      <c r="GLH807" s="20"/>
      <c r="GLI807" s="20"/>
      <c r="GLJ807" s="20"/>
      <c r="GLK807" s="20"/>
      <c r="GLL807" s="20"/>
      <c r="GLM807" s="20"/>
      <c r="GLN807" s="20"/>
      <c r="GLO807" s="20"/>
      <c r="GLP807" s="20"/>
      <c r="GLQ807" s="20"/>
      <c r="GLR807" s="20"/>
      <c r="GLS807" s="20"/>
      <c r="GLT807" s="20"/>
      <c r="GLU807" s="20"/>
      <c r="GLV807" s="20"/>
      <c r="GLW807" s="20"/>
      <c r="GLX807" s="20"/>
      <c r="GLY807" s="20"/>
      <c r="GLZ807" s="20"/>
      <c r="GMA807" s="20"/>
      <c r="GMB807" s="20"/>
      <c r="GMC807" s="20"/>
      <c r="GMD807" s="20"/>
      <c r="GME807" s="20"/>
      <c r="GMF807" s="20"/>
      <c r="GMG807" s="20"/>
      <c r="GMH807" s="20"/>
      <c r="GMI807" s="20"/>
      <c r="GMJ807" s="20"/>
      <c r="GMK807" s="20"/>
      <c r="GML807" s="20"/>
      <c r="GMM807" s="20"/>
      <c r="GMN807" s="20"/>
      <c r="GMO807" s="20"/>
      <c r="GMP807" s="20"/>
      <c r="GMQ807" s="20"/>
      <c r="GMR807" s="20"/>
      <c r="GMS807" s="20"/>
      <c r="GMT807" s="20"/>
      <c r="GMU807" s="20"/>
      <c r="GMV807" s="20"/>
      <c r="GMW807" s="20"/>
      <c r="GMX807" s="20"/>
      <c r="GMY807" s="20"/>
      <c r="GMZ807" s="20"/>
      <c r="GNA807" s="20"/>
      <c r="GNB807" s="20"/>
      <c r="GNC807" s="20"/>
      <c r="GND807" s="20"/>
      <c r="GNE807" s="20"/>
      <c r="GNF807" s="20"/>
      <c r="GNG807" s="20"/>
      <c r="GNH807" s="20"/>
      <c r="GNI807" s="20"/>
      <c r="GNJ807" s="20"/>
      <c r="GNK807" s="20"/>
      <c r="GNL807" s="20"/>
      <c r="GNM807" s="20"/>
      <c r="GNN807" s="20"/>
      <c r="GNO807" s="20"/>
      <c r="GNP807" s="20"/>
      <c r="GNQ807" s="20"/>
      <c r="GNR807" s="20"/>
      <c r="GNS807" s="20"/>
      <c r="GNT807" s="20"/>
      <c r="GNU807" s="20"/>
      <c r="GNV807" s="20"/>
      <c r="GNW807" s="20"/>
      <c r="GNX807" s="20"/>
      <c r="GNY807" s="20"/>
      <c r="GNZ807" s="20"/>
      <c r="GOA807" s="20"/>
      <c r="GOB807" s="20"/>
      <c r="GOC807" s="20"/>
      <c r="GOD807" s="20"/>
      <c r="GOE807" s="20"/>
      <c r="GOF807" s="20"/>
      <c r="GOG807" s="20"/>
      <c r="GOH807" s="20"/>
      <c r="GOI807" s="20"/>
      <c r="GOJ807" s="20"/>
      <c r="GOK807" s="20"/>
      <c r="GOL807" s="20"/>
      <c r="GOM807" s="20"/>
      <c r="GON807" s="20"/>
      <c r="GOO807" s="20"/>
      <c r="GOP807" s="20"/>
      <c r="GOQ807" s="20"/>
      <c r="GOR807" s="20"/>
      <c r="GOS807" s="20"/>
      <c r="GOT807" s="20"/>
      <c r="GOU807" s="20"/>
      <c r="GOV807" s="20"/>
      <c r="GOW807" s="20"/>
      <c r="GOX807" s="20"/>
      <c r="GOY807" s="20"/>
      <c r="GOZ807" s="20"/>
      <c r="GPA807" s="20"/>
      <c r="GPB807" s="20"/>
      <c r="GPC807" s="20"/>
      <c r="GPD807" s="20"/>
      <c r="GPE807" s="20"/>
      <c r="GPF807" s="20"/>
      <c r="GPG807" s="20"/>
      <c r="GPH807" s="20"/>
      <c r="GPI807" s="20"/>
      <c r="GPJ807" s="20"/>
      <c r="GPK807" s="20"/>
      <c r="GPL807" s="20"/>
      <c r="GPM807" s="20"/>
      <c r="GPN807" s="20"/>
      <c r="GPO807" s="20"/>
      <c r="GPP807" s="20"/>
      <c r="GPQ807" s="20"/>
      <c r="GPR807" s="20"/>
      <c r="GPS807" s="20"/>
      <c r="GPT807" s="20"/>
      <c r="GPU807" s="20"/>
      <c r="GPV807" s="20"/>
      <c r="GPW807" s="20"/>
      <c r="GPX807" s="20"/>
      <c r="GPY807" s="20"/>
      <c r="GPZ807" s="20"/>
      <c r="GQA807" s="20"/>
      <c r="GQB807" s="20"/>
      <c r="GQC807" s="20"/>
      <c r="GQD807" s="20"/>
      <c r="GQE807" s="20"/>
      <c r="GQF807" s="20"/>
      <c r="GQG807" s="20"/>
      <c r="GQH807" s="20"/>
      <c r="GQI807" s="20"/>
      <c r="GQJ807" s="20"/>
      <c r="GQK807" s="20"/>
      <c r="GQL807" s="20"/>
      <c r="GQM807" s="20"/>
      <c r="GQN807" s="20"/>
      <c r="GQO807" s="20"/>
      <c r="GQP807" s="20"/>
      <c r="GQQ807" s="20"/>
      <c r="GQR807" s="20"/>
      <c r="GQS807" s="20"/>
      <c r="GQT807" s="20"/>
      <c r="GQU807" s="20"/>
      <c r="GQV807" s="20"/>
      <c r="GQW807" s="20"/>
      <c r="GQX807" s="20"/>
      <c r="GQY807" s="20"/>
      <c r="GQZ807" s="20"/>
      <c r="GRA807" s="20"/>
      <c r="GRB807" s="20"/>
      <c r="GRC807" s="20"/>
      <c r="GRD807" s="20"/>
      <c r="GRE807" s="20"/>
      <c r="GRF807" s="20"/>
      <c r="GRG807" s="20"/>
      <c r="GRH807" s="20"/>
      <c r="GRI807" s="20"/>
      <c r="GRJ807" s="20"/>
      <c r="GRK807" s="20"/>
      <c r="GRL807" s="20"/>
      <c r="GRM807" s="20"/>
      <c r="GRN807" s="20"/>
      <c r="GRO807" s="20"/>
      <c r="GRP807" s="20"/>
      <c r="GRQ807" s="20"/>
      <c r="GRR807" s="20"/>
      <c r="GRS807" s="20"/>
      <c r="GRT807" s="20"/>
      <c r="GRU807" s="20"/>
      <c r="GRV807" s="20"/>
      <c r="GRW807" s="20"/>
      <c r="GRX807" s="20"/>
      <c r="GRY807" s="20"/>
      <c r="GRZ807" s="20"/>
      <c r="GSA807" s="20"/>
      <c r="GSB807" s="20"/>
      <c r="GSC807" s="20"/>
      <c r="GSD807" s="20"/>
      <c r="GSE807" s="20"/>
      <c r="GSF807" s="20"/>
      <c r="GSG807" s="20"/>
      <c r="GSH807" s="20"/>
      <c r="GSI807" s="20"/>
      <c r="GSJ807" s="20"/>
      <c r="GSK807" s="20"/>
      <c r="GSL807" s="20"/>
      <c r="GSM807" s="20"/>
      <c r="GSN807" s="20"/>
      <c r="GSO807" s="20"/>
      <c r="GSP807" s="20"/>
      <c r="GSQ807" s="20"/>
      <c r="GSR807" s="20"/>
      <c r="GSS807" s="20"/>
      <c r="GST807" s="20"/>
      <c r="GSU807" s="20"/>
      <c r="GSV807" s="20"/>
      <c r="GSW807" s="20"/>
      <c r="GSX807" s="20"/>
      <c r="GSY807" s="20"/>
      <c r="GSZ807" s="20"/>
      <c r="GTA807" s="20"/>
      <c r="GTB807" s="20"/>
      <c r="GTC807" s="20"/>
      <c r="GTD807" s="20"/>
      <c r="GTE807" s="20"/>
      <c r="GTF807" s="20"/>
      <c r="GTG807" s="20"/>
      <c r="GTH807" s="20"/>
      <c r="GTI807" s="20"/>
      <c r="GTJ807" s="20"/>
      <c r="GTK807" s="20"/>
      <c r="GTL807" s="20"/>
      <c r="GTM807" s="20"/>
      <c r="GTN807" s="20"/>
      <c r="GTO807" s="20"/>
      <c r="GTP807" s="20"/>
      <c r="GTQ807" s="20"/>
      <c r="GTR807" s="20"/>
      <c r="GTS807" s="20"/>
      <c r="GTT807" s="20"/>
      <c r="GTU807" s="20"/>
      <c r="GTV807" s="20"/>
      <c r="GTW807" s="20"/>
      <c r="GTX807" s="20"/>
      <c r="GTY807" s="20"/>
      <c r="GTZ807" s="20"/>
      <c r="GUA807" s="20"/>
      <c r="GUB807" s="20"/>
      <c r="GUC807" s="20"/>
      <c r="GUD807" s="20"/>
      <c r="GUE807" s="20"/>
      <c r="GUF807" s="20"/>
      <c r="GUG807" s="20"/>
      <c r="GUH807" s="20"/>
      <c r="GUI807" s="20"/>
      <c r="GUJ807" s="20"/>
      <c r="GUK807" s="20"/>
      <c r="GUL807" s="20"/>
      <c r="GUM807" s="20"/>
      <c r="GUN807" s="20"/>
      <c r="GUO807" s="20"/>
      <c r="GUP807" s="20"/>
      <c r="GUQ807" s="20"/>
      <c r="GUR807" s="20"/>
      <c r="GUS807" s="20"/>
      <c r="GUT807" s="20"/>
      <c r="GUU807" s="20"/>
      <c r="GUV807" s="20"/>
      <c r="GUW807" s="20"/>
      <c r="GUX807" s="20"/>
      <c r="GUY807" s="20"/>
      <c r="GUZ807" s="20"/>
      <c r="GVA807" s="20"/>
      <c r="GVB807" s="20"/>
      <c r="GVC807" s="20"/>
      <c r="GVD807" s="20"/>
      <c r="GVE807" s="20"/>
      <c r="GVF807" s="20"/>
      <c r="GVG807" s="20"/>
      <c r="GVH807" s="20"/>
      <c r="GVI807" s="20"/>
      <c r="GVJ807" s="20"/>
      <c r="GVK807" s="20"/>
      <c r="GVL807" s="20"/>
      <c r="GVM807" s="20"/>
      <c r="GVN807" s="20"/>
      <c r="GVO807" s="20"/>
      <c r="GVP807" s="20"/>
      <c r="GVQ807" s="20"/>
      <c r="GVR807" s="20"/>
      <c r="GVS807" s="20"/>
      <c r="GVT807" s="20"/>
      <c r="GVU807" s="20"/>
      <c r="GVV807" s="20"/>
      <c r="GVW807" s="20"/>
      <c r="GVX807" s="20"/>
      <c r="GVY807" s="20"/>
      <c r="GVZ807" s="20"/>
      <c r="GWA807" s="20"/>
      <c r="GWB807" s="20"/>
      <c r="GWC807" s="20"/>
      <c r="GWD807" s="20"/>
      <c r="GWE807" s="20"/>
      <c r="GWF807" s="20"/>
      <c r="GWG807" s="20"/>
      <c r="GWH807" s="20"/>
      <c r="GWI807" s="20"/>
      <c r="GWJ807" s="20"/>
      <c r="GWK807" s="20"/>
      <c r="GWL807" s="20"/>
      <c r="GWM807" s="20"/>
      <c r="GWN807" s="20"/>
      <c r="GWO807" s="20"/>
      <c r="GWP807" s="20"/>
      <c r="GWQ807" s="20"/>
      <c r="GWR807" s="20"/>
      <c r="GWS807" s="20"/>
      <c r="GWT807" s="20"/>
      <c r="GWU807" s="20"/>
      <c r="GWV807" s="20"/>
      <c r="GWW807" s="20"/>
      <c r="GWX807" s="20"/>
      <c r="GWY807" s="20"/>
      <c r="GWZ807" s="20"/>
      <c r="GXA807" s="20"/>
      <c r="GXB807" s="20"/>
      <c r="GXC807" s="20"/>
      <c r="GXD807" s="20"/>
      <c r="GXE807" s="20"/>
      <c r="GXF807" s="20"/>
      <c r="GXG807" s="20"/>
      <c r="GXH807" s="20"/>
      <c r="GXI807" s="20"/>
      <c r="GXJ807" s="20"/>
      <c r="GXK807" s="20"/>
      <c r="GXL807" s="20"/>
      <c r="GXM807" s="20"/>
      <c r="GXN807" s="20"/>
      <c r="GXO807" s="20"/>
      <c r="GXP807" s="20"/>
      <c r="GXQ807" s="20"/>
      <c r="GXR807" s="20"/>
      <c r="GXS807" s="20"/>
      <c r="GXT807" s="20"/>
      <c r="GXU807" s="20"/>
      <c r="GXV807" s="20"/>
      <c r="GXW807" s="20"/>
      <c r="GXX807" s="20"/>
      <c r="GXY807" s="20"/>
      <c r="GXZ807" s="20"/>
      <c r="GYA807" s="20"/>
      <c r="GYB807" s="20"/>
      <c r="GYC807" s="20"/>
      <c r="GYD807" s="20"/>
      <c r="GYE807" s="20"/>
      <c r="GYF807" s="20"/>
      <c r="GYG807" s="20"/>
      <c r="GYH807" s="20"/>
      <c r="GYI807" s="20"/>
      <c r="GYJ807" s="20"/>
      <c r="GYK807" s="20"/>
      <c r="GYL807" s="20"/>
      <c r="GYM807" s="20"/>
      <c r="GYN807" s="20"/>
      <c r="GYO807" s="20"/>
      <c r="GYP807" s="20"/>
      <c r="GYQ807" s="20"/>
      <c r="GYR807" s="20"/>
      <c r="GYS807" s="20"/>
      <c r="GYT807" s="20"/>
      <c r="GYU807" s="20"/>
      <c r="GYV807" s="20"/>
      <c r="GYW807" s="20"/>
      <c r="GYX807" s="20"/>
      <c r="GYY807" s="20"/>
      <c r="GYZ807" s="20"/>
      <c r="GZA807" s="20"/>
      <c r="GZB807" s="20"/>
      <c r="GZC807" s="20"/>
      <c r="GZD807" s="20"/>
      <c r="GZE807" s="20"/>
      <c r="GZF807" s="20"/>
      <c r="GZG807" s="20"/>
      <c r="GZH807" s="20"/>
      <c r="GZI807" s="20"/>
      <c r="GZJ807" s="20"/>
      <c r="GZK807" s="20"/>
      <c r="GZL807" s="20"/>
      <c r="GZM807" s="20"/>
      <c r="GZN807" s="20"/>
      <c r="GZO807" s="20"/>
      <c r="GZP807" s="20"/>
      <c r="GZQ807" s="20"/>
      <c r="GZR807" s="20"/>
      <c r="GZS807" s="20"/>
      <c r="GZT807" s="20"/>
      <c r="GZU807" s="20"/>
      <c r="GZV807" s="20"/>
      <c r="GZW807" s="20"/>
      <c r="GZX807" s="20"/>
      <c r="GZY807" s="20"/>
      <c r="GZZ807" s="20"/>
      <c r="HAA807" s="20"/>
      <c r="HAB807" s="20"/>
      <c r="HAC807" s="20"/>
      <c r="HAD807" s="20"/>
      <c r="HAE807" s="20"/>
      <c r="HAF807" s="20"/>
      <c r="HAG807" s="20"/>
      <c r="HAH807" s="20"/>
      <c r="HAI807" s="20"/>
      <c r="HAJ807" s="20"/>
      <c r="HAK807" s="20"/>
      <c r="HAL807" s="20"/>
      <c r="HAM807" s="20"/>
      <c r="HAN807" s="20"/>
      <c r="HAO807" s="20"/>
      <c r="HAP807" s="20"/>
      <c r="HAQ807" s="20"/>
      <c r="HAR807" s="20"/>
      <c r="HAS807" s="20"/>
      <c r="HAT807" s="20"/>
      <c r="HAU807" s="20"/>
      <c r="HAV807" s="20"/>
      <c r="HAW807" s="20"/>
      <c r="HAX807" s="20"/>
      <c r="HAY807" s="20"/>
      <c r="HAZ807" s="20"/>
      <c r="HBA807" s="20"/>
      <c r="HBB807" s="20"/>
      <c r="HBC807" s="20"/>
      <c r="HBD807" s="20"/>
      <c r="HBE807" s="20"/>
      <c r="HBF807" s="20"/>
      <c r="HBG807" s="20"/>
      <c r="HBH807" s="20"/>
      <c r="HBI807" s="20"/>
      <c r="HBJ807" s="20"/>
      <c r="HBK807" s="20"/>
      <c r="HBL807" s="20"/>
      <c r="HBM807" s="20"/>
      <c r="HBN807" s="20"/>
      <c r="HBO807" s="20"/>
      <c r="HBP807" s="20"/>
      <c r="HBQ807" s="20"/>
      <c r="HBR807" s="20"/>
      <c r="HBS807" s="20"/>
      <c r="HBT807" s="20"/>
      <c r="HBU807" s="20"/>
      <c r="HBV807" s="20"/>
      <c r="HBW807" s="20"/>
      <c r="HBX807" s="20"/>
      <c r="HBY807" s="20"/>
      <c r="HBZ807" s="20"/>
      <c r="HCA807" s="20"/>
      <c r="HCB807" s="20"/>
      <c r="HCC807" s="20"/>
      <c r="HCD807" s="20"/>
      <c r="HCE807" s="20"/>
      <c r="HCF807" s="20"/>
      <c r="HCG807" s="20"/>
      <c r="HCH807" s="20"/>
      <c r="HCI807" s="20"/>
      <c r="HCJ807" s="20"/>
      <c r="HCK807" s="20"/>
      <c r="HCL807" s="20"/>
      <c r="HCM807" s="20"/>
      <c r="HCN807" s="20"/>
      <c r="HCO807" s="20"/>
      <c r="HCP807" s="20"/>
      <c r="HCQ807" s="20"/>
      <c r="HCR807" s="20"/>
      <c r="HCS807" s="20"/>
      <c r="HCT807" s="20"/>
      <c r="HCU807" s="20"/>
      <c r="HCV807" s="20"/>
      <c r="HCW807" s="20"/>
      <c r="HCX807" s="20"/>
      <c r="HCY807" s="20"/>
      <c r="HCZ807" s="20"/>
      <c r="HDA807" s="20"/>
      <c r="HDB807" s="20"/>
      <c r="HDC807" s="20"/>
      <c r="HDD807" s="20"/>
      <c r="HDE807" s="20"/>
      <c r="HDF807" s="20"/>
      <c r="HDG807" s="20"/>
      <c r="HDH807" s="20"/>
      <c r="HDI807" s="20"/>
      <c r="HDJ807" s="20"/>
      <c r="HDK807" s="20"/>
      <c r="HDL807" s="20"/>
      <c r="HDM807" s="20"/>
      <c r="HDN807" s="20"/>
      <c r="HDO807" s="20"/>
      <c r="HDP807" s="20"/>
      <c r="HDQ807" s="20"/>
      <c r="HDR807" s="20"/>
      <c r="HDS807" s="20"/>
      <c r="HDT807" s="20"/>
      <c r="HDU807" s="20"/>
      <c r="HDV807" s="20"/>
      <c r="HDW807" s="20"/>
      <c r="HDX807" s="20"/>
      <c r="HDY807" s="20"/>
      <c r="HDZ807" s="20"/>
      <c r="HEA807" s="20"/>
      <c r="HEB807" s="20"/>
      <c r="HEC807" s="20"/>
      <c r="HED807" s="20"/>
      <c r="HEE807" s="20"/>
      <c r="HEF807" s="20"/>
      <c r="HEG807" s="20"/>
      <c r="HEH807" s="20"/>
      <c r="HEI807" s="20"/>
      <c r="HEJ807" s="20"/>
      <c r="HEK807" s="20"/>
      <c r="HEL807" s="20"/>
      <c r="HEM807" s="20"/>
      <c r="HEN807" s="20"/>
      <c r="HEO807" s="20"/>
      <c r="HEP807" s="20"/>
      <c r="HEQ807" s="20"/>
      <c r="HER807" s="20"/>
      <c r="HES807" s="20"/>
      <c r="HET807" s="20"/>
      <c r="HEU807" s="20"/>
      <c r="HEV807" s="20"/>
      <c r="HEW807" s="20"/>
      <c r="HEX807" s="20"/>
      <c r="HEY807" s="20"/>
      <c r="HEZ807" s="20"/>
      <c r="HFA807" s="20"/>
      <c r="HFB807" s="20"/>
      <c r="HFC807" s="20"/>
      <c r="HFD807" s="20"/>
      <c r="HFE807" s="20"/>
      <c r="HFF807" s="20"/>
      <c r="HFG807" s="20"/>
      <c r="HFH807" s="20"/>
      <c r="HFI807" s="20"/>
      <c r="HFJ807" s="20"/>
      <c r="HFK807" s="20"/>
      <c r="HFL807" s="20"/>
      <c r="HFM807" s="20"/>
      <c r="HFN807" s="20"/>
      <c r="HFO807" s="20"/>
      <c r="HFP807" s="20"/>
      <c r="HFQ807" s="20"/>
      <c r="HFR807" s="20"/>
      <c r="HFS807" s="20"/>
      <c r="HFT807" s="20"/>
      <c r="HFU807" s="20"/>
      <c r="HFV807" s="20"/>
      <c r="HFW807" s="20"/>
      <c r="HFX807" s="20"/>
      <c r="HFY807" s="20"/>
      <c r="HFZ807" s="20"/>
      <c r="HGA807" s="20"/>
      <c r="HGB807" s="20"/>
      <c r="HGC807" s="20"/>
      <c r="HGD807" s="20"/>
      <c r="HGE807" s="20"/>
      <c r="HGF807" s="20"/>
      <c r="HGG807" s="20"/>
      <c r="HGH807" s="20"/>
      <c r="HGI807" s="20"/>
      <c r="HGJ807" s="20"/>
      <c r="HGK807" s="20"/>
      <c r="HGL807" s="20"/>
      <c r="HGM807" s="20"/>
      <c r="HGN807" s="20"/>
      <c r="HGO807" s="20"/>
      <c r="HGP807" s="20"/>
      <c r="HGQ807" s="20"/>
      <c r="HGR807" s="20"/>
      <c r="HGS807" s="20"/>
      <c r="HGT807" s="20"/>
      <c r="HGU807" s="20"/>
      <c r="HGV807" s="20"/>
      <c r="HGW807" s="20"/>
      <c r="HGX807" s="20"/>
      <c r="HGY807" s="20"/>
      <c r="HGZ807" s="20"/>
      <c r="HHA807" s="20"/>
      <c r="HHB807" s="20"/>
      <c r="HHC807" s="20"/>
      <c r="HHD807" s="20"/>
      <c r="HHE807" s="20"/>
      <c r="HHF807" s="20"/>
      <c r="HHG807" s="20"/>
      <c r="HHH807" s="20"/>
      <c r="HHI807" s="20"/>
      <c r="HHJ807" s="20"/>
      <c r="HHK807" s="20"/>
      <c r="HHL807" s="20"/>
      <c r="HHM807" s="20"/>
      <c r="HHN807" s="20"/>
      <c r="HHO807" s="20"/>
      <c r="HHP807" s="20"/>
      <c r="HHQ807" s="20"/>
      <c r="HHR807" s="20"/>
      <c r="HHS807" s="20"/>
      <c r="HHT807" s="20"/>
      <c r="HHU807" s="20"/>
      <c r="HHV807" s="20"/>
      <c r="HHW807" s="20"/>
      <c r="HHX807" s="20"/>
      <c r="HHY807" s="20"/>
      <c r="HHZ807" s="20"/>
      <c r="HIA807" s="20"/>
      <c r="HIB807" s="20"/>
      <c r="HIC807" s="20"/>
      <c r="HID807" s="20"/>
      <c r="HIE807" s="20"/>
      <c r="HIF807" s="20"/>
      <c r="HIG807" s="20"/>
      <c r="HIH807" s="20"/>
      <c r="HII807" s="20"/>
      <c r="HIJ807" s="20"/>
      <c r="HIK807" s="20"/>
      <c r="HIL807" s="20"/>
      <c r="HIM807" s="20"/>
      <c r="HIN807" s="20"/>
      <c r="HIO807" s="20"/>
      <c r="HIP807" s="20"/>
      <c r="HIQ807" s="20"/>
      <c r="HIR807" s="20"/>
      <c r="HIS807" s="20"/>
      <c r="HIT807" s="20"/>
      <c r="HIU807" s="20"/>
      <c r="HIV807" s="20"/>
      <c r="HIW807" s="20"/>
      <c r="HIX807" s="20"/>
      <c r="HIY807" s="20"/>
      <c r="HIZ807" s="20"/>
      <c r="HJA807" s="20"/>
      <c r="HJB807" s="20"/>
      <c r="HJC807" s="20"/>
      <c r="HJD807" s="20"/>
      <c r="HJE807" s="20"/>
      <c r="HJF807" s="20"/>
      <c r="HJG807" s="20"/>
      <c r="HJH807" s="20"/>
      <c r="HJI807" s="20"/>
      <c r="HJJ807" s="20"/>
      <c r="HJK807" s="20"/>
      <c r="HJL807" s="20"/>
      <c r="HJM807" s="20"/>
      <c r="HJN807" s="20"/>
      <c r="HJO807" s="20"/>
      <c r="HJP807" s="20"/>
      <c r="HJQ807" s="20"/>
      <c r="HJR807" s="20"/>
      <c r="HJS807" s="20"/>
      <c r="HJT807" s="20"/>
      <c r="HJU807" s="20"/>
      <c r="HJV807" s="20"/>
      <c r="HJW807" s="20"/>
      <c r="HJX807" s="20"/>
      <c r="HJY807" s="20"/>
      <c r="HJZ807" s="20"/>
      <c r="HKA807" s="20"/>
      <c r="HKB807" s="20"/>
      <c r="HKC807" s="20"/>
      <c r="HKD807" s="20"/>
      <c r="HKE807" s="20"/>
      <c r="HKF807" s="20"/>
      <c r="HKG807" s="20"/>
      <c r="HKH807" s="20"/>
      <c r="HKI807" s="20"/>
      <c r="HKJ807" s="20"/>
      <c r="HKK807" s="20"/>
      <c r="HKL807" s="20"/>
      <c r="HKM807" s="20"/>
      <c r="HKN807" s="20"/>
      <c r="HKO807" s="20"/>
      <c r="HKP807" s="20"/>
      <c r="HKQ807" s="20"/>
      <c r="HKR807" s="20"/>
      <c r="HKS807" s="20"/>
      <c r="HKT807" s="20"/>
      <c r="HKU807" s="20"/>
      <c r="HKV807" s="20"/>
      <c r="HKW807" s="20"/>
      <c r="HKX807" s="20"/>
      <c r="HKY807" s="20"/>
      <c r="HKZ807" s="20"/>
      <c r="HLA807" s="20"/>
      <c r="HLB807" s="20"/>
      <c r="HLC807" s="20"/>
      <c r="HLD807" s="20"/>
      <c r="HLE807" s="20"/>
      <c r="HLF807" s="20"/>
      <c r="HLG807" s="20"/>
      <c r="HLH807" s="20"/>
      <c r="HLI807" s="20"/>
      <c r="HLJ807" s="20"/>
      <c r="HLK807" s="20"/>
      <c r="HLL807" s="20"/>
      <c r="HLM807" s="20"/>
      <c r="HLN807" s="20"/>
      <c r="HLO807" s="20"/>
      <c r="HLP807" s="20"/>
      <c r="HLQ807" s="20"/>
      <c r="HLR807" s="20"/>
      <c r="HLS807" s="20"/>
      <c r="HLT807" s="20"/>
      <c r="HLU807" s="20"/>
      <c r="HLV807" s="20"/>
      <c r="HLW807" s="20"/>
      <c r="HLX807" s="20"/>
      <c r="HLY807" s="20"/>
      <c r="HLZ807" s="20"/>
      <c r="HMA807" s="20"/>
      <c r="HMB807" s="20"/>
      <c r="HMC807" s="20"/>
      <c r="HMD807" s="20"/>
      <c r="HME807" s="20"/>
      <c r="HMF807" s="20"/>
      <c r="HMG807" s="20"/>
      <c r="HMH807" s="20"/>
      <c r="HMI807" s="20"/>
      <c r="HMJ807" s="20"/>
      <c r="HMK807" s="20"/>
      <c r="HML807" s="20"/>
      <c r="HMM807" s="20"/>
      <c r="HMN807" s="20"/>
      <c r="HMO807" s="20"/>
      <c r="HMP807" s="20"/>
      <c r="HMQ807" s="20"/>
      <c r="HMR807" s="20"/>
      <c r="HMS807" s="20"/>
      <c r="HMT807" s="20"/>
      <c r="HMU807" s="20"/>
      <c r="HMV807" s="20"/>
      <c r="HMW807" s="20"/>
      <c r="HMX807" s="20"/>
      <c r="HMY807" s="20"/>
      <c r="HMZ807" s="20"/>
      <c r="HNA807" s="20"/>
      <c r="HNB807" s="20"/>
      <c r="HNC807" s="20"/>
      <c r="HND807" s="20"/>
      <c r="HNE807" s="20"/>
      <c r="HNF807" s="20"/>
      <c r="HNG807" s="20"/>
      <c r="HNH807" s="20"/>
      <c r="HNI807" s="20"/>
      <c r="HNJ807" s="20"/>
      <c r="HNK807" s="20"/>
      <c r="HNL807" s="20"/>
      <c r="HNM807" s="20"/>
      <c r="HNN807" s="20"/>
      <c r="HNO807" s="20"/>
      <c r="HNP807" s="20"/>
      <c r="HNQ807" s="20"/>
      <c r="HNR807" s="20"/>
      <c r="HNS807" s="20"/>
      <c r="HNT807" s="20"/>
      <c r="HNU807" s="20"/>
      <c r="HNV807" s="20"/>
      <c r="HNW807" s="20"/>
      <c r="HNX807" s="20"/>
      <c r="HNY807" s="20"/>
      <c r="HNZ807" s="20"/>
      <c r="HOA807" s="20"/>
      <c r="HOB807" s="20"/>
      <c r="HOC807" s="20"/>
      <c r="HOD807" s="20"/>
      <c r="HOE807" s="20"/>
      <c r="HOF807" s="20"/>
      <c r="HOG807" s="20"/>
      <c r="HOH807" s="20"/>
      <c r="HOI807" s="20"/>
      <c r="HOJ807" s="20"/>
      <c r="HOK807" s="20"/>
      <c r="HOL807" s="20"/>
      <c r="HOM807" s="20"/>
      <c r="HON807" s="20"/>
      <c r="HOO807" s="20"/>
      <c r="HOP807" s="20"/>
      <c r="HOQ807" s="20"/>
      <c r="HOR807" s="20"/>
      <c r="HOS807" s="20"/>
      <c r="HOT807" s="20"/>
      <c r="HOU807" s="20"/>
      <c r="HOV807" s="20"/>
      <c r="HOW807" s="20"/>
      <c r="HOX807" s="20"/>
      <c r="HOY807" s="20"/>
      <c r="HOZ807" s="20"/>
      <c r="HPA807" s="20"/>
      <c r="HPB807" s="20"/>
      <c r="HPC807" s="20"/>
      <c r="HPD807" s="20"/>
      <c r="HPE807" s="20"/>
      <c r="HPF807" s="20"/>
      <c r="HPG807" s="20"/>
      <c r="HPH807" s="20"/>
      <c r="HPI807" s="20"/>
      <c r="HPJ807" s="20"/>
      <c r="HPK807" s="20"/>
      <c r="HPL807" s="20"/>
      <c r="HPM807" s="20"/>
      <c r="HPN807" s="20"/>
      <c r="HPO807" s="20"/>
      <c r="HPP807" s="20"/>
      <c r="HPQ807" s="20"/>
      <c r="HPR807" s="20"/>
      <c r="HPS807" s="20"/>
      <c r="HPT807" s="20"/>
      <c r="HPU807" s="20"/>
      <c r="HPV807" s="20"/>
      <c r="HPW807" s="20"/>
      <c r="HPX807" s="20"/>
      <c r="HPY807" s="20"/>
      <c r="HPZ807" s="20"/>
      <c r="HQA807" s="20"/>
      <c r="HQB807" s="20"/>
      <c r="HQC807" s="20"/>
      <c r="HQD807" s="20"/>
      <c r="HQE807" s="20"/>
      <c r="HQF807" s="20"/>
      <c r="HQG807" s="20"/>
      <c r="HQH807" s="20"/>
      <c r="HQI807" s="20"/>
      <c r="HQJ807" s="20"/>
      <c r="HQK807" s="20"/>
      <c r="HQL807" s="20"/>
      <c r="HQM807" s="20"/>
      <c r="HQN807" s="20"/>
      <c r="HQO807" s="20"/>
      <c r="HQP807" s="20"/>
      <c r="HQQ807" s="20"/>
      <c r="HQR807" s="20"/>
      <c r="HQS807" s="20"/>
      <c r="HQT807" s="20"/>
      <c r="HQU807" s="20"/>
      <c r="HQV807" s="20"/>
      <c r="HQW807" s="20"/>
      <c r="HQX807" s="20"/>
      <c r="HQY807" s="20"/>
      <c r="HQZ807" s="20"/>
      <c r="HRA807" s="20"/>
      <c r="HRB807" s="20"/>
      <c r="HRC807" s="20"/>
      <c r="HRD807" s="20"/>
      <c r="HRE807" s="20"/>
      <c r="HRF807" s="20"/>
      <c r="HRG807" s="20"/>
      <c r="HRH807" s="20"/>
      <c r="HRI807" s="20"/>
      <c r="HRJ807" s="20"/>
      <c r="HRK807" s="20"/>
      <c r="HRL807" s="20"/>
      <c r="HRM807" s="20"/>
      <c r="HRN807" s="20"/>
      <c r="HRO807" s="20"/>
      <c r="HRP807" s="20"/>
      <c r="HRQ807" s="20"/>
      <c r="HRR807" s="20"/>
      <c r="HRS807" s="20"/>
      <c r="HRT807" s="20"/>
      <c r="HRU807" s="20"/>
      <c r="HRV807" s="20"/>
      <c r="HRW807" s="20"/>
      <c r="HRX807" s="20"/>
      <c r="HRY807" s="20"/>
      <c r="HRZ807" s="20"/>
      <c r="HSA807" s="20"/>
      <c r="HSB807" s="20"/>
      <c r="HSC807" s="20"/>
      <c r="HSD807" s="20"/>
      <c r="HSE807" s="20"/>
      <c r="HSF807" s="20"/>
      <c r="HSG807" s="20"/>
      <c r="HSH807" s="20"/>
      <c r="HSI807" s="20"/>
      <c r="HSJ807" s="20"/>
      <c r="HSK807" s="20"/>
      <c r="HSL807" s="20"/>
      <c r="HSM807" s="20"/>
      <c r="HSN807" s="20"/>
      <c r="HSO807" s="20"/>
      <c r="HSP807" s="20"/>
      <c r="HSQ807" s="20"/>
      <c r="HSR807" s="20"/>
      <c r="HSS807" s="20"/>
      <c r="HST807" s="20"/>
      <c r="HSU807" s="20"/>
      <c r="HSV807" s="20"/>
      <c r="HSW807" s="20"/>
      <c r="HSX807" s="20"/>
      <c r="HSY807" s="20"/>
      <c r="HSZ807" s="20"/>
      <c r="HTA807" s="20"/>
      <c r="HTB807" s="20"/>
      <c r="HTC807" s="20"/>
      <c r="HTD807" s="20"/>
      <c r="HTE807" s="20"/>
      <c r="HTF807" s="20"/>
      <c r="HTG807" s="20"/>
      <c r="HTH807" s="20"/>
      <c r="HTI807" s="20"/>
      <c r="HTJ807" s="20"/>
      <c r="HTK807" s="20"/>
      <c r="HTL807" s="20"/>
      <c r="HTM807" s="20"/>
      <c r="HTN807" s="20"/>
      <c r="HTO807" s="20"/>
      <c r="HTP807" s="20"/>
      <c r="HTQ807" s="20"/>
      <c r="HTR807" s="20"/>
      <c r="HTS807" s="20"/>
      <c r="HTT807" s="20"/>
      <c r="HTU807" s="20"/>
      <c r="HTV807" s="20"/>
      <c r="HTW807" s="20"/>
      <c r="HTX807" s="20"/>
      <c r="HTY807" s="20"/>
      <c r="HTZ807" s="20"/>
      <c r="HUA807" s="20"/>
      <c r="HUB807" s="20"/>
      <c r="HUC807" s="20"/>
      <c r="HUD807" s="20"/>
      <c r="HUE807" s="20"/>
      <c r="HUF807" s="20"/>
      <c r="HUG807" s="20"/>
      <c r="HUH807" s="20"/>
      <c r="HUI807" s="20"/>
      <c r="HUJ807" s="20"/>
      <c r="HUK807" s="20"/>
      <c r="HUL807" s="20"/>
      <c r="HUM807" s="20"/>
      <c r="HUN807" s="20"/>
      <c r="HUO807" s="20"/>
      <c r="HUP807" s="20"/>
      <c r="HUQ807" s="20"/>
      <c r="HUR807" s="20"/>
      <c r="HUS807" s="20"/>
      <c r="HUT807" s="20"/>
      <c r="HUU807" s="20"/>
      <c r="HUV807" s="20"/>
      <c r="HUW807" s="20"/>
      <c r="HUX807" s="20"/>
      <c r="HUY807" s="20"/>
      <c r="HUZ807" s="20"/>
      <c r="HVA807" s="20"/>
      <c r="HVB807" s="20"/>
      <c r="HVC807" s="20"/>
      <c r="HVD807" s="20"/>
      <c r="HVE807" s="20"/>
      <c r="HVF807" s="20"/>
      <c r="HVG807" s="20"/>
      <c r="HVH807" s="20"/>
      <c r="HVI807" s="20"/>
      <c r="HVJ807" s="20"/>
      <c r="HVK807" s="20"/>
      <c r="HVL807" s="20"/>
      <c r="HVM807" s="20"/>
      <c r="HVN807" s="20"/>
      <c r="HVO807" s="20"/>
      <c r="HVP807" s="20"/>
      <c r="HVQ807" s="20"/>
      <c r="HVR807" s="20"/>
      <c r="HVS807" s="20"/>
      <c r="HVT807" s="20"/>
      <c r="HVU807" s="20"/>
      <c r="HVV807" s="20"/>
      <c r="HVW807" s="20"/>
      <c r="HVX807" s="20"/>
      <c r="HVY807" s="20"/>
      <c r="HVZ807" s="20"/>
      <c r="HWA807" s="20"/>
      <c r="HWB807" s="20"/>
      <c r="HWC807" s="20"/>
      <c r="HWD807" s="20"/>
      <c r="HWE807" s="20"/>
      <c r="HWF807" s="20"/>
      <c r="HWG807" s="20"/>
      <c r="HWH807" s="20"/>
      <c r="HWI807" s="20"/>
      <c r="HWJ807" s="20"/>
      <c r="HWK807" s="20"/>
      <c r="HWL807" s="20"/>
      <c r="HWM807" s="20"/>
      <c r="HWN807" s="20"/>
      <c r="HWO807" s="20"/>
      <c r="HWP807" s="20"/>
      <c r="HWQ807" s="20"/>
      <c r="HWR807" s="20"/>
      <c r="HWS807" s="20"/>
      <c r="HWT807" s="20"/>
      <c r="HWU807" s="20"/>
      <c r="HWV807" s="20"/>
      <c r="HWW807" s="20"/>
      <c r="HWX807" s="20"/>
      <c r="HWY807" s="20"/>
      <c r="HWZ807" s="20"/>
      <c r="HXA807" s="20"/>
      <c r="HXB807" s="20"/>
      <c r="HXC807" s="20"/>
      <c r="HXD807" s="20"/>
      <c r="HXE807" s="20"/>
      <c r="HXF807" s="20"/>
      <c r="HXG807" s="20"/>
      <c r="HXH807" s="20"/>
      <c r="HXI807" s="20"/>
      <c r="HXJ807" s="20"/>
      <c r="HXK807" s="20"/>
      <c r="HXL807" s="20"/>
      <c r="HXM807" s="20"/>
      <c r="HXN807" s="20"/>
      <c r="HXO807" s="20"/>
      <c r="HXP807" s="20"/>
      <c r="HXQ807" s="20"/>
      <c r="HXR807" s="20"/>
      <c r="HXS807" s="20"/>
      <c r="HXT807" s="20"/>
      <c r="HXU807" s="20"/>
      <c r="HXV807" s="20"/>
      <c r="HXW807" s="20"/>
      <c r="HXX807" s="20"/>
      <c r="HXY807" s="20"/>
      <c r="HXZ807" s="20"/>
      <c r="HYA807" s="20"/>
      <c r="HYB807" s="20"/>
      <c r="HYC807" s="20"/>
      <c r="HYD807" s="20"/>
      <c r="HYE807" s="20"/>
      <c r="HYF807" s="20"/>
      <c r="HYG807" s="20"/>
      <c r="HYH807" s="20"/>
      <c r="HYI807" s="20"/>
      <c r="HYJ807" s="20"/>
      <c r="HYK807" s="20"/>
      <c r="HYL807" s="20"/>
      <c r="HYM807" s="20"/>
      <c r="HYN807" s="20"/>
      <c r="HYO807" s="20"/>
      <c r="HYP807" s="20"/>
      <c r="HYQ807" s="20"/>
      <c r="HYR807" s="20"/>
      <c r="HYS807" s="20"/>
      <c r="HYT807" s="20"/>
      <c r="HYU807" s="20"/>
      <c r="HYV807" s="20"/>
      <c r="HYW807" s="20"/>
      <c r="HYX807" s="20"/>
      <c r="HYY807" s="20"/>
      <c r="HYZ807" s="20"/>
      <c r="HZA807" s="20"/>
      <c r="HZB807" s="20"/>
      <c r="HZC807" s="20"/>
      <c r="HZD807" s="20"/>
      <c r="HZE807" s="20"/>
      <c r="HZF807" s="20"/>
      <c r="HZG807" s="20"/>
      <c r="HZH807" s="20"/>
      <c r="HZI807" s="20"/>
      <c r="HZJ807" s="20"/>
      <c r="HZK807" s="20"/>
      <c r="HZL807" s="20"/>
      <c r="HZM807" s="20"/>
      <c r="HZN807" s="20"/>
      <c r="HZO807" s="20"/>
      <c r="HZP807" s="20"/>
      <c r="HZQ807" s="20"/>
      <c r="HZR807" s="20"/>
      <c r="HZS807" s="20"/>
      <c r="HZT807" s="20"/>
      <c r="HZU807" s="20"/>
      <c r="HZV807" s="20"/>
      <c r="HZW807" s="20"/>
      <c r="HZX807" s="20"/>
      <c r="HZY807" s="20"/>
      <c r="HZZ807" s="20"/>
      <c r="IAA807" s="20"/>
      <c r="IAB807" s="20"/>
      <c r="IAC807" s="20"/>
      <c r="IAD807" s="20"/>
      <c r="IAE807" s="20"/>
      <c r="IAF807" s="20"/>
      <c r="IAG807" s="20"/>
      <c r="IAH807" s="20"/>
      <c r="IAI807" s="20"/>
      <c r="IAJ807" s="20"/>
      <c r="IAK807" s="20"/>
      <c r="IAL807" s="20"/>
      <c r="IAM807" s="20"/>
      <c r="IAN807" s="20"/>
      <c r="IAO807" s="20"/>
      <c r="IAP807" s="20"/>
      <c r="IAQ807" s="20"/>
      <c r="IAR807" s="20"/>
      <c r="IAS807" s="20"/>
      <c r="IAT807" s="20"/>
      <c r="IAU807" s="20"/>
      <c r="IAV807" s="20"/>
      <c r="IAW807" s="20"/>
      <c r="IAX807" s="20"/>
      <c r="IAY807" s="20"/>
      <c r="IAZ807" s="20"/>
      <c r="IBA807" s="20"/>
      <c r="IBB807" s="20"/>
      <c r="IBC807" s="20"/>
      <c r="IBD807" s="20"/>
      <c r="IBE807" s="20"/>
      <c r="IBF807" s="20"/>
      <c r="IBG807" s="20"/>
      <c r="IBH807" s="20"/>
      <c r="IBI807" s="20"/>
      <c r="IBJ807" s="20"/>
      <c r="IBK807" s="20"/>
      <c r="IBL807" s="20"/>
      <c r="IBM807" s="20"/>
      <c r="IBN807" s="20"/>
      <c r="IBO807" s="20"/>
      <c r="IBP807" s="20"/>
      <c r="IBQ807" s="20"/>
      <c r="IBR807" s="20"/>
      <c r="IBS807" s="20"/>
      <c r="IBT807" s="20"/>
      <c r="IBU807" s="20"/>
      <c r="IBV807" s="20"/>
      <c r="IBW807" s="20"/>
      <c r="IBX807" s="20"/>
      <c r="IBY807" s="20"/>
      <c r="IBZ807" s="20"/>
      <c r="ICA807" s="20"/>
      <c r="ICB807" s="20"/>
      <c r="ICC807" s="20"/>
      <c r="ICD807" s="20"/>
      <c r="ICE807" s="20"/>
      <c r="ICF807" s="20"/>
      <c r="ICG807" s="20"/>
      <c r="ICH807" s="20"/>
      <c r="ICI807" s="20"/>
      <c r="ICJ807" s="20"/>
      <c r="ICK807" s="20"/>
      <c r="ICL807" s="20"/>
      <c r="ICM807" s="20"/>
      <c r="ICN807" s="20"/>
      <c r="ICO807" s="20"/>
      <c r="ICP807" s="20"/>
      <c r="ICQ807" s="20"/>
      <c r="ICR807" s="20"/>
      <c r="ICS807" s="20"/>
      <c r="ICT807" s="20"/>
      <c r="ICU807" s="20"/>
      <c r="ICV807" s="20"/>
      <c r="ICW807" s="20"/>
      <c r="ICX807" s="20"/>
      <c r="ICY807" s="20"/>
      <c r="ICZ807" s="20"/>
      <c r="IDA807" s="20"/>
      <c r="IDB807" s="20"/>
      <c r="IDC807" s="20"/>
      <c r="IDD807" s="20"/>
      <c r="IDE807" s="20"/>
      <c r="IDF807" s="20"/>
      <c r="IDG807" s="20"/>
      <c r="IDH807" s="20"/>
      <c r="IDI807" s="20"/>
      <c r="IDJ807" s="20"/>
      <c r="IDK807" s="20"/>
      <c r="IDL807" s="20"/>
      <c r="IDM807" s="20"/>
      <c r="IDN807" s="20"/>
      <c r="IDO807" s="20"/>
      <c r="IDP807" s="20"/>
      <c r="IDQ807" s="20"/>
      <c r="IDR807" s="20"/>
      <c r="IDS807" s="20"/>
      <c r="IDT807" s="20"/>
      <c r="IDU807" s="20"/>
      <c r="IDV807" s="20"/>
      <c r="IDW807" s="20"/>
      <c r="IDX807" s="20"/>
      <c r="IDY807" s="20"/>
      <c r="IDZ807" s="20"/>
      <c r="IEA807" s="20"/>
      <c r="IEB807" s="20"/>
      <c r="IEC807" s="20"/>
      <c r="IED807" s="20"/>
      <c r="IEE807" s="20"/>
      <c r="IEF807" s="20"/>
      <c r="IEG807" s="20"/>
      <c r="IEH807" s="20"/>
      <c r="IEI807" s="20"/>
      <c r="IEJ807" s="20"/>
      <c r="IEK807" s="20"/>
      <c r="IEL807" s="20"/>
      <c r="IEM807" s="20"/>
      <c r="IEN807" s="20"/>
      <c r="IEO807" s="20"/>
      <c r="IEP807" s="20"/>
      <c r="IEQ807" s="20"/>
      <c r="IER807" s="20"/>
      <c r="IES807" s="20"/>
      <c r="IET807" s="20"/>
      <c r="IEU807" s="20"/>
      <c r="IEV807" s="20"/>
      <c r="IEW807" s="20"/>
      <c r="IEX807" s="20"/>
      <c r="IEY807" s="20"/>
      <c r="IEZ807" s="20"/>
      <c r="IFA807" s="20"/>
      <c r="IFB807" s="20"/>
      <c r="IFC807" s="20"/>
      <c r="IFD807" s="20"/>
      <c r="IFE807" s="20"/>
      <c r="IFF807" s="20"/>
      <c r="IFG807" s="20"/>
      <c r="IFH807" s="20"/>
      <c r="IFI807" s="20"/>
      <c r="IFJ807" s="20"/>
      <c r="IFK807" s="20"/>
      <c r="IFL807" s="20"/>
      <c r="IFM807" s="20"/>
      <c r="IFN807" s="20"/>
      <c r="IFO807" s="20"/>
      <c r="IFP807" s="20"/>
      <c r="IFQ807" s="20"/>
      <c r="IFR807" s="20"/>
      <c r="IFS807" s="20"/>
      <c r="IFT807" s="20"/>
      <c r="IFU807" s="20"/>
      <c r="IFV807" s="20"/>
      <c r="IFW807" s="20"/>
      <c r="IFX807" s="20"/>
      <c r="IFY807" s="20"/>
      <c r="IFZ807" s="20"/>
      <c r="IGA807" s="20"/>
      <c r="IGB807" s="20"/>
      <c r="IGC807" s="20"/>
      <c r="IGD807" s="20"/>
      <c r="IGE807" s="20"/>
      <c r="IGF807" s="20"/>
      <c r="IGG807" s="20"/>
      <c r="IGH807" s="20"/>
      <c r="IGI807" s="20"/>
      <c r="IGJ807" s="20"/>
      <c r="IGK807" s="20"/>
      <c r="IGL807" s="20"/>
      <c r="IGM807" s="20"/>
      <c r="IGN807" s="20"/>
      <c r="IGO807" s="20"/>
      <c r="IGP807" s="20"/>
      <c r="IGQ807" s="20"/>
      <c r="IGR807" s="20"/>
      <c r="IGS807" s="20"/>
      <c r="IGT807" s="20"/>
      <c r="IGU807" s="20"/>
      <c r="IGV807" s="20"/>
      <c r="IGW807" s="20"/>
      <c r="IGX807" s="20"/>
      <c r="IGY807" s="20"/>
      <c r="IGZ807" s="20"/>
      <c r="IHA807" s="20"/>
      <c r="IHB807" s="20"/>
      <c r="IHC807" s="20"/>
      <c r="IHD807" s="20"/>
      <c r="IHE807" s="20"/>
      <c r="IHF807" s="20"/>
      <c r="IHG807" s="20"/>
      <c r="IHH807" s="20"/>
      <c r="IHI807" s="20"/>
      <c r="IHJ807" s="20"/>
      <c r="IHK807" s="20"/>
      <c r="IHL807" s="20"/>
      <c r="IHM807" s="20"/>
      <c r="IHN807" s="20"/>
      <c r="IHO807" s="20"/>
      <c r="IHP807" s="20"/>
      <c r="IHQ807" s="20"/>
      <c r="IHR807" s="20"/>
      <c r="IHS807" s="20"/>
      <c r="IHT807" s="20"/>
      <c r="IHU807" s="20"/>
      <c r="IHV807" s="20"/>
      <c r="IHW807" s="20"/>
      <c r="IHX807" s="20"/>
      <c r="IHY807" s="20"/>
      <c r="IHZ807" s="20"/>
      <c r="IIA807" s="20"/>
      <c r="IIB807" s="20"/>
      <c r="IIC807" s="20"/>
      <c r="IID807" s="20"/>
      <c r="IIE807" s="20"/>
      <c r="IIF807" s="20"/>
      <c r="IIG807" s="20"/>
      <c r="IIH807" s="20"/>
      <c r="III807" s="20"/>
      <c r="IIJ807" s="20"/>
      <c r="IIK807" s="20"/>
      <c r="IIL807" s="20"/>
      <c r="IIM807" s="20"/>
      <c r="IIN807" s="20"/>
      <c r="IIO807" s="20"/>
      <c r="IIP807" s="20"/>
      <c r="IIQ807" s="20"/>
      <c r="IIR807" s="20"/>
      <c r="IIS807" s="20"/>
      <c r="IIT807" s="20"/>
      <c r="IIU807" s="20"/>
      <c r="IIV807" s="20"/>
      <c r="IIW807" s="20"/>
      <c r="IIX807" s="20"/>
      <c r="IIY807" s="20"/>
      <c r="IIZ807" s="20"/>
      <c r="IJA807" s="20"/>
      <c r="IJB807" s="20"/>
      <c r="IJC807" s="20"/>
      <c r="IJD807" s="20"/>
      <c r="IJE807" s="20"/>
      <c r="IJF807" s="20"/>
      <c r="IJG807" s="20"/>
      <c r="IJH807" s="20"/>
      <c r="IJI807" s="20"/>
      <c r="IJJ807" s="20"/>
      <c r="IJK807" s="20"/>
      <c r="IJL807" s="20"/>
      <c r="IJM807" s="20"/>
      <c r="IJN807" s="20"/>
      <c r="IJO807" s="20"/>
      <c r="IJP807" s="20"/>
      <c r="IJQ807" s="20"/>
      <c r="IJR807" s="20"/>
      <c r="IJS807" s="20"/>
      <c r="IJT807" s="20"/>
      <c r="IJU807" s="20"/>
      <c r="IJV807" s="20"/>
      <c r="IJW807" s="20"/>
      <c r="IJX807" s="20"/>
      <c r="IJY807" s="20"/>
      <c r="IJZ807" s="20"/>
      <c r="IKA807" s="20"/>
      <c r="IKB807" s="20"/>
      <c r="IKC807" s="20"/>
      <c r="IKD807" s="20"/>
      <c r="IKE807" s="20"/>
      <c r="IKF807" s="20"/>
      <c r="IKG807" s="20"/>
      <c r="IKH807" s="20"/>
      <c r="IKI807" s="20"/>
      <c r="IKJ807" s="20"/>
      <c r="IKK807" s="20"/>
      <c r="IKL807" s="20"/>
      <c r="IKM807" s="20"/>
      <c r="IKN807" s="20"/>
      <c r="IKO807" s="20"/>
      <c r="IKP807" s="20"/>
      <c r="IKQ807" s="20"/>
      <c r="IKR807" s="20"/>
      <c r="IKS807" s="20"/>
      <c r="IKT807" s="20"/>
      <c r="IKU807" s="20"/>
      <c r="IKV807" s="20"/>
      <c r="IKW807" s="20"/>
      <c r="IKX807" s="20"/>
      <c r="IKY807" s="20"/>
      <c r="IKZ807" s="20"/>
      <c r="ILA807" s="20"/>
      <c r="ILB807" s="20"/>
      <c r="ILC807" s="20"/>
      <c r="ILD807" s="20"/>
      <c r="ILE807" s="20"/>
      <c r="ILF807" s="20"/>
      <c r="ILG807" s="20"/>
      <c r="ILH807" s="20"/>
      <c r="ILI807" s="20"/>
      <c r="ILJ807" s="20"/>
      <c r="ILK807" s="20"/>
      <c r="ILL807" s="20"/>
      <c r="ILM807" s="20"/>
      <c r="ILN807" s="20"/>
      <c r="ILO807" s="20"/>
      <c r="ILP807" s="20"/>
      <c r="ILQ807" s="20"/>
      <c r="ILR807" s="20"/>
      <c r="ILS807" s="20"/>
      <c r="ILT807" s="20"/>
      <c r="ILU807" s="20"/>
      <c r="ILV807" s="20"/>
      <c r="ILW807" s="20"/>
      <c r="ILX807" s="20"/>
      <c r="ILY807" s="20"/>
      <c r="ILZ807" s="20"/>
      <c r="IMA807" s="20"/>
      <c r="IMB807" s="20"/>
      <c r="IMC807" s="20"/>
      <c r="IMD807" s="20"/>
      <c r="IME807" s="20"/>
      <c r="IMF807" s="20"/>
      <c r="IMG807" s="20"/>
      <c r="IMH807" s="20"/>
      <c r="IMI807" s="20"/>
      <c r="IMJ807" s="20"/>
      <c r="IMK807" s="20"/>
      <c r="IML807" s="20"/>
      <c r="IMM807" s="20"/>
      <c r="IMN807" s="20"/>
      <c r="IMO807" s="20"/>
      <c r="IMP807" s="20"/>
      <c r="IMQ807" s="20"/>
      <c r="IMR807" s="20"/>
      <c r="IMS807" s="20"/>
      <c r="IMT807" s="20"/>
      <c r="IMU807" s="20"/>
      <c r="IMV807" s="20"/>
      <c r="IMW807" s="20"/>
      <c r="IMX807" s="20"/>
      <c r="IMY807" s="20"/>
      <c r="IMZ807" s="20"/>
      <c r="INA807" s="20"/>
      <c r="INB807" s="20"/>
      <c r="INC807" s="20"/>
      <c r="IND807" s="20"/>
      <c r="INE807" s="20"/>
      <c r="INF807" s="20"/>
      <c r="ING807" s="20"/>
      <c r="INH807" s="20"/>
      <c r="INI807" s="20"/>
      <c r="INJ807" s="20"/>
      <c r="INK807" s="20"/>
      <c r="INL807" s="20"/>
      <c r="INM807" s="20"/>
      <c r="INN807" s="20"/>
      <c r="INO807" s="20"/>
      <c r="INP807" s="20"/>
      <c r="INQ807" s="20"/>
      <c r="INR807" s="20"/>
      <c r="INS807" s="20"/>
      <c r="INT807" s="20"/>
      <c r="INU807" s="20"/>
      <c r="INV807" s="20"/>
      <c r="INW807" s="20"/>
      <c r="INX807" s="20"/>
      <c r="INY807" s="20"/>
      <c r="INZ807" s="20"/>
      <c r="IOA807" s="20"/>
      <c r="IOB807" s="20"/>
      <c r="IOC807" s="20"/>
      <c r="IOD807" s="20"/>
      <c r="IOE807" s="20"/>
      <c r="IOF807" s="20"/>
      <c r="IOG807" s="20"/>
      <c r="IOH807" s="20"/>
      <c r="IOI807" s="20"/>
      <c r="IOJ807" s="20"/>
      <c r="IOK807" s="20"/>
      <c r="IOL807" s="20"/>
      <c r="IOM807" s="20"/>
      <c r="ION807" s="20"/>
      <c r="IOO807" s="20"/>
      <c r="IOP807" s="20"/>
      <c r="IOQ807" s="20"/>
      <c r="IOR807" s="20"/>
      <c r="IOS807" s="20"/>
      <c r="IOT807" s="20"/>
      <c r="IOU807" s="20"/>
      <c r="IOV807" s="20"/>
      <c r="IOW807" s="20"/>
      <c r="IOX807" s="20"/>
      <c r="IOY807" s="20"/>
      <c r="IOZ807" s="20"/>
      <c r="IPA807" s="20"/>
      <c r="IPB807" s="20"/>
      <c r="IPC807" s="20"/>
      <c r="IPD807" s="20"/>
      <c r="IPE807" s="20"/>
      <c r="IPF807" s="20"/>
      <c r="IPG807" s="20"/>
      <c r="IPH807" s="20"/>
      <c r="IPI807" s="20"/>
      <c r="IPJ807" s="20"/>
      <c r="IPK807" s="20"/>
      <c r="IPL807" s="20"/>
      <c r="IPM807" s="20"/>
      <c r="IPN807" s="20"/>
      <c r="IPO807" s="20"/>
      <c r="IPP807" s="20"/>
      <c r="IPQ807" s="20"/>
      <c r="IPR807" s="20"/>
      <c r="IPS807" s="20"/>
      <c r="IPT807" s="20"/>
      <c r="IPU807" s="20"/>
      <c r="IPV807" s="20"/>
      <c r="IPW807" s="20"/>
      <c r="IPX807" s="20"/>
      <c r="IPY807" s="20"/>
      <c r="IPZ807" s="20"/>
      <c r="IQA807" s="20"/>
      <c r="IQB807" s="20"/>
      <c r="IQC807" s="20"/>
      <c r="IQD807" s="20"/>
      <c r="IQE807" s="20"/>
      <c r="IQF807" s="20"/>
      <c r="IQG807" s="20"/>
      <c r="IQH807" s="20"/>
      <c r="IQI807" s="20"/>
      <c r="IQJ807" s="20"/>
      <c r="IQK807" s="20"/>
      <c r="IQL807" s="20"/>
      <c r="IQM807" s="20"/>
      <c r="IQN807" s="20"/>
      <c r="IQO807" s="20"/>
      <c r="IQP807" s="20"/>
      <c r="IQQ807" s="20"/>
      <c r="IQR807" s="20"/>
      <c r="IQS807" s="20"/>
      <c r="IQT807" s="20"/>
      <c r="IQU807" s="20"/>
      <c r="IQV807" s="20"/>
      <c r="IQW807" s="20"/>
      <c r="IQX807" s="20"/>
      <c r="IQY807" s="20"/>
      <c r="IQZ807" s="20"/>
      <c r="IRA807" s="20"/>
      <c r="IRB807" s="20"/>
      <c r="IRC807" s="20"/>
      <c r="IRD807" s="20"/>
      <c r="IRE807" s="20"/>
      <c r="IRF807" s="20"/>
      <c r="IRG807" s="20"/>
      <c r="IRH807" s="20"/>
      <c r="IRI807" s="20"/>
      <c r="IRJ807" s="20"/>
      <c r="IRK807" s="20"/>
      <c r="IRL807" s="20"/>
      <c r="IRM807" s="20"/>
      <c r="IRN807" s="20"/>
      <c r="IRO807" s="20"/>
      <c r="IRP807" s="20"/>
      <c r="IRQ807" s="20"/>
      <c r="IRR807" s="20"/>
      <c r="IRS807" s="20"/>
      <c r="IRT807" s="20"/>
      <c r="IRU807" s="20"/>
      <c r="IRV807" s="20"/>
      <c r="IRW807" s="20"/>
      <c r="IRX807" s="20"/>
      <c r="IRY807" s="20"/>
      <c r="IRZ807" s="20"/>
      <c r="ISA807" s="20"/>
      <c r="ISB807" s="20"/>
      <c r="ISC807" s="20"/>
      <c r="ISD807" s="20"/>
      <c r="ISE807" s="20"/>
      <c r="ISF807" s="20"/>
      <c r="ISG807" s="20"/>
      <c r="ISH807" s="20"/>
      <c r="ISI807" s="20"/>
      <c r="ISJ807" s="20"/>
      <c r="ISK807" s="20"/>
      <c r="ISL807" s="20"/>
      <c r="ISM807" s="20"/>
      <c r="ISN807" s="20"/>
      <c r="ISO807" s="20"/>
      <c r="ISP807" s="20"/>
      <c r="ISQ807" s="20"/>
      <c r="ISR807" s="20"/>
      <c r="ISS807" s="20"/>
      <c r="IST807" s="20"/>
      <c r="ISU807" s="20"/>
      <c r="ISV807" s="20"/>
      <c r="ISW807" s="20"/>
      <c r="ISX807" s="20"/>
      <c r="ISY807" s="20"/>
      <c r="ISZ807" s="20"/>
      <c r="ITA807" s="20"/>
      <c r="ITB807" s="20"/>
      <c r="ITC807" s="20"/>
      <c r="ITD807" s="20"/>
      <c r="ITE807" s="20"/>
      <c r="ITF807" s="20"/>
      <c r="ITG807" s="20"/>
      <c r="ITH807" s="20"/>
      <c r="ITI807" s="20"/>
      <c r="ITJ807" s="20"/>
      <c r="ITK807" s="20"/>
      <c r="ITL807" s="20"/>
      <c r="ITM807" s="20"/>
      <c r="ITN807" s="20"/>
      <c r="ITO807" s="20"/>
      <c r="ITP807" s="20"/>
      <c r="ITQ807" s="20"/>
      <c r="ITR807" s="20"/>
      <c r="ITS807" s="20"/>
      <c r="ITT807" s="20"/>
      <c r="ITU807" s="20"/>
      <c r="ITV807" s="20"/>
      <c r="ITW807" s="20"/>
      <c r="ITX807" s="20"/>
      <c r="ITY807" s="20"/>
      <c r="ITZ807" s="20"/>
      <c r="IUA807" s="20"/>
      <c r="IUB807" s="20"/>
      <c r="IUC807" s="20"/>
      <c r="IUD807" s="20"/>
      <c r="IUE807" s="20"/>
      <c r="IUF807" s="20"/>
      <c r="IUG807" s="20"/>
      <c r="IUH807" s="20"/>
      <c r="IUI807" s="20"/>
      <c r="IUJ807" s="20"/>
      <c r="IUK807" s="20"/>
      <c r="IUL807" s="20"/>
      <c r="IUM807" s="20"/>
      <c r="IUN807" s="20"/>
      <c r="IUO807" s="20"/>
      <c r="IUP807" s="20"/>
      <c r="IUQ807" s="20"/>
      <c r="IUR807" s="20"/>
      <c r="IUS807" s="20"/>
      <c r="IUT807" s="20"/>
      <c r="IUU807" s="20"/>
      <c r="IUV807" s="20"/>
      <c r="IUW807" s="20"/>
      <c r="IUX807" s="20"/>
      <c r="IUY807" s="20"/>
      <c r="IUZ807" s="20"/>
      <c r="IVA807" s="20"/>
      <c r="IVB807" s="20"/>
      <c r="IVC807" s="20"/>
      <c r="IVD807" s="20"/>
      <c r="IVE807" s="20"/>
      <c r="IVF807" s="20"/>
      <c r="IVG807" s="20"/>
      <c r="IVH807" s="20"/>
      <c r="IVI807" s="20"/>
      <c r="IVJ807" s="20"/>
      <c r="IVK807" s="20"/>
      <c r="IVL807" s="20"/>
      <c r="IVM807" s="20"/>
      <c r="IVN807" s="20"/>
      <c r="IVO807" s="20"/>
      <c r="IVP807" s="20"/>
      <c r="IVQ807" s="20"/>
      <c r="IVR807" s="20"/>
      <c r="IVS807" s="20"/>
      <c r="IVT807" s="20"/>
      <c r="IVU807" s="20"/>
      <c r="IVV807" s="20"/>
      <c r="IVW807" s="20"/>
      <c r="IVX807" s="20"/>
      <c r="IVY807" s="20"/>
      <c r="IVZ807" s="20"/>
      <c r="IWA807" s="20"/>
      <c r="IWB807" s="20"/>
      <c r="IWC807" s="20"/>
      <c r="IWD807" s="20"/>
      <c r="IWE807" s="20"/>
      <c r="IWF807" s="20"/>
      <c r="IWG807" s="20"/>
      <c r="IWH807" s="20"/>
      <c r="IWI807" s="20"/>
      <c r="IWJ807" s="20"/>
      <c r="IWK807" s="20"/>
      <c r="IWL807" s="20"/>
      <c r="IWM807" s="20"/>
      <c r="IWN807" s="20"/>
      <c r="IWO807" s="20"/>
      <c r="IWP807" s="20"/>
      <c r="IWQ807" s="20"/>
      <c r="IWR807" s="20"/>
      <c r="IWS807" s="20"/>
      <c r="IWT807" s="20"/>
      <c r="IWU807" s="20"/>
      <c r="IWV807" s="20"/>
      <c r="IWW807" s="20"/>
      <c r="IWX807" s="20"/>
      <c r="IWY807" s="20"/>
      <c r="IWZ807" s="20"/>
      <c r="IXA807" s="20"/>
      <c r="IXB807" s="20"/>
      <c r="IXC807" s="20"/>
      <c r="IXD807" s="20"/>
      <c r="IXE807" s="20"/>
      <c r="IXF807" s="20"/>
      <c r="IXG807" s="20"/>
      <c r="IXH807" s="20"/>
      <c r="IXI807" s="20"/>
      <c r="IXJ807" s="20"/>
      <c r="IXK807" s="20"/>
      <c r="IXL807" s="20"/>
      <c r="IXM807" s="20"/>
      <c r="IXN807" s="20"/>
      <c r="IXO807" s="20"/>
      <c r="IXP807" s="20"/>
      <c r="IXQ807" s="20"/>
      <c r="IXR807" s="20"/>
      <c r="IXS807" s="20"/>
      <c r="IXT807" s="20"/>
      <c r="IXU807" s="20"/>
      <c r="IXV807" s="20"/>
      <c r="IXW807" s="20"/>
      <c r="IXX807" s="20"/>
      <c r="IXY807" s="20"/>
      <c r="IXZ807" s="20"/>
      <c r="IYA807" s="20"/>
      <c r="IYB807" s="20"/>
      <c r="IYC807" s="20"/>
      <c r="IYD807" s="20"/>
      <c r="IYE807" s="20"/>
      <c r="IYF807" s="20"/>
      <c r="IYG807" s="20"/>
      <c r="IYH807" s="20"/>
      <c r="IYI807" s="20"/>
      <c r="IYJ807" s="20"/>
      <c r="IYK807" s="20"/>
      <c r="IYL807" s="20"/>
      <c r="IYM807" s="20"/>
      <c r="IYN807" s="20"/>
      <c r="IYO807" s="20"/>
      <c r="IYP807" s="20"/>
      <c r="IYQ807" s="20"/>
      <c r="IYR807" s="20"/>
      <c r="IYS807" s="20"/>
      <c r="IYT807" s="20"/>
      <c r="IYU807" s="20"/>
      <c r="IYV807" s="20"/>
      <c r="IYW807" s="20"/>
      <c r="IYX807" s="20"/>
      <c r="IYY807" s="20"/>
      <c r="IYZ807" s="20"/>
      <c r="IZA807" s="20"/>
      <c r="IZB807" s="20"/>
      <c r="IZC807" s="20"/>
      <c r="IZD807" s="20"/>
      <c r="IZE807" s="20"/>
      <c r="IZF807" s="20"/>
      <c r="IZG807" s="20"/>
      <c r="IZH807" s="20"/>
      <c r="IZI807" s="20"/>
      <c r="IZJ807" s="20"/>
      <c r="IZK807" s="20"/>
      <c r="IZL807" s="20"/>
      <c r="IZM807" s="20"/>
      <c r="IZN807" s="20"/>
      <c r="IZO807" s="20"/>
      <c r="IZP807" s="20"/>
      <c r="IZQ807" s="20"/>
      <c r="IZR807" s="20"/>
      <c r="IZS807" s="20"/>
      <c r="IZT807" s="20"/>
      <c r="IZU807" s="20"/>
      <c r="IZV807" s="20"/>
      <c r="IZW807" s="20"/>
      <c r="IZX807" s="20"/>
      <c r="IZY807" s="20"/>
      <c r="IZZ807" s="20"/>
      <c r="JAA807" s="20"/>
      <c r="JAB807" s="20"/>
      <c r="JAC807" s="20"/>
      <c r="JAD807" s="20"/>
      <c r="JAE807" s="20"/>
      <c r="JAF807" s="20"/>
      <c r="JAG807" s="20"/>
      <c r="JAH807" s="20"/>
      <c r="JAI807" s="20"/>
      <c r="JAJ807" s="20"/>
      <c r="JAK807" s="20"/>
      <c r="JAL807" s="20"/>
      <c r="JAM807" s="20"/>
      <c r="JAN807" s="20"/>
      <c r="JAO807" s="20"/>
      <c r="JAP807" s="20"/>
      <c r="JAQ807" s="20"/>
      <c r="JAR807" s="20"/>
      <c r="JAS807" s="20"/>
      <c r="JAT807" s="20"/>
      <c r="JAU807" s="20"/>
      <c r="JAV807" s="20"/>
      <c r="JAW807" s="20"/>
      <c r="JAX807" s="20"/>
      <c r="JAY807" s="20"/>
      <c r="JAZ807" s="20"/>
      <c r="JBA807" s="20"/>
      <c r="JBB807" s="20"/>
      <c r="JBC807" s="20"/>
      <c r="JBD807" s="20"/>
      <c r="JBE807" s="20"/>
      <c r="JBF807" s="20"/>
      <c r="JBG807" s="20"/>
      <c r="JBH807" s="20"/>
      <c r="JBI807" s="20"/>
      <c r="JBJ807" s="20"/>
      <c r="JBK807" s="20"/>
      <c r="JBL807" s="20"/>
      <c r="JBM807" s="20"/>
      <c r="JBN807" s="20"/>
      <c r="JBO807" s="20"/>
      <c r="JBP807" s="20"/>
      <c r="JBQ807" s="20"/>
      <c r="JBR807" s="20"/>
      <c r="JBS807" s="20"/>
      <c r="JBT807" s="20"/>
      <c r="JBU807" s="20"/>
      <c r="JBV807" s="20"/>
      <c r="JBW807" s="20"/>
      <c r="JBX807" s="20"/>
      <c r="JBY807" s="20"/>
      <c r="JBZ807" s="20"/>
      <c r="JCA807" s="20"/>
      <c r="JCB807" s="20"/>
      <c r="JCC807" s="20"/>
      <c r="JCD807" s="20"/>
      <c r="JCE807" s="20"/>
      <c r="JCF807" s="20"/>
      <c r="JCG807" s="20"/>
      <c r="JCH807" s="20"/>
      <c r="JCI807" s="20"/>
      <c r="JCJ807" s="20"/>
      <c r="JCK807" s="20"/>
      <c r="JCL807" s="20"/>
      <c r="JCM807" s="20"/>
      <c r="JCN807" s="20"/>
      <c r="JCO807" s="20"/>
      <c r="JCP807" s="20"/>
      <c r="JCQ807" s="20"/>
      <c r="JCR807" s="20"/>
      <c r="JCS807" s="20"/>
      <c r="JCT807" s="20"/>
      <c r="JCU807" s="20"/>
      <c r="JCV807" s="20"/>
      <c r="JCW807" s="20"/>
      <c r="JCX807" s="20"/>
      <c r="JCY807" s="20"/>
      <c r="JCZ807" s="20"/>
      <c r="JDA807" s="20"/>
      <c r="JDB807" s="20"/>
      <c r="JDC807" s="20"/>
      <c r="JDD807" s="20"/>
      <c r="JDE807" s="20"/>
      <c r="JDF807" s="20"/>
      <c r="JDG807" s="20"/>
      <c r="JDH807" s="20"/>
      <c r="JDI807" s="20"/>
      <c r="JDJ807" s="20"/>
      <c r="JDK807" s="20"/>
      <c r="JDL807" s="20"/>
      <c r="JDM807" s="20"/>
      <c r="JDN807" s="20"/>
      <c r="JDO807" s="20"/>
      <c r="JDP807" s="20"/>
      <c r="JDQ807" s="20"/>
      <c r="JDR807" s="20"/>
      <c r="JDS807" s="20"/>
      <c r="JDT807" s="20"/>
      <c r="JDU807" s="20"/>
      <c r="JDV807" s="20"/>
      <c r="JDW807" s="20"/>
      <c r="JDX807" s="20"/>
      <c r="JDY807" s="20"/>
      <c r="JDZ807" s="20"/>
      <c r="JEA807" s="20"/>
      <c r="JEB807" s="20"/>
      <c r="JEC807" s="20"/>
      <c r="JED807" s="20"/>
      <c r="JEE807" s="20"/>
      <c r="JEF807" s="20"/>
      <c r="JEG807" s="20"/>
      <c r="JEH807" s="20"/>
      <c r="JEI807" s="20"/>
      <c r="JEJ807" s="20"/>
      <c r="JEK807" s="20"/>
      <c r="JEL807" s="20"/>
      <c r="JEM807" s="20"/>
      <c r="JEN807" s="20"/>
      <c r="JEO807" s="20"/>
      <c r="JEP807" s="20"/>
      <c r="JEQ807" s="20"/>
      <c r="JER807" s="20"/>
      <c r="JES807" s="20"/>
      <c r="JET807" s="20"/>
      <c r="JEU807" s="20"/>
      <c r="JEV807" s="20"/>
      <c r="JEW807" s="20"/>
      <c r="JEX807" s="20"/>
      <c r="JEY807" s="20"/>
      <c r="JEZ807" s="20"/>
      <c r="JFA807" s="20"/>
      <c r="JFB807" s="20"/>
      <c r="JFC807" s="20"/>
      <c r="JFD807" s="20"/>
      <c r="JFE807" s="20"/>
      <c r="JFF807" s="20"/>
      <c r="JFG807" s="20"/>
      <c r="JFH807" s="20"/>
      <c r="JFI807" s="20"/>
      <c r="JFJ807" s="20"/>
      <c r="JFK807" s="20"/>
      <c r="JFL807" s="20"/>
      <c r="JFM807" s="20"/>
      <c r="JFN807" s="20"/>
      <c r="JFO807" s="20"/>
      <c r="JFP807" s="20"/>
      <c r="JFQ807" s="20"/>
      <c r="JFR807" s="20"/>
      <c r="JFS807" s="20"/>
      <c r="JFT807" s="20"/>
      <c r="JFU807" s="20"/>
      <c r="JFV807" s="20"/>
      <c r="JFW807" s="20"/>
      <c r="JFX807" s="20"/>
      <c r="JFY807" s="20"/>
      <c r="JFZ807" s="20"/>
      <c r="JGA807" s="20"/>
      <c r="JGB807" s="20"/>
      <c r="JGC807" s="20"/>
      <c r="JGD807" s="20"/>
      <c r="JGE807" s="20"/>
      <c r="JGF807" s="20"/>
      <c r="JGG807" s="20"/>
      <c r="JGH807" s="20"/>
      <c r="JGI807" s="20"/>
      <c r="JGJ807" s="20"/>
      <c r="JGK807" s="20"/>
      <c r="JGL807" s="20"/>
      <c r="JGM807" s="20"/>
      <c r="JGN807" s="20"/>
      <c r="JGO807" s="20"/>
      <c r="JGP807" s="20"/>
      <c r="JGQ807" s="20"/>
      <c r="JGR807" s="20"/>
      <c r="JGS807" s="20"/>
      <c r="JGT807" s="20"/>
      <c r="JGU807" s="20"/>
      <c r="JGV807" s="20"/>
      <c r="JGW807" s="20"/>
      <c r="JGX807" s="20"/>
      <c r="JGY807" s="20"/>
      <c r="JGZ807" s="20"/>
      <c r="JHA807" s="20"/>
      <c r="JHB807" s="20"/>
      <c r="JHC807" s="20"/>
      <c r="JHD807" s="20"/>
      <c r="JHE807" s="20"/>
      <c r="JHF807" s="20"/>
      <c r="JHG807" s="20"/>
      <c r="JHH807" s="20"/>
      <c r="JHI807" s="20"/>
      <c r="JHJ807" s="20"/>
      <c r="JHK807" s="20"/>
      <c r="JHL807" s="20"/>
      <c r="JHM807" s="20"/>
      <c r="JHN807" s="20"/>
      <c r="JHO807" s="20"/>
      <c r="JHP807" s="20"/>
      <c r="JHQ807" s="20"/>
      <c r="JHR807" s="20"/>
      <c r="JHS807" s="20"/>
      <c r="JHT807" s="20"/>
      <c r="JHU807" s="20"/>
      <c r="JHV807" s="20"/>
      <c r="JHW807" s="20"/>
      <c r="JHX807" s="20"/>
      <c r="JHY807" s="20"/>
      <c r="JHZ807" s="20"/>
      <c r="JIA807" s="20"/>
      <c r="JIB807" s="20"/>
      <c r="JIC807" s="20"/>
      <c r="JID807" s="20"/>
      <c r="JIE807" s="20"/>
      <c r="JIF807" s="20"/>
      <c r="JIG807" s="20"/>
      <c r="JIH807" s="20"/>
      <c r="JII807" s="20"/>
      <c r="JIJ807" s="20"/>
      <c r="JIK807" s="20"/>
      <c r="JIL807" s="20"/>
      <c r="JIM807" s="20"/>
      <c r="JIN807" s="20"/>
      <c r="JIO807" s="20"/>
      <c r="JIP807" s="20"/>
      <c r="JIQ807" s="20"/>
      <c r="JIR807" s="20"/>
      <c r="JIS807" s="20"/>
      <c r="JIT807" s="20"/>
      <c r="JIU807" s="20"/>
      <c r="JIV807" s="20"/>
      <c r="JIW807" s="20"/>
      <c r="JIX807" s="20"/>
      <c r="JIY807" s="20"/>
      <c r="JIZ807" s="20"/>
      <c r="JJA807" s="20"/>
      <c r="JJB807" s="20"/>
      <c r="JJC807" s="20"/>
      <c r="JJD807" s="20"/>
      <c r="JJE807" s="20"/>
      <c r="JJF807" s="20"/>
      <c r="JJG807" s="20"/>
      <c r="JJH807" s="20"/>
      <c r="JJI807" s="20"/>
      <c r="JJJ807" s="20"/>
      <c r="JJK807" s="20"/>
      <c r="JJL807" s="20"/>
      <c r="JJM807" s="20"/>
      <c r="JJN807" s="20"/>
      <c r="JJO807" s="20"/>
      <c r="JJP807" s="20"/>
      <c r="JJQ807" s="20"/>
      <c r="JJR807" s="20"/>
      <c r="JJS807" s="20"/>
      <c r="JJT807" s="20"/>
      <c r="JJU807" s="20"/>
      <c r="JJV807" s="20"/>
      <c r="JJW807" s="20"/>
      <c r="JJX807" s="20"/>
      <c r="JJY807" s="20"/>
      <c r="JJZ807" s="20"/>
      <c r="JKA807" s="20"/>
      <c r="JKB807" s="20"/>
      <c r="JKC807" s="20"/>
      <c r="JKD807" s="20"/>
      <c r="JKE807" s="20"/>
      <c r="JKF807" s="20"/>
      <c r="JKG807" s="20"/>
      <c r="JKH807" s="20"/>
      <c r="JKI807" s="20"/>
      <c r="JKJ807" s="20"/>
      <c r="JKK807" s="20"/>
      <c r="JKL807" s="20"/>
      <c r="JKM807" s="20"/>
      <c r="JKN807" s="20"/>
      <c r="JKO807" s="20"/>
      <c r="JKP807" s="20"/>
      <c r="JKQ807" s="20"/>
      <c r="JKR807" s="20"/>
      <c r="JKS807" s="20"/>
      <c r="JKT807" s="20"/>
      <c r="JKU807" s="20"/>
      <c r="JKV807" s="20"/>
      <c r="JKW807" s="20"/>
      <c r="JKX807" s="20"/>
      <c r="JKY807" s="20"/>
      <c r="JKZ807" s="20"/>
      <c r="JLA807" s="20"/>
      <c r="JLB807" s="20"/>
      <c r="JLC807" s="20"/>
      <c r="JLD807" s="20"/>
      <c r="JLE807" s="20"/>
      <c r="JLF807" s="20"/>
      <c r="JLG807" s="20"/>
      <c r="JLH807" s="20"/>
      <c r="JLI807" s="20"/>
      <c r="JLJ807" s="20"/>
      <c r="JLK807" s="20"/>
      <c r="JLL807" s="20"/>
      <c r="JLM807" s="20"/>
      <c r="JLN807" s="20"/>
      <c r="JLO807" s="20"/>
      <c r="JLP807" s="20"/>
      <c r="JLQ807" s="20"/>
      <c r="JLR807" s="20"/>
      <c r="JLS807" s="20"/>
      <c r="JLT807" s="20"/>
      <c r="JLU807" s="20"/>
      <c r="JLV807" s="20"/>
      <c r="JLW807" s="20"/>
      <c r="JLX807" s="20"/>
      <c r="JLY807" s="20"/>
      <c r="JLZ807" s="20"/>
      <c r="JMA807" s="20"/>
      <c r="JMB807" s="20"/>
      <c r="JMC807" s="20"/>
      <c r="JMD807" s="20"/>
      <c r="JME807" s="20"/>
      <c r="JMF807" s="20"/>
      <c r="JMG807" s="20"/>
      <c r="JMH807" s="20"/>
      <c r="JMI807" s="20"/>
      <c r="JMJ807" s="20"/>
      <c r="JMK807" s="20"/>
      <c r="JML807" s="20"/>
      <c r="JMM807" s="20"/>
      <c r="JMN807" s="20"/>
      <c r="JMO807" s="20"/>
      <c r="JMP807" s="20"/>
      <c r="JMQ807" s="20"/>
      <c r="JMR807" s="20"/>
      <c r="JMS807" s="20"/>
      <c r="JMT807" s="20"/>
      <c r="JMU807" s="20"/>
      <c r="JMV807" s="20"/>
      <c r="JMW807" s="20"/>
      <c r="JMX807" s="20"/>
      <c r="JMY807" s="20"/>
      <c r="JMZ807" s="20"/>
      <c r="JNA807" s="20"/>
      <c r="JNB807" s="20"/>
      <c r="JNC807" s="20"/>
      <c r="JND807" s="20"/>
      <c r="JNE807" s="20"/>
      <c r="JNF807" s="20"/>
      <c r="JNG807" s="20"/>
      <c r="JNH807" s="20"/>
      <c r="JNI807" s="20"/>
      <c r="JNJ807" s="20"/>
      <c r="JNK807" s="20"/>
      <c r="JNL807" s="20"/>
      <c r="JNM807" s="20"/>
      <c r="JNN807" s="20"/>
      <c r="JNO807" s="20"/>
      <c r="JNP807" s="20"/>
      <c r="JNQ807" s="20"/>
      <c r="JNR807" s="20"/>
      <c r="JNS807" s="20"/>
      <c r="JNT807" s="20"/>
      <c r="JNU807" s="20"/>
      <c r="JNV807" s="20"/>
      <c r="JNW807" s="20"/>
      <c r="JNX807" s="20"/>
      <c r="JNY807" s="20"/>
      <c r="JNZ807" s="20"/>
      <c r="JOA807" s="20"/>
      <c r="JOB807" s="20"/>
      <c r="JOC807" s="20"/>
      <c r="JOD807" s="20"/>
      <c r="JOE807" s="20"/>
      <c r="JOF807" s="20"/>
      <c r="JOG807" s="20"/>
      <c r="JOH807" s="20"/>
      <c r="JOI807" s="20"/>
      <c r="JOJ807" s="20"/>
      <c r="JOK807" s="20"/>
      <c r="JOL807" s="20"/>
      <c r="JOM807" s="20"/>
      <c r="JON807" s="20"/>
      <c r="JOO807" s="20"/>
      <c r="JOP807" s="20"/>
      <c r="JOQ807" s="20"/>
      <c r="JOR807" s="20"/>
      <c r="JOS807" s="20"/>
      <c r="JOT807" s="20"/>
      <c r="JOU807" s="20"/>
      <c r="JOV807" s="20"/>
      <c r="JOW807" s="20"/>
      <c r="JOX807" s="20"/>
      <c r="JOY807" s="20"/>
      <c r="JOZ807" s="20"/>
      <c r="JPA807" s="20"/>
      <c r="JPB807" s="20"/>
      <c r="JPC807" s="20"/>
      <c r="JPD807" s="20"/>
      <c r="JPE807" s="20"/>
      <c r="JPF807" s="20"/>
      <c r="JPG807" s="20"/>
      <c r="JPH807" s="20"/>
      <c r="JPI807" s="20"/>
      <c r="JPJ807" s="20"/>
      <c r="JPK807" s="20"/>
      <c r="JPL807" s="20"/>
      <c r="JPM807" s="20"/>
      <c r="JPN807" s="20"/>
      <c r="JPO807" s="20"/>
      <c r="JPP807" s="20"/>
      <c r="JPQ807" s="20"/>
      <c r="JPR807" s="20"/>
      <c r="JPS807" s="20"/>
      <c r="JPT807" s="20"/>
      <c r="JPU807" s="20"/>
      <c r="JPV807" s="20"/>
      <c r="JPW807" s="20"/>
      <c r="JPX807" s="20"/>
      <c r="JPY807" s="20"/>
      <c r="JPZ807" s="20"/>
      <c r="JQA807" s="20"/>
      <c r="JQB807" s="20"/>
      <c r="JQC807" s="20"/>
      <c r="JQD807" s="20"/>
      <c r="JQE807" s="20"/>
      <c r="JQF807" s="20"/>
      <c r="JQG807" s="20"/>
      <c r="JQH807" s="20"/>
      <c r="JQI807" s="20"/>
      <c r="JQJ807" s="20"/>
      <c r="JQK807" s="20"/>
      <c r="JQL807" s="20"/>
      <c r="JQM807" s="20"/>
      <c r="JQN807" s="20"/>
      <c r="JQO807" s="20"/>
      <c r="JQP807" s="20"/>
      <c r="JQQ807" s="20"/>
      <c r="JQR807" s="20"/>
      <c r="JQS807" s="20"/>
      <c r="JQT807" s="20"/>
      <c r="JQU807" s="20"/>
      <c r="JQV807" s="20"/>
      <c r="JQW807" s="20"/>
      <c r="JQX807" s="20"/>
      <c r="JQY807" s="20"/>
      <c r="JQZ807" s="20"/>
      <c r="JRA807" s="20"/>
      <c r="JRB807" s="20"/>
      <c r="JRC807" s="20"/>
      <c r="JRD807" s="20"/>
      <c r="JRE807" s="20"/>
      <c r="JRF807" s="20"/>
      <c r="JRG807" s="20"/>
      <c r="JRH807" s="20"/>
      <c r="JRI807" s="20"/>
      <c r="JRJ807" s="20"/>
      <c r="JRK807" s="20"/>
      <c r="JRL807" s="20"/>
      <c r="JRM807" s="20"/>
      <c r="JRN807" s="20"/>
      <c r="JRO807" s="20"/>
      <c r="JRP807" s="20"/>
      <c r="JRQ807" s="20"/>
      <c r="JRR807" s="20"/>
      <c r="JRS807" s="20"/>
      <c r="JRT807" s="20"/>
      <c r="JRU807" s="20"/>
      <c r="JRV807" s="20"/>
      <c r="JRW807" s="20"/>
      <c r="JRX807" s="20"/>
      <c r="JRY807" s="20"/>
      <c r="JRZ807" s="20"/>
      <c r="JSA807" s="20"/>
      <c r="JSB807" s="20"/>
      <c r="JSC807" s="20"/>
      <c r="JSD807" s="20"/>
      <c r="JSE807" s="20"/>
      <c r="JSF807" s="20"/>
      <c r="JSG807" s="20"/>
      <c r="JSH807" s="20"/>
      <c r="JSI807" s="20"/>
      <c r="JSJ807" s="20"/>
      <c r="JSK807" s="20"/>
      <c r="JSL807" s="20"/>
      <c r="JSM807" s="20"/>
      <c r="JSN807" s="20"/>
      <c r="JSO807" s="20"/>
      <c r="JSP807" s="20"/>
      <c r="JSQ807" s="20"/>
      <c r="JSR807" s="20"/>
      <c r="JSS807" s="20"/>
      <c r="JST807" s="20"/>
      <c r="JSU807" s="20"/>
      <c r="JSV807" s="20"/>
      <c r="JSW807" s="20"/>
      <c r="JSX807" s="20"/>
      <c r="JSY807" s="20"/>
      <c r="JSZ807" s="20"/>
      <c r="JTA807" s="20"/>
      <c r="JTB807" s="20"/>
      <c r="JTC807" s="20"/>
      <c r="JTD807" s="20"/>
      <c r="JTE807" s="20"/>
      <c r="JTF807" s="20"/>
      <c r="JTG807" s="20"/>
      <c r="JTH807" s="20"/>
      <c r="JTI807" s="20"/>
      <c r="JTJ807" s="20"/>
      <c r="JTK807" s="20"/>
      <c r="JTL807" s="20"/>
      <c r="JTM807" s="20"/>
      <c r="JTN807" s="20"/>
      <c r="JTO807" s="20"/>
      <c r="JTP807" s="20"/>
      <c r="JTQ807" s="20"/>
      <c r="JTR807" s="20"/>
      <c r="JTS807" s="20"/>
      <c r="JTT807" s="20"/>
      <c r="JTU807" s="20"/>
      <c r="JTV807" s="20"/>
      <c r="JTW807" s="20"/>
      <c r="JTX807" s="20"/>
      <c r="JTY807" s="20"/>
      <c r="JTZ807" s="20"/>
      <c r="JUA807" s="20"/>
      <c r="JUB807" s="20"/>
      <c r="JUC807" s="20"/>
      <c r="JUD807" s="20"/>
      <c r="JUE807" s="20"/>
      <c r="JUF807" s="20"/>
      <c r="JUG807" s="20"/>
      <c r="JUH807" s="20"/>
      <c r="JUI807" s="20"/>
      <c r="JUJ807" s="20"/>
      <c r="JUK807" s="20"/>
      <c r="JUL807" s="20"/>
      <c r="JUM807" s="20"/>
      <c r="JUN807" s="20"/>
      <c r="JUO807" s="20"/>
      <c r="JUP807" s="20"/>
      <c r="JUQ807" s="20"/>
      <c r="JUR807" s="20"/>
      <c r="JUS807" s="20"/>
      <c r="JUT807" s="20"/>
      <c r="JUU807" s="20"/>
      <c r="JUV807" s="20"/>
      <c r="JUW807" s="20"/>
      <c r="JUX807" s="20"/>
      <c r="JUY807" s="20"/>
      <c r="JUZ807" s="20"/>
      <c r="JVA807" s="20"/>
      <c r="JVB807" s="20"/>
      <c r="JVC807" s="20"/>
      <c r="JVD807" s="20"/>
      <c r="JVE807" s="20"/>
      <c r="JVF807" s="20"/>
      <c r="JVG807" s="20"/>
      <c r="JVH807" s="20"/>
      <c r="JVI807" s="20"/>
      <c r="JVJ807" s="20"/>
      <c r="JVK807" s="20"/>
      <c r="JVL807" s="20"/>
      <c r="JVM807" s="20"/>
      <c r="JVN807" s="20"/>
      <c r="JVO807" s="20"/>
      <c r="JVP807" s="20"/>
      <c r="JVQ807" s="20"/>
      <c r="JVR807" s="20"/>
      <c r="JVS807" s="20"/>
      <c r="JVT807" s="20"/>
      <c r="JVU807" s="20"/>
      <c r="JVV807" s="20"/>
      <c r="JVW807" s="20"/>
      <c r="JVX807" s="20"/>
      <c r="JVY807" s="20"/>
      <c r="JVZ807" s="20"/>
      <c r="JWA807" s="20"/>
      <c r="JWB807" s="20"/>
      <c r="JWC807" s="20"/>
      <c r="JWD807" s="20"/>
      <c r="JWE807" s="20"/>
      <c r="JWF807" s="20"/>
      <c r="JWG807" s="20"/>
      <c r="JWH807" s="20"/>
      <c r="JWI807" s="20"/>
      <c r="JWJ807" s="20"/>
      <c r="JWK807" s="20"/>
      <c r="JWL807" s="20"/>
      <c r="JWM807" s="20"/>
      <c r="JWN807" s="20"/>
      <c r="JWO807" s="20"/>
      <c r="JWP807" s="20"/>
      <c r="JWQ807" s="20"/>
      <c r="JWR807" s="20"/>
      <c r="JWS807" s="20"/>
      <c r="JWT807" s="20"/>
      <c r="JWU807" s="20"/>
      <c r="JWV807" s="20"/>
      <c r="JWW807" s="20"/>
      <c r="JWX807" s="20"/>
      <c r="JWY807" s="20"/>
      <c r="JWZ807" s="20"/>
      <c r="JXA807" s="20"/>
      <c r="JXB807" s="20"/>
      <c r="JXC807" s="20"/>
      <c r="JXD807" s="20"/>
      <c r="JXE807" s="20"/>
      <c r="JXF807" s="20"/>
      <c r="JXG807" s="20"/>
      <c r="JXH807" s="20"/>
      <c r="JXI807" s="20"/>
      <c r="JXJ807" s="20"/>
      <c r="JXK807" s="20"/>
      <c r="JXL807" s="20"/>
      <c r="JXM807" s="20"/>
      <c r="JXN807" s="20"/>
      <c r="JXO807" s="20"/>
      <c r="JXP807" s="20"/>
      <c r="JXQ807" s="20"/>
      <c r="JXR807" s="20"/>
      <c r="JXS807" s="20"/>
      <c r="JXT807" s="20"/>
      <c r="JXU807" s="20"/>
      <c r="JXV807" s="20"/>
      <c r="JXW807" s="20"/>
      <c r="JXX807" s="20"/>
      <c r="JXY807" s="20"/>
      <c r="JXZ807" s="20"/>
      <c r="JYA807" s="20"/>
      <c r="JYB807" s="20"/>
      <c r="JYC807" s="20"/>
      <c r="JYD807" s="20"/>
      <c r="JYE807" s="20"/>
      <c r="JYF807" s="20"/>
      <c r="JYG807" s="20"/>
      <c r="JYH807" s="20"/>
      <c r="JYI807" s="20"/>
      <c r="JYJ807" s="20"/>
      <c r="JYK807" s="20"/>
      <c r="JYL807" s="20"/>
      <c r="JYM807" s="20"/>
      <c r="JYN807" s="20"/>
      <c r="JYO807" s="20"/>
      <c r="JYP807" s="20"/>
      <c r="JYQ807" s="20"/>
      <c r="JYR807" s="20"/>
      <c r="JYS807" s="20"/>
      <c r="JYT807" s="20"/>
      <c r="JYU807" s="20"/>
      <c r="JYV807" s="20"/>
      <c r="JYW807" s="20"/>
      <c r="JYX807" s="20"/>
      <c r="JYY807" s="20"/>
      <c r="JYZ807" s="20"/>
      <c r="JZA807" s="20"/>
      <c r="JZB807" s="20"/>
      <c r="JZC807" s="20"/>
      <c r="JZD807" s="20"/>
      <c r="JZE807" s="20"/>
      <c r="JZF807" s="20"/>
      <c r="JZG807" s="20"/>
      <c r="JZH807" s="20"/>
      <c r="JZI807" s="20"/>
      <c r="JZJ807" s="20"/>
      <c r="JZK807" s="20"/>
      <c r="JZL807" s="20"/>
      <c r="JZM807" s="20"/>
      <c r="JZN807" s="20"/>
      <c r="JZO807" s="20"/>
      <c r="JZP807" s="20"/>
      <c r="JZQ807" s="20"/>
      <c r="JZR807" s="20"/>
      <c r="JZS807" s="20"/>
      <c r="JZT807" s="20"/>
      <c r="JZU807" s="20"/>
      <c r="JZV807" s="20"/>
      <c r="JZW807" s="20"/>
      <c r="JZX807" s="20"/>
      <c r="JZY807" s="20"/>
      <c r="JZZ807" s="20"/>
      <c r="KAA807" s="20"/>
      <c r="KAB807" s="20"/>
      <c r="KAC807" s="20"/>
      <c r="KAD807" s="20"/>
      <c r="KAE807" s="20"/>
      <c r="KAF807" s="20"/>
      <c r="KAG807" s="20"/>
      <c r="KAH807" s="20"/>
      <c r="KAI807" s="20"/>
      <c r="KAJ807" s="20"/>
      <c r="KAK807" s="20"/>
      <c r="KAL807" s="20"/>
      <c r="KAM807" s="20"/>
      <c r="KAN807" s="20"/>
      <c r="KAO807" s="20"/>
      <c r="KAP807" s="20"/>
      <c r="KAQ807" s="20"/>
      <c r="KAR807" s="20"/>
      <c r="KAS807" s="20"/>
      <c r="KAT807" s="20"/>
      <c r="KAU807" s="20"/>
      <c r="KAV807" s="20"/>
      <c r="KAW807" s="20"/>
      <c r="KAX807" s="20"/>
      <c r="KAY807" s="20"/>
      <c r="KAZ807" s="20"/>
      <c r="KBA807" s="20"/>
      <c r="KBB807" s="20"/>
      <c r="KBC807" s="20"/>
      <c r="KBD807" s="20"/>
      <c r="KBE807" s="20"/>
      <c r="KBF807" s="20"/>
      <c r="KBG807" s="20"/>
      <c r="KBH807" s="20"/>
      <c r="KBI807" s="20"/>
      <c r="KBJ807" s="20"/>
      <c r="KBK807" s="20"/>
      <c r="KBL807" s="20"/>
      <c r="KBM807" s="20"/>
      <c r="KBN807" s="20"/>
      <c r="KBO807" s="20"/>
      <c r="KBP807" s="20"/>
      <c r="KBQ807" s="20"/>
      <c r="KBR807" s="20"/>
      <c r="KBS807" s="20"/>
      <c r="KBT807" s="20"/>
      <c r="KBU807" s="20"/>
      <c r="KBV807" s="20"/>
      <c r="KBW807" s="20"/>
      <c r="KBX807" s="20"/>
      <c r="KBY807" s="20"/>
      <c r="KBZ807" s="20"/>
      <c r="KCA807" s="20"/>
      <c r="KCB807" s="20"/>
      <c r="KCC807" s="20"/>
      <c r="KCD807" s="20"/>
      <c r="KCE807" s="20"/>
      <c r="KCF807" s="20"/>
      <c r="KCG807" s="20"/>
      <c r="KCH807" s="20"/>
      <c r="KCI807" s="20"/>
      <c r="KCJ807" s="20"/>
      <c r="KCK807" s="20"/>
      <c r="KCL807" s="20"/>
      <c r="KCM807" s="20"/>
      <c r="KCN807" s="20"/>
      <c r="KCO807" s="20"/>
      <c r="KCP807" s="20"/>
      <c r="KCQ807" s="20"/>
      <c r="KCR807" s="20"/>
      <c r="KCS807" s="20"/>
      <c r="KCT807" s="20"/>
      <c r="KCU807" s="20"/>
      <c r="KCV807" s="20"/>
      <c r="KCW807" s="20"/>
      <c r="KCX807" s="20"/>
      <c r="KCY807" s="20"/>
      <c r="KCZ807" s="20"/>
      <c r="KDA807" s="20"/>
      <c r="KDB807" s="20"/>
      <c r="KDC807" s="20"/>
      <c r="KDD807" s="20"/>
      <c r="KDE807" s="20"/>
      <c r="KDF807" s="20"/>
      <c r="KDG807" s="20"/>
      <c r="KDH807" s="20"/>
      <c r="KDI807" s="20"/>
      <c r="KDJ807" s="20"/>
      <c r="KDK807" s="20"/>
      <c r="KDL807" s="20"/>
      <c r="KDM807" s="20"/>
      <c r="KDN807" s="20"/>
      <c r="KDO807" s="20"/>
      <c r="KDP807" s="20"/>
      <c r="KDQ807" s="20"/>
      <c r="KDR807" s="20"/>
      <c r="KDS807" s="20"/>
      <c r="KDT807" s="20"/>
      <c r="KDU807" s="20"/>
      <c r="KDV807" s="20"/>
      <c r="KDW807" s="20"/>
      <c r="KDX807" s="20"/>
      <c r="KDY807" s="20"/>
      <c r="KDZ807" s="20"/>
      <c r="KEA807" s="20"/>
      <c r="KEB807" s="20"/>
      <c r="KEC807" s="20"/>
      <c r="KED807" s="20"/>
      <c r="KEE807" s="20"/>
      <c r="KEF807" s="20"/>
      <c r="KEG807" s="20"/>
      <c r="KEH807" s="20"/>
      <c r="KEI807" s="20"/>
      <c r="KEJ807" s="20"/>
      <c r="KEK807" s="20"/>
      <c r="KEL807" s="20"/>
      <c r="KEM807" s="20"/>
      <c r="KEN807" s="20"/>
      <c r="KEO807" s="20"/>
      <c r="KEP807" s="20"/>
      <c r="KEQ807" s="20"/>
      <c r="KER807" s="20"/>
      <c r="KES807" s="20"/>
      <c r="KET807" s="20"/>
      <c r="KEU807" s="20"/>
      <c r="KEV807" s="20"/>
      <c r="KEW807" s="20"/>
      <c r="KEX807" s="20"/>
      <c r="KEY807" s="20"/>
      <c r="KEZ807" s="20"/>
      <c r="KFA807" s="20"/>
      <c r="KFB807" s="20"/>
      <c r="KFC807" s="20"/>
      <c r="KFD807" s="20"/>
      <c r="KFE807" s="20"/>
      <c r="KFF807" s="20"/>
      <c r="KFG807" s="20"/>
      <c r="KFH807" s="20"/>
      <c r="KFI807" s="20"/>
      <c r="KFJ807" s="20"/>
      <c r="KFK807" s="20"/>
      <c r="KFL807" s="20"/>
      <c r="KFM807" s="20"/>
      <c r="KFN807" s="20"/>
      <c r="KFO807" s="20"/>
      <c r="KFP807" s="20"/>
      <c r="KFQ807" s="20"/>
      <c r="KFR807" s="20"/>
      <c r="KFS807" s="20"/>
      <c r="KFT807" s="20"/>
      <c r="KFU807" s="20"/>
      <c r="KFV807" s="20"/>
      <c r="KFW807" s="20"/>
      <c r="KFX807" s="20"/>
      <c r="KFY807" s="20"/>
      <c r="KFZ807" s="20"/>
      <c r="KGA807" s="20"/>
      <c r="KGB807" s="20"/>
      <c r="KGC807" s="20"/>
      <c r="KGD807" s="20"/>
      <c r="KGE807" s="20"/>
      <c r="KGF807" s="20"/>
      <c r="KGG807" s="20"/>
      <c r="KGH807" s="20"/>
      <c r="KGI807" s="20"/>
      <c r="KGJ807" s="20"/>
      <c r="KGK807" s="20"/>
      <c r="KGL807" s="20"/>
      <c r="KGM807" s="20"/>
      <c r="KGN807" s="20"/>
      <c r="KGO807" s="20"/>
      <c r="KGP807" s="20"/>
      <c r="KGQ807" s="20"/>
      <c r="KGR807" s="20"/>
      <c r="KGS807" s="20"/>
      <c r="KGT807" s="20"/>
      <c r="KGU807" s="20"/>
      <c r="KGV807" s="20"/>
      <c r="KGW807" s="20"/>
      <c r="KGX807" s="20"/>
      <c r="KGY807" s="20"/>
      <c r="KGZ807" s="20"/>
      <c r="KHA807" s="20"/>
      <c r="KHB807" s="20"/>
      <c r="KHC807" s="20"/>
      <c r="KHD807" s="20"/>
      <c r="KHE807" s="20"/>
      <c r="KHF807" s="20"/>
      <c r="KHG807" s="20"/>
      <c r="KHH807" s="20"/>
      <c r="KHI807" s="20"/>
      <c r="KHJ807" s="20"/>
      <c r="KHK807" s="20"/>
      <c r="KHL807" s="20"/>
      <c r="KHM807" s="20"/>
      <c r="KHN807" s="20"/>
      <c r="KHO807" s="20"/>
      <c r="KHP807" s="20"/>
      <c r="KHQ807" s="20"/>
      <c r="KHR807" s="20"/>
      <c r="KHS807" s="20"/>
      <c r="KHT807" s="20"/>
      <c r="KHU807" s="20"/>
      <c r="KHV807" s="20"/>
      <c r="KHW807" s="20"/>
      <c r="KHX807" s="20"/>
      <c r="KHY807" s="20"/>
      <c r="KHZ807" s="20"/>
      <c r="KIA807" s="20"/>
      <c r="KIB807" s="20"/>
      <c r="KIC807" s="20"/>
      <c r="KID807" s="20"/>
      <c r="KIE807" s="20"/>
      <c r="KIF807" s="20"/>
      <c r="KIG807" s="20"/>
      <c r="KIH807" s="20"/>
      <c r="KII807" s="20"/>
      <c r="KIJ807" s="20"/>
      <c r="KIK807" s="20"/>
      <c r="KIL807" s="20"/>
      <c r="KIM807" s="20"/>
      <c r="KIN807" s="20"/>
      <c r="KIO807" s="20"/>
      <c r="KIP807" s="20"/>
      <c r="KIQ807" s="20"/>
      <c r="KIR807" s="20"/>
      <c r="KIS807" s="20"/>
      <c r="KIT807" s="20"/>
      <c r="KIU807" s="20"/>
      <c r="KIV807" s="20"/>
      <c r="KIW807" s="20"/>
      <c r="KIX807" s="20"/>
      <c r="KIY807" s="20"/>
      <c r="KIZ807" s="20"/>
      <c r="KJA807" s="20"/>
      <c r="KJB807" s="20"/>
      <c r="KJC807" s="20"/>
      <c r="KJD807" s="20"/>
      <c r="KJE807" s="20"/>
      <c r="KJF807" s="20"/>
      <c r="KJG807" s="20"/>
      <c r="KJH807" s="20"/>
      <c r="KJI807" s="20"/>
      <c r="KJJ807" s="20"/>
      <c r="KJK807" s="20"/>
      <c r="KJL807" s="20"/>
      <c r="KJM807" s="20"/>
      <c r="KJN807" s="20"/>
      <c r="KJO807" s="20"/>
      <c r="KJP807" s="20"/>
      <c r="KJQ807" s="20"/>
      <c r="KJR807" s="20"/>
      <c r="KJS807" s="20"/>
      <c r="KJT807" s="20"/>
      <c r="KJU807" s="20"/>
      <c r="KJV807" s="20"/>
      <c r="KJW807" s="20"/>
      <c r="KJX807" s="20"/>
      <c r="KJY807" s="20"/>
      <c r="KJZ807" s="20"/>
      <c r="KKA807" s="20"/>
      <c r="KKB807" s="20"/>
      <c r="KKC807" s="20"/>
      <c r="KKD807" s="20"/>
      <c r="KKE807" s="20"/>
      <c r="KKF807" s="20"/>
      <c r="KKG807" s="20"/>
      <c r="KKH807" s="20"/>
      <c r="KKI807" s="20"/>
      <c r="KKJ807" s="20"/>
      <c r="KKK807" s="20"/>
      <c r="KKL807" s="20"/>
      <c r="KKM807" s="20"/>
      <c r="KKN807" s="20"/>
      <c r="KKO807" s="20"/>
      <c r="KKP807" s="20"/>
      <c r="KKQ807" s="20"/>
      <c r="KKR807" s="20"/>
      <c r="KKS807" s="20"/>
      <c r="KKT807" s="20"/>
      <c r="KKU807" s="20"/>
      <c r="KKV807" s="20"/>
      <c r="KKW807" s="20"/>
      <c r="KKX807" s="20"/>
      <c r="KKY807" s="20"/>
      <c r="KKZ807" s="20"/>
      <c r="KLA807" s="20"/>
      <c r="KLB807" s="20"/>
      <c r="KLC807" s="20"/>
      <c r="KLD807" s="20"/>
      <c r="KLE807" s="20"/>
      <c r="KLF807" s="20"/>
      <c r="KLG807" s="20"/>
      <c r="KLH807" s="20"/>
      <c r="KLI807" s="20"/>
      <c r="KLJ807" s="20"/>
      <c r="KLK807" s="20"/>
      <c r="KLL807" s="20"/>
      <c r="KLM807" s="20"/>
      <c r="KLN807" s="20"/>
      <c r="KLO807" s="20"/>
      <c r="KLP807" s="20"/>
      <c r="KLQ807" s="20"/>
      <c r="KLR807" s="20"/>
      <c r="KLS807" s="20"/>
      <c r="KLT807" s="20"/>
      <c r="KLU807" s="20"/>
      <c r="KLV807" s="20"/>
      <c r="KLW807" s="20"/>
      <c r="KLX807" s="20"/>
      <c r="KLY807" s="20"/>
      <c r="KLZ807" s="20"/>
      <c r="KMA807" s="20"/>
      <c r="KMB807" s="20"/>
      <c r="KMC807" s="20"/>
      <c r="KMD807" s="20"/>
      <c r="KME807" s="20"/>
      <c r="KMF807" s="20"/>
      <c r="KMG807" s="20"/>
      <c r="KMH807" s="20"/>
      <c r="KMI807" s="20"/>
      <c r="KMJ807" s="20"/>
      <c r="KMK807" s="20"/>
      <c r="KML807" s="20"/>
      <c r="KMM807" s="20"/>
      <c r="KMN807" s="20"/>
      <c r="KMO807" s="20"/>
      <c r="KMP807" s="20"/>
      <c r="KMQ807" s="20"/>
      <c r="KMR807" s="20"/>
      <c r="KMS807" s="20"/>
      <c r="KMT807" s="20"/>
      <c r="KMU807" s="20"/>
      <c r="KMV807" s="20"/>
      <c r="KMW807" s="20"/>
      <c r="KMX807" s="20"/>
      <c r="KMY807" s="20"/>
      <c r="KMZ807" s="20"/>
      <c r="KNA807" s="20"/>
      <c r="KNB807" s="20"/>
      <c r="KNC807" s="20"/>
      <c r="KND807" s="20"/>
      <c r="KNE807" s="20"/>
      <c r="KNF807" s="20"/>
      <c r="KNG807" s="20"/>
      <c r="KNH807" s="20"/>
      <c r="KNI807" s="20"/>
      <c r="KNJ807" s="20"/>
      <c r="KNK807" s="20"/>
      <c r="KNL807" s="20"/>
      <c r="KNM807" s="20"/>
      <c r="KNN807" s="20"/>
      <c r="KNO807" s="20"/>
      <c r="KNP807" s="20"/>
      <c r="KNQ807" s="20"/>
      <c r="KNR807" s="20"/>
      <c r="KNS807" s="20"/>
      <c r="KNT807" s="20"/>
      <c r="KNU807" s="20"/>
      <c r="KNV807" s="20"/>
      <c r="KNW807" s="20"/>
      <c r="KNX807" s="20"/>
      <c r="KNY807" s="20"/>
      <c r="KNZ807" s="20"/>
      <c r="KOA807" s="20"/>
      <c r="KOB807" s="20"/>
      <c r="KOC807" s="20"/>
      <c r="KOD807" s="20"/>
      <c r="KOE807" s="20"/>
      <c r="KOF807" s="20"/>
      <c r="KOG807" s="20"/>
      <c r="KOH807" s="20"/>
      <c r="KOI807" s="20"/>
      <c r="KOJ807" s="20"/>
      <c r="KOK807" s="20"/>
      <c r="KOL807" s="20"/>
      <c r="KOM807" s="20"/>
      <c r="KON807" s="20"/>
      <c r="KOO807" s="20"/>
      <c r="KOP807" s="20"/>
      <c r="KOQ807" s="20"/>
      <c r="KOR807" s="20"/>
      <c r="KOS807" s="20"/>
      <c r="KOT807" s="20"/>
      <c r="KOU807" s="20"/>
      <c r="KOV807" s="20"/>
      <c r="KOW807" s="20"/>
      <c r="KOX807" s="20"/>
      <c r="KOY807" s="20"/>
      <c r="KOZ807" s="20"/>
      <c r="KPA807" s="20"/>
      <c r="KPB807" s="20"/>
      <c r="KPC807" s="20"/>
      <c r="KPD807" s="20"/>
      <c r="KPE807" s="20"/>
      <c r="KPF807" s="20"/>
      <c r="KPG807" s="20"/>
      <c r="KPH807" s="20"/>
      <c r="KPI807" s="20"/>
      <c r="KPJ807" s="20"/>
      <c r="KPK807" s="20"/>
      <c r="KPL807" s="20"/>
      <c r="KPM807" s="20"/>
      <c r="KPN807" s="20"/>
      <c r="KPO807" s="20"/>
      <c r="KPP807" s="20"/>
      <c r="KPQ807" s="20"/>
      <c r="KPR807" s="20"/>
      <c r="KPS807" s="20"/>
      <c r="KPT807" s="20"/>
      <c r="KPU807" s="20"/>
      <c r="KPV807" s="20"/>
      <c r="KPW807" s="20"/>
      <c r="KPX807" s="20"/>
      <c r="KPY807" s="20"/>
      <c r="KPZ807" s="20"/>
      <c r="KQA807" s="20"/>
      <c r="KQB807" s="20"/>
      <c r="KQC807" s="20"/>
      <c r="KQD807" s="20"/>
      <c r="KQE807" s="20"/>
      <c r="KQF807" s="20"/>
      <c r="KQG807" s="20"/>
      <c r="KQH807" s="20"/>
      <c r="KQI807" s="20"/>
      <c r="KQJ807" s="20"/>
      <c r="KQK807" s="20"/>
      <c r="KQL807" s="20"/>
      <c r="KQM807" s="20"/>
      <c r="KQN807" s="20"/>
      <c r="KQO807" s="20"/>
      <c r="KQP807" s="20"/>
      <c r="KQQ807" s="20"/>
      <c r="KQR807" s="20"/>
      <c r="KQS807" s="20"/>
      <c r="KQT807" s="20"/>
      <c r="KQU807" s="20"/>
      <c r="KQV807" s="20"/>
      <c r="KQW807" s="20"/>
      <c r="KQX807" s="20"/>
      <c r="KQY807" s="20"/>
      <c r="KQZ807" s="20"/>
      <c r="KRA807" s="20"/>
      <c r="KRB807" s="20"/>
      <c r="KRC807" s="20"/>
      <c r="KRD807" s="20"/>
      <c r="KRE807" s="20"/>
      <c r="KRF807" s="20"/>
      <c r="KRG807" s="20"/>
      <c r="KRH807" s="20"/>
      <c r="KRI807" s="20"/>
      <c r="KRJ807" s="20"/>
      <c r="KRK807" s="20"/>
      <c r="KRL807" s="20"/>
      <c r="KRM807" s="20"/>
      <c r="KRN807" s="20"/>
      <c r="KRO807" s="20"/>
      <c r="KRP807" s="20"/>
      <c r="KRQ807" s="20"/>
      <c r="KRR807" s="20"/>
      <c r="KRS807" s="20"/>
      <c r="KRT807" s="20"/>
      <c r="KRU807" s="20"/>
      <c r="KRV807" s="20"/>
      <c r="KRW807" s="20"/>
      <c r="KRX807" s="20"/>
      <c r="KRY807" s="20"/>
      <c r="KRZ807" s="20"/>
      <c r="KSA807" s="20"/>
      <c r="KSB807" s="20"/>
      <c r="KSC807" s="20"/>
      <c r="KSD807" s="20"/>
      <c r="KSE807" s="20"/>
      <c r="KSF807" s="20"/>
      <c r="KSG807" s="20"/>
      <c r="KSH807" s="20"/>
      <c r="KSI807" s="20"/>
      <c r="KSJ807" s="20"/>
      <c r="KSK807" s="20"/>
      <c r="KSL807" s="20"/>
      <c r="KSM807" s="20"/>
      <c r="KSN807" s="20"/>
      <c r="KSO807" s="20"/>
      <c r="KSP807" s="20"/>
      <c r="KSQ807" s="20"/>
      <c r="KSR807" s="20"/>
      <c r="KSS807" s="20"/>
      <c r="KST807" s="20"/>
      <c r="KSU807" s="20"/>
      <c r="KSV807" s="20"/>
      <c r="KSW807" s="20"/>
      <c r="KSX807" s="20"/>
      <c r="KSY807" s="20"/>
      <c r="KSZ807" s="20"/>
      <c r="KTA807" s="20"/>
      <c r="KTB807" s="20"/>
      <c r="KTC807" s="20"/>
      <c r="KTD807" s="20"/>
      <c r="KTE807" s="20"/>
      <c r="KTF807" s="20"/>
      <c r="KTG807" s="20"/>
      <c r="KTH807" s="20"/>
      <c r="KTI807" s="20"/>
      <c r="KTJ807" s="20"/>
      <c r="KTK807" s="20"/>
      <c r="KTL807" s="20"/>
      <c r="KTM807" s="20"/>
      <c r="KTN807" s="20"/>
      <c r="KTO807" s="20"/>
      <c r="KTP807" s="20"/>
      <c r="KTQ807" s="20"/>
      <c r="KTR807" s="20"/>
      <c r="KTS807" s="20"/>
      <c r="KTT807" s="20"/>
      <c r="KTU807" s="20"/>
      <c r="KTV807" s="20"/>
      <c r="KTW807" s="20"/>
      <c r="KTX807" s="20"/>
      <c r="KTY807" s="20"/>
      <c r="KTZ807" s="20"/>
      <c r="KUA807" s="20"/>
      <c r="KUB807" s="20"/>
      <c r="KUC807" s="20"/>
      <c r="KUD807" s="20"/>
      <c r="KUE807" s="20"/>
      <c r="KUF807" s="20"/>
      <c r="KUG807" s="20"/>
      <c r="KUH807" s="20"/>
      <c r="KUI807" s="20"/>
      <c r="KUJ807" s="20"/>
      <c r="KUK807" s="20"/>
      <c r="KUL807" s="20"/>
      <c r="KUM807" s="20"/>
      <c r="KUN807" s="20"/>
      <c r="KUO807" s="20"/>
      <c r="KUP807" s="20"/>
      <c r="KUQ807" s="20"/>
      <c r="KUR807" s="20"/>
      <c r="KUS807" s="20"/>
      <c r="KUT807" s="20"/>
      <c r="KUU807" s="20"/>
      <c r="KUV807" s="20"/>
      <c r="KUW807" s="20"/>
      <c r="KUX807" s="20"/>
      <c r="KUY807" s="20"/>
      <c r="KUZ807" s="20"/>
      <c r="KVA807" s="20"/>
      <c r="KVB807" s="20"/>
      <c r="KVC807" s="20"/>
      <c r="KVD807" s="20"/>
      <c r="KVE807" s="20"/>
      <c r="KVF807" s="20"/>
      <c r="KVG807" s="20"/>
      <c r="KVH807" s="20"/>
      <c r="KVI807" s="20"/>
      <c r="KVJ807" s="20"/>
      <c r="KVK807" s="20"/>
      <c r="KVL807" s="20"/>
      <c r="KVM807" s="20"/>
      <c r="KVN807" s="20"/>
      <c r="KVO807" s="20"/>
      <c r="KVP807" s="20"/>
      <c r="KVQ807" s="20"/>
      <c r="KVR807" s="20"/>
      <c r="KVS807" s="20"/>
      <c r="KVT807" s="20"/>
      <c r="KVU807" s="20"/>
      <c r="KVV807" s="20"/>
      <c r="KVW807" s="20"/>
      <c r="KVX807" s="20"/>
      <c r="KVY807" s="20"/>
      <c r="KVZ807" s="20"/>
      <c r="KWA807" s="20"/>
      <c r="KWB807" s="20"/>
      <c r="KWC807" s="20"/>
      <c r="KWD807" s="20"/>
      <c r="KWE807" s="20"/>
      <c r="KWF807" s="20"/>
      <c r="KWG807" s="20"/>
      <c r="KWH807" s="20"/>
      <c r="KWI807" s="20"/>
      <c r="KWJ807" s="20"/>
      <c r="KWK807" s="20"/>
      <c r="KWL807" s="20"/>
      <c r="KWM807" s="20"/>
      <c r="KWN807" s="20"/>
      <c r="KWO807" s="20"/>
      <c r="KWP807" s="20"/>
      <c r="KWQ807" s="20"/>
      <c r="KWR807" s="20"/>
      <c r="KWS807" s="20"/>
      <c r="KWT807" s="20"/>
      <c r="KWU807" s="20"/>
      <c r="KWV807" s="20"/>
      <c r="KWW807" s="20"/>
      <c r="KWX807" s="20"/>
      <c r="KWY807" s="20"/>
      <c r="KWZ807" s="20"/>
      <c r="KXA807" s="20"/>
      <c r="KXB807" s="20"/>
      <c r="KXC807" s="20"/>
      <c r="KXD807" s="20"/>
      <c r="KXE807" s="20"/>
      <c r="KXF807" s="20"/>
      <c r="KXG807" s="20"/>
      <c r="KXH807" s="20"/>
      <c r="KXI807" s="20"/>
      <c r="KXJ807" s="20"/>
      <c r="KXK807" s="20"/>
      <c r="KXL807" s="20"/>
      <c r="KXM807" s="20"/>
      <c r="KXN807" s="20"/>
      <c r="KXO807" s="20"/>
      <c r="KXP807" s="20"/>
      <c r="KXQ807" s="20"/>
      <c r="KXR807" s="20"/>
      <c r="KXS807" s="20"/>
      <c r="KXT807" s="20"/>
      <c r="KXU807" s="20"/>
      <c r="KXV807" s="20"/>
      <c r="KXW807" s="20"/>
      <c r="KXX807" s="20"/>
      <c r="KXY807" s="20"/>
      <c r="KXZ807" s="20"/>
      <c r="KYA807" s="20"/>
      <c r="KYB807" s="20"/>
      <c r="KYC807" s="20"/>
      <c r="KYD807" s="20"/>
      <c r="KYE807" s="20"/>
      <c r="KYF807" s="20"/>
      <c r="KYG807" s="20"/>
      <c r="KYH807" s="20"/>
      <c r="KYI807" s="20"/>
      <c r="KYJ807" s="20"/>
      <c r="KYK807" s="20"/>
      <c r="KYL807" s="20"/>
      <c r="KYM807" s="20"/>
      <c r="KYN807" s="20"/>
      <c r="KYO807" s="20"/>
      <c r="KYP807" s="20"/>
      <c r="KYQ807" s="20"/>
      <c r="KYR807" s="20"/>
      <c r="KYS807" s="20"/>
      <c r="KYT807" s="20"/>
      <c r="KYU807" s="20"/>
      <c r="KYV807" s="20"/>
      <c r="KYW807" s="20"/>
      <c r="KYX807" s="20"/>
      <c r="KYY807" s="20"/>
      <c r="KYZ807" s="20"/>
      <c r="KZA807" s="20"/>
      <c r="KZB807" s="20"/>
      <c r="KZC807" s="20"/>
      <c r="KZD807" s="20"/>
      <c r="KZE807" s="20"/>
      <c r="KZF807" s="20"/>
      <c r="KZG807" s="20"/>
      <c r="KZH807" s="20"/>
      <c r="KZI807" s="20"/>
      <c r="KZJ807" s="20"/>
      <c r="KZK807" s="20"/>
      <c r="KZL807" s="20"/>
      <c r="KZM807" s="20"/>
      <c r="KZN807" s="20"/>
      <c r="KZO807" s="20"/>
      <c r="KZP807" s="20"/>
      <c r="KZQ807" s="20"/>
      <c r="KZR807" s="20"/>
      <c r="KZS807" s="20"/>
      <c r="KZT807" s="20"/>
      <c r="KZU807" s="20"/>
      <c r="KZV807" s="20"/>
      <c r="KZW807" s="20"/>
      <c r="KZX807" s="20"/>
      <c r="KZY807" s="20"/>
      <c r="KZZ807" s="20"/>
      <c r="LAA807" s="20"/>
      <c r="LAB807" s="20"/>
      <c r="LAC807" s="20"/>
      <c r="LAD807" s="20"/>
      <c r="LAE807" s="20"/>
      <c r="LAF807" s="20"/>
      <c r="LAG807" s="20"/>
      <c r="LAH807" s="20"/>
      <c r="LAI807" s="20"/>
      <c r="LAJ807" s="20"/>
      <c r="LAK807" s="20"/>
      <c r="LAL807" s="20"/>
      <c r="LAM807" s="20"/>
      <c r="LAN807" s="20"/>
      <c r="LAO807" s="20"/>
      <c r="LAP807" s="20"/>
      <c r="LAQ807" s="20"/>
      <c r="LAR807" s="20"/>
      <c r="LAS807" s="20"/>
      <c r="LAT807" s="20"/>
      <c r="LAU807" s="20"/>
      <c r="LAV807" s="20"/>
      <c r="LAW807" s="20"/>
      <c r="LAX807" s="20"/>
      <c r="LAY807" s="20"/>
      <c r="LAZ807" s="20"/>
      <c r="LBA807" s="20"/>
      <c r="LBB807" s="20"/>
      <c r="LBC807" s="20"/>
      <c r="LBD807" s="20"/>
      <c r="LBE807" s="20"/>
      <c r="LBF807" s="20"/>
      <c r="LBG807" s="20"/>
      <c r="LBH807" s="20"/>
      <c r="LBI807" s="20"/>
      <c r="LBJ807" s="20"/>
      <c r="LBK807" s="20"/>
      <c r="LBL807" s="20"/>
      <c r="LBM807" s="20"/>
      <c r="LBN807" s="20"/>
      <c r="LBO807" s="20"/>
      <c r="LBP807" s="20"/>
      <c r="LBQ807" s="20"/>
      <c r="LBR807" s="20"/>
      <c r="LBS807" s="20"/>
      <c r="LBT807" s="20"/>
      <c r="LBU807" s="20"/>
      <c r="LBV807" s="20"/>
      <c r="LBW807" s="20"/>
      <c r="LBX807" s="20"/>
      <c r="LBY807" s="20"/>
      <c r="LBZ807" s="20"/>
      <c r="LCA807" s="20"/>
      <c r="LCB807" s="20"/>
      <c r="LCC807" s="20"/>
      <c r="LCD807" s="20"/>
      <c r="LCE807" s="20"/>
      <c r="LCF807" s="20"/>
      <c r="LCG807" s="20"/>
      <c r="LCH807" s="20"/>
      <c r="LCI807" s="20"/>
      <c r="LCJ807" s="20"/>
      <c r="LCK807" s="20"/>
      <c r="LCL807" s="20"/>
      <c r="LCM807" s="20"/>
      <c r="LCN807" s="20"/>
      <c r="LCO807" s="20"/>
      <c r="LCP807" s="20"/>
      <c r="LCQ807" s="20"/>
      <c r="LCR807" s="20"/>
      <c r="LCS807" s="20"/>
      <c r="LCT807" s="20"/>
      <c r="LCU807" s="20"/>
      <c r="LCV807" s="20"/>
      <c r="LCW807" s="20"/>
      <c r="LCX807" s="20"/>
      <c r="LCY807" s="20"/>
      <c r="LCZ807" s="20"/>
      <c r="LDA807" s="20"/>
      <c r="LDB807" s="20"/>
      <c r="LDC807" s="20"/>
      <c r="LDD807" s="20"/>
      <c r="LDE807" s="20"/>
      <c r="LDF807" s="20"/>
      <c r="LDG807" s="20"/>
      <c r="LDH807" s="20"/>
      <c r="LDI807" s="20"/>
      <c r="LDJ807" s="20"/>
      <c r="LDK807" s="20"/>
      <c r="LDL807" s="20"/>
      <c r="LDM807" s="20"/>
      <c r="LDN807" s="20"/>
      <c r="LDO807" s="20"/>
      <c r="LDP807" s="20"/>
      <c r="LDQ807" s="20"/>
      <c r="LDR807" s="20"/>
      <c r="LDS807" s="20"/>
      <c r="LDT807" s="20"/>
      <c r="LDU807" s="20"/>
      <c r="LDV807" s="20"/>
      <c r="LDW807" s="20"/>
      <c r="LDX807" s="20"/>
      <c r="LDY807" s="20"/>
      <c r="LDZ807" s="20"/>
      <c r="LEA807" s="20"/>
      <c r="LEB807" s="20"/>
      <c r="LEC807" s="20"/>
      <c r="LED807" s="20"/>
      <c r="LEE807" s="20"/>
      <c r="LEF807" s="20"/>
      <c r="LEG807" s="20"/>
      <c r="LEH807" s="20"/>
      <c r="LEI807" s="20"/>
      <c r="LEJ807" s="20"/>
      <c r="LEK807" s="20"/>
      <c r="LEL807" s="20"/>
      <c r="LEM807" s="20"/>
      <c r="LEN807" s="20"/>
      <c r="LEO807" s="20"/>
      <c r="LEP807" s="20"/>
      <c r="LEQ807" s="20"/>
      <c r="LER807" s="20"/>
      <c r="LES807" s="20"/>
      <c r="LET807" s="20"/>
      <c r="LEU807" s="20"/>
      <c r="LEV807" s="20"/>
      <c r="LEW807" s="20"/>
      <c r="LEX807" s="20"/>
      <c r="LEY807" s="20"/>
      <c r="LEZ807" s="20"/>
      <c r="LFA807" s="20"/>
      <c r="LFB807" s="20"/>
      <c r="LFC807" s="20"/>
      <c r="LFD807" s="20"/>
      <c r="LFE807" s="20"/>
      <c r="LFF807" s="20"/>
      <c r="LFG807" s="20"/>
      <c r="LFH807" s="20"/>
      <c r="LFI807" s="20"/>
      <c r="LFJ807" s="20"/>
      <c r="LFK807" s="20"/>
      <c r="LFL807" s="20"/>
      <c r="LFM807" s="20"/>
      <c r="LFN807" s="20"/>
      <c r="LFO807" s="20"/>
      <c r="LFP807" s="20"/>
      <c r="LFQ807" s="20"/>
      <c r="LFR807" s="20"/>
      <c r="LFS807" s="20"/>
      <c r="LFT807" s="20"/>
      <c r="LFU807" s="20"/>
      <c r="LFV807" s="20"/>
      <c r="LFW807" s="20"/>
      <c r="LFX807" s="20"/>
      <c r="LFY807" s="20"/>
      <c r="LFZ807" s="20"/>
      <c r="LGA807" s="20"/>
      <c r="LGB807" s="20"/>
      <c r="LGC807" s="20"/>
      <c r="LGD807" s="20"/>
      <c r="LGE807" s="20"/>
      <c r="LGF807" s="20"/>
      <c r="LGG807" s="20"/>
      <c r="LGH807" s="20"/>
      <c r="LGI807" s="20"/>
      <c r="LGJ807" s="20"/>
      <c r="LGK807" s="20"/>
      <c r="LGL807" s="20"/>
      <c r="LGM807" s="20"/>
      <c r="LGN807" s="20"/>
      <c r="LGO807" s="20"/>
      <c r="LGP807" s="20"/>
      <c r="LGQ807" s="20"/>
      <c r="LGR807" s="20"/>
      <c r="LGS807" s="20"/>
      <c r="LGT807" s="20"/>
      <c r="LGU807" s="20"/>
      <c r="LGV807" s="20"/>
      <c r="LGW807" s="20"/>
      <c r="LGX807" s="20"/>
      <c r="LGY807" s="20"/>
      <c r="LGZ807" s="20"/>
      <c r="LHA807" s="20"/>
      <c r="LHB807" s="20"/>
      <c r="LHC807" s="20"/>
      <c r="LHD807" s="20"/>
      <c r="LHE807" s="20"/>
      <c r="LHF807" s="20"/>
      <c r="LHG807" s="20"/>
      <c r="LHH807" s="20"/>
      <c r="LHI807" s="20"/>
      <c r="LHJ807" s="20"/>
      <c r="LHK807" s="20"/>
      <c r="LHL807" s="20"/>
      <c r="LHM807" s="20"/>
      <c r="LHN807" s="20"/>
      <c r="LHO807" s="20"/>
      <c r="LHP807" s="20"/>
      <c r="LHQ807" s="20"/>
      <c r="LHR807" s="20"/>
      <c r="LHS807" s="20"/>
      <c r="LHT807" s="20"/>
      <c r="LHU807" s="20"/>
      <c r="LHV807" s="20"/>
      <c r="LHW807" s="20"/>
      <c r="LHX807" s="20"/>
      <c r="LHY807" s="20"/>
      <c r="LHZ807" s="20"/>
      <c r="LIA807" s="20"/>
      <c r="LIB807" s="20"/>
      <c r="LIC807" s="20"/>
      <c r="LID807" s="20"/>
      <c r="LIE807" s="20"/>
      <c r="LIF807" s="20"/>
      <c r="LIG807" s="20"/>
      <c r="LIH807" s="20"/>
      <c r="LII807" s="20"/>
      <c r="LIJ807" s="20"/>
      <c r="LIK807" s="20"/>
      <c r="LIL807" s="20"/>
      <c r="LIM807" s="20"/>
      <c r="LIN807" s="20"/>
      <c r="LIO807" s="20"/>
      <c r="LIP807" s="20"/>
      <c r="LIQ807" s="20"/>
      <c r="LIR807" s="20"/>
      <c r="LIS807" s="20"/>
      <c r="LIT807" s="20"/>
      <c r="LIU807" s="20"/>
      <c r="LIV807" s="20"/>
      <c r="LIW807" s="20"/>
      <c r="LIX807" s="20"/>
      <c r="LIY807" s="20"/>
      <c r="LIZ807" s="20"/>
      <c r="LJA807" s="20"/>
      <c r="LJB807" s="20"/>
      <c r="LJC807" s="20"/>
      <c r="LJD807" s="20"/>
      <c r="LJE807" s="20"/>
      <c r="LJF807" s="20"/>
      <c r="LJG807" s="20"/>
      <c r="LJH807" s="20"/>
      <c r="LJI807" s="20"/>
      <c r="LJJ807" s="20"/>
      <c r="LJK807" s="20"/>
      <c r="LJL807" s="20"/>
      <c r="LJM807" s="20"/>
      <c r="LJN807" s="20"/>
      <c r="LJO807" s="20"/>
      <c r="LJP807" s="20"/>
      <c r="LJQ807" s="20"/>
      <c r="LJR807" s="20"/>
      <c r="LJS807" s="20"/>
      <c r="LJT807" s="20"/>
      <c r="LJU807" s="20"/>
      <c r="LJV807" s="20"/>
      <c r="LJW807" s="20"/>
      <c r="LJX807" s="20"/>
      <c r="LJY807" s="20"/>
      <c r="LJZ807" s="20"/>
      <c r="LKA807" s="20"/>
      <c r="LKB807" s="20"/>
      <c r="LKC807" s="20"/>
      <c r="LKD807" s="20"/>
      <c r="LKE807" s="20"/>
      <c r="LKF807" s="20"/>
      <c r="LKG807" s="20"/>
      <c r="LKH807" s="20"/>
      <c r="LKI807" s="20"/>
      <c r="LKJ807" s="20"/>
      <c r="LKK807" s="20"/>
      <c r="LKL807" s="20"/>
      <c r="LKM807" s="20"/>
      <c r="LKN807" s="20"/>
      <c r="LKO807" s="20"/>
      <c r="LKP807" s="20"/>
      <c r="LKQ807" s="20"/>
      <c r="LKR807" s="20"/>
      <c r="LKS807" s="20"/>
      <c r="LKT807" s="20"/>
      <c r="LKU807" s="20"/>
      <c r="LKV807" s="20"/>
      <c r="LKW807" s="20"/>
      <c r="LKX807" s="20"/>
      <c r="LKY807" s="20"/>
      <c r="LKZ807" s="20"/>
      <c r="LLA807" s="20"/>
      <c r="LLB807" s="20"/>
      <c r="LLC807" s="20"/>
      <c r="LLD807" s="20"/>
      <c r="LLE807" s="20"/>
      <c r="LLF807" s="20"/>
      <c r="LLG807" s="20"/>
      <c r="LLH807" s="20"/>
      <c r="LLI807" s="20"/>
      <c r="LLJ807" s="20"/>
      <c r="LLK807" s="20"/>
      <c r="LLL807" s="20"/>
      <c r="LLM807" s="20"/>
      <c r="LLN807" s="20"/>
      <c r="LLO807" s="20"/>
      <c r="LLP807" s="20"/>
      <c r="LLQ807" s="20"/>
      <c r="LLR807" s="20"/>
      <c r="LLS807" s="20"/>
      <c r="LLT807" s="20"/>
      <c r="LLU807" s="20"/>
      <c r="LLV807" s="20"/>
      <c r="LLW807" s="20"/>
      <c r="LLX807" s="20"/>
      <c r="LLY807" s="20"/>
      <c r="LLZ807" s="20"/>
      <c r="LMA807" s="20"/>
      <c r="LMB807" s="20"/>
      <c r="LMC807" s="20"/>
      <c r="LMD807" s="20"/>
      <c r="LME807" s="20"/>
      <c r="LMF807" s="20"/>
      <c r="LMG807" s="20"/>
      <c r="LMH807" s="20"/>
      <c r="LMI807" s="20"/>
      <c r="LMJ807" s="20"/>
      <c r="LMK807" s="20"/>
      <c r="LML807" s="20"/>
      <c r="LMM807" s="20"/>
      <c r="LMN807" s="20"/>
      <c r="LMO807" s="20"/>
      <c r="LMP807" s="20"/>
      <c r="LMQ807" s="20"/>
      <c r="LMR807" s="20"/>
      <c r="LMS807" s="20"/>
      <c r="LMT807" s="20"/>
      <c r="LMU807" s="20"/>
      <c r="LMV807" s="20"/>
      <c r="LMW807" s="20"/>
      <c r="LMX807" s="20"/>
      <c r="LMY807" s="20"/>
      <c r="LMZ807" s="20"/>
      <c r="LNA807" s="20"/>
      <c r="LNB807" s="20"/>
      <c r="LNC807" s="20"/>
      <c r="LND807" s="20"/>
      <c r="LNE807" s="20"/>
      <c r="LNF807" s="20"/>
      <c r="LNG807" s="20"/>
      <c r="LNH807" s="20"/>
      <c r="LNI807" s="20"/>
      <c r="LNJ807" s="20"/>
      <c r="LNK807" s="20"/>
      <c r="LNL807" s="20"/>
      <c r="LNM807" s="20"/>
      <c r="LNN807" s="20"/>
      <c r="LNO807" s="20"/>
      <c r="LNP807" s="20"/>
      <c r="LNQ807" s="20"/>
      <c r="LNR807" s="20"/>
      <c r="LNS807" s="20"/>
      <c r="LNT807" s="20"/>
      <c r="LNU807" s="20"/>
      <c r="LNV807" s="20"/>
      <c r="LNW807" s="20"/>
      <c r="LNX807" s="20"/>
      <c r="LNY807" s="20"/>
      <c r="LNZ807" s="20"/>
      <c r="LOA807" s="20"/>
      <c r="LOB807" s="20"/>
      <c r="LOC807" s="20"/>
      <c r="LOD807" s="20"/>
      <c r="LOE807" s="20"/>
      <c r="LOF807" s="20"/>
      <c r="LOG807" s="20"/>
      <c r="LOH807" s="20"/>
      <c r="LOI807" s="20"/>
      <c r="LOJ807" s="20"/>
      <c r="LOK807" s="20"/>
      <c r="LOL807" s="20"/>
      <c r="LOM807" s="20"/>
      <c r="LON807" s="20"/>
      <c r="LOO807" s="20"/>
      <c r="LOP807" s="20"/>
      <c r="LOQ807" s="20"/>
      <c r="LOR807" s="20"/>
      <c r="LOS807" s="20"/>
      <c r="LOT807" s="20"/>
      <c r="LOU807" s="20"/>
      <c r="LOV807" s="20"/>
      <c r="LOW807" s="20"/>
      <c r="LOX807" s="20"/>
      <c r="LOY807" s="20"/>
      <c r="LOZ807" s="20"/>
      <c r="LPA807" s="20"/>
      <c r="LPB807" s="20"/>
      <c r="LPC807" s="20"/>
      <c r="LPD807" s="20"/>
      <c r="LPE807" s="20"/>
      <c r="LPF807" s="20"/>
      <c r="LPG807" s="20"/>
      <c r="LPH807" s="20"/>
      <c r="LPI807" s="20"/>
      <c r="LPJ807" s="20"/>
      <c r="LPK807" s="20"/>
      <c r="LPL807" s="20"/>
      <c r="LPM807" s="20"/>
      <c r="LPN807" s="20"/>
      <c r="LPO807" s="20"/>
      <c r="LPP807" s="20"/>
      <c r="LPQ807" s="20"/>
      <c r="LPR807" s="20"/>
      <c r="LPS807" s="20"/>
      <c r="LPT807" s="20"/>
      <c r="LPU807" s="20"/>
      <c r="LPV807" s="20"/>
      <c r="LPW807" s="20"/>
      <c r="LPX807" s="20"/>
      <c r="LPY807" s="20"/>
      <c r="LPZ807" s="20"/>
      <c r="LQA807" s="20"/>
      <c r="LQB807" s="20"/>
      <c r="LQC807" s="20"/>
      <c r="LQD807" s="20"/>
      <c r="LQE807" s="20"/>
      <c r="LQF807" s="20"/>
      <c r="LQG807" s="20"/>
      <c r="LQH807" s="20"/>
      <c r="LQI807" s="20"/>
      <c r="LQJ807" s="20"/>
      <c r="LQK807" s="20"/>
      <c r="LQL807" s="20"/>
      <c r="LQM807" s="20"/>
      <c r="LQN807" s="20"/>
      <c r="LQO807" s="20"/>
      <c r="LQP807" s="20"/>
      <c r="LQQ807" s="20"/>
      <c r="LQR807" s="20"/>
      <c r="LQS807" s="20"/>
      <c r="LQT807" s="20"/>
      <c r="LQU807" s="20"/>
      <c r="LQV807" s="20"/>
      <c r="LQW807" s="20"/>
      <c r="LQX807" s="20"/>
      <c r="LQY807" s="20"/>
      <c r="LQZ807" s="20"/>
      <c r="LRA807" s="20"/>
      <c r="LRB807" s="20"/>
      <c r="LRC807" s="20"/>
      <c r="LRD807" s="20"/>
      <c r="LRE807" s="20"/>
      <c r="LRF807" s="20"/>
      <c r="LRG807" s="20"/>
      <c r="LRH807" s="20"/>
      <c r="LRI807" s="20"/>
      <c r="LRJ807" s="20"/>
      <c r="LRK807" s="20"/>
      <c r="LRL807" s="20"/>
      <c r="LRM807" s="20"/>
      <c r="LRN807" s="20"/>
      <c r="LRO807" s="20"/>
      <c r="LRP807" s="20"/>
      <c r="LRQ807" s="20"/>
      <c r="LRR807" s="20"/>
      <c r="LRS807" s="20"/>
      <c r="LRT807" s="20"/>
      <c r="LRU807" s="20"/>
      <c r="LRV807" s="20"/>
      <c r="LRW807" s="20"/>
      <c r="LRX807" s="20"/>
      <c r="LRY807" s="20"/>
      <c r="LRZ807" s="20"/>
      <c r="LSA807" s="20"/>
      <c r="LSB807" s="20"/>
      <c r="LSC807" s="20"/>
      <c r="LSD807" s="20"/>
      <c r="LSE807" s="20"/>
      <c r="LSF807" s="20"/>
      <c r="LSG807" s="20"/>
      <c r="LSH807" s="20"/>
      <c r="LSI807" s="20"/>
      <c r="LSJ807" s="20"/>
      <c r="LSK807" s="20"/>
      <c r="LSL807" s="20"/>
      <c r="LSM807" s="20"/>
      <c r="LSN807" s="20"/>
      <c r="LSO807" s="20"/>
      <c r="LSP807" s="20"/>
      <c r="LSQ807" s="20"/>
      <c r="LSR807" s="20"/>
      <c r="LSS807" s="20"/>
      <c r="LST807" s="20"/>
      <c r="LSU807" s="20"/>
      <c r="LSV807" s="20"/>
      <c r="LSW807" s="20"/>
      <c r="LSX807" s="20"/>
      <c r="LSY807" s="20"/>
      <c r="LSZ807" s="20"/>
      <c r="LTA807" s="20"/>
      <c r="LTB807" s="20"/>
      <c r="LTC807" s="20"/>
      <c r="LTD807" s="20"/>
      <c r="LTE807" s="20"/>
      <c r="LTF807" s="20"/>
      <c r="LTG807" s="20"/>
      <c r="LTH807" s="20"/>
      <c r="LTI807" s="20"/>
      <c r="LTJ807" s="20"/>
      <c r="LTK807" s="20"/>
      <c r="LTL807" s="20"/>
      <c r="LTM807" s="20"/>
      <c r="LTN807" s="20"/>
      <c r="LTO807" s="20"/>
      <c r="LTP807" s="20"/>
      <c r="LTQ807" s="20"/>
      <c r="LTR807" s="20"/>
      <c r="LTS807" s="20"/>
      <c r="LTT807" s="20"/>
      <c r="LTU807" s="20"/>
      <c r="LTV807" s="20"/>
      <c r="LTW807" s="20"/>
      <c r="LTX807" s="20"/>
      <c r="LTY807" s="20"/>
      <c r="LTZ807" s="20"/>
      <c r="LUA807" s="20"/>
      <c r="LUB807" s="20"/>
      <c r="LUC807" s="20"/>
      <c r="LUD807" s="20"/>
      <c r="LUE807" s="20"/>
      <c r="LUF807" s="20"/>
      <c r="LUG807" s="20"/>
      <c r="LUH807" s="20"/>
      <c r="LUI807" s="20"/>
      <c r="LUJ807" s="20"/>
      <c r="LUK807" s="20"/>
      <c r="LUL807" s="20"/>
      <c r="LUM807" s="20"/>
      <c r="LUN807" s="20"/>
      <c r="LUO807" s="20"/>
      <c r="LUP807" s="20"/>
      <c r="LUQ807" s="20"/>
      <c r="LUR807" s="20"/>
      <c r="LUS807" s="20"/>
      <c r="LUT807" s="20"/>
      <c r="LUU807" s="20"/>
      <c r="LUV807" s="20"/>
      <c r="LUW807" s="20"/>
      <c r="LUX807" s="20"/>
      <c r="LUY807" s="20"/>
      <c r="LUZ807" s="20"/>
      <c r="LVA807" s="20"/>
      <c r="LVB807" s="20"/>
      <c r="LVC807" s="20"/>
      <c r="LVD807" s="20"/>
      <c r="LVE807" s="20"/>
      <c r="LVF807" s="20"/>
      <c r="LVG807" s="20"/>
      <c r="LVH807" s="20"/>
      <c r="LVI807" s="20"/>
      <c r="LVJ807" s="20"/>
      <c r="LVK807" s="20"/>
      <c r="LVL807" s="20"/>
      <c r="LVM807" s="20"/>
      <c r="LVN807" s="20"/>
      <c r="LVO807" s="20"/>
      <c r="LVP807" s="20"/>
      <c r="LVQ807" s="20"/>
      <c r="LVR807" s="20"/>
      <c r="LVS807" s="20"/>
      <c r="LVT807" s="20"/>
      <c r="LVU807" s="20"/>
      <c r="LVV807" s="20"/>
      <c r="LVW807" s="20"/>
      <c r="LVX807" s="20"/>
      <c r="LVY807" s="20"/>
      <c r="LVZ807" s="20"/>
      <c r="LWA807" s="20"/>
      <c r="LWB807" s="20"/>
      <c r="LWC807" s="20"/>
      <c r="LWD807" s="20"/>
      <c r="LWE807" s="20"/>
      <c r="LWF807" s="20"/>
      <c r="LWG807" s="20"/>
      <c r="LWH807" s="20"/>
      <c r="LWI807" s="20"/>
      <c r="LWJ807" s="20"/>
      <c r="LWK807" s="20"/>
      <c r="LWL807" s="20"/>
      <c r="LWM807" s="20"/>
      <c r="LWN807" s="20"/>
      <c r="LWO807" s="20"/>
      <c r="LWP807" s="20"/>
      <c r="LWQ807" s="20"/>
      <c r="LWR807" s="20"/>
      <c r="LWS807" s="20"/>
      <c r="LWT807" s="20"/>
      <c r="LWU807" s="20"/>
      <c r="LWV807" s="20"/>
      <c r="LWW807" s="20"/>
      <c r="LWX807" s="20"/>
      <c r="LWY807" s="20"/>
      <c r="LWZ807" s="20"/>
      <c r="LXA807" s="20"/>
      <c r="LXB807" s="20"/>
      <c r="LXC807" s="20"/>
      <c r="LXD807" s="20"/>
      <c r="LXE807" s="20"/>
      <c r="LXF807" s="20"/>
      <c r="LXG807" s="20"/>
      <c r="LXH807" s="20"/>
      <c r="LXI807" s="20"/>
      <c r="LXJ807" s="20"/>
      <c r="LXK807" s="20"/>
      <c r="LXL807" s="20"/>
      <c r="LXM807" s="20"/>
      <c r="LXN807" s="20"/>
      <c r="LXO807" s="20"/>
      <c r="LXP807" s="20"/>
      <c r="LXQ807" s="20"/>
      <c r="LXR807" s="20"/>
      <c r="LXS807" s="20"/>
      <c r="LXT807" s="20"/>
      <c r="LXU807" s="20"/>
      <c r="LXV807" s="20"/>
      <c r="LXW807" s="20"/>
      <c r="LXX807" s="20"/>
      <c r="LXY807" s="20"/>
      <c r="LXZ807" s="20"/>
      <c r="LYA807" s="20"/>
      <c r="LYB807" s="20"/>
      <c r="LYC807" s="20"/>
      <c r="LYD807" s="20"/>
      <c r="LYE807" s="20"/>
      <c r="LYF807" s="20"/>
      <c r="LYG807" s="20"/>
      <c r="LYH807" s="20"/>
      <c r="LYI807" s="20"/>
      <c r="LYJ807" s="20"/>
      <c r="LYK807" s="20"/>
      <c r="LYL807" s="20"/>
      <c r="LYM807" s="20"/>
      <c r="LYN807" s="20"/>
      <c r="LYO807" s="20"/>
      <c r="LYP807" s="20"/>
      <c r="LYQ807" s="20"/>
      <c r="LYR807" s="20"/>
      <c r="LYS807" s="20"/>
      <c r="LYT807" s="20"/>
      <c r="LYU807" s="20"/>
      <c r="LYV807" s="20"/>
      <c r="LYW807" s="20"/>
      <c r="LYX807" s="20"/>
      <c r="LYY807" s="20"/>
      <c r="LYZ807" s="20"/>
      <c r="LZA807" s="20"/>
      <c r="LZB807" s="20"/>
      <c r="LZC807" s="20"/>
      <c r="LZD807" s="20"/>
      <c r="LZE807" s="20"/>
      <c r="LZF807" s="20"/>
      <c r="LZG807" s="20"/>
      <c r="LZH807" s="20"/>
      <c r="LZI807" s="20"/>
      <c r="LZJ807" s="20"/>
      <c r="LZK807" s="20"/>
      <c r="LZL807" s="20"/>
      <c r="LZM807" s="20"/>
      <c r="LZN807" s="20"/>
      <c r="LZO807" s="20"/>
      <c r="LZP807" s="20"/>
      <c r="LZQ807" s="20"/>
      <c r="LZR807" s="20"/>
      <c r="LZS807" s="20"/>
      <c r="LZT807" s="20"/>
      <c r="LZU807" s="20"/>
      <c r="LZV807" s="20"/>
      <c r="LZW807" s="20"/>
      <c r="LZX807" s="20"/>
      <c r="LZY807" s="20"/>
      <c r="LZZ807" s="20"/>
      <c r="MAA807" s="20"/>
      <c r="MAB807" s="20"/>
      <c r="MAC807" s="20"/>
      <c r="MAD807" s="20"/>
      <c r="MAE807" s="20"/>
      <c r="MAF807" s="20"/>
      <c r="MAG807" s="20"/>
      <c r="MAH807" s="20"/>
      <c r="MAI807" s="20"/>
      <c r="MAJ807" s="20"/>
      <c r="MAK807" s="20"/>
      <c r="MAL807" s="20"/>
      <c r="MAM807" s="20"/>
      <c r="MAN807" s="20"/>
      <c r="MAO807" s="20"/>
      <c r="MAP807" s="20"/>
      <c r="MAQ807" s="20"/>
      <c r="MAR807" s="20"/>
      <c r="MAS807" s="20"/>
      <c r="MAT807" s="20"/>
      <c r="MAU807" s="20"/>
      <c r="MAV807" s="20"/>
      <c r="MAW807" s="20"/>
      <c r="MAX807" s="20"/>
      <c r="MAY807" s="20"/>
      <c r="MAZ807" s="20"/>
      <c r="MBA807" s="20"/>
      <c r="MBB807" s="20"/>
      <c r="MBC807" s="20"/>
      <c r="MBD807" s="20"/>
      <c r="MBE807" s="20"/>
      <c r="MBF807" s="20"/>
      <c r="MBG807" s="20"/>
      <c r="MBH807" s="20"/>
      <c r="MBI807" s="20"/>
      <c r="MBJ807" s="20"/>
      <c r="MBK807" s="20"/>
      <c r="MBL807" s="20"/>
      <c r="MBM807" s="20"/>
      <c r="MBN807" s="20"/>
      <c r="MBO807" s="20"/>
      <c r="MBP807" s="20"/>
      <c r="MBQ807" s="20"/>
      <c r="MBR807" s="20"/>
      <c r="MBS807" s="20"/>
      <c r="MBT807" s="20"/>
      <c r="MBU807" s="20"/>
      <c r="MBV807" s="20"/>
      <c r="MBW807" s="20"/>
      <c r="MBX807" s="20"/>
      <c r="MBY807" s="20"/>
      <c r="MBZ807" s="20"/>
      <c r="MCA807" s="20"/>
      <c r="MCB807" s="20"/>
      <c r="MCC807" s="20"/>
      <c r="MCD807" s="20"/>
      <c r="MCE807" s="20"/>
      <c r="MCF807" s="20"/>
      <c r="MCG807" s="20"/>
      <c r="MCH807" s="20"/>
      <c r="MCI807" s="20"/>
      <c r="MCJ807" s="20"/>
      <c r="MCK807" s="20"/>
      <c r="MCL807" s="20"/>
      <c r="MCM807" s="20"/>
      <c r="MCN807" s="20"/>
      <c r="MCO807" s="20"/>
      <c r="MCP807" s="20"/>
      <c r="MCQ807" s="20"/>
      <c r="MCR807" s="20"/>
      <c r="MCS807" s="20"/>
      <c r="MCT807" s="20"/>
      <c r="MCU807" s="20"/>
      <c r="MCV807" s="20"/>
      <c r="MCW807" s="20"/>
      <c r="MCX807" s="20"/>
      <c r="MCY807" s="20"/>
      <c r="MCZ807" s="20"/>
      <c r="MDA807" s="20"/>
      <c r="MDB807" s="20"/>
      <c r="MDC807" s="20"/>
      <c r="MDD807" s="20"/>
      <c r="MDE807" s="20"/>
      <c r="MDF807" s="20"/>
      <c r="MDG807" s="20"/>
      <c r="MDH807" s="20"/>
      <c r="MDI807" s="20"/>
      <c r="MDJ807" s="20"/>
      <c r="MDK807" s="20"/>
      <c r="MDL807" s="20"/>
      <c r="MDM807" s="20"/>
      <c r="MDN807" s="20"/>
      <c r="MDO807" s="20"/>
      <c r="MDP807" s="20"/>
      <c r="MDQ807" s="20"/>
      <c r="MDR807" s="20"/>
      <c r="MDS807" s="20"/>
      <c r="MDT807" s="20"/>
      <c r="MDU807" s="20"/>
      <c r="MDV807" s="20"/>
      <c r="MDW807" s="20"/>
      <c r="MDX807" s="20"/>
      <c r="MDY807" s="20"/>
      <c r="MDZ807" s="20"/>
      <c r="MEA807" s="20"/>
      <c r="MEB807" s="20"/>
      <c r="MEC807" s="20"/>
      <c r="MED807" s="20"/>
      <c r="MEE807" s="20"/>
      <c r="MEF807" s="20"/>
      <c r="MEG807" s="20"/>
      <c r="MEH807" s="20"/>
      <c r="MEI807" s="20"/>
      <c r="MEJ807" s="20"/>
      <c r="MEK807" s="20"/>
      <c r="MEL807" s="20"/>
      <c r="MEM807" s="20"/>
      <c r="MEN807" s="20"/>
      <c r="MEO807" s="20"/>
      <c r="MEP807" s="20"/>
      <c r="MEQ807" s="20"/>
      <c r="MER807" s="20"/>
      <c r="MES807" s="20"/>
      <c r="MET807" s="20"/>
      <c r="MEU807" s="20"/>
      <c r="MEV807" s="20"/>
      <c r="MEW807" s="20"/>
      <c r="MEX807" s="20"/>
      <c r="MEY807" s="20"/>
      <c r="MEZ807" s="20"/>
      <c r="MFA807" s="20"/>
      <c r="MFB807" s="20"/>
      <c r="MFC807" s="20"/>
      <c r="MFD807" s="20"/>
      <c r="MFE807" s="20"/>
      <c r="MFF807" s="20"/>
      <c r="MFG807" s="20"/>
      <c r="MFH807" s="20"/>
      <c r="MFI807" s="20"/>
      <c r="MFJ807" s="20"/>
      <c r="MFK807" s="20"/>
      <c r="MFL807" s="20"/>
      <c r="MFM807" s="20"/>
      <c r="MFN807" s="20"/>
      <c r="MFO807" s="20"/>
      <c r="MFP807" s="20"/>
      <c r="MFQ807" s="20"/>
      <c r="MFR807" s="20"/>
      <c r="MFS807" s="20"/>
      <c r="MFT807" s="20"/>
      <c r="MFU807" s="20"/>
      <c r="MFV807" s="20"/>
      <c r="MFW807" s="20"/>
      <c r="MFX807" s="20"/>
      <c r="MFY807" s="20"/>
      <c r="MFZ807" s="20"/>
      <c r="MGA807" s="20"/>
      <c r="MGB807" s="20"/>
      <c r="MGC807" s="20"/>
      <c r="MGD807" s="20"/>
      <c r="MGE807" s="20"/>
      <c r="MGF807" s="20"/>
      <c r="MGG807" s="20"/>
      <c r="MGH807" s="20"/>
      <c r="MGI807" s="20"/>
      <c r="MGJ807" s="20"/>
      <c r="MGK807" s="20"/>
      <c r="MGL807" s="20"/>
      <c r="MGM807" s="20"/>
      <c r="MGN807" s="20"/>
      <c r="MGO807" s="20"/>
      <c r="MGP807" s="20"/>
      <c r="MGQ807" s="20"/>
      <c r="MGR807" s="20"/>
      <c r="MGS807" s="20"/>
      <c r="MGT807" s="20"/>
      <c r="MGU807" s="20"/>
      <c r="MGV807" s="20"/>
      <c r="MGW807" s="20"/>
      <c r="MGX807" s="20"/>
      <c r="MGY807" s="20"/>
      <c r="MGZ807" s="20"/>
      <c r="MHA807" s="20"/>
      <c r="MHB807" s="20"/>
      <c r="MHC807" s="20"/>
      <c r="MHD807" s="20"/>
      <c r="MHE807" s="20"/>
      <c r="MHF807" s="20"/>
      <c r="MHG807" s="20"/>
      <c r="MHH807" s="20"/>
      <c r="MHI807" s="20"/>
      <c r="MHJ807" s="20"/>
      <c r="MHK807" s="20"/>
      <c r="MHL807" s="20"/>
      <c r="MHM807" s="20"/>
      <c r="MHN807" s="20"/>
      <c r="MHO807" s="20"/>
      <c r="MHP807" s="20"/>
      <c r="MHQ807" s="20"/>
      <c r="MHR807" s="20"/>
      <c r="MHS807" s="20"/>
      <c r="MHT807" s="20"/>
      <c r="MHU807" s="20"/>
      <c r="MHV807" s="20"/>
      <c r="MHW807" s="20"/>
      <c r="MHX807" s="20"/>
      <c r="MHY807" s="20"/>
      <c r="MHZ807" s="20"/>
      <c r="MIA807" s="20"/>
      <c r="MIB807" s="20"/>
      <c r="MIC807" s="20"/>
      <c r="MID807" s="20"/>
      <c r="MIE807" s="20"/>
      <c r="MIF807" s="20"/>
      <c r="MIG807" s="20"/>
      <c r="MIH807" s="20"/>
      <c r="MII807" s="20"/>
      <c r="MIJ807" s="20"/>
      <c r="MIK807" s="20"/>
      <c r="MIL807" s="20"/>
      <c r="MIM807" s="20"/>
      <c r="MIN807" s="20"/>
      <c r="MIO807" s="20"/>
      <c r="MIP807" s="20"/>
      <c r="MIQ807" s="20"/>
      <c r="MIR807" s="20"/>
      <c r="MIS807" s="20"/>
      <c r="MIT807" s="20"/>
      <c r="MIU807" s="20"/>
      <c r="MIV807" s="20"/>
      <c r="MIW807" s="20"/>
      <c r="MIX807" s="20"/>
      <c r="MIY807" s="20"/>
      <c r="MIZ807" s="20"/>
      <c r="MJA807" s="20"/>
      <c r="MJB807" s="20"/>
      <c r="MJC807" s="20"/>
      <c r="MJD807" s="20"/>
      <c r="MJE807" s="20"/>
      <c r="MJF807" s="20"/>
      <c r="MJG807" s="20"/>
      <c r="MJH807" s="20"/>
      <c r="MJI807" s="20"/>
      <c r="MJJ807" s="20"/>
      <c r="MJK807" s="20"/>
      <c r="MJL807" s="20"/>
      <c r="MJM807" s="20"/>
      <c r="MJN807" s="20"/>
      <c r="MJO807" s="20"/>
      <c r="MJP807" s="20"/>
      <c r="MJQ807" s="20"/>
      <c r="MJR807" s="20"/>
      <c r="MJS807" s="20"/>
      <c r="MJT807" s="20"/>
      <c r="MJU807" s="20"/>
      <c r="MJV807" s="20"/>
      <c r="MJW807" s="20"/>
      <c r="MJX807" s="20"/>
      <c r="MJY807" s="20"/>
      <c r="MJZ807" s="20"/>
      <c r="MKA807" s="20"/>
      <c r="MKB807" s="20"/>
      <c r="MKC807" s="20"/>
      <c r="MKD807" s="20"/>
      <c r="MKE807" s="20"/>
      <c r="MKF807" s="20"/>
      <c r="MKG807" s="20"/>
      <c r="MKH807" s="20"/>
      <c r="MKI807" s="20"/>
      <c r="MKJ807" s="20"/>
      <c r="MKK807" s="20"/>
      <c r="MKL807" s="20"/>
      <c r="MKM807" s="20"/>
      <c r="MKN807" s="20"/>
      <c r="MKO807" s="20"/>
      <c r="MKP807" s="20"/>
      <c r="MKQ807" s="20"/>
      <c r="MKR807" s="20"/>
      <c r="MKS807" s="20"/>
      <c r="MKT807" s="20"/>
      <c r="MKU807" s="20"/>
      <c r="MKV807" s="20"/>
      <c r="MKW807" s="20"/>
      <c r="MKX807" s="20"/>
      <c r="MKY807" s="20"/>
      <c r="MKZ807" s="20"/>
      <c r="MLA807" s="20"/>
      <c r="MLB807" s="20"/>
      <c r="MLC807" s="20"/>
      <c r="MLD807" s="20"/>
      <c r="MLE807" s="20"/>
      <c r="MLF807" s="20"/>
      <c r="MLG807" s="20"/>
      <c r="MLH807" s="20"/>
      <c r="MLI807" s="20"/>
      <c r="MLJ807" s="20"/>
      <c r="MLK807" s="20"/>
      <c r="MLL807" s="20"/>
      <c r="MLM807" s="20"/>
      <c r="MLN807" s="20"/>
      <c r="MLO807" s="20"/>
      <c r="MLP807" s="20"/>
      <c r="MLQ807" s="20"/>
      <c r="MLR807" s="20"/>
      <c r="MLS807" s="20"/>
      <c r="MLT807" s="20"/>
      <c r="MLU807" s="20"/>
      <c r="MLV807" s="20"/>
      <c r="MLW807" s="20"/>
      <c r="MLX807" s="20"/>
      <c r="MLY807" s="20"/>
      <c r="MLZ807" s="20"/>
      <c r="MMA807" s="20"/>
      <c r="MMB807" s="20"/>
      <c r="MMC807" s="20"/>
      <c r="MMD807" s="20"/>
      <c r="MME807" s="20"/>
      <c r="MMF807" s="20"/>
      <c r="MMG807" s="20"/>
      <c r="MMH807" s="20"/>
      <c r="MMI807" s="20"/>
      <c r="MMJ807" s="20"/>
      <c r="MMK807" s="20"/>
      <c r="MML807" s="20"/>
      <c r="MMM807" s="20"/>
      <c r="MMN807" s="20"/>
      <c r="MMO807" s="20"/>
      <c r="MMP807" s="20"/>
      <c r="MMQ807" s="20"/>
      <c r="MMR807" s="20"/>
      <c r="MMS807" s="20"/>
      <c r="MMT807" s="20"/>
      <c r="MMU807" s="20"/>
      <c r="MMV807" s="20"/>
      <c r="MMW807" s="20"/>
      <c r="MMX807" s="20"/>
      <c r="MMY807" s="20"/>
      <c r="MMZ807" s="20"/>
      <c r="MNA807" s="20"/>
      <c r="MNB807" s="20"/>
      <c r="MNC807" s="20"/>
      <c r="MND807" s="20"/>
      <c r="MNE807" s="20"/>
      <c r="MNF807" s="20"/>
      <c r="MNG807" s="20"/>
      <c r="MNH807" s="20"/>
      <c r="MNI807" s="20"/>
      <c r="MNJ807" s="20"/>
      <c r="MNK807" s="20"/>
      <c r="MNL807" s="20"/>
      <c r="MNM807" s="20"/>
      <c r="MNN807" s="20"/>
      <c r="MNO807" s="20"/>
      <c r="MNP807" s="20"/>
      <c r="MNQ807" s="20"/>
      <c r="MNR807" s="20"/>
      <c r="MNS807" s="20"/>
      <c r="MNT807" s="20"/>
      <c r="MNU807" s="20"/>
      <c r="MNV807" s="20"/>
      <c r="MNW807" s="20"/>
      <c r="MNX807" s="20"/>
      <c r="MNY807" s="20"/>
      <c r="MNZ807" s="20"/>
      <c r="MOA807" s="20"/>
      <c r="MOB807" s="20"/>
      <c r="MOC807" s="20"/>
      <c r="MOD807" s="20"/>
      <c r="MOE807" s="20"/>
      <c r="MOF807" s="20"/>
      <c r="MOG807" s="20"/>
      <c r="MOH807" s="20"/>
      <c r="MOI807" s="20"/>
      <c r="MOJ807" s="20"/>
      <c r="MOK807" s="20"/>
      <c r="MOL807" s="20"/>
      <c r="MOM807" s="20"/>
      <c r="MON807" s="20"/>
      <c r="MOO807" s="20"/>
      <c r="MOP807" s="20"/>
      <c r="MOQ807" s="20"/>
      <c r="MOR807" s="20"/>
      <c r="MOS807" s="20"/>
      <c r="MOT807" s="20"/>
      <c r="MOU807" s="20"/>
      <c r="MOV807" s="20"/>
      <c r="MOW807" s="20"/>
      <c r="MOX807" s="20"/>
      <c r="MOY807" s="20"/>
      <c r="MOZ807" s="20"/>
      <c r="MPA807" s="20"/>
      <c r="MPB807" s="20"/>
      <c r="MPC807" s="20"/>
      <c r="MPD807" s="20"/>
      <c r="MPE807" s="20"/>
      <c r="MPF807" s="20"/>
      <c r="MPG807" s="20"/>
      <c r="MPH807" s="20"/>
      <c r="MPI807" s="20"/>
      <c r="MPJ807" s="20"/>
      <c r="MPK807" s="20"/>
      <c r="MPL807" s="20"/>
      <c r="MPM807" s="20"/>
      <c r="MPN807" s="20"/>
      <c r="MPO807" s="20"/>
      <c r="MPP807" s="20"/>
      <c r="MPQ807" s="20"/>
      <c r="MPR807" s="20"/>
      <c r="MPS807" s="20"/>
      <c r="MPT807" s="20"/>
      <c r="MPU807" s="20"/>
      <c r="MPV807" s="20"/>
      <c r="MPW807" s="20"/>
      <c r="MPX807" s="20"/>
      <c r="MPY807" s="20"/>
      <c r="MPZ807" s="20"/>
      <c r="MQA807" s="20"/>
      <c r="MQB807" s="20"/>
      <c r="MQC807" s="20"/>
      <c r="MQD807" s="20"/>
      <c r="MQE807" s="20"/>
      <c r="MQF807" s="20"/>
      <c r="MQG807" s="20"/>
      <c r="MQH807" s="20"/>
      <c r="MQI807" s="20"/>
      <c r="MQJ807" s="20"/>
      <c r="MQK807" s="20"/>
      <c r="MQL807" s="20"/>
      <c r="MQM807" s="20"/>
      <c r="MQN807" s="20"/>
      <c r="MQO807" s="20"/>
      <c r="MQP807" s="20"/>
      <c r="MQQ807" s="20"/>
      <c r="MQR807" s="20"/>
      <c r="MQS807" s="20"/>
      <c r="MQT807" s="20"/>
      <c r="MQU807" s="20"/>
      <c r="MQV807" s="20"/>
      <c r="MQW807" s="20"/>
      <c r="MQX807" s="20"/>
      <c r="MQY807" s="20"/>
      <c r="MQZ807" s="20"/>
      <c r="MRA807" s="20"/>
      <c r="MRB807" s="20"/>
      <c r="MRC807" s="20"/>
      <c r="MRD807" s="20"/>
      <c r="MRE807" s="20"/>
      <c r="MRF807" s="20"/>
      <c r="MRG807" s="20"/>
      <c r="MRH807" s="20"/>
      <c r="MRI807" s="20"/>
      <c r="MRJ807" s="20"/>
      <c r="MRK807" s="20"/>
      <c r="MRL807" s="20"/>
      <c r="MRM807" s="20"/>
      <c r="MRN807" s="20"/>
      <c r="MRO807" s="20"/>
      <c r="MRP807" s="20"/>
      <c r="MRQ807" s="20"/>
      <c r="MRR807" s="20"/>
      <c r="MRS807" s="20"/>
      <c r="MRT807" s="20"/>
      <c r="MRU807" s="20"/>
      <c r="MRV807" s="20"/>
      <c r="MRW807" s="20"/>
      <c r="MRX807" s="20"/>
      <c r="MRY807" s="20"/>
      <c r="MRZ807" s="20"/>
      <c r="MSA807" s="20"/>
      <c r="MSB807" s="20"/>
      <c r="MSC807" s="20"/>
      <c r="MSD807" s="20"/>
      <c r="MSE807" s="20"/>
      <c r="MSF807" s="20"/>
      <c r="MSG807" s="20"/>
      <c r="MSH807" s="20"/>
      <c r="MSI807" s="20"/>
      <c r="MSJ807" s="20"/>
      <c r="MSK807" s="20"/>
      <c r="MSL807" s="20"/>
      <c r="MSM807" s="20"/>
      <c r="MSN807" s="20"/>
      <c r="MSO807" s="20"/>
      <c r="MSP807" s="20"/>
      <c r="MSQ807" s="20"/>
      <c r="MSR807" s="20"/>
      <c r="MSS807" s="20"/>
      <c r="MST807" s="20"/>
      <c r="MSU807" s="20"/>
      <c r="MSV807" s="20"/>
      <c r="MSW807" s="20"/>
      <c r="MSX807" s="20"/>
      <c r="MSY807" s="20"/>
      <c r="MSZ807" s="20"/>
      <c r="MTA807" s="20"/>
      <c r="MTB807" s="20"/>
      <c r="MTC807" s="20"/>
      <c r="MTD807" s="20"/>
      <c r="MTE807" s="20"/>
      <c r="MTF807" s="20"/>
      <c r="MTG807" s="20"/>
      <c r="MTH807" s="20"/>
      <c r="MTI807" s="20"/>
      <c r="MTJ807" s="20"/>
      <c r="MTK807" s="20"/>
      <c r="MTL807" s="20"/>
      <c r="MTM807" s="20"/>
      <c r="MTN807" s="20"/>
      <c r="MTO807" s="20"/>
      <c r="MTP807" s="20"/>
      <c r="MTQ807" s="20"/>
      <c r="MTR807" s="20"/>
      <c r="MTS807" s="20"/>
      <c r="MTT807" s="20"/>
      <c r="MTU807" s="20"/>
      <c r="MTV807" s="20"/>
      <c r="MTW807" s="20"/>
      <c r="MTX807" s="20"/>
      <c r="MTY807" s="20"/>
      <c r="MTZ807" s="20"/>
      <c r="MUA807" s="20"/>
      <c r="MUB807" s="20"/>
      <c r="MUC807" s="20"/>
      <c r="MUD807" s="20"/>
      <c r="MUE807" s="20"/>
      <c r="MUF807" s="20"/>
      <c r="MUG807" s="20"/>
      <c r="MUH807" s="20"/>
      <c r="MUI807" s="20"/>
      <c r="MUJ807" s="20"/>
      <c r="MUK807" s="20"/>
      <c r="MUL807" s="20"/>
      <c r="MUM807" s="20"/>
      <c r="MUN807" s="20"/>
      <c r="MUO807" s="20"/>
      <c r="MUP807" s="20"/>
      <c r="MUQ807" s="20"/>
      <c r="MUR807" s="20"/>
      <c r="MUS807" s="20"/>
      <c r="MUT807" s="20"/>
      <c r="MUU807" s="20"/>
      <c r="MUV807" s="20"/>
      <c r="MUW807" s="20"/>
      <c r="MUX807" s="20"/>
      <c r="MUY807" s="20"/>
      <c r="MUZ807" s="20"/>
      <c r="MVA807" s="20"/>
      <c r="MVB807" s="20"/>
      <c r="MVC807" s="20"/>
      <c r="MVD807" s="20"/>
      <c r="MVE807" s="20"/>
      <c r="MVF807" s="20"/>
      <c r="MVG807" s="20"/>
      <c r="MVH807" s="20"/>
      <c r="MVI807" s="20"/>
      <c r="MVJ807" s="20"/>
      <c r="MVK807" s="20"/>
      <c r="MVL807" s="20"/>
      <c r="MVM807" s="20"/>
      <c r="MVN807" s="20"/>
      <c r="MVO807" s="20"/>
      <c r="MVP807" s="20"/>
      <c r="MVQ807" s="20"/>
      <c r="MVR807" s="20"/>
      <c r="MVS807" s="20"/>
      <c r="MVT807" s="20"/>
      <c r="MVU807" s="20"/>
      <c r="MVV807" s="20"/>
      <c r="MVW807" s="20"/>
      <c r="MVX807" s="20"/>
      <c r="MVY807" s="20"/>
      <c r="MVZ807" s="20"/>
      <c r="MWA807" s="20"/>
      <c r="MWB807" s="20"/>
      <c r="MWC807" s="20"/>
      <c r="MWD807" s="20"/>
      <c r="MWE807" s="20"/>
      <c r="MWF807" s="20"/>
      <c r="MWG807" s="20"/>
      <c r="MWH807" s="20"/>
      <c r="MWI807" s="20"/>
      <c r="MWJ807" s="20"/>
      <c r="MWK807" s="20"/>
      <c r="MWL807" s="20"/>
      <c r="MWM807" s="20"/>
      <c r="MWN807" s="20"/>
      <c r="MWO807" s="20"/>
      <c r="MWP807" s="20"/>
      <c r="MWQ807" s="20"/>
      <c r="MWR807" s="20"/>
      <c r="MWS807" s="20"/>
      <c r="MWT807" s="20"/>
      <c r="MWU807" s="20"/>
      <c r="MWV807" s="20"/>
      <c r="MWW807" s="20"/>
      <c r="MWX807" s="20"/>
      <c r="MWY807" s="20"/>
      <c r="MWZ807" s="20"/>
      <c r="MXA807" s="20"/>
      <c r="MXB807" s="20"/>
      <c r="MXC807" s="20"/>
      <c r="MXD807" s="20"/>
      <c r="MXE807" s="20"/>
      <c r="MXF807" s="20"/>
      <c r="MXG807" s="20"/>
      <c r="MXH807" s="20"/>
      <c r="MXI807" s="20"/>
      <c r="MXJ807" s="20"/>
      <c r="MXK807" s="20"/>
      <c r="MXL807" s="20"/>
      <c r="MXM807" s="20"/>
      <c r="MXN807" s="20"/>
      <c r="MXO807" s="20"/>
      <c r="MXP807" s="20"/>
      <c r="MXQ807" s="20"/>
      <c r="MXR807" s="20"/>
      <c r="MXS807" s="20"/>
      <c r="MXT807" s="20"/>
      <c r="MXU807" s="20"/>
      <c r="MXV807" s="20"/>
      <c r="MXW807" s="20"/>
      <c r="MXX807" s="20"/>
      <c r="MXY807" s="20"/>
      <c r="MXZ807" s="20"/>
      <c r="MYA807" s="20"/>
      <c r="MYB807" s="20"/>
      <c r="MYC807" s="20"/>
      <c r="MYD807" s="20"/>
      <c r="MYE807" s="20"/>
      <c r="MYF807" s="20"/>
      <c r="MYG807" s="20"/>
      <c r="MYH807" s="20"/>
      <c r="MYI807" s="20"/>
      <c r="MYJ807" s="20"/>
      <c r="MYK807" s="20"/>
      <c r="MYL807" s="20"/>
      <c r="MYM807" s="20"/>
      <c r="MYN807" s="20"/>
      <c r="MYO807" s="20"/>
      <c r="MYP807" s="20"/>
      <c r="MYQ807" s="20"/>
      <c r="MYR807" s="20"/>
      <c r="MYS807" s="20"/>
      <c r="MYT807" s="20"/>
      <c r="MYU807" s="20"/>
      <c r="MYV807" s="20"/>
      <c r="MYW807" s="20"/>
      <c r="MYX807" s="20"/>
      <c r="MYY807" s="20"/>
      <c r="MYZ807" s="20"/>
      <c r="MZA807" s="20"/>
      <c r="MZB807" s="20"/>
      <c r="MZC807" s="20"/>
      <c r="MZD807" s="20"/>
      <c r="MZE807" s="20"/>
      <c r="MZF807" s="20"/>
      <c r="MZG807" s="20"/>
      <c r="MZH807" s="20"/>
      <c r="MZI807" s="20"/>
      <c r="MZJ807" s="20"/>
      <c r="MZK807" s="20"/>
      <c r="MZL807" s="20"/>
      <c r="MZM807" s="20"/>
      <c r="MZN807" s="20"/>
      <c r="MZO807" s="20"/>
      <c r="MZP807" s="20"/>
      <c r="MZQ807" s="20"/>
      <c r="MZR807" s="20"/>
      <c r="MZS807" s="20"/>
      <c r="MZT807" s="20"/>
      <c r="MZU807" s="20"/>
      <c r="MZV807" s="20"/>
      <c r="MZW807" s="20"/>
      <c r="MZX807" s="20"/>
      <c r="MZY807" s="20"/>
      <c r="MZZ807" s="20"/>
      <c r="NAA807" s="20"/>
      <c r="NAB807" s="20"/>
      <c r="NAC807" s="20"/>
      <c r="NAD807" s="20"/>
      <c r="NAE807" s="20"/>
      <c r="NAF807" s="20"/>
      <c r="NAG807" s="20"/>
      <c r="NAH807" s="20"/>
      <c r="NAI807" s="20"/>
      <c r="NAJ807" s="20"/>
      <c r="NAK807" s="20"/>
      <c r="NAL807" s="20"/>
      <c r="NAM807" s="20"/>
      <c r="NAN807" s="20"/>
      <c r="NAO807" s="20"/>
      <c r="NAP807" s="20"/>
      <c r="NAQ807" s="20"/>
      <c r="NAR807" s="20"/>
      <c r="NAS807" s="20"/>
      <c r="NAT807" s="20"/>
      <c r="NAU807" s="20"/>
      <c r="NAV807" s="20"/>
      <c r="NAW807" s="20"/>
      <c r="NAX807" s="20"/>
      <c r="NAY807" s="20"/>
      <c r="NAZ807" s="20"/>
      <c r="NBA807" s="20"/>
      <c r="NBB807" s="20"/>
      <c r="NBC807" s="20"/>
      <c r="NBD807" s="20"/>
      <c r="NBE807" s="20"/>
      <c r="NBF807" s="20"/>
      <c r="NBG807" s="20"/>
      <c r="NBH807" s="20"/>
      <c r="NBI807" s="20"/>
      <c r="NBJ807" s="20"/>
      <c r="NBK807" s="20"/>
      <c r="NBL807" s="20"/>
      <c r="NBM807" s="20"/>
      <c r="NBN807" s="20"/>
      <c r="NBO807" s="20"/>
      <c r="NBP807" s="20"/>
      <c r="NBQ807" s="20"/>
      <c r="NBR807" s="20"/>
      <c r="NBS807" s="20"/>
      <c r="NBT807" s="20"/>
      <c r="NBU807" s="20"/>
      <c r="NBV807" s="20"/>
      <c r="NBW807" s="20"/>
      <c r="NBX807" s="20"/>
      <c r="NBY807" s="20"/>
      <c r="NBZ807" s="20"/>
      <c r="NCA807" s="20"/>
      <c r="NCB807" s="20"/>
      <c r="NCC807" s="20"/>
      <c r="NCD807" s="20"/>
      <c r="NCE807" s="20"/>
      <c r="NCF807" s="20"/>
      <c r="NCG807" s="20"/>
      <c r="NCH807" s="20"/>
      <c r="NCI807" s="20"/>
      <c r="NCJ807" s="20"/>
      <c r="NCK807" s="20"/>
      <c r="NCL807" s="20"/>
      <c r="NCM807" s="20"/>
      <c r="NCN807" s="20"/>
      <c r="NCO807" s="20"/>
      <c r="NCP807" s="20"/>
      <c r="NCQ807" s="20"/>
      <c r="NCR807" s="20"/>
      <c r="NCS807" s="20"/>
      <c r="NCT807" s="20"/>
      <c r="NCU807" s="20"/>
      <c r="NCV807" s="20"/>
      <c r="NCW807" s="20"/>
      <c r="NCX807" s="20"/>
      <c r="NCY807" s="20"/>
      <c r="NCZ807" s="20"/>
      <c r="NDA807" s="20"/>
      <c r="NDB807" s="20"/>
      <c r="NDC807" s="20"/>
      <c r="NDD807" s="20"/>
      <c r="NDE807" s="20"/>
      <c r="NDF807" s="20"/>
      <c r="NDG807" s="20"/>
      <c r="NDH807" s="20"/>
      <c r="NDI807" s="20"/>
      <c r="NDJ807" s="20"/>
      <c r="NDK807" s="20"/>
      <c r="NDL807" s="20"/>
      <c r="NDM807" s="20"/>
      <c r="NDN807" s="20"/>
      <c r="NDO807" s="20"/>
      <c r="NDP807" s="20"/>
      <c r="NDQ807" s="20"/>
      <c r="NDR807" s="20"/>
      <c r="NDS807" s="20"/>
      <c r="NDT807" s="20"/>
      <c r="NDU807" s="20"/>
      <c r="NDV807" s="20"/>
      <c r="NDW807" s="20"/>
      <c r="NDX807" s="20"/>
      <c r="NDY807" s="20"/>
      <c r="NDZ807" s="20"/>
      <c r="NEA807" s="20"/>
      <c r="NEB807" s="20"/>
      <c r="NEC807" s="20"/>
      <c r="NED807" s="20"/>
      <c r="NEE807" s="20"/>
      <c r="NEF807" s="20"/>
      <c r="NEG807" s="20"/>
      <c r="NEH807" s="20"/>
      <c r="NEI807" s="20"/>
      <c r="NEJ807" s="20"/>
      <c r="NEK807" s="20"/>
      <c r="NEL807" s="20"/>
      <c r="NEM807" s="20"/>
      <c r="NEN807" s="20"/>
      <c r="NEO807" s="20"/>
      <c r="NEP807" s="20"/>
      <c r="NEQ807" s="20"/>
      <c r="NER807" s="20"/>
      <c r="NES807" s="20"/>
      <c r="NET807" s="20"/>
      <c r="NEU807" s="20"/>
      <c r="NEV807" s="20"/>
      <c r="NEW807" s="20"/>
      <c r="NEX807" s="20"/>
      <c r="NEY807" s="20"/>
      <c r="NEZ807" s="20"/>
      <c r="NFA807" s="20"/>
      <c r="NFB807" s="20"/>
      <c r="NFC807" s="20"/>
      <c r="NFD807" s="20"/>
      <c r="NFE807" s="20"/>
      <c r="NFF807" s="20"/>
      <c r="NFG807" s="20"/>
      <c r="NFH807" s="20"/>
      <c r="NFI807" s="20"/>
      <c r="NFJ807" s="20"/>
      <c r="NFK807" s="20"/>
      <c r="NFL807" s="20"/>
      <c r="NFM807" s="20"/>
      <c r="NFN807" s="20"/>
      <c r="NFO807" s="20"/>
      <c r="NFP807" s="20"/>
      <c r="NFQ807" s="20"/>
      <c r="NFR807" s="20"/>
      <c r="NFS807" s="20"/>
      <c r="NFT807" s="20"/>
      <c r="NFU807" s="20"/>
      <c r="NFV807" s="20"/>
      <c r="NFW807" s="20"/>
      <c r="NFX807" s="20"/>
      <c r="NFY807" s="20"/>
      <c r="NFZ807" s="20"/>
      <c r="NGA807" s="20"/>
      <c r="NGB807" s="20"/>
      <c r="NGC807" s="20"/>
      <c r="NGD807" s="20"/>
      <c r="NGE807" s="20"/>
      <c r="NGF807" s="20"/>
      <c r="NGG807" s="20"/>
      <c r="NGH807" s="20"/>
      <c r="NGI807" s="20"/>
      <c r="NGJ807" s="20"/>
      <c r="NGK807" s="20"/>
      <c r="NGL807" s="20"/>
      <c r="NGM807" s="20"/>
      <c r="NGN807" s="20"/>
      <c r="NGO807" s="20"/>
      <c r="NGP807" s="20"/>
      <c r="NGQ807" s="20"/>
      <c r="NGR807" s="20"/>
      <c r="NGS807" s="20"/>
      <c r="NGT807" s="20"/>
      <c r="NGU807" s="20"/>
      <c r="NGV807" s="20"/>
      <c r="NGW807" s="20"/>
      <c r="NGX807" s="20"/>
      <c r="NGY807" s="20"/>
      <c r="NGZ807" s="20"/>
      <c r="NHA807" s="20"/>
      <c r="NHB807" s="20"/>
      <c r="NHC807" s="20"/>
      <c r="NHD807" s="20"/>
      <c r="NHE807" s="20"/>
      <c r="NHF807" s="20"/>
      <c r="NHG807" s="20"/>
      <c r="NHH807" s="20"/>
      <c r="NHI807" s="20"/>
      <c r="NHJ807" s="20"/>
      <c r="NHK807" s="20"/>
      <c r="NHL807" s="20"/>
      <c r="NHM807" s="20"/>
      <c r="NHN807" s="20"/>
      <c r="NHO807" s="20"/>
      <c r="NHP807" s="20"/>
      <c r="NHQ807" s="20"/>
      <c r="NHR807" s="20"/>
      <c r="NHS807" s="20"/>
      <c r="NHT807" s="20"/>
      <c r="NHU807" s="20"/>
      <c r="NHV807" s="20"/>
      <c r="NHW807" s="20"/>
      <c r="NHX807" s="20"/>
      <c r="NHY807" s="20"/>
      <c r="NHZ807" s="20"/>
      <c r="NIA807" s="20"/>
      <c r="NIB807" s="20"/>
      <c r="NIC807" s="20"/>
      <c r="NID807" s="20"/>
      <c r="NIE807" s="20"/>
      <c r="NIF807" s="20"/>
      <c r="NIG807" s="20"/>
      <c r="NIH807" s="20"/>
      <c r="NII807" s="20"/>
      <c r="NIJ807" s="20"/>
      <c r="NIK807" s="20"/>
      <c r="NIL807" s="20"/>
      <c r="NIM807" s="20"/>
      <c r="NIN807" s="20"/>
      <c r="NIO807" s="20"/>
      <c r="NIP807" s="20"/>
      <c r="NIQ807" s="20"/>
      <c r="NIR807" s="20"/>
      <c r="NIS807" s="20"/>
      <c r="NIT807" s="20"/>
      <c r="NIU807" s="20"/>
      <c r="NIV807" s="20"/>
      <c r="NIW807" s="20"/>
      <c r="NIX807" s="20"/>
      <c r="NIY807" s="20"/>
      <c r="NIZ807" s="20"/>
      <c r="NJA807" s="20"/>
      <c r="NJB807" s="20"/>
      <c r="NJC807" s="20"/>
      <c r="NJD807" s="20"/>
      <c r="NJE807" s="20"/>
      <c r="NJF807" s="20"/>
      <c r="NJG807" s="20"/>
      <c r="NJH807" s="20"/>
      <c r="NJI807" s="20"/>
      <c r="NJJ807" s="20"/>
      <c r="NJK807" s="20"/>
      <c r="NJL807" s="20"/>
      <c r="NJM807" s="20"/>
      <c r="NJN807" s="20"/>
      <c r="NJO807" s="20"/>
      <c r="NJP807" s="20"/>
      <c r="NJQ807" s="20"/>
      <c r="NJR807" s="20"/>
      <c r="NJS807" s="20"/>
      <c r="NJT807" s="20"/>
      <c r="NJU807" s="20"/>
      <c r="NJV807" s="20"/>
      <c r="NJW807" s="20"/>
      <c r="NJX807" s="20"/>
      <c r="NJY807" s="20"/>
      <c r="NJZ807" s="20"/>
      <c r="NKA807" s="20"/>
      <c r="NKB807" s="20"/>
      <c r="NKC807" s="20"/>
      <c r="NKD807" s="20"/>
      <c r="NKE807" s="20"/>
      <c r="NKF807" s="20"/>
      <c r="NKG807" s="20"/>
      <c r="NKH807" s="20"/>
      <c r="NKI807" s="20"/>
      <c r="NKJ807" s="20"/>
      <c r="NKK807" s="20"/>
      <c r="NKL807" s="20"/>
      <c r="NKM807" s="20"/>
      <c r="NKN807" s="20"/>
      <c r="NKO807" s="20"/>
      <c r="NKP807" s="20"/>
      <c r="NKQ807" s="20"/>
      <c r="NKR807" s="20"/>
      <c r="NKS807" s="20"/>
      <c r="NKT807" s="20"/>
      <c r="NKU807" s="20"/>
      <c r="NKV807" s="20"/>
      <c r="NKW807" s="20"/>
      <c r="NKX807" s="20"/>
      <c r="NKY807" s="20"/>
      <c r="NKZ807" s="20"/>
      <c r="NLA807" s="20"/>
      <c r="NLB807" s="20"/>
      <c r="NLC807" s="20"/>
      <c r="NLD807" s="20"/>
      <c r="NLE807" s="20"/>
      <c r="NLF807" s="20"/>
      <c r="NLG807" s="20"/>
      <c r="NLH807" s="20"/>
      <c r="NLI807" s="20"/>
      <c r="NLJ807" s="20"/>
      <c r="NLK807" s="20"/>
      <c r="NLL807" s="20"/>
      <c r="NLM807" s="20"/>
      <c r="NLN807" s="20"/>
      <c r="NLO807" s="20"/>
      <c r="NLP807" s="20"/>
      <c r="NLQ807" s="20"/>
      <c r="NLR807" s="20"/>
      <c r="NLS807" s="20"/>
      <c r="NLT807" s="20"/>
      <c r="NLU807" s="20"/>
      <c r="NLV807" s="20"/>
      <c r="NLW807" s="20"/>
      <c r="NLX807" s="20"/>
      <c r="NLY807" s="20"/>
      <c r="NLZ807" s="20"/>
      <c r="NMA807" s="20"/>
      <c r="NMB807" s="20"/>
      <c r="NMC807" s="20"/>
      <c r="NMD807" s="20"/>
      <c r="NME807" s="20"/>
      <c r="NMF807" s="20"/>
      <c r="NMG807" s="20"/>
      <c r="NMH807" s="20"/>
      <c r="NMI807" s="20"/>
      <c r="NMJ807" s="20"/>
      <c r="NMK807" s="20"/>
      <c r="NML807" s="20"/>
      <c r="NMM807" s="20"/>
      <c r="NMN807" s="20"/>
      <c r="NMO807" s="20"/>
      <c r="NMP807" s="20"/>
      <c r="NMQ807" s="20"/>
      <c r="NMR807" s="20"/>
      <c r="NMS807" s="20"/>
      <c r="NMT807" s="20"/>
      <c r="NMU807" s="20"/>
      <c r="NMV807" s="20"/>
      <c r="NMW807" s="20"/>
      <c r="NMX807" s="20"/>
      <c r="NMY807" s="20"/>
      <c r="NMZ807" s="20"/>
      <c r="NNA807" s="20"/>
      <c r="NNB807" s="20"/>
      <c r="NNC807" s="20"/>
      <c r="NND807" s="20"/>
      <c r="NNE807" s="20"/>
      <c r="NNF807" s="20"/>
      <c r="NNG807" s="20"/>
      <c r="NNH807" s="20"/>
      <c r="NNI807" s="20"/>
      <c r="NNJ807" s="20"/>
      <c r="NNK807" s="20"/>
      <c r="NNL807" s="20"/>
      <c r="NNM807" s="20"/>
      <c r="NNN807" s="20"/>
      <c r="NNO807" s="20"/>
      <c r="NNP807" s="20"/>
      <c r="NNQ807" s="20"/>
      <c r="NNR807" s="20"/>
      <c r="NNS807" s="20"/>
      <c r="NNT807" s="20"/>
      <c r="NNU807" s="20"/>
      <c r="NNV807" s="20"/>
      <c r="NNW807" s="20"/>
      <c r="NNX807" s="20"/>
      <c r="NNY807" s="20"/>
      <c r="NNZ807" s="20"/>
      <c r="NOA807" s="20"/>
      <c r="NOB807" s="20"/>
      <c r="NOC807" s="20"/>
      <c r="NOD807" s="20"/>
      <c r="NOE807" s="20"/>
      <c r="NOF807" s="20"/>
      <c r="NOG807" s="20"/>
      <c r="NOH807" s="20"/>
      <c r="NOI807" s="20"/>
      <c r="NOJ807" s="20"/>
      <c r="NOK807" s="20"/>
      <c r="NOL807" s="20"/>
      <c r="NOM807" s="20"/>
      <c r="NON807" s="20"/>
      <c r="NOO807" s="20"/>
      <c r="NOP807" s="20"/>
      <c r="NOQ807" s="20"/>
      <c r="NOR807" s="20"/>
      <c r="NOS807" s="20"/>
      <c r="NOT807" s="20"/>
      <c r="NOU807" s="20"/>
      <c r="NOV807" s="20"/>
      <c r="NOW807" s="20"/>
      <c r="NOX807" s="20"/>
      <c r="NOY807" s="20"/>
      <c r="NOZ807" s="20"/>
      <c r="NPA807" s="20"/>
      <c r="NPB807" s="20"/>
      <c r="NPC807" s="20"/>
      <c r="NPD807" s="20"/>
      <c r="NPE807" s="20"/>
      <c r="NPF807" s="20"/>
      <c r="NPG807" s="20"/>
      <c r="NPH807" s="20"/>
      <c r="NPI807" s="20"/>
      <c r="NPJ807" s="20"/>
      <c r="NPK807" s="20"/>
      <c r="NPL807" s="20"/>
      <c r="NPM807" s="20"/>
      <c r="NPN807" s="20"/>
      <c r="NPO807" s="20"/>
      <c r="NPP807" s="20"/>
      <c r="NPQ807" s="20"/>
      <c r="NPR807" s="20"/>
      <c r="NPS807" s="20"/>
      <c r="NPT807" s="20"/>
      <c r="NPU807" s="20"/>
      <c r="NPV807" s="20"/>
      <c r="NPW807" s="20"/>
      <c r="NPX807" s="20"/>
      <c r="NPY807" s="20"/>
      <c r="NPZ807" s="20"/>
      <c r="NQA807" s="20"/>
      <c r="NQB807" s="20"/>
      <c r="NQC807" s="20"/>
      <c r="NQD807" s="20"/>
      <c r="NQE807" s="20"/>
      <c r="NQF807" s="20"/>
      <c r="NQG807" s="20"/>
      <c r="NQH807" s="20"/>
      <c r="NQI807" s="20"/>
      <c r="NQJ807" s="20"/>
      <c r="NQK807" s="20"/>
      <c r="NQL807" s="20"/>
      <c r="NQM807" s="20"/>
      <c r="NQN807" s="20"/>
      <c r="NQO807" s="20"/>
      <c r="NQP807" s="20"/>
      <c r="NQQ807" s="20"/>
      <c r="NQR807" s="20"/>
      <c r="NQS807" s="20"/>
      <c r="NQT807" s="20"/>
      <c r="NQU807" s="20"/>
      <c r="NQV807" s="20"/>
      <c r="NQW807" s="20"/>
      <c r="NQX807" s="20"/>
      <c r="NQY807" s="20"/>
      <c r="NQZ807" s="20"/>
      <c r="NRA807" s="20"/>
      <c r="NRB807" s="20"/>
      <c r="NRC807" s="20"/>
      <c r="NRD807" s="20"/>
      <c r="NRE807" s="20"/>
      <c r="NRF807" s="20"/>
      <c r="NRG807" s="20"/>
      <c r="NRH807" s="20"/>
      <c r="NRI807" s="20"/>
      <c r="NRJ807" s="20"/>
      <c r="NRK807" s="20"/>
      <c r="NRL807" s="20"/>
      <c r="NRM807" s="20"/>
      <c r="NRN807" s="20"/>
      <c r="NRO807" s="20"/>
      <c r="NRP807" s="20"/>
      <c r="NRQ807" s="20"/>
      <c r="NRR807" s="20"/>
      <c r="NRS807" s="20"/>
      <c r="NRT807" s="20"/>
      <c r="NRU807" s="20"/>
      <c r="NRV807" s="20"/>
      <c r="NRW807" s="20"/>
      <c r="NRX807" s="20"/>
      <c r="NRY807" s="20"/>
      <c r="NRZ807" s="20"/>
      <c r="NSA807" s="20"/>
      <c r="NSB807" s="20"/>
      <c r="NSC807" s="20"/>
      <c r="NSD807" s="20"/>
      <c r="NSE807" s="20"/>
      <c r="NSF807" s="20"/>
      <c r="NSG807" s="20"/>
      <c r="NSH807" s="20"/>
      <c r="NSI807" s="20"/>
      <c r="NSJ807" s="20"/>
      <c r="NSK807" s="20"/>
      <c r="NSL807" s="20"/>
      <c r="NSM807" s="20"/>
      <c r="NSN807" s="20"/>
      <c r="NSO807" s="20"/>
      <c r="NSP807" s="20"/>
      <c r="NSQ807" s="20"/>
      <c r="NSR807" s="20"/>
      <c r="NSS807" s="20"/>
      <c r="NST807" s="20"/>
      <c r="NSU807" s="20"/>
      <c r="NSV807" s="20"/>
      <c r="NSW807" s="20"/>
      <c r="NSX807" s="20"/>
      <c r="NSY807" s="20"/>
      <c r="NSZ807" s="20"/>
      <c r="NTA807" s="20"/>
      <c r="NTB807" s="20"/>
      <c r="NTC807" s="20"/>
      <c r="NTD807" s="20"/>
      <c r="NTE807" s="20"/>
      <c r="NTF807" s="20"/>
      <c r="NTG807" s="20"/>
      <c r="NTH807" s="20"/>
      <c r="NTI807" s="20"/>
      <c r="NTJ807" s="20"/>
      <c r="NTK807" s="20"/>
      <c r="NTL807" s="20"/>
      <c r="NTM807" s="20"/>
      <c r="NTN807" s="20"/>
      <c r="NTO807" s="20"/>
      <c r="NTP807" s="20"/>
      <c r="NTQ807" s="20"/>
      <c r="NTR807" s="20"/>
      <c r="NTS807" s="20"/>
      <c r="NTT807" s="20"/>
      <c r="NTU807" s="20"/>
      <c r="NTV807" s="20"/>
      <c r="NTW807" s="20"/>
      <c r="NTX807" s="20"/>
      <c r="NTY807" s="20"/>
      <c r="NTZ807" s="20"/>
      <c r="NUA807" s="20"/>
      <c r="NUB807" s="20"/>
      <c r="NUC807" s="20"/>
      <c r="NUD807" s="20"/>
      <c r="NUE807" s="20"/>
      <c r="NUF807" s="20"/>
      <c r="NUG807" s="20"/>
      <c r="NUH807" s="20"/>
      <c r="NUI807" s="20"/>
      <c r="NUJ807" s="20"/>
      <c r="NUK807" s="20"/>
      <c r="NUL807" s="20"/>
      <c r="NUM807" s="20"/>
      <c r="NUN807" s="20"/>
      <c r="NUO807" s="20"/>
      <c r="NUP807" s="20"/>
      <c r="NUQ807" s="20"/>
      <c r="NUR807" s="20"/>
      <c r="NUS807" s="20"/>
      <c r="NUT807" s="20"/>
      <c r="NUU807" s="20"/>
      <c r="NUV807" s="20"/>
      <c r="NUW807" s="20"/>
      <c r="NUX807" s="20"/>
      <c r="NUY807" s="20"/>
      <c r="NUZ807" s="20"/>
      <c r="NVA807" s="20"/>
      <c r="NVB807" s="20"/>
      <c r="NVC807" s="20"/>
      <c r="NVD807" s="20"/>
      <c r="NVE807" s="20"/>
      <c r="NVF807" s="20"/>
      <c r="NVG807" s="20"/>
      <c r="NVH807" s="20"/>
      <c r="NVI807" s="20"/>
      <c r="NVJ807" s="20"/>
      <c r="NVK807" s="20"/>
      <c r="NVL807" s="20"/>
      <c r="NVM807" s="20"/>
      <c r="NVN807" s="20"/>
      <c r="NVO807" s="20"/>
      <c r="NVP807" s="20"/>
      <c r="NVQ807" s="20"/>
      <c r="NVR807" s="20"/>
      <c r="NVS807" s="20"/>
      <c r="NVT807" s="20"/>
      <c r="NVU807" s="20"/>
      <c r="NVV807" s="20"/>
      <c r="NVW807" s="20"/>
      <c r="NVX807" s="20"/>
      <c r="NVY807" s="20"/>
      <c r="NVZ807" s="20"/>
      <c r="NWA807" s="20"/>
      <c r="NWB807" s="20"/>
      <c r="NWC807" s="20"/>
      <c r="NWD807" s="20"/>
      <c r="NWE807" s="20"/>
      <c r="NWF807" s="20"/>
      <c r="NWG807" s="20"/>
      <c r="NWH807" s="20"/>
      <c r="NWI807" s="20"/>
      <c r="NWJ807" s="20"/>
      <c r="NWK807" s="20"/>
      <c r="NWL807" s="20"/>
      <c r="NWM807" s="20"/>
      <c r="NWN807" s="20"/>
      <c r="NWO807" s="20"/>
      <c r="NWP807" s="20"/>
      <c r="NWQ807" s="20"/>
      <c r="NWR807" s="20"/>
      <c r="NWS807" s="20"/>
      <c r="NWT807" s="20"/>
      <c r="NWU807" s="20"/>
      <c r="NWV807" s="20"/>
      <c r="NWW807" s="20"/>
      <c r="NWX807" s="20"/>
      <c r="NWY807" s="20"/>
      <c r="NWZ807" s="20"/>
      <c r="NXA807" s="20"/>
      <c r="NXB807" s="20"/>
      <c r="NXC807" s="20"/>
      <c r="NXD807" s="20"/>
      <c r="NXE807" s="20"/>
      <c r="NXF807" s="20"/>
      <c r="NXG807" s="20"/>
      <c r="NXH807" s="20"/>
      <c r="NXI807" s="20"/>
      <c r="NXJ807" s="20"/>
      <c r="NXK807" s="20"/>
      <c r="NXL807" s="20"/>
      <c r="NXM807" s="20"/>
      <c r="NXN807" s="20"/>
      <c r="NXO807" s="20"/>
      <c r="NXP807" s="20"/>
      <c r="NXQ807" s="20"/>
      <c r="NXR807" s="20"/>
      <c r="NXS807" s="20"/>
      <c r="NXT807" s="20"/>
      <c r="NXU807" s="20"/>
      <c r="NXV807" s="20"/>
      <c r="NXW807" s="20"/>
      <c r="NXX807" s="20"/>
      <c r="NXY807" s="20"/>
      <c r="NXZ807" s="20"/>
      <c r="NYA807" s="20"/>
      <c r="NYB807" s="20"/>
      <c r="NYC807" s="20"/>
      <c r="NYD807" s="20"/>
      <c r="NYE807" s="20"/>
      <c r="NYF807" s="20"/>
      <c r="NYG807" s="20"/>
      <c r="NYH807" s="20"/>
      <c r="NYI807" s="20"/>
      <c r="NYJ807" s="20"/>
      <c r="NYK807" s="20"/>
      <c r="NYL807" s="20"/>
      <c r="NYM807" s="20"/>
      <c r="NYN807" s="20"/>
      <c r="NYO807" s="20"/>
      <c r="NYP807" s="20"/>
      <c r="NYQ807" s="20"/>
      <c r="NYR807" s="20"/>
      <c r="NYS807" s="20"/>
      <c r="NYT807" s="20"/>
      <c r="NYU807" s="20"/>
      <c r="NYV807" s="20"/>
      <c r="NYW807" s="20"/>
      <c r="NYX807" s="20"/>
      <c r="NYY807" s="20"/>
      <c r="NYZ807" s="20"/>
      <c r="NZA807" s="20"/>
      <c r="NZB807" s="20"/>
      <c r="NZC807" s="20"/>
      <c r="NZD807" s="20"/>
      <c r="NZE807" s="20"/>
      <c r="NZF807" s="20"/>
      <c r="NZG807" s="20"/>
      <c r="NZH807" s="20"/>
      <c r="NZI807" s="20"/>
      <c r="NZJ807" s="20"/>
      <c r="NZK807" s="20"/>
      <c r="NZL807" s="20"/>
      <c r="NZM807" s="20"/>
      <c r="NZN807" s="20"/>
      <c r="NZO807" s="20"/>
      <c r="NZP807" s="20"/>
      <c r="NZQ807" s="20"/>
      <c r="NZR807" s="20"/>
      <c r="NZS807" s="20"/>
      <c r="NZT807" s="20"/>
      <c r="NZU807" s="20"/>
      <c r="NZV807" s="20"/>
      <c r="NZW807" s="20"/>
      <c r="NZX807" s="20"/>
      <c r="NZY807" s="20"/>
      <c r="NZZ807" s="20"/>
      <c r="OAA807" s="20"/>
      <c r="OAB807" s="20"/>
      <c r="OAC807" s="20"/>
      <c r="OAD807" s="20"/>
      <c r="OAE807" s="20"/>
      <c r="OAF807" s="20"/>
      <c r="OAG807" s="20"/>
      <c r="OAH807" s="20"/>
      <c r="OAI807" s="20"/>
      <c r="OAJ807" s="20"/>
      <c r="OAK807" s="20"/>
      <c r="OAL807" s="20"/>
      <c r="OAM807" s="20"/>
      <c r="OAN807" s="20"/>
      <c r="OAO807" s="20"/>
      <c r="OAP807" s="20"/>
      <c r="OAQ807" s="20"/>
      <c r="OAR807" s="20"/>
      <c r="OAS807" s="20"/>
      <c r="OAT807" s="20"/>
      <c r="OAU807" s="20"/>
      <c r="OAV807" s="20"/>
      <c r="OAW807" s="20"/>
      <c r="OAX807" s="20"/>
      <c r="OAY807" s="20"/>
      <c r="OAZ807" s="20"/>
      <c r="OBA807" s="20"/>
      <c r="OBB807" s="20"/>
      <c r="OBC807" s="20"/>
      <c r="OBD807" s="20"/>
      <c r="OBE807" s="20"/>
      <c r="OBF807" s="20"/>
      <c r="OBG807" s="20"/>
      <c r="OBH807" s="20"/>
      <c r="OBI807" s="20"/>
      <c r="OBJ807" s="20"/>
      <c r="OBK807" s="20"/>
      <c r="OBL807" s="20"/>
      <c r="OBM807" s="20"/>
      <c r="OBN807" s="20"/>
      <c r="OBO807" s="20"/>
      <c r="OBP807" s="20"/>
      <c r="OBQ807" s="20"/>
      <c r="OBR807" s="20"/>
      <c r="OBS807" s="20"/>
      <c r="OBT807" s="20"/>
      <c r="OBU807" s="20"/>
      <c r="OBV807" s="20"/>
      <c r="OBW807" s="20"/>
      <c r="OBX807" s="20"/>
      <c r="OBY807" s="20"/>
      <c r="OBZ807" s="20"/>
      <c r="OCA807" s="20"/>
      <c r="OCB807" s="20"/>
      <c r="OCC807" s="20"/>
      <c r="OCD807" s="20"/>
      <c r="OCE807" s="20"/>
      <c r="OCF807" s="20"/>
      <c r="OCG807" s="20"/>
      <c r="OCH807" s="20"/>
      <c r="OCI807" s="20"/>
      <c r="OCJ807" s="20"/>
      <c r="OCK807" s="20"/>
      <c r="OCL807" s="20"/>
      <c r="OCM807" s="20"/>
      <c r="OCN807" s="20"/>
      <c r="OCO807" s="20"/>
      <c r="OCP807" s="20"/>
      <c r="OCQ807" s="20"/>
      <c r="OCR807" s="20"/>
      <c r="OCS807" s="20"/>
      <c r="OCT807" s="20"/>
      <c r="OCU807" s="20"/>
      <c r="OCV807" s="20"/>
      <c r="OCW807" s="20"/>
      <c r="OCX807" s="20"/>
      <c r="OCY807" s="20"/>
      <c r="OCZ807" s="20"/>
      <c r="ODA807" s="20"/>
      <c r="ODB807" s="20"/>
      <c r="ODC807" s="20"/>
      <c r="ODD807" s="20"/>
      <c r="ODE807" s="20"/>
      <c r="ODF807" s="20"/>
      <c r="ODG807" s="20"/>
      <c r="ODH807" s="20"/>
      <c r="ODI807" s="20"/>
      <c r="ODJ807" s="20"/>
      <c r="ODK807" s="20"/>
      <c r="ODL807" s="20"/>
      <c r="ODM807" s="20"/>
      <c r="ODN807" s="20"/>
      <c r="ODO807" s="20"/>
      <c r="ODP807" s="20"/>
      <c r="ODQ807" s="20"/>
      <c r="ODR807" s="20"/>
      <c r="ODS807" s="20"/>
      <c r="ODT807" s="20"/>
      <c r="ODU807" s="20"/>
      <c r="ODV807" s="20"/>
      <c r="ODW807" s="20"/>
      <c r="ODX807" s="20"/>
      <c r="ODY807" s="20"/>
      <c r="ODZ807" s="20"/>
      <c r="OEA807" s="20"/>
      <c r="OEB807" s="20"/>
      <c r="OEC807" s="20"/>
      <c r="OED807" s="20"/>
      <c r="OEE807" s="20"/>
      <c r="OEF807" s="20"/>
      <c r="OEG807" s="20"/>
      <c r="OEH807" s="20"/>
      <c r="OEI807" s="20"/>
      <c r="OEJ807" s="20"/>
      <c r="OEK807" s="20"/>
      <c r="OEL807" s="20"/>
      <c r="OEM807" s="20"/>
      <c r="OEN807" s="20"/>
      <c r="OEO807" s="20"/>
      <c r="OEP807" s="20"/>
      <c r="OEQ807" s="20"/>
      <c r="OER807" s="20"/>
      <c r="OES807" s="20"/>
      <c r="OET807" s="20"/>
      <c r="OEU807" s="20"/>
      <c r="OEV807" s="20"/>
      <c r="OEW807" s="20"/>
      <c r="OEX807" s="20"/>
      <c r="OEY807" s="20"/>
      <c r="OEZ807" s="20"/>
      <c r="OFA807" s="20"/>
      <c r="OFB807" s="20"/>
      <c r="OFC807" s="20"/>
      <c r="OFD807" s="20"/>
      <c r="OFE807" s="20"/>
      <c r="OFF807" s="20"/>
      <c r="OFG807" s="20"/>
      <c r="OFH807" s="20"/>
      <c r="OFI807" s="20"/>
      <c r="OFJ807" s="20"/>
      <c r="OFK807" s="20"/>
      <c r="OFL807" s="20"/>
      <c r="OFM807" s="20"/>
      <c r="OFN807" s="20"/>
      <c r="OFO807" s="20"/>
      <c r="OFP807" s="20"/>
      <c r="OFQ807" s="20"/>
      <c r="OFR807" s="20"/>
      <c r="OFS807" s="20"/>
      <c r="OFT807" s="20"/>
      <c r="OFU807" s="20"/>
      <c r="OFV807" s="20"/>
      <c r="OFW807" s="20"/>
      <c r="OFX807" s="20"/>
      <c r="OFY807" s="20"/>
      <c r="OFZ807" s="20"/>
      <c r="OGA807" s="20"/>
      <c r="OGB807" s="20"/>
      <c r="OGC807" s="20"/>
      <c r="OGD807" s="20"/>
      <c r="OGE807" s="20"/>
      <c r="OGF807" s="20"/>
      <c r="OGG807" s="20"/>
      <c r="OGH807" s="20"/>
      <c r="OGI807" s="20"/>
      <c r="OGJ807" s="20"/>
      <c r="OGK807" s="20"/>
      <c r="OGL807" s="20"/>
      <c r="OGM807" s="20"/>
      <c r="OGN807" s="20"/>
      <c r="OGO807" s="20"/>
      <c r="OGP807" s="20"/>
      <c r="OGQ807" s="20"/>
      <c r="OGR807" s="20"/>
      <c r="OGS807" s="20"/>
      <c r="OGT807" s="20"/>
      <c r="OGU807" s="20"/>
      <c r="OGV807" s="20"/>
      <c r="OGW807" s="20"/>
      <c r="OGX807" s="20"/>
      <c r="OGY807" s="20"/>
      <c r="OGZ807" s="20"/>
      <c r="OHA807" s="20"/>
      <c r="OHB807" s="20"/>
      <c r="OHC807" s="20"/>
      <c r="OHD807" s="20"/>
      <c r="OHE807" s="20"/>
      <c r="OHF807" s="20"/>
      <c r="OHG807" s="20"/>
      <c r="OHH807" s="20"/>
      <c r="OHI807" s="20"/>
      <c r="OHJ807" s="20"/>
      <c r="OHK807" s="20"/>
      <c r="OHL807" s="20"/>
      <c r="OHM807" s="20"/>
      <c r="OHN807" s="20"/>
      <c r="OHO807" s="20"/>
      <c r="OHP807" s="20"/>
      <c r="OHQ807" s="20"/>
      <c r="OHR807" s="20"/>
      <c r="OHS807" s="20"/>
      <c r="OHT807" s="20"/>
      <c r="OHU807" s="20"/>
      <c r="OHV807" s="20"/>
      <c r="OHW807" s="20"/>
      <c r="OHX807" s="20"/>
      <c r="OHY807" s="20"/>
      <c r="OHZ807" s="20"/>
      <c r="OIA807" s="20"/>
      <c r="OIB807" s="20"/>
      <c r="OIC807" s="20"/>
      <c r="OID807" s="20"/>
      <c r="OIE807" s="20"/>
      <c r="OIF807" s="20"/>
      <c r="OIG807" s="20"/>
      <c r="OIH807" s="20"/>
      <c r="OII807" s="20"/>
      <c r="OIJ807" s="20"/>
      <c r="OIK807" s="20"/>
      <c r="OIL807" s="20"/>
      <c r="OIM807" s="20"/>
      <c r="OIN807" s="20"/>
      <c r="OIO807" s="20"/>
      <c r="OIP807" s="20"/>
      <c r="OIQ807" s="20"/>
      <c r="OIR807" s="20"/>
      <c r="OIS807" s="20"/>
      <c r="OIT807" s="20"/>
      <c r="OIU807" s="20"/>
      <c r="OIV807" s="20"/>
      <c r="OIW807" s="20"/>
      <c r="OIX807" s="20"/>
      <c r="OIY807" s="20"/>
      <c r="OIZ807" s="20"/>
      <c r="OJA807" s="20"/>
      <c r="OJB807" s="20"/>
      <c r="OJC807" s="20"/>
      <c r="OJD807" s="20"/>
      <c r="OJE807" s="20"/>
      <c r="OJF807" s="20"/>
      <c r="OJG807" s="20"/>
      <c r="OJH807" s="20"/>
      <c r="OJI807" s="20"/>
      <c r="OJJ807" s="20"/>
      <c r="OJK807" s="20"/>
      <c r="OJL807" s="20"/>
      <c r="OJM807" s="20"/>
      <c r="OJN807" s="20"/>
      <c r="OJO807" s="20"/>
      <c r="OJP807" s="20"/>
      <c r="OJQ807" s="20"/>
      <c r="OJR807" s="20"/>
      <c r="OJS807" s="20"/>
      <c r="OJT807" s="20"/>
      <c r="OJU807" s="20"/>
      <c r="OJV807" s="20"/>
      <c r="OJW807" s="20"/>
      <c r="OJX807" s="20"/>
      <c r="OJY807" s="20"/>
      <c r="OJZ807" s="20"/>
      <c r="OKA807" s="20"/>
      <c r="OKB807" s="20"/>
      <c r="OKC807" s="20"/>
      <c r="OKD807" s="20"/>
      <c r="OKE807" s="20"/>
      <c r="OKF807" s="20"/>
      <c r="OKG807" s="20"/>
      <c r="OKH807" s="20"/>
      <c r="OKI807" s="20"/>
      <c r="OKJ807" s="20"/>
      <c r="OKK807" s="20"/>
      <c r="OKL807" s="20"/>
      <c r="OKM807" s="20"/>
      <c r="OKN807" s="20"/>
      <c r="OKO807" s="20"/>
      <c r="OKP807" s="20"/>
      <c r="OKQ807" s="20"/>
      <c r="OKR807" s="20"/>
      <c r="OKS807" s="20"/>
      <c r="OKT807" s="20"/>
      <c r="OKU807" s="20"/>
      <c r="OKV807" s="20"/>
      <c r="OKW807" s="20"/>
      <c r="OKX807" s="20"/>
      <c r="OKY807" s="20"/>
      <c r="OKZ807" s="20"/>
      <c r="OLA807" s="20"/>
      <c r="OLB807" s="20"/>
      <c r="OLC807" s="20"/>
      <c r="OLD807" s="20"/>
      <c r="OLE807" s="20"/>
      <c r="OLF807" s="20"/>
      <c r="OLG807" s="20"/>
      <c r="OLH807" s="20"/>
      <c r="OLI807" s="20"/>
      <c r="OLJ807" s="20"/>
      <c r="OLK807" s="20"/>
      <c r="OLL807" s="20"/>
      <c r="OLM807" s="20"/>
      <c r="OLN807" s="20"/>
      <c r="OLO807" s="20"/>
      <c r="OLP807" s="20"/>
      <c r="OLQ807" s="20"/>
      <c r="OLR807" s="20"/>
      <c r="OLS807" s="20"/>
      <c r="OLT807" s="20"/>
      <c r="OLU807" s="20"/>
      <c r="OLV807" s="20"/>
      <c r="OLW807" s="20"/>
      <c r="OLX807" s="20"/>
      <c r="OLY807" s="20"/>
      <c r="OLZ807" s="20"/>
      <c r="OMA807" s="20"/>
      <c r="OMB807" s="20"/>
      <c r="OMC807" s="20"/>
      <c r="OMD807" s="20"/>
      <c r="OME807" s="20"/>
      <c r="OMF807" s="20"/>
      <c r="OMG807" s="20"/>
      <c r="OMH807" s="20"/>
      <c r="OMI807" s="20"/>
      <c r="OMJ807" s="20"/>
      <c r="OMK807" s="20"/>
      <c r="OML807" s="20"/>
      <c r="OMM807" s="20"/>
      <c r="OMN807" s="20"/>
      <c r="OMO807" s="20"/>
      <c r="OMP807" s="20"/>
      <c r="OMQ807" s="20"/>
      <c r="OMR807" s="20"/>
      <c r="OMS807" s="20"/>
      <c r="OMT807" s="20"/>
      <c r="OMU807" s="20"/>
      <c r="OMV807" s="20"/>
      <c r="OMW807" s="20"/>
      <c r="OMX807" s="20"/>
      <c r="OMY807" s="20"/>
      <c r="OMZ807" s="20"/>
      <c r="ONA807" s="20"/>
      <c r="ONB807" s="20"/>
      <c r="ONC807" s="20"/>
      <c r="OND807" s="20"/>
      <c r="ONE807" s="20"/>
      <c r="ONF807" s="20"/>
      <c r="ONG807" s="20"/>
      <c r="ONH807" s="20"/>
      <c r="ONI807" s="20"/>
      <c r="ONJ807" s="20"/>
      <c r="ONK807" s="20"/>
      <c r="ONL807" s="20"/>
      <c r="ONM807" s="20"/>
      <c r="ONN807" s="20"/>
      <c r="ONO807" s="20"/>
      <c r="ONP807" s="20"/>
      <c r="ONQ807" s="20"/>
      <c r="ONR807" s="20"/>
      <c r="ONS807" s="20"/>
      <c r="ONT807" s="20"/>
      <c r="ONU807" s="20"/>
      <c r="ONV807" s="20"/>
      <c r="ONW807" s="20"/>
      <c r="ONX807" s="20"/>
      <c r="ONY807" s="20"/>
      <c r="ONZ807" s="20"/>
      <c r="OOA807" s="20"/>
      <c r="OOB807" s="20"/>
      <c r="OOC807" s="20"/>
      <c r="OOD807" s="20"/>
      <c r="OOE807" s="20"/>
      <c r="OOF807" s="20"/>
      <c r="OOG807" s="20"/>
      <c r="OOH807" s="20"/>
      <c r="OOI807" s="20"/>
      <c r="OOJ807" s="20"/>
      <c r="OOK807" s="20"/>
      <c r="OOL807" s="20"/>
      <c r="OOM807" s="20"/>
      <c r="OON807" s="20"/>
      <c r="OOO807" s="20"/>
      <c r="OOP807" s="20"/>
      <c r="OOQ807" s="20"/>
      <c r="OOR807" s="20"/>
      <c r="OOS807" s="20"/>
      <c r="OOT807" s="20"/>
      <c r="OOU807" s="20"/>
      <c r="OOV807" s="20"/>
      <c r="OOW807" s="20"/>
      <c r="OOX807" s="20"/>
      <c r="OOY807" s="20"/>
      <c r="OOZ807" s="20"/>
      <c r="OPA807" s="20"/>
      <c r="OPB807" s="20"/>
      <c r="OPC807" s="20"/>
      <c r="OPD807" s="20"/>
      <c r="OPE807" s="20"/>
      <c r="OPF807" s="20"/>
      <c r="OPG807" s="20"/>
      <c r="OPH807" s="20"/>
      <c r="OPI807" s="20"/>
      <c r="OPJ807" s="20"/>
      <c r="OPK807" s="20"/>
      <c r="OPL807" s="20"/>
      <c r="OPM807" s="20"/>
      <c r="OPN807" s="20"/>
      <c r="OPO807" s="20"/>
      <c r="OPP807" s="20"/>
      <c r="OPQ807" s="20"/>
      <c r="OPR807" s="20"/>
      <c r="OPS807" s="20"/>
      <c r="OPT807" s="20"/>
      <c r="OPU807" s="20"/>
      <c r="OPV807" s="20"/>
      <c r="OPW807" s="20"/>
      <c r="OPX807" s="20"/>
      <c r="OPY807" s="20"/>
      <c r="OPZ807" s="20"/>
      <c r="OQA807" s="20"/>
      <c r="OQB807" s="20"/>
      <c r="OQC807" s="20"/>
      <c r="OQD807" s="20"/>
      <c r="OQE807" s="20"/>
      <c r="OQF807" s="20"/>
      <c r="OQG807" s="20"/>
      <c r="OQH807" s="20"/>
      <c r="OQI807" s="20"/>
      <c r="OQJ807" s="20"/>
      <c r="OQK807" s="20"/>
      <c r="OQL807" s="20"/>
      <c r="OQM807" s="20"/>
      <c r="OQN807" s="20"/>
      <c r="OQO807" s="20"/>
      <c r="OQP807" s="20"/>
      <c r="OQQ807" s="20"/>
      <c r="OQR807" s="20"/>
      <c r="OQS807" s="20"/>
      <c r="OQT807" s="20"/>
      <c r="OQU807" s="20"/>
      <c r="OQV807" s="20"/>
      <c r="OQW807" s="20"/>
      <c r="OQX807" s="20"/>
      <c r="OQY807" s="20"/>
      <c r="OQZ807" s="20"/>
      <c r="ORA807" s="20"/>
      <c r="ORB807" s="20"/>
      <c r="ORC807" s="20"/>
      <c r="ORD807" s="20"/>
      <c r="ORE807" s="20"/>
      <c r="ORF807" s="20"/>
      <c r="ORG807" s="20"/>
      <c r="ORH807" s="20"/>
      <c r="ORI807" s="20"/>
      <c r="ORJ807" s="20"/>
      <c r="ORK807" s="20"/>
      <c r="ORL807" s="20"/>
      <c r="ORM807" s="20"/>
      <c r="ORN807" s="20"/>
      <c r="ORO807" s="20"/>
      <c r="ORP807" s="20"/>
      <c r="ORQ807" s="20"/>
      <c r="ORR807" s="20"/>
      <c r="ORS807" s="20"/>
      <c r="ORT807" s="20"/>
      <c r="ORU807" s="20"/>
      <c r="ORV807" s="20"/>
      <c r="ORW807" s="20"/>
      <c r="ORX807" s="20"/>
      <c r="ORY807" s="20"/>
      <c r="ORZ807" s="20"/>
      <c r="OSA807" s="20"/>
      <c r="OSB807" s="20"/>
      <c r="OSC807" s="20"/>
      <c r="OSD807" s="20"/>
      <c r="OSE807" s="20"/>
      <c r="OSF807" s="20"/>
      <c r="OSG807" s="20"/>
      <c r="OSH807" s="20"/>
      <c r="OSI807" s="20"/>
      <c r="OSJ807" s="20"/>
      <c r="OSK807" s="20"/>
      <c r="OSL807" s="20"/>
      <c r="OSM807" s="20"/>
      <c r="OSN807" s="20"/>
      <c r="OSO807" s="20"/>
      <c r="OSP807" s="20"/>
      <c r="OSQ807" s="20"/>
      <c r="OSR807" s="20"/>
      <c r="OSS807" s="20"/>
      <c r="OST807" s="20"/>
      <c r="OSU807" s="20"/>
      <c r="OSV807" s="20"/>
      <c r="OSW807" s="20"/>
      <c r="OSX807" s="20"/>
      <c r="OSY807" s="20"/>
      <c r="OSZ807" s="20"/>
      <c r="OTA807" s="20"/>
      <c r="OTB807" s="20"/>
      <c r="OTC807" s="20"/>
      <c r="OTD807" s="20"/>
      <c r="OTE807" s="20"/>
      <c r="OTF807" s="20"/>
      <c r="OTG807" s="20"/>
      <c r="OTH807" s="20"/>
      <c r="OTI807" s="20"/>
      <c r="OTJ807" s="20"/>
      <c r="OTK807" s="20"/>
      <c r="OTL807" s="20"/>
      <c r="OTM807" s="20"/>
      <c r="OTN807" s="20"/>
      <c r="OTO807" s="20"/>
      <c r="OTP807" s="20"/>
      <c r="OTQ807" s="20"/>
      <c r="OTR807" s="20"/>
      <c r="OTS807" s="20"/>
      <c r="OTT807" s="20"/>
      <c r="OTU807" s="20"/>
      <c r="OTV807" s="20"/>
      <c r="OTW807" s="20"/>
      <c r="OTX807" s="20"/>
      <c r="OTY807" s="20"/>
      <c r="OTZ807" s="20"/>
      <c r="OUA807" s="20"/>
      <c r="OUB807" s="20"/>
      <c r="OUC807" s="20"/>
      <c r="OUD807" s="20"/>
      <c r="OUE807" s="20"/>
      <c r="OUF807" s="20"/>
      <c r="OUG807" s="20"/>
      <c r="OUH807" s="20"/>
      <c r="OUI807" s="20"/>
      <c r="OUJ807" s="20"/>
      <c r="OUK807" s="20"/>
      <c r="OUL807" s="20"/>
      <c r="OUM807" s="20"/>
      <c r="OUN807" s="20"/>
      <c r="OUO807" s="20"/>
      <c r="OUP807" s="20"/>
      <c r="OUQ807" s="20"/>
      <c r="OUR807" s="20"/>
      <c r="OUS807" s="20"/>
      <c r="OUT807" s="20"/>
      <c r="OUU807" s="20"/>
      <c r="OUV807" s="20"/>
      <c r="OUW807" s="20"/>
      <c r="OUX807" s="20"/>
      <c r="OUY807" s="20"/>
      <c r="OUZ807" s="20"/>
      <c r="OVA807" s="20"/>
      <c r="OVB807" s="20"/>
      <c r="OVC807" s="20"/>
      <c r="OVD807" s="20"/>
      <c r="OVE807" s="20"/>
      <c r="OVF807" s="20"/>
      <c r="OVG807" s="20"/>
      <c r="OVH807" s="20"/>
      <c r="OVI807" s="20"/>
      <c r="OVJ807" s="20"/>
      <c r="OVK807" s="20"/>
      <c r="OVL807" s="20"/>
      <c r="OVM807" s="20"/>
      <c r="OVN807" s="20"/>
      <c r="OVO807" s="20"/>
      <c r="OVP807" s="20"/>
      <c r="OVQ807" s="20"/>
      <c r="OVR807" s="20"/>
      <c r="OVS807" s="20"/>
      <c r="OVT807" s="20"/>
      <c r="OVU807" s="20"/>
      <c r="OVV807" s="20"/>
      <c r="OVW807" s="20"/>
      <c r="OVX807" s="20"/>
      <c r="OVY807" s="20"/>
      <c r="OVZ807" s="20"/>
      <c r="OWA807" s="20"/>
      <c r="OWB807" s="20"/>
      <c r="OWC807" s="20"/>
      <c r="OWD807" s="20"/>
      <c r="OWE807" s="20"/>
      <c r="OWF807" s="20"/>
      <c r="OWG807" s="20"/>
      <c r="OWH807" s="20"/>
      <c r="OWI807" s="20"/>
      <c r="OWJ807" s="20"/>
      <c r="OWK807" s="20"/>
      <c r="OWL807" s="20"/>
      <c r="OWM807" s="20"/>
      <c r="OWN807" s="20"/>
      <c r="OWO807" s="20"/>
      <c r="OWP807" s="20"/>
      <c r="OWQ807" s="20"/>
      <c r="OWR807" s="20"/>
      <c r="OWS807" s="20"/>
      <c r="OWT807" s="20"/>
      <c r="OWU807" s="20"/>
      <c r="OWV807" s="20"/>
      <c r="OWW807" s="20"/>
      <c r="OWX807" s="20"/>
      <c r="OWY807" s="20"/>
      <c r="OWZ807" s="20"/>
      <c r="OXA807" s="20"/>
      <c r="OXB807" s="20"/>
      <c r="OXC807" s="20"/>
      <c r="OXD807" s="20"/>
      <c r="OXE807" s="20"/>
      <c r="OXF807" s="20"/>
      <c r="OXG807" s="20"/>
      <c r="OXH807" s="20"/>
      <c r="OXI807" s="20"/>
      <c r="OXJ807" s="20"/>
      <c r="OXK807" s="20"/>
      <c r="OXL807" s="20"/>
      <c r="OXM807" s="20"/>
      <c r="OXN807" s="20"/>
      <c r="OXO807" s="20"/>
      <c r="OXP807" s="20"/>
      <c r="OXQ807" s="20"/>
      <c r="OXR807" s="20"/>
      <c r="OXS807" s="20"/>
      <c r="OXT807" s="20"/>
      <c r="OXU807" s="20"/>
      <c r="OXV807" s="20"/>
      <c r="OXW807" s="20"/>
      <c r="OXX807" s="20"/>
      <c r="OXY807" s="20"/>
      <c r="OXZ807" s="20"/>
      <c r="OYA807" s="20"/>
      <c r="OYB807" s="20"/>
      <c r="OYC807" s="20"/>
      <c r="OYD807" s="20"/>
      <c r="OYE807" s="20"/>
      <c r="OYF807" s="20"/>
      <c r="OYG807" s="20"/>
      <c r="OYH807" s="20"/>
      <c r="OYI807" s="20"/>
      <c r="OYJ807" s="20"/>
      <c r="OYK807" s="20"/>
      <c r="OYL807" s="20"/>
      <c r="OYM807" s="20"/>
      <c r="OYN807" s="20"/>
      <c r="OYO807" s="20"/>
      <c r="OYP807" s="20"/>
      <c r="OYQ807" s="20"/>
      <c r="OYR807" s="20"/>
      <c r="OYS807" s="20"/>
      <c r="OYT807" s="20"/>
      <c r="OYU807" s="20"/>
      <c r="OYV807" s="20"/>
      <c r="OYW807" s="20"/>
      <c r="OYX807" s="20"/>
      <c r="OYY807" s="20"/>
      <c r="OYZ807" s="20"/>
      <c r="OZA807" s="20"/>
      <c r="OZB807" s="20"/>
      <c r="OZC807" s="20"/>
      <c r="OZD807" s="20"/>
      <c r="OZE807" s="20"/>
      <c r="OZF807" s="20"/>
      <c r="OZG807" s="20"/>
      <c r="OZH807" s="20"/>
      <c r="OZI807" s="20"/>
      <c r="OZJ807" s="20"/>
      <c r="OZK807" s="20"/>
      <c r="OZL807" s="20"/>
      <c r="OZM807" s="20"/>
      <c r="OZN807" s="20"/>
      <c r="OZO807" s="20"/>
      <c r="OZP807" s="20"/>
      <c r="OZQ807" s="20"/>
      <c r="OZR807" s="20"/>
      <c r="OZS807" s="20"/>
      <c r="OZT807" s="20"/>
      <c r="OZU807" s="20"/>
      <c r="OZV807" s="20"/>
      <c r="OZW807" s="20"/>
      <c r="OZX807" s="20"/>
      <c r="OZY807" s="20"/>
      <c r="OZZ807" s="20"/>
      <c r="PAA807" s="20"/>
      <c r="PAB807" s="20"/>
      <c r="PAC807" s="20"/>
      <c r="PAD807" s="20"/>
      <c r="PAE807" s="20"/>
      <c r="PAF807" s="20"/>
      <c r="PAG807" s="20"/>
      <c r="PAH807" s="20"/>
      <c r="PAI807" s="20"/>
      <c r="PAJ807" s="20"/>
      <c r="PAK807" s="20"/>
      <c r="PAL807" s="20"/>
      <c r="PAM807" s="20"/>
      <c r="PAN807" s="20"/>
      <c r="PAO807" s="20"/>
      <c r="PAP807" s="20"/>
      <c r="PAQ807" s="20"/>
      <c r="PAR807" s="20"/>
      <c r="PAS807" s="20"/>
      <c r="PAT807" s="20"/>
      <c r="PAU807" s="20"/>
      <c r="PAV807" s="20"/>
      <c r="PAW807" s="20"/>
      <c r="PAX807" s="20"/>
      <c r="PAY807" s="20"/>
      <c r="PAZ807" s="20"/>
      <c r="PBA807" s="20"/>
      <c r="PBB807" s="20"/>
      <c r="PBC807" s="20"/>
      <c r="PBD807" s="20"/>
      <c r="PBE807" s="20"/>
      <c r="PBF807" s="20"/>
      <c r="PBG807" s="20"/>
      <c r="PBH807" s="20"/>
      <c r="PBI807" s="20"/>
      <c r="PBJ807" s="20"/>
      <c r="PBK807" s="20"/>
      <c r="PBL807" s="20"/>
      <c r="PBM807" s="20"/>
      <c r="PBN807" s="20"/>
      <c r="PBO807" s="20"/>
      <c r="PBP807" s="20"/>
      <c r="PBQ807" s="20"/>
      <c r="PBR807" s="20"/>
      <c r="PBS807" s="20"/>
      <c r="PBT807" s="20"/>
      <c r="PBU807" s="20"/>
      <c r="PBV807" s="20"/>
      <c r="PBW807" s="20"/>
      <c r="PBX807" s="20"/>
      <c r="PBY807" s="20"/>
      <c r="PBZ807" s="20"/>
      <c r="PCA807" s="20"/>
      <c r="PCB807" s="20"/>
      <c r="PCC807" s="20"/>
      <c r="PCD807" s="20"/>
      <c r="PCE807" s="20"/>
      <c r="PCF807" s="20"/>
      <c r="PCG807" s="20"/>
      <c r="PCH807" s="20"/>
      <c r="PCI807" s="20"/>
      <c r="PCJ807" s="20"/>
      <c r="PCK807" s="20"/>
      <c r="PCL807" s="20"/>
      <c r="PCM807" s="20"/>
      <c r="PCN807" s="20"/>
      <c r="PCO807" s="20"/>
      <c r="PCP807" s="20"/>
      <c r="PCQ807" s="20"/>
      <c r="PCR807" s="20"/>
      <c r="PCS807" s="20"/>
      <c r="PCT807" s="20"/>
      <c r="PCU807" s="20"/>
      <c r="PCV807" s="20"/>
      <c r="PCW807" s="20"/>
      <c r="PCX807" s="20"/>
      <c r="PCY807" s="20"/>
      <c r="PCZ807" s="20"/>
      <c r="PDA807" s="20"/>
      <c r="PDB807" s="20"/>
      <c r="PDC807" s="20"/>
      <c r="PDD807" s="20"/>
      <c r="PDE807" s="20"/>
      <c r="PDF807" s="20"/>
      <c r="PDG807" s="20"/>
      <c r="PDH807" s="20"/>
      <c r="PDI807" s="20"/>
      <c r="PDJ807" s="20"/>
      <c r="PDK807" s="20"/>
      <c r="PDL807" s="20"/>
      <c r="PDM807" s="20"/>
      <c r="PDN807" s="20"/>
      <c r="PDO807" s="20"/>
      <c r="PDP807" s="20"/>
      <c r="PDQ807" s="20"/>
      <c r="PDR807" s="20"/>
      <c r="PDS807" s="20"/>
      <c r="PDT807" s="20"/>
      <c r="PDU807" s="20"/>
      <c r="PDV807" s="20"/>
      <c r="PDW807" s="20"/>
      <c r="PDX807" s="20"/>
      <c r="PDY807" s="20"/>
      <c r="PDZ807" s="20"/>
      <c r="PEA807" s="20"/>
      <c r="PEB807" s="20"/>
      <c r="PEC807" s="20"/>
      <c r="PED807" s="20"/>
      <c r="PEE807" s="20"/>
      <c r="PEF807" s="20"/>
      <c r="PEG807" s="20"/>
      <c r="PEH807" s="20"/>
      <c r="PEI807" s="20"/>
      <c r="PEJ807" s="20"/>
      <c r="PEK807" s="20"/>
      <c r="PEL807" s="20"/>
      <c r="PEM807" s="20"/>
      <c r="PEN807" s="20"/>
      <c r="PEO807" s="20"/>
      <c r="PEP807" s="20"/>
      <c r="PEQ807" s="20"/>
      <c r="PER807" s="20"/>
      <c r="PES807" s="20"/>
      <c r="PET807" s="20"/>
      <c r="PEU807" s="20"/>
      <c r="PEV807" s="20"/>
      <c r="PEW807" s="20"/>
      <c r="PEX807" s="20"/>
      <c r="PEY807" s="20"/>
      <c r="PEZ807" s="20"/>
      <c r="PFA807" s="20"/>
      <c r="PFB807" s="20"/>
      <c r="PFC807" s="20"/>
      <c r="PFD807" s="20"/>
      <c r="PFE807" s="20"/>
      <c r="PFF807" s="20"/>
      <c r="PFG807" s="20"/>
      <c r="PFH807" s="20"/>
      <c r="PFI807" s="20"/>
      <c r="PFJ807" s="20"/>
      <c r="PFK807" s="20"/>
      <c r="PFL807" s="20"/>
      <c r="PFM807" s="20"/>
      <c r="PFN807" s="20"/>
      <c r="PFO807" s="20"/>
      <c r="PFP807" s="20"/>
      <c r="PFQ807" s="20"/>
      <c r="PFR807" s="20"/>
      <c r="PFS807" s="20"/>
      <c r="PFT807" s="20"/>
      <c r="PFU807" s="20"/>
      <c r="PFV807" s="20"/>
      <c r="PFW807" s="20"/>
      <c r="PFX807" s="20"/>
      <c r="PFY807" s="20"/>
      <c r="PFZ807" s="20"/>
      <c r="PGA807" s="20"/>
      <c r="PGB807" s="20"/>
      <c r="PGC807" s="20"/>
      <c r="PGD807" s="20"/>
      <c r="PGE807" s="20"/>
      <c r="PGF807" s="20"/>
      <c r="PGG807" s="20"/>
      <c r="PGH807" s="20"/>
      <c r="PGI807" s="20"/>
      <c r="PGJ807" s="20"/>
      <c r="PGK807" s="20"/>
      <c r="PGL807" s="20"/>
      <c r="PGM807" s="20"/>
      <c r="PGN807" s="20"/>
      <c r="PGO807" s="20"/>
      <c r="PGP807" s="20"/>
      <c r="PGQ807" s="20"/>
      <c r="PGR807" s="20"/>
      <c r="PGS807" s="20"/>
      <c r="PGT807" s="20"/>
      <c r="PGU807" s="20"/>
      <c r="PGV807" s="20"/>
      <c r="PGW807" s="20"/>
      <c r="PGX807" s="20"/>
      <c r="PGY807" s="20"/>
      <c r="PGZ807" s="20"/>
      <c r="PHA807" s="20"/>
      <c r="PHB807" s="20"/>
      <c r="PHC807" s="20"/>
      <c r="PHD807" s="20"/>
      <c r="PHE807" s="20"/>
      <c r="PHF807" s="20"/>
      <c r="PHG807" s="20"/>
      <c r="PHH807" s="20"/>
      <c r="PHI807" s="20"/>
      <c r="PHJ807" s="20"/>
      <c r="PHK807" s="20"/>
      <c r="PHL807" s="20"/>
      <c r="PHM807" s="20"/>
      <c r="PHN807" s="20"/>
      <c r="PHO807" s="20"/>
      <c r="PHP807" s="20"/>
      <c r="PHQ807" s="20"/>
      <c r="PHR807" s="20"/>
      <c r="PHS807" s="20"/>
      <c r="PHT807" s="20"/>
      <c r="PHU807" s="20"/>
      <c r="PHV807" s="20"/>
      <c r="PHW807" s="20"/>
      <c r="PHX807" s="20"/>
      <c r="PHY807" s="20"/>
      <c r="PHZ807" s="20"/>
      <c r="PIA807" s="20"/>
      <c r="PIB807" s="20"/>
      <c r="PIC807" s="20"/>
      <c r="PID807" s="20"/>
      <c r="PIE807" s="20"/>
      <c r="PIF807" s="20"/>
      <c r="PIG807" s="20"/>
      <c r="PIH807" s="20"/>
      <c r="PII807" s="20"/>
      <c r="PIJ807" s="20"/>
      <c r="PIK807" s="20"/>
      <c r="PIL807" s="20"/>
      <c r="PIM807" s="20"/>
      <c r="PIN807" s="20"/>
      <c r="PIO807" s="20"/>
      <c r="PIP807" s="20"/>
      <c r="PIQ807" s="20"/>
      <c r="PIR807" s="20"/>
      <c r="PIS807" s="20"/>
      <c r="PIT807" s="20"/>
      <c r="PIU807" s="20"/>
      <c r="PIV807" s="20"/>
      <c r="PIW807" s="20"/>
      <c r="PIX807" s="20"/>
      <c r="PIY807" s="20"/>
      <c r="PIZ807" s="20"/>
      <c r="PJA807" s="20"/>
      <c r="PJB807" s="20"/>
      <c r="PJC807" s="20"/>
      <c r="PJD807" s="20"/>
      <c r="PJE807" s="20"/>
      <c r="PJF807" s="20"/>
      <c r="PJG807" s="20"/>
      <c r="PJH807" s="20"/>
      <c r="PJI807" s="20"/>
      <c r="PJJ807" s="20"/>
      <c r="PJK807" s="20"/>
      <c r="PJL807" s="20"/>
      <c r="PJM807" s="20"/>
      <c r="PJN807" s="20"/>
      <c r="PJO807" s="20"/>
      <c r="PJP807" s="20"/>
      <c r="PJQ807" s="20"/>
      <c r="PJR807" s="20"/>
      <c r="PJS807" s="20"/>
      <c r="PJT807" s="20"/>
      <c r="PJU807" s="20"/>
      <c r="PJV807" s="20"/>
      <c r="PJW807" s="20"/>
      <c r="PJX807" s="20"/>
      <c r="PJY807" s="20"/>
      <c r="PJZ807" s="20"/>
      <c r="PKA807" s="20"/>
      <c r="PKB807" s="20"/>
      <c r="PKC807" s="20"/>
      <c r="PKD807" s="20"/>
      <c r="PKE807" s="20"/>
      <c r="PKF807" s="20"/>
      <c r="PKG807" s="20"/>
      <c r="PKH807" s="20"/>
      <c r="PKI807" s="20"/>
      <c r="PKJ807" s="20"/>
      <c r="PKK807" s="20"/>
      <c r="PKL807" s="20"/>
      <c r="PKM807" s="20"/>
      <c r="PKN807" s="20"/>
      <c r="PKO807" s="20"/>
      <c r="PKP807" s="20"/>
      <c r="PKQ807" s="20"/>
      <c r="PKR807" s="20"/>
      <c r="PKS807" s="20"/>
      <c r="PKT807" s="20"/>
      <c r="PKU807" s="20"/>
      <c r="PKV807" s="20"/>
      <c r="PKW807" s="20"/>
      <c r="PKX807" s="20"/>
      <c r="PKY807" s="20"/>
      <c r="PKZ807" s="20"/>
      <c r="PLA807" s="20"/>
      <c r="PLB807" s="20"/>
      <c r="PLC807" s="20"/>
      <c r="PLD807" s="20"/>
      <c r="PLE807" s="20"/>
      <c r="PLF807" s="20"/>
      <c r="PLG807" s="20"/>
      <c r="PLH807" s="20"/>
      <c r="PLI807" s="20"/>
      <c r="PLJ807" s="20"/>
      <c r="PLK807" s="20"/>
      <c r="PLL807" s="20"/>
      <c r="PLM807" s="20"/>
      <c r="PLN807" s="20"/>
      <c r="PLO807" s="20"/>
      <c r="PLP807" s="20"/>
      <c r="PLQ807" s="20"/>
      <c r="PLR807" s="20"/>
      <c r="PLS807" s="20"/>
      <c r="PLT807" s="20"/>
      <c r="PLU807" s="20"/>
      <c r="PLV807" s="20"/>
      <c r="PLW807" s="20"/>
      <c r="PLX807" s="20"/>
      <c r="PLY807" s="20"/>
      <c r="PLZ807" s="20"/>
      <c r="PMA807" s="20"/>
      <c r="PMB807" s="20"/>
      <c r="PMC807" s="20"/>
      <c r="PMD807" s="20"/>
      <c r="PME807" s="20"/>
      <c r="PMF807" s="20"/>
      <c r="PMG807" s="20"/>
      <c r="PMH807" s="20"/>
      <c r="PMI807" s="20"/>
      <c r="PMJ807" s="20"/>
      <c r="PMK807" s="20"/>
      <c r="PML807" s="20"/>
      <c r="PMM807" s="20"/>
      <c r="PMN807" s="20"/>
      <c r="PMO807" s="20"/>
      <c r="PMP807" s="20"/>
      <c r="PMQ807" s="20"/>
      <c r="PMR807" s="20"/>
      <c r="PMS807" s="20"/>
      <c r="PMT807" s="20"/>
      <c r="PMU807" s="20"/>
      <c r="PMV807" s="20"/>
      <c r="PMW807" s="20"/>
      <c r="PMX807" s="20"/>
      <c r="PMY807" s="20"/>
      <c r="PMZ807" s="20"/>
      <c r="PNA807" s="20"/>
      <c r="PNB807" s="20"/>
      <c r="PNC807" s="20"/>
      <c r="PND807" s="20"/>
      <c r="PNE807" s="20"/>
      <c r="PNF807" s="20"/>
      <c r="PNG807" s="20"/>
      <c r="PNH807" s="20"/>
      <c r="PNI807" s="20"/>
      <c r="PNJ807" s="20"/>
      <c r="PNK807" s="20"/>
      <c r="PNL807" s="20"/>
      <c r="PNM807" s="20"/>
      <c r="PNN807" s="20"/>
      <c r="PNO807" s="20"/>
      <c r="PNP807" s="20"/>
      <c r="PNQ807" s="20"/>
      <c r="PNR807" s="20"/>
      <c r="PNS807" s="20"/>
      <c r="PNT807" s="20"/>
      <c r="PNU807" s="20"/>
      <c r="PNV807" s="20"/>
      <c r="PNW807" s="20"/>
      <c r="PNX807" s="20"/>
      <c r="PNY807" s="20"/>
      <c r="PNZ807" s="20"/>
      <c r="POA807" s="20"/>
      <c r="POB807" s="20"/>
      <c r="POC807" s="20"/>
      <c r="POD807" s="20"/>
      <c r="POE807" s="20"/>
      <c r="POF807" s="20"/>
      <c r="POG807" s="20"/>
      <c r="POH807" s="20"/>
      <c r="POI807" s="20"/>
      <c r="POJ807" s="20"/>
      <c r="POK807" s="20"/>
      <c r="POL807" s="20"/>
      <c r="POM807" s="20"/>
      <c r="PON807" s="20"/>
      <c r="POO807" s="20"/>
      <c r="POP807" s="20"/>
      <c r="POQ807" s="20"/>
      <c r="POR807" s="20"/>
      <c r="POS807" s="20"/>
      <c r="POT807" s="20"/>
      <c r="POU807" s="20"/>
      <c r="POV807" s="20"/>
      <c r="POW807" s="20"/>
      <c r="POX807" s="20"/>
      <c r="POY807" s="20"/>
      <c r="POZ807" s="20"/>
      <c r="PPA807" s="20"/>
      <c r="PPB807" s="20"/>
      <c r="PPC807" s="20"/>
      <c r="PPD807" s="20"/>
      <c r="PPE807" s="20"/>
      <c r="PPF807" s="20"/>
      <c r="PPG807" s="20"/>
      <c r="PPH807" s="20"/>
      <c r="PPI807" s="20"/>
      <c r="PPJ807" s="20"/>
      <c r="PPK807" s="20"/>
      <c r="PPL807" s="20"/>
      <c r="PPM807" s="20"/>
      <c r="PPN807" s="20"/>
      <c r="PPO807" s="20"/>
      <c r="PPP807" s="20"/>
      <c r="PPQ807" s="20"/>
      <c r="PPR807" s="20"/>
      <c r="PPS807" s="20"/>
      <c r="PPT807" s="20"/>
      <c r="PPU807" s="20"/>
      <c r="PPV807" s="20"/>
      <c r="PPW807" s="20"/>
      <c r="PPX807" s="20"/>
      <c r="PPY807" s="20"/>
      <c r="PPZ807" s="20"/>
      <c r="PQA807" s="20"/>
      <c r="PQB807" s="20"/>
      <c r="PQC807" s="20"/>
      <c r="PQD807" s="20"/>
      <c r="PQE807" s="20"/>
      <c r="PQF807" s="20"/>
      <c r="PQG807" s="20"/>
      <c r="PQH807" s="20"/>
      <c r="PQI807" s="20"/>
      <c r="PQJ807" s="20"/>
      <c r="PQK807" s="20"/>
      <c r="PQL807" s="20"/>
      <c r="PQM807" s="20"/>
      <c r="PQN807" s="20"/>
      <c r="PQO807" s="20"/>
      <c r="PQP807" s="20"/>
      <c r="PQQ807" s="20"/>
      <c r="PQR807" s="20"/>
      <c r="PQS807" s="20"/>
      <c r="PQT807" s="20"/>
      <c r="PQU807" s="20"/>
      <c r="PQV807" s="20"/>
      <c r="PQW807" s="20"/>
      <c r="PQX807" s="20"/>
      <c r="PQY807" s="20"/>
      <c r="PQZ807" s="20"/>
      <c r="PRA807" s="20"/>
      <c r="PRB807" s="20"/>
      <c r="PRC807" s="20"/>
      <c r="PRD807" s="20"/>
      <c r="PRE807" s="20"/>
      <c r="PRF807" s="20"/>
      <c r="PRG807" s="20"/>
      <c r="PRH807" s="20"/>
      <c r="PRI807" s="20"/>
      <c r="PRJ807" s="20"/>
      <c r="PRK807" s="20"/>
      <c r="PRL807" s="20"/>
      <c r="PRM807" s="20"/>
      <c r="PRN807" s="20"/>
      <c r="PRO807" s="20"/>
      <c r="PRP807" s="20"/>
      <c r="PRQ807" s="20"/>
      <c r="PRR807" s="20"/>
      <c r="PRS807" s="20"/>
      <c r="PRT807" s="20"/>
      <c r="PRU807" s="20"/>
      <c r="PRV807" s="20"/>
      <c r="PRW807" s="20"/>
      <c r="PRX807" s="20"/>
      <c r="PRY807" s="20"/>
      <c r="PRZ807" s="20"/>
      <c r="PSA807" s="20"/>
      <c r="PSB807" s="20"/>
      <c r="PSC807" s="20"/>
      <c r="PSD807" s="20"/>
      <c r="PSE807" s="20"/>
      <c r="PSF807" s="20"/>
      <c r="PSG807" s="20"/>
      <c r="PSH807" s="20"/>
      <c r="PSI807" s="20"/>
      <c r="PSJ807" s="20"/>
      <c r="PSK807" s="20"/>
      <c r="PSL807" s="20"/>
      <c r="PSM807" s="20"/>
      <c r="PSN807" s="20"/>
      <c r="PSO807" s="20"/>
      <c r="PSP807" s="20"/>
      <c r="PSQ807" s="20"/>
      <c r="PSR807" s="20"/>
      <c r="PSS807" s="20"/>
      <c r="PST807" s="20"/>
      <c r="PSU807" s="20"/>
      <c r="PSV807" s="20"/>
      <c r="PSW807" s="20"/>
      <c r="PSX807" s="20"/>
      <c r="PSY807" s="20"/>
      <c r="PSZ807" s="20"/>
      <c r="PTA807" s="20"/>
      <c r="PTB807" s="20"/>
      <c r="PTC807" s="20"/>
      <c r="PTD807" s="20"/>
      <c r="PTE807" s="20"/>
      <c r="PTF807" s="20"/>
      <c r="PTG807" s="20"/>
      <c r="PTH807" s="20"/>
      <c r="PTI807" s="20"/>
      <c r="PTJ807" s="20"/>
      <c r="PTK807" s="20"/>
      <c r="PTL807" s="20"/>
      <c r="PTM807" s="20"/>
      <c r="PTN807" s="20"/>
      <c r="PTO807" s="20"/>
      <c r="PTP807" s="20"/>
      <c r="PTQ807" s="20"/>
      <c r="PTR807" s="20"/>
      <c r="PTS807" s="20"/>
      <c r="PTT807" s="20"/>
      <c r="PTU807" s="20"/>
      <c r="PTV807" s="20"/>
      <c r="PTW807" s="20"/>
      <c r="PTX807" s="20"/>
      <c r="PTY807" s="20"/>
      <c r="PTZ807" s="20"/>
      <c r="PUA807" s="20"/>
      <c r="PUB807" s="20"/>
      <c r="PUC807" s="20"/>
      <c r="PUD807" s="20"/>
      <c r="PUE807" s="20"/>
      <c r="PUF807" s="20"/>
      <c r="PUG807" s="20"/>
      <c r="PUH807" s="20"/>
      <c r="PUI807" s="20"/>
      <c r="PUJ807" s="20"/>
      <c r="PUK807" s="20"/>
      <c r="PUL807" s="20"/>
      <c r="PUM807" s="20"/>
      <c r="PUN807" s="20"/>
      <c r="PUO807" s="20"/>
      <c r="PUP807" s="20"/>
      <c r="PUQ807" s="20"/>
      <c r="PUR807" s="20"/>
      <c r="PUS807" s="20"/>
      <c r="PUT807" s="20"/>
      <c r="PUU807" s="20"/>
      <c r="PUV807" s="20"/>
      <c r="PUW807" s="20"/>
      <c r="PUX807" s="20"/>
      <c r="PUY807" s="20"/>
      <c r="PUZ807" s="20"/>
      <c r="PVA807" s="20"/>
      <c r="PVB807" s="20"/>
      <c r="PVC807" s="20"/>
      <c r="PVD807" s="20"/>
      <c r="PVE807" s="20"/>
      <c r="PVF807" s="20"/>
      <c r="PVG807" s="20"/>
      <c r="PVH807" s="20"/>
      <c r="PVI807" s="20"/>
      <c r="PVJ807" s="20"/>
      <c r="PVK807" s="20"/>
      <c r="PVL807" s="20"/>
      <c r="PVM807" s="20"/>
      <c r="PVN807" s="20"/>
      <c r="PVO807" s="20"/>
      <c r="PVP807" s="20"/>
      <c r="PVQ807" s="20"/>
      <c r="PVR807" s="20"/>
      <c r="PVS807" s="20"/>
      <c r="PVT807" s="20"/>
      <c r="PVU807" s="20"/>
      <c r="PVV807" s="20"/>
      <c r="PVW807" s="20"/>
      <c r="PVX807" s="20"/>
      <c r="PVY807" s="20"/>
      <c r="PVZ807" s="20"/>
      <c r="PWA807" s="20"/>
      <c r="PWB807" s="20"/>
      <c r="PWC807" s="20"/>
      <c r="PWD807" s="20"/>
      <c r="PWE807" s="20"/>
      <c r="PWF807" s="20"/>
      <c r="PWG807" s="20"/>
      <c r="PWH807" s="20"/>
      <c r="PWI807" s="20"/>
      <c r="PWJ807" s="20"/>
      <c r="PWK807" s="20"/>
      <c r="PWL807" s="20"/>
      <c r="PWM807" s="20"/>
      <c r="PWN807" s="20"/>
      <c r="PWO807" s="20"/>
      <c r="PWP807" s="20"/>
      <c r="PWQ807" s="20"/>
      <c r="PWR807" s="20"/>
      <c r="PWS807" s="20"/>
      <c r="PWT807" s="20"/>
      <c r="PWU807" s="20"/>
      <c r="PWV807" s="20"/>
      <c r="PWW807" s="20"/>
      <c r="PWX807" s="20"/>
      <c r="PWY807" s="20"/>
      <c r="PWZ807" s="20"/>
      <c r="PXA807" s="20"/>
      <c r="PXB807" s="20"/>
      <c r="PXC807" s="20"/>
      <c r="PXD807" s="20"/>
      <c r="PXE807" s="20"/>
      <c r="PXF807" s="20"/>
      <c r="PXG807" s="20"/>
      <c r="PXH807" s="20"/>
      <c r="PXI807" s="20"/>
      <c r="PXJ807" s="20"/>
      <c r="PXK807" s="20"/>
      <c r="PXL807" s="20"/>
      <c r="PXM807" s="20"/>
      <c r="PXN807" s="20"/>
      <c r="PXO807" s="20"/>
      <c r="PXP807" s="20"/>
      <c r="PXQ807" s="20"/>
      <c r="PXR807" s="20"/>
      <c r="PXS807" s="20"/>
      <c r="PXT807" s="20"/>
      <c r="PXU807" s="20"/>
      <c r="PXV807" s="20"/>
      <c r="PXW807" s="20"/>
      <c r="PXX807" s="20"/>
      <c r="PXY807" s="20"/>
      <c r="PXZ807" s="20"/>
      <c r="PYA807" s="20"/>
      <c r="PYB807" s="20"/>
      <c r="PYC807" s="20"/>
      <c r="PYD807" s="20"/>
      <c r="PYE807" s="20"/>
      <c r="PYF807" s="20"/>
      <c r="PYG807" s="20"/>
      <c r="PYH807" s="20"/>
      <c r="PYI807" s="20"/>
      <c r="PYJ807" s="20"/>
      <c r="PYK807" s="20"/>
      <c r="PYL807" s="20"/>
      <c r="PYM807" s="20"/>
      <c r="PYN807" s="20"/>
      <c r="PYO807" s="20"/>
      <c r="PYP807" s="20"/>
      <c r="PYQ807" s="20"/>
      <c r="PYR807" s="20"/>
      <c r="PYS807" s="20"/>
      <c r="PYT807" s="20"/>
      <c r="PYU807" s="20"/>
      <c r="PYV807" s="20"/>
      <c r="PYW807" s="20"/>
      <c r="PYX807" s="20"/>
      <c r="PYY807" s="20"/>
      <c r="PYZ807" s="20"/>
      <c r="PZA807" s="20"/>
      <c r="PZB807" s="20"/>
      <c r="PZC807" s="20"/>
      <c r="PZD807" s="20"/>
      <c r="PZE807" s="20"/>
      <c r="PZF807" s="20"/>
      <c r="PZG807" s="20"/>
      <c r="PZH807" s="20"/>
      <c r="PZI807" s="20"/>
      <c r="PZJ807" s="20"/>
      <c r="PZK807" s="20"/>
      <c r="PZL807" s="20"/>
      <c r="PZM807" s="20"/>
      <c r="PZN807" s="20"/>
      <c r="PZO807" s="20"/>
      <c r="PZP807" s="20"/>
      <c r="PZQ807" s="20"/>
      <c r="PZR807" s="20"/>
      <c r="PZS807" s="20"/>
      <c r="PZT807" s="20"/>
      <c r="PZU807" s="20"/>
      <c r="PZV807" s="20"/>
      <c r="PZW807" s="20"/>
      <c r="PZX807" s="20"/>
      <c r="PZY807" s="20"/>
      <c r="PZZ807" s="20"/>
      <c r="QAA807" s="20"/>
      <c r="QAB807" s="20"/>
      <c r="QAC807" s="20"/>
      <c r="QAD807" s="20"/>
      <c r="QAE807" s="20"/>
      <c r="QAF807" s="20"/>
      <c r="QAG807" s="20"/>
      <c r="QAH807" s="20"/>
      <c r="QAI807" s="20"/>
      <c r="QAJ807" s="20"/>
      <c r="QAK807" s="20"/>
      <c r="QAL807" s="20"/>
      <c r="QAM807" s="20"/>
      <c r="QAN807" s="20"/>
      <c r="QAO807" s="20"/>
      <c r="QAP807" s="20"/>
      <c r="QAQ807" s="20"/>
      <c r="QAR807" s="20"/>
      <c r="QAS807" s="20"/>
      <c r="QAT807" s="20"/>
      <c r="QAU807" s="20"/>
      <c r="QAV807" s="20"/>
      <c r="QAW807" s="20"/>
      <c r="QAX807" s="20"/>
      <c r="QAY807" s="20"/>
      <c r="QAZ807" s="20"/>
      <c r="QBA807" s="20"/>
      <c r="QBB807" s="20"/>
      <c r="QBC807" s="20"/>
      <c r="QBD807" s="20"/>
      <c r="QBE807" s="20"/>
      <c r="QBF807" s="20"/>
      <c r="QBG807" s="20"/>
      <c r="QBH807" s="20"/>
      <c r="QBI807" s="20"/>
      <c r="QBJ807" s="20"/>
      <c r="QBK807" s="20"/>
      <c r="QBL807" s="20"/>
      <c r="QBM807" s="20"/>
      <c r="QBN807" s="20"/>
      <c r="QBO807" s="20"/>
      <c r="QBP807" s="20"/>
      <c r="QBQ807" s="20"/>
      <c r="QBR807" s="20"/>
      <c r="QBS807" s="20"/>
      <c r="QBT807" s="20"/>
      <c r="QBU807" s="20"/>
      <c r="QBV807" s="20"/>
      <c r="QBW807" s="20"/>
      <c r="QBX807" s="20"/>
      <c r="QBY807" s="20"/>
      <c r="QBZ807" s="20"/>
      <c r="QCA807" s="20"/>
      <c r="QCB807" s="20"/>
      <c r="QCC807" s="20"/>
      <c r="QCD807" s="20"/>
      <c r="QCE807" s="20"/>
      <c r="QCF807" s="20"/>
      <c r="QCG807" s="20"/>
      <c r="QCH807" s="20"/>
      <c r="QCI807" s="20"/>
      <c r="QCJ807" s="20"/>
      <c r="QCK807" s="20"/>
      <c r="QCL807" s="20"/>
      <c r="QCM807" s="20"/>
      <c r="QCN807" s="20"/>
      <c r="QCO807" s="20"/>
      <c r="QCP807" s="20"/>
      <c r="QCQ807" s="20"/>
      <c r="QCR807" s="20"/>
      <c r="QCS807" s="20"/>
      <c r="QCT807" s="20"/>
      <c r="QCU807" s="20"/>
      <c r="QCV807" s="20"/>
      <c r="QCW807" s="20"/>
      <c r="QCX807" s="20"/>
      <c r="QCY807" s="20"/>
      <c r="QCZ807" s="20"/>
      <c r="QDA807" s="20"/>
      <c r="QDB807" s="20"/>
      <c r="QDC807" s="20"/>
      <c r="QDD807" s="20"/>
      <c r="QDE807" s="20"/>
      <c r="QDF807" s="20"/>
      <c r="QDG807" s="20"/>
      <c r="QDH807" s="20"/>
      <c r="QDI807" s="20"/>
      <c r="QDJ807" s="20"/>
      <c r="QDK807" s="20"/>
      <c r="QDL807" s="20"/>
      <c r="QDM807" s="20"/>
      <c r="QDN807" s="20"/>
      <c r="QDO807" s="20"/>
      <c r="QDP807" s="20"/>
      <c r="QDQ807" s="20"/>
      <c r="QDR807" s="20"/>
      <c r="QDS807" s="20"/>
      <c r="QDT807" s="20"/>
      <c r="QDU807" s="20"/>
      <c r="QDV807" s="20"/>
      <c r="QDW807" s="20"/>
      <c r="QDX807" s="20"/>
      <c r="QDY807" s="20"/>
      <c r="QDZ807" s="20"/>
      <c r="QEA807" s="20"/>
      <c r="QEB807" s="20"/>
      <c r="QEC807" s="20"/>
      <c r="QED807" s="20"/>
      <c r="QEE807" s="20"/>
      <c r="QEF807" s="20"/>
      <c r="QEG807" s="20"/>
      <c r="QEH807" s="20"/>
      <c r="QEI807" s="20"/>
      <c r="QEJ807" s="20"/>
      <c r="QEK807" s="20"/>
      <c r="QEL807" s="20"/>
      <c r="QEM807" s="20"/>
      <c r="QEN807" s="20"/>
      <c r="QEO807" s="20"/>
      <c r="QEP807" s="20"/>
      <c r="QEQ807" s="20"/>
      <c r="QER807" s="20"/>
      <c r="QES807" s="20"/>
      <c r="QET807" s="20"/>
      <c r="QEU807" s="20"/>
      <c r="QEV807" s="20"/>
      <c r="QEW807" s="20"/>
      <c r="QEX807" s="20"/>
      <c r="QEY807" s="20"/>
      <c r="QEZ807" s="20"/>
      <c r="QFA807" s="20"/>
      <c r="QFB807" s="20"/>
      <c r="QFC807" s="20"/>
      <c r="QFD807" s="20"/>
      <c r="QFE807" s="20"/>
      <c r="QFF807" s="20"/>
      <c r="QFG807" s="20"/>
      <c r="QFH807" s="20"/>
      <c r="QFI807" s="20"/>
      <c r="QFJ807" s="20"/>
      <c r="QFK807" s="20"/>
      <c r="QFL807" s="20"/>
      <c r="QFM807" s="20"/>
      <c r="QFN807" s="20"/>
      <c r="QFO807" s="20"/>
      <c r="QFP807" s="20"/>
      <c r="QFQ807" s="20"/>
      <c r="QFR807" s="20"/>
      <c r="QFS807" s="20"/>
      <c r="QFT807" s="20"/>
      <c r="QFU807" s="20"/>
      <c r="QFV807" s="20"/>
      <c r="QFW807" s="20"/>
      <c r="QFX807" s="20"/>
      <c r="QFY807" s="20"/>
      <c r="QFZ807" s="20"/>
      <c r="QGA807" s="20"/>
      <c r="QGB807" s="20"/>
      <c r="QGC807" s="20"/>
      <c r="QGD807" s="20"/>
      <c r="QGE807" s="20"/>
      <c r="QGF807" s="20"/>
      <c r="QGG807" s="20"/>
      <c r="QGH807" s="20"/>
      <c r="QGI807" s="20"/>
      <c r="QGJ807" s="20"/>
      <c r="QGK807" s="20"/>
      <c r="QGL807" s="20"/>
      <c r="QGM807" s="20"/>
      <c r="QGN807" s="20"/>
      <c r="QGO807" s="20"/>
      <c r="QGP807" s="20"/>
      <c r="QGQ807" s="20"/>
      <c r="QGR807" s="20"/>
      <c r="QGS807" s="20"/>
      <c r="QGT807" s="20"/>
      <c r="QGU807" s="20"/>
      <c r="QGV807" s="20"/>
      <c r="QGW807" s="20"/>
      <c r="QGX807" s="20"/>
      <c r="QGY807" s="20"/>
      <c r="QGZ807" s="20"/>
      <c r="QHA807" s="20"/>
      <c r="QHB807" s="20"/>
      <c r="QHC807" s="20"/>
      <c r="QHD807" s="20"/>
      <c r="QHE807" s="20"/>
      <c r="QHF807" s="20"/>
      <c r="QHG807" s="20"/>
      <c r="QHH807" s="20"/>
      <c r="QHI807" s="20"/>
      <c r="QHJ807" s="20"/>
      <c r="QHK807" s="20"/>
      <c r="QHL807" s="20"/>
      <c r="QHM807" s="20"/>
      <c r="QHN807" s="20"/>
      <c r="QHO807" s="20"/>
      <c r="QHP807" s="20"/>
      <c r="QHQ807" s="20"/>
      <c r="QHR807" s="20"/>
      <c r="QHS807" s="20"/>
      <c r="QHT807" s="20"/>
      <c r="QHU807" s="20"/>
      <c r="QHV807" s="20"/>
      <c r="QHW807" s="20"/>
      <c r="QHX807" s="20"/>
      <c r="QHY807" s="20"/>
      <c r="QHZ807" s="20"/>
      <c r="QIA807" s="20"/>
      <c r="QIB807" s="20"/>
      <c r="QIC807" s="20"/>
      <c r="QID807" s="20"/>
      <c r="QIE807" s="20"/>
      <c r="QIF807" s="20"/>
      <c r="QIG807" s="20"/>
      <c r="QIH807" s="20"/>
      <c r="QII807" s="20"/>
      <c r="QIJ807" s="20"/>
      <c r="QIK807" s="20"/>
      <c r="QIL807" s="20"/>
      <c r="QIM807" s="20"/>
      <c r="QIN807" s="20"/>
      <c r="QIO807" s="20"/>
      <c r="QIP807" s="20"/>
      <c r="QIQ807" s="20"/>
      <c r="QIR807" s="20"/>
      <c r="QIS807" s="20"/>
      <c r="QIT807" s="20"/>
      <c r="QIU807" s="20"/>
      <c r="QIV807" s="20"/>
      <c r="QIW807" s="20"/>
      <c r="QIX807" s="20"/>
      <c r="QIY807" s="20"/>
      <c r="QIZ807" s="20"/>
      <c r="QJA807" s="20"/>
      <c r="QJB807" s="20"/>
      <c r="QJC807" s="20"/>
      <c r="QJD807" s="20"/>
      <c r="QJE807" s="20"/>
      <c r="QJF807" s="20"/>
      <c r="QJG807" s="20"/>
      <c r="QJH807" s="20"/>
      <c r="QJI807" s="20"/>
      <c r="QJJ807" s="20"/>
      <c r="QJK807" s="20"/>
      <c r="QJL807" s="20"/>
      <c r="QJM807" s="20"/>
      <c r="QJN807" s="20"/>
      <c r="QJO807" s="20"/>
      <c r="QJP807" s="20"/>
      <c r="QJQ807" s="20"/>
      <c r="QJR807" s="20"/>
      <c r="QJS807" s="20"/>
      <c r="QJT807" s="20"/>
      <c r="QJU807" s="20"/>
      <c r="QJV807" s="20"/>
      <c r="QJW807" s="20"/>
      <c r="QJX807" s="20"/>
      <c r="QJY807" s="20"/>
      <c r="QJZ807" s="20"/>
      <c r="QKA807" s="20"/>
      <c r="QKB807" s="20"/>
      <c r="QKC807" s="20"/>
      <c r="QKD807" s="20"/>
      <c r="QKE807" s="20"/>
      <c r="QKF807" s="20"/>
      <c r="QKG807" s="20"/>
      <c r="QKH807" s="20"/>
      <c r="QKI807" s="20"/>
      <c r="QKJ807" s="20"/>
      <c r="QKK807" s="20"/>
      <c r="QKL807" s="20"/>
      <c r="QKM807" s="20"/>
      <c r="QKN807" s="20"/>
      <c r="QKO807" s="20"/>
      <c r="QKP807" s="20"/>
      <c r="QKQ807" s="20"/>
      <c r="QKR807" s="20"/>
      <c r="QKS807" s="20"/>
      <c r="QKT807" s="20"/>
      <c r="QKU807" s="20"/>
      <c r="QKV807" s="20"/>
      <c r="QKW807" s="20"/>
      <c r="QKX807" s="20"/>
      <c r="QKY807" s="20"/>
      <c r="QKZ807" s="20"/>
      <c r="QLA807" s="20"/>
      <c r="QLB807" s="20"/>
      <c r="QLC807" s="20"/>
      <c r="QLD807" s="20"/>
      <c r="QLE807" s="20"/>
      <c r="QLF807" s="20"/>
      <c r="QLG807" s="20"/>
      <c r="QLH807" s="20"/>
      <c r="QLI807" s="20"/>
      <c r="QLJ807" s="20"/>
      <c r="QLK807" s="20"/>
      <c r="QLL807" s="20"/>
      <c r="QLM807" s="20"/>
      <c r="QLN807" s="20"/>
      <c r="QLO807" s="20"/>
      <c r="QLP807" s="20"/>
      <c r="QLQ807" s="20"/>
      <c r="QLR807" s="20"/>
      <c r="QLS807" s="20"/>
      <c r="QLT807" s="20"/>
      <c r="QLU807" s="20"/>
      <c r="QLV807" s="20"/>
      <c r="QLW807" s="20"/>
      <c r="QLX807" s="20"/>
      <c r="QLY807" s="20"/>
      <c r="QLZ807" s="20"/>
      <c r="QMA807" s="20"/>
      <c r="QMB807" s="20"/>
      <c r="QMC807" s="20"/>
      <c r="QMD807" s="20"/>
      <c r="QME807" s="20"/>
      <c r="QMF807" s="20"/>
      <c r="QMG807" s="20"/>
      <c r="QMH807" s="20"/>
      <c r="QMI807" s="20"/>
      <c r="QMJ807" s="20"/>
      <c r="QMK807" s="20"/>
      <c r="QML807" s="20"/>
      <c r="QMM807" s="20"/>
      <c r="QMN807" s="20"/>
      <c r="QMO807" s="20"/>
      <c r="QMP807" s="20"/>
      <c r="QMQ807" s="20"/>
      <c r="QMR807" s="20"/>
      <c r="QMS807" s="20"/>
      <c r="QMT807" s="20"/>
      <c r="QMU807" s="20"/>
      <c r="QMV807" s="20"/>
      <c r="QMW807" s="20"/>
      <c r="QMX807" s="20"/>
      <c r="QMY807" s="20"/>
      <c r="QMZ807" s="20"/>
      <c r="QNA807" s="20"/>
      <c r="QNB807" s="20"/>
      <c r="QNC807" s="20"/>
      <c r="QND807" s="20"/>
      <c r="QNE807" s="20"/>
      <c r="QNF807" s="20"/>
      <c r="QNG807" s="20"/>
      <c r="QNH807" s="20"/>
      <c r="QNI807" s="20"/>
      <c r="QNJ807" s="20"/>
      <c r="QNK807" s="20"/>
      <c r="QNL807" s="20"/>
      <c r="QNM807" s="20"/>
      <c r="QNN807" s="20"/>
      <c r="QNO807" s="20"/>
      <c r="QNP807" s="20"/>
      <c r="QNQ807" s="20"/>
      <c r="QNR807" s="20"/>
      <c r="QNS807" s="20"/>
      <c r="QNT807" s="20"/>
      <c r="QNU807" s="20"/>
      <c r="QNV807" s="20"/>
      <c r="QNW807" s="20"/>
      <c r="QNX807" s="20"/>
      <c r="QNY807" s="20"/>
      <c r="QNZ807" s="20"/>
      <c r="QOA807" s="20"/>
      <c r="QOB807" s="20"/>
      <c r="QOC807" s="20"/>
      <c r="QOD807" s="20"/>
      <c r="QOE807" s="20"/>
      <c r="QOF807" s="20"/>
      <c r="QOG807" s="20"/>
      <c r="QOH807" s="20"/>
      <c r="QOI807" s="20"/>
      <c r="QOJ807" s="20"/>
      <c r="QOK807" s="20"/>
      <c r="QOL807" s="20"/>
      <c r="QOM807" s="20"/>
      <c r="QON807" s="20"/>
      <c r="QOO807" s="20"/>
      <c r="QOP807" s="20"/>
      <c r="QOQ807" s="20"/>
      <c r="QOR807" s="20"/>
      <c r="QOS807" s="20"/>
      <c r="QOT807" s="20"/>
      <c r="QOU807" s="20"/>
      <c r="QOV807" s="20"/>
      <c r="QOW807" s="20"/>
      <c r="QOX807" s="20"/>
      <c r="QOY807" s="20"/>
      <c r="QOZ807" s="20"/>
      <c r="QPA807" s="20"/>
      <c r="QPB807" s="20"/>
      <c r="QPC807" s="20"/>
      <c r="QPD807" s="20"/>
      <c r="QPE807" s="20"/>
      <c r="QPF807" s="20"/>
      <c r="QPG807" s="20"/>
      <c r="QPH807" s="20"/>
      <c r="QPI807" s="20"/>
      <c r="QPJ807" s="20"/>
      <c r="QPK807" s="20"/>
      <c r="QPL807" s="20"/>
      <c r="QPM807" s="20"/>
      <c r="QPN807" s="20"/>
      <c r="QPO807" s="20"/>
      <c r="QPP807" s="20"/>
      <c r="QPQ807" s="20"/>
      <c r="QPR807" s="20"/>
      <c r="QPS807" s="20"/>
      <c r="QPT807" s="20"/>
      <c r="QPU807" s="20"/>
      <c r="QPV807" s="20"/>
      <c r="QPW807" s="20"/>
      <c r="QPX807" s="20"/>
      <c r="QPY807" s="20"/>
      <c r="QPZ807" s="20"/>
      <c r="QQA807" s="20"/>
      <c r="QQB807" s="20"/>
      <c r="QQC807" s="20"/>
      <c r="QQD807" s="20"/>
      <c r="QQE807" s="20"/>
      <c r="QQF807" s="20"/>
      <c r="QQG807" s="20"/>
      <c r="QQH807" s="20"/>
      <c r="QQI807" s="20"/>
      <c r="QQJ807" s="20"/>
      <c r="QQK807" s="20"/>
      <c r="QQL807" s="20"/>
      <c r="QQM807" s="20"/>
      <c r="QQN807" s="20"/>
      <c r="QQO807" s="20"/>
      <c r="QQP807" s="20"/>
      <c r="QQQ807" s="20"/>
      <c r="QQR807" s="20"/>
      <c r="QQS807" s="20"/>
      <c r="QQT807" s="20"/>
      <c r="QQU807" s="20"/>
      <c r="QQV807" s="20"/>
      <c r="QQW807" s="20"/>
      <c r="QQX807" s="20"/>
      <c r="QQY807" s="20"/>
      <c r="QQZ807" s="20"/>
      <c r="QRA807" s="20"/>
      <c r="QRB807" s="20"/>
      <c r="QRC807" s="20"/>
      <c r="QRD807" s="20"/>
      <c r="QRE807" s="20"/>
      <c r="QRF807" s="20"/>
      <c r="QRG807" s="20"/>
      <c r="QRH807" s="20"/>
      <c r="QRI807" s="20"/>
      <c r="QRJ807" s="20"/>
      <c r="QRK807" s="20"/>
      <c r="QRL807" s="20"/>
      <c r="QRM807" s="20"/>
      <c r="QRN807" s="20"/>
      <c r="QRO807" s="20"/>
      <c r="QRP807" s="20"/>
      <c r="QRQ807" s="20"/>
      <c r="QRR807" s="20"/>
      <c r="QRS807" s="20"/>
      <c r="QRT807" s="20"/>
      <c r="QRU807" s="20"/>
      <c r="QRV807" s="20"/>
      <c r="QRW807" s="20"/>
      <c r="QRX807" s="20"/>
      <c r="QRY807" s="20"/>
      <c r="QRZ807" s="20"/>
      <c r="QSA807" s="20"/>
      <c r="QSB807" s="20"/>
      <c r="QSC807" s="20"/>
      <c r="QSD807" s="20"/>
      <c r="QSE807" s="20"/>
      <c r="QSF807" s="20"/>
      <c r="QSG807" s="20"/>
      <c r="QSH807" s="20"/>
      <c r="QSI807" s="20"/>
      <c r="QSJ807" s="20"/>
      <c r="QSK807" s="20"/>
      <c r="QSL807" s="20"/>
      <c r="QSM807" s="20"/>
      <c r="QSN807" s="20"/>
      <c r="QSO807" s="20"/>
      <c r="QSP807" s="20"/>
      <c r="QSQ807" s="20"/>
      <c r="QSR807" s="20"/>
      <c r="QSS807" s="20"/>
      <c r="QST807" s="20"/>
      <c r="QSU807" s="20"/>
      <c r="QSV807" s="20"/>
      <c r="QSW807" s="20"/>
      <c r="QSX807" s="20"/>
      <c r="QSY807" s="20"/>
      <c r="QSZ807" s="20"/>
      <c r="QTA807" s="20"/>
      <c r="QTB807" s="20"/>
      <c r="QTC807" s="20"/>
      <c r="QTD807" s="20"/>
      <c r="QTE807" s="20"/>
      <c r="QTF807" s="20"/>
      <c r="QTG807" s="20"/>
      <c r="QTH807" s="20"/>
      <c r="QTI807" s="20"/>
      <c r="QTJ807" s="20"/>
      <c r="QTK807" s="20"/>
      <c r="QTL807" s="20"/>
      <c r="QTM807" s="20"/>
      <c r="QTN807" s="20"/>
      <c r="QTO807" s="20"/>
      <c r="QTP807" s="20"/>
      <c r="QTQ807" s="20"/>
      <c r="QTR807" s="20"/>
      <c r="QTS807" s="20"/>
      <c r="QTT807" s="20"/>
      <c r="QTU807" s="20"/>
      <c r="QTV807" s="20"/>
      <c r="QTW807" s="20"/>
      <c r="QTX807" s="20"/>
      <c r="QTY807" s="20"/>
      <c r="QTZ807" s="20"/>
      <c r="QUA807" s="20"/>
      <c r="QUB807" s="20"/>
      <c r="QUC807" s="20"/>
      <c r="QUD807" s="20"/>
      <c r="QUE807" s="20"/>
      <c r="QUF807" s="20"/>
      <c r="QUG807" s="20"/>
      <c r="QUH807" s="20"/>
      <c r="QUI807" s="20"/>
      <c r="QUJ807" s="20"/>
      <c r="QUK807" s="20"/>
      <c r="QUL807" s="20"/>
      <c r="QUM807" s="20"/>
      <c r="QUN807" s="20"/>
      <c r="QUO807" s="20"/>
      <c r="QUP807" s="20"/>
      <c r="QUQ807" s="20"/>
      <c r="QUR807" s="20"/>
      <c r="QUS807" s="20"/>
      <c r="QUT807" s="20"/>
      <c r="QUU807" s="20"/>
      <c r="QUV807" s="20"/>
      <c r="QUW807" s="20"/>
      <c r="QUX807" s="20"/>
      <c r="QUY807" s="20"/>
      <c r="QUZ807" s="20"/>
      <c r="QVA807" s="20"/>
      <c r="QVB807" s="20"/>
      <c r="QVC807" s="20"/>
      <c r="QVD807" s="20"/>
      <c r="QVE807" s="20"/>
      <c r="QVF807" s="20"/>
      <c r="QVG807" s="20"/>
      <c r="QVH807" s="20"/>
      <c r="QVI807" s="20"/>
      <c r="QVJ807" s="20"/>
      <c r="QVK807" s="20"/>
      <c r="QVL807" s="20"/>
      <c r="QVM807" s="20"/>
      <c r="QVN807" s="20"/>
      <c r="QVO807" s="20"/>
      <c r="QVP807" s="20"/>
      <c r="QVQ807" s="20"/>
      <c r="QVR807" s="20"/>
      <c r="QVS807" s="20"/>
      <c r="QVT807" s="20"/>
      <c r="QVU807" s="20"/>
      <c r="QVV807" s="20"/>
      <c r="QVW807" s="20"/>
      <c r="QVX807" s="20"/>
      <c r="QVY807" s="20"/>
      <c r="QVZ807" s="20"/>
      <c r="QWA807" s="20"/>
      <c r="QWB807" s="20"/>
      <c r="QWC807" s="20"/>
      <c r="QWD807" s="20"/>
      <c r="QWE807" s="20"/>
      <c r="QWF807" s="20"/>
      <c r="QWG807" s="20"/>
      <c r="QWH807" s="20"/>
      <c r="QWI807" s="20"/>
      <c r="QWJ807" s="20"/>
      <c r="QWK807" s="20"/>
      <c r="QWL807" s="20"/>
      <c r="QWM807" s="20"/>
      <c r="QWN807" s="20"/>
      <c r="QWO807" s="20"/>
      <c r="QWP807" s="20"/>
      <c r="QWQ807" s="20"/>
      <c r="QWR807" s="20"/>
      <c r="QWS807" s="20"/>
      <c r="QWT807" s="20"/>
      <c r="QWU807" s="20"/>
      <c r="QWV807" s="20"/>
      <c r="QWW807" s="20"/>
      <c r="QWX807" s="20"/>
      <c r="QWY807" s="20"/>
      <c r="QWZ807" s="20"/>
      <c r="QXA807" s="20"/>
      <c r="QXB807" s="20"/>
      <c r="QXC807" s="20"/>
      <c r="QXD807" s="20"/>
      <c r="QXE807" s="20"/>
      <c r="QXF807" s="20"/>
      <c r="QXG807" s="20"/>
      <c r="QXH807" s="20"/>
      <c r="QXI807" s="20"/>
      <c r="QXJ807" s="20"/>
      <c r="QXK807" s="20"/>
      <c r="QXL807" s="20"/>
      <c r="QXM807" s="20"/>
      <c r="QXN807" s="20"/>
      <c r="QXO807" s="20"/>
      <c r="QXP807" s="20"/>
      <c r="QXQ807" s="20"/>
      <c r="QXR807" s="20"/>
      <c r="QXS807" s="20"/>
      <c r="QXT807" s="20"/>
      <c r="QXU807" s="20"/>
      <c r="QXV807" s="20"/>
      <c r="QXW807" s="20"/>
      <c r="QXX807" s="20"/>
      <c r="QXY807" s="20"/>
      <c r="QXZ807" s="20"/>
      <c r="QYA807" s="20"/>
      <c r="QYB807" s="20"/>
      <c r="QYC807" s="20"/>
      <c r="QYD807" s="20"/>
      <c r="QYE807" s="20"/>
      <c r="QYF807" s="20"/>
      <c r="QYG807" s="20"/>
      <c r="QYH807" s="20"/>
      <c r="QYI807" s="20"/>
      <c r="QYJ807" s="20"/>
      <c r="QYK807" s="20"/>
      <c r="QYL807" s="20"/>
      <c r="QYM807" s="20"/>
      <c r="QYN807" s="20"/>
      <c r="QYO807" s="20"/>
      <c r="QYP807" s="20"/>
      <c r="QYQ807" s="20"/>
      <c r="QYR807" s="20"/>
      <c r="QYS807" s="20"/>
      <c r="QYT807" s="20"/>
      <c r="QYU807" s="20"/>
      <c r="QYV807" s="20"/>
      <c r="QYW807" s="20"/>
      <c r="QYX807" s="20"/>
      <c r="QYY807" s="20"/>
      <c r="QYZ807" s="20"/>
      <c r="QZA807" s="20"/>
      <c r="QZB807" s="20"/>
      <c r="QZC807" s="20"/>
      <c r="QZD807" s="20"/>
      <c r="QZE807" s="20"/>
      <c r="QZF807" s="20"/>
      <c r="QZG807" s="20"/>
      <c r="QZH807" s="20"/>
      <c r="QZI807" s="20"/>
      <c r="QZJ807" s="20"/>
      <c r="QZK807" s="20"/>
      <c r="QZL807" s="20"/>
      <c r="QZM807" s="20"/>
      <c r="QZN807" s="20"/>
      <c r="QZO807" s="20"/>
      <c r="QZP807" s="20"/>
      <c r="QZQ807" s="20"/>
      <c r="QZR807" s="20"/>
      <c r="QZS807" s="20"/>
      <c r="QZT807" s="20"/>
      <c r="QZU807" s="20"/>
      <c r="QZV807" s="20"/>
      <c r="QZW807" s="20"/>
      <c r="QZX807" s="20"/>
      <c r="QZY807" s="20"/>
      <c r="QZZ807" s="20"/>
      <c r="RAA807" s="20"/>
      <c r="RAB807" s="20"/>
      <c r="RAC807" s="20"/>
      <c r="RAD807" s="20"/>
      <c r="RAE807" s="20"/>
      <c r="RAF807" s="20"/>
      <c r="RAG807" s="20"/>
      <c r="RAH807" s="20"/>
      <c r="RAI807" s="20"/>
      <c r="RAJ807" s="20"/>
      <c r="RAK807" s="20"/>
      <c r="RAL807" s="20"/>
      <c r="RAM807" s="20"/>
      <c r="RAN807" s="20"/>
      <c r="RAO807" s="20"/>
      <c r="RAP807" s="20"/>
      <c r="RAQ807" s="20"/>
      <c r="RAR807" s="20"/>
      <c r="RAS807" s="20"/>
      <c r="RAT807" s="20"/>
      <c r="RAU807" s="20"/>
      <c r="RAV807" s="20"/>
      <c r="RAW807" s="20"/>
      <c r="RAX807" s="20"/>
      <c r="RAY807" s="20"/>
      <c r="RAZ807" s="20"/>
      <c r="RBA807" s="20"/>
      <c r="RBB807" s="20"/>
      <c r="RBC807" s="20"/>
      <c r="RBD807" s="20"/>
      <c r="RBE807" s="20"/>
      <c r="RBF807" s="20"/>
      <c r="RBG807" s="20"/>
      <c r="RBH807" s="20"/>
      <c r="RBI807" s="20"/>
      <c r="RBJ807" s="20"/>
      <c r="RBK807" s="20"/>
      <c r="RBL807" s="20"/>
      <c r="RBM807" s="20"/>
      <c r="RBN807" s="20"/>
      <c r="RBO807" s="20"/>
      <c r="RBP807" s="20"/>
      <c r="RBQ807" s="20"/>
      <c r="RBR807" s="20"/>
      <c r="RBS807" s="20"/>
      <c r="RBT807" s="20"/>
      <c r="RBU807" s="20"/>
      <c r="RBV807" s="20"/>
      <c r="RBW807" s="20"/>
      <c r="RBX807" s="20"/>
      <c r="RBY807" s="20"/>
      <c r="RBZ807" s="20"/>
      <c r="RCA807" s="20"/>
      <c r="RCB807" s="20"/>
      <c r="RCC807" s="20"/>
      <c r="RCD807" s="20"/>
      <c r="RCE807" s="20"/>
      <c r="RCF807" s="20"/>
      <c r="RCG807" s="20"/>
      <c r="RCH807" s="20"/>
      <c r="RCI807" s="20"/>
      <c r="RCJ807" s="20"/>
      <c r="RCK807" s="20"/>
      <c r="RCL807" s="20"/>
      <c r="RCM807" s="20"/>
      <c r="RCN807" s="20"/>
      <c r="RCO807" s="20"/>
      <c r="RCP807" s="20"/>
      <c r="RCQ807" s="20"/>
      <c r="RCR807" s="20"/>
      <c r="RCS807" s="20"/>
      <c r="RCT807" s="20"/>
      <c r="RCU807" s="20"/>
      <c r="RCV807" s="20"/>
      <c r="RCW807" s="20"/>
      <c r="RCX807" s="20"/>
      <c r="RCY807" s="20"/>
      <c r="RCZ807" s="20"/>
      <c r="RDA807" s="20"/>
      <c r="RDB807" s="20"/>
      <c r="RDC807" s="20"/>
      <c r="RDD807" s="20"/>
      <c r="RDE807" s="20"/>
      <c r="RDF807" s="20"/>
      <c r="RDG807" s="20"/>
      <c r="RDH807" s="20"/>
      <c r="RDI807" s="20"/>
      <c r="RDJ807" s="20"/>
      <c r="RDK807" s="20"/>
      <c r="RDL807" s="20"/>
      <c r="RDM807" s="20"/>
      <c r="RDN807" s="20"/>
      <c r="RDO807" s="20"/>
      <c r="RDP807" s="20"/>
      <c r="RDQ807" s="20"/>
      <c r="RDR807" s="20"/>
      <c r="RDS807" s="20"/>
      <c r="RDT807" s="20"/>
      <c r="RDU807" s="20"/>
      <c r="RDV807" s="20"/>
      <c r="RDW807" s="20"/>
      <c r="RDX807" s="20"/>
      <c r="RDY807" s="20"/>
      <c r="RDZ807" s="20"/>
      <c r="REA807" s="20"/>
      <c r="REB807" s="20"/>
      <c r="REC807" s="20"/>
      <c r="RED807" s="20"/>
      <c r="REE807" s="20"/>
      <c r="REF807" s="20"/>
      <c r="REG807" s="20"/>
      <c r="REH807" s="20"/>
      <c r="REI807" s="20"/>
      <c r="REJ807" s="20"/>
      <c r="REK807" s="20"/>
      <c r="REL807" s="20"/>
      <c r="REM807" s="20"/>
      <c r="REN807" s="20"/>
      <c r="REO807" s="20"/>
      <c r="REP807" s="20"/>
      <c r="REQ807" s="20"/>
      <c r="RER807" s="20"/>
      <c r="RES807" s="20"/>
      <c r="RET807" s="20"/>
      <c r="REU807" s="20"/>
      <c r="REV807" s="20"/>
      <c r="REW807" s="20"/>
      <c r="REX807" s="20"/>
      <c r="REY807" s="20"/>
      <c r="REZ807" s="20"/>
      <c r="RFA807" s="20"/>
      <c r="RFB807" s="20"/>
      <c r="RFC807" s="20"/>
      <c r="RFD807" s="20"/>
      <c r="RFE807" s="20"/>
      <c r="RFF807" s="20"/>
      <c r="RFG807" s="20"/>
      <c r="RFH807" s="20"/>
      <c r="RFI807" s="20"/>
      <c r="RFJ807" s="20"/>
      <c r="RFK807" s="20"/>
      <c r="RFL807" s="20"/>
      <c r="RFM807" s="20"/>
      <c r="RFN807" s="20"/>
      <c r="RFO807" s="20"/>
      <c r="RFP807" s="20"/>
      <c r="RFQ807" s="20"/>
      <c r="RFR807" s="20"/>
      <c r="RFS807" s="20"/>
      <c r="RFT807" s="20"/>
      <c r="RFU807" s="20"/>
      <c r="RFV807" s="20"/>
      <c r="RFW807" s="20"/>
      <c r="RFX807" s="20"/>
      <c r="RFY807" s="20"/>
      <c r="RFZ807" s="20"/>
      <c r="RGA807" s="20"/>
      <c r="RGB807" s="20"/>
      <c r="RGC807" s="20"/>
      <c r="RGD807" s="20"/>
      <c r="RGE807" s="20"/>
      <c r="RGF807" s="20"/>
      <c r="RGG807" s="20"/>
      <c r="RGH807" s="20"/>
      <c r="RGI807" s="20"/>
      <c r="RGJ807" s="20"/>
      <c r="RGK807" s="20"/>
      <c r="RGL807" s="20"/>
      <c r="RGM807" s="20"/>
      <c r="RGN807" s="20"/>
      <c r="RGO807" s="20"/>
      <c r="RGP807" s="20"/>
      <c r="RGQ807" s="20"/>
      <c r="RGR807" s="20"/>
      <c r="RGS807" s="20"/>
      <c r="RGT807" s="20"/>
      <c r="RGU807" s="20"/>
      <c r="RGV807" s="20"/>
      <c r="RGW807" s="20"/>
      <c r="RGX807" s="20"/>
      <c r="RGY807" s="20"/>
      <c r="RGZ807" s="20"/>
      <c r="RHA807" s="20"/>
      <c r="RHB807" s="20"/>
      <c r="RHC807" s="20"/>
      <c r="RHD807" s="20"/>
      <c r="RHE807" s="20"/>
      <c r="RHF807" s="20"/>
      <c r="RHG807" s="20"/>
      <c r="RHH807" s="20"/>
      <c r="RHI807" s="20"/>
      <c r="RHJ807" s="20"/>
      <c r="RHK807" s="20"/>
      <c r="RHL807" s="20"/>
      <c r="RHM807" s="20"/>
      <c r="RHN807" s="20"/>
      <c r="RHO807" s="20"/>
      <c r="RHP807" s="20"/>
      <c r="RHQ807" s="20"/>
      <c r="RHR807" s="20"/>
      <c r="RHS807" s="20"/>
      <c r="RHT807" s="20"/>
      <c r="RHU807" s="20"/>
      <c r="RHV807" s="20"/>
      <c r="RHW807" s="20"/>
      <c r="RHX807" s="20"/>
      <c r="RHY807" s="20"/>
      <c r="RHZ807" s="20"/>
      <c r="RIA807" s="20"/>
      <c r="RIB807" s="20"/>
      <c r="RIC807" s="20"/>
      <c r="RID807" s="20"/>
      <c r="RIE807" s="20"/>
      <c r="RIF807" s="20"/>
      <c r="RIG807" s="20"/>
      <c r="RIH807" s="20"/>
      <c r="RII807" s="20"/>
      <c r="RIJ807" s="20"/>
      <c r="RIK807" s="20"/>
      <c r="RIL807" s="20"/>
      <c r="RIM807" s="20"/>
      <c r="RIN807" s="20"/>
      <c r="RIO807" s="20"/>
      <c r="RIP807" s="20"/>
      <c r="RIQ807" s="20"/>
      <c r="RIR807" s="20"/>
      <c r="RIS807" s="20"/>
      <c r="RIT807" s="20"/>
      <c r="RIU807" s="20"/>
      <c r="RIV807" s="20"/>
      <c r="RIW807" s="20"/>
      <c r="RIX807" s="20"/>
      <c r="RIY807" s="20"/>
      <c r="RIZ807" s="20"/>
      <c r="RJA807" s="20"/>
      <c r="RJB807" s="20"/>
      <c r="RJC807" s="20"/>
      <c r="RJD807" s="20"/>
      <c r="RJE807" s="20"/>
      <c r="RJF807" s="20"/>
      <c r="RJG807" s="20"/>
      <c r="RJH807" s="20"/>
      <c r="RJI807" s="20"/>
      <c r="RJJ807" s="20"/>
      <c r="RJK807" s="20"/>
      <c r="RJL807" s="20"/>
      <c r="RJM807" s="20"/>
      <c r="RJN807" s="20"/>
      <c r="RJO807" s="20"/>
      <c r="RJP807" s="20"/>
      <c r="RJQ807" s="20"/>
      <c r="RJR807" s="20"/>
      <c r="RJS807" s="20"/>
      <c r="RJT807" s="20"/>
      <c r="RJU807" s="20"/>
      <c r="RJV807" s="20"/>
      <c r="RJW807" s="20"/>
      <c r="RJX807" s="20"/>
      <c r="RJY807" s="20"/>
      <c r="RJZ807" s="20"/>
      <c r="RKA807" s="20"/>
      <c r="RKB807" s="20"/>
      <c r="RKC807" s="20"/>
      <c r="RKD807" s="20"/>
      <c r="RKE807" s="20"/>
      <c r="RKF807" s="20"/>
      <c r="RKG807" s="20"/>
      <c r="RKH807" s="20"/>
      <c r="RKI807" s="20"/>
      <c r="RKJ807" s="20"/>
      <c r="RKK807" s="20"/>
      <c r="RKL807" s="20"/>
      <c r="RKM807" s="20"/>
      <c r="RKN807" s="20"/>
      <c r="RKO807" s="20"/>
      <c r="RKP807" s="20"/>
      <c r="RKQ807" s="20"/>
      <c r="RKR807" s="20"/>
      <c r="RKS807" s="20"/>
      <c r="RKT807" s="20"/>
      <c r="RKU807" s="20"/>
      <c r="RKV807" s="20"/>
      <c r="RKW807" s="20"/>
      <c r="RKX807" s="20"/>
      <c r="RKY807" s="20"/>
      <c r="RKZ807" s="20"/>
      <c r="RLA807" s="20"/>
      <c r="RLB807" s="20"/>
      <c r="RLC807" s="20"/>
      <c r="RLD807" s="20"/>
      <c r="RLE807" s="20"/>
      <c r="RLF807" s="20"/>
      <c r="RLG807" s="20"/>
      <c r="RLH807" s="20"/>
      <c r="RLI807" s="20"/>
      <c r="RLJ807" s="20"/>
      <c r="RLK807" s="20"/>
      <c r="RLL807" s="20"/>
      <c r="RLM807" s="20"/>
      <c r="RLN807" s="20"/>
      <c r="RLO807" s="20"/>
      <c r="RLP807" s="20"/>
      <c r="RLQ807" s="20"/>
      <c r="RLR807" s="20"/>
      <c r="RLS807" s="20"/>
      <c r="RLT807" s="20"/>
      <c r="RLU807" s="20"/>
      <c r="RLV807" s="20"/>
      <c r="RLW807" s="20"/>
      <c r="RLX807" s="20"/>
      <c r="RLY807" s="20"/>
      <c r="RLZ807" s="20"/>
      <c r="RMA807" s="20"/>
      <c r="RMB807" s="20"/>
      <c r="RMC807" s="20"/>
      <c r="RMD807" s="20"/>
      <c r="RME807" s="20"/>
      <c r="RMF807" s="20"/>
      <c r="RMG807" s="20"/>
      <c r="RMH807" s="20"/>
      <c r="RMI807" s="20"/>
      <c r="RMJ807" s="20"/>
      <c r="RMK807" s="20"/>
      <c r="RML807" s="20"/>
      <c r="RMM807" s="20"/>
      <c r="RMN807" s="20"/>
      <c r="RMO807" s="20"/>
      <c r="RMP807" s="20"/>
      <c r="RMQ807" s="20"/>
      <c r="RMR807" s="20"/>
      <c r="RMS807" s="20"/>
      <c r="RMT807" s="20"/>
      <c r="RMU807" s="20"/>
      <c r="RMV807" s="20"/>
      <c r="RMW807" s="20"/>
      <c r="RMX807" s="20"/>
      <c r="RMY807" s="20"/>
      <c r="RMZ807" s="20"/>
      <c r="RNA807" s="20"/>
      <c r="RNB807" s="20"/>
      <c r="RNC807" s="20"/>
      <c r="RND807" s="20"/>
      <c r="RNE807" s="20"/>
      <c r="RNF807" s="20"/>
      <c r="RNG807" s="20"/>
      <c r="RNH807" s="20"/>
      <c r="RNI807" s="20"/>
      <c r="RNJ807" s="20"/>
      <c r="RNK807" s="20"/>
      <c r="RNL807" s="20"/>
      <c r="RNM807" s="20"/>
      <c r="RNN807" s="20"/>
      <c r="RNO807" s="20"/>
      <c r="RNP807" s="20"/>
      <c r="RNQ807" s="20"/>
      <c r="RNR807" s="20"/>
      <c r="RNS807" s="20"/>
      <c r="RNT807" s="20"/>
      <c r="RNU807" s="20"/>
      <c r="RNV807" s="20"/>
      <c r="RNW807" s="20"/>
      <c r="RNX807" s="20"/>
      <c r="RNY807" s="20"/>
      <c r="RNZ807" s="20"/>
      <c r="ROA807" s="20"/>
      <c r="ROB807" s="20"/>
      <c r="ROC807" s="20"/>
      <c r="ROD807" s="20"/>
      <c r="ROE807" s="20"/>
      <c r="ROF807" s="20"/>
      <c r="ROG807" s="20"/>
      <c r="ROH807" s="20"/>
      <c r="ROI807" s="20"/>
      <c r="ROJ807" s="20"/>
      <c r="ROK807" s="20"/>
      <c r="ROL807" s="20"/>
      <c r="ROM807" s="20"/>
      <c r="RON807" s="20"/>
      <c r="ROO807" s="20"/>
      <c r="ROP807" s="20"/>
      <c r="ROQ807" s="20"/>
      <c r="ROR807" s="20"/>
      <c r="ROS807" s="20"/>
      <c r="ROT807" s="20"/>
      <c r="ROU807" s="20"/>
      <c r="ROV807" s="20"/>
      <c r="ROW807" s="20"/>
      <c r="ROX807" s="20"/>
      <c r="ROY807" s="20"/>
      <c r="ROZ807" s="20"/>
      <c r="RPA807" s="20"/>
      <c r="RPB807" s="20"/>
      <c r="RPC807" s="20"/>
      <c r="RPD807" s="20"/>
      <c r="RPE807" s="20"/>
      <c r="RPF807" s="20"/>
      <c r="RPG807" s="20"/>
      <c r="RPH807" s="20"/>
      <c r="RPI807" s="20"/>
      <c r="RPJ807" s="20"/>
      <c r="RPK807" s="20"/>
      <c r="RPL807" s="20"/>
      <c r="RPM807" s="20"/>
      <c r="RPN807" s="20"/>
      <c r="RPO807" s="20"/>
      <c r="RPP807" s="20"/>
      <c r="RPQ807" s="20"/>
      <c r="RPR807" s="20"/>
      <c r="RPS807" s="20"/>
      <c r="RPT807" s="20"/>
      <c r="RPU807" s="20"/>
      <c r="RPV807" s="20"/>
      <c r="RPW807" s="20"/>
      <c r="RPX807" s="20"/>
      <c r="RPY807" s="20"/>
      <c r="RPZ807" s="20"/>
      <c r="RQA807" s="20"/>
      <c r="RQB807" s="20"/>
      <c r="RQC807" s="20"/>
      <c r="RQD807" s="20"/>
      <c r="RQE807" s="20"/>
      <c r="RQF807" s="20"/>
      <c r="RQG807" s="20"/>
      <c r="RQH807" s="20"/>
      <c r="RQI807" s="20"/>
      <c r="RQJ807" s="20"/>
      <c r="RQK807" s="20"/>
      <c r="RQL807" s="20"/>
      <c r="RQM807" s="20"/>
      <c r="RQN807" s="20"/>
      <c r="RQO807" s="20"/>
      <c r="RQP807" s="20"/>
      <c r="RQQ807" s="20"/>
      <c r="RQR807" s="20"/>
      <c r="RQS807" s="20"/>
      <c r="RQT807" s="20"/>
      <c r="RQU807" s="20"/>
      <c r="RQV807" s="20"/>
      <c r="RQW807" s="20"/>
      <c r="RQX807" s="20"/>
      <c r="RQY807" s="20"/>
      <c r="RQZ807" s="20"/>
      <c r="RRA807" s="20"/>
      <c r="RRB807" s="20"/>
      <c r="RRC807" s="20"/>
      <c r="RRD807" s="20"/>
      <c r="RRE807" s="20"/>
      <c r="RRF807" s="20"/>
      <c r="RRG807" s="20"/>
      <c r="RRH807" s="20"/>
      <c r="RRI807" s="20"/>
      <c r="RRJ807" s="20"/>
      <c r="RRK807" s="20"/>
      <c r="RRL807" s="20"/>
      <c r="RRM807" s="20"/>
      <c r="RRN807" s="20"/>
      <c r="RRO807" s="20"/>
      <c r="RRP807" s="20"/>
      <c r="RRQ807" s="20"/>
      <c r="RRR807" s="20"/>
      <c r="RRS807" s="20"/>
      <c r="RRT807" s="20"/>
      <c r="RRU807" s="20"/>
      <c r="RRV807" s="20"/>
      <c r="RRW807" s="20"/>
      <c r="RRX807" s="20"/>
      <c r="RRY807" s="20"/>
      <c r="RRZ807" s="20"/>
      <c r="RSA807" s="20"/>
      <c r="RSB807" s="20"/>
      <c r="RSC807" s="20"/>
      <c r="RSD807" s="20"/>
      <c r="RSE807" s="20"/>
      <c r="RSF807" s="20"/>
      <c r="RSG807" s="20"/>
      <c r="RSH807" s="20"/>
      <c r="RSI807" s="20"/>
      <c r="RSJ807" s="20"/>
      <c r="RSK807" s="20"/>
      <c r="RSL807" s="20"/>
      <c r="RSM807" s="20"/>
      <c r="RSN807" s="20"/>
      <c r="RSO807" s="20"/>
      <c r="RSP807" s="20"/>
      <c r="RSQ807" s="20"/>
      <c r="RSR807" s="20"/>
      <c r="RSS807" s="20"/>
      <c r="RST807" s="20"/>
      <c r="RSU807" s="20"/>
      <c r="RSV807" s="20"/>
      <c r="RSW807" s="20"/>
      <c r="RSX807" s="20"/>
      <c r="RSY807" s="20"/>
      <c r="RSZ807" s="20"/>
      <c r="RTA807" s="20"/>
      <c r="RTB807" s="20"/>
      <c r="RTC807" s="20"/>
      <c r="RTD807" s="20"/>
      <c r="RTE807" s="20"/>
      <c r="RTF807" s="20"/>
      <c r="RTG807" s="20"/>
      <c r="RTH807" s="20"/>
      <c r="RTI807" s="20"/>
      <c r="RTJ807" s="20"/>
      <c r="RTK807" s="20"/>
      <c r="RTL807" s="20"/>
      <c r="RTM807" s="20"/>
      <c r="RTN807" s="20"/>
      <c r="RTO807" s="20"/>
      <c r="RTP807" s="20"/>
      <c r="RTQ807" s="20"/>
      <c r="RTR807" s="20"/>
      <c r="RTS807" s="20"/>
      <c r="RTT807" s="20"/>
      <c r="RTU807" s="20"/>
      <c r="RTV807" s="20"/>
      <c r="RTW807" s="20"/>
      <c r="RTX807" s="20"/>
      <c r="RTY807" s="20"/>
      <c r="RTZ807" s="20"/>
      <c r="RUA807" s="20"/>
      <c r="RUB807" s="20"/>
      <c r="RUC807" s="20"/>
      <c r="RUD807" s="20"/>
      <c r="RUE807" s="20"/>
      <c r="RUF807" s="20"/>
      <c r="RUG807" s="20"/>
      <c r="RUH807" s="20"/>
      <c r="RUI807" s="20"/>
      <c r="RUJ807" s="20"/>
      <c r="RUK807" s="20"/>
      <c r="RUL807" s="20"/>
      <c r="RUM807" s="20"/>
      <c r="RUN807" s="20"/>
      <c r="RUO807" s="20"/>
      <c r="RUP807" s="20"/>
      <c r="RUQ807" s="20"/>
      <c r="RUR807" s="20"/>
      <c r="RUS807" s="20"/>
      <c r="RUT807" s="20"/>
      <c r="RUU807" s="20"/>
      <c r="RUV807" s="20"/>
      <c r="RUW807" s="20"/>
      <c r="RUX807" s="20"/>
      <c r="RUY807" s="20"/>
      <c r="RUZ807" s="20"/>
      <c r="RVA807" s="20"/>
      <c r="RVB807" s="20"/>
      <c r="RVC807" s="20"/>
      <c r="RVD807" s="20"/>
      <c r="RVE807" s="20"/>
      <c r="RVF807" s="20"/>
      <c r="RVG807" s="20"/>
      <c r="RVH807" s="20"/>
      <c r="RVI807" s="20"/>
      <c r="RVJ807" s="20"/>
      <c r="RVK807" s="20"/>
      <c r="RVL807" s="20"/>
      <c r="RVM807" s="20"/>
      <c r="RVN807" s="20"/>
      <c r="RVO807" s="20"/>
      <c r="RVP807" s="20"/>
      <c r="RVQ807" s="20"/>
      <c r="RVR807" s="20"/>
      <c r="RVS807" s="20"/>
      <c r="RVT807" s="20"/>
      <c r="RVU807" s="20"/>
      <c r="RVV807" s="20"/>
      <c r="RVW807" s="20"/>
      <c r="RVX807" s="20"/>
      <c r="RVY807" s="20"/>
      <c r="RVZ807" s="20"/>
      <c r="RWA807" s="20"/>
      <c r="RWB807" s="20"/>
      <c r="RWC807" s="20"/>
      <c r="RWD807" s="20"/>
      <c r="RWE807" s="20"/>
      <c r="RWF807" s="20"/>
      <c r="RWG807" s="20"/>
      <c r="RWH807" s="20"/>
      <c r="RWI807" s="20"/>
      <c r="RWJ807" s="20"/>
      <c r="RWK807" s="20"/>
      <c r="RWL807" s="20"/>
      <c r="RWM807" s="20"/>
      <c r="RWN807" s="20"/>
      <c r="RWO807" s="20"/>
      <c r="RWP807" s="20"/>
      <c r="RWQ807" s="20"/>
      <c r="RWR807" s="20"/>
      <c r="RWS807" s="20"/>
      <c r="RWT807" s="20"/>
      <c r="RWU807" s="20"/>
      <c r="RWV807" s="20"/>
      <c r="RWW807" s="20"/>
      <c r="RWX807" s="20"/>
      <c r="RWY807" s="20"/>
      <c r="RWZ807" s="20"/>
      <c r="RXA807" s="20"/>
      <c r="RXB807" s="20"/>
      <c r="RXC807" s="20"/>
      <c r="RXD807" s="20"/>
      <c r="RXE807" s="20"/>
      <c r="RXF807" s="20"/>
      <c r="RXG807" s="20"/>
      <c r="RXH807" s="20"/>
      <c r="RXI807" s="20"/>
      <c r="RXJ807" s="20"/>
      <c r="RXK807" s="20"/>
      <c r="RXL807" s="20"/>
      <c r="RXM807" s="20"/>
      <c r="RXN807" s="20"/>
      <c r="RXO807" s="20"/>
      <c r="RXP807" s="20"/>
      <c r="RXQ807" s="20"/>
      <c r="RXR807" s="20"/>
      <c r="RXS807" s="20"/>
      <c r="RXT807" s="20"/>
      <c r="RXU807" s="20"/>
      <c r="RXV807" s="20"/>
      <c r="RXW807" s="20"/>
      <c r="RXX807" s="20"/>
      <c r="RXY807" s="20"/>
      <c r="RXZ807" s="20"/>
      <c r="RYA807" s="20"/>
      <c r="RYB807" s="20"/>
      <c r="RYC807" s="20"/>
      <c r="RYD807" s="20"/>
      <c r="RYE807" s="20"/>
      <c r="RYF807" s="20"/>
      <c r="RYG807" s="20"/>
      <c r="RYH807" s="20"/>
      <c r="RYI807" s="20"/>
      <c r="RYJ807" s="20"/>
      <c r="RYK807" s="20"/>
      <c r="RYL807" s="20"/>
      <c r="RYM807" s="20"/>
      <c r="RYN807" s="20"/>
      <c r="RYO807" s="20"/>
      <c r="RYP807" s="20"/>
      <c r="RYQ807" s="20"/>
      <c r="RYR807" s="20"/>
      <c r="RYS807" s="20"/>
      <c r="RYT807" s="20"/>
      <c r="RYU807" s="20"/>
      <c r="RYV807" s="20"/>
      <c r="RYW807" s="20"/>
      <c r="RYX807" s="20"/>
      <c r="RYY807" s="20"/>
      <c r="RYZ807" s="20"/>
      <c r="RZA807" s="20"/>
      <c r="RZB807" s="20"/>
      <c r="RZC807" s="20"/>
      <c r="RZD807" s="20"/>
      <c r="RZE807" s="20"/>
      <c r="RZF807" s="20"/>
      <c r="RZG807" s="20"/>
      <c r="RZH807" s="20"/>
      <c r="RZI807" s="20"/>
      <c r="RZJ807" s="20"/>
      <c r="RZK807" s="20"/>
      <c r="RZL807" s="20"/>
      <c r="RZM807" s="20"/>
      <c r="RZN807" s="20"/>
      <c r="RZO807" s="20"/>
      <c r="RZP807" s="20"/>
      <c r="RZQ807" s="20"/>
      <c r="RZR807" s="20"/>
      <c r="RZS807" s="20"/>
      <c r="RZT807" s="20"/>
      <c r="RZU807" s="20"/>
      <c r="RZV807" s="20"/>
      <c r="RZW807" s="20"/>
      <c r="RZX807" s="20"/>
      <c r="RZY807" s="20"/>
      <c r="RZZ807" s="20"/>
      <c r="SAA807" s="20"/>
      <c r="SAB807" s="20"/>
      <c r="SAC807" s="20"/>
      <c r="SAD807" s="20"/>
      <c r="SAE807" s="20"/>
      <c r="SAF807" s="20"/>
      <c r="SAG807" s="20"/>
      <c r="SAH807" s="20"/>
      <c r="SAI807" s="20"/>
      <c r="SAJ807" s="20"/>
      <c r="SAK807" s="20"/>
      <c r="SAL807" s="20"/>
      <c r="SAM807" s="20"/>
      <c r="SAN807" s="20"/>
      <c r="SAO807" s="20"/>
      <c r="SAP807" s="20"/>
      <c r="SAQ807" s="20"/>
      <c r="SAR807" s="20"/>
      <c r="SAS807" s="20"/>
      <c r="SAT807" s="20"/>
      <c r="SAU807" s="20"/>
      <c r="SAV807" s="20"/>
      <c r="SAW807" s="20"/>
      <c r="SAX807" s="20"/>
      <c r="SAY807" s="20"/>
      <c r="SAZ807" s="20"/>
      <c r="SBA807" s="20"/>
      <c r="SBB807" s="20"/>
      <c r="SBC807" s="20"/>
      <c r="SBD807" s="20"/>
      <c r="SBE807" s="20"/>
      <c r="SBF807" s="20"/>
      <c r="SBG807" s="20"/>
      <c r="SBH807" s="20"/>
      <c r="SBI807" s="20"/>
      <c r="SBJ807" s="20"/>
      <c r="SBK807" s="20"/>
      <c r="SBL807" s="20"/>
      <c r="SBM807" s="20"/>
      <c r="SBN807" s="20"/>
      <c r="SBO807" s="20"/>
      <c r="SBP807" s="20"/>
      <c r="SBQ807" s="20"/>
      <c r="SBR807" s="20"/>
      <c r="SBS807" s="20"/>
      <c r="SBT807" s="20"/>
      <c r="SBU807" s="20"/>
      <c r="SBV807" s="20"/>
      <c r="SBW807" s="20"/>
      <c r="SBX807" s="20"/>
      <c r="SBY807" s="20"/>
      <c r="SBZ807" s="20"/>
      <c r="SCA807" s="20"/>
      <c r="SCB807" s="20"/>
      <c r="SCC807" s="20"/>
      <c r="SCD807" s="20"/>
      <c r="SCE807" s="20"/>
      <c r="SCF807" s="20"/>
      <c r="SCG807" s="20"/>
      <c r="SCH807" s="20"/>
      <c r="SCI807" s="20"/>
      <c r="SCJ807" s="20"/>
      <c r="SCK807" s="20"/>
      <c r="SCL807" s="20"/>
      <c r="SCM807" s="20"/>
      <c r="SCN807" s="20"/>
      <c r="SCO807" s="20"/>
      <c r="SCP807" s="20"/>
      <c r="SCQ807" s="20"/>
      <c r="SCR807" s="20"/>
      <c r="SCS807" s="20"/>
      <c r="SCT807" s="20"/>
      <c r="SCU807" s="20"/>
      <c r="SCV807" s="20"/>
      <c r="SCW807" s="20"/>
      <c r="SCX807" s="20"/>
      <c r="SCY807" s="20"/>
      <c r="SCZ807" s="20"/>
      <c r="SDA807" s="20"/>
      <c r="SDB807" s="20"/>
      <c r="SDC807" s="20"/>
      <c r="SDD807" s="20"/>
      <c r="SDE807" s="20"/>
      <c r="SDF807" s="20"/>
      <c r="SDG807" s="20"/>
      <c r="SDH807" s="20"/>
      <c r="SDI807" s="20"/>
      <c r="SDJ807" s="20"/>
      <c r="SDK807" s="20"/>
      <c r="SDL807" s="20"/>
      <c r="SDM807" s="20"/>
      <c r="SDN807" s="20"/>
      <c r="SDO807" s="20"/>
      <c r="SDP807" s="20"/>
      <c r="SDQ807" s="20"/>
      <c r="SDR807" s="20"/>
      <c r="SDS807" s="20"/>
      <c r="SDT807" s="20"/>
      <c r="SDU807" s="20"/>
      <c r="SDV807" s="20"/>
      <c r="SDW807" s="20"/>
      <c r="SDX807" s="20"/>
      <c r="SDY807" s="20"/>
      <c r="SDZ807" s="20"/>
      <c r="SEA807" s="20"/>
      <c r="SEB807" s="20"/>
      <c r="SEC807" s="20"/>
      <c r="SED807" s="20"/>
      <c r="SEE807" s="20"/>
      <c r="SEF807" s="20"/>
      <c r="SEG807" s="20"/>
      <c r="SEH807" s="20"/>
      <c r="SEI807" s="20"/>
      <c r="SEJ807" s="20"/>
      <c r="SEK807" s="20"/>
      <c r="SEL807" s="20"/>
      <c r="SEM807" s="20"/>
      <c r="SEN807" s="20"/>
      <c r="SEO807" s="20"/>
      <c r="SEP807" s="20"/>
      <c r="SEQ807" s="20"/>
      <c r="SER807" s="20"/>
      <c r="SES807" s="20"/>
      <c r="SET807" s="20"/>
      <c r="SEU807" s="20"/>
      <c r="SEV807" s="20"/>
      <c r="SEW807" s="20"/>
      <c r="SEX807" s="20"/>
      <c r="SEY807" s="20"/>
      <c r="SEZ807" s="20"/>
      <c r="SFA807" s="20"/>
      <c r="SFB807" s="20"/>
      <c r="SFC807" s="20"/>
      <c r="SFD807" s="20"/>
      <c r="SFE807" s="20"/>
      <c r="SFF807" s="20"/>
      <c r="SFG807" s="20"/>
      <c r="SFH807" s="20"/>
      <c r="SFI807" s="20"/>
      <c r="SFJ807" s="20"/>
      <c r="SFK807" s="20"/>
      <c r="SFL807" s="20"/>
      <c r="SFM807" s="20"/>
      <c r="SFN807" s="20"/>
      <c r="SFO807" s="20"/>
      <c r="SFP807" s="20"/>
      <c r="SFQ807" s="20"/>
      <c r="SFR807" s="20"/>
      <c r="SFS807" s="20"/>
      <c r="SFT807" s="20"/>
      <c r="SFU807" s="20"/>
      <c r="SFV807" s="20"/>
      <c r="SFW807" s="20"/>
      <c r="SFX807" s="20"/>
      <c r="SFY807" s="20"/>
      <c r="SFZ807" s="20"/>
      <c r="SGA807" s="20"/>
      <c r="SGB807" s="20"/>
      <c r="SGC807" s="20"/>
      <c r="SGD807" s="20"/>
      <c r="SGE807" s="20"/>
      <c r="SGF807" s="20"/>
      <c r="SGG807" s="20"/>
      <c r="SGH807" s="20"/>
      <c r="SGI807" s="20"/>
      <c r="SGJ807" s="20"/>
      <c r="SGK807" s="20"/>
      <c r="SGL807" s="20"/>
      <c r="SGM807" s="20"/>
      <c r="SGN807" s="20"/>
      <c r="SGO807" s="20"/>
      <c r="SGP807" s="20"/>
      <c r="SGQ807" s="20"/>
      <c r="SGR807" s="20"/>
      <c r="SGS807" s="20"/>
      <c r="SGT807" s="20"/>
      <c r="SGU807" s="20"/>
      <c r="SGV807" s="20"/>
      <c r="SGW807" s="20"/>
      <c r="SGX807" s="20"/>
      <c r="SGY807" s="20"/>
      <c r="SGZ807" s="20"/>
      <c r="SHA807" s="20"/>
      <c r="SHB807" s="20"/>
      <c r="SHC807" s="20"/>
      <c r="SHD807" s="20"/>
      <c r="SHE807" s="20"/>
      <c r="SHF807" s="20"/>
      <c r="SHG807" s="20"/>
      <c r="SHH807" s="20"/>
      <c r="SHI807" s="20"/>
      <c r="SHJ807" s="20"/>
      <c r="SHK807" s="20"/>
      <c r="SHL807" s="20"/>
      <c r="SHM807" s="20"/>
      <c r="SHN807" s="20"/>
      <c r="SHO807" s="20"/>
      <c r="SHP807" s="20"/>
      <c r="SHQ807" s="20"/>
      <c r="SHR807" s="20"/>
      <c r="SHS807" s="20"/>
      <c r="SHT807" s="20"/>
      <c r="SHU807" s="20"/>
      <c r="SHV807" s="20"/>
      <c r="SHW807" s="20"/>
      <c r="SHX807" s="20"/>
      <c r="SHY807" s="20"/>
      <c r="SHZ807" s="20"/>
      <c r="SIA807" s="20"/>
      <c r="SIB807" s="20"/>
      <c r="SIC807" s="20"/>
      <c r="SID807" s="20"/>
      <c r="SIE807" s="20"/>
      <c r="SIF807" s="20"/>
      <c r="SIG807" s="20"/>
      <c r="SIH807" s="20"/>
      <c r="SII807" s="20"/>
      <c r="SIJ807" s="20"/>
      <c r="SIK807" s="20"/>
      <c r="SIL807" s="20"/>
      <c r="SIM807" s="20"/>
      <c r="SIN807" s="20"/>
      <c r="SIO807" s="20"/>
      <c r="SIP807" s="20"/>
      <c r="SIQ807" s="20"/>
      <c r="SIR807" s="20"/>
      <c r="SIS807" s="20"/>
      <c r="SIT807" s="20"/>
      <c r="SIU807" s="20"/>
      <c r="SIV807" s="20"/>
      <c r="SIW807" s="20"/>
      <c r="SIX807" s="20"/>
      <c r="SIY807" s="20"/>
      <c r="SIZ807" s="20"/>
      <c r="SJA807" s="20"/>
      <c r="SJB807" s="20"/>
      <c r="SJC807" s="20"/>
      <c r="SJD807" s="20"/>
      <c r="SJE807" s="20"/>
      <c r="SJF807" s="20"/>
      <c r="SJG807" s="20"/>
      <c r="SJH807" s="20"/>
      <c r="SJI807" s="20"/>
      <c r="SJJ807" s="20"/>
      <c r="SJK807" s="20"/>
      <c r="SJL807" s="20"/>
      <c r="SJM807" s="20"/>
      <c r="SJN807" s="20"/>
      <c r="SJO807" s="20"/>
      <c r="SJP807" s="20"/>
      <c r="SJQ807" s="20"/>
      <c r="SJR807" s="20"/>
      <c r="SJS807" s="20"/>
      <c r="SJT807" s="20"/>
      <c r="SJU807" s="20"/>
      <c r="SJV807" s="20"/>
      <c r="SJW807" s="20"/>
      <c r="SJX807" s="20"/>
      <c r="SJY807" s="20"/>
      <c r="SJZ807" s="20"/>
      <c r="SKA807" s="20"/>
      <c r="SKB807" s="20"/>
      <c r="SKC807" s="20"/>
      <c r="SKD807" s="20"/>
      <c r="SKE807" s="20"/>
      <c r="SKF807" s="20"/>
      <c r="SKG807" s="20"/>
      <c r="SKH807" s="20"/>
      <c r="SKI807" s="20"/>
      <c r="SKJ807" s="20"/>
      <c r="SKK807" s="20"/>
      <c r="SKL807" s="20"/>
      <c r="SKM807" s="20"/>
      <c r="SKN807" s="20"/>
      <c r="SKO807" s="20"/>
      <c r="SKP807" s="20"/>
      <c r="SKQ807" s="20"/>
      <c r="SKR807" s="20"/>
      <c r="SKS807" s="20"/>
      <c r="SKT807" s="20"/>
      <c r="SKU807" s="20"/>
      <c r="SKV807" s="20"/>
      <c r="SKW807" s="20"/>
      <c r="SKX807" s="20"/>
      <c r="SKY807" s="20"/>
      <c r="SKZ807" s="20"/>
      <c r="SLA807" s="20"/>
      <c r="SLB807" s="20"/>
      <c r="SLC807" s="20"/>
      <c r="SLD807" s="20"/>
      <c r="SLE807" s="20"/>
      <c r="SLF807" s="20"/>
      <c r="SLG807" s="20"/>
      <c r="SLH807" s="20"/>
      <c r="SLI807" s="20"/>
      <c r="SLJ807" s="20"/>
      <c r="SLK807" s="20"/>
      <c r="SLL807" s="20"/>
      <c r="SLM807" s="20"/>
      <c r="SLN807" s="20"/>
      <c r="SLO807" s="20"/>
      <c r="SLP807" s="20"/>
      <c r="SLQ807" s="20"/>
      <c r="SLR807" s="20"/>
      <c r="SLS807" s="20"/>
      <c r="SLT807" s="20"/>
      <c r="SLU807" s="20"/>
      <c r="SLV807" s="20"/>
      <c r="SLW807" s="20"/>
      <c r="SLX807" s="20"/>
      <c r="SLY807" s="20"/>
      <c r="SLZ807" s="20"/>
      <c r="SMA807" s="20"/>
      <c r="SMB807" s="20"/>
      <c r="SMC807" s="20"/>
      <c r="SMD807" s="20"/>
      <c r="SME807" s="20"/>
      <c r="SMF807" s="20"/>
      <c r="SMG807" s="20"/>
      <c r="SMH807" s="20"/>
      <c r="SMI807" s="20"/>
      <c r="SMJ807" s="20"/>
      <c r="SMK807" s="20"/>
      <c r="SML807" s="20"/>
      <c r="SMM807" s="20"/>
      <c r="SMN807" s="20"/>
      <c r="SMO807" s="20"/>
      <c r="SMP807" s="20"/>
      <c r="SMQ807" s="20"/>
      <c r="SMR807" s="20"/>
      <c r="SMS807" s="20"/>
      <c r="SMT807" s="20"/>
      <c r="SMU807" s="20"/>
      <c r="SMV807" s="20"/>
      <c r="SMW807" s="20"/>
      <c r="SMX807" s="20"/>
      <c r="SMY807" s="20"/>
      <c r="SMZ807" s="20"/>
      <c r="SNA807" s="20"/>
      <c r="SNB807" s="20"/>
      <c r="SNC807" s="20"/>
      <c r="SND807" s="20"/>
      <c r="SNE807" s="20"/>
      <c r="SNF807" s="20"/>
      <c r="SNG807" s="20"/>
      <c r="SNH807" s="20"/>
      <c r="SNI807" s="20"/>
      <c r="SNJ807" s="20"/>
      <c r="SNK807" s="20"/>
      <c r="SNL807" s="20"/>
      <c r="SNM807" s="20"/>
      <c r="SNN807" s="20"/>
      <c r="SNO807" s="20"/>
      <c r="SNP807" s="20"/>
      <c r="SNQ807" s="20"/>
      <c r="SNR807" s="20"/>
      <c r="SNS807" s="20"/>
      <c r="SNT807" s="20"/>
      <c r="SNU807" s="20"/>
      <c r="SNV807" s="20"/>
      <c r="SNW807" s="20"/>
      <c r="SNX807" s="20"/>
      <c r="SNY807" s="20"/>
      <c r="SNZ807" s="20"/>
      <c r="SOA807" s="20"/>
      <c r="SOB807" s="20"/>
      <c r="SOC807" s="20"/>
      <c r="SOD807" s="20"/>
      <c r="SOE807" s="20"/>
      <c r="SOF807" s="20"/>
      <c r="SOG807" s="20"/>
      <c r="SOH807" s="20"/>
      <c r="SOI807" s="20"/>
      <c r="SOJ807" s="20"/>
      <c r="SOK807" s="20"/>
      <c r="SOL807" s="20"/>
      <c r="SOM807" s="20"/>
      <c r="SON807" s="20"/>
      <c r="SOO807" s="20"/>
      <c r="SOP807" s="20"/>
      <c r="SOQ807" s="20"/>
      <c r="SOR807" s="20"/>
      <c r="SOS807" s="20"/>
      <c r="SOT807" s="20"/>
      <c r="SOU807" s="20"/>
      <c r="SOV807" s="20"/>
      <c r="SOW807" s="20"/>
      <c r="SOX807" s="20"/>
      <c r="SOY807" s="20"/>
      <c r="SOZ807" s="20"/>
      <c r="SPA807" s="20"/>
      <c r="SPB807" s="20"/>
      <c r="SPC807" s="20"/>
      <c r="SPD807" s="20"/>
      <c r="SPE807" s="20"/>
      <c r="SPF807" s="20"/>
      <c r="SPG807" s="20"/>
      <c r="SPH807" s="20"/>
      <c r="SPI807" s="20"/>
      <c r="SPJ807" s="20"/>
      <c r="SPK807" s="20"/>
      <c r="SPL807" s="20"/>
      <c r="SPM807" s="20"/>
      <c r="SPN807" s="20"/>
      <c r="SPO807" s="20"/>
      <c r="SPP807" s="20"/>
      <c r="SPQ807" s="20"/>
      <c r="SPR807" s="20"/>
      <c r="SPS807" s="20"/>
      <c r="SPT807" s="20"/>
      <c r="SPU807" s="20"/>
      <c r="SPV807" s="20"/>
      <c r="SPW807" s="20"/>
      <c r="SPX807" s="20"/>
      <c r="SPY807" s="20"/>
      <c r="SPZ807" s="20"/>
      <c r="SQA807" s="20"/>
      <c r="SQB807" s="20"/>
      <c r="SQC807" s="20"/>
      <c r="SQD807" s="20"/>
      <c r="SQE807" s="20"/>
      <c r="SQF807" s="20"/>
      <c r="SQG807" s="20"/>
      <c r="SQH807" s="20"/>
      <c r="SQI807" s="20"/>
      <c r="SQJ807" s="20"/>
      <c r="SQK807" s="20"/>
      <c r="SQL807" s="20"/>
      <c r="SQM807" s="20"/>
      <c r="SQN807" s="20"/>
      <c r="SQO807" s="20"/>
      <c r="SQP807" s="20"/>
      <c r="SQQ807" s="20"/>
      <c r="SQR807" s="20"/>
      <c r="SQS807" s="20"/>
      <c r="SQT807" s="20"/>
      <c r="SQU807" s="20"/>
      <c r="SQV807" s="20"/>
      <c r="SQW807" s="20"/>
      <c r="SQX807" s="20"/>
      <c r="SQY807" s="20"/>
      <c r="SQZ807" s="20"/>
      <c r="SRA807" s="20"/>
      <c r="SRB807" s="20"/>
      <c r="SRC807" s="20"/>
      <c r="SRD807" s="20"/>
      <c r="SRE807" s="20"/>
      <c r="SRF807" s="20"/>
      <c r="SRG807" s="20"/>
      <c r="SRH807" s="20"/>
      <c r="SRI807" s="20"/>
      <c r="SRJ807" s="20"/>
      <c r="SRK807" s="20"/>
      <c r="SRL807" s="20"/>
      <c r="SRM807" s="20"/>
      <c r="SRN807" s="20"/>
      <c r="SRO807" s="20"/>
      <c r="SRP807" s="20"/>
      <c r="SRQ807" s="20"/>
      <c r="SRR807" s="20"/>
      <c r="SRS807" s="20"/>
      <c r="SRT807" s="20"/>
      <c r="SRU807" s="20"/>
      <c r="SRV807" s="20"/>
      <c r="SRW807" s="20"/>
      <c r="SRX807" s="20"/>
      <c r="SRY807" s="20"/>
      <c r="SRZ807" s="20"/>
      <c r="SSA807" s="20"/>
      <c r="SSB807" s="20"/>
      <c r="SSC807" s="20"/>
      <c r="SSD807" s="20"/>
      <c r="SSE807" s="20"/>
      <c r="SSF807" s="20"/>
      <c r="SSG807" s="20"/>
      <c r="SSH807" s="20"/>
      <c r="SSI807" s="20"/>
      <c r="SSJ807" s="20"/>
      <c r="SSK807" s="20"/>
      <c r="SSL807" s="20"/>
      <c r="SSM807" s="20"/>
      <c r="SSN807" s="20"/>
      <c r="SSO807" s="20"/>
      <c r="SSP807" s="20"/>
      <c r="SSQ807" s="20"/>
      <c r="SSR807" s="20"/>
      <c r="SSS807" s="20"/>
      <c r="SST807" s="20"/>
      <c r="SSU807" s="20"/>
      <c r="SSV807" s="20"/>
      <c r="SSW807" s="20"/>
      <c r="SSX807" s="20"/>
      <c r="SSY807" s="20"/>
      <c r="SSZ807" s="20"/>
      <c r="STA807" s="20"/>
      <c r="STB807" s="20"/>
      <c r="STC807" s="20"/>
      <c r="STD807" s="20"/>
      <c r="STE807" s="20"/>
      <c r="STF807" s="20"/>
      <c r="STG807" s="20"/>
      <c r="STH807" s="20"/>
      <c r="STI807" s="20"/>
      <c r="STJ807" s="20"/>
      <c r="STK807" s="20"/>
      <c r="STL807" s="20"/>
      <c r="STM807" s="20"/>
      <c r="STN807" s="20"/>
      <c r="STO807" s="20"/>
      <c r="STP807" s="20"/>
      <c r="STQ807" s="20"/>
      <c r="STR807" s="20"/>
      <c r="STS807" s="20"/>
      <c r="STT807" s="20"/>
      <c r="STU807" s="20"/>
      <c r="STV807" s="20"/>
      <c r="STW807" s="20"/>
      <c r="STX807" s="20"/>
      <c r="STY807" s="20"/>
      <c r="STZ807" s="20"/>
      <c r="SUA807" s="20"/>
      <c r="SUB807" s="20"/>
      <c r="SUC807" s="20"/>
      <c r="SUD807" s="20"/>
      <c r="SUE807" s="20"/>
      <c r="SUF807" s="20"/>
      <c r="SUG807" s="20"/>
      <c r="SUH807" s="20"/>
      <c r="SUI807" s="20"/>
      <c r="SUJ807" s="20"/>
      <c r="SUK807" s="20"/>
      <c r="SUL807" s="20"/>
      <c r="SUM807" s="20"/>
      <c r="SUN807" s="20"/>
      <c r="SUO807" s="20"/>
      <c r="SUP807" s="20"/>
      <c r="SUQ807" s="20"/>
      <c r="SUR807" s="20"/>
      <c r="SUS807" s="20"/>
      <c r="SUT807" s="20"/>
      <c r="SUU807" s="20"/>
      <c r="SUV807" s="20"/>
      <c r="SUW807" s="20"/>
      <c r="SUX807" s="20"/>
      <c r="SUY807" s="20"/>
      <c r="SUZ807" s="20"/>
      <c r="SVA807" s="20"/>
      <c r="SVB807" s="20"/>
      <c r="SVC807" s="20"/>
      <c r="SVD807" s="20"/>
      <c r="SVE807" s="20"/>
      <c r="SVF807" s="20"/>
      <c r="SVG807" s="20"/>
      <c r="SVH807" s="20"/>
      <c r="SVI807" s="20"/>
      <c r="SVJ807" s="20"/>
      <c r="SVK807" s="20"/>
      <c r="SVL807" s="20"/>
      <c r="SVM807" s="20"/>
      <c r="SVN807" s="20"/>
      <c r="SVO807" s="20"/>
      <c r="SVP807" s="20"/>
      <c r="SVQ807" s="20"/>
      <c r="SVR807" s="20"/>
      <c r="SVS807" s="20"/>
      <c r="SVT807" s="20"/>
      <c r="SVU807" s="20"/>
      <c r="SVV807" s="20"/>
      <c r="SVW807" s="20"/>
      <c r="SVX807" s="20"/>
      <c r="SVY807" s="20"/>
      <c r="SVZ807" s="20"/>
      <c r="SWA807" s="20"/>
      <c r="SWB807" s="20"/>
      <c r="SWC807" s="20"/>
      <c r="SWD807" s="20"/>
      <c r="SWE807" s="20"/>
      <c r="SWF807" s="20"/>
      <c r="SWG807" s="20"/>
      <c r="SWH807" s="20"/>
      <c r="SWI807" s="20"/>
      <c r="SWJ807" s="20"/>
      <c r="SWK807" s="20"/>
      <c r="SWL807" s="20"/>
      <c r="SWM807" s="20"/>
      <c r="SWN807" s="20"/>
      <c r="SWO807" s="20"/>
      <c r="SWP807" s="20"/>
      <c r="SWQ807" s="20"/>
      <c r="SWR807" s="20"/>
      <c r="SWS807" s="20"/>
      <c r="SWT807" s="20"/>
      <c r="SWU807" s="20"/>
      <c r="SWV807" s="20"/>
      <c r="SWW807" s="20"/>
      <c r="SWX807" s="20"/>
      <c r="SWY807" s="20"/>
      <c r="SWZ807" s="20"/>
      <c r="SXA807" s="20"/>
      <c r="SXB807" s="20"/>
      <c r="SXC807" s="20"/>
      <c r="SXD807" s="20"/>
      <c r="SXE807" s="20"/>
      <c r="SXF807" s="20"/>
      <c r="SXG807" s="20"/>
      <c r="SXH807" s="20"/>
      <c r="SXI807" s="20"/>
      <c r="SXJ807" s="20"/>
      <c r="SXK807" s="20"/>
      <c r="SXL807" s="20"/>
      <c r="SXM807" s="20"/>
      <c r="SXN807" s="20"/>
      <c r="SXO807" s="20"/>
      <c r="SXP807" s="20"/>
      <c r="SXQ807" s="20"/>
      <c r="SXR807" s="20"/>
      <c r="SXS807" s="20"/>
      <c r="SXT807" s="20"/>
      <c r="SXU807" s="20"/>
      <c r="SXV807" s="20"/>
      <c r="SXW807" s="20"/>
      <c r="SXX807" s="20"/>
      <c r="SXY807" s="20"/>
      <c r="SXZ807" s="20"/>
      <c r="SYA807" s="20"/>
      <c r="SYB807" s="20"/>
      <c r="SYC807" s="20"/>
      <c r="SYD807" s="20"/>
      <c r="SYE807" s="20"/>
      <c r="SYF807" s="20"/>
      <c r="SYG807" s="20"/>
      <c r="SYH807" s="20"/>
      <c r="SYI807" s="20"/>
      <c r="SYJ807" s="20"/>
      <c r="SYK807" s="20"/>
      <c r="SYL807" s="20"/>
      <c r="SYM807" s="20"/>
      <c r="SYN807" s="20"/>
      <c r="SYO807" s="20"/>
      <c r="SYP807" s="20"/>
      <c r="SYQ807" s="20"/>
      <c r="SYR807" s="20"/>
      <c r="SYS807" s="20"/>
      <c r="SYT807" s="20"/>
      <c r="SYU807" s="20"/>
      <c r="SYV807" s="20"/>
      <c r="SYW807" s="20"/>
      <c r="SYX807" s="20"/>
      <c r="SYY807" s="20"/>
      <c r="SYZ807" s="20"/>
      <c r="SZA807" s="20"/>
      <c r="SZB807" s="20"/>
      <c r="SZC807" s="20"/>
      <c r="SZD807" s="20"/>
      <c r="SZE807" s="20"/>
      <c r="SZF807" s="20"/>
      <c r="SZG807" s="20"/>
      <c r="SZH807" s="20"/>
      <c r="SZI807" s="20"/>
      <c r="SZJ807" s="20"/>
      <c r="SZK807" s="20"/>
      <c r="SZL807" s="20"/>
      <c r="SZM807" s="20"/>
      <c r="SZN807" s="20"/>
      <c r="SZO807" s="20"/>
      <c r="SZP807" s="20"/>
      <c r="SZQ807" s="20"/>
      <c r="SZR807" s="20"/>
      <c r="SZS807" s="20"/>
      <c r="SZT807" s="20"/>
      <c r="SZU807" s="20"/>
      <c r="SZV807" s="20"/>
      <c r="SZW807" s="20"/>
      <c r="SZX807" s="20"/>
      <c r="SZY807" s="20"/>
      <c r="SZZ807" s="20"/>
      <c r="TAA807" s="20"/>
      <c r="TAB807" s="20"/>
      <c r="TAC807" s="20"/>
      <c r="TAD807" s="20"/>
      <c r="TAE807" s="20"/>
      <c r="TAF807" s="20"/>
      <c r="TAG807" s="20"/>
      <c r="TAH807" s="20"/>
      <c r="TAI807" s="20"/>
      <c r="TAJ807" s="20"/>
      <c r="TAK807" s="20"/>
      <c r="TAL807" s="20"/>
      <c r="TAM807" s="20"/>
      <c r="TAN807" s="20"/>
      <c r="TAO807" s="20"/>
      <c r="TAP807" s="20"/>
      <c r="TAQ807" s="20"/>
      <c r="TAR807" s="20"/>
      <c r="TAS807" s="20"/>
      <c r="TAT807" s="20"/>
      <c r="TAU807" s="20"/>
      <c r="TAV807" s="20"/>
      <c r="TAW807" s="20"/>
      <c r="TAX807" s="20"/>
      <c r="TAY807" s="20"/>
      <c r="TAZ807" s="20"/>
      <c r="TBA807" s="20"/>
      <c r="TBB807" s="20"/>
      <c r="TBC807" s="20"/>
      <c r="TBD807" s="20"/>
      <c r="TBE807" s="20"/>
      <c r="TBF807" s="20"/>
      <c r="TBG807" s="20"/>
      <c r="TBH807" s="20"/>
      <c r="TBI807" s="20"/>
      <c r="TBJ807" s="20"/>
      <c r="TBK807" s="20"/>
      <c r="TBL807" s="20"/>
      <c r="TBM807" s="20"/>
      <c r="TBN807" s="20"/>
      <c r="TBO807" s="20"/>
      <c r="TBP807" s="20"/>
      <c r="TBQ807" s="20"/>
      <c r="TBR807" s="20"/>
      <c r="TBS807" s="20"/>
      <c r="TBT807" s="20"/>
      <c r="TBU807" s="20"/>
      <c r="TBV807" s="20"/>
      <c r="TBW807" s="20"/>
      <c r="TBX807" s="20"/>
      <c r="TBY807" s="20"/>
      <c r="TBZ807" s="20"/>
      <c r="TCA807" s="20"/>
      <c r="TCB807" s="20"/>
      <c r="TCC807" s="20"/>
      <c r="TCD807" s="20"/>
      <c r="TCE807" s="20"/>
      <c r="TCF807" s="20"/>
      <c r="TCG807" s="20"/>
      <c r="TCH807" s="20"/>
      <c r="TCI807" s="20"/>
      <c r="TCJ807" s="20"/>
      <c r="TCK807" s="20"/>
      <c r="TCL807" s="20"/>
      <c r="TCM807" s="20"/>
      <c r="TCN807" s="20"/>
      <c r="TCO807" s="20"/>
      <c r="TCP807" s="20"/>
      <c r="TCQ807" s="20"/>
      <c r="TCR807" s="20"/>
      <c r="TCS807" s="20"/>
      <c r="TCT807" s="20"/>
      <c r="TCU807" s="20"/>
      <c r="TCV807" s="20"/>
      <c r="TCW807" s="20"/>
      <c r="TCX807" s="20"/>
      <c r="TCY807" s="20"/>
      <c r="TCZ807" s="20"/>
      <c r="TDA807" s="20"/>
      <c r="TDB807" s="20"/>
      <c r="TDC807" s="20"/>
      <c r="TDD807" s="20"/>
      <c r="TDE807" s="20"/>
      <c r="TDF807" s="20"/>
      <c r="TDG807" s="20"/>
      <c r="TDH807" s="20"/>
      <c r="TDI807" s="20"/>
      <c r="TDJ807" s="20"/>
      <c r="TDK807" s="20"/>
      <c r="TDL807" s="20"/>
      <c r="TDM807" s="20"/>
      <c r="TDN807" s="20"/>
      <c r="TDO807" s="20"/>
      <c r="TDP807" s="20"/>
      <c r="TDQ807" s="20"/>
      <c r="TDR807" s="20"/>
      <c r="TDS807" s="20"/>
      <c r="TDT807" s="20"/>
      <c r="TDU807" s="20"/>
      <c r="TDV807" s="20"/>
      <c r="TDW807" s="20"/>
      <c r="TDX807" s="20"/>
      <c r="TDY807" s="20"/>
      <c r="TDZ807" s="20"/>
      <c r="TEA807" s="20"/>
      <c r="TEB807" s="20"/>
      <c r="TEC807" s="20"/>
      <c r="TED807" s="20"/>
      <c r="TEE807" s="20"/>
      <c r="TEF807" s="20"/>
      <c r="TEG807" s="20"/>
      <c r="TEH807" s="20"/>
      <c r="TEI807" s="20"/>
      <c r="TEJ807" s="20"/>
      <c r="TEK807" s="20"/>
      <c r="TEL807" s="20"/>
      <c r="TEM807" s="20"/>
      <c r="TEN807" s="20"/>
      <c r="TEO807" s="20"/>
      <c r="TEP807" s="20"/>
      <c r="TEQ807" s="20"/>
      <c r="TER807" s="20"/>
      <c r="TES807" s="20"/>
      <c r="TET807" s="20"/>
      <c r="TEU807" s="20"/>
      <c r="TEV807" s="20"/>
      <c r="TEW807" s="20"/>
      <c r="TEX807" s="20"/>
      <c r="TEY807" s="20"/>
      <c r="TEZ807" s="20"/>
      <c r="TFA807" s="20"/>
      <c r="TFB807" s="20"/>
      <c r="TFC807" s="20"/>
      <c r="TFD807" s="20"/>
      <c r="TFE807" s="20"/>
      <c r="TFF807" s="20"/>
      <c r="TFG807" s="20"/>
      <c r="TFH807" s="20"/>
      <c r="TFI807" s="20"/>
      <c r="TFJ807" s="20"/>
      <c r="TFK807" s="20"/>
      <c r="TFL807" s="20"/>
      <c r="TFM807" s="20"/>
      <c r="TFN807" s="20"/>
      <c r="TFO807" s="20"/>
      <c r="TFP807" s="20"/>
      <c r="TFQ807" s="20"/>
      <c r="TFR807" s="20"/>
      <c r="TFS807" s="20"/>
      <c r="TFT807" s="20"/>
      <c r="TFU807" s="20"/>
      <c r="TFV807" s="20"/>
      <c r="TFW807" s="20"/>
      <c r="TFX807" s="20"/>
      <c r="TFY807" s="20"/>
      <c r="TFZ807" s="20"/>
      <c r="TGA807" s="20"/>
      <c r="TGB807" s="20"/>
      <c r="TGC807" s="20"/>
      <c r="TGD807" s="20"/>
      <c r="TGE807" s="20"/>
      <c r="TGF807" s="20"/>
      <c r="TGG807" s="20"/>
      <c r="TGH807" s="20"/>
      <c r="TGI807" s="20"/>
      <c r="TGJ807" s="20"/>
      <c r="TGK807" s="20"/>
      <c r="TGL807" s="20"/>
      <c r="TGM807" s="20"/>
      <c r="TGN807" s="20"/>
      <c r="TGO807" s="20"/>
      <c r="TGP807" s="20"/>
      <c r="TGQ807" s="20"/>
      <c r="TGR807" s="20"/>
      <c r="TGS807" s="20"/>
      <c r="TGT807" s="20"/>
      <c r="TGU807" s="20"/>
      <c r="TGV807" s="20"/>
      <c r="TGW807" s="20"/>
      <c r="TGX807" s="20"/>
      <c r="TGY807" s="20"/>
      <c r="TGZ807" s="20"/>
      <c r="THA807" s="20"/>
      <c r="THB807" s="20"/>
      <c r="THC807" s="20"/>
      <c r="THD807" s="20"/>
      <c r="THE807" s="20"/>
      <c r="THF807" s="20"/>
      <c r="THG807" s="20"/>
      <c r="THH807" s="20"/>
      <c r="THI807" s="20"/>
      <c r="THJ807" s="20"/>
      <c r="THK807" s="20"/>
      <c r="THL807" s="20"/>
      <c r="THM807" s="20"/>
      <c r="THN807" s="20"/>
      <c r="THO807" s="20"/>
      <c r="THP807" s="20"/>
      <c r="THQ807" s="20"/>
      <c r="THR807" s="20"/>
      <c r="THS807" s="20"/>
      <c r="THT807" s="20"/>
      <c r="THU807" s="20"/>
      <c r="THV807" s="20"/>
      <c r="THW807" s="20"/>
      <c r="THX807" s="20"/>
      <c r="THY807" s="20"/>
      <c r="THZ807" s="20"/>
      <c r="TIA807" s="20"/>
      <c r="TIB807" s="20"/>
      <c r="TIC807" s="20"/>
      <c r="TID807" s="20"/>
      <c r="TIE807" s="20"/>
      <c r="TIF807" s="20"/>
      <c r="TIG807" s="20"/>
      <c r="TIH807" s="20"/>
      <c r="TII807" s="20"/>
      <c r="TIJ807" s="20"/>
      <c r="TIK807" s="20"/>
      <c r="TIL807" s="20"/>
      <c r="TIM807" s="20"/>
      <c r="TIN807" s="20"/>
      <c r="TIO807" s="20"/>
      <c r="TIP807" s="20"/>
      <c r="TIQ807" s="20"/>
      <c r="TIR807" s="20"/>
      <c r="TIS807" s="20"/>
      <c r="TIT807" s="20"/>
      <c r="TIU807" s="20"/>
      <c r="TIV807" s="20"/>
      <c r="TIW807" s="20"/>
      <c r="TIX807" s="20"/>
      <c r="TIY807" s="20"/>
      <c r="TIZ807" s="20"/>
      <c r="TJA807" s="20"/>
      <c r="TJB807" s="20"/>
      <c r="TJC807" s="20"/>
      <c r="TJD807" s="20"/>
      <c r="TJE807" s="20"/>
      <c r="TJF807" s="20"/>
      <c r="TJG807" s="20"/>
      <c r="TJH807" s="20"/>
      <c r="TJI807" s="20"/>
      <c r="TJJ807" s="20"/>
      <c r="TJK807" s="20"/>
      <c r="TJL807" s="20"/>
      <c r="TJM807" s="20"/>
      <c r="TJN807" s="20"/>
      <c r="TJO807" s="20"/>
      <c r="TJP807" s="20"/>
      <c r="TJQ807" s="20"/>
      <c r="TJR807" s="20"/>
      <c r="TJS807" s="20"/>
      <c r="TJT807" s="20"/>
      <c r="TJU807" s="20"/>
      <c r="TJV807" s="20"/>
      <c r="TJW807" s="20"/>
      <c r="TJX807" s="20"/>
      <c r="TJY807" s="20"/>
      <c r="TJZ807" s="20"/>
      <c r="TKA807" s="20"/>
      <c r="TKB807" s="20"/>
      <c r="TKC807" s="20"/>
      <c r="TKD807" s="20"/>
      <c r="TKE807" s="20"/>
      <c r="TKF807" s="20"/>
      <c r="TKG807" s="20"/>
      <c r="TKH807" s="20"/>
      <c r="TKI807" s="20"/>
      <c r="TKJ807" s="20"/>
      <c r="TKK807" s="20"/>
      <c r="TKL807" s="20"/>
      <c r="TKM807" s="20"/>
      <c r="TKN807" s="20"/>
      <c r="TKO807" s="20"/>
      <c r="TKP807" s="20"/>
      <c r="TKQ807" s="20"/>
      <c r="TKR807" s="20"/>
      <c r="TKS807" s="20"/>
      <c r="TKT807" s="20"/>
      <c r="TKU807" s="20"/>
      <c r="TKV807" s="20"/>
      <c r="TKW807" s="20"/>
      <c r="TKX807" s="20"/>
      <c r="TKY807" s="20"/>
      <c r="TKZ807" s="20"/>
      <c r="TLA807" s="20"/>
      <c r="TLB807" s="20"/>
      <c r="TLC807" s="20"/>
      <c r="TLD807" s="20"/>
      <c r="TLE807" s="20"/>
      <c r="TLF807" s="20"/>
      <c r="TLG807" s="20"/>
      <c r="TLH807" s="20"/>
      <c r="TLI807" s="20"/>
      <c r="TLJ807" s="20"/>
      <c r="TLK807" s="20"/>
      <c r="TLL807" s="20"/>
      <c r="TLM807" s="20"/>
      <c r="TLN807" s="20"/>
      <c r="TLO807" s="20"/>
      <c r="TLP807" s="20"/>
      <c r="TLQ807" s="20"/>
      <c r="TLR807" s="20"/>
      <c r="TLS807" s="20"/>
      <c r="TLT807" s="20"/>
      <c r="TLU807" s="20"/>
      <c r="TLV807" s="20"/>
      <c r="TLW807" s="20"/>
      <c r="TLX807" s="20"/>
      <c r="TLY807" s="20"/>
      <c r="TLZ807" s="20"/>
      <c r="TMA807" s="20"/>
      <c r="TMB807" s="20"/>
      <c r="TMC807" s="20"/>
      <c r="TMD807" s="20"/>
      <c r="TME807" s="20"/>
      <c r="TMF807" s="20"/>
      <c r="TMG807" s="20"/>
      <c r="TMH807" s="20"/>
      <c r="TMI807" s="20"/>
      <c r="TMJ807" s="20"/>
      <c r="TMK807" s="20"/>
      <c r="TML807" s="20"/>
      <c r="TMM807" s="20"/>
      <c r="TMN807" s="20"/>
      <c r="TMO807" s="20"/>
      <c r="TMP807" s="20"/>
      <c r="TMQ807" s="20"/>
      <c r="TMR807" s="20"/>
      <c r="TMS807" s="20"/>
      <c r="TMT807" s="20"/>
      <c r="TMU807" s="20"/>
      <c r="TMV807" s="20"/>
      <c r="TMW807" s="20"/>
      <c r="TMX807" s="20"/>
      <c r="TMY807" s="20"/>
      <c r="TMZ807" s="20"/>
      <c r="TNA807" s="20"/>
      <c r="TNB807" s="20"/>
      <c r="TNC807" s="20"/>
      <c r="TND807" s="20"/>
      <c r="TNE807" s="20"/>
      <c r="TNF807" s="20"/>
      <c r="TNG807" s="20"/>
      <c r="TNH807" s="20"/>
      <c r="TNI807" s="20"/>
      <c r="TNJ807" s="20"/>
      <c r="TNK807" s="20"/>
      <c r="TNL807" s="20"/>
      <c r="TNM807" s="20"/>
      <c r="TNN807" s="20"/>
      <c r="TNO807" s="20"/>
      <c r="TNP807" s="20"/>
      <c r="TNQ807" s="20"/>
      <c r="TNR807" s="20"/>
      <c r="TNS807" s="20"/>
      <c r="TNT807" s="20"/>
      <c r="TNU807" s="20"/>
      <c r="TNV807" s="20"/>
      <c r="TNW807" s="20"/>
      <c r="TNX807" s="20"/>
      <c r="TNY807" s="20"/>
      <c r="TNZ807" s="20"/>
      <c r="TOA807" s="20"/>
      <c r="TOB807" s="20"/>
      <c r="TOC807" s="20"/>
      <c r="TOD807" s="20"/>
      <c r="TOE807" s="20"/>
      <c r="TOF807" s="20"/>
      <c r="TOG807" s="20"/>
      <c r="TOH807" s="20"/>
      <c r="TOI807" s="20"/>
      <c r="TOJ807" s="20"/>
      <c r="TOK807" s="20"/>
      <c r="TOL807" s="20"/>
      <c r="TOM807" s="20"/>
      <c r="TON807" s="20"/>
      <c r="TOO807" s="20"/>
      <c r="TOP807" s="20"/>
      <c r="TOQ807" s="20"/>
      <c r="TOR807" s="20"/>
      <c r="TOS807" s="20"/>
      <c r="TOT807" s="20"/>
      <c r="TOU807" s="20"/>
      <c r="TOV807" s="20"/>
      <c r="TOW807" s="20"/>
      <c r="TOX807" s="20"/>
      <c r="TOY807" s="20"/>
      <c r="TOZ807" s="20"/>
      <c r="TPA807" s="20"/>
      <c r="TPB807" s="20"/>
      <c r="TPC807" s="20"/>
      <c r="TPD807" s="20"/>
      <c r="TPE807" s="20"/>
      <c r="TPF807" s="20"/>
      <c r="TPG807" s="20"/>
      <c r="TPH807" s="20"/>
      <c r="TPI807" s="20"/>
      <c r="TPJ807" s="20"/>
      <c r="TPK807" s="20"/>
      <c r="TPL807" s="20"/>
      <c r="TPM807" s="20"/>
      <c r="TPN807" s="20"/>
      <c r="TPO807" s="20"/>
      <c r="TPP807" s="20"/>
      <c r="TPQ807" s="20"/>
      <c r="TPR807" s="20"/>
      <c r="TPS807" s="20"/>
      <c r="TPT807" s="20"/>
      <c r="TPU807" s="20"/>
      <c r="TPV807" s="20"/>
      <c r="TPW807" s="20"/>
      <c r="TPX807" s="20"/>
      <c r="TPY807" s="20"/>
      <c r="TPZ807" s="20"/>
      <c r="TQA807" s="20"/>
      <c r="TQB807" s="20"/>
      <c r="TQC807" s="20"/>
      <c r="TQD807" s="20"/>
      <c r="TQE807" s="20"/>
      <c r="TQF807" s="20"/>
      <c r="TQG807" s="20"/>
      <c r="TQH807" s="20"/>
      <c r="TQI807" s="20"/>
      <c r="TQJ807" s="20"/>
      <c r="TQK807" s="20"/>
      <c r="TQL807" s="20"/>
      <c r="TQM807" s="20"/>
      <c r="TQN807" s="20"/>
      <c r="TQO807" s="20"/>
      <c r="TQP807" s="20"/>
      <c r="TQQ807" s="20"/>
      <c r="TQR807" s="20"/>
      <c r="TQS807" s="20"/>
      <c r="TQT807" s="20"/>
      <c r="TQU807" s="20"/>
      <c r="TQV807" s="20"/>
      <c r="TQW807" s="20"/>
      <c r="TQX807" s="20"/>
      <c r="TQY807" s="20"/>
      <c r="TQZ807" s="20"/>
      <c r="TRA807" s="20"/>
      <c r="TRB807" s="20"/>
      <c r="TRC807" s="20"/>
      <c r="TRD807" s="20"/>
      <c r="TRE807" s="20"/>
      <c r="TRF807" s="20"/>
      <c r="TRG807" s="20"/>
      <c r="TRH807" s="20"/>
      <c r="TRI807" s="20"/>
      <c r="TRJ807" s="20"/>
      <c r="TRK807" s="20"/>
      <c r="TRL807" s="20"/>
      <c r="TRM807" s="20"/>
      <c r="TRN807" s="20"/>
      <c r="TRO807" s="20"/>
      <c r="TRP807" s="20"/>
      <c r="TRQ807" s="20"/>
      <c r="TRR807" s="20"/>
      <c r="TRS807" s="20"/>
      <c r="TRT807" s="20"/>
      <c r="TRU807" s="20"/>
      <c r="TRV807" s="20"/>
      <c r="TRW807" s="20"/>
      <c r="TRX807" s="20"/>
      <c r="TRY807" s="20"/>
      <c r="TRZ807" s="20"/>
      <c r="TSA807" s="20"/>
      <c r="TSB807" s="20"/>
      <c r="TSC807" s="20"/>
      <c r="TSD807" s="20"/>
      <c r="TSE807" s="20"/>
      <c r="TSF807" s="20"/>
      <c r="TSG807" s="20"/>
      <c r="TSH807" s="20"/>
      <c r="TSI807" s="20"/>
      <c r="TSJ807" s="20"/>
      <c r="TSK807" s="20"/>
      <c r="TSL807" s="20"/>
      <c r="TSM807" s="20"/>
      <c r="TSN807" s="20"/>
      <c r="TSO807" s="20"/>
      <c r="TSP807" s="20"/>
      <c r="TSQ807" s="20"/>
      <c r="TSR807" s="20"/>
      <c r="TSS807" s="20"/>
      <c r="TST807" s="20"/>
      <c r="TSU807" s="20"/>
      <c r="TSV807" s="20"/>
      <c r="TSW807" s="20"/>
      <c r="TSX807" s="20"/>
      <c r="TSY807" s="20"/>
      <c r="TSZ807" s="20"/>
      <c r="TTA807" s="20"/>
      <c r="TTB807" s="20"/>
      <c r="TTC807" s="20"/>
      <c r="TTD807" s="20"/>
      <c r="TTE807" s="20"/>
      <c r="TTF807" s="20"/>
      <c r="TTG807" s="20"/>
      <c r="TTH807" s="20"/>
      <c r="TTI807" s="20"/>
      <c r="TTJ807" s="20"/>
      <c r="TTK807" s="20"/>
      <c r="TTL807" s="20"/>
      <c r="TTM807" s="20"/>
      <c r="TTN807" s="20"/>
      <c r="TTO807" s="20"/>
      <c r="TTP807" s="20"/>
      <c r="TTQ807" s="20"/>
      <c r="TTR807" s="20"/>
      <c r="TTS807" s="20"/>
      <c r="TTT807" s="20"/>
      <c r="TTU807" s="20"/>
      <c r="TTV807" s="20"/>
      <c r="TTW807" s="20"/>
      <c r="TTX807" s="20"/>
      <c r="TTY807" s="20"/>
      <c r="TTZ807" s="20"/>
      <c r="TUA807" s="20"/>
      <c r="TUB807" s="20"/>
      <c r="TUC807" s="20"/>
      <c r="TUD807" s="20"/>
      <c r="TUE807" s="20"/>
      <c r="TUF807" s="20"/>
      <c r="TUG807" s="20"/>
      <c r="TUH807" s="20"/>
      <c r="TUI807" s="20"/>
      <c r="TUJ807" s="20"/>
      <c r="TUK807" s="20"/>
      <c r="TUL807" s="20"/>
      <c r="TUM807" s="20"/>
      <c r="TUN807" s="20"/>
      <c r="TUO807" s="20"/>
      <c r="TUP807" s="20"/>
      <c r="TUQ807" s="20"/>
      <c r="TUR807" s="20"/>
      <c r="TUS807" s="20"/>
      <c r="TUT807" s="20"/>
      <c r="TUU807" s="20"/>
      <c r="TUV807" s="20"/>
      <c r="TUW807" s="20"/>
      <c r="TUX807" s="20"/>
      <c r="TUY807" s="20"/>
      <c r="TUZ807" s="20"/>
      <c r="TVA807" s="20"/>
      <c r="TVB807" s="20"/>
      <c r="TVC807" s="20"/>
      <c r="TVD807" s="20"/>
      <c r="TVE807" s="20"/>
      <c r="TVF807" s="20"/>
      <c r="TVG807" s="20"/>
      <c r="TVH807" s="20"/>
      <c r="TVI807" s="20"/>
      <c r="TVJ807" s="20"/>
      <c r="TVK807" s="20"/>
      <c r="TVL807" s="20"/>
      <c r="TVM807" s="20"/>
      <c r="TVN807" s="20"/>
      <c r="TVO807" s="20"/>
      <c r="TVP807" s="20"/>
      <c r="TVQ807" s="20"/>
      <c r="TVR807" s="20"/>
      <c r="TVS807" s="20"/>
      <c r="TVT807" s="20"/>
      <c r="TVU807" s="20"/>
      <c r="TVV807" s="20"/>
      <c r="TVW807" s="20"/>
      <c r="TVX807" s="20"/>
      <c r="TVY807" s="20"/>
      <c r="TVZ807" s="20"/>
      <c r="TWA807" s="20"/>
      <c r="TWB807" s="20"/>
      <c r="TWC807" s="20"/>
      <c r="TWD807" s="20"/>
      <c r="TWE807" s="20"/>
      <c r="TWF807" s="20"/>
      <c r="TWG807" s="20"/>
      <c r="TWH807" s="20"/>
      <c r="TWI807" s="20"/>
      <c r="TWJ807" s="20"/>
      <c r="TWK807" s="20"/>
      <c r="TWL807" s="20"/>
      <c r="TWM807" s="20"/>
      <c r="TWN807" s="20"/>
      <c r="TWO807" s="20"/>
      <c r="TWP807" s="20"/>
      <c r="TWQ807" s="20"/>
      <c r="TWR807" s="20"/>
      <c r="TWS807" s="20"/>
      <c r="TWT807" s="20"/>
      <c r="TWU807" s="20"/>
      <c r="TWV807" s="20"/>
      <c r="TWW807" s="20"/>
      <c r="TWX807" s="20"/>
      <c r="TWY807" s="20"/>
      <c r="TWZ807" s="20"/>
      <c r="TXA807" s="20"/>
      <c r="TXB807" s="20"/>
      <c r="TXC807" s="20"/>
      <c r="TXD807" s="20"/>
      <c r="TXE807" s="20"/>
      <c r="TXF807" s="20"/>
      <c r="TXG807" s="20"/>
      <c r="TXH807" s="20"/>
      <c r="TXI807" s="20"/>
      <c r="TXJ807" s="20"/>
      <c r="TXK807" s="20"/>
      <c r="TXL807" s="20"/>
      <c r="TXM807" s="20"/>
      <c r="TXN807" s="20"/>
      <c r="TXO807" s="20"/>
      <c r="TXP807" s="20"/>
      <c r="TXQ807" s="20"/>
      <c r="TXR807" s="20"/>
      <c r="TXS807" s="20"/>
      <c r="TXT807" s="20"/>
      <c r="TXU807" s="20"/>
      <c r="TXV807" s="20"/>
      <c r="TXW807" s="20"/>
      <c r="TXX807" s="20"/>
      <c r="TXY807" s="20"/>
      <c r="TXZ807" s="20"/>
      <c r="TYA807" s="20"/>
      <c r="TYB807" s="20"/>
      <c r="TYC807" s="20"/>
      <c r="TYD807" s="20"/>
      <c r="TYE807" s="20"/>
      <c r="TYF807" s="20"/>
      <c r="TYG807" s="20"/>
      <c r="TYH807" s="20"/>
      <c r="TYI807" s="20"/>
      <c r="TYJ807" s="20"/>
      <c r="TYK807" s="20"/>
      <c r="TYL807" s="20"/>
      <c r="TYM807" s="20"/>
      <c r="TYN807" s="20"/>
      <c r="TYO807" s="20"/>
      <c r="TYP807" s="20"/>
      <c r="TYQ807" s="20"/>
      <c r="TYR807" s="20"/>
      <c r="TYS807" s="20"/>
      <c r="TYT807" s="20"/>
      <c r="TYU807" s="20"/>
      <c r="TYV807" s="20"/>
      <c r="TYW807" s="20"/>
      <c r="TYX807" s="20"/>
      <c r="TYY807" s="20"/>
      <c r="TYZ807" s="20"/>
      <c r="TZA807" s="20"/>
      <c r="TZB807" s="20"/>
      <c r="TZC807" s="20"/>
      <c r="TZD807" s="20"/>
      <c r="TZE807" s="20"/>
      <c r="TZF807" s="20"/>
      <c r="TZG807" s="20"/>
      <c r="TZH807" s="20"/>
      <c r="TZI807" s="20"/>
      <c r="TZJ807" s="20"/>
      <c r="TZK807" s="20"/>
      <c r="TZL807" s="20"/>
      <c r="TZM807" s="20"/>
      <c r="TZN807" s="20"/>
      <c r="TZO807" s="20"/>
      <c r="TZP807" s="20"/>
      <c r="TZQ807" s="20"/>
      <c r="TZR807" s="20"/>
      <c r="TZS807" s="20"/>
      <c r="TZT807" s="20"/>
      <c r="TZU807" s="20"/>
      <c r="TZV807" s="20"/>
      <c r="TZW807" s="20"/>
      <c r="TZX807" s="20"/>
      <c r="TZY807" s="20"/>
      <c r="TZZ807" s="20"/>
      <c r="UAA807" s="20"/>
      <c r="UAB807" s="20"/>
      <c r="UAC807" s="20"/>
      <c r="UAD807" s="20"/>
      <c r="UAE807" s="20"/>
      <c r="UAF807" s="20"/>
      <c r="UAG807" s="20"/>
      <c r="UAH807" s="20"/>
      <c r="UAI807" s="20"/>
      <c r="UAJ807" s="20"/>
      <c r="UAK807" s="20"/>
      <c r="UAL807" s="20"/>
      <c r="UAM807" s="20"/>
      <c r="UAN807" s="20"/>
      <c r="UAO807" s="20"/>
      <c r="UAP807" s="20"/>
      <c r="UAQ807" s="20"/>
      <c r="UAR807" s="20"/>
      <c r="UAS807" s="20"/>
      <c r="UAT807" s="20"/>
      <c r="UAU807" s="20"/>
      <c r="UAV807" s="20"/>
      <c r="UAW807" s="20"/>
      <c r="UAX807" s="20"/>
      <c r="UAY807" s="20"/>
      <c r="UAZ807" s="20"/>
      <c r="UBA807" s="20"/>
      <c r="UBB807" s="20"/>
      <c r="UBC807" s="20"/>
      <c r="UBD807" s="20"/>
      <c r="UBE807" s="20"/>
      <c r="UBF807" s="20"/>
      <c r="UBG807" s="20"/>
      <c r="UBH807" s="20"/>
      <c r="UBI807" s="20"/>
      <c r="UBJ807" s="20"/>
      <c r="UBK807" s="20"/>
      <c r="UBL807" s="20"/>
      <c r="UBM807" s="20"/>
      <c r="UBN807" s="20"/>
      <c r="UBO807" s="20"/>
      <c r="UBP807" s="20"/>
      <c r="UBQ807" s="20"/>
      <c r="UBR807" s="20"/>
      <c r="UBS807" s="20"/>
      <c r="UBT807" s="20"/>
      <c r="UBU807" s="20"/>
      <c r="UBV807" s="20"/>
      <c r="UBW807" s="20"/>
      <c r="UBX807" s="20"/>
      <c r="UBY807" s="20"/>
      <c r="UBZ807" s="20"/>
      <c r="UCA807" s="20"/>
      <c r="UCB807" s="20"/>
      <c r="UCC807" s="20"/>
      <c r="UCD807" s="20"/>
      <c r="UCE807" s="20"/>
      <c r="UCF807" s="20"/>
      <c r="UCG807" s="20"/>
      <c r="UCH807" s="20"/>
      <c r="UCI807" s="20"/>
      <c r="UCJ807" s="20"/>
      <c r="UCK807" s="20"/>
      <c r="UCL807" s="20"/>
      <c r="UCM807" s="20"/>
      <c r="UCN807" s="20"/>
      <c r="UCO807" s="20"/>
      <c r="UCP807" s="20"/>
      <c r="UCQ807" s="20"/>
      <c r="UCR807" s="20"/>
      <c r="UCS807" s="20"/>
      <c r="UCT807" s="20"/>
      <c r="UCU807" s="20"/>
      <c r="UCV807" s="20"/>
      <c r="UCW807" s="20"/>
      <c r="UCX807" s="20"/>
      <c r="UCY807" s="20"/>
      <c r="UCZ807" s="20"/>
      <c r="UDA807" s="20"/>
      <c r="UDB807" s="20"/>
      <c r="UDC807" s="20"/>
      <c r="UDD807" s="20"/>
      <c r="UDE807" s="20"/>
      <c r="UDF807" s="20"/>
      <c r="UDG807" s="20"/>
      <c r="UDH807" s="20"/>
      <c r="UDI807" s="20"/>
      <c r="UDJ807" s="20"/>
      <c r="UDK807" s="20"/>
      <c r="UDL807" s="20"/>
      <c r="UDM807" s="20"/>
      <c r="UDN807" s="20"/>
      <c r="UDO807" s="20"/>
      <c r="UDP807" s="20"/>
      <c r="UDQ807" s="20"/>
      <c r="UDR807" s="20"/>
      <c r="UDS807" s="20"/>
      <c r="UDT807" s="20"/>
      <c r="UDU807" s="20"/>
      <c r="UDV807" s="20"/>
      <c r="UDW807" s="20"/>
      <c r="UDX807" s="20"/>
      <c r="UDY807" s="20"/>
      <c r="UDZ807" s="20"/>
      <c r="UEA807" s="20"/>
      <c r="UEB807" s="20"/>
      <c r="UEC807" s="20"/>
      <c r="UED807" s="20"/>
      <c r="UEE807" s="20"/>
      <c r="UEF807" s="20"/>
      <c r="UEG807" s="20"/>
      <c r="UEH807" s="20"/>
      <c r="UEI807" s="20"/>
      <c r="UEJ807" s="20"/>
      <c r="UEK807" s="20"/>
      <c r="UEL807" s="20"/>
      <c r="UEM807" s="20"/>
      <c r="UEN807" s="20"/>
      <c r="UEO807" s="20"/>
      <c r="UEP807" s="20"/>
      <c r="UEQ807" s="20"/>
      <c r="UER807" s="20"/>
      <c r="UES807" s="20"/>
      <c r="UET807" s="20"/>
      <c r="UEU807" s="20"/>
      <c r="UEV807" s="20"/>
      <c r="UEW807" s="20"/>
      <c r="UEX807" s="20"/>
      <c r="UEY807" s="20"/>
      <c r="UEZ807" s="20"/>
      <c r="UFA807" s="20"/>
      <c r="UFB807" s="20"/>
      <c r="UFC807" s="20"/>
      <c r="UFD807" s="20"/>
      <c r="UFE807" s="20"/>
      <c r="UFF807" s="20"/>
      <c r="UFG807" s="20"/>
      <c r="UFH807" s="20"/>
      <c r="UFI807" s="20"/>
      <c r="UFJ807" s="20"/>
      <c r="UFK807" s="20"/>
      <c r="UFL807" s="20"/>
      <c r="UFM807" s="20"/>
      <c r="UFN807" s="20"/>
      <c r="UFO807" s="20"/>
      <c r="UFP807" s="20"/>
      <c r="UFQ807" s="20"/>
      <c r="UFR807" s="20"/>
      <c r="UFS807" s="20"/>
      <c r="UFT807" s="20"/>
      <c r="UFU807" s="20"/>
      <c r="UFV807" s="20"/>
      <c r="UFW807" s="20"/>
      <c r="UFX807" s="20"/>
      <c r="UFY807" s="20"/>
      <c r="UFZ807" s="20"/>
      <c r="UGA807" s="20"/>
      <c r="UGB807" s="20"/>
      <c r="UGC807" s="20"/>
      <c r="UGD807" s="20"/>
      <c r="UGE807" s="20"/>
      <c r="UGF807" s="20"/>
      <c r="UGG807" s="20"/>
      <c r="UGH807" s="20"/>
      <c r="UGI807" s="20"/>
      <c r="UGJ807" s="20"/>
      <c r="UGK807" s="20"/>
      <c r="UGL807" s="20"/>
      <c r="UGM807" s="20"/>
      <c r="UGN807" s="20"/>
      <c r="UGO807" s="20"/>
      <c r="UGP807" s="20"/>
      <c r="UGQ807" s="20"/>
      <c r="UGR807" s="20"/>
      <c r="UGS807" s="20"/>
      <c r="UGT807" s="20"/>
      <c r="UGU807" s="20"/>
      <c r="UGV807" s="20"/>
      <c r="UGW807" s="20"/>
      <c r="UGX807" s="20"/>
      <c r="UGY807" s="20"/>
      <c r="UGZ807" s="20"/>
      <c r="UHA807" s="20"/>
      <c r="UHB807" s="20"/>
      <c r="UHC807" s="20"/>
      <c r="UHD807" s="20"/>
      <c r="UHE807" s="20"/>
      <c r="UHF807" s="20"/>
      <c r="UHG807" s="20"/>
      <c r="UHH807" s="20"/>
      <c r="UHI807" s="20"/>
      <c r="UHJ807" s="20"/>
      <c r="UHK807" s="20"/>
      <c r="UHL807" s="20"/>
      <c r="UHM807" s="20"/>
      <c r="UHN807" s="20"/>
      <c r="UHO807" s="20"/>
      <c r="UHP807" s="20"/>
      <c r="UHQ807" s="20"/>
      <c r="UHR807" s="20"/>
      <c r="UHS807" s="20"/>
      <c r="UHT807" s="20"/>
      <c r="UHU807" s="20"/>
      <c r="UHV807" s="20"/>
      <c r="UHW807" s="20"/>
      <c r="UHX807" s="20"/>
      <c r="UHY807" s="20"/>
      <c r="UHZ807" s="20"/>
      <c r="UIA807" s="20"/>
      <c r="UIB807" s="20"/>
      <c r="UIC807" s="20"/>
      <c r="UID807" s="20"/>
      <c r="UIE807" s="20"/>
      <c r="UIF807" s="20"/>
      <c r="UIG807" s="20"/>
      <c r="UIH807" s="20"/>
      <c r="UII807" s="20"/>
      <c r="UIJ807" s="20"/>
      <c r="UIK807" s="20"/>
      <c r="UIL807" s="20"/>
      <c r="UIM807" s="20"/>
      <c r="UIN807" s="20"/>
      <c r="UIO807" s="20"/>
      <c r="UIP807" s="20"/>
      <c r="UIQ807" s="20"/>
      <c r="UIR807" s="20"/>
      <c r="UIS807" s="20"/>
      <c r="UIT807" s="20"/>
      <c r="UIU807" s="20"/>
      <c r="UIV807" s="20"/>
      <c r="UIW807" s="20"/>
      <c r="UIX807" s="20"/>
      <c r="UIY807" s="20"/>
      <c r="UIZ807" s="20"/>
      <c r="UJA807" s="20"/>
      <c r="UJB807" s="20"/>
      <c r="UJC807" s="20"/>
      <c r="UJD807" s="20"/>
      <c r="UJE807" s="20"/>
      <c r="UJF807" s="20"/>
      <c r="UJG807" s="20"/>
      <c r="UJH807" s="20"/>
      <c r="UJI807" s="20"/>
      <c r="UJJ807" s="20"/>
      <c r="UJK807" s="20"/>
      <c r="UJL807" s="20"/>
      <c r="UJM807" s="20"/>
      <c r="UJN807" s="20"/>
      <c r="UJO807" s="20"/>
      <c r="UJP807" s="20"/>
      <c r="UJQ807" s="20"/>
      <c r="UJR807" s="20"/>
      <c r="UJS807" s="20"/>
      <c r="UJT807" s="20"/>
      <c r="UJU807" s="20"/>
      <c r="UJV807" s="20"/>
      <c r="UJW807" s="20"/>
      <c r="UJX807" s="20"/>
      <c r="UJY807" s="20"/>
      <c r="UJZ807" s="20"/>
      <c r="UKA807" s="20"/>
      <c r="UKB807" s="20"/>
      <c r="UKC807" s="20"/>
      <c r="UKD807" s="20"/>
      <c r="UKE807" s="20"/>
      <c r="UKF807" s="20"/>
      <c r="UKG807" s="20"/>
      <c r="UKH807" s="20"/>
      <c r="UKI807" s="20"/>
      <c r="UKJ807" s="20"/>
      <c r="UKK807" s="20"/>
      <c r="UKL807" s="20"/>
      <c r="UKM807" s="20"/>
      <c r="UKN807" s="20"/>
      <c r="UKO807" s="20"/>
      <c r="UKP807" s="20"/>
      <c r="UKQ807" s="20"/>
      <c r="UKR807" s="20"/>
      <c r="UKS807" s="20"/>
      <c r="UKT807" s="20"/>
      <c r="UKU807" s="20"/>
      <c r="UKV807" s="20"/>
      <c r="UKW807" s="20"/>
      <c r="UKX807" s="20"/>
      <c r="UKY807" s="20"/>
      <c r="UKZ807" s="20"/>
      <c r="ULA807" s="20"/>
      <c r="ULB807" s="20"/>
      <c r="ULC807" s="20"/>
      <c r="ULD807" s="20"/>
      <c r="ULE807" s="20"/>
      <c r="ULF807" s="20"/>
      <c r="ULG807" s="20"/>
      <c r="ULH807" s="20"/>
      <c r="ULI807" s="20"/>
      <c r="ULJ807" s="20"/>
      <c r="ULK807" s="20"/>
      <c r="ULL807" s="20"/>
      <c r="ULM807" s="20"/>
      <c r="ULN807" s="20"/>
      <c r="ULO807" s="20"/>
      <c r="ULP807" s="20"/>
      <c r="ULQ807" s="20"/>
      <c r="ULR807" s="20"/>
      <c r="ULS807" s="20"/>
      <c r="ULT807" s="20"/>
      <c r="ULU807" s="20"/>
      <c r="ULV807" s="20"/>
      <c r="ULW807" s="20"/>
      <c r="ULX807" s="20"/>
      <c r="ULY807" s="20"/>
      <c r="ULZ807" s="20"/>
      <c r="UMA807" s="20"/>
      <c r="UMB807" s="20"/>
      <c r="UMC807" s="20"/>
      <c r="UMD807" s="20"/>
      <c r="UME807" s="20"/>
      <c r="UMF807" s="20"/>
      <c r="UMG807" s="20"/>
      <c r="UMH807" s="20"/>
      <c r="UMI807" s="20"/>
      <c r="UMJ807" s="20"/>
      <c r="UMK807" s="20"/>
      <c r="UML807" s="20"/>
      <c r="UMM807" s="20"/>
      <c r="UMN807" s="20"/>
      <c r="UMO807" s="20"/>
      <c r="UMP807" s="20"/>
      <c r="UMQ807" s="20"/>
      <c r="UMR807" s="20"/>
      <c r="UMS807" s="20"/>
      <c r="UMT807" s="20"/>
      <c r="UMU807" s="20"/>
      <c r="UMV807" s="20"/>
      <c r="UMW807" s="20"/>
      <c r="UMX807" s="20"/>
      <c r="UMY807" s="20"/>
      <c r="UMZ807" s="20"/>
      <c r="UNA807" s="20"/>
      <c r="UNB807" s="20"/>
      <c r="UNC807" s="20"/>
      <c r="UND807" s="20"/>
      <c r="UNE807" s="20"/>
      <c r="UNF807" s="20"/>
      <c r="UNG807" s="20"/>
      <c r="UNH807" s="20"/>
      <c r="UNI807" s="20"/>
      <c r="UNJ807" s="20"/>
      <c r="UNK807" s="20"/>
      <c r="UNL807" s="20"/>
      <c r="UNM807" s="20"/>
      <c r="UNN807" s="20"/>
      <c r="UNO807" s="20"/>
      <c r="UNP807" s="20"/>
      <c r="UNQ807" s="20"/>
      <c r="UNR807" s="20"/>
      <c r="UNS807" s="20"/>
      <c r="UNT807" s="20"/>
      <c r="UNU807" s="20"/>
      <c r="UNV807" s="20"/>
      <c r="UNW807" s="20"/>
      <c r="UNX807" s="20"/>
      <c r="UNY807" s="20"/>
      <c r="UNZ807" s="20"/>
      <c r="UOA807" s="20"/>
      <c r="UOB807" s="20"/>
      <c r="UOC807" s="20"/>
      <c r="UOD807" s="20"/>
      <c r="UOE807" s="20"/>
      <c r="UOF807" s="20"/>
      <c r="UOG807" s="20"/>
      <c r="UOH807" s="20"/>
      <c r="UOI807" s="20"/>
      <c r="UOJ807" s="20"/>
      <c r="UOK807" s="20"/>
      <c r="UOL807" s="20"/>
      <c r="UOM807" s="20"/>
      <c r="UON807" s="20"/>
      <c r="UOO807" s="20"/>
      <c r="UOP807" s="20"/>
      <c r="UOQ807" s="20"/>
      <c r="UOR807" s="20"/>
      <c r="UOS807" s="20"/>
      <c r="UOT807" s="20"/>
      <c r="UOU807" s="20"/>
      <c r="UOV807" s="20"/>
      <c r="UOW807" s="20"/>
      <c r="UOX807" s="20"/>
      <c r="UOY807" s="20"/>
      <c r="UOZ807" s="20"/>
      <c r="UPA807" s="20"/>
      <c r="UPB807" s="20"/>
      <c r="UPC807" s="20"/>
      <c r="UPD807" s="20"/>
      <c r="UPE807" s="20"/>
      <c r="UPF807" s="20"/>
      <c r="UPG807" s="20"/>
      <c r="UPH807" s="20"/>
      <c r="UPI807" s="20"/>
      <c r="UPJ807" s="20"/>
      <c r="UPK807" s="20"/>
      <c r="UPL807" s="20"/>
      <c r="UPM807" s="20"/>
      <c r="UPN807" s="20"/>
      <c r="UPO807" s="20"/>
      <c r="UPP807" s="20"/>
      <c r="UPQ807" s="20"/>
      <c r="UPR807" s="20"/>
      <c r="UPS807" s="20"/>
      <c r="UPT807" s="20"/>
      <c r="UPU807" s="20"/>
      <c r="UPV807" s="20"/>
      <c r="UPW807" s="20"/>
      <c r="UPX807" s="20"/>
      <c r="UPY807" s="20"/>
      <c r="UPZ807" s="20"/>
      <c r="UQA807" s="20"/>
      <c r="UQB807" s="20"/>
      <c r="UQC807" s="20"/>
      <c r="UQD807" s="20"/>
      <c r="UQE807" s="20"/>
      <c r="UQF807" s="20"/>
      <c r="UQG807" s="20"/>
      <c r="UQH807" s="20"/>
      <c r="UQI807" s="20"/>
      <c r="UQJ807" s="20"/>
      <c r="UQK807" s="20"/>
      <c r="UQL807" s="20"/>
      <c r="UQM807" s="20"/>
      <c r="UQN807" s="20"/>
      <c r="UQO807" s="20"/>
      <c r="UQP807" s="20"/>
      <c r="UQQ807" s="20"/>
      <c r="UQR807" s="20"/>
      <c r="UQS807" s="20"/>
      <c r="UQT807" s="20"/>
      <c r="UQU807" s="20"/>
      <c r="UQV807" s="20"/>
      <c r="UQW807" s="20"/>
      <c r="UQX807" s="20"/>
      <c r="UQY807" s="20"/>
      <c r="UQZ807" s="20"/>
      <c r="URA807" s="20"/>
      <c r="URB807" s="20"/>
      <c r="URC807" s="20"/>
      <c r="URD807" s="20"/>
      <c r="URE807" s="20"/>
      <c r="URF807" s="20"/>
      <c r="URG807" s="20"/>
      <c r="URH807" s="20"/>
      <c r="URI807" s="20"/>
      <c r="URJ807" s="20"/>
      <c r="URK807" s="20"/>
      <c r="URL807" s="20"/>
      <c r="URM807" s="20"/>
      <c r="URN807" s="20"/>
      <c r="URO807" s="20"/>
      <c r="URP807" s="20"/>
      <c r="URQ807" s="20"/>
      <c r="URR807" s="20"/>
      <c r="URS807" s="20"/>
      <c r="URT807" s="20"/>
      <c r="URU807" s="20"/>
      <c r="URV807" s="20"/>
      <c r="URW807" s="20"/>
      <c r="URX807" s="20"/>
      <c r="URY807" s="20"/>
      <c r="URZ807" s="20"/>
      <c r="USA807" s="20"/>
      <c r="USB807" s="20"/>
      <c r="USC807" s="20"/>
      <c r="USD807" s="20"/>
      <c r="USE807" s="20"/>
      <c r="USF807" s="20"/>
      <c r="USG807" s="20"/>
      <c r="USH807" s="20"/>
      <c r="USI807" s="20"/>
      <c r="USJ807" s="20"/>
      <c r="USK807" s="20"/>
      <c r="USL807" s="20"/>
      <c r="USM807" s="20"/>
      <c r="USN807" s="20"/>
      <c r="USO807" s="20"/>
      <c r="USP807" s="20"/>
      <c r="USQ807" s="20"/>
      <c r="USR807" s="20"/>
      <c r="USS807" s="20"/>
      <c r="UST807" s="20"/>
      <c r="USU807" s="20"/>
      <c r="USV807" s="20"/>
      <c r="USW807" s="20"/>
      <c r="USX807" s="20"/>
      <c r="USY807" s="20"/>
      <c r="USZ807" s="20"/>
      <c r="UTA807" s="20"/>
      <c r="UTB807" s="20"/>
      <c r="UTC807" s="20"/>
      <c r="UTD807" s="20"/>
      <c r="UTE807" s="20"/>
      <c r="UTF807" s="20"/>
      <c r="UTG807" s="20"/>
      <c r="UTH807" s="20"/>
      <c r="UTI807" s="20"/>
      <c r="UTJ807" s="20"/>
      <c r="UTK807" s="20"/>
      <c r="UTL807" s="20"/>
      <c r="UTM807" s="20"/>
      <c r="UTN807" s="20"/>
      <c r="UTO807" s="20"/>
      <c r="UTP807" s="20"/>
      <c r="UTQ807" s="20"/>
      <c r="UTR807" s="20"/>
      <c r="UTS807" s="20"/>
      <c r="UTT807" s="20"/>
      <c r="UTU807" s="20"/>
      <c r="UTV807" s="20"/>
      <c r="UTW807" s="20"/>
      <c r="UTX807" s="20"/>
      <c r="UTY807" s="20"/>
      <c r="UTZ807" s="20"/>
      <c r="UUA807" s="20"/>
      <c r="UUB807" s="20"/>
      <c r="UUC807" s="20"/>
      <c r="UUD807" s="20"/>
      <c r="UUE807" s="20"/>
      <c r="UUF807" s="20"/>
      <c r="UUG807" s="20"/>
      <c r="UUH807" s="20"/>
      <c r="UUI807" s="20"/>
      <c r="UUJ807" s="20"/>
      <c r="UUK807" s="20"/>
      <c r="UUL807" s="20"/>
      <c r="UUM807" s="20"/>
      <c r="UUN807" s="20"/>
      <c r="UUO807" s="20"/>
      <c r="UUP807" s="20"/>
      <c r="UUQ807" s="20"/>
      <c r="UUR807" s="20"/>
      <c r="UUS807" s="20"/>
      <c r="UUT807" s="20"/>
      <c r="UUU807" s="20"/>
      <c r="UUV807" s="20"/>
      <c r="UUW807" s="20"/>
      <c r="UUX807" s="20"/>
      <c r="UUY807" s="20"/>
      <c r="UUZ807" s="20"/>
      <c r="UVA807" s="20"/>
      <c r="UVB807" s="20"/>
      <c r="UVC807" s="20"/>
      <c r="UVD807" s="20"/>
      <c r="UVE807" s="20"/>
      <c r="UVF807" s="20"/>
      <c r="UVG807" s="20"/>
      <c r="UVH807" s="20"/>
      <c r="UVI807" s="20"/>
      <c r="UVJ807" s="20"/>
      <c r="UVK807" s="20"/>
      <c r="UVL807" s="20"/>
      <c r="UVM807" s="20"/>
      <c r="UVN807" s="20"/>
      <c r="UVO807" s="20"/>
      <c r="UVP807" s="20"/>
      <c r="UVQ807" s="20"/>
      <c r="UVR807" s="20"/>
      <c r="UVS807" s="20"/>
      <c r="UVT807" s="20"/>
      <c r="UVU807" s="20"/>
      <c r="UVV807" s="20"/>
      <c r="UVW807" s="20"/>
      <c r="UVX807" s="20"/>
      <c r="UVY807" s="20"/>
      <c r="UVZ807" s="20"/>
      <c r="UWA807" s="20"/>
      <c r="UWB807" s="20"/>
      <c r="UWC807" s="20"/>
      <c r="UWD807" s="20"/>
      <c r="UWE807" s="20"/>
      <c r="UWF807" s="20"/>
      <c r="UWG807" s="20"/>
      <c r="UWH807" s="20"/>
      <c r="UWI807" s="20"/>
      <c r="UWJ807" s="20"/>
      <c r="UWK807" s="20"/>
      <c r="UWL807" s="20"/>
      <c r="UWM807" s="20"/>
      <c r="UWN807" s="20"/>
      <c r="UWO807" s="20"/>
      <c r="UWP807" s="20"/>
      <c r="UWQ807" s="20"/>
      <c r="UWR807" s="20"/>
      <c r="UWS807" s="20"/>
      <c r="UWT807" s="20"/>
      <c r="UWU807" s="20"/>
      <c r="UWV807" s="20"/>
      <c r="UWW807" s="20"/>
      <c r="UWX807" s="20"/>
      <c r="UWY807" s="20"/>
      <c r="UWZ807" s="20"/>
      <c r="UXA807" s="20"/>
      <c r="UXB807" s="20"/>
      <c r="UXC807" s="20"/>
      <c r="UXD807" s="20"/>
      <c r="UXE807" s="20"/>
      <c r="UXF807" s="20"/>
      <c r="UXG807" s="20"/>
      <c r="UXH807" s="20"/>
      <c r="UXI807" s="20"/>
      <c r="UXJ807" s="20"/>
      <c r="UXK807" s="20"/>
      <c r="UXL807" s="20"/>
      <c r="UXM807" s="20"/>
      <c r="UXN807" s="20"/>
      <c r="UXO807" s="20"/>
      <c r="UXP807" s="20"/>
      <c r="UXQ807" s="20"/>
      <c r="UXR807" s="20"/>
      <c r="UXS807" s="20"/>
      <c r="UXT807" s="20"/>
      <c r="UXU807" s="20"/>
      <c r="UXV807" s="20"/>
      <c r="UXW807" s="20"/>
      <c r="UXX807" s="20"/>
      <c r="UXY807" s="20"/>
      <c r="UXZ807" s="20"/>
      <c r="UYA807" s="20"/>
      <c r="UYB807" s="20"/>
      <c r="UYC807" s="20"/>
      <c r="UYD807" s="20"/>
      <c r="UYE807" s="20"/>
      <c r="UYF807" s="20"/>
      <c r="UYG807" s="20"/>
      <c r="UYH807" s="20"/>
      <c r="UYI807" s="20"/>
      <c r="UYJ807" s="20"/>
      <c r="UYK807" s="20"/>
      <c r="UYL807" s="20"/>
      <c r="UYM807" s="20"/>
      <c r="UYN807" s="20"/>
      <c r="UYO807" s="20"/>
      <c r="UYP807" s="20"/>
      <c r="UYQ807" s="20"/>
      <c r="UYR807" s="20"/>
      <c r="UYS807" s="20"/>
      <c r="UYT807" s="20"/>
      <c r="UYU807" s="20"/>
      <c r="UYV807" s="20"/>
      <c r="UYW807" s="20"/>
      <c r="UYX807" s="20"/>
      <c r="UYY807" s="20"/>
      <c r="UYZ807" s="20"/>
      <c r="UZA807" s="20"/>
      <c r="UZB807" s="20"/>
      <c r="UZC807" s="20"/>
      <c r="UZD807" s="20"/>
      <c r="UZE807" s="20"/>
      <c r="UZF807" s="20"/>
      <c r="UZG807" s="20"/>
      <c r="UZH807" s="20"/>
      <c r="UZI807" s="20"/>
      <c r="UZJ807" s="20"/>
      <c r="UZK807" s="20"/>
      <c r="UZL807" s="20"/>
      <c r="UZM807" s="20"/>
      <c r="UZN807" s="20"/>
      <c r="UZO807" s="20"/>
      <c r="UZP807" s="20"/>
      <c r="UZQ807" s="20"/>
      <c r="UZR807" s="20"/>
      <c r="UZS807" s="20"/>
      <c r="UZT807" s="20"/>
      <c r="UZU807" s="20"/>
      <c r="UZV807" s="20"/>
      <c r="UZW807" s="20"/>
      <c r="UZX807" s="20"/>
      <c r="UZY807" s="20"/>
      <c r="UZZ807" s="20"/>
      <c r="VAA807" s="20"/>
      <c r="VAB807" s="20"/>
      <c r="VAC807" s="20"/>
      <c r="VAD807" s="20"/>
      <c r="VAE807" s="20"/>
      <c r="VAF807" s="20"/>
      <c r="VAG807" s="20"/>
      <c r="VAH807" s="20"/>
      <c r="VAI807" s="20"/>
      <c r="VAJ807" s="20"/>
      <c r="VAK807" s="20"/>
      <c r="VAL807" s="20"/>
      <c r="VAM807" s="20"/>
      <c r="VAN807" s="20"/>
      <c r="VAO807" s="20"/>
      <c r="VAP807" s="20"/>
      <c r="VAQ807" s="20"/>
      <c r="VAR807" s="20"/>
      <c r="VAS807" s="20"/>
      <c r="VAT807" s="20"/>
      <c r="VAU807" s="20"/>
      <c r="VAV807" s="20"/>
      <c r="VAW807" s="20"/>
      <c r="VAX807" s="20"/>
      <c r="VAY807" s="20"/>
      <c r="VAZ807" s="20"/>
      <c r="VBA807" s="20"/>
      <c r="VBB807" s="20"/>
      <c r="VBC807" s="20"/>
      <c r="VBD807" s="20"/>
      <c r="VBE807" s="20"/>
      <c r="VBF807" s="20"/>
      <c r="VBG807" s="20"/>
      <c r="VBH807" s="20"/>
      <c r="VBI807" s="20"/>
      <c r="VBJ807" s="20"/>
      <c r="VBK807" s="20"/>
      <c r="VBL807" s="20"/>
      <c r="VBM807" s="20"/>
      <c r="VBN807" s="20"/>
      <c r="VBO807" s="20"/>
      <c r="VBP807" s="20"/>
      <c r="VBQ807" s="20"/>
      <c r="VBR807" s="20"/>
      <c r="VBS807" s="20"/>
      <c r="VBT807" s="20"/>
      <c r="VBU807" s="20"/>
      <c r="VBV807" s="20"/>
      <c r="VBW807" s="20"/>
      <c r="VBX807" s="20"/>
      <c r="VBY807" s="20"/>
      <c r="VBZ807" s="20"/>
      <c r="VCA807" s="20"/>
      <c r="VCB807" s="20"/>
      <c r="VCC807" s="20"/>
      <c r="VCD807" s="20"/>
      <c r="VCE807" s="20"/>
      <c r="VCF807" s="20"/>
      <c r="VCG807" s="20"/>
      <c r="VCH807" s="20"/>
      <c r="VCI807" s="20"/>
      <c r="VCJ807" s="20"/>
      <c r="VCK807" s="20"/>
      <c r="VCL807" s="20"/>
      <c r="VCM807" s="20"/>
      <c r="VCN807" s="20"/>
      <c r="VCO807" s="20"/>
      <c r="VCP807" s="20"/>
      <c r="VCQ807" s="20"/>
      <c r="VCR807" s="20"/>
      <c r="VCS807" s="20"/>
      <c r="VCT807" s="20"/>
      <c r="VCU807" s="20"/>
      <c r="VCV807" s="20"/>
      <c r="VCW807" s="20"/>
      <c r="VCX807" s="20"/>
      <c r="VCY807" s="20"/>
      <c r="VCZ807" s="20"/>
      <c r="VDA807" s="20"/>
      <c r="VDB807" s="20"/>
      <c r="VDC807" s="20"/>
      <c r="VDD807" s="20"/>
      <c r="VDE807" s="20"/>
      <c r="VDF807" s="20"/>
      <c r="VDG807" s="20"/>
      <c r="VDH807" s="20"/>
      <c r="VDI807" s="20"/>
      <c r="VDJ807" s="20"/>
      <c r="VDK807" s="20"/>
      <c r="VDL807" s="20"/>
      <c r="VDM807" s="20"/>
      <c r="VDN807" s="20"/>
      <c r="VDO807" s="20"/>
      <c r="VDP807" s="20"/>
      <c r="VDQ807" s="20"/>
      <c r="VDR807" s="20"/>
      <c r="VDS807" s="20"/>
      <c r="VDT807" s="20"/>
      <c r="VDU807" s="20"/>
      <c r="VDV807" s="20"/>
      <c r="VDW807" s="20"/>
      <c r="VDX807" s="20"/>
      <c r="VDY807" s="20"/>
      <c r="VDZ807" s="20"/>
      <c r="VEA807" s="20"/>
      <c r="VEB807" s="20"/>
      <c r="VEC807" s="20"/>
      <c r="VED807" s="20"/>
      <c r="VEE807" s="20"/>
      <c r="VEF807" s="20"/>
      <c r="VEG807" s="20"/>
      <c r="VEH807" s="20"/>
      <c r="VEI807" s="20"/>
      <c r="VEJ807" s="20"/>
      <c r="VEK807" s="20"/>
      <c r="VEL807" s="20"/>
      <c r="VEM807" s="20"/>
      <c r="VEN807" s="20"/>
      <c r="VEO807" s="20"/>
      <c r="VEP807" s="20"/>
      <c r="VEQ807" s="20"/>
      <c r="VER807" s="20"/>
      <c r="VES807" s="20"/>
      <c r="VET807" s="20"/>
      <c r="VEU807" s="20"/>
      <c r="VEV807" s="20"/>
      <c r="VEW807" s="20"/>
      <c r="VEX807" s="20"/>
      <c r="VEY807" s="20"/>
      <c r="VEZ807" s="20"/>
      <c r="VFA807" s="20"/>
      <c r="VFB807" s="20"/>
      <c r="VFC807" s="20"/>
      <c r="VFD807" s="20"/>
      <c r="VFE807" s="20"/>
      <c r="VFF807" s="20"/>
      <c r="VFG807" s="20"/>
      <c r="VFH807" s="20"/>
      <c r="VFI807" s="20"/>
      <c r="VFJ807" s="20"/>
      <c r="VFK807" s="20"/>
      <c r="VFL807" s="20"/>
      <c r="VFM807" s="20"/>
      <c r="VFN807" s="20"/>
      <c r="VFO807" s="20"/>
      <c r="VFP807" s="20"/>
      <c r="VFQ807" s="20"/>
      <c r="VFR807" s="20"/>
      <c r="VFS807" s="20"/>
      <c r="VFT807" s="20"/>
      <c r="VFU807" s="20"/>
      <c r="VFV807" s="20"/>
      <c r="VFW807" s="20"/>
      <c r="VFX807" s="20"/>
      <c r="VFY807" s="20"/>
      <c r="VFZ807" s="20"/>
      <c r="VGA807" s="20"/>
      <c r="VGB807" s="20"/>
      <c r="VGC807" s="20"/>
      <c r="VGD807" s="20"/>
      <c r="VGE807" s="20"/>
      <c r="VGF807" s="20"/>
      <c r="VGG807" s="20"/>
      <c r="VGH807" s="20"/>
      <c r="VGI807" s="20"/>
      <c r="VGJ807" s="20"/>
      <c r="VGK807" s="20"/>
      <c r="VGL807" s="20"/>
      <c r="VGM807" s="20"/>
      <c r="VGN807" s="20"/>
      <c r="VGO807" s="20"/>
      <c r="VGP807" s="20"/>
      <c r="VGQ807" s="20"/>
      <c r="VGR807" s="20"/>
      <c r="VGS807" s="20"/>
      <c r="VGT807" s="20"/>
      <c r="VGU807" s="20"/>
      <c r="VGV807" s="20"/>
      <c r="VGW807" s="20"/>
      <c r="VGX807" s="20"/>
      <c r="VGY807" s="20"/>
      <c r="VGZ807" s="20"/>
      <c r="VHA807" s="20"/>
      <c r="VHB807" s="20"/>
      <c r="VHC807" s="20"/>
      <c r="VHD807" s="20"/>
      <c r="VHE807" s="20"/>
      <c r="VHF807" s="20"/>
      <c r="VHG807" s="20"/>
      <c r="VHH807" s="20"/>
      <c r="VHI807" s="20"/>
      <c r="VHJ807" s="20"/>
      <c r="VHK807" s="20"/>
      <c r="VHL807" s="20"/>
      <c r="VHM807" s="20"/>
      <c r="VHN807" s="20"/>
      <c r="VHO807" s="20"/>
      <c r="VHP807" s="20"/>
      <c r="VHQ807" s="20"/>
      <c r="VHR807" s="20"/>
      <c r="VHS807" s="20"/>
      <c r="VHT807" s="20"/>
      <c r="VHU807" s="20"/>
      <c r="VHV807" s="20"/>
      <c r="VHW807" s="20"/>
      <c r="VHX807" s="20"/>
      <c r="VHY807" s="20"/>
      <c r="VHZ807" s="20"/>
      <c r="VIA807" s="20"/>
      <c r="VIB807" s="20"/>
      <c r="VIC807" s="20"/>
      <c r="VID807" s="20"/>
      <c r="VIE807" s="20"/>
      <c r="VIF807" s="20"/>
      <c r="VIG807" s="20"/>
      <c r="VIH807" s="20"/>
      <c r="VII807" s="20"/>
      <c r="VIJ807" s="20"/>
      <c r="VIK807" s="20"/>
      <c r="VIL807" s="20"/>
      <c r="VIM807" s="20"/>
      <c r="VIN807" s="20"/>
      <c r="VIO807" s="20"/>
      <c r="VIP807" s="20"/>
      <c r="VIQ807" s="20"/>
      <c r="VIR807" s="20"/>
      <c r="VIS807" s="20"/>
      <c r="VIT807" s="20"/>
      <c r="VIU807" s="20"/>
      <c r="VIV807" s="20"/>
      <c r="VIW807" s="20"/>
      <c r="VIX807" s="20"/>
      <c r="VIY807" s="20"/>
      <c r="VIZ807" s="20"/>
      <c r="VJA807" s="20"/>
      <c r="VJB807" s="20"/>
      <c r="VJC807" s="20"/>
      <c r="VJD807" s="20"/>
      <c r="VJE807" s="20"/>
      <c r="VJF807" s="20"/>
      <c r="VJG807" s="20"/>
      <c r="VJH807" s="20"/>
      <c r="VJI807" s="20"/>
      <c r="VJJ807" s="20"/>
      <c r="VJK807" s="20"/>
      <c r="VJL807" s="20"/>
      <c r="VJM807" s="20"/>
      <c r="VJN807" s="20"/>
      <c r="VJO807" s="20"/>
      <c r="VJP807" s="20"/>
      <c r="VJQ807" s="20"/>
      <c r="VJR807" s="20"/>
      <c r="VJS807" s="20"/>
      <c r="VJT807" s="20"/>
      <c r="VJU807" s="20"/>
      <c r="VJV807" s="20"/>
      <c r="VJW807" s="20"/>
      <c r="VJX807" s="20"/>
      <c r="VJY807" s="20"/>
      <c r="VJZ807" s="20"/>
      <c r="VKA807" s="20"/>
      <c r="VKB807" s="20"/>
      <c r="VKC807" s="20"/>
      <c r="VKD807" s="20"/>
      <c r="VKE807" s="20"/>
      <c r="VKF807" s="20"/>
      <c r="VKG807" s="20"/>
      <c r="VKH807" s="20"/>
      <c r="VKI807" s="20"/>
      <c r="VKJ807" s="20"/>
      <c r="VKK807" s="20"/>
      <c r="VKL807" s="20"/>
      <c r="VKM807" s="20"/>
      <c r="VKN807" s="20"/>
      <c r="VKO807" s="20"/>
      <c r="VKP807" s="20"/>
      <c r="VKQ807" s="20"/>
      <c r="VKR807" s="20"/>
      <c r="VKS807" s="20"/>
      <c r="VKT807" s="20"/>
      <c r="VKU807" s="20"/>
      <c r="VKV807" s="20"/>
      <c r="VKW807" s="20"/>
      <c r="VKX807" s="20"/>
      <c r="VKY807" s="20"/>
      <c r="VKZ807" s="20"/>
      <c r="VLA807" s="20"/>
      <c r="VLB807" s="20"/>
      <c r="VLC807" s="20"/>
      <c r="VLD807" s="20"/>
      <c r="VLE807" s="20"/>
      <c r="VLF807" s="20"/>
      <c r="VLG807" s="20"/>
      <c r="VLH807" s="20"/>
      <c r="VLI807" s="20"/>
      <c r="VLJ807" s="20"/>
      <c r="VLK807" s="20"/>
      <c r="VLL807" s="20"/>
      <c r="VLM807" s="20"/>
      <c r="VLN807" s="20"/>
      <c r="VLO807" s="20"/>
      <c r="VLP807" s="20"/>
      <c r="VLQ807" s="20"/>
      <c r="VLR807" s="20"/>
      <c r="VLS807" s="20"/>
      <c r="VLT807" s="20"/>
      <c r="VLU807" s="20"/>
      <c r="VLV807" s="20"/>
      <c r="VLW807" s="20"/>
      <c r="VLX807" s="20"/>
      <c r="VLY807" s="20"/>
      <c r="VLZ807" s="20"/>
      <c r="VMA807" s="20"/>
      <c r="VMB807" s="20"/>
      <c r="VMC807" s="20"/>
      <c r="VMD807" s="20"/>
      <c r="VME807" s="20"/>
      <c r="VMF807" s="20"/>
      <c r="VMG807" s="20"/>
      <c r="VMH807" s="20"/>
      <c r="VMI807" s="20"/>
      <c r="VMJ807" s="20"/>
      <c r="VMK807" s="20"/>
      <c r="VML807" s="20"/>
      <c r="VMM807" s="20"/>
      <c r="VMN807" s="20"/>
      <c r="VMO807" s="20"/>
      <c r="VMP807" s="20"/>
      <c r="VMQ807" s="20"/>
      <c r="VMR807" s="20"/>
      <c r="VMS807" s="20"/>
      <c r="VMT807" s="20"/>
      <c r="VMU807" s="20"/>
      <c r="VMV807" s="20"/>
      <c r="VMW807" s="20"/>
      <c r="VMX807" s="20"/>
      <c r="VMY807" s="20"/>
      <c r="VMZ807" s="20"/>
      <c r="VNA807" s="20"/>
      <c r="VNB807" s="20"/>
      <c r="VNC807" s="20"/>
      <c r="VND807" s="20"/>
      <c r="VNE807" s="20"/>
      <c r="VNF807" s="20"/>
      <c r="VNG807" s="20"/>
      <c r="VNH807" s="20"/>
      <c r="VNI807" s="20"/>
      <c r="VNJ807" s="20"/>
      <c r="VNK807" s="20"/>
      <c r="VNL807" s="20"/>
      <c r="VNM807" s="20"/>
      <c r="VNN807" s="20"/>
      <c r="VNO807" s="20"/>
      <c r="VNP807" s="20"/>
      <c r="VNQ807" s="20"/>
      <c r="VNR807" s="20"/>
      <c r="VNS807" s="20"/>
      <c r="VNT807" s="20"/>
      <c r="VNU807" s="20"/>
      <c r="VNV807" s="20"/>
      <c r="VNW807" s="20"/>
      <c r="VNX807" s="20"/>
      <c r="VNY807" s="20"/>
      <c r="VNZ807" s="20"/>
      <c r="VOA807" s="20"/>
      <c r="VOB807" s="20"/>
      <c r="VOC807" s="20"/>
      <c r="VOD807" s="20"/>
      <c r="VOE807" s="20"/>
      <c r="VOF807" s="20"/>
      <c r="VOG807" s="20"/>
      <c r="VOH807" s="20"/>
      <c r="VOI807" s="20"/>
      <c r="VOJ807" s="20"/>
      <c r="VOK807" s="20"/>
      <c r="VOL807" s="20"/>
      <c r="VOM807" s="20"/>
      <c r="VON807" s="20"/>
      <c r="VOO807" s="20"/>
      <c r="VOP807" s="20"/>
      <c r="VOQ807" s="20"/>
      <c r="VOR807" s="20"/>
      <c r="VOS807" s="20"/>
      <c r="VOT807" s="20"/>
      <c r="VOU807" s="20"/>
      <c r="VOV807" s="20"/>
      <c r="VOW807" s="20"/>
      <c r="VOX807" s="20"/>
      <c r="VOY807" s="20"/>
      <c r="VOZ807" s="20"/>
      <c r="VPA807" s="20"/>
      <c r="VPB807" s="20"/>
      <c r="VPC807" s="20"/>
      <c r="VPD807" s="20"/>
      <c r="VPE807" s="20"/>
      <c r="VPF807" s="20"/>
      <c r="VPG807" s="20"/>
      <c r="VPH807" s="20"/>
      <c r="VPI807" s="20"/>
      <c r="VPJ807" s="20"/>
      <c r="VPK807" s="20"/>
      <c r="VPL807" s="20"/>
      <c r="VPM807" s="20"/>
      <c r="VPN807" s="20"/>
      <c r="VPO807" s="20"/>
      <c r="VPP807" s="20"/>
      <c r="VPQ807" s="20"/>
      <c r="VPR807" s="20"/>
      <c r="VPS807" s="20"/>
      <c r="VPT807" s="20"/>
      <c r="VPU807" s="20"/>
      <c r="VPV807" s="20"/>
      <c r="VPW807" s="20"/>
      <c r="VPX807" s="20"/>
      <c r="VPY807" s="20"/>
      <c r="VPZ807" s="20"/>
      <c r="VQA807" s="20"/>
      <c r="VQB807" s="20"/>
      <c r="VQC807" s="20"/>
      <c r="VQD807" s="20"/>
      <c r="VQE807" s="20"/>
      <c r="VQF807" s="20"/>
      <c r="VQG807" s="20"/>
      <c r="VQH807" s="20"/>
      <c r="VQI807" s="20"/>
      <c r="VQJ807" s="20"/>
      <c r="VQK807" s="20"/>
      <c r="VQL807" s="20"/>
      <c r="VQM807" s="20"/>
      <c r="VQN807" s="20"/>
      <c r="VQO807" s="20"/>
      <c r="VQP807" s="20"/>
      <c r="VQQ807" s="20"/>
      <c r="VQR807" s="20"/>
      <c r="VQS807" s="20"/>
      <c r="VQT807" s="20"/>
      <c r="VQU807" s="20"/>
      <c r="VQV807" s="20"/>
      <c r="VQW807" s="20"/>
      <c r="VQX807" s="20"/>
      <c r="VQY807" s="20"/>
      <c r="VQZ807" s="20"/>
      <c r="VRA807" s="20"/>
      <c r="VRB807" s="20"/>
      <c r="VRC807" s="20"/>
      <c r="VRD807" s="20"/>
      <c r="VRE807" s="20"/>
      <c r="VRF807" s="20"/>
      <c r="VRG807" s="20"/>
      <c r="VRH807" s="20"/>
      <c r="VRI807" s="20"/>
      <c r="VRJ807" s="20"/>
      <c r="VRK807" s="20"/>
      <c r="VRL807" s="20"/>
      <c r="VRM807" s="20"/>
      <c r="VRN807" s="20"/>
      <c r="VRO807" s="20"/>
      <c r="VRP807" s="20"/>
      <c r="VRQ807" s="20"/>
      <c r="VRR807" s="20"/>
      <c r="VRS807" s="20"/>
      <c r="VRT807" s="20"/>
      <c r="VRU807" s="20"/>
      <c r="VRV807" s="20"/>
      <c r="VRW807" s="20"/>
      <c r="VRX807" s="20"/>
      <c r="VRY807" s="20"/>
      <c r="VRZ807" s="20"/>
      <c r="VSA807" s="20"/>
      <c r="VSB807" s="20"/>
      <c r="VSC807" s="20"/>
      <c r="VSD807" s="20"/>
      <c r="VSE807" s="20"/>
      <c r="VSF807" s="20"/>
      <c r="VSG807" s="20"/>
      <c r="VSH807" s="20"/>
      <c r="VSI807" s="20"/>
      <c r="VSJ807" s="20"/>
      <c r="VSK807" s="20"/>
      <c r="VSL807" s="20"/>
      <c r="VSM807" s="20"/>
      <c r="VSN807" s="20"/>
      <c r="VSO807" s="20"/>
      <c r="VSP807" s="20"/>
      <c r="VSQ807" s="20"/>
      <c r="VSR807" s="20"/>
      <c r="VSS807" s="20"/>
      <c r="VST807" s="20"/>
      <c r="VSU807" s="20"/>
      <c r="VSV807" s="20"/>
      <c r="VSW807" s="20"/>
      <c r="VSX807" s="20"/>
      <c r="VSY807" s="20"/>
      <c r="VSZ807" s="20"/>
      <c r="VTA807" s="20"/>
      <c r="VTB807" s="20"/>
      <c r="VTC807" s="20"/>
      <c r="VTD807" s="20"/>
      <c r="VTE807" s="20"/>
      <c r="VTF807" s="20"/>
      <c r="VTG807" s="20"/>
      <c r="VTH807" s="20"/>
      <c r="VTI807" s="20"/>
      <c r="VTJ807" s="20"/>
      <c r="VTK807" s="20"/>
      <c r="VTL807" s="20"/>
      <c r="VTM807" s="20"/>
      <c r="VTN807" s="20"/>
      <c r="VTO807" s="20"/>
      <c r="VTP807" s="20"/>
      <c r="VTQ807" s="20"/>
      <c r="VTR807" s="20"/>
      <c r="VTS807" s="20"/>
      <c r="VTT807" s="20"/>
      <c r="VTU807" s="20"/>
      <c r="VTV807" s="20"/>
      <c r="VTW807" s="20"/>
      <c r="VTX807" s="20"/>
      <c r="VTY807" s="20"/>
      <c r="VTZ807" s="20"/>
      <c r="VUA807" s="20"/>
      <c r="VUB807" s="20"/>
      <c r="VUC807" s="20"/>
      <c r="VUD807" s="20"/>
      <c r="VUE807" s="20"/>
      <c r="VUF807" s="20"/>
      <c r="VUG807" s="20"/>
      <c r="VUH807" s="20"/>
      <c r="VUI807" s="20"/>
      <c r="VUJ807" s="20"/>
      <c r="VUK807" s="20"/>
      <c r="VUL807" s="20"/>
      <c r="VUM807" s="20"/>
      <c r="VUN807" s="20"/>
      <c r="VUO807" s="20"/>
      <c r="VUP807" s="20"/>
      <c r="VUQ807" s="20"/>
      <c r="VUR807" s="20"/>
      <c r="VUS807" s="20"/>
      <c r="VUT807" s="20"/>
      <c r="VUU807" s="20"/>
      <c r="VUV807" s="20"/>
      <c r="VUW807" s="20"/>
      <c r="VUX807" s="20"/>
      <c r="VUY807" s="20"/>
      <c r="VUZ807" s="20"/>
      <c r="VVA807" s="20"/>
      <c r="VVB807" s="20"/>
      <c r="VVC807" s="20"/>
      <c r="VVD807" s="20"/>
      <c r="VVE807" s="20"/>
      <c r="VVF807" s="20"/>
      <c r="VVG807" s="20"/>
      <c r="VVH807" s="20"/>
      <c r="VVI807" s="20"/>
      <c r="VVJ807" s="20"/>
      <c r="VVK807" s="20"/>
      <c r="VVL807" s="20"/>
      <c r="VVM807" s="20"/>
      <c r="VVN807" s="20"/>
      <c r="VVO807" s="20"/>
      <c r="VVP807" s="20"/>
      <c r="VVQ807" s="20"/>
      <c r="VVR807" s="20"/>
      <c r="VVS807" s="20"/>
      <c r="VVT807" s="20"/>
      <c r="VVU807" s="20"/>
      <c r="VVV807" s="20"/>
      <c r="VVW807" s="20"/>
      <c r="VVX807" s="20"/>
      <c r="VVY807" s="20"/>
      <c r="VVZ807" s="20"/>
      <c r="VWA807" s="20"/>
      <c r="VWB807" s="20"/>
      <c r="VWC807" s="20"/>
      <c r="VWD807" s="20"/>
      <c r="VWE807" s="20"/>
      <c r="VWF807" s="20"/>
      <c r="VWG807" s="20"/>
      <c r="VWH807" s="20"/>
      <c r="VWI807" s="20"/>
      <c r="VWJ807" s="20"/>
      <c r="VWK807" s="20"/>
      <c r="VWL807" s="20"/>
      <c r="VWM807" s="20"/>
      <c r="VWN807" s="20"/>
      <c r="VWO807" s="20"/>
      <c r="VWP807" s="20"/>
      <c r="VWQ807" s="20"/>
      <c r="VWR807" s="20"/>
      <c r="VWS807" s="20"/>
      <c r="VWT807" s="20"/>
      <c r="VWU807" s="20"/>
      <c r="VWV807" s="20"/>
      <c r="VWW807" s="20"/>
      <c r="VWX807" s="20"/>
      <c r="VWY807" s="20"/>
      <c r="VWZ807" s="20"/>
      <c r="VXA807" s="20"/>
      <c r="VXB807" s="20"/>
      <c r="VXC807" s="20"/>
      <c r="VXD807" s="20"/>
      <c r="VXE807" s="20"/>
      <c r="VXF807" s="20"/>
      <c r="VXG807" s="20"/>
      <c r="VXH807" s="20"/>
      <c r="VXI807" s="20"/>
      <c r="VXJ807" s="20"/>
      <c r="VXK807" s="20"/>
      <c r="VXL807" s="20"/>
      <c r="VXM807" s="20"/>
      <c r="VXN807" s="20"/>
      <c r="VXO807" s="20"/>
      <c r="VXP807" s="20"/>
      <c r="VXQ807" s="20"/>
      <c r="VXR807" s="20"/>
      <c r="VXS807" s="20"/>
      <c r="VXT807" s="20"/>
      <c r="VXU807" s="20"/>
      <c r="VXV807" s="20"/>
      <c r="VXW807" s="20"/>
      <c r="VXX807" s="20"/>
      <c r="VXY807" s="20"/>
      <c r="VXZ807" s="20"/>
      <c r="VYA807" s="20"/>
      <c r="VYB807" s="20"/>
      <c r="VYC807" s="20"/>
      <c r="VYD807" s="20"/>
      <c r="VYE807" s="20"/>
      <c r="VYF807" s="20"/>
      <c r="VYG807" s="20"/>
      <c r="VYH807" s="20"/>
      <c r="VYI807" s="20"/>
      <c r="VYJ807" s="20"/>
      <c r="VYK807" s="20"/>
      <c r="VYL807" s="20"/>
      <c r="VYM807" s="20"/>
      <c r="VYN807" s="20"/>
      <c r="VYO807" s="20"/>
      <c r="VYP807" s="20"/>
      <c r="VYQ807" s="20"/>
      <c r="VYR807" s="20"/>
      <c r="VYS807" s="20"/>
      <c r="VYT807" s="20"/>
      <c r="VYU807" s="20"/>
      <c r="VYV807" s="20"/>
      <c r="VYW807" s="20"/>
      <c r="VYX807" s="20"/>
      <c r="VYY807" s="20"/>
      <c r="VYZ807" s="20"/>
      <c r="VZA807" s="20"/>
      <c r="VZB807" s="20"/>
      <c r="VZC807" s="20"/>
      <c r="VZD807" s="20"/>
      <c r="VZE807" s="20"/>
      <c r="VZF807" s="20"/>
      <c r="VZG807" s="20"/>
      <c r="VZH807" s="20"/>
      <c r="VZI807" s="20"/>
      <c r="VZJ807" s="20"/>
      <c r="VZK807" s="20"/>
      <c r="VZL807" s="20"/>
      <c r="VZM807" s="20"/>
      <c r="VZN807" s="20"/>
      <c r="VZO807" s="20"/>
      <c r="VZP807" s="20"/>
      <c r="VZQ807" s="20"/>
      <c r="VZR807" s="20"/>
      <c r="VZS807" s="20"/>
      <c r="VZT807" s="20"/>
      <c r="VZU807" s="20"/>
      <c r="VZV807" s="20"/>
      <c r="VZW807" s="20"/>
      <c r="VZX807" s="20"/>
      <c r="VZY807" s="20"/>
      <c r="VZZ807" s="20"/>
      <c r="WAA807" s="20"/>
      <c r="WAB807" s="20"/>
      <c r="WAC807" s="20"/>
      <c r="WAD807" s="20"/>
      <c r="WAE807" s="20"/>
      <c r="WAF807" s="20"/>
      <c r="WAG807" s="20"/>
      <c r="WAH807" s="20"/>
      <c r="WAI807" s="20"/>
      <c r="WAJ807" s="20"/>
      <c r="WAK807" s="20"/>
      <c r="WAL807" s="20"/>
      <c r="WAM807" s="20"/>
      <c r="WAN807" s="20"/>
      <c r="WAO807" s="20"/>
      <c r="WAP807" s="20"/>
      <c r="WAQ807" s="20"/>
      <c r="WAR807" s="20"/>
      <c r="WAS807" s="20"/>
      <c r="WAT807" s="20"/>
      <c r="WAU807" s="20"/>
      <c r="WAV807" s="20"/>
      <c r="WAW807" s="20"/>
      <c r="WAX807" s="20"/>
      <c r="WAY807" s="20"/>
      <c r="WAZ807" s="20"/>
      <c r="WBA807" s="20"/>
      <c r="WBB807" s="20"/>
      <c r="WBC807" s="20"/>
      <c r="WBD807" s="20"/>
      <c r="WBE807" s="20"/>
      <c r="WBF807" s="20"/>
      <c r="WBG807" s="20"/>
      <c r="WBH807" s="20"/>
      <c r="WBI807" s="20"/>
      <c r="WBJ807" s="20"/>
      <c r="WBK807" s="20"/>
      <c r="WBL807" s="20"/>
      <c r="WBM807" s="20"/>
      <c r="WBN807" s="20"/>
      <c r="WBO807" s="20"/>
      <c r="WBP807" s="20"/>
      <c r="WBQ807" s="20"/>
      <c r="WBR807" s="20"/>
      <c r="WBS807" s="20"/>
      <c r="WBT807" s="20"/>
      <c r="WBU807" s="20"/>
      <c r="WBV807" s="20"/>
      <c r="WBW807" s="20"/>
      <c r="WBX807" s="20"/>
      <c r="WBY807" s="20"/>
      <c r="WBZ807" s="20"/>
      <c r="WCA807" s="20"/>
      <c r="WCB807" s="20"/>
      <c r="WCC807" s="20"/>
      <c r="WCD807" s="20"/>
      <c r="WCE807" s="20"/>
      <c r="WCF807" s="20"/>
      <c r="WCG807" s="20"/>
      <c r="WCH807" s="20"/>
      <c r="WCI807" s="20"/>
      <c r="WCJ807" s="20"/>
      <c r="WCK807" s="20"/>
      <c r="WCL807" s="20"/>
      <c r="WCM807" s="20"/>
      <c r="WCN807" s="20"/>
      <c r="WCO807" s="20"/>
      <c r="WCP807" s="20"/>
      <c r="WCQ807" s="20"/>
      <c r="WCR807" s="20"/>
      <c r="WCS807" s="20"/>
      <c r="WCT807" s="20"/>
      <c r="WCU807" s="20"/>
      <c r="WCV807" s="20"/>
      <c r="WCW807" s="20"/>
      <c r="WCX807" s="20"/>
      <c r="WCY807" s="20"/>
      <c r="WCZ807" s="20"/>
      <c r="WDA807" s="20"/>
      <c r="WDB807" s="20"/>
      <c r="WDC807" s="20"/>
      <c r="WDD807" s="20"/>
      <c r="WDE807" s="20"/>
      <c r="WDF807" s="20"/>
      <c r="WDG807" s="20"/>
      <c r="WDH807" s="20"/>
      <c r="WDI807" s="20"/>
      <c r="WDJ807" s="20"/>
      <c r="WDK807" s="20"/>
      <c r="WDL807" s="20"/>
      <c r="WDM807" s="20"/>
      <c r="WDN807" s="20"/>
      <c r="WDO807" s="20"/>
      <c r="WDP807" s="20"/>
      <c r="WDQ807" s="20"/>
      <c r="WDR807" s="20"/>
      <c r="WDS807" s="20"/>
      <c r="WDT807" s="20"/>
      <c r="WDU807" s="20"/>
      <c r="WDV807" s="20"/>
      <c r="WDW807" s="20"/>
      <c r="WDX807" s="20"/>
      <c r="WDY807" s="20"/>
      <c r="WDZ807" s="20"/>
      <c r="WEA807" s="20"/>
      <c r="WEB807" s="20"/>
      <c r="WEC807" s="20"/>
      <c r="WED807" s="20"/>
      <c r="WEE807" s="20"/>
      <c r="WEF807" s="20"/>
      <c r="WEG807" s="20"/>
      <c r="WEH807" s="20"/>
      <c r="WEI807" s="20"/>
      <c r="WEJ807" s="20"/>
      <c r="WEK807" s="20"/>
      <c r="WEL807" s="20"/>
      <c r="WEM807" s="20"/>
      <c r="WEN807" s="20"/>
      <c r="WEO807" s="20"/>
      <c r="WEP807" s="20"/>
      <c r="WEQ807" s="20"/>
      <c r="WER807" s="20"/>
      <c r="WES807" s="20"/>
      <c r="WET807" s="20"/>
      <c r="WEU807" s="20"/>
      <c r="WEV807" s="20"/>
      <c r="WEW807" s="20"/>
      <c r="WEX807" s="20"/>
      <c r="WEY807" s="20"/>
      <c r="WEZ807" s="20"/>
      <c r="WFA807" s="20"/>
      <c r="WFB807" s="20"/>
      <c r="WFC807" s="20"/>
      <c r="WFD807" s="20"/>
      <c r="WFE807" s="20"/>
      <c r="WFF807" s="20"/>
      <c r="WFG807" s="20"/>
      <c r="WFH807" s="20"/>
      <c r="WFI807" s="20"/>
      <c r="WFJ807" s="20"/>
      <c r="WFK807" s="20"/>
      <c r="WFL807" s="20"/>
      <c r="WFM807" s="20"/>
      <c r="WFN807" s="20"/>
      <c r="WFO807" s="20"/>
      <c r="WFP807" s="20"/>
      <c r="WFQ807" s="20"/>
      <c r="WFR807" s="20"/>
      <c r="WFS807" s="20"/>
      <c r="WFT807" s="20"/>
      <c r="WFU807" s="20"/>
      <c r="WFV807" s="20"/>
      <c r="WFW807" s="20"/>
      <c r="WFX807" s="20"/>
      <c r="WFY807" s="20"/>
      <c r="WFZ807" s="20"/>
      <c r="WGA807" s="20"/>
      <c r="WGB807" s="20"/>
      <c r="WGC807" s="20"/>
      <c r="WGD807" s="20"/>
      <c r="WGE807" s="20"/>
      <c r="WGF807" s="20"/>
      <c r="WGG807" s="20"/>
      <c r="WGH807" s="20"/>
      <c r="WGI807" s="20"/>
      <c r="WGJ807" s="20"/>
      <c r="WGK807" s="20"/>
      <c r="WGL807" s="20"/>
      <c r="WGM807" s="20"/>
      <c r="WGN807" s="20"/>
      <c r="WGO807" s="20"/>
      <c r="WGP807" s="20"/>
      <c r="WGQ807" s="20"/>
      <c r="WGR807" s="20"/>
      <c r="WGS807" s="20"/>
      <c r="WGT807" s="20"/>
      <c r="WGU807" s="20"/>
      <c r="WGV807" s="20"/>
      <c r="WGW807" s="20"/>
      <c r="WGX807" s="20"/>
      <c r="WGY807" s="20"/>
      <c r="WGZ807" s="20"/>
      <c r="WHA807" s="20"/>
      <c r="WHB807" s="20"/>
      <c r="WHC807" s="20"/>
      <c r="WHD807" s="20"/>
      <c r="WHE807" s="20"/>
      <c r="WHF807" s="20"/>
      <c r="WHG807" s="20"/>
      <c r="WHH807" s="20"/>
      <c r="WHI807" s="20"/>
      <c r="WHJ807" s="20"/>
      <c r="WHK807" s="20"/>
      <c r="WHL807" s="20"/>
      <c r="WHM807" s="20"/>
      <c r="WHN807" s="20"/>
      <c r="WHO807" s="20"/>
      <c r="WHP807" s="20"/>
      <c r="WHQ807" s="20"/>
      <c r="WHR807" s="20"/>
      <c r="WHS807" s="20"/>
      <c r="WHT807" s="20"/>
      <c r="WHU807" s="20"/>
      <c r="WHV807" s="20"/>
      <c r="WHW807" s="20"/>
      <c r="WHX807" s="20"/>
      <c r="WHY807" s="20"/>
      <c r="WHZ807" s="20"/>
      <c r="WIA807" s="20"/>
      <c r="WIB807" s="20"/>
      <c r="WIC807" s="20"/>
      <c r="WID807" s="20"/>
      <c r="WIE807" s="20"/>
      <c r="WIF807" s="20"/>
      <c r="WIG807" s="20"/>
      <c r="WIH807" s="20"/>
      <c r="WII807" s="20"/>
      <c r="WIJ807" s="20"/>
      <c r="WIK807" s="20"/>
      <c r="WIL807" s="20"/>
      <c r="WIM807" s="20"/>
      <c r="WIN807" s="20"/>
      <c r="WIO807" s="20"/>
      <c r="WIP807" s="20"/>
      <c r="WIQ807" s="20"/>
      <c r="WIR807" s="20"/>
      <c r="WIS807" s="20"/>
      <c r="WIT807" s="20"/>
      <c r="WIU807" s="20"/>
      <c r="WIV807" s="20"/>
      <c r="WIW807" s="20"/>
      <c r="WIX807" s="20"/>
      <c r="WIY807" s="20"/>
      <c r="WIZ807" s="20"/>
      <c r="WJA807" s="20"/>
      <c r="WJB807" s="20"/>
      <c r="WJC807" s="20"/>
      <c r="WJD807" s="20"/>
      <c r="WJE807" s="20"/>
      <c r="WJF807" s="20"/>
      <c r="WJG807" s="20"/>
      <c r="WJH807" s="20"/>
      <c r="WJI807" s="20"/>
      <c r="WJJ807" s="20"/>
      <c r="WJK807" s="20"/>
      <c r="WJL807" s="20"/>
      <c r="WJM807" s="20"/>
      <c r="WJN807" s="20"/>
      <c r="WJO807" s="20"/>
      <c r="WJP807" s="20"/>
      <c r="WJQ807" s="20"/>
      <c r="WJR807" s="20"/>
      <c r="WJS807" s="20"/>
      <c r="WJT807" s="20"/>
      <c r="WJU807" s="20"/>
      <c r="WJV807" s="20"/>
      <c r="WJW807" s="20"/>
      <c r="WJX807" s="20"/>
      <c r="WJY807" s="20"/>
      <c r="WJZ807" s="20"/>
      <c r="WKA807" s="20"/>
      <c r="WKB807" s="20"/>
      <c r="WKC807" s="20"/>
      <c r="WKD807" s="20"/>
      <c r="WKE807" s="20"/>
      <c r="WKF807" s="20"/>
      <c r="WKG807" s="20"/>
      <c r="WKH807" s="20"/>
      <c r="WKI807" s="20"/>
      <c r="WKJ807" s="20"/>
      <c r="WKK807" s="20"/>
      <c r="WKL807" s="20"/>
      <c r="WKM807" s="20"/>
      <c r="WKN807" s="20"/>
      <c r="WKO807" s="20"/>
      <c r="WKP807" s="20"/>
      <c r="WKQ807" s="20"/>
      <c r="WKR807" s="20"/>
      <c r="WKS807" s="20"/>
      <c r="WKT807" s="20"/>
      <c r="WKU807" s="20"/>
      <c r="WKV807" s="20"/>
      <c r="WKW807" s="20"/>
      <c r="WKX807" s="20"/>
      <c r="WKY807" s="20"/>
      <c r="WKZ807" s="20"/>
      <c r="WLA807" s="20"/>
      <c r="WLB807" s="20"/>
      <c r="WLC807" s="20"/>
      <c r="WLD807" s="20"/>
      <c r="WLE807" s="20"/>
      <c r="WLF807" s="20"/>
      <c r="WLG807" s="20"/>
      <c r="WLH807" s="20"/>
      <c r="WLI807" s="20"/>
      <c r="WLJ807" s="20"/>
      <c r="WLK807" s="20"/>
      <c r="WLL807" s="20"/>
      <c r="WLM807" s="20"/>
      <c r="WLN807" s="20"/>
      <c r="WLO807" s="20"/>
      <c r="WLP807" s="20"/>
      <c r="WLQ807" s="20"/>
      <c r="WLR807" s="20"/>
      <c r="WLS807" s="20"/>
      <c r="WLT807" s="20"/>
      <c r="WLU807" s="20"/>
      <c r="WLV807" s="20"/>
      <c r="WLW807" s="20"/>
      <c r="WLX807" s="20"/>
      <c r="WLY807" s="20"/>
      <c r="WLZ807" s="20"/>
      <c r="WMA807" s="20"/>
      <c r="WMB807" s="20"/>
      <c r="WMC807" s="20"/>
      <c r="WMD807" s="20"/>
      <c r="WME807" s="20"/>
      <c r="WMF807" s="20"/>
      <c r="WMG807" s="20"/>
      <c r="WMH807" s="20"/>
      <c r="WMI807" s="20"/>
      <c r="WMJ807" s="20"/>
      <c r="WMK807" s="20"/>
      <c r="WML807" s="20"/>
      <c r="WMM807" s="20"/>
      <c r="WMN807" s="20"/>
      <c r="WMO807" s="20"/>
      <c r="WMP807" s="20"/>
      <c r="WMQ807" s="20"/>
      <c r="WMR807" s="20"/>
      <c r="WMS807" s="20"/>
      <c r="WMT807" s="20"/>
      <c r="WMU807" s="20"/>
      <c r="WMV807" s="20"/>
      <c r="WMW807" s="20"/>
      <c r="WMX807" s="20"/>
      <c r="WMY807" s="20"/>
      <c r="WMZ807" s="20"/>
      <c r="WNA807" s="20"/>
      <c r="WNB807" s="20"/>
      <c r="WNC807" s="20"/>
      <c r="WND807" s="20"/>
      <c r="WNE807" s="20"/>
      <c r="WNF807" s="20"/>
      <c r="WNG807" s="20"/>
      <c r="WNH807" s="20"/>
      <c r="WNI807" s="20"/>
      <c r="WNJ807" s="20"/>
      <c r="WNK807" s="20"/>
      <c r="WNL807" s="20"/>
      <c r="WNM807" s="20"/>
      <c r="WNN807" s="20"/>
      <c r="WNO807" s="20"/>
      <c r="WNP807" s="20"/>
      <c r="WNQ807" s="20"/>
      <c r="WNR807" s="20"/>
      <c r="WNS807" s="20"/>
      <c r="WNT807" s="20"/>
      <c r="WNU807" s="20"/>
      <c r="WNV807" s="20"/>
      <c r="WNW807" s="20"/>
      <c r="WNX807" s="20"/>
      <c r="WNY807" s="20"/>
      <c r="WNZ807" s="20"/>
      <c r="WOA807" s="20"/>
      <c r="WOB807" s="20"/>
      <c r="WOC807" s="20"/>
      <c r="WOD807" s="20"/>
      <c r="WOE807" s="20"/>
      <c r="WOF807" s="20"/>
      <c r="WOG807" s="20"/>
      <c r="WOH807" s="20"/>
      <c r="WOI807" s="20"/>
      <c r="WOJ807" s="20"/>
      <c r="WOK807" s="20"/>
      <c r="WOL807" s="20"/>
      <c r="WOM807" s="20"/>
      <c r="WON807" s="20"/>
      <c r="WOO807" s="20"/>
      <c r="WOP807" s="20"/>
      <c r="WOQ807" s="20"/>
      <c r="WOR807" s="20"/>
      <c r="WOS807" s="20"/>
      <c r="WOT807" s="20"/>
      <c r="WOU807" s="20"/>
      <c r="WOV807" s="20"/>
      <c r="WOW807" s="20"/>
      <c r="WOX807" s="20"/>
      <c r="WOY807" s="20"/>
      <c r="WOZ807" s="20"/>
      <c r="WPA807" s="20"/>
      <c r="WPB807" s="20"/>
      <c r="WPC807" s="20"/>
      <c r="WPD807" s="20"/>
      <c r="WPE807" s="20"/>
      <c r="WPF807" s="20"/>
      <c r="WPG807" s="20"/>
      <c r="WPH807" s="20"/>
      <c r="WPI807" s="20"/>
      <c r="WPJ807" s="20"/>
      <c r="WPK807" s="20"/>
      <c r="WPL807" s="20"/>
      <c r="WPM807" s="20"/>
      <c r="WPN807" s="20"/>
      <c r="WPO807" s="20"/>
      <c r="WPP807" s="20"/>
      <c r="WPQ807" s="20"/>
      <c r="WPR807" s="20"/>
      <c r="WPS807" s="20"/>
      <c r="WPT807" s="20"/>
      <c r="WPU807" s="20"/>
      <c r="WPV807" s="20"/>
      <c r="WPW807" s="20"/>
      <c r="WPX807" s="20"/>
      <c r="WPY807" s="20"/>
      <c r="WPZ807" s="20"/>
      <c r="WQA807" s="20"/>
      <c r="WQB807" s="20"/>
      <c r="WQC807" s="20"/>
      <c r="WQD807" s="20"/>
      <c r="WQE807" s="20"/>
      <c r="WQF807" s="20"/>
      <c r="WQG807" s="20"/>
      <c r="WQH807" s="20"/>
      <c r="WQI807" s="20"/>
      <c r="WQJ807" s="20"/>
      <c r="WQK807" s="20"/>
      <c r="WQL807" s="20"/>
      <c r="WQM807" s="20"/>
      <c r="WQN807" s="20"/>
      <c r="WQO807" s="20"/>
      <c r="WQP807" s="20"/>
      <c r="WQQ807" s="20"/>
      <c r="WQR807" s="20"/>
      <c r="WQS807" s="20"/>
      <c r="WQT807" s="20"/>
      <c r="WQU807" s="20"/>
      <c r="WQV807" s="20"/>
      <c r="WQW807" s="20"/>
      <c r="WQX807" s="20"/>
      <c r="WQY807" s="20"/>
      <c r="WQZ807" s="20"/>
      <c r="WRA807" s="20"/>
      <c r="WRB807" s="20"/>
      <c r="WRC807" s="20"/>
      <c r="WRD807" s="20"/>
      <c r="WRE807" s="20"/>
      <c r="WRF807" s="20"/>
      <c r="WRG807" s="20"/>
      <c r="WRH807" s="20"/>
      <c r="WRI807" s="20"/>
      <c r="WRJ807" s="20"/>
      <c r="WRK807" s="20"/>
      <c r="WRL807" s="20"/>
      <c r="WRM807" s="20"/>
      <c r="WRN807" s="20"/>
      <c r="WRO807" s="20"/>
      <c r="WRP807" s="20"/>
      <c r="WRQ807" s="20"/>
      <c r="WRR807" s="20"/>
      <c r="WRS807" s="20"/>
      <c r="WRT807" s="20"/>
      <c r="WRU807" s="20"/>
      <c r="WRV807" s="20"/>
      <c r="WRW807" s="20"/>
      <c r="WRX807" s="20"/>
      <c r="WRY807" s="20"/>
      <c r="WRZ807" s="20"/>
      <c r="WSA807" s="20"/>
      <c r="WSB807" s="20"/>
      <c r="WSC807" s="20"/>
      <c r="WSD807" s="20"/>
      <c r="WSE807" s="20"/>
      <c r="WSF807" s="20"/>
      <c r="WSG807" s="20"/>
      <c r="WSH807" s="20"/>
      <c r="WSI807" s="20"/>
      <c r="WSJ807" s="20"/>
      <c r="WSK807" s="20"/>
      <c r="WSL807" s="20"/>
      <c r="WSM807" s="20"/>
      <c r="WSN807" s="20"/>
      <c r="WSO807" s="20"/>
      <c r="WSP807" s="20"/>
      <c r="WSQ807" s="20"/>
      <c r="WSR807" s="20"/>
      <c r="WSS807" s="20"/>
      <c r="WST807" s="20"/>
      <c r="WSU807" s="20"/>
      <c r="WSV807" s="20"/>
      <c r="WSW807" s="20"/>
      <c r="WSX807" s="20"/>
      <c r="WSY807" s="20"/>
      <c r="WSZ807" s="20"/>
      <c r="WTA807" s="20"/>
      <c r="WTB807" s="20"/>
      <c r="WTC807" s="20"/>
      <c r="WTD807" s="20"/>
      <c r="WTE807" s="20"/>
      <c r="WTF807" s="20"/>
      <c r="WTG807" s="20"/>
      <c r="WTH807" s="20"/>
      <c r="WTI807" s="20"/>
      <c r="WTJ807" s="20"/>
      <c r="WTK807" s="20"/>
      <c r="WTL807" s="20"/>
      <c r="WTM807" s="20"/>
      <c r="WTN807" s="20"/>
      <c r="WTO807" s="20"/>
      <c r="WTP807" s="20"/>
      <c r="WTQ807" s="20"/>
      <c r="WTR807" s="20"/>
      <c r="WTS807" s="20"/>
      <c r="WTT807" s="20"/>
      <c r="WTU807" s="20"/>
      <c r="WTV807" s="20"/>
      <c r="WTW807" s="20"/>
      <c r="WTX807" s="20"/>
      <c r="WTY807" s="20"/>
      <c r="WTZ807" s="20"/>
      <c r="WUA807" s="20"/>
      <c r="WUB807" s="20"/>
      <c r="WUC807" s="20"/>
      <c r="WUD807" s="20"/>
      <c r="WUE807" s="20"/>
      <c r="WUF807" s="20"/>
      <c r="WUG807" s="20"/>
      <c r="WUH807" s="20"/>
      <c r="WUI807" s="20"/>
      <c r="WUJ807" s="20"/>
      <c r="WUK807" s="20"/>
      <c r="WUL807" s="20"/>
      <c r="WUM807" s="20"/>
      <c r="WUN807" s="20"/>
      <c r="WUO807" s="20"/>
      <c r="WUP807" s="20"/>
      <c r="WUQ807" s="20"/>
      <c r="WUR807" s="20"/>
      <c r="WUS807" s="20"/>
      <c r="WUT807" s="20"/>
      <c r="WUU807" s="20"/>
      <c r="WUV807" s="20"/>
      <c r="WUW807" s="20"/>
      <c r="WUX807" s="20"/>
      <c r="WUY807" s="20"/>
      <c r="WUZ807" s="20"/>
      <c r="WVA807" s="20"/>
      <c r="WVB807" s="20"/>
      <c r="WVC807" s="20"/>
      <c r="WVD807" s="20"/>
      <c r="WVE807" s="20"/>
      <c r="WVF807" s="20"/>
      <c r="WVG807" s="20"/>
      <c r="WVH807" s="20"/>
      <c r="WVI807" s="20"/>
      <c r="WVJ807" s="20"/>
      <c r="WVK807" s="20"/>
      <c r="WVL807" s="20"/>
      <c r="WVM807" s="20"/>
      <c r="WVN807" s="20"/>
      <c r="WVO807" s="20"/>
      <c r="WVP807" s="20"/>
      <c r="WVQ807" s="20"/>
      <c r="WVR807" s="20"/>
      <c r="WVS807" s="20"/>
      <c r="WVT807" s="20"/>
      <c r="WVU807" s="20"/>
      <c r="WVV807" s="20"/>
      <c r="WVW807" s="20"/>
      <c r="WVX807" s="20"/>
      <c r="WVY807" s="20"/>
      <c r="WVZ807" s="20"/>
      <c r="WWA807" s="20"/>
      <c r="WWB807" s="20"/>
      <c r="WWC807" s="20"/>
      <c r="WWD807" s="20"/>
      <c r="WWE807" s="20"/>
      <c r="WWF807" s="20"/>
      <c r="WWG807" s="20"/>
      <c r="WWH807" s="20"/>
      <c r="WWI807" s="20"/>
      <c r="WWJ807" s="20"/>
      <c r="WWK807" s="20"/>
      <c r="WWL807" s="20"/>
      <c r="WWM807" s="20"/>
      <c r="WWN807" s="20"/>
      <c r="WWO807" s="20"/>
      <c r="WWP807" s="20"/>
      <c r="WWQ807" s="20"/>
      <c r="WWR807" s="20"/>
      <c r="WWS807" s="20"/>
      <c r="WWT807" s="20"/>
      <c r="WWU807" s="20"/>
      <c r="WWV807" s="20"/>
      <c r="WWW807" s="20"/>
      <c r="WWX807" s="20"/>
      <c r="WWY807" s="20"/>
      <c r="WWZ807" s="20"/>
      <c r="WXA807" s="20"/>
      <c r="WXB807" s="20"/>
      <c r="WXC807" s="20"/>
      <c r="WXD807" s="20"/>
      <c r="WXE807" s="20"/>
      <c r="WXF807" s="20"/>
      <c r="WXG807" s="20"/>
      <c r="WXH807" s="20"/>
      <c r="WXI807" s="20"/>
      <c r="WXJ807" s="20"/>
      <c r="WXK807" s="20"/>
      <c r="WXL807" s="20"/>
      <c r="WXM807" s="20"/>
      <c r="WXN807" s="20"/>
      <c r="WXO807" s="20"/>
      <c r="WXP807" s="20"/>
      <c r="WXQ807" s="20"/>
      <c r="WXR807" s="20"/>
      <c r="WXS807" s="20"/>
      <c r="WXT807" s="20"/>
      <c r="WXU807" s="20"/>
      <c r="WXV807" s="20"/>
      <c r="WXW807" s="20"/>
      <c r="WXX807" s="20"/>
      <c r="WXY807" s="20"/>
      <c r="WXZ807" s="20"/>
      <c r="WYA807" s="20"/>
      <c r="WYB807" s="20"/>
      <c r="WYC807" s="20"/>
      <c r="WYD807" s="20"/>
      <c r="WYE807" s="20"/>
      <c r="WYF807" s="20"/>
      <c r="WYG807" s="20"/>
      <c r="WYH807" s="20"/>
      <c r="WYI807" s="20"/>
      <c r="WYJ807" s="20"/>
      <c r="WYK807" s="20"/>
      <c r="WYL807" s="20"/>
      <c r="WYM807" s="20"/>
      <c r="WYN807" s="20"/>
      <c r="WYO807" s="20"/>
      <c r="WYP807" s="20"/>
      <c r="WYQ807" s="20"/>
      <c r="WYR807" s="20"/>
      <c r="WYS807" s="20"/>
      <c r="WYT807" s="20"/>
      <c r="WYU807" s="20"/>
      <c r="WYV807" s="20"/>
      <c r="WYW807" s="20"/>
      <c r="WYX807" s="20"/>
      <c r="WYY807" s="20"/>
      <c r="WYZ807" s="20"/>
      <c r="WZA807" s="20"/>
      <c r="WZB807" s="20"/>
      <c r="WZC807" s="20"/>
      <c r="WZD807" s="20"/>
      <c r="WZE807" s="20"/>
      <c r="WZF807" s="20"/>
      <c r="WZG807" s="20"/>
      <c r="WZH807" s="20"/>
      <c r="WZI807" s="20"/>
      <c r="WZJ807" s="20"/>
      <c r="WZK807" s="20"/>
      <c r="WZL807" s="20"/>
      <c r="WZM807" s="20"/>
      <c r="WZN807" s="20"/>
      <c r="WZO807" s="20"/>
      <c r="WZP807" s="20"/>
      <c r="WZQ807" s="20"/>
      <c r="WZR807" s="20"/>
      <c r="WZS807" s="20"/>
      <c r="WZT807" s="20"/>
      <c r="WZU807" s="20"/>
      <c r="WZV807" s="20"/>
      <c r="WZW807" s="20"/>
      <c r="WZX807" s="20"/>
      <c r="WZY807" s="20"/>
      <c r="WZZ807" s="20"/>
      <c r="XAA807" s="20"/>
      <c r="XAB807" s="20"/>
      <c r="XAC807" s="20"/>
      <c r="XAD807" s="20"/>
      <c r="XAE807" s="20"/>
      <c r="XAF807" s="20"/>
      <c r="XAG807" s="20"/>
      <c r="XAH807" s="20"/>
      <c r="XAI807" s="20"/>
      <c r="XAJ807" s="20"/>
      <c r="XAK807" s="20"/>
      <c r="XAL807" s="20"/>
      <c r="XAM807" s="20"/>
      <c r="XAN807" s="20"/>
      <c r="XAO807" s="20"/>
      <c r="XAP807" s="20"/>
      <c r="XAQ807" s="20"/>
      <c r="XAR807" s="20"/>
      <c r="XAS807" s="20"/>
      <c r="XAT807" s="20"/>
      <c r="XAU807" s="20"/>
      <c r="XAV807" s="20"/>
      <c r="XAW807" s="20"/>
      <c r="XAX807" s="20"/>
      <c r="XAY807" s="20"/>
      <c r="XAZ807" s="20"/>
      <c r="XBA807" s="20"/>
      <c r="XBB807" s="20"/>
      <c r="XBC807" s="20"/>
      <c r="XBD807" s="20"/>
      <c r="XBE807" s="20"/>
      <c r="XBF807" s="20"/>
      <c r="XBG807" s="20"/>
      <c r="XBH807" s="20"/>
      <c r="XBI807" s="20"/>
      <c r="XBJ807" s="20"/>
      <c r="XBK807" s="20"/>
      <c r="XBL807" s="20"/>
      <c r="XBM807" s="20"/>
      <c r="XBN807" s="20"/>
      <c r="XBO807" s="20"/>
      <c r="XBP807" s="20"/>
      <c r="XBQ807" s="20"/>
      <c r="XBR807" s="20"/>
      <c r="XBS807" s="20"/>
      <c r="XBT807" s="20"/>
      <c r="XBU807" s="20"/>
      <c r="XBV807" s="20"/>
      <c r="XBW807" s="20"/>
      <c r="XBX807" s="20"/>
      <c r="XBY807" s="20"/>
      <c r="XBZ807" s="20"/>
      <c r="XCA807" s="20"/>
      <c r="XCB807" s="20"/>
      <c r="XCC807" s="20"/>
      <c r="XCD807" s="20"/>
      <c r="XCE807" s="20"/>
      <c r="XCF807" s="20"/>
      <c r="XCG807" s="20"/>
      <c r="XCH807" s="20"/>
      <c r="XCI807" s="20"/>
      <c r="XCJ807" s="20"/>
      <c r="XCK807" s="20"/>
      <c r="XCL807" s="20"/>
      <c r="XCM807" s="20"/>
      <c r="XCN807" s="20"/>
      <c r="XCO807" s="20"/>
      <c r="XCP807" s="20"/>
      <c r="XCQ807" s="20"/>
      <c r="XCR807" s="20"/>
      <c r="XCS807" s="20"/>
      <c r="XCT807" s="20"/>
      <c r="XCU807" s="20"/>
      <c r="XCV807" s="20"/>
      <c r="XCW807" s="20"/>
      <c r="XCX807" s="20"/>
      <c r="XCY807" s="20"/>
      <c r="XCZ807" s="20"/>
      <c r="XDA807" s="20"/>
      <c r="XDB807" s="20"/>
      <c r="XDC807" s="20"/>
      <c r="XDD807" s="20"/>
      <c r="XDE807" s="20"/>
      <c r="XDF807" s="20"/>
      <c r="XDG807" s="20"/>
      <c r="XDH807" s="20"/>
      <c r="XDI807" s="20"/>
      <c r="XDJ807" s="20"/>
      <c r="XDK807" s="20"/>
      <c r="XDL807" s="20"/>
      <c r="XDM807" s="20"/>
      <c r="XDN807" s="20"/>
      <c r="XDO807" s="20"/>
      <c r="XDP807" s="20"/>
      <c r="XDQ807" s="20"/>
      <c r="XDR807" s="20"/>
      <c r="XDS807" s="20"/>
      <c r="XDT807" s="20"/>
    </row>
    <row r="808" s="12" customFormat="1" ht="36" spans="1:16348">
      <c r="A808" s="35">
        <v>799</v>
      </c>
      <c r="B808" s="53" t="s">
        <v>2432</v>
      </c>
      <c r="C808" s="36" t="s">
        <v>31</v>
      </c>
      <c r="D808" s="193" t="s">
        <v>34</v>
      </c>
      <c r="E808" s="194" t="s">
        <v>1807</v>
      </c>
      <c r="F808" s="37">
        <v>44378</v>
      </c>
      <c r="G808" s="37">
        <v>44501</v>
      </c>
      <c r="H808" s="36" t="s">
        <v>2414</v>
      </c>
      <c r="I808" s="36" t="s">
        <v>2433</v>
      </c>
      <c r="J808" s="53">
        <v>80</v>
      </c>
      <c r="K808" s="53"/>
      <c r="L808" s="53">
        <v>80</v>
      </c>
      <c r="M808" s="197"/>
      <c r="N808" s="197"/>
      <c r="O808" s="53">
        <v>1</v>
      </c>
      <c r="P808" s="36">
        <v>159</v>
      </c>
      <c r="Q808" s="36">
        <v>588</v>
      </c>
      <c r="R808" s="197">
        <v>1</v>
      </c>
      <c r="S808" s="36">
        <v>159</v>
      </c>
      <c r="T808" s="36">
        <v>588</v>
      </c>
      <c r="U808" s="193" t="s">
        <v>2434</v>
      </c>
      <c r="V808" s="42" t="s">
        <v>39</v>
      </c>
      <c r="W808" s="36" t="s">
        <v>54</v>
      </c>
      <c r="X808" s="201"/>
      <c r="Y808" s="201"/>
      <c r="Z808" s="201"/>
      <c r="AA808" s="201"/>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c r="BG808" s="201"/>
      <c r="BH808" s="201"/>
      <c r="BI808" s="201"/>
      <c r="BJ808" s="201"/>
      <c r="BK808" s="201"/>
      <c r="BL808" s="201"/>
      <c r="BM808" s="201"/>
      <c r="BN808" s="201"/>
      <c r="BO808" s="201"/>
      <c r="BP808" s="201"/>
      <c r="BQ808" s="201"/>
      <c r="BR808" s="201"/>
      <c r="BS808" s="201"/>
      <c r="BT808" s="201"/>
      <c r="BU808" s="201"/>
      <c r="BV808" s="201"/>
      <c r="BW808" s="201"/>
      <c r="BX808" s="201"/>
      <c r="BY808" s="201"/>
      <c r="BZ808" s="201"/>
      <c r="CA808" s="201"/>
      <c r="CB808" s="201"/>
      <c r="CC808" s="201"/>
      <c r="CD808" s="201"/>
      <c r="CE808" s="201"/>
      <c r="CF808" s="201"/>
      <c r="CG808" s="201"/>
      <c r="CH808" s="201"/>
      <c r="CI808" s="201"/>
      <c r="CJ808" s="201"/>
      <c r="CK808" s="201"/>
      <c r="CL808" s="201"/>
      <c r="CM808" s="201"/>
      <c r="CN808" s="201"/>
      <c r="CO808" s="201"/>
      <c r="CP808" s="201"/>
      <c r="CQ808" s="201"/>
      <c r="CR808" s="201"/>
      <c r="CS808" s="201"/>
      <c r="CT808" s="201"/>
      <c r="CU808" s="201"/>
      <c r="CV808" s="201"/>
      <c r="CW808" s="201"/>
      <c r="CX808" s="201"/>
      <c r="CY808" s="201"/>
      <c r="CZ808" s="201"/>
      <c r="DA808" s="201"/>
      <c r="DB808" s="201"/>
      <c r="DC808" s="201"/>
      <c r="DD808" s="201"/>
      <c r="DE808" s="201"/>
      <c r="DF808" s="201"/>
      <c r="DG808" s="201"/>
      <c r="DH808" s="201"/>
      <c r="DI808" s="201"/>
      <c r="DJ808" s="201"/>
      <c r="DK808" s="201"/>
      <c r="DL808" s="201"/>
      <c r="DM808" s="201"/>
      <c r="DN808" s="201"/>
      <c r="DO808" s="201"/>
      <c r="DP808" s="201"/>
      <c r="DQ808" s="201"/>
      <c r="DR808" s="201"/>
      <c r="DS808" s="201"/>
      <c r="DT808" s="201"/>
      <c r="DU808" s="201"/>
      <c r="DV808" s="201"/>
      <c r="DW808" s="201"/>
      <c r="DX808" s="201"/>
      <c r="DY808" s="201"/>
      <c r="DZ808" s="201"/>
      <c r="EA808" s="201"/>
      <c r="EB808" s="201"/>
      <c r="EC808" s="201"/>
      <c r="ED808" s="201"/>
      <c r="EE808" s="201"/>
      <c r="EF808" s="201"/>
      <c r="EG808" s="201"/>
      <c r="EH808" s="201"/>
      <c r="EI808" s="201"/>
      <c r="EJ808" s="201"/>
      <c r="EK808" s="201"/>
      <c r="EL808" s="201"/>
      <c r="EM808" s="201"/>
      <c r="EN808" s="201"/>
      <c r="EO808" s="201"/>
      <c r="EP808" s="201"/>
      <c r="EQ808" s="201"/>
      <c r="ER808" s="201"/>
      <c r="ES808" s="201"/>
      <c r="ET808" s="201"/>
      <c r="EU808" s="201"/>
      <c r="EV808" s="201"/>
      <c r="EW808" s="201"/>
      <c r="EX808" s="201"/>
      <c r="EY808" s="201"/>
      <c r="EZ808" s="201"/>
      <c r="FA808" s="201"/>
      <c r="FB808" s="201"/>
      <c r="FC808" s="201"/>
      <c r="FD808" s="201"/>
      <c r="FE808" s="201"/>
      <c r="FF808" s="201"/>
      <c r="FG808" s="201"/>
      <c r="FH808" s="201"/>
      <c r="FI808" s="201"/>
      <c r="FJ808" s="201"/>
      <c r="FK808" s="201"/>
      <c r="FL808" s="201"/>
      <c r="FM808" s="201"/>
      <c r="FN808" s="201"/>
      <c r="FO808" s="201"/>
      <c r="FP808" s="201"/>
      <c r="FQ808" s="201"/>
      <c r="FR808" s="201"/>
      <c r="FS808" s="201"/>
      <c r="FT808" s="201"/>
      <c r="FU808" s="201"/>
      <c r="FV808" s="201"/>
      <c r="FW808" s="201"/>
      <c r="FX808" s="201"/>
      <c r="FY808" s="201"/>
      <c r="FZ808" s="201"/>
      <c r="GA808" s="201"/>
      <c r="GB808" s="201"/>
      <c r="GC808" s="201"/>
      <c r="GD808" s="201"/>
      <c r="GE808" s="201"/>
      <c r="GF808" s="201"/>
      <c r="GG808" s="201"/>
      <c r="GH808" s="201"/>
      <c r="GI808" s="201"/>
      <c r="GJ808" s="201"/>
      <c r="GK808" s="201"/>
      <c r="GL808" s="201"/>
      <c r="GM808" s="201"/>
      <c r="GN808" s="201"/>
      <c r="GO808" s="201"/>
      <c r="GP808" s="201"/>
      <c r="GQ808" s="201"/>
      <c r="GR808" s="201"/>
      <c r="GS808" s="201"/>
      <c r="GT808" s="201"/>
      <c r="GU808" s="201"/>
      <c r="GV808" s="201"/>
      <c r="GW808" s="201"/>
      <c r="GX808" s="201"/>
      <c r="GY808" s="201"/>
      <c r="GZ808" s="201"/>
      <c r="HA808" s="201"/>
      <c r="HB808" s="201"/>
      <c r="HC808" s="201"/>
      <c r="HD808" s="201"/>
      <c r="HE808" s="201"/>
      <c r="HF808" s="201"/>
      <c r="HG808" s="201"/>
      <c r="HH808" s="201"/>
      <c r="HI808" s="201"/>
      <c r="HJ808" s="201"/>
      <c r="HK808" s="201"/>
      <c r="HL808" s="201"/>
      <c r="HM808" s="201"/>
      <c r="HN808" s="201"/>
      <c r="HO808" s="201"/>
      <c r="HP808" s="201"/>
      <c r="HQ808" s="201"/>
      <c r="HR808" s="201"/>
      <c r="HS808" s="201"/>
      <c r="HT808" s="201"/>
      <c r="HU808" s="201"/>
      <c r="HV808" s="201"/>
      <c r="HW808" s="201"/>
      <c r="HX808" s="201"/>
      <c r="HY808" s="201"/>
      <c r="HZ808" s="201"/>
      <c r="IA808" s="201"/>
      <c r="IB808" s="201"/>
      <c r="IC808" s="201"/>
      <c r="ID808" s="201"/>
      <c r="IE808" s="201"/>
      <c r="IF808" s="201"/>
      <c r="IG808" s="201"/>
      <c r="IH808" s="201"/>
      <c r="II808" s="201"/>
      <c r="IJ808" s="201"/>
      <c r="IK808" s="201"/>
      <c r="IL808" s="201"/>
      <c r="IM808" s="201"/>
      <c r="IN808" s="201"/>
      <c r="IO808" s="201"/>
      <c r="IP808" s="201"/>
      <c r="IQ808" s="201"/>
      <c r="IR808" s="201"/>
      <c r="IS808" s="201"/>
      <c r="IT808" s="201"/>
      <c r="IU808" s="201"/>
      <c r="IV808" s="201"/>
      <c r="IW808" s="201"/>
      <c r="IX808" s="201"/>
      <c r="IY808" s="201"/>
      <c r="IZ808" s="201"/>
      <c r="JA808" s="201"/>
      <c r="JB808" s="201"/>
      <c r="JC808" s="201"/>
      <c r="JD808" s="201"/>
      <c r="JE808" s="201"/>
      <c r="JF808" s="201"/>
      <c r="JG808" s="201"/>
      <c r="JH808" s="201"/>
      <c r="JI808" s="201"/>
      <c r="JJ808" s="201"/>
      <c r="JK808" s="201"/>
      <c r="JL808" s="201"/>
      <c r="JM808" s="201"/>
      <c r="JN808" s="201"/>
      <c r="JO808" s="201"/>
      <c r="JP808" s="201"/>
      <c r="JQ808" s="201"/>
      <c r="JR808" s="201"/>
      <c r="JS808" s="201"/>
      <c r="JT808" s="201"/>
      <c r="JU808" s="201"/>
      <c r="JV808" s="201"/>
      <c r="JW808" s="201"/>
      <c r="JX808" s="201"/>
      <c r="JY808" s="201"/>
      <c r="JZ808" s="201"/>
      <c r="KA808" s="201"/>
      <c r="KB808" s="201"/>
      <c r="KC808" s="201"/>
      <c r="KD808" s="201"/>
      <c r="KE808" s="201"/>
      <c r="KF808" s="201"/>
      <c r="KG808" s="201"/>
      <c r="KH808" s="201"/>
      <c r="KI808" s="201"/>
      <c r="KJ808" s="201"/>
      <c r="KK808" s="201"/>
      <c r="KL808" s="201"/>
      <c r="KM808" s="201"/>
      <c r="KN808" s="201"/>
      <c r="KO808" s="201"/>
      <c r="KP808" s="201"/>
      <c r="KQ808" s="201"/>
      <c r="KR808" s="201"/>
      <c r="KS808" s="201"/>
      <c r="KT808" s="201"/>
      <c r="KU808" s="201"/>
      <c r="KV808" s="201"/>
      <c r="KW808" s="201"/>
      <c r="KX808" s="201"/>
      <c r="KY808" s="201"/>
      <c r="KZ808" s="201"/>
      <c r="LA808" s="201"/>
      <c r="LB808" s="201"/>
      <c r="LC808" s="201"/>
      <c r="LD808" s="201"/>
      <c r="LE808" s="201"/>
      <c r="LF808" s="201"/>
      <c r="LG808" s="201"/>
      <c r="LH808" s="201"/>
      <c r="LI808" s="201"/>
      <c r="LJ808" s="201"/>
      <c r="LK808" s="201"/>
      <c r="LL808" s="201"/>
      <c r="LM808" s="201"/>
      <c r="LN808" s="201"/>
      <c r="LO808" s="201"/>
      <c r="LP808" s="201"/>
      <c r="LQ808" s="201"/>
      <c r="LR808" s="201"/>
      <c r="LS808" s="201"/>
      <c r="LT808" s="201"/>
      <c r="LU808" s="201"/>
      <c r="LV808" s="201"/>
      <c r="LW808" s="201"/>
      <c r="LX808" s="201"/>
      <c r="LY808" s="201"/>
      <c r="LZ808" s="201"/>
      <c r="MA808" s="201"/>
      <c r="MB808" s="201"/>
      <c r="MC808" s="201"/>
      <c r="MD808" s="201"/>
      <c r="ME808" s="201"/>
      <c r="MF808" s="201"/>
      <c r="MG808" s="201"/>
      <c r="MH808" s="201"/>
      <c r="MI808" s="201"/>
      <c r="MJ808" s="201"/>
      <c r="MK808" s="201"/>
      <c r="ML808" s="201"/>
      <c r="MM808" s="201"/>
      <c r="MN808" s="201"/>
      <c r="MO808" s="201"/>
      <c r="MP808" s="201"/>
      <c r="MQ808" s="201"/>
      <c r="MR808" s="201"/>
      <c r="MS808" s="201"/>
      <c r="MT808" s="201"/>
      <c r="MU808" s="201"/>
      <c r="MV808" s="201"/>
      <c r="MW808" s="201"/>
      <c r="MX808" s="201"/>
      <c r="MY808" s="201"/>
      <c r="MZ808" s="201"/>
      <c r="NA808" s="201"/>
      <c r="NB808" s="201"/>
      <c r="NC808" s="201"/>
      <c r="ND808" s="201"/>
      <c r="NE808" s="201"/>
      <c r="NF808" s="201"/>
      <c r="NG808" s="201"/>
      <c r="NH808" s="201"/>
      <c r="NI808" s="201"/>
      <c r="NJ808" s="201"/>
      <c r="NK808" s="201"/>
      <c r="NL808" s="201"/>
      <c r="NM808" s="201"/>
      <c r="NN808" s="201"/>
      <c r="NO808" s="201"/>
      <c r="NP808" s="201"/>
      <c r="NQ808" s="201"/>
      <c r="NR808" s="201"/>
      <c r="NS808" s="201"/>
      <c r="NT808" s="201"/>
      <c r="NU808" s="201"/>
      <c r="NV808" s="201"/>
      <c r="NW808" s="201"/>
      <c r="NX808" s="201"/>
      <c r="NY808" s="201"/>
      <c r="NZ808" s="201"/>
      <c r="OA808" s="201"/>
      <c r="OB808" s="201"/>
      <c r="OC808" s="201"/>
      <c r="OD808" s="201"/>
      <c r="OE808" s="201"/>
      <c r="OF808" s="201"/>
      <c r="OG808" s="201"/>
      <c r="OH808" s="201"/>
      <c r="OI808" s="201"/>
      <c r="OJ808" s="201"/>
      <c r="OK808" s="201"/>
      <c r="OL808" s="201"/>
      <c r="OM808" s="201"/>
      <c r="ON808" s="201"/>
      <c r="OO808" s="201"/>
      <c r="OP808" s="201"/>
      <c r="OQ808" s="201"/>
      <c r="OR808" s="201"/>
      <c r="OS808" s="201"/>
      <c r="OT808" s="201"/>
      <c r="OU808" s="201"/>
      <c r="OV808" s="201"/>
      <c r="OW808" s="201"/>
      <c r="OX808" s="201"/>
      <c r="OY808" s="201"/>
      <c r="OZ808" s="201"/>
      <c r="PA808" s="201"/>
      <c r="PB808" s="201"/>
      <c r="PC808" s="201"/>
      <c r="PD808" s="201"/>
      <c r="PE808" s="201"/>
      <c r="PF808" s="201"/>
      <c r="PG808" s="201"/>
      <c r="PH808" s="201"/>
      <c r="PI808" s="201"/>
      <c r="PJ808" s="201"/>
      <c r="PK808" s="201"/>
      <c r="PL808" s="201"/>
      <c r="PM808" s="201"/>
      <c r="PN808" s="201"/>
      <c r="PO808" s="201"/>
      <c r="PP808" s="201"/>
      <c r="PQ808" s="201"/>
      <c r="PR808" s="201"/>
      <c r="PS808" s="201"/>
      <c r="PT808" s="201"/>
      <c r="PU808" s="201"/>
      <c r="PV808" s="201"/>
      <c r="PW808" s="201"/>
      <c r="PX808" s="201"/>
      <c r="PY808" s="201"/>
      <c r="PZ808" s="201"/>
      <c r="QA808" s="201"/>
      <c r="QB808" s="201"/>
      <c r="QC808" s="201"/>
      <c r="QD808" s="201"/>
      <c r="QE808" s="201"/>
      <c r="QF808" s="201"/>
      <c r="QG808" s="201"/>
      <c r="QH808" s="201"/>
      <c r="QI808" s="201"/>
      <c r="QJ808" s="201"/>
      <c r="QK808" s="201"/>
      <c r="QL808" s="201"/>
      <c r="QM808" s="201"/>
      <c r="QN808" s="201"/>
      <c r="QO808" s="201"/>
      <c r="QP808" s="201"/>
      <c r="QQ808" s="201"/>
      <c r="QR808" s="201"/>
      <c r="QS808" s="201"/>
      <c r="QT808" s="201"/>
      <c r="QU808" s="201"/>
      <c r="QV808" s="201"/>
      <c r="QW808" s="201"/>
      <c r="QX808" s="201"/>
      <c r="QY808" s="201"/>
      <c r="QZ808" s="201"/>
      <c r="RA808" s="201"/>
      <c r="RB808" s="201"/>
      <c r="RC808" s="201"/>
      <c r="RD808" s="201"/>
      <c r="RE808" s="201"/>
      <c r="RF808" s="201"/>
      <c r="RG808" s="201"/>
      <c r="RH808" s="201"/>
      <c r="RI808" s="201"/>
      <c r="RJ808" s="201"/>
      <c r="RK808" s="201"/>
      <c r="RL808" s="201"/>
      <c r="RM808" s="201"/>
      <c r="RN808" s="201"/>
      <c r="RO808" s="201"/>
      <c r="RP808" s="201"/>
      <c r="RQ808" s="201"/>
      <c r="RR808" s="201"/>
      <c r="RS808" s="201"/>
      <c r="RT808" s="201"/>
      <c r="RU808" s="201"/>
      <c r="RV808" s="201"/>
      <c r="RW808" s="201"/>
      <c r="RX808" s="201"/>
      <c r="RY808" s="201"/>
      <c r="RZ808" s="201"/>
      <c r="SA808" s="201"/>
      <c r="SB808" s="201"/>
      <c r="SC808" s="201"/>
      <c r="SD808" s="201"/>
      <c r="SE808" s="201"/>
      <c r="SF808" s="201"/>
      <c r="SG808" s="201"/>
      <c r="SH808" s="201"/>
      <c r="SI808" s="201"/>
      <c r="SJ808" s="201"/>
      <c r="SK808" s="201"/>
      <c r="SL808" s="201"/>
      <c r="SM808" s="201"/>
      <c r="SN808" s="201"/>
      <c r="SO808" s="201"/>
      <c r="SP808" s="201"/>
      <c r="SQ808" s="201"/>
      <c r="SR808" s="201"/>
      <c r="SS808" s="201"/>
      <c r="ST808" s="201"/>
      <c r="SU808" s="201"/>
      <c r="SV808" s="201"/>
      <c r="SW808" s="201"/>
      <c r="SX808" s="201"/>
      <c r="SY808" s="201"/>
      <c r="SZ808" s="201"/>
      <c r="TA808" s="201"/>
      <c r="TB808" s="201"/>
      <c r="TC808" s="201"/>
      <c r="TD808" s="201"/>
      <c r="TE808" s="201"/>
      <c r="TF808" s="201"/>
      <c r="TG808" s="201"/>
      <c r="TH808" s="201"/>
      <c r="TI808" s="201"/>
      <c r="TJ808" s="201"/>
      <c r="TK808" s="201"/>
      <c r="TL808" s="201"/>
      <c r="TM808" s="201"/>
      <c r="TN808" s="201"/>
      <c r="TO808" s="201"/>
      <c r="TP808" s="201"/>
      <c r="TQ808" s="201"/>
      <c r="TR808" s="201"/>
      <c r="TS808" s="201"/>
      <c r="TT808" s="201"/>
      <c r="TU808" s="201"/>
      <c r="TV808" s="201"/>
      <c r="TW808" s="201"/>
      <c r="TX808" s="201"/>
      <c r="TY808" s="201"/>
      <c r="TZ808" s="201"/>
      <c r="UA808" s="201"/>
      <c r="UB808" s="201"/>
      <c r="UC808" s="201"/>
      <c r="UD808" s="201"/>
      <c r="UE808" s="201"/>
      <c r="UF808" s="201"/>
      <c r="UG808" s="201"/>
      <c r="UH808" s="201"/>
      <c r="UI808" s="201"/>
      <c r="UJ808" s="201"/>
      <c r="UK808" s="201"/>
      <c r="UL808" s="201"/>
      <c r="UM808" s="201"/>
      <c r="UN808" s="201"/>
      <c r="UO808" s="201"/>
      <c r="UP808" s="201"/>
      <c r="UQ808" s="201"/>
      <c r="UR808" s="201"/>
      <c r="US808" s="201"/>
      <c r="UT808" s="201"/>
      <c r="UU808" s="201"/>
      <c r="UV808" s="201"/>
      <c r="UW808" s="201"/>
      <c r="UX808" s="201"/>
      <c r="UY808" s="201"/>
      <c r="UZ808" s="201"/>
      <c r="VA808" s="201"/>
      <c r="VB808" s="201"/>
      <c r="VC808" s="201"/>
      <c r="VD808" s="201"/>
      <c r="VE808" s="201"/>
      <c r="VF808" s="201"/>
      <c r="VG808" s="201"/>
      <c r="VH808" s="201"/>
      <c r="VI808" s="201"/>
      <c r="VJ808" s="201"/>
      <c r="VK808" s="201"/>
      <c r="VL808" s="201"/>
      <c r="VM808" s="201"/>
      <c r="VN808" s="201"/>
      <c r="VO808" s="201"/>
      <c r="VP808" s="201"/>
      <c r="VQ808" s="201"/>
      <c r="VR808" s="201"/>
      <c r="VS808" s="201"/>
      <c r="VT808" s="201"/>
      <c r="VU808" s="201"/>
      <c r="VV808" s="201"/>
      <c r="VW808" s="201"/>
      <c r="VX808" s="201"/>
      <c r="VY808" s="201"/>
      <c r="VZ808" s="201"/>
      <c r="WA808" s="201"/>
      <c r="WB808" s="201"/>
      <c r="WC808" s="201"/>
      <c r="WD808" s="201"/>
      <c r="WE808" s="201"/>
      <c r="WF808" s="201"/>
      <c r="WG808" s="201"/>
      <c r="WH808" s="201"/>
      <c r="WI808" s="201"/>
      <c r="WJ808" s="201"/>
      <c r="WK808" s="201"/>
      <c r="WL808" s="201"/>
      <c r="WM808" s="201"/>
      <c r="WN808" s="201"/>
      <c r="WO808" s="201"/>
      <c r="WP808" s="201"/>
      <c r="WQ808" s="201"/>
      <c r="WR808" s="201"/>
      <c r="WS808" s="201"/>
      <c r="WT808" s="201"/>
      <c r="WU808" s="201"/>
      <c r="WV808" s="201"/>
      <c r="WW808" s="201"/>
      <c r="WX808" s="201"/>
      <c r="WY808" s="201"/>
      <c r="WZ808" s="201"/>
      <c r="XA808" s="201"/>
      <c r="XB808" s="201"/>
      <c r="XC808" s="201"/>
      <c r="XD808" s="201"/>
      <c r="XE808" s="201"/>
      <c r="XF808" s="201"/>
      <c r="XG808" s="201"/>
      <c r="XH808" s="201"/>
      <c r="XI808" s="201"/>
      <c r="XJ808" s="201"/>
      <c r="XK808" s="201"/>
      <c r="XL808" s="201"/>
      <c r="XM808" s="201"/>
      <c r="XN808" s="201"/>
      <c r="XO808" s="201"/>
      <c r="XP808" s="201"/>
      <c r="XQ808" s="201"/>
      <c r="XR808" s="201"/>
      <c r="XS808" s="201"/>
      <c r="XT808" s="201"/>
      <c r="XU808" s="201"/>
      <c r="XV808" s="201"/>
      <c r="XW808" s="201"/>
      <c r="XX808" s="201"/>
      <c r="XY808" s="201"/>
      <c r="XZ808" s="201"/>
      <c r="YA808" s="201"/>
      <c r="YB808" s="201"/>
      <c r="YC808" s="201"/>
      <c r="YD808" s="201"/>
      <c r="YE808" s="201"/>
      <c r="YF808" s="201"/>
      <c r="YG808" s="201"/>
      <c r="YH808" s="201"/>
      <c r="YI808" s="201"/>
      <c r="YJ808" s="201"/>
      <c r="YK808" s="201"/>
      <c r="YL808" s="201"/>
      <c r="YM808" s="201"/>
      <c r="YN808" s="201"/>
      <c r="YO808" s="201"/>
      <c r="YP808" s="201"/>
      <c r="YQ808" s="201"/>
      <c r="YR808" s="201"/>
      <c r="YS808" s="201"/>
      <c r="YT808" s="201"/>
      <c r="YU808" s="201"/>
      <c r="YV808" s="201"/>
      <c r="YW808" s="201"/>
      <c r="YX808" s="201"/>
      <c r="YY808" s="201"/>
      <c r="YZ808" s="201"/>
      <c r="ZA808" s="201"/>
      <c r="ZB808" s="201"/>
      <c r="ZC808" s="201"/>
      <c r="ZD808" s="201"/>
      <c r="ZE808" s="201"/>
      <c r="ZF808" s="201"/>
      <c r="ZG808" s="201"/>
      <c r="ZH808" s="201"/>
      <c r="ZI808" s="201"/>
      <c r="ZJ808" s="201"/>
      <c r="ZK808" s="201"/>
      <c r="ZL808" s="201"/>
      <c r="ZM808" s="201"/>
      <c r="ZN808" s="201"/>
      <c r="ZO808" s="201"/>
      <c r="ZP808" s="201"/>
      <c r="ZQ808" s="201"/>
      <c r="ZR808" s="201"/>
      <c r="ZS808" s="201"/>
      <c r="ZT808" s="201"/>
      <c r="ZU808" s="201"/>
      <c r="ZV808" s="201"/>
      <c r="ZW808" s="201"/>
      <c r="ZX808" s="201"/>
      <c r="ZY808" s="201"/>
      <c r="ZZ808" s="201"/>
      <c r="AAA808" s="201"/>
      <c r="AAB808" s="201"/>
      <c r="AAC808" s="201"/>
      <c r="AAD808" s="201"/>
      <c r="AAE808" s="201"/>
      <c r="AAF808" s="201"/>
      <c r="AAG808" s="201"/>
      <c r="AAH808" s="201"/>
      <c r="AAI808" s="201"/>
      <c r="AAJ808" s="201"/>
      <c r="AAK808" s="201"/>
      <c r="AAL808" s="201"/>
      <c r="AAM808" s="201"/>
      <c r="AAN808" s="201"/>
      <c r="AAO808" s="201"/>
      <c r="AAP808" s="201"/>
      <c r="AAQ808" s="201"/>
      <c r="AAR808" s="201"/>
      <c r="AAS808" s="201"/>
      <c r="AAT808" s="201"/>
      <c r="AAU808" s="201"/>
      <c r="AAV808" s="201"/>
      <c r="AAW808" s="201"/>
      <c r="AAX808" s="201"/>
      <c r="AAY808" s="201"/>
      <c r="AAZ808" s="201"/>
      <c r="ABA808" s="201"/>
      <c r="ABB808" s="201"/>
      <c r="ABC808" s="201"/>
      <c r="ABD808" s="201"/>
      <c r="ABE808" s="201"/>
      <c r="ABF808" s="201"/>
      <c r="ABG808" s="201"/>
      <c r="ABH808" s="201"/>
      <c r="ABI808" s="201"/>
      <c r="ABJ808" s="201"/>
      <c r="ABK808" s="201"/>
      <c r="ABL808" s="201"/>
      <c r="ABM808" s="201"/>
      <c r="ABN808" s="201"/>
      <c r="ABO808" s="201"/>
      <c r="ABP808" s="201"/>
      <c r="ABQ808" s="201"/>
      <c r="ABR808" s="201"/>
      <c r="ABS808" s="201"/>
      <c r="ABT808" s="201"/>
      <c r="ABU808" s="201"/>
      <c r="ABV808" s="201"/>
      <c r="ABW808" s="201"/>
      <c r="ABX808" s="201"/>
      <c r="ABY808" s="201"/>
      <c r="ABZ808" s="201"/>
      <c r="ACA808" s="201"/>
      <c r="ACB808" s="201"/>
      <c r="ACC808" s="201"/>
      <c r="ACD808" s="201"/>
      <c r="ACE808" s="201"/>
      <c r="ACF808" s="201"/>
      <c r="ACG808" s="201"/>
      <c r="ACH808" s="201"/>
      <c r="ACI808" s="201"/>
      <c r="ACJ808" s="201"/>
      <c r="ACK808" s="201"/>
      <c r="ACL808" s="201"/>
      <c r="ACM808" s="201"/>
      <c r="ACN808" s="201"/>
      <c r="ACO808" s="201"/>
      <c r="ACP808" s="201"/>
      <c r="ACQ808" s="201"/>
      <c r="ACR808" s="201"/>
      <c r="ACS808" s="201"/>
      <c r="ACT808" s="201"/>
      <c r="ACU808" s="201"/>
      <c r="ACV808" s="201"/>
      <c r="ACW808" s="201"/>
      <c r="ACX808" s="201"/>
      <c r="ACY808" s="201"/>
      <c r="ACZ808" s="201"/>
      <c r="ADA808" s="201"/>
      <c r="ADB808" s="201"/>
      <c r="ADC808" s="201"/>
      <c r="ADD808" s="201"/>
      <c r="ADE808" s="201"/>
      <c r="ADF808" s="201"/>
      <c r="ADG808" s="201"/>
      <c r="ADH808" s="201"/>
      <c r="ADI808" s="201"/>
      <c r="ADJ808" s="201"/>
      <c r="ADK808" s="201"/>
      <c r="ADL808" s="201"/>
      <c r="ADM808" s="201"/>
      <c r="ADN808" s="201"/>
      <c r="ADO808" s="201"/>
      <c r="ADP808" s="201"/>
      <c r="ADQ808" s="201"/>
      <c r="ADR808" s="201"/>
      <c r="ADS808" s="201"/>
      <c r="ADT808" s="201"/>
      <c r="ADU808" s="201"/>
      <c r="ADV808" s="201"/>
      <c r="ADW808" s="201"/>
      <c r="ADX808" s="201"/>
      <c r="ADY808" s="201"/>
      <c r="ADZ808" s="201"/>
      <c r="AEA808" s="201"/>
      <c r="AEB808" s="201"/>
      <c r="AEC808" s="201"/>
      <c r="AED808" s="201"/>
      <c r="AEE808" s="201"/>
      <c r="AEF808" s="201"/>
      <c r="AEG808" s="201"/>
      <c r="AEH808" s="201"/>
      <c r="AEI808" s="201"/>
      <c r="AEJ808" s="201"/>
      <c r="AEK808" s="201"/>
      <c r="AEL808" s="201"/>
      <c r="AEM808" s="201"/>
      <c r="AEN808" s="201"/>
      <c r="AEO808" s="201"/>
      <c r="AEP808" s="201"/>
      <c r="AEQ808" s="201"/>
      <c r="AER808" s="201"/>
      <c r="AES808" s="201"/>
      <c r="AET808" s="201"/>
      <c r="AEU808" s="201"/>
      <c r="AEV808" s="201"/>
      <c r="AEW808" s="201"/>
      <c r="AEX808" s="201"/>
      <c r="AEY808" s="201"/>
      <c r="AEZ808" s="201"/>
      <c r="AFA808" s="201"/>
      <c r="AFB808" s="201"/>
      <c r="AFC808" s="201"/>
      <c r="AFD808" s="201"/>
      <c r="AFE808" s="201"/>
      <c r="AFF808" s="201"/>
      <c r="AFG808" s="201"/>
      <c r="AFH808" s="201"/>
      <c r="AFI808" s="201"/>
      <c r="AFJ808" s="201"/>
      <c r="AFK808" s="201"/>
      <c r="AFL808" s="201"/>
      <c r="AFM808" s="201"/>
      <c r="AFN808" s="201"/>
      <c r="AFO808" s="201"/>
      <c r="AFP808" s="201"/>
      <c r="AFQ808" s="201"/>
      <c r="AFR808" s="201"/>
      <c r="AFS808" s="201"/>
      <c r="AFT808" s="201"/>
      <c r="AFU808" s="201"/>
      <c r="AFV808" s="201"/>
      <c r="AFW808" s="201"/>
      <c r="AFX808" s="201"/>
      <c r="AFY808" s="201"/>
      <c r="AFZ808" s="201"/>
      <c r="AGA808" s="201"/>
      <c r="AGB808" s="201"/>
      <c r="AGC808" s="201"/>
      <c r="AGD808" s="201"/>
      <c r="AGE808" s="201"/>
      <c r="AGF808" s="201"/>
      <c r="AGG808" s="201"/>
      <c r="AGH808" s="201"/>
      <c r="AGI808" s="201"/>
      <c r="AGJ808" s="201"/>
      <c r="AGK808" s="201"/>
      <c r="AGL808" s="201"/>
      <c r="AGM808" s="201"/>
      <c r="AGN808" s="201"/>
      <c r="AGO808" s="201"/>
      <c r="AGP808" s="201"/>
      <c r="AGQ808" s="201"/>
      <c r="AGR808" s="201"/>
      <c r="AGS808" s="201"/>
      <c r="AGT808" s="201"/>
      <c r="AGU808" s="201"/>
      <c r="AGV808" s="201"/>
      <c r="AGW808" s="201"/>
      <c r="AGX808" s="201"/>
      <c r="AGY808" s="201"/>
      <c r="AGZ808" s="201"/>
      <c r="AHA808" s="201"/>
      <c r="AHB808" s="201"/>
      <c r="AHC808" s="201"/>
      <c r="AHD808" s="201"/>
      <c r="AHE808" s="201"/>
      <c r="AHF808" s="201"/>
      <c r="AHG808" s="201"/>
      <c r="AHH808" s="201"/>
      <c r="AHI808" s="201"/>
      <c r="AHJ808" s="201"/>
      <c r="AHK808" s="201"/>
      <c r="AHL808" s="201"/>
      <c r="AHM808" s="201"/>
      <c r="AHN808" s="201"/>
      <c r="AHO808" s="201"/>
      <c r="AHP808" s="201"/>
      <c r="AHQ808" s="201"/>
      <c r="AHR808" s="201"/>
      <c r="AHS808" s="201"/>
      <c r="AHT808" s="201"/>
      <c r="AHU808" s="201"/>
      <c r="AHV808" s="201"/>
      <c r="AHW808" s="201"/>
      <c r="AHX808" s="201"/>
      <c r="AHY808" s="201"/>
      <c r="AHZ808" s="201"/>
      <c r="AIA808" s="201"/>
      <c r="AIB808" s="201"/>
      <c r="AIC808" s="201"/>
      <c r="AID808" s="201"/>
      <c r="AIE808" s="201"/>
      <c r="AIF808" s="201"/>
      <c r="AIG808" s="201"/>
      <c r="AIH808" s="201"/>
      <c r="AII808" s="201"/>
      <c r="AIJ808" s="201"/>
      <c r="AIK808" s="201"/>
      <c r="AIL808" s="201"/>
      <c r="AIM808" s="201"/>
      <c r="AIN808" s="201"/>
      <c r="AIO808" s="201"/>
      <c r="AIP808" s="201"/>
      <c r="AIQ808" s="201"/>
      <c r="AIR808" s="201"/>
      <c r="AIS808" s="201"/>
      <c r="AIT808" s="201"/>
      <c r="AIU808" s="201"/>
      <c r="AIV808" s="201"/>
      <c r="AIW808" s="201"/>
      <c r="AIX808" s="201"/>
      <c r="AIY808" s="201"/>
      <c r="AIZ808" s="201"/>
      <c r="AJA808" s="201"/>
      <c r="AJB808" s="201"/>
      <c r="AJC808" s="201"/>
      <c r="AJD808" s="201"/>
      <c r="AJE808" s="201"/>
      <c r="AJF808" s="201"/>
      <c r="AJG808" s="201"/>
      <c r="AJH808" s="201"/>
      <c r="AJI808" s="201"/>
      <c r="AJJ808" s="201"/>
      <c r="AJK808" s="201"/>
      <c r="AJL808" s="201"/>
      <c r="AJM808" s="201"/>
      <c r="AJN808" s="201"/>
      <c r="AJO808" s="201"/>
      <c r="AJP808" s="201"/>
      <c r="AJQ808" s="201"/>
      <c r="AJR808" s="201"/>
      <c r="AJS808" s="201"/>
      <c r="AJT808" s="201"/>
      <c r="AJU808" s="201"/>
      <c r="AJV808" s="201"/>
      <c r="AJW808" s="201"/>
      <c r="AJX808" s="201"/>
      <c r="AJY808" s="201"/>
      <c r="AJZ808" s="201"/>
      <c r="AKA808" s="201"/>
      <c r="AKB808" s="201"/>
      <c r="AKC808" s="201"/>
      <c r="AKD808" s="201"/>
      <c r="AKE808" s="201"/>
      <c r="AKF808" s="201"/>
      <c r="AKG808" s="201"/>
      <c r="AKH808" s="201"/>
      <c r="AKI808" s="201"/>
      <c r="AKJ808" s="201"/>
      <c r="AKK808" s="201"/>
      <c r="AKL808" s="201"/>
      <c r="AKM808" s="201"/>
      <c r="AKN808" s="201"/>
      <c r="AKO808" s="201"/>
      <c r="AKP808" s="201"/>
      <c r="AKQ808" s="201"/>
      <c r="AKR808" s="201"/>
      <c r="AKS808" s="201"/>
      <c r="AKT808" s="201"/>
      <c r="AKU808" s="201"/>
      <c r="AKV808" s="201"/>
      <c r="AKW808" s="201"/>
      <c r="AKX808" s="201"/>
      <c r="AKY808" s="201"/>
      <c r="AKZ808" s="201"/>
      <c r="ALA808" s="201"/>
      <c r="ALB808" s="201"/>
      <c r="ALC808" s="201"/>
      <c r="ALD808" s="201"/>
      <c r="ALE808" s="201"/>
      <c r="ALF808" s="201"/>
      <c r="ALG808" s="201"/>
      <c r="ALH808" s="201"/>
      <c r="ALI808" s="201"/>
      <c r="ALJ808" s="201"/>
      <c r="ALK808" s="201"/>
      <c r="ALL808" s="201"/>
      <c r="ALM808" s="201"/>
      <c r="ALN808" s="201"/>
      <c r="ALO808" s="201"/>
      <c r="ALP808" s="201"/>
      <c r="ALQ808" s="201"/>
      <c r="ALR808" s="201"/>
      <c r="ALS808" s="201"/>
      <c r="ALT808" s="201"/>
      <c r="ALU808" s="201"/>
      <c r="ALV808" s="201"/>
      <c r="ALW808" s="201"/>
      <c r="ALX808" s="201"/>
      <c r="ALY808" s="201"/>
      <c r="ALZ808" s="201"/>
      <c r="AMA808" s="201"/>
      <c r="AMB808" s="201"/>
      <c r="AMC808" s="201"/>
      <c r="AMD808" s="201"/>
      <c r="AME808" s="201"/>
      <c r="AMF808" s="201"/>
      <c r="AMG808" s="201"/>
      <c r="AMH808" s="201"/>
      <c r="AMI808" s="201"/>
      <c r="AMJ808" s="201"/>
      <c r="AMK808" s="201"/>
      <c r="AML808" s="201"/>
      <c r="AMM808" s="201"/>
      <c r="AMN808" s="201"/>
      <c r="AMO808" s="201"/>
      <c r="AMP808" s="201"/>
      <c r="AMQ808" s="201"/>
      <c r="AMR808" s="201"/>
      <c r="AMS808" s="201"/>
      <c r="AMT808" s="201"/>
      <c r="AMU808" s="201"/>
      <c r="AMV808" s="201"/>
      <c r="AMW808" s="201"/>
      <c r="AMX808" s="201"/>
      <c r="AMY808" s="201"/>
      <c r="AMZ808" s="201"/>
      <c r="ANA808" s="201"/>
      <c r="ANB808" s="201"/>
      <c r="ANC808" s="201"/>
      <c r="AND808" s="201"/>
      <c r="ANE808" s="201"/>
      <c r="ANF808" s="201"/>
      <c r="ANG808" s="201"/>
      <c r="ANH808" s="201"/>
      <c r="ANI808" s="201"/>
      <c r="ANJ808" s="201"/>
      <c r="ANK808" s="201"/>
      <c r="ANL808" s="201"/>
      <c r="ANM808" s="201"/>
      <c r="ANN808" s="201"/>
      <c r="ANO808" s="201"/>
      <c r="ANP808" s="201"/>
      <c r="ANQ808" s="201"/>
      <c r="ANR808" s="201"/>
      <c r="ANS808" s="201"/>
      <c r="ANT808" s="201"/>
      <c r="ANU808" s="201"/>
      <c r="ANV808" s="201"/>
      <c r="ANW808" s="201"/>
      <c r="ANX808" s="201"/>
      <c r="ANY808" s="201"/>
      <c r="ANZ808" s="201"/>
      <c r="AOA808" s="201"/>
      <c r="AOB808" s="201"/>
      <c r="AOC808" s="201"/>
      <c r="AOD808" s="201"/>
      <c r="AOE808" s="201"/>
      <c r="AOF808" s="201"/>
      <c r="AOG808" s="201"/>
      <c r="AOH808" s="201"/>
      <c r="AOI808" s="201"/>
      <c r="AOJ808" s="201"/>
      <c r="AOK808" s="201"/>
      <c r="AOL808" s="201"/>
      <c r="AOM808" s="201"/>
      <c r="AON808" s="201"/>
      <c r="AOO808" s="201"/>
      <c r="AOP808" s="201"/>
      <c r="AOQ808" s="201"/>
      <c r="AOR808" s="201"/>
      <c r="AOS808" s="201"/>
      <c r="AOT808" s="201"/>
      <c r="AOU808" s="201"/>
      <c r="AOV808" s="201"/>
      <c r="AOW808" s="201"/>
      <c r="AOX808" s="201"/>
      <c r="AOY808" s="201"/>
      <c r="AOZ808" s="201"/>
      <c r="APA808" s="201"/>
      <c r="APB808" s="201"/>
      <c r="APC808" s="201"/>
      <c r="APD808" s="201"/>
      <c r="APE808" s="201"/>
      <c r="APF808" s="201"/>
      <c r="APG808" s="201"/>
      <c r="APH808" s="201"/>
      <c r="API808" s="201"/>
      <c r="APJ808" s="201"/>
      <c r="APK808" s="201"/>
      <c r="APL808" s="201"/>
      <c r="APM808" s="201"/>
      <c r="APN808" s="201"/>
      <c r="APO808" s="201"/>
      <c r="APP808" s="201"/>
      <c r="APQ808" s="201"/>
      <c r="APR808" s="201"/>
      <c r="APS808" s="201"/>
      <c r="APT808" s="201"/>
      <c r="APU808" s="201"/>
      <c r="APV808" s="201"/>
      <c r="APW808" s="201"/>
      <c r="APX808" s="201"/>
      <c r="APY808" s="201"/>
      <c r="APZ808" s="201"/>
      <c r="AQA808" s="201"/>
      <c r="AQB808" s="201"/>
      <c r="AQC808" s="201"/>
      <c r="AQD808" s="201"/>
      <c r="AQE808" s="201"/>
      <c r="AQF808" s="201"/>
      <c r="AQG808" s="201"/>
      <c r="AQH808" s="201"/>
      <c r="AQI808" s="201"/>
      <c r="AQJ808" s="201"/>
      <c r="AQK808" s="201"/>
      <c r="AQL808" s="201"/>
      <c r="AQM808" s="201"/>
      <c r="AQN808" s="201"/>
      <c r="AQO808" s="201"/>
      <c r="AQP808" s="201"/>
      <c r="AQQ808" s="201"/>
      <c r="AQR808" s="201"/>
      <c r="AQS808" s="201"/>
      <c r="AQT808" s="201"/>
      <c r="AQU808" s="201"/>
      <c r="AQV808" s="201"/>
      <c r="AQW808" s="201"/>
      <c r="AQX808" s="201"/>
      <c r="AQY808" s="201"/>
      <c r="AQZ808" s="201"/>
      <c r="ARA808" s="201"/>
      <c r="ARB808" s="201"/>
      <c r="ARC808" s="201"/>
      <c r="ARD808" s="201"/>
      <c r="ARE808" s="201"/>
      <c r="ARF808" s="201"/>
      <c r="ARG808" s="201"/>
      <c r="ARH808" s="201"/>
      <c r="ARI808" s="201"/>
      <c r="ARJ808" s="201"/>
      <c r="ARK808" s="201"/>
      <c r="ARL808" s="201"/>
      <c r="ARM808" s="201"/>
      <c r="ARN808" s="201"/>
      <c r="ARO808" s="201"/>
      <c r="ARP808" s="201"/>
      <c r="ARQ808" s="201"/>
      <c r="ARR808" s="201"/>
      <c r="ARS808" s="201"/>
      <c r="ART808" s="201"/>
      <c r="ARU808" s="201"/>
      <c r="ARV808" s="201"/>
      <c r="ARW808" s="201"/>
      <c r="ARX808" s="201"/>
      <c r="ARY808" s="201"/>
      <c r="ARZ808" s="201"/>
      <c r="ASA808" s="201"/>
      <c r="ASB808" s="201"/>
      <c r="ASC808" s="201"/>
      <c r="ASD808" s="201"/>
      <c r="ASE808" s="201"/>
      <c r="ASF808" s="201"/>
      <c r="ASG808" s="201"/>
      <c r="ASH808" s="201"/>
      <c r="ASI808" s="201"/>
      <c r="ASJ808" s="201"/>
      <c r="ASK808" s="201"/>
      <c r="ASL808" s="201"/>
      <c r="ASM808" s="201"/>
      <c r="ASN808" s="201"/>
      <c r="ASO808" s="201"/>
      <c r="ASP808" s="201"/>
      <c r="ASQ808" s="201"/>
      <c r="ASR808" s="201"/>
      <c r="ASS808" s="201"/>
      <c r="AST808" s="201"/>
      <c r="ASU808" s="201"/>
      <c r="ASV808" s="201"/>
      <c r="ASW808" s="201"/>
      <c r="ASX808" s="201"/>
      <c r="ASY808" s="201"/>
      <c r="ASZ808" s="201"/>
      <c r="ATA808" s="201"/>
      <c r="ATB808" s="201"/>
      <c r="ATC808" s="201"/>
      <c r="ATD808" s="201"/>
      <c r="ATE808" s="201"/>
      <c r="ATF808" s="201"/>
      <c r="ATG808" s="201"/>
      <c r="ATH808" s="201"/>
      <c r="ATI808" s="201"/>
      <c r="ATJ808" s="201"/>
      <c r="ATK808" s="201"/>
      <c r="ATL808" s="201"/>
      <c r="ATM808" s="201"/>
      <c r="ATN808" s="201"/>
      <c r="ATO808" s="201"/>
      <c r="ATP808" s="201"/>
      <c r="ATQ808" s="201"/>
      <c r="ATR808" s="201"/>
      <c r="ATS808" s="201"/>
      <c r="ATT808" s="201"/>
      <c r="ATU808" s="201"/>
      <c r="ATV808" s="201"/>
      <c r="ATW808" s="201"/>
      <c r="ATX808" s="201"/>
      <c r="ATY808" s="201"/>
      <c r="ATZ808" s="201"/>
      <c r="AUA808" s="201"/>
      <c r="AUB808" s="201"/>
      <c r="AUC808" s="201"/>
      <c r="AUD808" s="201"/>
      <c r="AUE808" s="201"/>
      <c r="AUF808" s="201"/>
      <c r="AUG808" s="201"/>
      <c r="AUH808" s="201"/>
      <c r="AUI808" s="201"/>
      <c r="AUJ808" s="201"/>
      <c r="AUK808" s="201"/>
      <c r="AUL808" s="201"/>
      <c r="AUM808" s="201"/>
      <c r="AUN808" s="201"/>
      <c r="AUO808" s="201"/>
      <c r="AUP808" s="201"/>
      <c r="AUQ808" s="201"/>
      <c r="AUR808" s="201"/>
      <c r="AUS808" s="201"/>
      <c r="AUT808" s="201"/>
      <c r="AUU808" s="201"/>
      <c r="AUV808" s="201"/>
      <c r="AUW808" s="201"/>
      <c r="AUX808" s="201"/>
      <c r="AUY808" s="201"/>
      <c r="AUZ808" s="201"/>
      <c r="AVA808" s="201"/>
      <c r="AVB808" s="201"/>
      <c r="AVC808" s="201"/>
      <c r="AVD808" s="201"/>
      <c r="AVE808" s="201"/>
      <c r="AVF808" s="201"/>
      <c r="AVG808" s="201"/>
      <c r="AVH808" s="201"/>
      <c r="AVI808" s="201"/>
      <c r="AVJ808" s="201"/>
      <c r="AVK808" s="201"/>
      <c r="AVL808" s="201"/>
      <c r="AVM808" s="201"/>
      <c r="AVN808" s="201"/>
      <c r="AVO808" s="201"/>
      <c r="AVP808" s="201"/>
      <c r="AVQ808" s="201"/>
      <c r="AVR808" s="201"/>
      <c r="AVS808" s="201"/>
      <c r="AVT808" s="201"/>
      <c r="AVU808" s="201"/>
      <c r="AVV808" s="201"/>
      <c r="AVW808" s="201"/>
      <c r="AVX808" s="201"/>
      <c r="AVY808" s="201"/>
      <c r="AVZ808" s="201"/>
      <c r="AWA808" s="201"/>
      <c r="AWB808" s="201"/>
      <c r="AWC808" s="201"/>
      <c r="AWD808" s="201"/>
      <c r="AWE808" s="201"/>
      <c r="AWF808" s="201"/>
      <c r="AWG808" s="201"/>
      <c r="AWH808" s="201"/>
      <c r="AWI808" s="201"/>
      <c r="AWJ808" s="201"/>
      <c r="AWK808" s="201"/>
      <c r="AWL808" s="201"/>
      <c r="AWM808" s="201"/>
      <c r="AWN808" s="201"/>
      <c r="AWO808" s="201"/>
      <c r="AWP808" s="201"/>
      <c r="AWQ808" s="201"/>
      <c r="AWR808" s="201"/>
      <c r="AWS808" s="201"/>
      <c r="AWT808" s="201"/>
      <c r="AWU808" s="201"/>
      <c r="AWV808" s="201"/>
      <c r="AWW808" s="201"/>
      <c r="AWX808" s="201"/>
      <c r="AWY808" s="201"/>
      <c r="AWZ808" s="201"/>
      <c r="AXA808" s="201"/>
      <c r="AXB808" s="201"/>
      <c r="AXC808" s="201"/>
      <c r="AXD808" s="201"/>
      <c r="AXE808" s="201"/>
      <c r="AXF808" s="201"/>
      <c r="AXG808" s="201"/>
      <c r="AXH808" s="201"/>
      <c r="AXI808" s="201"/>
      <c r="AXJ808" s="201"/>
      <c r="AXK808" s="201"/>
      <c r="AXL808" s="201"/>
      <c r="AXM808" s="201"/>
      <c r="AXN808" s="201"/>
      <c r="AXO808" s="201"/>
      <c r="AXP808" s="201"/>
      <c r="AXQ808" s="201"/>
      <c r="AXR808" s="201"/>
      <c r="AXS808" s="201"/>
      <c r="AXT808" s="201"/>
      <c r="AXU808" s="201"/>
      <c r="AXV808" s="201"/>
      <c r="AXW808" s="201"/>
      <c r="AXX808" s="201"/>
      <c r="AXY808" s="201"/>
      <c r="AXZ808" s="201"/>
      <c r="AYA808" s="201"/>
      <c r="AYB808" s="201"/>
      <c r="AYC808" s="201"/>
      <c r="AYD808" s="201"/>
      <c r="AYE808" s="201"/>
      <c r="AYF808" s="201"/>
      <c r="AYG808" s="201"/>
      <c r="AYH808" s="201"/>
      <c r="AYI808" s="201"/>
      <c r="AYJ808" s="201"/>
      <c r="AYK808" s="201"/>
      <c r="AYL808" s="201"/>
      <c r="AYM808" s="201"/>
      <c r="AYN808" s="201"/>
      <c r="AYO808" s="201"/>
      <c r="AYP808" s="201"/>
      <c r="AYQ808" s="201"/>
      <c r="AYR808" s="201"/>
      <c r="AYS808" s="201"/>
      <c r="AYT808" s="201"/>
      <c r="AYU808" s="201"/>
      <c r="AYV808" s="201"/>
      <c r="AYW808" s="201"/>
      <c r="AYX808" s="201"/>
      <c r="AYY808" s="201"/>
      <c r="AYZ808" s="201"/>
      <c r="AZA808" s="201"/>
      <c r="AZB808" s="201"/>
      <c r="AZC808" s="201"/>
      <c r="AZD808" s="201"/>
      <c r="AZE808" s="201"/>
      <c r="AZF808" s="201"/>
      <c r="AZG808" s="201"/>
      <c r="AZH808" s="201"/>
      <c r="AZI808" s="201"/>
      <c r="AZJ808" s="201"/>
      <c r="AZK808" s="201"/>
      <c r="AZL808" s="201"/>
      <c r="AZM808" s="201"/>
      <c r="AZN808" s="201"/>
      <c r="AZO808" s="201"/>
      <c r="AZP808" s="201"/>
      <c r="AZQ808" s="201"/>
      <c r="AZR808" s="201"/>
      <c r="AZS808" s="201"/>
      <c r="AZT808" s="201"/>
      <c r="AZU808" s="201"/>
      <c r="AZV808" s="201"/>
      <c r="AZW808" s="201"/>
      <c r="AZX808" s="201"/>
      <c r="AZY808" s="201"/>
      <c r="AZZ808" s="201"/>
      <c r="BAA808" s="201"/>
      <c r="BAB808" s="201"/>
      <c r="BAC808" s="201"/>
      <c r="BAD808" s="201"/>
      <c r="BAE808" s="201"/>
      <c r="BAF808" s="201"/>
      <c r="BAG808" s="201"/>
      <c r="BAH808" s="201"/>
      <c r="BAI808" s="201"/>
      <c r="BAJ808" s="201"/>
      <c r="BAK808" s="201"/>
      <c r="BAL808" s="201"/>
      <c r="BAM808" s="201"/>
      <c r="BAN808" s="201"/>
      <c r="BAO808" s="201"/>
      <c r="BAP808" s="201"/>
      <c r="BAQ808" s="201"/>
      <c r="BAR808" s="201"/>
      <c r="BAS808" s="201"/>
      <c r="BAT808" s="201"/>
      <c r="BAU808" s="201"/>
      <c r="BAV808" s="201"/>
      <c r="BAW808" s="201"/>
      <c r="BAX808" s="201"/>
      <c r="BAY808" s="201"/>
      <c r="BAZ808" s="201"/>
      <c r="BBA808" s="201"/>
      <c r="BBB808" s="201"/>
      <c r="BBC808" s="201"/>
      <c r="BBD808" s="201"/>
      <c r="BBE808" s="201"/>
      <c r="BBF808" s="201"/>
      <c r="BBG808" s="201"/>
      <c r="BBH808" s="201"/>
      <c r="BBI808" s="201"/>
      <c r="BBJ808" s="201"/>
      <c r="BBK808" s="201"/>
      <c r="BBL808" s="201"/>
      <c r="BBM808" s="201"/>
      <c r="BBN808" s="201"/>
      <c r="BBO808" s="201"/>
      <c r="BBP808" s="201"/>
      <c r="BBQ808" s="201"/>
      <c r="BBR808" s="201"/>
      <c r="BBS808" s="201"/>
      <c r="BBT808" s="201"/>
      <c r="BBU808" s="201"/>
      <c r="BBV808" s="201"/>
      <c r="BBW808" s="201"/>
      <c r="BBX808" s="201"/>
      <c r="BBY808" s="201"/>
      <c r="BBZ808" s="201"/>
      <c r="BCA808" s="201"/>
      <c r="BCB808" s="201"/>
      <c r="BCC808" s="201"/>
      <c r="BCD808" s="201"/>
      <c r="BCE808" s="201"/>
      <c r="BCF808" s="201"/>
      <c r="BCG808" s="201"/>
      <c r="BCH808" s="201"/>
      <c r="BCI808" s="201"/>
      <c r="BCJ808" s="201"/>
      <c r="BCK808" s="201"/>
      <c r="BCL808" s="201"/>
      <c r="BCM808" s="201"/>
      <c r="BCN808" s="201"/>
      <c r="BCO808" s="201"/>
      <c r="BCP808" s="201"/>
      <c r="BCQ808" s="201"/>
      <c r="BCR808" s="201"/>
      <c r="BCS808" s="201"/>
      <c r="BCT808" s="201"/>
      <c r="BCU808" s="201"/>
      <c r="BCV808" s="201"/>
      <c r="BCW808" s="201"/>
      <c r="BCX808" s="201"/>
      <c r="BCY808" s="201"/>
      <c r="BCZ808" s="201"/>
      <c r="BDA808" s="201"/>
      <c r="BDB808" s="201"/>
      <c r="BDC808" s="201"/>
      <c r="BDD808" s="201"/>
      <c r="BDE808" s="201"/>
      <c r="BDF808" s="201"/>
      <c r="BDG808" s="201"/>
      <c r="BDH808" s="201"/>
      <c r="BDI808" s="201"/>
      <c r="BDJ808" s="201"/>
      <c r="BDK808" s="201"/>
      <c r="BDL808" s="201"/>
      <c r="BDM808" s="201"/>
      <c r="BDN808" s="201"/>
      <c r="BDO808" s="201"/>
      <c r="BDP808" s="201"/>
      <c r="BDQ808" s="201"/>
      <c r="BDR808" s="201"/>
      <c r="BDS808" s="201"/>
      <c r="BDT808" s="201"/>
      <c r="BDU808" s="201"/>
      <c r="BDV808" s="201"/>
      <c r="BDW808" s="201"/>
      <c r="BDX808" s="201"/>
      <c r="BDY808" s="201"/>
      <c r="BDZ808" s="201"/>
      <c r="BEA808" s="201"/>
      <c r="BEB808" s="201"/>
      <c r="BEC808" s="201"/>
      <c r="BED808" s="201"/>
      <c r="BEE808" s="201"/>
      <c r="BEF808" s="201"/>
      <c r="BEG808" s="201"/>
      <c r="BEH808" s="201"/>
      <c r="BEI808" s="201"/>
      <c r="BEJ808" s="201"/>
      <c r="BEK808" s="201"/>
      <c r="BEL808" s="201"/>
      <c r="BEM808" s="201"/>
      <c r="BEN808" s="201"/>
      <c r="BEO808" s="201"/>
      <c r="BEP808" s="201"/>
      <c r="BEQ808" s="201"/>
      <c r="BER808" s="201"/>
      <c r="BES808" s="201"/>
      <c r="BET808" s="201"/>
      <c r="BEU808" s="201"/>
      <c r="BEV808" s="201"/>
      <c r="BEW808" s="201"/>
      <c r="BEX808" s="201"/>
      <c r="BEY808" s="201"/>
      <c r="BEZ808" s="201"/>
      <c r="BFA808" s="201"/>
      <c r="BFB808" s="201"/>
      <c r="BFC808" s="201"/>
      <c r="BFD808" s="201"/>
      <c r="BFE808" s="201"/>
      <c r="BFF808" s="201"/>
      <c r="BFG808" s="201"/>
      <c r="BFH808" s="201"/>
      <c r="BFI808" s="201"/>
      <c r="BFJ808" s="201"/>
      <c r="BFK808" s="201"/>
      <c r="BFL808" s="201"/>
      <c r="BFM808" s="201"/>
      <c r="BFN808" s="201"/>
      <c r="BFO808" s="201"/>
      <c r="BFP808" s="201"/>
      <c r="BFQ808" s="201"/>
      <c r="BFR808" s="201"/>
      <c r="BFS808" s="201"/>
      <c r="BFT808" s="201"/>
      <c r="BFU808" s="201"/>
      <c r="BFV808" s="201"/>
      <c r="BFW808" s="201"/>
      <c r="BFX808" s="201"/>
      <c r="BFY808" s="201"/>
      <c r="BFZ808" s="201"/>
      <c r="BGA808" s="201"/>
      <c r="BGB808" s="201"/>
      <c r="BGC808" s="201"/>
      <c r="BGD808" s="201"/>
      <c r="BGE808" s="201"/>
      <c r="BGF808" s="201"/>
      <c r="BGG808" s="201"/>
      <c r="BGH808" s="201"/>
      <c r="BGI808" s="201"/>
      <c r="BGJ808" s="201"/>
      <c r="BGK808" s="201"/>
      <c r="BGL808" s="201"/>
      <c r="BGM808" s="201"/>
      <c r="BGN808" s="201"/>
      <c r="BGO808" s="201"/>
      <c r="BGP808" s="201"/>
      <c r="BGQ808" s="201"/>
      <c r="BGR808" s="201"/>
      <c r="BGS808" s="201"/>
      <c r="BGT808" s="201"/>
      <c r="BGU808" s="201"/>
      <c r="BGV808" s="201"/>
      <c r="BGW808" s="201"/>
      <c r="BGX808" s="201"/>
      <c r="BGY808" s="201"/>
      <c r="BGZ808" s="201"/>
      <c r="BHA808" s="201"/>
      <c r="BHB808" s="201"/>
      <c r="BHC808" s="201"/>
      <c r="BHD808" s="201"/>
      <c r="BHE808" s="201"/>
      <c r="BHF808" s="201"/>
      <c r="BHG808" s="201"/>
      <c r="BHH808" s="201"/>
      <c r="BHI808" s="201"/>
      <c r="BHJ808" s="201"/>
      <c r="BHK808" s="201"/>
      <c r="BHL808" s="201"/>
      <c r="BHM808" s="201"/>
      <c r="BHN808" s="201"/>
      <c r="BHO808" s="201"/>
      <c r="BHP808" s="201"/>
      <c r="BHQ808" s="201"/>
      <c r="BHR808" s="201"/>
      <c r="BHS808" s="201"/>
      <c r="BHT808" s="201"/>
      <c r="BHU808" s="201"/>
      <c r="BHV808" s="201"/>
      <c r="BHW808" s="201"/>
      <c r="BHX808" s="201"/>
      <c r="BHY808" s="201"/>
      <c r="BHZ808" s="201"/>
      <c r="BIA808" s="201"/>
      <c r="BIB808" s="201"/>
      <c r="BIC808" s="201"/>
      <c r="BID808" s="201"/>
      <c r="BIE808" s="201"/>
      <c r="BIF808" s="201"/>
      <c r="BIG808" s="201"/>
      <c r="BIH808" s="201"/>
      <c r="BII808" s="201"/>
      <c r="BIJ808" s="201"/>
      <c r="BIK808" s="201"/>
      <c r="BIL808" s="201"/>
      <c r="BIM808" s="201"/>
      <c r="BIN808" s="201"/>
      <c r="BIO808" s="201"/>
      <c r="BIP808" s="201"/>
      <c r="BIQ808" s="201"/>
      <c r="BIR808" s="201"/>
      <c r="BIS808" s="201"/>
      <c r="BIT808" s="201"/>
      <c r="BIU808" s="201"/>
      <c r="BIV808" s="201"/>
      <c r="BIW808" s="201"/>
      <c r="BIX808" s="201"/>
      <c r="BIY808" s="201"/>
      <c r="BIZ808" s="201"/>
      <c r="BJA808" s="201"/>
      <c r="BJB808" s="201"/>
      <c r="BJC808" s="201"/>
      <c r="BJD808" s="201"/>
      <c r="BJE808" s="201"/>
      <c r="BJF808" s="201"/>
      <c r="BJG808" s="201"/>
      <c r="BJH808" s="201"/>
      <c r="BJI808" s="201"/>
      <c r="BJJ808" s="201"/>
      <c r="BJK808" s="201"/>
      <c r="BJL808" s="201"/>
      <c r="BJM808" s="201"/>
      <c r="BJN808" s="201"/>
      <c r="BJO808" s="201"/>
      <c r="BJP808" s="201"/>
      <c r="BJQ808" s="201"/>
      <c r="BJR808" s="201"/>
      <c r="BJS808" s="201"/>
      <c r="BJT808" s="201"/>
      <c r="BJU808" s="201"/>
      <c r="BJV808" s="201"/>
      <c r="BJW808" s="201"/>
      <c r="BJX808" s="201"/>
      <c r="BJY808" s="201"/>
      <c r="BJZ808" s="201"/>
      <c r="BKA808" s="201"/>
      <c r="BKB808" s="201"/>
      <c r="BKC808" s="201"/>
      <c r="BKD808" s="201"/>
      <c r="BKE808" s="201"/>
      <c r="BKF808" s="201"/>
      <c r="BKG808" s="201"/>
      <c r="BKH808" s="201"/>
      <c r="BKI808" s="201"/>
      <c r="BKJ808" s="201"/>
      <c r="BKK808" s="201"/>
      <c r="BKL808" s="201"/>
      <c r="BKM808" s="201"/>
      <c r="BKN808" s="201"/>
      <c r="BKO808" s="201"/>
      <c r="BKP808" s="201"/>
      <c r="BKQ808" s="201"/>
      <c r="BKR808" s="201"/>
      <c r="BKS808" s="201"/>
      <c r="BKT808" s="201"/>
      <c r="BKU808" s="201"/>
      <c r="BKV808" s="201"/>
      <c r="BKW808" s="201"/>
      <c r="BKX808" s="201"/>
      <c r="BKY808" s="201"/>
      <c r="BKZ808" s="201"/>
      <c r="BLA808" s="201"/>
      <c r="BLB808" s="201"/>
      <c r="BLC808" s="201"/>
      <c r="BLD808" s="201"/>
      <c r="BLE808" s="201"/>
      <c r="BLF808" s="201"/>
      <c r="BLG808" s="201"/>
      <c r="BLH808" s="201"/>
      <c r="BLI808" s="201"/>
      <c r="BLJ808" s="201"/>
      <c r="BLK808" s="201"/>
      <c r="BLL808" s="201"/>
      <c r="BLM808" s="201"/>
      <c r="BLN808" s="201"/>
      <c r="BLO808" s="201"/>
      <c r="BLP808" s="201"/>
      <c r="BLQ808" s="201"/>
      <c r="BLR808" s="201"/>
      <c r="BLS808" s="201"/>
      <c r="BLT808" s="201"/>
      <c r="BLU808" s="201"/>
      <c r="BLV808" s="201"/>
      <c r="BLW808" s="201"/>
      <c r="BLX808" s="201"/>
      <c r="BLY808" s="201"/>
      <c r="BLZ808" s="201"/>
      <c r="BMA808" s="201"/>
      <c r="BMB808" s="201"/>
      <c r="BMC808" s="201"/>
      <c r="BMD808" s="201"/>
      <c r="BME808" s="201"/>
      <c r="BMF808" s="201"/>
      <c r="BMG808" s="201"/>
      <c r="BMH808" s="201"/>
      <c r="BMI808" s="201"/>
      <c r="BMJ808" s="201"/>
      <c r="BMK808" s="201"/>
      <c r="BML808" s="201"/>
      <c r="BMM808" s="201"/>
      <c r="BMN808" s="201"/>
      <c r="BMO808" s="201"/>
      <c r="BMP808" s="201"/>
      <c r="BMQ808" s="201"/>
      <c r="BMR808" s="201"/>
      <c r="BMS808" s="201"/>
      <c r="BMT808" s="201"/>
      <c r="BMU808" s="201"/>
      <c r="BMV808" s="201"/>
      <c r="BMW808" s="201"/>
      <c r="BMX808" s="201"/>
      <c r="BMY808" s="201"/>
      <c r="BMZ808" s="201"/>
      <c r="BNA808" s="201"/>
      <c r="BNB808" s="201"/>
      <c r="BNC808" s="201"/>
      <c r="BND808" s="201"/>
      <c r="BNE808" s="201"/>
      <c r="BNF808" s="201"/>
      <c r="BNG808" s="201"/>
      <c r="BNH808" s="201"/>
      <c r="BNI808" s="201"/>
      <c r="BNJ808" s="201"/>
      <c r="BNK808" s="201"/>
      <c r="BNL808" s="201"/>
      <c r="BNM808" s="201"/>
      <c r="BNN808" s="201"/>
      <c r="BNO808" s="201"/>
      <c r="BNP808" s="201"/>
      <c r="BNQ808" s="201"/>
      <c r="BNR808" s="201"/>
      <c r="BNS808" s="201"/>
      <c r="BNT808" s="201"/>
      <c r="BNU808" s="201"/>
      <c r="BNV808" s="201"/>
      <c r="BNW808" s="201"/>
      <c r="BNX808" s="201"/>
      <c r="BNY808" s="201"/>
      <c r="BNZ808" s="201"/>
      <c r="BOA808" s="201"/>
      <c r="BOB808" s="201"/>
      <c r="BOC808" s="201"/>
      <c r="BOD808" s="201"/>
      <c r="BOE808" s="201"/>
      <c r="BOF808" s="201"/>
      <c r="BOG808" s="201"/>
      <c r="BOH808" s="201"/>
      <c r="BOI808" s="201"/>
      <c r="BOJ808" s="201"/>
      <c r="BOK808" s="201"/>
      <c r="BOL808" s="201"/>
      <c r="BOM808" s="201"/>
      <c r="BON808" s="201"/>
      <c r="BOO808" s="201"/>
      <c r="BOP808" s="201"/>
      <c r="BOQ808" s="201"/>
      <c r="BOR808" s="201"/>
      <c r="BOS808" s="201"/>
      <c r="BOT808" s="201"/>
      <c r="BOU808" s="201"/>
      <c r="BOV808" s="201"/>
      <c r="BOW808" s="201"/>
      <c r="BOX808" s="201"/>
      <c r="BOY808" s="201"/>
      <c r="BOZ808" s="201"/>
      <c r="BPA808" s="201"/>
      <c r="BPB808" s="201"/>
      <c r="BPC808" s="201"/>
      <c r="BPD808" s="201"/>
      <c r="BPE808" s="201"/>
      <c r="BPF808" s="201"/>
      <c r="BPG808" s="201"/>
      <c r="BPH808" s="201"/>
      <c r="BPI808" s="201"/>
      <c r="BPJ808" s="201"/>
      <c r="BPK808" s="201"/>
      <c r="BPL808" s="201"/>
      <c r="BPM808" s="201"/>
      <c r="BPN808" s="201"/>
      <c r="BPO808" s="201"/>
      <c r="BPP808" s="201"/>
      <c r="BPQ808" s="201"/>
      <c r="BPR808" s="201"/>
      <c r="BPS808" s="201"/>
      <c r="BPT808" s="201"/>
      <c r="BPU808" s="201"/>
      <c r="BPV808" s="201"/>
      <c r="BPW808" s="201"/>
      <c r="BPX808" s="201"/>
      <c r="BPY808" s="201"/>
      <c r="BPZ808" s="201"/>
      <c r="BQA808" s="201"/>
      <c r="BQB808" s="201"/>
      <c r="BQC808" s="201"/>
      <c r="BQD808" s="201"/>
      <c r="BQE808" s="201"/>
      <c r="BQF808" s="201"/>
      <c r="BQG808" s="201"/>
      <c r="BQH808" s="201"/>
      <c r="BQI808" s="201"/>
      <c r="BQJ808" s="201"/>
      <c r="BQK808" s="201"/>
      <c r="BQL808" s="201"/>
      <c r="BQM808" s="201"/>
      <c r="BQN808" s="201"/>
      <c r="BQO808" s="201"/>
      <c r="BQP808" s="201"/>
      <c r="BQQ808" s="201"/>
      <c r="BQR808" s="201"/>
      <c r="BQS808" s="201"/>
      <c r="BQT808" s="201"/>
      <c r="BQU808" s="201"/>
      <c r="BQV808" s="201"/>
      <c r="BQW808" s="201"/>
      <c r="BQX808" s="201"/>
      <c r="BQY808" s="201"/>
      <c r="BQZ808" s="201"/>
      <c r="BRA808" s="201"/>
      <c r="BRB808" s="201"/>
      <c r="BRC808" s="201"/>
      <c r="BRD808" s="201"/>
      <c r="BRE808" s="201"/>
      <c r="BRF808" s="201"/>
      <c r="BRG808" s="201"/>
      <c r="BRH808" s="201"/>
      <c r="BRI808" s="201"/>
      <c r="BRJ808" s="201"/>
      <c r="BRK808" s="201"/>
      <c r="BRL808" s="201"/>
      <c r="BRM808" s="201"/>
      <c r="BRN808" s="201"/>
      <c r="BRO808" s="201"/>
      <c r="BRP808" s="201"/>
      <c r="BRQ808" s="201"/>
      <c r="BRR808" s="201"/>
      <c r="BRS808" s="201"/>
      <c r="BRT808" s="201"/>
      <c r="BRU808" s="201"/>
      <c r="BRV808" s="201"/>
      <c r="BRW808" s="201"/>
      <c r="BRX808" s="201"/>
      <c r="BRY808" s="201"/>
      <c r="BRZ808" s="201"/>
      <c r="BSA808" s="201"/>
      <c r="BSB808" s="201"/>
      <c r="BSC808" s="201"/>
      <c r="BSD808" s="201"/>
      <c r="BSE808" s="201"/>
      <c r="BSF808" s="201"/>
      <c r="BSG808" s="201"/>
      <c r="BSH808" s="201"/>
      <c r="BSI808" s="201"/>
      <c r="BSJ808" s="201"/>
      <c r="BSK808" s="201"/>
      <c r="BSL808" s="201"/>
      <c r="BSM808" s="201"/>
      <c r="BSN808" s="201"/>
      <c r="BSO808" s="201"/>
      <c r="BSP808" s="201"/>
      <c r="BSQ808" s="201"/>
      <c r="BSR808" s="201"/>
      <c r="BSS808" s="201"/>
      <c r="BST808" s="201"/>
      <c r="BSU808" s="201"/>
      <c r="BSV808" s="201"/>
      <c r="BSW808" s="201"/>
      <c r="BSX808" s="201"/>
      <c r="BSY808" s="201"/>
      <c r="BSZ808" s="201"/>
      <c r="BTA808" s="201"/>
      <c r="BTB808" s="201"/>
      <c r="BTC808" s="201"/>
      <c r="BTD808" s="201"/>
      <c r="BTE808" s="201"/>
      <c r="BTF808" s="201"/>
      <c r="BTG808" s="201"/>
      <c r="BTH808" s="201"/>
      <c r="BTI808" s="201"/>
      <c r="BTJ808" s="201"/>
      <c r="BTK808" s="201"/>
      <c r="BTL808" s="201"/>
      <c r="BTM808" s="201"/>
      <c r="BTN808" s="201"/>
      <c r="BTO808" s="201"/>
      <c r="BTP808" s="201"/>
      <c r="BTQ808" s="201"/>
      <c r="BTR808" s="201"/>
      <c r="BTS808" s="201"/>
      <c r="BTT808" s="201"/>
      <c r="BTU808" s="201"/>
      <c r="BTV808" s="201"/>
      <c r="BTW808" s="201"/>
      <c r="BTX808" s="201"/>
      <c r="BTY808" s="201"/>
      <c r="BTZ808" s="201"/>
      <c r="BUA808" s="201"/>
      <c r="BUB808" s="201"/>
      <c r="BUC808" s="201"/>
      <c r="BUD808" s="201"/>
      <c r="BUE808" s="201"/>
      <c r="BUF808" s="201"/>
      <c r="BUG808" s="201"/>
      <c r="BUH808" s="201"/>
      <c r="BUI808" s="201"/>
      <c r="BUJ808" s="201"/>
      <c r="BUK808" s="201"/>
      <c r="BUL808" s="201"/>
      <c r="BUM808" s="201"/>
      <c r="BUN808" s="201"/>
      <c r="BUO808" s="201"/>
      <c r="BUP808" s="201"/>
      <c r="BUQ808" s="201"/>
      <c r="BUR808" s="201"/>
      <c r="BUS808" s="201"/>
      <c r="BUT808" s="201"/>
      <c r="BUU808" s="201"/>
      <c r="BUV808" s="201"/>
      <c r="BUW808" s="201"/>
      <c r="BUX808" s="201"/>
      <c r="BUY808" s="201"/>
      <c r="BUZ808" s="201"/>
      <c r="BVA808" s="201"/>
      <c r="BVB808" s="201"/>
      <c r="BVC808" s="201"/>
      <c r="BVD808" s="201"/>
      <c r="BVE808" s="201"/>
      <c r="BVF808" s="201"/>
      <c r="BVG808" s="201"/>
      <c r="BVH808" s="201"/>
      <c r="BVI808" s="201"/>
      <c r="BVJ808" s="201"/>
      <c r="BVK808" s="201"/>
      <c r="BVL808" s="201"/>
      <c r="BVM808" s="201"/>
      <c r="BVN808" s="201"/>
      <c r="BVO808" s="201"/>
      <c r="BVP808" s="201"/>
      <c r="BVQ808" s="201"/>
      <c r="BVR808" s="201"/>
      <c r="BVS808" s="201"/>
      <c r="BVT808" s="201"/>
      <c r="BVU808" s="201"/>
      <c r="BVV808" s="201"/>
      <c r="BVW808" s="201"/>
      <c r="BVX808" s="201"/>
      <c r="BVY808" s="201"/>
      <c r="BVZ808" s="201"/>
      <c r="BWA808" s="201"/>
      <c r="BWB808" s="201"/>
      <c r="BWC808" s="201"/>
      <c r="BWD808" s="201"/>
      <c r="BWE808" s="201"/>
      <c r="BWF808" s="201"/>
      <c r="BWG808" s="201"/>
      <c r="BWH808" s="201"/>
      <c r="BWI808" s="201"/>
      <c r="BWJ808" s="201"/>
      <c r="BWK808" s="201"/>
      <c r="BWL808" s="201"/>
      <c r="BWM808" s="201"/>
      <c r="BWN808" s="201"/>
      <c r="BWO808" s="201"/>
      <c r="BWP808" s="201"/>
      <c r="BWQ808" s="201"/>
      <c r="BWR808" s="201"/>
      <c r="BWS808" s="201"/>
      <c r="BWT808" s="201"/>
      <c r="BWU808" s="201"/>
      <c r="BWV808" s="201"/>
      <c r="BWW808" s="201"/>
      <c r="BWX808" s="201"/>
      <c r="BWY808" s="201"/>
      <c r="BWZ808" s="201"/>
      <c r="BXA808" s="201"/>
      <c r="BXB808" s="201"/>
      <c r="BXC808" s="201"/>
      <c r="BXD808" s="201"/>
      <c r="BXE808" s="201"/>
      <c r="BXF808" s="201"/>
      <c r="BXG808" s="201"/>
      <c r="BXH808" s="201"/>
      <c r="BXI808" s="201"/>
      <c r="BXJ808" s="201"/>
      <c r="BXK808" s="201"/>
      <c r="BXL808" s="201"/>
      <c r="BXM808" s="201"/>
      <c r="BXN808" s="201"/>
      <c r="BXO808" s="201"/>
      <c r="BXP808" s="201"/>
      <c r="BXQ808" s="201"/>
      <c r="BXR808" s="201"/>
      <c r="BXS808" s="201"/>
      <c r="BXT808" s="201"/>
      <c r="BXU808" s="201"/>
      <c r="BXV808" s="201"/>
      <c r="BXW808" s="201"/>
      <c r="BXX808" s="201"/>
      <c r="BXY808" s="201"/>
      <c r="BXZ808" s="201"/>
      <c r="BYA808" s="201"/>
      <c r="BYB808" s="201"/>
      <c r="BYC808" s="201"/>
      <c r="BYD808" s="201"/>
      <c r="BYE808" s="201"/>
      <c r="BYF808" s="201"/>
      <c r="BYG808" s="201"/>
      <c r="BYH808" s="201"/>
      <c r="BYI808" s="201"/>
      <c r="BYJ808" s="201"/>
      <c r="BYK808" s="201"/>
      <c r="BYL808" s="201"/>
      <c r="BYM808" s="201"/>
      <c r="BYN808" s="201"/>
      <c r="BYO808" s="201"/>
      <c r="BYP808" s="201"/>
      <c r="BYQ808" s="201"/>
      <c r="BYR808" s="201"/>
      <c r="BYS808" s="201"/>
      <c r="BYT808" s="201"/>
      <c r="BYU808" s="201"/>
      <c r="BYV808" s="201"/>
      <c r="BYW808" s="201"/>
      <c r="BYX808" s="201"/>
      <c r="BYY808" s="201"/>
      <c r="BYZ808" s="201"/>
      <c r="BZA808" s="201"/>
      <c r="BZB808" s="201"/>
      <c r="BZC808" s="201"/>
      <c r="BZD808" s="201"/>
      <c r="BZE808" s="201"/>
      <c r="BZF808" s="201"/>
      <c r="BZG808" s="201"/>
      <c r="BZH808" s="201"/>
      <c r="BZI808" s="201"/>
      <c r="BZJ808" s="201"/>
      <c r="BZK808" s="201"/>
      <c r="BZL808" s="201"/>
      <c r="BZM808" s="201"/>
      <c r="BZN808" s="201"/>
      <c r="BZO808" s="201"/>
      <c r="BZP808" s="201"/>
      <c r="BZQ808" s="201"/>
      <c r="BZR808" s="201"/>
      <c r="BZS808" s="201"/>
      <c r="BZT808" s="201"/>
      <c r="BZU808" s="201"/>
      <c r="BZV808" s="201"/>
      <c r="BZW808" s="201"/>
      <c r="BZX808" s="201"/>
      <c r="BZY808" s="201"/>
      <c r="BZZ808" s="201"/>
      <c r="CAA808" s="201"/>
      <c r="CAB808" s="201"/>
      <c r="CAC808" s="201"/>
      <c r="CAD808" s="201"/>
      <c r="CAE808" s="201"/>
      <c r="CAF808" s="201"/>
      <c r="CAG808" s="201"/>
      <c r="CAH808" s="201"/>
      <c r="CAI808" s="201"/>
      <c r="CAJ808" s="201"/>
      <c r="CAK808" s="201"/>
      <c r="CAL808" s="201"/>
      <c r="CAM808" s="201"/>
      <c r="CAN808" s="201"/>
      <c r="CAO808" s="201"/>
      <c r="CAP808" s="201"/>
      <c r="CAQ808" s="201"/>
      <c r="CAR808" s="201"/>
      <c r="CAS808" s="201"/>
      <c r="CAT808" s="201"/>
      <c r="CAU808" s="201"/>
      <c r="CAV808" s="201"/>
      <c r="CAW808" s="201"/>
      <c r="CAX808" s="201"/>
      <c r="CAY808" s="201"/>
      <c r="CAZ808" s="201"/>
      <c r="CBA808" s="201"/>
      <c r="CBB808" s="201"/>
      <c r="CBC808" s="201"/>
      <c r="CBD808" s="201"/>
      <c r="CBE808" s="201"/>
      <c r="CBF808" s="201"/>
      <c r="CBG808" s="201"/>
      <c r="CBH808" s="201"/>
      <c r="CBI808" s="201"/>
      <c r="CBJ808" s="201"/>
      <c r="CBK808" s="201"/>
      <c r="CBL808" s="201"/>
      <c r="CBM808" s="201"/>
      <c r="CBN808" s="201"/>
      <c r="CBO808" s="201"/>
      <c r="CBP808" s="201"/>
      <c r="CBQ808" s="201"/>
      <c r="CBR808" s="201"/>
      <c r="CBS808" s="201"/>
      <c r="CBT808" s="201"/>
      <c r="CBU808" s="201"/>
      <c r="CBV808" s="201"/>
      <c r="CBW808" s="201"/>
      <c r="CBX808" s="201"/>
      <c r="CBY808" s="201"/>
      <c r="CBZ808" s="201"/>
      <c r="CCA808" s="201"/>
      <c r="CCB808" s="201"/>
      <c r="CCC808" s="201"/>
      <c r="CCD808" s="201"/>
      <c r="CCE808" s="201"/>
      <c r="CCF808" s="201"/>
      <c r="CCG808" s="201"/>
      <c r="CCH808" s="201"/>
      <c r="CCI808" s="201"/>
      <c r="CCJ808" s="201"/>
      <c r="CCK808" s="201"/>
      <c r="CCL808" s="201"/>
      <c r="CCM808" s="201"/>
      <c r="CCN808" s="201"/>
      <c r="CCO808" s="201"/>
      <c r="CCP808" s="201"/>
      <c r="CCQ808" s="201"/>
      <c r="CCR808" s="201"/>
      <c r="CCS808" s="201"/>
      <c r="CCT808" s="201"/>
      <c r="CCU808" s="201"/>
      <c r="CCV808" s="201"/>
      <c r="CCW808" s="201"/>
      <c r="CCX808" s="201"/>
      <c r="CCY808" s="201"/>
      <c r="CCZ808" s="201"/>
      <c r="CDA808" s="201"/>
      <c r="CDB808" s="201"/>
      <c r="CDC808" s="201"/>
      <c r="CDD808" s="201"/>
      <c r="CDE808" s="201"/>
      <c r="CDF808" s="201"/>
      <c r="CDG808" s="201"/>
      <c r="CDH808" s="201"/>
      <c r="CDI808" s="201"/>
      <c r="CDJ808" s="201"/>
      <c r="CDK808" s="201"/>
      <c r="CDL808" s="201"/>
      <c r="CDM808" s="201"/>
      <c r="CDN808" s="201"/>
      <c r="CDO808" s="201"/>
      <c r="CDP808" s="201"/>
      <c r="CDQ808" s="201"/>
      <c r="CDR808" s="201"/>
      <c r="CDS808" s="201"/>
      <c r="CDT808" s="201"/>
      <c r="CDU808" s="201"/>
      <c r="CDV808" s="201"/>
      <c r="CDW808" s="201"/>
      <c r="CDX808" s="201"/>
      <c r="CDY808" s="201"/>
      <c r="CDZ808" s="201"/>
      <c r="CEA808" s="201"/>
      <c r="CEB808" s="201"/>
      <c r="CEC808" s="201"/>
      <c r="CED808" s="201"/>
      <c r="CEE808" s="201"/>
      <c r="CEF808" s="201"/>
      <c r="CEG808" s="201"/>
      <c r="CEH808" s="201"/>
      <c r="CEI808" s="201"/>
      <c r="CEJ808" s="201"/>
      <c r="CEK808" s="201"/>
      <c r="CEL808" s="201"/>
      <c r="CEM808" s="201"/>
      <c r="CEN808" s="201"/>
      <c r="CEO808" s="201"/>
      <c r="CEP808" s="201"/>
      <c r="CEQ808" s="201"/>
      <c r="CER808" s="201"/>
      <c r="CES808" s="201"/>
      <c r="CET808" s="201"/>
      <c r="CEU808" s="201"/>
      <c r="CEV808" s="201"/>
      <c r="CEW808" s="201"/>
      <c r="CEX808" s="201"/>
      <c r="CEY808" s="201"/>
      <c r="CEZ808" s="201"/>
      <c r="CFA808" s="201"/>
      <c r="CFB808" s="201"/>
      <c r="CFC808" s="201"/>
      <c r="CFD808" s="201"/>
      <c r="CFE808" s="201"/>
      <c r="CFF808" s="201"/>
      <c r="CFG808" s="201"/>
      <c r="CFH808" s="201"/>
      <c r="CFI808" s="201"/>
      <c r="CFJ808" s="201"/>
      <c r="CFK808" s="201"/>
      <c r="CFL808" s="201"/>
      <c r="CFM808" s="201"/>
      <c r="CFN808" s="201"/>
      <c r="CFO808" s="201"/>
      <c r="CFP808" s="201"/>
      <c r="CFQ808" s="201"/>
      <c r="CFR808" s="201"/>
      <c r="CFS808" s="201"/>
      <c r="CFT808" s="201"/>
      <c r="CFU808" s="201"/>
      <c r="CFV808" s="201"/>
      <c r="CFW808" s="201"/>
      <c r="CFX808" s="201"/>
      <c r="CFY808" s="201"/>
      <c r="CFZ808" s="201"/>
      <c r="CGA808" s="201"/>
      <c r="CGB808" s="201"/>
      <c r="CGC808" s="201"/>
      <c r="CGD808" s="201"/>
      <c r="CGE808" s="201"/>
      <c r="CGF808" s="201"/>
      <c r="CGG808" s="201"/>
      <c r="CGH808" s="201"/>
      <c r="CGI808" s="201"/>
      <c r="CGJ808" s="201"/>
      <c r="CGK808" s="201"/>
      <c r="CGL808" s="201"/>
      <c r="CGM808" s="201"/>
      <c r="CGN808" s="201"/>
      <c r="CGO808" s="201"/>
      <c r="CGP808" s="201"/>
      <c r="CGQ808" s="201"/>
      <c r="CGR808" s="201"/>
      <c r="CGS808" s="201"/>
      <c r="CGT808" s="201"/>
      <c r="CGU808" s="201"/>
      <c r="CGV808" s="201"/>
      <c r="CGW808" s="201"/>
      <c r="CGX808" s="201"/>
      <c r="CGY808" s="201"/>
      <c r="CGZ808" s="201"/>
      <c r="CHA808" s="201"/>
      <c r="CHB808" s="201"/>
      <c r="CHC808" s="201"/>
      <c r="CHD808" s="201"/>
      <c r="CHE808" s="201"/>
      <c r="CHF808" s="201"/>
      <c r="CHG808" s="201"/>
      <c r="CHH808" s="201"/>
      <c r="CHI808" s="201"/>
      <c r="CHJ808" s="201"/>
      <c r="CHK808" s="201"/>
      <c r="CHL808" s="201"/>
      <c r="CHM808" s="201"/>
      <c r="CHN808" s="201"/>
      <c r="CHO808" s="201"/>
      <c r="CHP808" s="201"/>
      <c r="CHQ808" s="201"/>
      <c r="CHR808" s="201"/>
      <c r="CHS808" s="201"/>
      <c r="CHT808" s="201"/>
      <c r="CHU808" s="201"/>
      <c r="CHV808" s="201"/>
      <c r="CHW808" s="201"/>
      <c r="CHX808" s="201"/>
      <c r="CHY808" s="201"/>
      <c r="CHZ808" s="201"/>
      <c r="CIA808" s="201"/>
      <c r="CIB808" s="201"/>
      <c r="CIC808" s="201"/>
      <c r="CID808" s="201"/>
      <c r="CIE808" s="201"/>
      <c r="CIF808" s="201"/>
      <c r="CIG808" s="201"/>
      <c r="CIH808" s="201"/>
      <c r="CII808" s="201"/>
      <c r="CIJ808" s="201"/>
      <c r="CIK808" s="201"/>
      <c r="CIL808" s="201"/>
      <c r="CIM808" s="201"/>
      <c r="CIN808" s="201"/>
      <c r="CIO808" s="201"/>
      <c r="CIP808" s="201"/>
      <c r="CIQ808" s="201"/>
      <c r="CIR808" s="201"/>
      <c r="CIS808" s="201"/>
      <c r="CIT808" s="201"/>
      <c r="CIU808" s="201"/>
      <c r="CIV808" s="201"/>
      <c r="CIW808" s="201"/>
      <c r="CIX808" s="201"/>
      <c r="CIY808" s="201"/>
      <c r="CIZ808" s="201"/>
      <c r="CJA808" s="201"/>
      <c r="CJB808" s="201"/>
      <c r="CJC808" s="201"/>
      <c r="CJD808" s="201"/>
      <c r="CJE808" s="201"/>
      <c r="CJF808" s="201"/>
      <c r="CJG808" s="201"/>
      <c r="CJH808" s="201"/>
      <c r="CJI808" s="201"/>
      <c r="CJJ808" s="201"/>
      <c r="CJK808" s="201"/>
      <c r="CJL808" s="201"/>
      <c r="CJM808" s="201"/>
      <c r="CJN808" s="201"/>
      <c r="CJO808" s="201"/>
      <c r="CJP808" s="201"/>
      <c r="CJQ808" s="201"/>
      <c r="CJR808" s="201"/>
      <c r="CJS808" s="201"/>
      <c r="CJT808" s="201"/>
      <c r="CJU808" s="201"/>
      <c r="CJV808" s="201"/>
      <c r="CJW808" s="201"/>
      <c r="CJX808" s="201"/>
      <c r="CJY808" s="201"/>
      <c r="CJZ808" s="201"/>
      <c r="CKA808" s="201"/>
      <c r="CKB808" s="201"/>
      <c r="CKC808" s="201"/>
      <c r="CKD808" s="201"/>
      <c r="CKE808" s="201"/>
      <c r="CKF808" s="201"/>
      <c r="CKG808" s="201"/>
      <c r="CKH808" s="201"/>
      <c r="CKI808" s="201"/>
      <c r="CKJ808" s="201"/>
      <c r="CKK808" s="201"/>
      <c r="CKL808" s="201"/>
      <c r="CKM808" s="201"/>
      <c r="CKN808" s="201"/>
      <c r="CKO808" s="201"/>
      <c r="CKP808" s="201"/>
      <c r="CKQ808" s="201"/>
      <c r="CKR808" s="201"/>
      <c r="CKS808" s="201"/>
      <c r="CKT808" s="201"/>
      <c r="CKU808" s="201"/>
      <c r="CKV808" s="201"/>
      <c r="CKW808" s="201"/>
      <c r="CKX808" s="201"/>
      <c r="CKY808" s="201"/>
      <c r="CKZ808" s="201"/>
      <c r="CLA808" s="201"/>
      <c r="CLB808" s="201"/>
      <c r="CLC808" s="201"/>
      <c r="CLD808" s="201"/>
      <c r="CLE808" s="201"/>
      <c r="CLF808" s="201"/>
      <c r="CLG808" s="201"/>
      <c r="CLH808" s="201"/>
      <c r="CLI808" s="201"/>
      <c r="CLJ808" s="201"/>
      <c r="CLK808" s="201"/>
      <c r="CLL808" s="201"/>
      <c r="CLM808" s="201"/>
      <c r="CLN808" s="201"/>
      <c r="CLO808" s="201"/>
      <c r="CLP808" s="201"/>
      <c r="CLQ808" s="201"/>
      <c r="CLR808" s="201"/>
      <c r="CLS808" s="201"/>
      <c r="CLT808" s="201"/>
      <c r="CLU808" s="201"/>
      <c r="CLV808" s="201"/>
      <c r="CLW808" s="201"/>
      <c r="CLX808" s="201"/>
      <c r="CLY808" s="201"/>
      <c r="CLZ808" s="201"/>
      <c r="CMA808" s="201"/>
      <c r="CMB808" s="201"/>
      <c r="CMC808" s="201"/>
      <c r="CMD808" s="201"/>
      <c r="CME808" s="201"/>
      <c r="CMF808" s="201"/>
      <c r="CMG808" s="201"/>
      <c r="CMH808" s="201"/>
      <c r="CMI808" s="201"/>
      <c r="CMJ808" s="201"/>
      <c r="CMK808" s="201"/>
      <c r="CML808" s="201"/>
      <c r="CMM808" s="201"/>
      <c r="CMN808" s="201"/>
      <c r="CMO808" s="201"/>
      <c r="CMP808" s="201"/>
      <c r="CMQ808" s="201"/>
      <c r="CMR808" s="201"/>
      <c r="CMS808" s="201"/>
      <c r="CMT808" s="201"/>
      <c r="CMU808" s="201"/>
      <c r="CMV808" s="201"/>
      <c r="CMW808" s="201"/>
      <c r="CMX808" s="201"/>
      <c r="CMY808" s="201"/>
      <c r="CMZ808" s="201"/>
      <c r="CNA808" s="201"/>
      <c r="CNB808" s="201"/>
      <c r="CNC808" s="201"/>
      <c r="CND808" s="201"/>
      <c r="CNE808" s="201"/>
      <c r="CNF808" s="201"/>
      <c r="CNG808" s="201"/>
      <c r="CNH808" s="201"/>
      <c r="CNI808" s="201"/>
      <c r="CNJ808" s="201"/>
      <c r="CNK808" s="201"/>
      <c r="CNL808" s="201"/>
      <c r="CNM808" s="201"/>
      <c r="CNN808" s="201"/>
      <c r="CNO808" s="201"/>
      <c r="CNP808" s="201"/>
      <c r="CNQ808" s="201"/>
      <c r="CNR808" s="201"/>
      <c r="CNS808" s="201"/>
      <c r="CNT808" s="201"/>
      <c r="CNU808" s="201"/>
      <c r="CNV808" s="201"/>
      <c r="CNW808" s="201"/>
      <c r="CNX808" s="201"/>
      <c r="CNY808" s="201"/>
      <c r="CNZ808" s="201"/>
      <c r="COA808" s="201"/>
      <c r="COB808" s="201"/>
      <c r="COC808" s="201"/>
      <c r="COD808" s="201"/>
      <c r="COE808" s="201"/>
      <c r="COF808" s="201"/>
      <c r="COG808" s="201"/>
      <c r="COH808" s="201"/>
      <c r="COI808" s="201"/>
      <c r="COJ808" s="201"/>
      <c r="COK808" s="201"/>
      <c r="COL808" s="201"/>
      <c r="COM808" s="201"/>
      <c r="CON808" s="201"/>
      <c r="COO808" s="201"/>
      <c r="COP808" s="201"/>
      <c r="COQ808" s="201"/>
      <c r="COR808" s="201"/>
      <c r="COS808" s="201"/>
      <c r="COT808" s="201"/>
      <c r="COU808" s="201"/>
      <c r="COV808" s="201"/>
      <c r="COW808" s="201"/>
      <c r="COX808" s="201"/>
      <c r="COY808" s="201"/>
      <c r="COZ808" s="201"/>
      <c r="CPA808" s="201"/>
      <c r="CPB808" s="201"/>
      <c r="CPC808" s="201"/>
      <c r="CPD808" s="201"/>
      <c r="CPE808" s="201"/>
      <c r="CPF808" s="201"/>
      <c r="CPG808" s="201"/>
      <c r="CPH808" s="201"/>
      <c r="CPI808" s="201"/>
      <c r="CPJ808" s="201"/>
      <c r="CPK808" s="201"/>
      <c r="CPL808" s="201"/>
      <c r="CPM808" s="201"/>
      <c r="CPN808" s="201"/>
      <c r="CPO808" s="201"/>
      <c r="CPP808" s="201"/>
      <c r="CPQ808" s="201"/>
      <c r="CPR808" s="201"/>
      <c r="CPS808" s="201"/>
      <c r="CPT808" s="201"/>
      <c r="CPU808" s="201"/>
      <c r="CPV808" s="201"/>
      <c r="CPW808" s="201"/>
      <c r="CPX808" s="201"/>
      <c r="CPY808" s="201"/>
      <c r="CPZ808" s="201"/>
      <c r="CQA808" s="201"/>
      <c r="CQB808" s="201"/>
      <c r="CQC808" s="201"/>
      <c r="CQD808" s="201"/>
      <c r="CQE808" s="201"/>
      <c r="CQF808" s="201"/>
      <c r="CQG808" s="201"/>
      <c r="CQH808" s="201"/>
      <c r="CQI808" s="201"/>
      <c r="CQJ808" s="201"/>
      <c r="CQK808" s="201"/>
      <c r="CQL808" s="201"/>
      <c r="CQM808" s="201"/>
      <c r="CQN808" s="201"/>
      <c r="CQO808" s="201"/>
      <c r="CQP808" s="201"/>
      <c r="CQQ808" s="201"/>
      <c r="CQR808" s="201"/>
      <c r="CQS808" s="201"/>
      <c r="CQT808" s="201"/>
      <c r="CQU808" s="201"/>
      <c r="CQV808" s="201"/>
      <c r="CQW808" s="201"/>
      <c r="CQX808" s="201"/>
      <c r="CQY808" s="201"/>
      <c r="CQZ808" s="201"/>
      <c r="CRA808" s="201"/>
      <c r="CRB808" s="201"/>
      <c r="CRC808" s="201"/>
      <c r="CRD808" s="201"/>
      <c r="CRE808" s="201"/>
      <c r="CRF808" s="201"/>
      <c r="CRG808" s="201"/>
      <c r="CRH808" s="201"/>
      <c r="CRI808" s="201"/>
      <c r="CRJ808" s="201"/>
      <c r="CRK808" s="201"/>
      <c r="CRL808" s="201"/>
      <c r="CRM808" s="201"/>
      <c r="CRN808" s="201"/>
      <c r="CRO808" s="201"/>
      <c r="CRP808" s="201"/>
      <c r="CRQ808" s="201"/>
      <c r="CRR808" s="201"/>
      <c r="CRS808" s="201"/>
      <c r="CRT808" s="201"/>
      <c r="CRU808" s="201"/>
      <c r="CRV808" s="201"/>
      <c r="CRW808" s="201"/>
      <c r="CRX808" s="201"/>
      <c r="CRY808" s="201"/>
      <c r="CRZ808" s="201"/>
      <c r="CSA808" s="201"/>
      <c r="CSB808" s="201"/>
      <c r="CSC808" s="201"/>
      <c r="CSD808" s="201"/>
      <c r="CSE808" s="201"/>
      <c r="CSF808" s="201"/>
      <c r="CSG808" s="201"/>
      <c r="CSH808" s="201"/>
      <c r="CSI808" s="201"/>
      <c r="CSJ808" s="201"/>
      <c r="CSK808" s="201"/>
      <c r="CSL808" s="201"/>
      <c r="CSM808" s="201"/>
      <c r="CSN808" s="201"/>
      <c r="CSO808" s="201"/>
      <c r="CSP808" s="201"/>
      <c r="CSQ808" s="201"/>
      <c r="CSR808" s="201"/>
      <c r="CSS808" s="201"/>
      <c r="CST808" s="201"/>
      <c r="CSU808" s="201"/>
      <c r="CSV808" s="201"/>
      <c r="CSW808" s="201"/>
      <c r="CSX808" s="201"/>
      <c r="CSY808" s="201"/>
      <c r="CSZ808" s="201"/>
      <c r="CTA808" s="201"/>
      <c r="CTB808" s="201"/>
      <c r="CTC808" s="201"/>
      <c r="CTD808" s="201"/>
      <c r="CTE808" s="201"/>
      <c r="CTF808" s="201"/>
      <c r="CTG808" s="201"/>
      <c r="CTH808" s="201"/>
      <c r="CTI808" s="201"/>
      <c r="CTJ808" s="201"/>
      <c r="CTK808" s="201"/>
      <c r="CTL808" s="201"/>
      <c r="CTM808" s="201"/>
      <c r="CTN808" s="201"/>
      <c r="CTO808" s="201"/>
      <c r="CTP808" s="201"/>
      <c r="CTQ808" s="201"/>
      <c r="CTR808" s="201"/>
      <c r="CTS808" s="201"/>
      <c r="CTT808" s="201"/>
      <c r="CTU808" s="201"/>
      <c r="CTV808" s="201"/>
      <c r="CTW808" s="201"/>
      <c r="CTX808" s="201"/>
      <c r="CTY808" s="201"/>
      <c r="CTZ808" s="201"/>
      <c r="CUA808" s="201"/>
      <c r="CUB808" s="201"/>
      <c r="CUC808" s="201"/>
      <c r="CUD808" s="201"/>
      <c r="CUE808" s="201"/>
      <c r="CUF808" s="201"/>
      <c r="CUG808" s="201"/>
      <c r="CUH808" s="201"/>
      <c r="CUI808" s="201"/>
      <c r="CUJ808" s="201"/>
      <c r="CUK808" s="201"/>
      <c r="CUL808" s="201"/>
      <c r="CUM808" s="201"/>
      <c r="CUN808" s="201"/>
      <c r="CUO808" s="201"/>
      <c r="CUP808" s="201"/>
      <c r="CUQ808" s="201"/>
      <c r="CUR808" s="201"/>
      <c r="CUS808" s="201"/>
      <c r="CUT808" s="201"/>
      <c r="CUU808" s="201"/>
      <c r="CUV808" s="201"/>
      <c r="CUW808" s="201"/>
      <c r="CUX808" s="201"/>
      <c r="CUY808" s="201"/>
      <c r="CUZ808" s="201"/>
      <c r="CVA808" s="201"/>
      <c r="CVB808" s="201"/>
      <c r="CVC808" s="201"/>
      <c r="CVD808" s="201"/>
      <c r="CVE808" s="201"/>
      <c r="CVF808" s="201"/>
      <c r="CVG808" s="201"/>
      <c r="CVH808" s="201"/>
      <c r="CVI808" s="201"/>
      <c r="CVJ808" s="201"/>
      <c r="CVK808" s="201"/>
      <c r="CVL808" s="201"/>
      <c r="CVM808" s="201"/>
      <c r="CVN808" s="201"/>
      <c r="CVO808" s="201"/>
      <c r="CVP808" s="201"/>
      <c r="CVQ808" s="201"/>
      <c r="CVR808" s="201"/>
      <c r="CVS808" s="201"/>
      <c r="CVT808" s="201"/>
      <c r="CVU808" s="201"/>
      <c r="CVV808" s="201"/>
      <c r="CVW808" s="201"/>
      <c r="CVX808" s="201"/>
      <c r="CVY808" s="201"/>
      <c r="CVZ808" s="201"/>
      <c r="CWA808" s="201"/>
      <c r="CWB808" s="201"/>
      <c r="CWC808" s="201"/>
      <c r="CWD808" s="201"/>
      <c r="CWE808" s="201"/>
      <c r="CWF808" s="201"/>
      <c r="CWG808" s="201"/>
      <c r="CWH808" s="201"/>
      <c r="CWI808" s="201"/>
      <c r="CWJ808" s="201"/>
      <c r="CWK808" s="201"/>
      <c r="CWL808" s="201"/>
      <c r="CWM808" s="201"/>
      <c r="CWN808" s="201"/>
      <c r="CWO808" s="201"/>
      <c r="CWP808" s="201"/>
      <c r="CWQ808" s="201"/>
      <c r="CWR808" s="201"/>
      <c r="CWS808" s="201"/>
      <c r="CWT808" s="201"/>
      <c r="CWU808" s="201"/>
      <c r="CWV808" s="201"/>
      <c r="CWW808" s="201"/>
      <c r="CWX808" s="201"/>
      <c r="CWY808" s="201"/>
      <c r="CWZ808" s="201"/>
      <c r="CXA808" s="201"/>
      <c r="CXB808" s="201"/>
      <c r="CXC808" s="201"/>
      <c r="CXD808" s="201"/>
      <c r="CXE808" s="201"/>
      <c r="CXF808" s="201"/>
      <c r="CXG808" s="201"/>
      <c r="CXH808" s="201"/>
      <c r="CXI808" s="201"/>
      <c r="CXJ808" s="201"/>
      <c r="CXK808" s="201"/>
      <c r="CXL808" s="201"/>
      <c r="CXM808" s="201"/>
      <c r="CXN808" s="201"/>
      <c r="CXO808" s="201"/>
      <c r="CXP808" s="201"/>
      <c r="CXQ808" s="201"/>
      <c r="CXR808" s="201"/>
      <c r="CXS808" s="201"/>
      <c r="CXT808" s="201"/>
      <c r="CXU808" s="201"/>
      <c r="CXV808" s="201"/>
      <c r="CXW808" s="201"/>
      <c r="CXX808" s="201"/>
      <c r="CXY808" s="201"/>
      <c r="CXZ808" s="201"/>
      <c r="CYA808" s="201"/>
      <c r="CYB808" s="201"/>
      <c r="CYC808" s="201"/>
      <c r="CYD808" s="201"/>
      <c r="CYE808" s="201"/>
      <c r="CYF808" s="201"/>
      <c r="CYG808" s="201"/>
      <c r="CYH808" s="201"/>
      <c r="CYI808" s="201"/>
      <c r="CYJ808" s="201"/>
      <c r="CYK808" s="201"/>
      <c r="CYL808" s="201"/>
      <c r="CYM808" s="201"/>
      <c r="CYN808" s="201"/>
      <c r="CYO808" s="201"/>
      <c r="CYP808" s="201"/>
      <c r="CYQ808" s="201"/>
      <c r="CYR808" s="201"/>
      <c r="CYS808" s="201"/>
      <c r="CYT808" s="201"/>
      <c r="CYU808" s="201"/>
      <c r="CYV808" s="201"/>
      <c r="CYW808" s="201"/>
      <c r="CYX808" s="201"/>
      <c r="CYY808" s="201"/>
      <c r="CYZ808" s="201"/>
      <c r="CZA808" s="201"/>
      <c r="CZB808" s="201"/>
      <c r="CZC808" s="201"/>
      <c r="CZD808" s="201"/>
      <c r="CZE808" s="201"/>
      <c r="CZF808" s="201"/>
      <c r="CZG808" s="201"/>
      <c r="CZH808" s="201"/>
      <c r="CZI808" s="201"/>
      <c r="CZJ808" s="201"/>
      <c r="CZK808" s="201"/>
      <c r="CZL808" s="201"/>
      <c r="CZM808" s="201"/>
      <c r="CZN808" s="201"/>
      <c r="CZO808" s="201"/>
      <c r="CZP808" s="201"/>
      <c r="CZQ808" s="201"/>
      <c r="CZR808" s="201"/>
      <c r="CZS808" s="201"/>
      <c r="CZT808" s="201"/>
      <c r="CZU808" s="201"/>
      <c r="CZV808" s="201"/>
      <c r="CZW808" s="201"/>
      <c r="CZX808" s="201"/>
      <c r="CZY808" s="201"/>
      <c r="CZZ808" s="201"/>
      <c r="DAA808" s="201"/>
      <c r="DAB808" s="201"/>
      <c r="DAC808" s="201"/>
      <c r="DAD808" s="201"/>
      <c r="DAE808" s="201"/>
      <c r="DAF808" s="201"/>
      <c r="DAG808" s="201"/>
      <c r="DAH808" s="201"/>
      <c r="DAI808" s="201"/>
      <c r="DAJ808" s="201"/>
      <c r="DAK808" s="201"/>
      <c r="DAL808" s="201"/>
      <c r="DAM808" s="201"/>
      <c r="DAN808" s="201"/>
      <c r="DAO808" s="201"/>
      <c r="DAP808" s="201"/>
      <c r="DAQ808" s="201"/>
      <c r="DAR808" s="201"/>
      <c r="DAS808" s="201"/>
      <c r="DAT808" s="201"/>
      <c r="DAU808" s="201"/>
      <c r="DAV808" s="201"/>
      <c r="DAW808" s="201"/>
      <c r="DAX808" s="201"/>
      <c r="DAY808" s="201"/>
      <c r="DAZ808" s="201"/>
      <c r="DBA808" s="201"/>
      <c r="DBB808" s="201"/>
      <c r="DBC808" s="201"/>
      <c r="DBD808" s="201"/>
      <c r="DBE808" s="201"/>
      <c r="DBF808" s="201"/>
      <c r="DBG808" s="201"/>
      <c r="DBH808" s="201"/>
      <c r="DBI808" s="201"/>
      <c r="DBJ808" s="201"/>
      <c r="DBK808" s="201"/>
      <c r="DBL808" s="201"/>
      <c r="DBM808" s="201"/>
      <c r="DBN808" s="201"/>
      <c r="DBO808" s="201"/>
      <c r="DBP808" s="201"/>
      <c r="DBQ808" s="201"/>
      <c r="DBR808" s="201"/>
      <c r="DBS808" s="201"/>
      <c r="DBT808" s="201"/>
      <c r="DBU808" s="201"/>
      <c r="DBV808" s="201"/>
      <c r="DBW808" s="201"/>
      <c r="DBX808" s="201"/>
      <c r="DBY808" s="201"/>
      <c r="DBZ808" s="201"/>
      <c r="DCA808" s="201"/>
      <c r="DCB808" s="201"/>
      <c r="DCC808" s="201"/>
      <c r="DCD808" s="201"/>
      <c r="DCE808" s="201"/>
      <c r="DCF808" s="201"/>
      <c r="DCG808" s="201"/>
      <c r="DCH808" s="201"/>
      <c r="DCI808" s="201"/>
      <c r="DCJ808" s="201"/>
      <c r="DCK808" s="201"/>
      <c r="DCL808" s="201"/>
      <c r="DCM808" s="201"/>
      <c r="DCN808" s="201"/>
      <c r="DCO808" s="201"/>
      <c r="DCP808" s="201"/>
      <c r="DCQ808" s="201"/>
      <c r="DCR808" s="201"/>
      <c r="DCS808" s="201"/>
      <c r="DCT808" s="201"/>
      <c r="DCU808" s="201"/>
      <c r="DCV808" s="201"/>
      <c r="DCW808" s="201"/>
      <c r="DCX808" s="201"/>
      <c r="DCY808" s="201"/>
      <c r="DCZ808" s="201"/>
      <c r="DDA808" s="201"/>
      <c r="DDB808" s="201"/>
      <c r="DDC808" s="201"/>
      <c r="DDD808" s="201"/>
      <c r="DDE808" s="201"/>
      <c r="DDF808" s="201"/>
      <c r="DDG808" s="201"/>
      <c r="DDH808" s="201"/>
      <c r="DDI808" s="201"/>
      <c r="DDJ808" s="201"/>
      <c r="DDK808" s="201"/>
      <c r="DDL808" s="201"/>
      <c r="DDM808" s="201"/>
      <c r="DDN808" s="201"/>
      <c r="DDO808" s="201"/>
      <c r="DDP808" s="201"/>
      <c r="DDQ808" s="201"/>
      <c r="DDR808" s="201"/>
      <c r="DDS808" s="201"/>
      <c r="DDT808" s="201"/>
      <c r="DDU808" s="201"/>
      <c r="DDV808" s="201"/>
      <c r="DDW808" s="201"/>
      <c r="DDX808" s="201"/>
      <c r="DDY808" s="201"/>
      <c r="DDZ808" s="201"/>
      <c r="DEA808" s="201"/>
      <c r="DEB808" s="201"/>
      <c r="DEC808" s="201"/>
      <c r="DED808" s="201"/>
      <c r="DEE808" s="201"/>
      <c r="DEF808" s="201"/>
      <c r="DEG808" s="201"/>
      <c r="DEH808" s="201"/>
      <c r="DEI808" s="201"/>
      <c r="DEJ808" s="201"/>
      <c r="DEK808" s="201"/>
      <c r="DEL808" s="201"/>
      <c r="DEM808" s="201"/>
      <c r="DEN808" s="201"/>
      <c r="DEO808" s="201"/>
      <c r="DEP808" s="201"/>
      <c r="DEQ808" s="201"/>
      <c r="DER808" s="201"/>
      <c r="DES808" s="201"/>
      <c r="DET808" s="201"/>
      <c r="DEU808" s="201"/>
      <c r="DEV808" s="201"/>
      <c r="DEW808" s="201"/>
      <c r="DEX808" s="201"/>
      <c r="DEY808" s="201"/>
      <c r="DEZ808" s="201"/>
      <c r="DFA808" s="201"/>
      <c r="DFB808" s="201"/>
      <c r="DFC808" s="201"/>
      <c r="DFD808" s="201"/>
      <c r="DFE808" s="201"/>
      <c r="DFF808" s="201"/>
      <c r="DFG808" s="201"/>
      <c r="DFH808" s="201"/>
      <c r="DFI808" s="201"/>
      <c r="DFJ808" s="201"/>
      <c r="DFK808" s="201"/>
      <c r="DFL808" s="201"/>
      <c r="DFM808" s="201"/>
      <c r="DFN808" s="201"/>
      <c r="DFO808" s="201"/>
      <c r="DFP808" s="201"/>
      <c r="DFQ808" s="201"/>
      <c r="DFR808" s="201"/>
      <c r="DFS808" s="201"/>
      <c r="DFT808" s="201"/>
      <c r="DFU808" s="201"/>
      <c r="DFV808" s="201"/>
      <c r="DFW808" s="201"/>
      <c r="DFX808" s="201"/>
      <c r="DFY808" s="201"/>
      <c r="DFZ808" s="201"/>
      <c r="DGA808" s="201"/>
      <c r="DGB808" s="201"/>
      <c r="DGC808" s="201"/>
      <c r="DGD808" s="201"/>
      <c r="DGE808" s="201"/>
      <c r="DGF808" s="201"/>
      <c r="DGG808" s="201"/>
      <c r="DGH808" s="201"/>
      <c r="DGI808" s="201"/>
      <c r="DGJ808" s="201"/>
      <c r="DGK808" s="201"/>
      <c r="DGL808" s="201"/>
      <c r="DGM808" s="201"/>
      <c r="DGN808" s="201"/>
      <c r="DGO808" s="201"/>
      <c r="DGP808" s="201"/>
      <c r="DGQ808" s="201"/>
      <c r="DGR808" s="201"/>
      <c r="DGS808" s="201"/>
      <c r="DGT808" s="201"/>
      <c r="DGU808" s="201"/>
      <c r="DGV808" s="201"/>
      <c r="DGW808" s="201"/>
      <c r="DGX808" s="201"/>
      <c r="DGY808" s="201"/>
      <c r="DGZ808" s="201"/>
      <c r="DHA808" s="201"/>
      <c r="DHB808" s="201"/>
      <c r="DHC808" s="201"/>
      <c r="DHD808" s="201"/>
      <c r="DHE808" s="201"/>
      <c r="DHF808" s="201"/>
      <c r="DHG808" s="201"/>
      <c r="DHH808" s="201"/>
      <c r="DHI808" s="201"/>
      <c r="DHJ808" s="201"/>
      <c r="DHK808" s="201"/>
      <c r="DHL808" s="201"/>
      <c r="DHM808" s="201"/>
      <c r="DHN808" s="201"/>
      <c r="DHO808" s="201"/>
      <c r="DHP808" s="201"/>
      <c r="DHQ808" s="201"/>
      <c r="DHR808" s="201"/>
      <c r="DHS808" s="201"/>
      <c r="DHT808" s="201"/>
      <c r="DHU808" s="201"/>
      <c r="DHV808" s="201"/>
      <c r="DHW808" s="201"/>
      <c r="DHX808" s="201"/>
      <c r="DHY808" s="201"/>
      <c r="DHZ808" s="201"/>
      <c r="DIA808" s="201"/>
      <c r="DIB808" s="201"/>
      <c r="DIC808" s="201"/>
      <c r="DID808" s="201"/>
      <c r="DIE808" s="201"/>
      <c r="DIF808" s="201"/>
      <c r="DIG808" s="201"/>
      <c r="DIH808" s="201"/>
      <c r="DII808" s="201"/>
      <c r="DIJ808" s="201"/>
      <c r="DIK808" s="201"/>
      <c r="DIL808" s="201"/>
      <c r="DIM808" s="201"/>
      <c r="DIN808" s="201"/>
      <c r="DIO808" s="201"/>
      <c r="DIP808" s="201"/>
      <c r="DIQ808" s="201"/>
      <c r="DIR808" s="201"/>
      <c r="DIS808" s="201"/>
      <c r="DIT808" s="201"/>
      <c r="DIU808" s="201"/>
      <c r="DIV808" s="201"/>
      <c r="DIW808" s="201"/>
      <c r="DIX808" s="201"/>
      <c r="DIY808" s="201"/>
      <c r="DIZ808" s="201"/>
      <c r="DJA808" s="201"/>
      <c r="DJB808" s="201"/>
      <c r="DJC808" s="201"/>
      <c r="DJD808" s="201"/>
      <c r="DJE808" s="201"/>
      <c r="DJF808" s="201"/>
      <c r="DJG808" s="201"/>
      <c r="DJH808" s="201"/>
      <c r="DJI808" s="201"/>
      <c r="DJJ808" s="201"/>
      <c r="DJK808" s="201"/>
      <c r="DJL808" s="201"/>
      <c r="DJM808" s="201"/>
      <c r="DJN808" s="201"/>
      <c r="DJO808" s="201"/>
      <c r="DJP808" s="201"/>
      <c r="DJQ808" s="201"/>
      <c r="DJR808" s="201"/>
      <c r="DJS808" s="201"/>
      <c r="DJT808" s="201"/>
      <c r="DJU808" s="201"/>
      <c r="DJV808" s="201"/>
      <c r="DJW808" s="201"/>
      <c r="DJX808" s="201"/>
      <c r="DJY808" s="201"/>
      <c r="DJZ808" s="201"/>
      <c r="DKA808" s="201"/>
      <c r="DKB808" s="201"/>
      <c r="DKC808" s="201"/>
      <c r="DKD808" s="201"/>
      <c r="DKE808" s="201"/>
      <c r="DKF808" s="201"/>
      <c r="DKG808" s="201"/>
      <c r="DKH808" s="201"/>
      <c r="DKI808" s="201"/>
      <c r="DKJ808" s="201"/>
      <c r="DKK808" s="201"/>
      <c r="DKL808" s="201"/>
      <c r="DKM808" s="201"/>
      <c r="DKN808" s="201"/>
      <c r="DKO808" s="201"/>
      <c r="DKP808" s="201"/>
      <c r="DKQ808" s="201"/>
      <c r="DKR808" s="201"/>
      <c r="DKS808" s="201"/>
      <c r="DKT808" s="201"/>
      <c r="DKU808" s="201"/>
      <c r="DKV808" s="201"/>
      <c r="DKW808" s="201"/>
      <c r="DKX808" s="201"/>
      <c r="DKY808" s="201"/>
      <c r="DKZ808" s="201"/>
      <c r="DLA808" s="201"/>
      <c r="DLB808" s="201"/>
      <c r="DLC808" s="201"/>
      <c r="DLD808" s="201"/>
      <c r="DLE808" s="201"/>
      <c r="DLF808" s="201"/>
      <c r="DLG808" s="201"/>
      <c r="DLH808" s="201"/>
      <c r="DLI808" s="201"/>
      <c r="DLJ808" s="201"/>
      <c r="DLK808" s="201"/>
      <c r="DLL808" s="201"/>
      <c r="DLM808" s="201"/>
      <c r="DLN808" s="201"/>
      <c r="DLO808" s="201"/>
      <c r="DLP808" s="201"/>
      <c r="DLQ808" s="201"/>
      <c r="DLR808" s="201"/>
      <c r="DLS808" s="201"/>
      <c r="DLT808" s="201"/>
      <c r="DLU808" s="201"/>
      <c r="DLV808" s="201"/>
      <c r="DLW808" s="201"/>
      <c r="DLX808" s="201"/>
      <c r="DLY808" s="201"/>
      <c r="DLZ808" s="201"/>
      <c r="DMA808" s="201"/>
      <c r="DMB808" s="201"/>
      <c r="DMC808" s="201"/>
      <c r="DMD808" s="201"/>
      <c r="DME808" s="201"/>
      <c r="DMF808" s="201"/>
      <c r="DMG808" s="201"/>
      <c r="DMH808" s="201"/>
      <c r="DMI808" s="201"/>
      <c r="DMJ808" s="201"/>
      <c r="DMK808" s="201"/>
      <c r="DML808" s="201"/>
      <c r="DMM808" s="201"/>
      <c r="DMN808" s="201"/>
      <c r="DMO808" s="201"/>
      <c r="DMP808" s="201"/>
      <c r="DMQ808" s="201"/>
      <c r="DMR808" s="201"/>
      <c r="DMS808" s="201"/>
      <c r="DMT808" s="201"/>
      <c r="DMU808" s="201"/>
      <c r="DMV808" s="201"/>
      <c r="DMW808" s="201"/>
      <c r="DMX808" s="201"/>
      <c r="DMY808" s="201"/>
      <c r="DMZ808" s="201"/>
      <c r="DNA808" s="201"/>
      <c r="DNB808" s="201"/>
      <c r="DNC808" s="201"/>
      <c r="DND808" s="201"/>
      <c r="DNE808" s="201"/>
      <c r="DNF808" s="201"/>
      <c r="DNG808" s="201"/>
      <c r="DNH808" s="201"/>
      <c r="DNI808" s="201"/>
      <c r="DNJ808" s="201"/>
      <c r="DNK808" s="201"/>
      <c r="DNL808" s="201"/>
      <c r="DNM808" s="201"/>
      <c r="DNN808" s="201"/>
      <c r="DNO808" s="201"/>
      <c r="DNP808" s="201"/>
      <c r="DNQ808" s="201"/>
      <c r="DNR808" s="201"/>
      <c r="DNS808" s="201"/>
      <c r="DNT808" s="201"/>
      <c r="DNU808" s="201"/>
      <c r="DNV808" s="201"/>
      <c r="DNW808" s="201"/>
      <c r="DNX808" s="201"/>
      <c r="DNY808" s="201"/>
      <c r="DNZ808" s="201"/>
      <c r="DOA808" s="201"/>
      <c r="DOB808" s="201"/>
      <c r="DOC808" s="201"/>
      <c r="DOD808" s="201"/>
      <c r="DOE808" s="201"/>
      <c r="DOF808" s="201"/>
      <c r="DOG808" s="201"/>
      <c r="DOH808" s="201"/>
      <c r="DOI808" s="201"/>
      <c r="DOJ808" s="201"/>
      <c r="DOK808" s="201"/>
      <c r="DOL808" s="201"/>
      <c r="DOM808" s="201"/>
      <c r="DON808" s="201"/>
      <c r="DOO808" s="201"/>
      <c r="DOP808" s="201"/>
      <c r="DOQ808" s="201"/>
      <c r="DOR808" s="201"/>
      <c r="DOS808" s="201"/>
      <c r="DOT808" s="201"/>
      <c r="DOU808" s="201"/>
      <c r="DOV808" s="201"/>
      <c r="DOW808" s="201"/>
      <c r="DOX808" s="201"/>
      <c r="DOY808" s="201"/>
      <c r="DOZ808" s="201"/>
      <c r="DPA808" s="201"/>
      <c r="DPB808" s="201"/>
      <c r="DPC808" s="201"/>
      <c r="DPD808" s="201"/>
      <c r="DPE808" s="201"/>
      <c r="DPF808" s="201"/>
      <c r="DPG808" s="201"/>
      <c r="DPH808" s="201"/>
      <c r="DPI808" s="201"/>
      <c r="DPJ808" s="201"/>
      <c r="DPK808" s="201"/>
      <c r="DPL808" s="201"/>
      <c r="DPM808" s="201"/>
      <c r="DPN808" s="201"/>
      <c r="DPO808" s="201"/>
      <c r="DPP808" s="201"/>
      <c r="DPQ808" s="201"/>
      <c r="DPR808" s="201"/>
      <c r="DPS808" s="201"/>
      <c r="DPT808" s="201"/>
      <c r="DPU808" s="201"/>
      <c r="DPV808" s="201"/>
      <c r="DPW808" s="201"/>
      <c r="DPX808" s="201"/>
      <c r="DPY808" s="201"/>
      <c r="DPZ808" s="201"/>
      <c r="DQA808" s="201"/>
      <c r="DQB808" s="201"/>
      <c r="DQC808" s="201"/>
      <c r="DQD808" s="201"/>
      <c r="DQE808" s="201"/>
      <c r="DQF808" s="201"/>
      <c r="DQG808" s="201"/>
      <c r="DQH808" s="201"/>
      <c r="DQI808" s="201"/>
      <c r="DQJ808" s="201"/>
      <c r="DQK808" s="201"/>
      <c r="DQL808" s="201"/>
      <c r="DQM808" s="201"/>
      <c r="DQN808" s="201"/>
      <c r="DQO808" s="201"/>
      <c r="DQP808" s="201"/>
      <c r="DQQ808" s="201"/>
      <c r="DQR808" s="201"/>
      <c r="DQS808" s="201"/>
      <c r="DQT808" s="201"/>
      <c r="DQU808" s="201"/>
      <c r="DQV808" s="201"/>
      <c r="DQW808" s="201"/>
      <c r="DQX808" s="201"/>
      <c r="DQY808" s="201"/>
      <c r="DQZ808" s="201"/>
      <c r="DRA808" s="201"/>
      <c r="DRB808" s="201"/>
      <c r="DRC808" s="201"/>
      <c r="DRD808" s="201"/>
      <c r="DRE808" s="201"/>
      <c r="DRF808" s="201"/>
      <c r="DRG808" s="201"/>
      <c r="DRH808" s="201"/>
      <c r="DRI808" s="201"/>
      <c r="DRJ808" s="201"/>
      <c r="DRK808" s="201"/>
      <c r="DRL808" s="201"/>
      <c r="DRM808" s="201"/>
      <c r="DRN808" s="201"/>
      <c r="DRO808" s="201"/>
      <c r="DRP808" s="201"/>
      <c r="DRQ808" s="201"/>
      <c r="DRR808" s="201"/>
      <c r="DRS808" s="201"/>
      <c r="DRT808" s="201"/>
      <c r="DRU808" s="201"/>
      <c r="DRV808" s="201"/>
      <c r="DRW808" s="201"/>
      <c r="DRX808" s="201"/>
      <c r="DRY808" s="201"/>
      <c r="DRZ808" s="201"/>
      <c r="DSA808" s="201"/>
      <c r="DSB808" s="201"/>
      <c r="DSC808" s="201"/>
      <c r="DSD808" s="201"/>
      <c r="DSE808" s="201"/>
      <c r="DSF808" s="201"/>
      <c r="DSG808" s="201"/>
      <c r="DSH808" s="201"/>
      <c r="DSI808" s="201"/>
      <c r="DSJ808" s="201"/>
      <c r="DSK808" s="201"/>
      <c r="DSL808" s="201"/>
      <c r="DSM808" s="201"/>
      <c r="DSN808" s="201"/>
      <c r="DSO808" s="201"/>
      <c r="DSP808" s="201"/>
      <c r="DSQ808" s="201"/>
      <c r="DSR808" s="201"/>
      <c r="DSS808" s="201"/>
      <c r="DST808" s="201"/>
      <c r="DSU808" s="201"/>
      <c r="DSV808" s="201"/>
      <c r="DSW808" s="201"/>
      <c r="DSX808" s="201"/>
      <c r="DSY808" s="201"/>
      <c r="DSZ808" s="201"/>
      <c r="DTA808" s="201"/>
      <c r="DTB808" s="201"/>
      <c r="DTC808" s="201"/>
      <c r="DTD808" s="201"/>
      <c r="DTE808" s="201"/>
      <c r="DTF808" s="201"/>
      <c r="DTG808" s="201"/>
      <c r="DTH808" s="201"/>
      <c r="DTI808" s="201"/>
      <c r="DTJ808" s="201"/>
      <c r="DTK808" s="201"/>
      <c r="DTL808" s="201"/>
      <c r="DTM808" s="201"/>
      <c r="DTN808" s="201"/>
      <c r="DTO808" s="201"/>
      <c r="DTP808" s="201"/>
      <c r="DTQ808" s="201"/>
      <c r="DTR808" s="201"/>
      <c r="DTS808" s="201"/>
      <c r="DTT808" s="201"/>
      <c r="DTU808" s="201"/>
      <c r="DTV808" s="201"/>
      <c r="DTW808" s="201"/>
      <c r="DTX808" s="201"/>
      <c r="DTY808" s="201"/>
      <c r="DTZ808" s="201"/>
      <c r="DUA808" s="201"/>
      <c r="DUB808" s="201"/>
      <c r="DUC808" s="201"/>
      <c r="DUD808" s="201"/>
      <c r="DUE808" s="201"/>
      <c r="DUF808" s="201"/>
      <c r="DUG808" s="201"/>
      <c r="DUH808" s="201"/>
      <c r="DUI808" s="201"/>
      <c r="DUJ808" s="201"/>
      <c r="DUK808" s="201"/>
      <c r="DUL808" s="201"/>
      <c r="DUM808" s="201"/>
      <c r="DUN808" s="201"/>
      <c r="DUO808" s="201"/>
      <c r="DUP808" s="201"/>
      <c r="DUQ808" s="201"/>
      <c r="DUR808" s="201"/>
      <c r="DUS808" s="201"/>
      <c r="DUT808" s="201"/>
      <c r="DUU808" s="201"/>
      <c r="DUV808" s="201"/>
      <c r="DUW808" s="201"/>
      <c r="DUX808" s="201"/>
      <c r="DUY808" s="201"/>
      <c r="DUZ808" s="201"/>
      <c r="DVA808" s="201"/>
      <c r="DVB808" s="201"/>
      <c r="DVC808" s="201"/>
      <c r="DVD808" s="201"/>
      <c r="DVE808" s="201"/>
      <c r="DVF808" s="201"/>
      <c r="DVG808" s="201"/>
      <c r="DVH808" s="201"/>
      <c r="DVI808" s="201"/>
      <c r="DVJ808" s="201"/>
      <c r="DVK808" s="201"/>
      <c r="DVL808" s="201"/>
      <c r="DVM808" s="201"/>
      <c r="DVN808" s="201"/>
      <c r="DVO808" s="201"/>
      <c r="DVP808" s="201"/>
      <c r="DVQ808" s="201"/>
      <c r="DVR808" s="201"/>
      <c r="DVS808" s="201"/>
      <c r="DVT808" s="201"/>
      <c r="DVU808" s="201"/>
      <c r="DVV808" s="201"/>
      <c r="DVW808" s="201"/>
      <c r="DVX808" s="201"/>
      <c r="DVY808" s="201"/>
      <c r="DVZ808" s="201"/>
      <c r="DWA808" s="201"/>
      <c r="DWB808" s="201"/>
      <c r="DWC808" s="201"/>
      <c r="DWD808" s="201"/>
      <c r="DWE808" s="201"/>
      <c r="DWF808" s="201"/>
      <c r="DWG808" s="201"/>
      <c r="DWH808" s="201"/>
      <c r="DWI808" s="201"/>
      <c r="DWJ808" s="201"/>
      <c r="DWK808" s="201"/>
      <c r="DWL808" s="201"/>
      <c r="DWM808" s="201"/>
      <c r="DWN808" s="201"/>
      <c r="DWO808" s="201"/>
      <c r="DWP808" s="201"/>
      <c r="DWQ808" s="201"/>
      <c r="DWR808" s="201"/>
      <c r="DWS808" s="201"/>
      <c r="DWT808" s="201"/>
      <c r="DWU808" s="201"/>
      <c r="DWV808" s="201"/>
      <c r="DWW808" s="201"/>
      <c r="DWX808" s="201"/>
      <c r="DWY808" s="201"/>
      <c r="DWZ808" s="201"/>
      <c r="DXA808" s="201"/>
      <c r="DXB808" s="201"/>
      <c r="DXC808" s="201"/>
      <c r="DXD808" s="201"/>
      <c r="DXE808" s="201"/>
      <c r="DXF808" s="201"/>
      <c r="DXG808" s="201"/>
      <c r="DXH808" s="201"/>
      <c r="DXI808" s="201"/>
      <c r="DXJ808" s="201"/>
      <c r="DXK808" s="201"/>
      <c r="DXL808" s="201"/>
      <c r="DXM808" s="201"/>
      <c r="DXN808" s="201"/>
      <c r="DXO808" s="201"/>
      <c r="DXP808" s="201"/>
      <c r="DXQ808" s="201"/>
      <c r="DXR808" s="201"/>
      <c r="DXS808" s="201"/>
      <c r="DXT808" s="201"/>
      <c r="DXU808" s="201"/>
      <c r="DXV808" s="201"/>
      <c r="DXW808" s="201"/>
      <c r="DXX808" s="201"/>
      <c r="DXY808" s="201"/>
      <c r="DXZ808" s="201"/>
      <c r="DYA808" s="201"/>
      <c r="DYB808" s="201"/>
      <c r="DYC808" s="201"/>
      <c r="DYD808" s="201"/>
      <c r="DYE808" s="201"/>
      <c r="DYF808" s="201"/>
      <c r="DYG808" s="201"/>
      <c r="DYH808" s="201"/>
      <c r="DYI808" s="201"/>
      <c r="DYJ808" s="201"/>
      <c r="DYK808" s="201"/>
      <c r="DYL808" s="201"/>
      <c r="DYM808" s="201"/>
      <c r="DYN808" s="201"/>
      <c r="DYO808" s="201"/>
      <c r="DYP808" s="201"/>
      <c r="DYQ808" s="201"/>
      <c r="DYR808" s="201"/>
      <c r="DYS808" s="201"/>
      <c r="DYT808" s="201"/>
      <c r="DYU808" s="201"/>
      <c r="DYV808" s="201"/>
      <c r="DYW808" s="201"/>
      <c r="DYX808" s="201"/>
      <c r="DYY808" s="201"/>
      <c r="DYZ808" s="201"/>
      <c r="DZA808" s="201"/>
      <c r="DZB808" s="201"/>
      <c r="DZC808" s="201"/>
      <c r="DZD808" s="201"/>
      <c r="DZE808" s="201"/>
      <c r="DZF808" s="201"/>
      <c r="DZG808" s="201"/>
      <c r="DZH808" s="201"/>
      <c r="DZI808" s="201"/>
      <c r="DZJ808" s="201"/>
      <c r="DZK808" s="201"/>
      <c r="DZL808" s="201"/>
      <c r="DZM808" s="201"/>
      <c r="DZN808" s="201"/>
      <c r="DZO808" s="201"/>
      <c r="DZP808" s="201"/>
      <c r="DZQ808" s="201"/>
      <c r="DZR808" s="201"/>
      <c r="DZS808" s="201"/>
      <c r="DZT808" s="201"/>
      <c r="DZU808" s="201"/>
      <c r="DZV808" s="201"/>
      <c r="DZW808" s="201"/>
      <c r="DZX808" s="201"/>
      <c r="DZY808" s="201"/>
      <c r="DZZ808" s="201"/>
      <c r="EAA808" s="201"/>
      <c r="EAB808" s="201"/>
      <c r="EAC808" s="201"/>
      <c r="EAD808" s="201"/>
      <c r="EAE808" s="201"/>
      <c r="EAF808" s="201"/>
      <c r="EAG808" s="201"/>
      <c r="EAH808" s="201"/>
      <c r="EAI808" s="201"/>
      <c r="EAJ808" s="201"/>
      <c r="EAK808" s="201"/>
      <c r="EAL808" s="201"/>
      <c r="EAM808" s="201"/>
      <c r="EAN808" s="201"/>
      <c r="EAO808" s="201"/>
      <c r="EAP808" s="201"/>
      <c r="EAQ808" s="201"/>
      <c r="EAR808" s="201"/>
      <c r="EAS808" s="201"/>
      <c r="EAT808" s="201"/>
      <c r="EAU808" s="201"/>
      <c r="EAV808" s="201"/>
      <c r="EAW808" s="201"/>
      <c r="EAX808" s="201"/>
      <c r="EAY808" s="201"/>
      <c r="EAZ808" s="201"/>
      <c r="EBA808" s="201"/>
      <c r="EBB808" s="201"/>
      <c r="EBC808" s="201"/>
      <c r="EBD808" s="201"/>
      <c r="EBE808" s="201"/>
      <c r="EBF808" s="201"/>
      <c r="EBG808" s="201"/>
      <c r="EBH808" s="201"/>
      <c r="EBI808" s="201"/>
      <c r="EBJ808" s="201"/>
      <c r="EBK808" s="201"/>
      <c r="EBL808" s="201"/>
      <c r="EBM808" s="201"/>
      <c r="EBN808" s="201"/>
      <c r="EBO808" s="201"/>
      <c r="EBP808" s="201"/>
      <c r="EBQ808" s="201"/>
      <c r="EBR808" s="201"/>
      <c r="EBS808" s="201"/>
      <c r="EBT808" s="201"/>
      <c r="EBU808" s="201"/>
      <c r="EBV808" s="201"/>
      <c r="EBW808" s="201"/>
      <c r="EBX808" s="201"/>
      <c r="EBY808" s="201"/>
      <c r="EBZ808" s="201"/>
      <c r="ECA808" s="201"/>
      <c r="ECB808" s="201"/>
      <c r="ECC808" s="201"/>
      <c r="ECD808" s="201"/>
      <c r="ECE808" s="201"/>
      <c r="ECF808" s="201"/>
      <c r="ECG808" s="201"/>
      <c r="ECH808" s="201"/>
      <c r="ECI808" s="201"/>
      <c r="ECJ808" s="201"/>
      <c r="ECK808" s="201"/>
      <c r="ECL808" s="201"/>
      <c r="ECM808" s="201"/>
      <c r="ECN808" s="201"/>
      <c r="ECO808" s="201"/>
      <c r="ECP808" s="201"/>
      <c r="ECQ808" s="201"/>
      <c r="ECR808" s="201"/>
      <c r="ECS808" s="201"/>
      <c r="ECT808" s="201"/>
      <c r="ECU808" s="201"/>
      <c r="ECV808" s="201"/>
      <c r="ECW808" s="201"/>
      <c r="ECX808" s="201"/>
      <c r="ECY808" s="201"/>
      <c r="ECZ808" s="201"/>
      <c r="EDA808" s="201"/>
      <c r="EDB808" s="201"/>
      <c r="EDC808" s="201"/>
      <c r="EDD808" s="201"/>
      <c r="EDE808" s="201"/>
      <c r="EDF808" s="201"/>
      <c r="EDG808" s="201"/>
      <c r="EDH808" s="201"/>
      <c r="EDI808" s="201"/>
      <c r="EDJ808" s="201"/>
      <c r="EDK808" s="201"/>
      <c r="EDL808" s="201"/>
      <c r="EDM808" s="201"/>
      <c r="EDN808" s="201"/>
      <c r="EDO808" s="201"/>
      <c r="EDP808" s="201"/>
      <c r="EDQ808" s="201"/>
      <c r="EDR808" s="201"/>
      <c r="EDS808" s="201"/>
      <c r="EDT808" s="201"/>
      <c r="EDU808" s="201"/>
      <c r="EDV808" s="201"/>
      <c r="EDW808" s="201"/>
      <c r="EDX808" s="201"/>
      <c r="EDY808" s="201"/>
      <c r="EDZ808" s="201"/>
      <c r="EEA808" s="201"/>
      <c r="EEB808" s="201"/>
      <c r="EEC808" s="201"/>
      <c r="EED808" s="201"/>
      <c r="EEE808" s="201"/>
      <c r="EEF808" s="201"/>
      <c r="EEG808" s="201"/>
      <c r="EEH808" s="201"/>
      <c r="EEI808" s="201"/>
      <c r="EEJ808" s="201"/>
      <c r="EEK808" s="201"/>
      <c r="EEL808" s="201"/>
      <c r="EEM808" s="201"/>
      <c r="EEN808" s="201"/>
      <c r="EEO808" s="201"/>
      <c r="EEP808" s="201"/>
      <c r="EEQ808" s="201"/>
      <c r="EER808" s="201"/>
      <c r="EES808" s="201"/>
      <c r="EET808" s="201"/>
      <c r="EEU808" s="201"/>
      <c r="EEV808" s="201"/>
      <c r="EEW808" s="201"/>
      <c r="EEX808" s="201"/>
      <c r="EEY808" s="201"/>
      <c r="EEZ808" s="201"/>
      <c r="EFA808" s="201"/>
      <c r="EFB808" s="201"/>
      <c r="EFC808" s="201"/>
      <c r="EFD808" s="201"/>
      <c r="EFE808" s="201"/>
      <c r="EFF808" s="201"/>
      <c r="EFG808" s="201"/>
      <c r="EFH808" s="201"/>
      <c r="EFI808" s="201"/>
      <c r="EFJ808" s="201"/>
      <c r="EFK808" s="201"/>
      <c r="EFL808" s="201"/>
      <c r="EFM808" s="201"/>
      <c r="EFN808" s="201"/>
      <c r="EFO808" s="201"/>
      <c r="EFP808" s="201"/>
      <c r="EFQ808" s="201"/>
      <c r="EFR808" s="201"/>
      <c r="EFS808" s="201"/>
      <c r="EFT808" s="201"/>
      <c r="EFU808" s="201"/>
      <c r="EFV808" s="201"/>
      <c r="EFW808" s="201"/>
      <c r="EFX808" s="201"/>
      <c r="EFY808" s="201"/>
      <c r="EFZ808" s="201"/>
      <c r="EGA808" s="201"/>
      <c r="EGB808" s="201"/>
      <c r="EGC808" s="201"/>
      <c r="EGD808" s="201"/>
      <c r="EGE808" s="201"/>
      <c r="EGF808" s="201"/>
      <c r="EGG808" s="201"/>
      <c r="EGH808" s="201"/>
      <c r="EGI808" s="201"/>
      <c r="EGJ808" s="201"/>
      <c r="EGK808" s="201"/>
      <c r="EGL808" s="201"/>
      <c r="EGM808" s="201"/>
      <c r="EGN808" s="201"/>
      <c r="EGO808" s="201"/>
      <c r="EGP808" s="201"/>
      <c r="EGQ808" s="201"/>
      <c r="EGR808" s="201"/>
      <c r="EGS808" s="201"/>
      <c r="EGT808" s="201"/>
      <c r="EGU808" s="201"/>
      <c r="EGV808" s="201"/>
      <c r="EGW808" s="201"/>
      <c r="EGX808" s="201"/>
      <c r="EGY808" s="201"/>
      <c r="EGZ808" s="201"/>
      <c r="EHA808" s="201"/>
      <c r="EHB808" s="201"/>
      <c r="EHC808" s="201"/>
      <c r="EHD808" s="201"/>
      <c r="EHE808" s="201"/>
      <c r="EHF808" s="201"/>
      <c r="EHG808" s="201"/>
      <c r="EHH808" s="201"/>
      <c r="EHI808" s="201"/>
      <c r="EHJ808" s="201"/>
      <c r="EHK808" s="201"/>
      <c r="EHL808" s="201"/>
      <c r="EHM808" s="201"/>
      <c r="EHN808" s="201"/>
      <c r="EHO808" s="201"/>
      <c r="EHP808" s="201"/>
      <c r="EHQ808" s="201"/>
      <c r="EHR808" s="201"/>
      <c r="EHS808" s="201"/>
      <c r="EHT808" s="201"/>
      <c r="EHU808" s="201"/>
      <c r="EHV808" s="201"/>
      <c r="EHW808" s="201"/>
      <c r="EHX808" s="201"/>
      <c r="EHY808" s="201"/>
      <c r="EHZ808" s="201"/>
      <c r="EIA808" s="201"/>
      <c r="EIB808" s="201"/>
      <c r="EIC808" s="201"/>
      <c r="EID808" s="201"/>
      <c r="EIE808" s="201"/>
      <c r="EIF808" s="201"/>
      <c r="EIG808" s="201"/>
      <c r="EIH808" s="201"/>
      <c r="EII808" s="201"/>
      <c r="EIJ808" s="201"/>
      <c r="EIK808" s="201"/>
      <c r="EIL808" s="201"/>
      <c r="EIM808" s="201"/>
      <c r="EIN808" s="201"/>
      <c r="EIO808" s="201"/>
      <c r="EIP808" s="201"/>
      <c r="EIQ808" s="201"/>
      <c r="EIR808" s="201"/>
      <c r="EIS808" s="201"/>
      <c r="EIT808" s="201"/>
      <c r="EIU808" s="201"/>
      <c r="EIV808" s="201"/>
      <c r="EIW808" s="201"/>
      <c r="EIX808" s="201"/>
      <c r="EIY808" s="201"/>
      <c r="EIZ808" s="201"/>
      <c r="EJA808" s="201"/>
      <c r="EJB808" s="201"/>
      <c r="EJC808" s="201"/>
      <c r="EJD808" s="201"/>
      <c r="EJE808" s="201"/>
      <c r="EJF808" s="201"/>
      <c r="EJG808" s="201"/>
      <c r="EJH808" s="201"/>
      <c r="EJI808" s="201"/>
      <c r="EJJ808" s="201"/>
      <c r="EJK808" s="201"/>
      <c r="EJL808" s="201"/>
      <c r="EJM808" s="201"/>
      <c r="EJN808" s="201"/>
      <c r="EJO808" s="201"/>
      <c r="EJP808" s="201"/>
      <c r="EJQ808" s="201"/>
      <c r="EJR808" s="201"/>
      <c r="EJS808" s="201"/>
      <c r="EJT808" s="201"/>
      <c r="EJU808" s="201"/>
      <c r="EJV808" s="201"/>
      <c r="EJW808" s="201"/>
      <c r="EJX808" s="201"/>
      <c r="EJY808" s="201"/>
      <c r="EJZ808" s="201"/>
      <c r="EKA808" s="201"/>
      <c r="EKB808" s="201"/>
      <c r="EKC808" s="201"/>
      <c r="EKD808" s="201"/>
      <c r="EKE808" s="201"/>
      <c r="EKF808" s="201"/>
      <c r="EKG808" s="201"/>
      <c r="EKH808" s="201"/>
      <c r="EKI808" s="201"/>
      <c r="EKJ808" s="201"/>
      <c r="EKK808" s="201"/>
      <c r="EKL808" s="201"/>
      <c r="EKM808" s="201"/>
      <c r="EKN808" s="201"/>
      <c r="EKO808" s="201"/>
      <c r="EKP808" s="201"/>
      <c r="EKQ808" s="201"/>
      <c r="EKR808" s="201"/>
      <c r="EKS808" s="201"/>
      <c r="EKT808" s="201"/>
      <c r="EKU808" s="201"/>
      <c r="EKV808" s="201"/>
      <c r="EKW808" s="201"/>
      <c r="EKX808" s="201"/>
      <c r="EKY808" s="201"/>
      <c r="EKZ808" s="201"/>
      <c r="ELA808" s="201"/>
      <c r="ELB808" s="201"/>
      <c r="ELC808" s="201"/>
      <c r="ELD808" s="201"/>
      <c r="ELE808" s="201"/>
      <c r="ELF808" s="201"/>
      <c r="ELG808" s="201"/>
      <c r="ELH808" s="201"/>
      <c r="ELI808" s="201"/>
      <c r="ELJ808" s="201"/>
      <c r="ELK808" s="201"/>
      <c r="ELL808" s="201"/>
      <c r="ELM808" s="201"/>
      <c r="ELN808" s="201"/>
      <c r="ELO808" s="201"/>
      <c r="ELP808" s="201"/>
      <c r="ELQ808" s="201"/>
      <c r="ELR808" s="201"/>
      <c r="ELS808" s="201"/>
      <c r="ELT808" s="201"/>
      <c r="ELU808" s="201"/>
      <c r="ELV808" s="201"/>
      <c r="ELW808" s="201"/>
      <c r="ELX808" s="201"/>
      <c r="ELY808" s="201"/>
      <c r="ELZ808" s="201"/>
      <c r="EMA808" s="201"/>
      <c r="EMB808" s="201"/>
      <c r="EMC808" s="201"/>
      <c r="EMD808" s="201"/>
      <c r="EME808" s="201"/>
      <c r="EMF808" s="201"/>
      <c r="EMG808" s="201"/>
      <c r="EMH808" s="201"/>
      <c r="EMI808" s="201"/>
      <c r="EMJ808" s="201"/>
      <c r="EMK808" s="201"/>
      <c r="EML808" s="201"/>
      <c r="EMM808" s="201"/>
      <c r="EMN808" s="201"/>
      <c r="EMO808" s="201"/>
      <c r="EMP808" s="201"/>
      <c r="EMQ808" s="201"/>
      <c r="EMR808" s="201"/>
      <c r="EMS808" s="201"/>
      <c r="EMT808" s="201"/>
      <c r="EMU808" s="201"/>
      <c r="EMV808" s="201"/>
      <c r="EMW808" s="201"/>
      <c r="EMX808" s="201"/>
      <c r="EMY808" s="201"/>
      <c r="EMZ808" s="201"/>
      <c r="ENA808" s="201"/>
      <c r="ENB808" s="201"/>
      <c r="ENC808" s="201"/>
      <c r="END808" s="201"/>
      <c r="ENE808" s="201"/>
      <c r="ENF808" s="201"/>
      <c r="ENG808" s="201"/>
      <c r="ENH808" s="201"/>
      <c r="ENI808" s="201"/>
      <c r="ENJ808" s="201"/>
      <c r="ENK808" s="201"/>
      <c r="ENL808" s="201"/>
      <c r="ENM808" s="201"/>
      <c r="ENN808" s="201"/>
      <c r="ENO808" s="201"/>
      <c r="ENP808" s="201"/>
      <c r="ENQ808" s="201"/>
      <c r="ENR808" s="201"/>
      <c r="ENS808" s="201"/>
      <c r="ENT808" s="201"/>
      <c r="ENU808" s="201"/>
      <c r="ENV808" s="201"/>
      <c r="ENW808" s="201"/>
      <c r="ENX808" s="201"/>
      <c r="ENY808" s="201"/>
      <c r="ENZ808" s="201"/>
      <c r="EOA808" s="201"/>
      <c r="EOB808" s="201"/>
      <c r="EOC808" s="201"/>
      <c r="EOD808" s="201"/>
      <c r="EOE808" s="201"/>
      <c r="EOF808" s="201"/>
      <c r="EOG808" s="201"/>
      <c r="EOH808" s="201"/>
      <c r="EOI808" s="201"/>
      <c r="EOJ808" s="201"/>
      <c r="EOK808" s="201"/>
      <c r="EOL808" s="201"/>
      <c r="EOM808" s="201"/>
      <c r="EON808" s="201"/>
      <c r="EOO808" s="201"/>
      <c r="EOP808" s="201"/>
      <c r="EOQ808" s="201"/>
      <c r="EOR808" s="201"/>
      <c r="EOS808" s="201"/>
      <c r="EOT808" s="201"/>
      <c r="EOU808" s="201"/>
      <c r="EOV808" s="201"/>
      <c r="EOW808" s="201"/>
      <c r="EOX808" s="201"/>
      <c r="EOY808" s="201"/>
      <c r="EOZ808" s="201"/>
      <c r="EPA808" s="201"/>
      <c r="EPB808" s="201"/>
      <c r="EPC808" s="201"/>
      <c r="EPD808" s="201"/>
      <c r="EPE808" s="201"/>
      <c r="EPF808" s="201"/>
      <c r="EPG808" s="201"/>
      <c r="EPH808" s="201"/>
      <c r="EPI808" s="201"/>
      <c r="EPJ808" s="201"/>
      <c r="EPK808" s="201"/>
      <c r="EPL808" s="201"/>
      <c r="EPM808" s="201"/>
      <c r="EPN808" s="201"/>
      <c r="EPO808" s="201"/>
      <c r="EPP808" s="201"/>
      <c r="EPQ808" s="201"/>
      <c r="EPR808" s="201"/>
      <c r="EPS808" s="201"/>
      <c r="EPT808" s="201"/>
      <c r="EPU808" s="201"/>
      <c r="EPV808" s="201"/>
      <c r="EPW808" s="201"/>
      <c r="EPX808" s="201"/>
      <c r="EPY808" s="201"/>
      <c r="EPZ808" s="201"/>
      <c r="EQA808" s="201"/>
      <c r="EQB808" s="201"/>
      <c r="EQC808" s="201"/>
      <c r="EQD808" s="201"/>
      <c r="EQE808" s="201"/>
      <c r="EQF808" s="201"/>
      <c r="EQG808" s="201"/>
      <c r="EQH808" s="201"/>
      <c r="EQI808" s="201"/>
      <c r="EQJ808" s="201"/>
      <c r="EQK808" s="201"/>
      <c r="EQL808" s="201"/>
      <c r="EQM808" s="201"/>
      <c r="EQN808" s="201"/>
      <c r="EQO808" s="201"/>
      <c r="EQP808" s="201"/>
      <c r="EQQ808" s="201"/>
      <c r="EQR808" s="201"/>
      <c r="EQS808" s="201"/>
      <c r="EQT808" s="201"/>
      <c r="EQU808" s="201"/>
      <c r="EQV808" s="201"/>
      <c r="EQW808" s="201"/>
      <c r="EQX808" s="201"/>
      <c r="EQY808" s="201"/>
      <c r="EQZ808" s="201"/>
      <c r="ERA808" s="201"/>
      <c r="ERB808" s="201"/>
      <c r="ERC808" s="201"/>
      <c r="ERD808" s="201"/>
      <c r="ERE808" s="201"/>
      <c r="ERF808" s="201"/>
      <c r="ERG808" s="201"/>
      <c r="ERH808" s="201"/>
      <c r="ERI808" s="201"/>
      <c r="ERJ808" s="201"/>
      <c r="ERK808" s="201"/>
      <c r="ERL808" s="201"/>
      <c r="ERM808" s="201"/>
      <c r="ERN808" s="201"/>
      <c r="ERO808" s="201"/>
      <c r="ERP808" s="201"/>
      <c r="ERQ808" s="201"/>
      <c r="ERR808" s="201"/>
      <c r="ERS808" s="201"/>
      <c r="ERT808" s="201"/>
      <c r="ERU808" s="201"/>
      <c r="ERV808" s="201"/>
      <c r="ERW808" s="201"/>
      <c r="ERX808" s="201"/>
      <c r="ERY808" s="201"/>
      <c r="ERZ808" s="201"/>
      <c r="ESA808" s="201"/>
      <c r="ESB808" s="201"/>
      <c r="ESC808" s="201"/>
      <c r="ESD808" s="201"/>
      <c r="ESE808" s="201"/>
      <c r="ESF808" s="201"/>
      <c r="ESG808" s="201"/>
      <c r="ESH808" s="201"/>
      <c r="ESI808" s="201"/>
      <c r="ESJ808" s="201"/>
      <c r="ESK808" s="201"/>
      <c r="ESL808" s="201"/>
      <c r="ESM808" s="201"/>
      <c r="ESN808" s="201"/>
      <c r="ESO808" s="201"/>
      <c r="ESP808" s="201"/>
      <c r="ESQ808" s="201"/>
      <c r="ESR808" s="201"/>
      <c r="ESS808" s="201"/>
      <c r="EST808" s="201"/>
      <c r="ESU808" s="201"/>
      <c r="ESV808" s="201"/>
      <c r="ESW808" s="201"/>
      <c r="ESX808" s="201"/>
      <c r="ESY808" s="201"/>
      <c r="ESZ808" s="201"/>
      <c r="ETA808" s="201"/>
      <c r="ETB808" s="201"/>
      <c r="ETC808" s="201"/>
      <c r="ETD808" s="201"/>
      <c r="ETE808" s="201"/>
      <c r="ETF808" s="201"/>
      <c r="ETG808" s="201"/>
      <c r="ETH808" s="201"/>
      <c r="ETI808" s="201"/>
      <c r="ETJ808" s="201"/>
      <c r="ETK808" s="201"/>
      <c r="ETL808" s="201"/>
      <c r="ETM808" s="201"/>
      <c r="ETN808" s="201"/>
      <c r="ETO808" s="201"/>
      <c r="ETP808" s="201"/>
      <c r="ETQ808" s="201"/>
      <c r="ETR808" s="201"/>
      <c r="ETS808" s="201"/>
      <c r="ETT808" s="201"/>
      <c r="ETU808" s="201"/>
      <c r="ETV808" s="201"/>
      <c r="ETW808" s="201"/>
      <c r="ETX808" s="201"/>
      <c r="ETY808" s="201"/>
      <c r="ETZ808" s="201"/>
      <c r="EUA808" s="201"/>
      <c r="EUB808" s="201"/>
      <c r="EUC808" s="201"/>
      <c r="EUD808" s="201"/>
      <c r="EUE808" s="201"/>
      <c r="EUF808" s="201"/>
      <c r="EUG808" s="201"/>
      <c r="EUH808" s="201"/>
      <c r="EUI808" s="201"/>
      <c r="EUJ808" s="201"/>
      <c r="EUK808" s="201"/>
      <c r="EUL808" s="201"/>
      <c r="EUM808" s="201"/>
      <c r="EUN808" s="201"/>
      <c r="EUO808" s="201"/>
      <c r="EUP808" s="201"/>
      <c r="EUQ808" s="201"/>
      <c r="EUR808" s="201"/>
      <c r="EUS808" s="201"/>
      <c r="EUT808" s="201"/>
      <c r="EUU808" s="201"/>
      <c r="EUV808" s="201"/>
      <c r="EUW808" s="201"/>
      <c r="EUX808" s="201"/>
      <c r="EUY808" s="201"/>
      <c r="EUZ808" s="201"/>
      <c r="EVA808" s="201"/>
      <c r="EVB808" s="201"/>
      <c r="EVC808" s="201"/>
      <c r="EVD808" s="201"/>
      <c r="EVE808" s="201"/>
      <c r="EVF808" s="201"/>
      <c r="EVG808" s="201"/>
      <c r="EVH808" s="201"/>
      <c r="EVI808" s="201"/>
      <c r="EVJ808" s="201"/>
      <c r="EVK808" s="201"/>
      <c r="EVL808" s="201"/>
      <c r="EVM808" s="201"/>
      <c r="EVN808" s="201"/>
      <c r="EVO808" s="201"/>
      <c r="EVP808" s="201"/>
      <c r="EVQ808" s="201"/>
      <c r="EVR808" s="201"/>
      <c r="EVS808" s="201"/>
      <c r="EVT808" s="201"/>
      <c r="EVU808" s="201"/>
      <c r="EVV808" s="201"/>
      <c r="EVW808" s="201"/>
      <c r="EVX808" s="201"/>
      <c r="EVY808" s="201"/>
      <c r="EVZ808" s="201"/>
      <c r="EWA808" s="201"/>
      <c r="EWB808" s="201"/>
      <c r="EWC808" s="201"/>
      <c r="EWD808" s="201"/>
      <c r="EWE808" s="201"/>
      <c r="EWF808" s="201"/>
      <c r="EWG808" s="201"/>
      <c r="EWH808" s="201"/>
      <c r="EWI808" s="201"/>
      <c r="EWJ808" s="201"/>
      <c r="EWK808" s="201"/>
      <c r="EWL808" s="201"/>
      <c r="EWM808" s="201"/>
      <c r="EWN808" s="201"/>
      <c r="EWO808" s="201"/>
      <c r="EWP808" s="201"/>
      <c r="EWQ808" s="201"/>
      <c r="EWR808" s="201"/>
      <c r="EWS808" s="201"/>
      <c r="EWT808" s="201"/>
      <c r="EWU808" s="201"/>
      <c r="EWV808" s="201"/>
      <c r="EWW808" s="201"/>
      <c r="EWX808" s="201"/>
      <c r="EWY808" s="201"/>
      <c r="EWZ808" s="201"/>
      <c r="EXA808" s="201"/>
      <c r="EXB808" s="201"/>
      <c r="EXC808" s="201"/>
      <c r="EXD808" s="201"/>
      <c r="EXE808" s="201"/>
      <c r="EXF808" s="201"/>
      <c r="EXG808" s="201"/>
      <c r="EXH808" s="201"/>
      <c r="EXI808" s="201"/>
      <c r="EXJ808" s="201"/>
      <c r="EXK808" s="201"/>
      <c r="EXL808" s="201"/>
      <c r="EXM808" s="201"/>
      <c r="EXN808" s="201"/>
      <c r="EXO808" s="201"/>
      <c r="EXP808" s="201"/>
      <c r="EXQ808" s="201"/>
      <c r="EXR808" s="201"/>
      <c r="EXS808" s="201"/>
      <c r="EXT808" s="201"/>
      <c r="EXU808" s="201"/>
      <c r="EXV808" s="201"/>
      <c r="EXW808" s="201"/>
      <c r="EXX808" s="201"/>
      <c r="EXY808" s="201"/>
      <c r="EXZ808" s="201"/>
      <c r="EYA808" s="201"/>
      <c r="EYB808" s="201"/>
      <c r="EYC808" s="201"/>
      <c r="EYD808" s="201"/>
      <c r="EYE808" s="201"/>
      <c r="EYF808" s="201"/>
      <c r="EYG808" s="201"/>
      <c r="EYH808" s="201"/>
      <c r="EYI808" s="201"/>
      <c r="EYJ808" s="201"/>
      <c r="EYK808" s="201"/>
      <c r="EYL808" s="201"/>
      <c r="EYM808" s="201"/>
      <c r="EYN808" s="201"/>
      <c r="EYO808" s="201"/>
      <c r="EYP808" s="201"/>
      <c r="EYQ808" s="201"/>
      <c r="EYR808" s="201"/>
      <c r="EYS808" s="201"/>
      <c r="EYT808" s="201"/>
      <c r="EYU808" s="201"/>
      <c r="EYV808" s="201"/>
      <c r="EYW808" s="201"/>
      <c r="EYX808" s="201"/>
      <c r="EYY808" s="201"/>
      <c r="EYZ808" s="201"/>
      <c r="EZA808" s="201"/>
      <c r="EZB808" s="201"/>
      <c r="EZC808" s="201"/>
      <c r="EZD808" s="201"/>
      <c r="EZE808" s="201"/>
      <c r="EZF808" s="201"/>
      <c r="EZG808" s="201"/>
      <c r="EZH808" s="201"/>
      <c r="EZI808" s="201"/>
      <c r="EZJ808" s="201"/>
      <c r="EZK808" s="201"/>
      <c r="EZL808" s="201"/>
      <c r="EZM808" s="201"/>
      <c r="EZN808" s="201"/>
      <c r="EZO808" s="201"/>
      <c r="EZP808" s="201"/>
      <c r="EZQ808" s="201"/>
      <c r="EZR808" s="201"/>
      <c r="EZS808" s="201"/>
      <c r="EZT808" s="201"/>
      <c r="EZU808" s="201"/>
      <c r="EZV808" s="201"/>
      <c r="EZW808" s="201"/>
      <c r="EZX808" s="201"/>
      <c r="EZY808" s="201"/>
      <c r="EZZ808" s="201"/>
      <c r="FAA808" s="201"/>
      <c r="FAB808" s="201"/>
      <c r="FAC808" s="201"/>
      <c r="FAD808" s="201"/>
      <c r="FAE808" s="201"/>
      <c r="FAF808" s="201"/>
      <c r="FAG808" s="201"/>
      <c r="FAH808" s="201"/>
      <c r="FAI808" s="201"/>
      <c r="FAJ808" s="201"/>
      <c r="FAK808" s="201"/>
      <c r="FAL808" s="201"/>
      <c r="FAM808" s="201"/>
      <c r="FAN808" s="201"/>
      <c r="FAO808" s="201"/>
      <c r="FAP808" s="201"/>
      <c r="FAQ808" s="201"/>
      <c r="FAR808" s="201"/>
      <c r="FAS808" s="201"/>
      <c r="FAT808" s="201"/>
      <c r="FAU808" s="201"/>
      <c r="FAV808" s="201"/>
      <c r="FAW808" s="201"/>
      <c r="FAX808" s="201"/>
      <c r="FAY808" s="201"/>
      <c r="FAZ808" s="201"/>
      <c r="FBA808" s="201"/>
      <c r="FBB808" s="201"/>
      <c r="FBC808" s="201"/>
      <c r="FBD808" s="201"/>
      <c r="FBE808" s="201"/>
      <c r="FBF808" s="201"/>
      <c r="FBG808" s="201"/>
      <c r="FBH808" s="201"/>
      <c r="FBI808" s="201"/>
      <c r="FBJ808" s="201"/>
      <c r="FBK808" s="201"/>
      <c r="FBL808" s="201"/>
      <c r="FBM808" s="201"/>
      <c r="FBN808" s="201"/>
      <c r="FBO808" s="201"/>
      <c r="FBP808" s="201"/>
      <c r="FBQ808" s="201"/>
      <c r="FBR808" s="201"/>
      <c r="FBS808" s="201"/>
      <c r="FBT808" s="201"/>
      <c r="FBU808" s="201"/>
      <c r="FBV808" s="201"/>
      <c r="FBW808" s="201"/>
      <c r="FBX808" s="201"/>
      <c r="FBY808" s="201"/>
      <c r="FBZ808" s="201"/>
      <c r="FCA808" s="201"/>
      <c r="FCB808" s="201"/>
      <c r="FCC808" s="201"/>
      <c r="FCD808" s="201"/>
      <c r="FCE808" s="201"/>
      <c r="FCF808" s="201"/>
      <c r="FCG808" s="201"/>
      <c r="FCH808" s="201"/>
      <c r="FCI808" s="201"/>
      <c r="FCJ808" s="201"/>
      <c r="FCK808" s="201"/>
      <c r="FCL808" s="201"/>
      <c r="FCM808" s="201"/>
      <c r="FCN808" s="201"/>
      <c r="FCO808" s="201"/>
      <c r="FCP808" s="201"/>
      <c r="FCQ808" s="201"/>
      <c r="FCR808" s="201"/>
      <c r="FCS808" s="201"/>
      <c r="FCT808" s="201"/>
      <c r="FCU808" s="201"/>
      <c r="FCV808" s="201"/>
      <c r="FCW808" s="201"/>
      <c r="FCX808" s="201"/>
      <c r="FCY808" s="201"/>
      <c r="FCZ808" s="201"/>
      <c r="FDA808" s="201"/>
      <c r="FDB808" s="201"/>
      <c r="FDC808" s="201"/>
      <c r="FDD808" s="201"/>
      <c r="FDE808" s="201"/>
      <c r="FDF808" s="201"/>
      <c r="FDG808" s="201"/>
      <c r="FDH808" s="201"/>
      <c r="FDI808" s="201"/>
      <c r="FDJ808" s="201"/>
      <c r="FDK808" s="201"/>
      <c r="FDL808" s="201"/>
      <c r="FDM808" s="201"/>
      <c r="FDN808" s="201"/>
      <c r="FDO808" s="201"/>
      <c r="FDP808" s="201"/>
      <c r="FDQ808" s="201"/>
      <c r="FDR808" s="201"/>
      <c r="FDS808" s="201"/>
      <c r="FDT808" s="201"/>
      <c r="FDU808" s="201"/>
      <c r="FDV808" s="201"/>
      <c r="FDW808" s="201"/>
      <c r="FDX808" s="201"/>
      <c r="FDY808" s="201"/>
      <c r="FDZ808" s="201"/>
      <c r="FEA808" s="201"/>
      <c r="FEB808" s="201"/>
      <c r="FEC808" s="201"/>
      <c r="FED808" s="201"/>
      <c r="FEE808" s="201"/>
      <c r="FEF808" s="201"/>
      <c r="FEG808" s="201"/>
      <c r="FEH808" s="201"/>
      <c r="FEI808" s="201"/>
      <c r="FEJ808" s="201"/>
      <c r="FEK808" s="201"/>
      <c r="FEL808" s="201"/>
      <c r="FEM808" s="201"/>
      <c r="FEN808" s="201"/>
      <c r="FEO808" s="201"/>
      <c r="FEP808" s="201"/>
      <c r="FEQ808" s="201"/>
      <c r="FER808" s="201"/>
      <c r="FES808" s="201"/>
      <c r="FET808" s="201"/>
      <c r="FEU808" s="201"/>
      <c r="FEV808" s="201"/>
      <c r="FEW808" s="201"/>
      <c r="FEX808" s="201"/>
      <c r="FEY808" s="201"/>
      <c r="FEZ808" s="201"/>
      <c r="FFA808" s="201"/>
      <c r="FFB808" s="201"/>
      <c r="FFC808" s="201"/>
      <c r="FFD808" s="201"/>
      <c r="FFE808" s="201"/>
      <c r="FFF808" s="201"/>
      <c r="FFG808" s="201"/>
      <c r="FFH808" s="201"/>
      <c r="FFI808" s="201"/>
      <c r="FFJ808" s="201"/>
      <c r="FFK808" s="201"/>
      <c r="FFL808" s="201"/>
      <c r="FFM808" s="201"/>
      <c r="FFN808" s="201"/>
      <c r="FFO808" s="201"/>
      <c r="FFP808" s="201"/>
      <c r="FFQ808" s="201"/>
      <c r="FFR808" s="201"/>
      <c r="FFS808" s="201"/>
      <c r="FFT808" s="201"/>
      <c r="FFU808" s="201"/>
      <c r="FFV808" s="201"/>
      <c r="FFW808" s="201"/>
      <c r="FFX808" s="201"/>
      <c r="FFY808" s="201"/>
      <c r="FFZ808" s="201"/>
      <c r="FGA808" s="201"/>
      <c r="FGB808" s="201"/>
      <c r="FGC808" s="201"/>
      <c r="FGD808" s="201"/>
      <c r="FGE808" s="201"/>
      <c r="FGF808" s="201"/>
      <c r="FGG808" s="201"/>
      <c r="FGH808" s="201"/>
      <c r="FGI808" s="201"/>
      <c r="FGJ808" s="201"/>
      <c r="FGK808" s="201"/>
      <c r="FGL808" s="201"/>
      <c r="FGM808" s="201"/>
      <c r="FGN808" s="201"/>
      <c r="FGO808" s="201"/>
      <c r="FGP808" s="201"/>
      <c r="FGQ808" s="201"/>
      <c r="FGR808" s="201"/>
      <c r="FGS808" s="201"/>
      <c r="FGT808" s="201"/>
      <c r="FGU808" s="201"/>
      <c r="FGV808" s="201"/>
      <c r="FGW808" s="201"/>
      <c r="FGX808" s="201"/>
      <c r="FGY808" s="201"/>
      <c r="FGZ808" s="201"/>
      <c r="FHA808" s="201"/>
      <c r="FHB808" s="201"/>
      <c r="FHC808" s="201"/>
      <c r="FHD808" s="201"/>
      <c r="FHE808" s="201"/>
      <c r="FHF808" s="201"/>
      <c r="FHG808" s="201"/>
      <c r="FHH808" s="201"/>
      <c r="FHI808" s="201"/>
      <c r="FHJ808" s="201"/>
      <c r="FHK808" s="201"/>
      <c r="FHL808" s="201"/>
      <c r="FHM808" s="201"/>
      <c r="FHN808" s="201"/>
      <c r="FHO808" s="201"/>
      <c r="FHP808" s="201"/>
      <c r="FHQ808" s="201"/>
      <c r="FHR808" s="201"/>
      <c r="FHS808" s="201"/>
      <c r="FHT808" s="201"/>
      <c r="FHU808" s="201"/>
      <c r="FHV808" s="201"/>
      <c r="FHW808" s="201"/>
      <c r="FHX808" s="201"/>
      <c r="FHY808" s="201"/>
      <c r="FHZ808" s="201"/>
      <c r="FIA808" s="201"/>
      <c r="FIB808" s="201"/>
      <c r="FIC808" s="201"/>
      <c r="FID808" s="201"/>
      <c r="FIE808" s="201"/>
      <c r="FIF808" s="201"/>
      <c r="FIG808" s="201"/>
      <c r="FIH808" s="201"/>
      <c r="FII808" s="201"/>
      <c r="FIJ808" s="201"/>
      <c r="FIK808" s="201"/>
      <c r="FIL808" s="201"/>
      <c r="FIM808" s="201"/>
      <c r="FIN808" s="201"/>
      <c r="FIO808" s="201"/>
      <c r="FIP808" s="201"/>
      <c r="FIQ808" s="201"/>
      <c r="FIR808" s="201"/>
      <c r="FIS808" s="201"/>
      <c r="FIT808" s="201"/>
      <c r="FIU808" s="201"/>
      <c r="FIV808" s="201"/>
      <c r="FIW808" s="201"/>
      <c r="FIX808" s="201"/>
      <c r="FIY808" s="201"/>
      <c r="FIZ808" s="201"/>
      <c r="FJA808" s="201"/>
      <c r="FJB808" s="201"/>
      <c r="FJC808" s="201"/>
      <c r="FJD808" s="201"/>
      <c r="FJE808" s="201"/>
      <c r="FJF808" s="201"/>
      <c r="FJG808" s="201"/>
      <c r="FJH808" s="201"/>
      <c r="FJI808" s="201"/>
      <c r="FJJ808" s="201"/>
      <c r="FJK808" s="201"/>
      <c r="FJL808" s="201"/>
      <c r="FJM808" s="201"/>
      <c r="FJN808" s="201"/>
      <c r="FJO808" s="201"/>
      <c r="FJP808" s="201"/>
      <c r="FJQ808" s="201"/>
      <c r="FJR808" s="201"/>
      <c r="FJS808" s="201"/>
      <c r="FJT808" s="201"/>
      <c r="FJU808" s="201"/>
      <c r="FJV808" s="201"/>
      <c r="FJW808" s="201"/>
      <c r="FJX808" s="201"/>
      <c r="FJY808" s="201"/>
      <c r="FJZ808" s="201"/>
      <c r="FKA808" s="201"/>
      <c r="FKB808" s="201"/>
      <c r="FKC808" s="201"/>
      <c r="FKD808" s="201"/>
      <c r="FKE808" s="201"/>
      <c r="FKF808" s="201"/>
      <c r="FKG808" s="201"/>
      <c r="FKH808" s="201"/>
      <c r="FKI808" s="201"/>
      <c r="FKJ808" s="201"/>
      <c r="FKK808" s="201"/>
      <c r="FKL808" s="201"/>
      <c r="FKM808" s="201"/>
      <c r="FKN808" s="201"/>
      <c r="FKO808" s="201"/>
      <c r="FKP808" s="201"/>
      <c r="FKQ808" s="201"/>
      <c r="FKR808" s="201"/>
      <c r="FKS808" s="201"/>
      <c r="FKT808" s="201"/>
      <c r="FKU808" s="201"/>
      <c r="FKV808" s="201"/>
      <c r="FKW808" s="201"/>
      <c r="FKX808" s="201"/>
      <c r="FKY808" s="201"/>
      <c r="FKZ808" s="201"/>
      <c r="FLA808" s="201"/>
      <c r="FLB808" s="201"/>
      <c r="FLC808" s="201"/>
      <c r="FLD808" s="201"/>
      <c r="FLE808" s="201"/>
      <c r="FLF808" s="201"/>
      <c r="FLG808" s="201"/>
      <c r="FLH808" s="201"/>
      <c r="FLI808" s="201"/>
      <c r="FLJ808" s="201"/>
      <c r="FLK808" s="201"/>
      <c r="FLL808" s="201"/>
      <c r="FLM808" s="201"/>
      <c r="FLN808" s="201"/>
      <c r="FLO808" s="201"/>
      <c r="FLP808" s="201"/>
      <c r="FLQ808" s="201"/>
      <c r="FLR808" s="201"/>
      <c r="FLS808" s="201"/>
      <c r="FLT808" s="201"/>
      <c r="FLU808" s="201"/>
      <c r="FLV808" s="201"/>
      <c r="FLW808" s="201"/>
      <c r="FLX808" s="201"/>
      <c r="FLY808" s="201"/>
      <c r="FLZ808" s="201"/>
      <c r="FMA808" s="201"/>
      <c r="FMB808" s="201"/>
      <c r="FMC808" s="201"/>
      <c r="FMD808" s="201"/>
      <c r="FME808" s="201"/>
      <c r="FMF808" s="201"/>
      <c r="FMG808" s="201"/>
      <c r="FMH808" s="201"/>
      <c r="FMI808" s="201"/>
      <c r="FMJ808" s="201"/>
      <c r="FMK808" s="201"/>
      <c r="FML808" s="201"/>
      <c r="FMM808" s="201"/>
      <c r="FMN808" s="201"/>
      <c r="FMO808" s="201"/>
      <c r="FMP808" s="201"/>
      <c r="FMQ808" s="201"/>
      <c r="FMR808" s="201"/>
      <c r="FMS808" s="201"/>
      <c r="FMT808" s="201"/>
      <c r="FMU808" s="201"/>
      <c r="FMV808" s="201"/>
      <c r="FMW808" s="201"/>
      <c r="FMX808" s="201"/>
      <c r="FMY808" s="201"/>
      <c r="FMZ808" s="201"/>
      <c r="FNA808" s="201"/>
      <c r="FNB808" s="201"/>
      <c r="FNC808" s="201"/>
      <c r="FND808" s="201"/>
      <c r="FNE808" s="201"/>
      <c r="FNF808" s="201"/>
      <c r="FNG808" s="201"/>
      <c r="FNH808" s="201"/>
      <c r="FNI808" s="201"/>
      <c r="FNJ808" s="201"/>
      <c r="FNK808" s="201"/>
      <c r="FNL808" s="201"/>
      <c r="FNM808" s="201"/>
      <c r="FNN808" s="201"/>
      <c r="FNO808" s="201"/>
      <c r="FNP808" s="201"/>
      <c r="FNQ808" s="201"/>
      <c r="FNR808" s="201"/>
      <c r="FNS808" s="201"/>
      <c r="FNT808" s="201"/>
      <c r="FNU808" s="201"/>
      <c r="FNV808" s="201"/>
      <c r="FNW808" s="201"/>
      <c r="FNX808" s="201"/>
      <c r="FNY808" s="201"/>
      <c r="FNZ808" s="201"/>
      <c r="FOA808" s="201"/>
      <c r="FOB808" s="201"/>
      <c r="FOC808" s="201"/>
      <c r="FOD808" s="201"/>
      <c r="FOE808" s="201"/>
      <c r="FOF808" s="201"/>
      <c r="FOG808" s="201"/>
      <c r="FOH808" s="201"/>
      <c r="FOI808" s="201"/>
      <c r="FOJ808" s="201"/>
      <c r="FOK808" s="201"/>
      <c r="FOL808" s="201"/>
      <c r="FOM808" s="201"/>
      <c r="FON808" s="201"/>
      <c r="FOO808" s="201"/>
      <c r="FOP808" s="201"/>
      <c r="FOQ808" s="201"/>
      <c r="FOR808" s="201"/>
      <c r="FOS808" s="201"/>
      <c r="FOT808" s="201"/>
      <c r="FOU808" s="201"/>
      <c r="FOV808" s="201"/>
      <c r="FOW808" s="201"/>
      <c r="FOX808" s="201"/>
      <c r="FOY808" s="201"/>
      <c r="FOZ808" s="201"/>
      <c r="FPA808" s="201"/>
      <c r="FPB808" s="201"/>
      <c r="FPC808" s="201"/>
      <c r="FPD808" s="201"/>
      <c r="FPE808" s="201"/>
      <c r="FPF808" s="201"/>
      <c r="FPG808" s="201"/>
      <c r="FPH808" s="201"/>
      <c r="FPI808" s="201"/>
      <c r="FPJ808" s="201"/>
      <c r="FPK808" s="201"/>
      <c r="FPL808" s="201"/>
      <c r="FPM808" s="201"/>
      <c r="FPN808" s="201"/>
      <c r="FPO808" s="201"/>
      <c r="FPP808" s="201"/>
      <c r="FPQ808" s="201"/>
      <c r="FPR808" s="201"/>
      <c r="FPS808" s="201"/>
      <c r="FPT808" s="201"/>
      <c r="FPU808" s="201"/>
      <c r="FPV808" s="201"/>
      <c r="FPW808" s="201"/>
      <c r="FPX808" s="201"/>
      <c r="FPY808" s="201"/>
      <c r="FPZ808" s="201"/>
      <c r="FQA808" s="201"/>
      <c r="FQB808" s="201"/>
      <c r="FQC808" s="201"/>
      <c r="FQD808" s="201"/>
      <c r="FQE808" s="201"/>
      <c r="FQF808" s="201"/>
      <c r="FQG808" s="201"/>
      <c r="FQH808" s="201"/>
      <c r="FQI808" s="201"/>
      <c r="FQJ808" s="201"/>
      <c r="FQK808" s="201"/>
      <c r="FQL808" s="201"/>
      <c r="FQM808" s="201"/>
      <c r="FQN808" s="201"/>
      <c r="FQO808" s="201"/>
      <c r="FQP808" s="201"/>
      <c r="FQQ808" s="201"/>
      <c r="FQR808" s="201"/>
      <c r="FQS808" s="201"/>
      <c r="FQT808" s="201"/>
      <c r="FQU808" s="201"/>
      <c r="FQV808" s="201"/>
      <c r="FQW808" s="201"/>
      <c r="FQX808" s="201"/>
      <c r="FQY808" s="201"/>
      <c r="FQZ808" s="201"/>
      <c r="FRA808" s="201"/>
      <c r="FRB808" s="201"/>
      <c r="FRC808" s="201"/>
      <c r="FRD808" s="201"/>
      <c r="FRE808" s="201"/>
      <c r="FRF808" s="201"/>
      <c r="FRG808" s="201"/>
      <c r="FRH808" s="201"/>
      <c r="FRI808" s="201"/>
      <c r="FRJ808" s="201"/>
      <c r="FRK808" s="201"/>
      <c r="FRL808" s="201"/>
      <c r="FRM808" s="201"/>
      <c r="FRN808" s="201"/>
      <c r="FRO808" s="201"/>
      <c r="FRP808" s="201"/>
      <c r="FRQ808" s="201"/>
      <c r="FRR808" s="201"/>
      <c r="FRS808" s="201"/>
      <c r="FRT808" s="201"/>
      <c r="FRU808" s="201"/>
      <c r="FRV808" s="201"/>
      <c r="FRW808" s="201"/>
      <c r="FRX808" s="201"/>
      <c r="FRY808" s="201"/>
      <c r="FRZ808" s="201"/>
      <c r="FSA808" s="201"/>
      <c r="FSB808" s="201"/>
      <c r="FSC808" s="201"/>
      <c r="FSD808" s="201"/>
      <c r="FSE808" s="201"/>
      <c r="FSF808" s="201"/>
      <c r="FSG808" s="201"/>
      <c r="FSH808" s="201"/>
      <c r="FSI808" s="201"/>
      <c r="FSJ808" s="201"/>
      <c r="FSK808" s="201"/>
      <c r="FSL808" s="201"/>
      <c r="FSM808" s="201"/>
      <c r="FSN808" s="201"/>
      <c r="FSO808" s="201"/>
      <c r="FSP808" s="201"/>
      <c r="FSQ808" s="201"/>
      <c r="FSR808" s="201"/>
      <c r="FSS808" s="201"/>
      <c r="FST808" s="201"/>
      <c r="FSU808" s="201"/>
      <c r="FSV808" s="201"/>
      <c r="FSW808" s="201"/>
      <c r="FSX808" s="201"/>
      <c r="FSY808" s="201"/>
      <c r="FSZ808" s="201"/>
      <c r="FTA808" s="201"/>
      <c r="FTB808" s="201"/>
      <c r="FTC808" s="201"/>
      <c r="FTD808" s="201"/>
      <c r="FTE808" s="201"/>
      <c r="FTF808" s="201"/>
      <c r="FTG808" s="201"/>
      <c r="FTH808" s="201"/>
      <c r="FTI808" s="201"/>
      <c r="FTJ808" s="201"/>
      <c r="FTK808" s="201"/>
      <c r="FTL808" s="201"/>
      <c r="FTM808" s="201"/>
      <c r="FTN808" s="201"/>
      <c r="FTO808" s="201"/>
      <c r="FTP808" s="201"/>
      <c r="FTQ808" s="201"/>
      <c r="FTR808" s="201"/>
      <c r="FTS808" s="201"/>
      <c r="FTT808" s="201"/>
      <c r="FTU808" s="201"/>
      <c r="FTV808" s="201"/>
      <c r="FTW808" s="201"/>
      <c r="FTX808" s="201"/>
      <c r="FTY808" s="201"/>
      <c r="FTZ808" s="201"/>
      <c r="FUA808" s="201"/>
      <c r="FUB808" s="201"/>
      <c r="FUC808" s="201"/>
      <c r="FUD808" s="201"/>
      <c r="FUE808" s="201"/>
      <c r="FUF808" s="201"/>
      <c r="FUG808" s="201"/>
      <c r="FUH808" s="201"/>
      <c r="FUI808" s="201"/>
      <c r="FUJ808" s="201"/>
      <c r="FUK808" s="201"/>
      <c r="FUL808" s="201"/>
      <c r="FUM808" s="201"/>
      <c r="FUN808" s="201"/>
      <c r="FUO808" s="201"/>
      <c r="FUP808" s="201"/>
      <c r="FUQ808" s="201"/>
      <c r="FUR808" s="201"/>
      <c r="FUS808" s="201"/>
      <c r="FUT808" s="201"/>
      <c r="FUU808" s="201"/>
      <c r="FUV808" s="201"/>
      <c r="FUW808" s="201"/>
      <c r="FUX808" s="201"/>
      <c r="FUY808" s="201"/>
      <c r="FUZ808" s="201"/>
      <c r="FVA808" s="201"/>
      <c r="FVB808" s="201"/>
      <c r="FVC808" s="201"/>
      <c r="FVD808" s="201"/>
      <c r="FVE808" s="201"/>
      <c r="FVF808" s="201"/>
      <c r="FVG808" s="201"/>
      <c r="FVH808" s="201"/>
      <c r="FVI808" s="201"/>
      <c r="FVJ808" s="201"/>
      <c r="FVK808" s="201"/>
      <c r="FVL808" s="201"/>
      <c r="FVM808" s="201"/>
      <c r="FVN808" s="201"/>
      <c r="FVO808" s="201"/>
      <c r="FVP808" s="201"/>
      <c r="FVQ808" s="201"/>
      <c r="FVR808" s="201"/>
      <c r="FVS808" s="201"/>
      <c r="FVT808" s="201"/>
      <c r="FVU808" s="201"/>
      <c r="FVV808" s="201"/>
      <c r="FVW808" s="201"/>
      <c r="FVX808" s="201"/>
      <c r="FVY808" s="201"/>
      <c r="FVZ808" s="201"/>
      <c r="FWA808" s="201"/>
      <c r="FWB808" s="201"/>
      <c r="FWC808" s="201"/>
      <c r="FWD808" s="201"/>
      <c r="FWE808" s="201"/>
      <c r="FWF808" s="201"/>
      <c r="FWG808" s="201"/>
      <c r="FWH808" s="201"/>
      <c r="FWI808" s="201"/>
      <c r="FWJ808" s="201"/>
      <c r="FWK808" s="201"/>
      <c r="FWL808" s="201"/>
      <c r="FWM808" s="201"/>
      <c r="FWN808" s="201"/>
      <c r="FWO808" s="201"/>
      <c r="FWP808" s="201"/>
      <c r="FWQ808" s="201"/>
      <c r="FWR808" s="201"/>
      <c r="FWS808" s="201"/>
      <c r="FWT808" s="201"/>
      <c r="FWU808" s="201"/>
      <c r="FWV808" s="201"/>
      <c r="FWW808" s="201"/>
      <c r="FWX808" s="201"/>
      <c r="FWY808" s="201"/>
      <c r="FWZ808" s="201"/>
      <c r="FXA808" s="201"/>
      <c r="FXB808" s="201"/>
      <c r="FXC808" s="201"/>
      <c r="FXD808" s="201"/>
      <c r="FXE808" s="201"/>
      <c r="FXF808" s="201"/>
      <c r="FXG808" s="201"/>
      <c r="FXH808" s="201"/>
      <c r="FXI808" s="201"/>
      <c r="FXJ808" s="201"/>
      <c r="FXK808" s="201"/>
      <c r="FXL808" s="201"/>
      <c r="FXM808" s="201"/>
      <c r="FXN808" s="201"/>
      <c r="FXO808" s="201"/>
      <c r="FXP808" s="201"/>
      <c r="FXQ808" s="201"/>
      <c r="FXR808" s="201"/>
      <c r="FXS808" s="201"/>
      <c r="FXT808" s="201"/>
      <c r="FXU808" s="201"/>
      <c r="FXV808" s="201"/>
      <c r="FXW808" s="201"/>
      <c r="FXX808" s="201"/>
      <c r="FXY808" s="201"/>
      <c r="FXZ808" s="201"/>
      <c r="FYA808" s="201"/>
      <c r="FYB808" s="201"/>
      <c r="FYC808" s="201"/>
      <c r="FYD808" s="201"/>
      <c r="FYE808" s="201"/>
      <c r="FYF808" s="201"/>
      <c r="FYG808" s="201"/>
      <c r="FYH808" s="201"/>
      <c r="FYI808" s="201"/>
      <c r="FYJ808" s="201"/>
      <c r="FYK808" s="201"/>
      <c r="FYL808" s="201"/>
      <c r="FYM808" s="201"/>
      <c r="FYN808" s="201"/>
      <c r="FYO808" s="201"/>
      <c r="FYP808" s="201"/>
      <c r="FYQ808" s="201"/>
      <c r="FYR808" s="201"/>
      <c r="FYS808" s="201"/>
      <c r="FYT808" s="201"/>
      <c r="FYU808" s="201"/>
      <c r="FYV808" s="201"/>
      <c r="FYW808" s="201"/>
      <c r="FYX808" s="201"/>
      <c r="FYY808" s="201"/>
      <c r="FYZ808" s="201"/>
      <c r="FZA808" s="201"/>
      <c r="FZB808" s="201"/>
      <c r="FZC808" s="201"/>
      <c r="FZD808" s="201"/>
      <c r="FZE808" s="201"/>
      <c r="FZF808" s="201"/>
      <c r="FZG808" s="201"/>
      <c r="FZH808" s="201"/>
      <c r="FZI808" s="201"/>
      <c r="FZJ808" s="201"/>
      <c r="FZK808" s="201"/>
      <c r="FZL808" s="201"/>
      <c r="FZM808" s="201"/>
      <c r="FZN808" s="201"/>
      <c r="FZO808" s="201"/>
      <c r="FZP808" s="201"/>
      <c r="FZQ808" s="201"/>
      <c r="FZR808" s="201"/>
      <c r="FZS808" s="201"/>
      <c r="FZT808" s="201"/>
      <c r="FZU808" s="201"/>
      <c r="FZV808" s="201"/>
      <c r="FZW808" s="201"/>
      <c r="FZX808" s="201"/>
      <c r="FZY808" s="201"/>
      <c r="FZZ808" s="201"/>
      <c r="GAA808" s="201"/>
      <c r="GAB808" s="201"/>
      <c r="GAC808" s="201"/>
      <c r="GAD808" s="201"/>
      <c r="GAE808" s="201"/>
      <c r="GAF808" s="201"/>
      <c r="GAG808" s="201"/>
      <c r="GAH808" s="201"/>
      <c r="GAI808" s="201"/>
      <c r="GAJ808" s="201"/>
      <c r="GAK808" s="201"/>
      <c r="GAL808" s="201"/>
      <c r="GAM808" s="201"/>
      <c r="GAN808" s="201"/>
      <c r="GAO808" s="201"/>
      <c r="GAP808" s="201"/>
      <c r="GAQ808" s="201"/>
      <c r="GAR808" s="201"/>
      <c r="GAS808" s="201"/>
      <c r="GAT808" s="201"/>
      <c r="GAU808" s="201"/>
      <c r="GAV808" s="201"/>
      <c r="GAW808" s="201"/>
      <c r="GAX808" s="201"/>
      <c r="GAY808" s="201"/>
      <c r="GAZ808" s="201"/>
      <c r="GBA808" s="201"/>
      <c r="GBB808" s="201"/>
      <c r="GBC808" s="201"/>
      <c r="GBD808" s="201"/>
      <c r="GBE808" s="201"/>
      <c r="GBF808" s="201"/>
      <c r="GBG808" s="201"/>
      <c r="GBH808" s="201"/>
      <c r="GBI808" s="201"/>
      <c r="GBJ808" s="201"/>
      <c r="GBK808" s="201"/>
      <c r="GBL808" s="201"/>
      <c r="GBM808" s="201"/>
      <c r="GBN808" s="201"/>
      <c r="GBO808" s="201"/>
      <c r="GBP808" s="201"/>
      <c r="GBQ808" s="201"/>
      <c r="GBR808" s="201"/>
      <c r="GBS808" s="201"/>
      <c r="GBT808" s="201"/>
      <c r="GBU808" s="201"/>
      <c r="GBV808" s="201"/>
      <c r="GBW808" s="201"/>
      <c r="GBX808" s="201"/>
      <c r="GBY808" s="201"/>
      <c r="GBZ808" s="201"/>
      <c r="GCA808" s="201"/>
      <c r="GCB808" s="201"/>
      <c r="GCC808" s="201"/>
      <c r="GCD808" s="201"/>
      <c r="GCE808" s="201"/>
      <c r="GCF808" s="201"/>
      <c r="GCG808" s="201"/>
      <c r="GCH808" s="201"/>
      <c r="GCI808" s="201"/>
      <c r="GCJ808" s="201"/>
      <c r="GCK808" s="201"/>
      <c r="GCL808" s="201"/>
      <c r="GCM808" s="201"/>
      <c r="GCN808" s="201"/>
      <c r="GCO808" s="201"/>
      <c r="GCP808" s="201"/>
      <c r="GCQ808" s="201"/>
      <c r="GCR808" s="201"/>
      <c r="GCS808" s="201"/>
      <c r="GCT808" s="201"/>
      <c r="GCU808" s="201"/>
      <c r="GCV808" s="201"/>
      <c r="GCW808" s="201"/>
      <c r="GCX808" s="201"/>
      <c r="GCY808" s="201"/>
      <c r="GCZ808" s="201"/>
      <c r="GDA808" s="201"/>
      <c r="GDB808" s="201"/>
      <c r="GDC808" s="201"/>
      <c r="GDD808" s="201"/>
      <c r="GDE808" s="201"/>
      <c r="GDF808" s="201"/>
      <c r="GDG808" s="201"/>
      <c r="GDH808" s="201"/>
      <c r="GDI808" s="201"/>
      <c r="GDJ808" s="201"/>
      <c r="GDK808" s="201"/>
      <c r="GDL808" s="201"/>
      <c r="GDM808" s="201"/>
      <c r="GDN808" s="201"/>
      <c r="GDO808" s="201"/>
      <c r="GDP808" s="201"/>
      <c r="GDQ808" s="201"/>
      <c r="GDR808" s="201"/>
      <c r="GDS808" s="201"/>
      <c r="GDT808" s="201"/>
      <c r="GDU808" s="201"/>
      <c r="GDV808" s="201"/>
      <c r="GDW808" s="201"/>
      <c r="GDX808" s="201"/>
      <c r="GDY808" s="201"/>
      <c r="GDZ808" s="201"/>
      <c r="GEA808" s="201"/>
      <c r="GEB808" s="201"/>
      <c r="GEC808" s="201"/>
      <c r="GED808" s="201"/>
      <c r="GEE808" s="201"/>
      <c r="GEF808" s="201"/>
      <c r="GEG808" s="201"/>
      <c r="GEH808" s="201"/>
      <c r="GEI808" s="201"/>
      <c r="GEJ808" s="201"/>
      <c r="GEK808" s="201"/>
      <c r="GEL808" s="201"/>
      <c r="GEM808" s="201"/>
      <c r="GEN808" s="201"/>
      <c r="GEO808" s="201"/>
      <c r="GEP808" s="201"/>
      <c r="GEQ808" s="201"/>
      <c r="GER808" s="201"/>
      <c r="GES808" s="201"/>
      <c r="GET808" s="201"/>
      <c r="GEU808" s="201"/>
      <c r="GEV808" s="201"/>
      <c r="GEW808" s="201"/>
      <c r="GEX808" s="201"/>
      <c r="GEY808" s="201"/>
      <c r="GEZ808" s="201"/>
      <c r="GFA808" s="201"/>
      <c r="GFB808" s="201"/>
      <c r="GFC808" s="201"/>
      <c r="GFD808" s="201"/>
      <c r="GFE808" s="201"/>
      <c r="GFF808" s="201"/>
      <c r="GFG808" s="201"/>
      <c r="GFH808" s="201"/>
      <c r="GFI808" s="201"/>
      <c r="GFJ808" s="201"/>
      <c r="GFK808" s="201"/>
      <c r="GFL808" s="201"/>
      <c r="GFM808" s="201"/>
      <c r="GFN808" s="201"/>
      <c r="GFO808" s="201"/>
      <c r="GFP808" s="201"/>
      <c r="GFQ808" s="201"/>
      <c r="GFR808" s="201"/>
      <c r="GFS808" s="201"/>
      <c r="GFT808" s="201"/>
      <c r="GFU808" s="201"/>
      <c r="GFV808" s="201"/>
      <c r="GFW808" s="201"/>
      <c r="GFX808" s="201"/>
      <c r="GFY808" s="201"/>
      <c r="GFZ808" s="201"/>
      <c r="GGA808" s="201"/>
      <c r="GGB808" s="201"/>
      <c r="GGC808" s="201"/>
      <c r="GGD808" s="201"/>
      <c r="GGE808" s="201"/>
      <c r="GGF808" s="201"/>
      <c r="GGG808" s="201"/>
      <c r="GGH808" s="201"/>
      <c r="GGI808" s="201"/>
      <c r="GGJ808" s="201"/>
      <c r="GGK808" s="201"/>
      <c r="GGL808" s="201"/>
      <c r="GGM808" s="201"/>
      <c r="GGN808" s="201"/>
      <c r="GGO808" s="201"/>
      <c r="GGP808" s="201"/>
      <c r="GGQ808" s="201"/>
      <c r="GGR808" s="201"/>
      <c r="GGS808" s="201"/>
      <c r="GGT808" s="201"/>
      <c r="GGU808" s="201"/>
      <c r="GGV808" s="201"/>
      <c r="GGW808" s="201"/>
      <c r="GGX808" s="201"/>
      <c r="GGY808" s="201"/>
      <c r="GGZ808" s="201"/>
      <c r="GHA808" s="201"/>
      <c r="GHB808" s="201"/>
      <c r="GHC808" s="201"/>
      <c r="GHD808" s="201"/>
      <c r="GHE808" s="201"/>
      <c r="GHF808" s="201"/>
      <c r="GHG808" s="201"/>
      <c r="GHH808" s="201"/>
      <c r="GHI808" s="201"/>
      <c r="GHJ808" s="201"/>
      <c r="GHK808" s="201"/>
      <c r="GHL808" s="201"/>
      <c r="GHM808" s="201"/>
      <c r="GHN808" s="201"/>
      <c r="GHO808" s="201"/>
      <c r="GHP808" s="201"/>
      <c r="GHQ808" s="201"/>
      <c r="GHR808" s="201"/>
      <c r="GHS808" s="201"/>
      <c r="GHT808" s="201"/>
      <c r="GHU808" s="201"/>
      <c r="GHV808" s="201"/>
      <c r="GHW808" s="201"/>
      <c r="GHX808" s="201"/>
      <c r="GHY808" s="201"/>
      <c r="GHZ808" s="201"/>
      <c r="GIA808" s="201"/>
      <c r="GIB808" s="201"/>
      <c r="GIC808" s="201"/>
      <c r="GID808" s="201"/>
      <c r="GIE808" s="201"/>
      <c r="GIF808" s="201"/>
      <c r="GIG808" s="201"/>
      <c r="GIH808" s="201"/>
      <c r="GII808" s="201"/>
      <c r="GIJ808" s="201"/>
      <c r="GIK808" s="201"/>
      <c r="GIL808" s="201"/>
      <c r="GIM808" s="201"/>
      <c r="GIN808" s="201"/>
      <c r="GIO808" s="201"/>
      <c r="GIP808" s="201"/>
      <c r="GIQ808" s="201"/>
      <c r="GIR808" s="201"/>
      <c r="GIS808" s="201"/>
      <c r="GIT808" s="201"/>
      <c r="GIU808" s="201"/>
      <c r="GIV808" s="201"/>
      <c r="GIW808" s="201"/>
      <c r="GIX808" s="201"/>
      <c r="GIY808" s="201"/>
      <c r="GIZ808" s="201"/>
      <c r="GJA808" s="201"/>
      <c r="GJB808" s="201"/>
      <c r="GJC808" s="201"/>
      <c r="GJD808" s="201"/>
      <c r="GJE808" s="201"/>
      <c r="GJF808" s="201"/>
      <c r="GJG808" s="201"/>
      <c r="GJH808" s="201"/>
      <c r="GJI808" s="201"/>
      <c r="GJJ808" s="201"/>
      <c r="GJK808" s="201"/>
      <c r="GJL808" s="201"/>
      <c r="GJM808" s="201"/>
      <c r="GJN808" s="201"/>
      <c r="GJO808" s="201"/>
      <c r="GJP808" s="201"/>
      <c r="GJQ808" s="201"/>
      <c r="GJR808" s="201"/>
      <c r="GJS808" s="201"/>
      <c r="GJT808" s="201"/>
      <c r="GJU808" s="201"/>
      <c r="GJV808" s="201"/>
      <c r="GJW808" s="201"/>
      <c r="GJX808" s="201"/>
      <c r="GJY808" s="201"/>
      <c r="GJZ808" s="201"/>
      <c r="GKA808" s="201"/>
      <c r="GKB808" s="201"/>
      <c r="GKC808" s="201"/>
      <c r="GKD808" s="201"/>
      <c r="GKE808" s="201"/>
      <c r="GKF808" s="201"/>
      <c r="GKG808" s="201"/>
      <c r="GKH808" s="201"/>
      <c r="GKI808" s="201"/>
      <c r="GKJ808" s="201"/>
      <c r="GKK808" s="201"/>
      <c r="GKL808" s="201"/>
      <c r="GKM808" s="201"/>
      <c r="GKN808" s="201"/>
      <c r="GKO808" s="201"/>
      <c r="GKP808" s="201"/>
      <c r="GKQ808" s="201"/>
      <c r="GKR808" s="201"/>
      <c r="GKS808" s="201"/>
      <c r="GKT808" s="201"/>
      <c r="GKU808" s="201"/>
      <c r="GKV808" s="201"/>
      <c r="GKW808" s="201"/>
      <c r="GKX808" s="201"/>
      <c r="GKY808" s="201"/>
      <c r="GKZ808" s="201"/>
      <c r="GLA808" s="201"/>
      <c r="GLB808" s="201"/>
      <c r="GLC808" s="201"/>
      <c r="GLD808" s="201"/>
      <c r="GLE808" s="201"/>
      <c r="GLF808" s="201"/>
      <c r="GLG808" s="201"/>
      <c r="GLH808" s="201"/>
      <c r="GLI808" s="201"/>
      <c r="GLJ808" s="201"/>
      <c r="GLK808" s="201"/>
      <c r="GLL808" s="201"/>
      <c r="GLM808" s="201"/>
      <c r="GLN808" s="201"/>
      <c r="GLO808" s="201"/>
      <c r="GLP808" s="201"/>
      <c r="GLQ808" s="201"/>
      <c r="GLR808" s="201"/>
      <c r="GLS808" s="201"/>
      <c r="GLT808" s="201"/>
      <c r="GLU808" s="201"/>
      <c r="GLV808" s="201"/>
      <c r="GLW808" s="201"/>
      <c r="GLX808" s="201"/>
      <c r="GLY808" s="201"/>
      <c r="GLZ808" s="201"/>
      <c r="GMA808" s="201"/>
      <c r="GMB808" s="201"/>
      <c r="GMC808" s="201"/>
      <c r="GMD808" s="201"/>
      <c r="GME808" s="201"/>
      <c r="GMF808" s="201"/>
      <c r="GMG808" s="201"/>
      <c r="GMH808" s="201"/>
      <c r="GMI808" s="201"/>
      <c r="GMJ808" s="201"/>
      <c r="GMK808" s="201"/>
      <c r="GML808" s="201"/>
      <c r="GMM808" s="201"/>
      <c r="GMN808" s="201"/>
      <c r="GMO808" s="201"/>
      <c r="GMP808" s="201"/>
      <c r="GMQ808" s="201"/>
      <c r="GMR808" s="201"/>
      <c r="GMS808" s="201"/>
      <c r="GMT808" s="201"/>
      <c r="GMU808" s="201"/>
      <c r="GMV808" s="201"/>
      <c r="GMW808" s="201"/>
      <c r="GMX808" s="201"/>
      <c r="GMY808" s="201"/>
      <c r="GMZ808" s="201"/>
      <c r="GNA808" s="201"/>
      <c r="GNB808" s="201"/>
      <c r="GNC808" s="201"/>
      <c r="GND808" s="201"/>
      <c r="GNE808" s="201"/>
      <c r="GNF808" s="201"/>
      <c r="GNG808" s="201"/>
      <c r="GNH808" s="201"/>
      <c r="GNI808" s="201"/>
      <c r="GNJ808" s="201"/>
      <c r="GNK808" s="201"/>
      <c r="GNL808" s="201"/>
      <c r="GNM808" s="201"/>
      <c r="GNN808" s="201"/>
      <c r="GNO808" s="201"/>
      <c r="GNP808" s="201"/>
      <c r="GNQ808" s="201"/>
      <c r="GNR808" s="201"/>
      <c r="GNS808" s="201"/>
      <c r="GNT808" s="201"/>
      <c r="GNU808" s="201"/>
      <c r="GNV808" s="201"/>
      <c r="GNW808" s="201"/>
      <c r="GNX808" s="201"/>
      <c r="GNY808" s="201"/>
      <c r="GNZ808" s="201"/>
      <c r="GOA808" s="201"/>
      <c r="GOB808" s="201"/>
      <c r="GOC808" s="201"/>
      <c r="GOD808" s="201"/>
      <c r="GOE808" s="201"/>
      <c r="GOF808" s="201"/>
      <c r="GOG808" s="201"/>
      <c r="GOH808" s="201"/>
      <c r="GOI808" s="201"/>
      <c r="GOJ808" s="201"/>
      <c r="GOK808" s="201"/>
      <c r="GOL808" s="201"/>
      <c r="GOM808" s="201"/>
      <c r="GON808" s="201"/>
      <c r="GOO808" s="201"/>
      <c r="GOP808" s="201"/>
      <c r="GOQ808" s="201"/>
      <c r="GOR808" s="201"/>
      <c r="GOS808" s="201"/>
      <c r="GOT808" s="201"/>
      <c r="GOU808" s="201"/>
      <c r="GOV808" s="201"/>
      <c r="GOW808" s="201"/>
      <c r="GOX808" s="201"/>
      <c r="GOY808" s="201"/>
      <c r="GOZ808" s="201"/>
      <c r="GPA808" s="201"/>
      <c r="GPB808" s="201"/>
      <c r="GPC808" s="201"/>
      <c r="GPD808" s="201"/>
      <c r="GPE808" s="201"/>
      <c r="GPF808" s="201"/>
      <c r="GPG808" s="201"/>
      <c r="GPH808" s="201"/>
      <c r="GPI808" s="201"/>
      <c r="GPJ808" s="201"/>
      <c r="GPK808" s="201"/>
      <c r="GPL808" s="201"/>
      <c r="GPM808" s="201"/>
      <c r="GPN808" s="201"/>
      <c r="GPO808" s="201"/>
      <c r="GPP808" s="201"/>
      <c r="GPQ808" s="201"/>
      <c r="GPR808" s="201"/>
      <c r="GPS808" s="201"/>
      <c r="GPT808" s="201"/>
      <c r="GPU808" s="201"/>
      <c r="GPV808" s="201"/>
      <c r="GPW808" s="201"/>
      <c r="GPX808" s="201"/>
      <c r="GPY808" s="201"/>
      <c r="GPZ808" s="201"/>
      <c r="GQA808" s="201"/>
      <c r="GQB808" s="201"/>
      <c r="GQC808" s="201"/>
      <c r="GQD808" s="201"/>
      <c r="GQE808" s="201"/>
      <c r="GQF808" s="201"/>
      <c r="GQG808" s="201"/>
      <c r="GQH808" s="201"/>
      <c r="GQI808" s="201"/>
      <c r="GQJ808" s="201"/>
      <c r="GQK808" s="201"/>
      <c r="GQL808" s="201"/>
      <c r="GQM808" s="201"/>
      <c r="GQN808" s="201"/>
      <c r="GQO808" s="201"/>
      <c r="GQP808" s="201"/>
      <c r="GQQ808" s="201"/>
      <c r="GQR808" s="201"/>
      <c r="GQS808" s="201"/>
      <c r="GQT808" s="201"/>
      <c r="GQU808" s="201"/>
      <c r="GQV808" s="201"/>
      <c r="GQW808" s="201"/>
      <c r="GQX808" s="201"/>
      <c r="GQY808" s="201"/>
      <c r="GQZ808" s="201"/>
      <c r="GRA808" s="201"/>
      <c r="GRB808" s="201"/>
      <c r="GRC808" s="201"/>
      <c r="GRD808" s="201"/>
      <c r="GRE808" s="201"/>
      <c r="GRF808" s="201"/>
      <c r="GRG808" s="201"/>
      <c r="GRH808" s="201"/>
      <c r="GRI808" s="201"/>
      <c r="GRJ808" s="201"/>
      <c r="GRK808" s="201"/>
      <c r="GRL808" s="201"/>
      <c r="GRM808" s="201"/>
      <c r="GRN808" s="201"/>
      <c r="GRO808" s="201"/>
      <c r="GRP808" s="201"/>
      <c r="GRQ808" s="201"/>
      <c r="GRR808" s="201"/>
      <c r="GRS808" s="201"/>
      <c r="GRT808" s="201"/>
      <c r="GRU808" s="201"/>
      <c r="GRV808" s="201"/>
      <c r="GRW808" s="201"/>
      <c r="GRX808" s="201"/>
      <c r="GRY808" s="201"/>
      <c r="GRZ808" s="201"/>
      <c r="GSA808" s="201"/>
      <c r="GSB808" s="201"/>
      <c r="GSC808" s="201"/>
      <c r="GSD808" s="201"/>
      <c r="GSE808" s="201"/>
      <c r="GSF808" s="201"/>
      <c r="GSG808" s="201"/>
      <c r="GSH808" s="201"/>
      <c r="GSI808" s="201"/>
      <c r="GSJ808" s="201"/>
      <c r="GSK808" s="201"/>
      <c r="GSL808" s="201"/>
      <c r="GSM808" s="201"/>
      <c r="GSN808" s="201"/>
      <c r="GSO808" s="201"/>
      <c r="GSP808" s="201"/>
      <c r="GSQ808" s="201"/>
      <c r="GSR808" s="201"/>
      <c r="GSS808" s="201"/>
      <c r="GST808" s="201"/>
      <c r="GSU808" s="201"/>
      <c r="GSV808" s="201"/>
      <c r="GSW808" s="201"/>
      <c r="GSX808" s="201"/>
      <c r="GSY808" s="201"/>
      <c r="GSZ808" s="201"/>
      <c r="GTA808" s="201"/>
      <c r="GTB808" s="201"/>
      <c r="GTC808" s="201"/>
      <c r="GTD808" s="201"/>
      <c r="GTE808" s="201"/>
      <c r="GTF808" s="201"/>
      <c r="GTG808" s="201"/>
      <c r="GTH808" s="201"/>
      <c r="GTI808" s="201"/>
      <c r="GTJ808" s="201"/>
      <c r="GTK808" s="201"/>
      <c r="GTL808" s="201"/>
      <c r="GTM808" s="201"/>
      <c r="GTN808" s="201"/>
      <c r="GTO808" s="201"/>
      <c r="GTP808" s="201"/>
      <c r="GTQ808" s="201"/>
      <c r="GTR808" s="201"/>
      <c r="GTS808" s="201"/>
      <c r="GTT808" s="201"/>
      <c r="GTU808" s="201"/>
      <c r="GTV808" s="201"/>
      <c r="GTW808" s="201"/>
      <c r="GTX808" s="201"/>
      <c r="GTY808" s="201"/>
      <c r="GTZ808" s="201"/>
      <c r="GUA808" s="201"/>
      <c r="GUB808" s="201"/>
      <c r="GUC808" s="201"/>
      <c r="GUD808" s="201"/>
      <c r="GUE808" s="201"/>
      <c r="GUF808" s="201"/>
      <c r="GUG808" s="201"/>
      <c r="GUH808" s="201"/>
      <c r="GUI808" s="201"/>
      <c r="GUJ808" s="201"/>
      <c r="GUK808" s="201"/>
      <c r="GUL808" s="201"/>
      <c r="GUM808" s="201"/>
      <c r="GUN808" s="201"/>
      <c r="GUO808" s="201"/>
      <c r="GUP808" s="201"/>
      <c r="GUQ808" s="201"/>
      <c r="GUR808" s="201"/>
      <c r="GUS808" s="201"/>
      <c r="GUT808" s="201"/>
      <c r="GUU808" s="201"/>
      <c r="GUV808" s="201"/>
      <c r="GUW808" s="201"/>
      <c r="GUX808" s="201"/>
      <c r="GUY808" s="201"/>
      <c r="GUZ808" s="201"/>
      <c r="GVA808" s="201"/>
      <c r="GVB808" s="201"/>
      <c r="GVC808" s="201"/>
      <c r="GVD808" s="201"/>
      <c r="GVE808" s="201"/>
      <c r="GVF808" s="201"/>
      <c r="GVG808" s="201"/>
      <c r="GVH808" s="201"/>
      <c r="GVI808" s="201"/>
      <c r="GVJ808" s="201"/>
      <c r="GVK808" s="201"/>
      <c r="GVL808" s="201"/>
      <c r="GVM808" s="201"/>
      <c r="GVN808" s="201"/>
      <c r="GVO808" s="201"/>
      <c r="GVP808" s="201"/>
      <c r="GVQ808" s="201"/>
      <c r="GVR808" s="201"/>
      <c r="GVS808" s="201"/>
      <c r="GVT808" s="201"/>
      <c r="GVU808" s="201"/>
      <c r="GVV808" s="201"/>
      <c r="GVW808" s="201"/>
      <c r="GVX808" s="201"/>
      <c r="GVY808" s="201"/>
      <c r="GVZ808" s="201"/>
      <c r="GWA808" s="201"/>
      <c r="GWB808" s="201"/>
      <c r="GWC808" s="201"/>
      <c r="GWD808" s="201"/>
      <c r="GWE808" s="201"/>
      <c r="GWF808" s="201"/>
      <c r="GWG808" s="201"/>
      <c r="GWH808" s="201"/>
      <c r="GWI808" s="201"/>
      <c r="GWJ808" s="201"/>
      <c r="GWK808" s="201"/>
      <c r="GWL808" s="201"/>
      <c r="GWM808" s="201"/>
      <c r="GWN808" s="201"/>
      <c r="GWO808" s="201"/>
      <c r="GWP808" s="201"/>
      <c r="GWQ808" s="201"/>
      <c r="GWR808" s="201"/>
      <c r="GWS808" s="201"/>
      <c r="GWT808" s="201"/>
      <c r="GWU808" s="201"/>
      <c r="GWV808" s="201"/>
      <c r="GWW808" s="201"/>
      <c r="GWX808" s="201"/>
      <c r="GWY808" s="201"/>
      <c r="GWZ808" s="201"/>
      <c r="GXA808" s="201"/>
      <c r="GXB808" s="201"/>
      <c r="GXC808" s="201"/>
      <c r="GXD808" s="201"/>
      <c r="GXE808" s="201"/>
      <c r="GXF808" s="201"/>
      <c r="GXG808" s="201"/>
      <c r="GXH808" s="201"/>
      <c r="GXI808" s="201"/>
      <c r="GXJ808" s="201"/>
      <c r="GXK808" s="201"/>
      <c r="GXL808" s="201"/>
      <c r="GXM808" s="201"/>
      <c r="GXN808" s="201"/>
      <c r="GXO808" s="201"/>
      <c r="GXP808" s="201"/>
      <c r="GXQ808" s="201"/>
      <c r="GXR808" s="201"/>
      <c r="GXS808" s="201"/>
      <c r="GXT808" s="201"/>
      <c r="GXU808" s="201"/>
      <c r="GXV808" s="201"/>
      <c r="GXW808" s="201"/>
      <c r="GXX808" s="201"/>
      <c r="GXY808" s="201"/>
      <c r="GXZ808" s="201"/>
      <c r="GYA808" s="201"/>
      <c r="GYB808" s="201"/>
      <c r="GYC808" s="201"/>
      <c r="GYD808" s="201"/>
      <c r="GYE808" s="201"/>
      <c r="GYF808" s="201"/>
      <c r="GYG808" s="201"/>
      <c r="GYH808" s="201"/>
      <c r="GYI808" s="201"/>
      <c r="GYJ808" s="201"/>
      <c r="GYK808" s="201"/>
      <c r="GYL808" s="201"/>
      <c r="GYM808" s="201"/>
      <c r="GYN808" s="201"/>
      <c r="GYO808" s="201"/>
      <c r="GYP808" s="201"/>
      <c r="GYQ808" s="201"/>
      <c r="GYR808" s="201"/>
      <c r="GYS808" s="201"/>
      <c r="GYT808" s="201"/>
      <c r="GYU808" s="201"/>
      <c r="GYV808" s="201"/>
      <c r="GYW808" s="201"/>
      <c r="GYX808" s="201"/>
      <c r="GYY808" s="201"/>
      <c r="GYZ808" s="201"/>
      <c r="GZA808" s="201"/>
      <c r="GZB808" s="201"/>
      <c r="GZC808" s="201"/>
      <c r="GZD808" s="201"/>
      <c r="GZE808" s="201"/>
      <c r="GZF808" s="201"/>
      <c r="GZG808" s="201"/>
      <c r="GZH808" s="201"/>
      <c r="GZI808" s="201"/>
      <c r="GZJ808" s="201"/>
      <c r="GZK808" s="201"/>
      <c r="GZL808" s="201"/>
      <c r="GZM808" s="201"/>
      <c r="GZN808" s="201"/>
      <c r="GZO808" s="201"/>
      <c r="GZP808" s="201"/>
      <c r="GZQ808" s="201"/>
      <c r="GZR808" s="201"/>
      <c r="GZS808" s="201"/>
      <c r="GZT808" s="201"/>
      <c r="GZU808" s="201"/>
      <c r="GZV808" s="201"/>
      <c r="GZW808" s="201"/>
      <c r="GZX808" s="201"/>
      <c r="GZY808" s="201"/>
      <c r="GZZ808" s="201"/>
      <c r="HAA808" s="201"/>
      <c r="HAB808" s="201"/>
      <c r="HAC808" s="201"/>
      <c r="HAD808" s="201"/>
      <c r="HAE808" s="201"/>
      <c r="HAF808" s="201"/>
      <c r="HAG808" s="201"/>
      <c r="HAH808" s="201"/>
      <c r="HAI808" s="201"/>
      <c r="HAJ808" s="201"/>
      <c r="HAK808" s="201"/>
      <c r="HAL808" s="201"/>
      <c r="HAM808" s="201"/>
      <c r="HAN808" s="201"/>
      <c r="HAO808" s="201"/>
      <c r="HAP808" s="201"/>
      <c r="HAQ808" s="201"/>
      <c r="HAR808" s="201"/>
      <c r="HAS808" s="201"/>
      <c r="HAT808" s="201"/>
      <c r="HAU808" s="201"/>
      <c r="HAV808" s="201"/>
      <c r="HAW808" s="201"/>
      <c r="HAX808" s="201"/>
      <c r="HAY808" s="201"/>
      <c r="HAZ808" s="201"/>
      <c r="HBA808" s="201"/>
      <c r="HBB808" s="201"/>
      <c r="HBC808" s="201"/>
      <c r="HBD808" s="201"/>
      <c r="HBE808" s="201"/>
      <c r="HBF808" s="201"/>
      <c r="HBG808" s="201"/>
      <c r="HBH808" s="201"/>
      <c r="HBI808" s="201"/>
      <c r="HBJ808" s="201"/>
      <c r="HBK808" s="201"/>
      <c r="HBL808" s="201"/>
      <c r="HBM808" s="201"/>
      <c r="HBN808" s="201"/>
      <c r="HBO808" s="201"/>
      <c r="HBP808" s="201"/>
      <c r="HBQ808" s="201"/>
      <c r="HBR808" s="201"/>
      <c r="HBS808" s="201"/>
      <c r="HBT808" s="201"/>
      <c r="HBU808" s="201"/>
      <c r="HBV808" s="201"/>
      <c r="HBW808" s="201"/>
      <c r="HBX808" s="201"/>
      <c r="HBY808" s="201"/>
      <c r="HBZ808" s="201"/>
      <c r="HCA808" s="201"/>
      <c r="HCB808" s="201"/>
      <c r="HCC808" s="201"/>
      <c r="HCD808" s="201"/>
      <c r="HCE808" s="201"/>
      <c r="HCF808" s="201"/>
      <c r="HCG808" s="201"/>
      <c r="HCH808" s="201"/>
      <c r="HCI808" s="201"/>
      <c r="HCJ808" s="201"/>
      <c r="HCK808" s="201"/>
      <c r="HCL808" s="201"/>
      <c r="HCM808" s="201"/>
      <c r="HCN808" s="201"/>
      <c r="HCO808" s="201"/>
      <c r="HCP808" s="201"/>
      <c r="HCQ808" s="201"/>
      <c r="HCR808" s="201"/>
      <c r="HCS808" s="201"/>
      <c r="HCT808" s="201"/>
      <c r="HCU808" s="201"/>
      <c r="HCV808" s="201"/>
      <c r="HCW808" s="201"/>
      <c r="HCX808" s="201"/>
      <c r="HCY808" s="201"/>
      <c r="HCZ808" s="201"/>
      <c r="HDA808" s="201"/>
      <c r="HDB808" s="201"/>
      <c r="HDC808" s="201"/>
      <c r="HDD808" s="201"/>
      <c r="HDE808" s="201"/>
      <c r="HDF808" s="201"/>
      <c r="HDG808" s="201"/>
      <c r="HDH808" s="201"/>
      <c r="HDI808" s="201"/>
      <c r="HDJ808" s="201"/>
      <c r="HDK808" s="201"/>
      <c r="HDL808" s="201"/>
      <c r="HDM808" s="201"/>
      <c r="HDN808" s="201"/>
      <c r="HDO808" s="201"/>
      <c r="HDP808" s="201"/>
      <c r="HDQ808" s="201"/>
      <c r="HDR808" s="201"/>
      <c r="HDS808" s="201"/>
      <c r="HDT808" s="201"/>
      <c r="HDU808" s="201"/>
      <c r="HDV808" s="201"/>
      <c r="HDW808" s="201"/>
      <c r="HDX808" s="201"/>
      <c r="HDY808" s="201"/>
      <c r="HDZ808" s="201"/>
      <c r="HEA808" s="201"/>
      <c r="HEB808" s="201"/>
      <c r="HEC808" s="201"/>
      <c r="HED808" s="201"/>
      <c r="HEE808" s="201"/>
      <c r="HEF808" s="201"/>
      <c r="HEG808" s="201"/>
      <c r="HEH808" s="201"/>
      <c r="HEI808" s="201"/>
      <c r="HEJ808" s="201"/>
      <c r="HEK808" s="201"/>
      <c r="HEL808" s="201"/>
      <c r="HEM808" s="201"/>
      <c r="HEN808" s="201"/>
      <c r="HEO808" s="201"/>
      <c r="HEP808" s="201"/>
      <c r="HEQ808" s="201"/>
      <c r="HER808" s="201"/>
      <c r="HES808" s="201"/>
      <c r="HET808" s="201"/>
      <c r="HEU808" s="201"/>
      <c r="HEV808" s="201"/>
      <c r="HEW808" s="201"/>
      <c r="HEX808" s="201"/>
      <c r="HEY808" s="201"/>
      <c r="HEZ808" s="201"/>
      <c r="HFA808" s="201"/>
      <c r="HFB808" s="201"/>
      <c r="HFC808" s="201"/>
      <c r="HFD808" s="201"/>
      <c r="HFE808" s="201"/>
      <c r="HFF808" s="201"/>
      <c r="HFG808" s="201"/>
      <c r="HFH808" s="201"/>
      <c r="HFI808" s="201"/>
      <c r="HFJ808" s="201"/>
      <c r="HFK808" s="201"/>
      <c r="HFL808" s="201"/>
      <c r="HFM808" s="201"/>
      <c r="HFN808" s="201"/>
      <c r="HFO808" s="201"/>
      <c r="HFP808" s="201"/>
      <c r="HFQ808" s="201"/>
      <c r="HFR808" s="201"/>
      <c r="HFS808" s="201"/>
      <c r="HFT808" s="201"/>
      <c r="HFU808" s="201"/>
      <c r="HFV808" s="201"/>
      <c r="HFW808" s="201"/>
      <c r="HFX808" s="201"/>
      <c r="HFY808" s="201"/>
      <c r="HFZ808" s="201"/>
      <c r="HGA808" s="201"/>
      <c r="HGB808" s="201"/>
      <c r="HGC808" s="201"/>
      <c r="HGD808" s="201"/>
      <c r="HGE808" s="201"/>
      <c r="HGF808" s="201"/>
      <c r="HGG808" s="201"/>
      <c r="HGH808" s="201"/>
      <c r="HGI808" s="201"/>
      <c r="HGJ808" s="201"/>
      <c r="HGK808" s="201"/>
      <c r="HGL808" s="201"/>
      <c r="HGM808" s="201"/>
      <c r="HGN808" s="201"/>
      <c r="HGO808" s="201"/>
      <c r="HGP808" s="201"/>
      <c r="HGQ808" s="201"/>
      <c r="HGR808" s="201"/>
      <c r="HGS808" s="201"/>
      <c r="HGT808" s="201"/>
      <c r="HGU808" s="201"/>
      <c r="HGV808" s="201"/>
      <c r="HGW808" s="201"/>
      <c r="HGX808" s="201"/>
      <c r="HGY808" s="201"/>
      <c r="HGZ808" s="201"/>
      <c r="HHA808" s="201"/>
      <c r="HHB808" s="201"/>
      <c r="HHC808" s="201"/>
      <c r="HHD808" s="201"/>
      <c r="HHE808" s="201"/>
      <c r="HHF808" s="201"/>
      <c r="HHG808" s="201"/>
      <c r="HHH808" s="201"/>
      <c r="HHI808" s="201"/>
      <c r="HHJ808" s="201"/>
      <c r="HHK808" s="201"/>
      <c r="HHL808" s="201"/>
      <c r="HHM808" s="201"/>
      <c r="HHN808" s="201"/>
      <c r="HHO808" s="201"/>
      <c r="HHP808" s="201"/>
      <c r="HHQ808" s="201"/>
      <c r="HHR808" s="201"/>
      <c r="HHS808" s="201"/>
      <c r="HHT808" s="201"/>
      <c r="HHU808" s="201"/>
      <c r="HHV808" s="201"/>
      <c r="HHW808" s="201"/>
      <c r="HHX808" s="201"/>
      <c r="HHY808" s="201"/>
      <c r="HHZ808" s="201"/>
      <c r="HIA808" s="201"/>
      <c r="HIB808" s="201"/>
      <c r="HIC808" s="201"/>
      <c r="HID808" s="201"/>
      <c r="HIE808" s="201"/>
      <c r="HIF808" s="201"/>
      <c r="HIG808" s="201"/>
      <c r="HIH808" s="201"/>
      <c r="HII808" s="201"/>
      <c r="HIJ808" s="201"/>
      <c r="HIK808" s="201"/>
      <c r="HIL808" s="201"/>
      <c r="HIM808" s="201"/>
      <c r="HIN808" s="201"/>
      <c r="HIO808" s="201"/>
      <c r="HIP808" s="201"/>
      <c r="HIQ808" s="201"/>
      <c r="HIR808" s="201"/>
      <c r="HIS808" s="201"/>
      <c r="HIT808" s="201"/>
      <c r="HIU808" s="201"/>
      <c r="HIV808" s="201"/>
      <c r="HIW808" s="201"/>
      <c r="HIX808" s="201"/>
      <c r="HIY808" s="201"/>
      <c r="HIZ808" s="201"/>
      <c r="HJA808" s="201"/>
      <c r="HJB808" s="201"/>
      <c r="HJC808" s="201"/>
      <c r="HJD808" s="201"/>
      <c r="HJE808" s="201"/>
      <c r="HJF808" s="201"/>
      <c r="HJG808" s="201"/>
      <c r="HJH808" s="201"/>
      <c r="HJI808" s="201"/>
      <c r="HJJ808" s="201"/>
      <c r="HJK808" s="201"/>
      <c r="HJL808" s="201"/>
      <c r="HJM808" s="201"/>
      <c r="HJN808" s="201"/>
      <c r="HJO808" s="201"/>
      <c r="HJP808" s="201"/>
      <c r="HJQ808" s="201"/>
      <c r="HJR808" s="201"/>
      <c r="HJS808" s="201"/>
      <c r="HJT808" s="201"/>
      <c r="HJU808" s="201"/>
      <c r="HJV808" s="201"/>
      <c r="HJW808" s="201"/>
      <c r="HJX808" s="201"/>
      <c r="HJY808" s="201"/>
      <c r="HJZ808" s="201"/>
      <c r="HKA808" s="201"/>
      <c r="HKB808" s="201"/>
      <c r="HKC808" s="201"/>
      <c r="HKD808" s="201"/>
      <c r="HKE808" s="201"/>
      <c r="HKF808" s="201"/>
      <c r="HKG808" s="201"/>
      <c r="HKH808" s="201"/>
      <c r="HKI808" s="201"/>
      <c r="HKJ808" s="201"/>
      <c r="HKK808" s="201"/>
      <c r="HKL808" s="201"/>
      <c r="HKM808" s="201"/>
      <c r="HKN808" s="201"/>
      <c r="HKO808" s="201"/>
      <c r="HKP808" s="201"/>
      <c r="HKQ808" s="201"/>
      <c r="HKR808" s="201"/>
      <c r="HKS808" s="201"/>
      <c r="HKT808" s="201"/>
      <c r="HKU808" s="201"/>
      <c r="HKV808" s="201"/>
      <c r="HKW808" s="201"/>
      <c r="HKX808" s="201"/>
      <c r="HKY808" s="201"/>
      <c r="HKZ808" s="201"/>
      <c r="HLA808" s="201"/>
      <c r="HLB808" s="201"/>
      <c r="HLC808" s="201"/>
      <c r="HLD808" s="201"/>
      <c r="HLE808" s="201"/>
      <c r="HLF808" s="201"/>
      <c r="HLG808" s="201"/>
      <c r="HLH808" s="201"/>
      <c r="HLI808" s="201"/>
      <c r="HLJ808" s="201"/>
      <c r="HLK808" s="201"/>
      <c r="HLL808" s="201"/>
      <c r="HLM808" s="201"/>
      <c r="HLN808" s="201"/>
      <c r="HLO808" s="201"/>
      <c r="HLP808" s="201"/>
      <c r="HLQ808" s="201"/>
      <c r="HLR808" s="201"/>
      <c r="HLS808" s="201"/>
      <c r="HLT808" s="201"/>
      <c r="HLU808" s="201"/>
      <c r="HLV808" s="201"/>
      <c r="HLW808" s="201"/>
      <c r="HLX808" s="201"/>
      <c r="HLY808" s="201"/>
      <c r="HLZ808" s="201"/>
      <c r="HMA808" s="201"/>
      <c r="HMB808" s="201"/>
      <c r="HMC808" s="201"/>
      <c r="HMD808" s="201"/>
      <c r="HME808" s="201"/>
      <c r="HMF808" s="201"/>
      <c r="HMG808" s="201"/>
      <c r="HMH808" s="201"/>
      <c r="HMI808" s="201"/>
      <c r="HMJ808" s="201"/>
      <c r="HMK808" s="201"/>
      <c r="HML808" s="201"/>
      <c r="HMM808" s="201"/>
      <c r="HMN808" s="201"/>
      <c r="HMO808" s="201"/>
      <c r="HMP808" s="201"/>
      <c r="HMQ808" s="201"/>
      <c r="HMR808" s="201"/>
      <c r="HMS808" s="201"/>
      <c r="HMT808" s="201"/>
      <c r="HMU808" s="201"/>
      <c r="HMV808" s="201"/>
      <c r="HMW808" s="201"/>
      <c r="HMX808" s="201"/>
      <c r="HMY808" s="201"/>
      <c r="HMZ808" s="201"/>
      <c r="HNA808" s="201"/>
      <c r="HNB808" s="201"/>
      <c r="HNC808" s="201"/>
      <c r="HND808" s="201"/>
      <c r="HNE808" s="201"/>
      <c r="HNF808" s="201"/>
      <c r="HNG808" s="201"/>
      <c r="HNH808" s="201"/>
      <c r="HNI808" s="201"/>
      <c r="HNJ808" s="201"/>
      <c r="HNK808" s="201"/>
      <c r="HNL808" s="201"/>
      <c r="HNM808" s="201"/>
      <c r="HNN808" s="201"/>
      <c r="HNO808" s="201"/>
      <c r="HNP808" s="201"/>
      <c r="HNQ808" s="201"/>
      <c r="HNR808" s="201"/>
      <c r="HNS808" s="201"/>
      <c r="HNT808" s="201"/>
      <c r="HNU808" s="201"/>
      <c r="HNV808" s="201"/>
      <c r="HNW808" s="201"/>
      <c r="HNX808" s="201"/>
      <c r="HNY808" s="201"/>
      <c r="HNZ808" s="201"/>
      <c r="HOA808" s="201"/>
      <c r="HOB808" s="201"/>
      <c r="HOC808" s="201"/>
      <c r="HOD808" s="201"/>
      <c r="HOE808" s="201"/>
      <c r="HOF808" s="201"/>
      <c r="HOG808" s="201"/>
      <c r="HOH808" s="201"/>
      <c r="HOI808" s="201"/>
      <c r="HOJ808" s="201"/>
      <c r="HOK808" s="201"/>
      <c r="HOL808" s="201"/>
      <c r="HOM808" s="201"/>
      <c r="HON808" s="201"/>
      <c r="HOO808" s="201"/>
      <c r="HOP808" s="201"/>
      <c r="HOQ808" s="201"/>
      <c r="HOR808" s="201"/>
      <c r="HOS808" s="201"/>
      <c r="HOT808" s="201"/>
      <c r="HOU808" s="201"/>
      <c r="HOV808" s="201"/>
      <c r="HOW808" s="201"/>
      <c r="HOX808" s="201"/>
      <c r="HOY808" s="201"/>
      <c r="HOZ808" s="201"/>
      <c r="HPA808" s="201"/>
      <c r="HPB808" s="201"/>
      <c r="HPC808" s="201"/>
      <c r="HPD808" s="201"/>
      <c r="HPE808" s="201"/>
      <c r="HPF808" s="201"/>
      <c r="HPG808" s="201"/>
      <c r="HPH808" s="201"/>
      <c r="HPI808" s="201"/>
      <c r="HPJ808" s="201"/>
      <c r="HPK808" s="201"/>
      <c r="HPL808" s="201"/>
      <c r="HPM808" s="201"/>
      <c r="HPN808" s="201"/>
      <c r="HPO808" s="201"/>
      <c r="HPP808" s="201"/>
      <c r="HPQ808" s="201"/>
      <c r="HPR808" s="201"/>
      <c r="HPS808" s="201"/>
      <c r="HPT808" s="201"/>
      <c r="HPU808" s="201"/>
      <c r="HPV808" s="201"/>
      <c r="HPW808" s="201"/>
      <c r="HPX808" s="201"/>
      <c r="HPY808" s="201"/>
      <c r="HPZ808" s="201"/>
      <c r="HQA808" s="201"/>
      <c r="HQB808" s="201"/>
      <c r="HQC808" s="201"/>
      <c r="HQD808" s="201"/>
      <c r="HQE808" s="201"/>
      <c r="HQF808" s="201"/>
      <c r="HQG808" s="201"/>
      <c r="HQH808" s="201"/>
      <c r="HQI808" s="201"/>
      <c r="HQJ808" s="201"/>
      <c r="HQK808" s="201"/>
      <c r="HQL808" s="201"/>
      <c r="HQM808" s="201"/>
      <c r="HQN808" s="201"/>
      <c r="HQO808" s="201"/>
      <c r="HQP808" s="201"/>
      <c r="HQQ808" s="201"/>
      <c r="HQR808" s="201"/>
      <c r="HQS808" s="201"/>
      <c r="HQT808" s="201"/>
      <c r="HQU808" s="201"/>
      <c r="HQV808" s="201"/>
      <c r="HQW808" s="201"/>
      <c r="HQX808" s="201"/>
      <c r="HQY808" s="201"/>
      <c r="HQZ808" s="201"/>
      <c r="HRA808" s="201"/>
      <c r="HRB808" s="201"/>
      <c r="HRC808" s="201"/>
      <c r="HRD808" s="201"/>
      <c r="HRE808" s="201"/>
      <c r="HRF808" s="201"/>
      <c r="HRG808" s="201"/>
      <c r="HRH808" s="201"/>
      <c r="HRI808" s="201"/>
      <c r="HRJ808" s="201"/>
      <c r="HRK808" s="201"/>
      <c r="HRL808" s="201"/>
      <c r="HRM808" s="201"/>
      <c r="HRN808" s="201"/>
      <c r="HRO808" s="201"/>
      <c r="HRP808" s="201"/>
      <c r="HRQ808" s="201"/>
      <c r="HRR808" s="201"/>
      <c r="HRS808" s="201"/>
      <c r="HRT808" s="201"/>
      <c r="HRU808" s="201"/>
      <c r="HRV808" s="201"/>
      <c r="HRW808" s="201"/>
      <c r="HRX808" s="201"/>
      <c r="HRY808" s="201"/>
      <c r="HRZ808" s="201"/>
      <c r="HSA808" s="201"/>
      <c r="HSB808" s="201"/>
      <c r="HSC808" s="201"/>
      <c r="HSD808" s="201"/>
      <c r="HSE808" s="201"/>
      <c r="HSF808" s="201"/>
      <c r="HSG808" s="201"/>
      <c r="HSH808" s="201"/>
      <c r="HSI808" s="201"/>
      <c r="HSJ808" s="201"/>
      <c r="HSK808" s="201"/>
      <c r="HSL808" s="201"/>
      <c r="HSM808" s="201"/>
      <c r="HSN808" s="201"/>
      <c r="HSO808" s="201"/>
      <c r="HSP808" s="201"/>
      <c r="HSQ808" s="201"/>
      <c r="HSR808" s="201"/>
      <c r="HSS808" s="201"/>
      <c r="HST808" s="201"/>
      <c r="HSU808" s="201"/>
      <c r="HSV808" s="201"/>
      <c r="HSW808" s="201"/>
      <c r="HSX808" s="201"/>
      <c r="HSY808" s="201"/>
      <c r="HSZ808" s="201"/>
      <c r="HTA808" s="201"/>
      <c r="HTB808" s="201"/>
      <c r="HTC808" s="201"/>
      <c r="HTD808" s="201"/>
      <c r="HTE808" s="201"/>
      <c r="HTF808" s="201"/>
      <c r="HTG808" s="201"/>
      <c r="HTH808" s="201"/>
      <c r="HTI808" s="201"/>
      <c r="HTJ808" s="201"/>
      <c r="HTK808" s="201"/>
      <c r="HTL808" s="201"/>
      <c r="HTM808" s="201"/>
      <c r="HTN808" s="201"/>
      <c r="HTO808" s="201"/>
      <c r="HTP808" s="201"/>
      <c r="HTQ808" s="201"/>
      <c r="HTR808" s="201"/>
      <c r="HTS808" s="201"/>
      <c r="HTT808" s="201"/>
      <c r="HTU808" s="201"/>
      <c r="HTV808" s="201"/>
      <c r="HTW808" s="201"/>
      <c r="HTX808" s="201"/>
      <c r="HTY808" s="201"/>
      <c r="HTZ808" s="201"/>
      <c r="HUA808" s="201"/>
      <c r="HUB808" s="201"/>
      <c r="HUC808" s="201"/>
      <c r="HUD808" s="201"/>
      <c r="HUE808" s="201"/>
      <c r="HUF808" s="201"/>
      <c r="HUG808" s="201"/>
      <c r="HUH808" s="201"/>
      <c r="HUI808" s="201"/>
      <c r="HUJ808" s="201"/>
      <c r="HUK808" s="201"/>
      <c r="HUL808" s="201"/>
      <c r="HUM808" s="201"/>
      <c r="HUN808" s="201"/>
      <c r="HUO808" s="201"/>
      <c r="HUP808" s="201"/>
      <c r="HUQ808" s="201"/>
      <c r="HUR808" s="201"/>
      <c r="HUS808" s="201"/>
      <c r="HUT808" s="201"/>
      <c r="HUU808" s="201"/>
      <c r="HUV808" s="201"/>
      <c r="HUW808" s="201"/>
      <c r="HUX808" s="201"/>
      <c r="HUY808" s="201"/>
      <c r="HUZ808" s="201"/>
      <c r="HVA808" s="201"/>
      <c r="HVB808" s="201"/>
      <c r="HVC808" s="201"/>
      <c r="HVD808" s="201"/>
      <c r="HVE808" s="201"/>
      <c r="HVF808" s="201"/>
      <c r="HVG808" s="201"/>
      <c r="HVH808" s="201"/>
      <c r="HVI808" s="201"/>
      <c r="HVJ808" s="201"/>
      <c r="HVK808" s="201"/>
      <c r="HVL808" s="201"/>
      <c r="HVM808" s="201"/>
      <c r="HVN808" s="201"/>
      <c r="HVO808" s="201"/>
      <c r="HVP808" s="201"/>
      <c r="HVQ808" s="201"/>
      <c r="HVR808" s="201"/>
      <c r="HVS808" s="201"/>
      <c r="HVT808" s="201"/>
      <c r="HVU808" s="201"/>
      <c r="HVV808" s="201"/>
      <c r="HVW808" s="201"/>
      <c r="HVX808" s="201"/>
      <c r="HVY808" s="201"/>
      <c r="HVZ808" s="201"/>
      <c r="HWA808" s="201"/>
      <c r="HWB808" s="201"/>
      <c r="HWC808" s="201"/>
      <c r="HWD808" s="201"/>
      <c r="HWE808" s="201"/>
      <c r="HWF808" s="201"/>
      <c r="HWG808" s="201"/>
      <c r="HWH808" s="201"/>
      <c r="HWI808" s="201"/>
      <c r="HWJ808" s="201"/>
      <c r="HWK808" s="201"/>
      <c r="HWL808" s="201"/>
      <c r="HWM808" s="201"/>
      <c r="HWN808" s="201"/>
      <c r="HWO808" s="201"/>
      <c r="HWP808" s="201"/>
      <c r="HWQ808" s="201"/>
      <c r="HWR808" s="201"/>
      <c r="HWS808" s="201"/>
      <c r="HWT808" s="201"/>
      <c r="HWU808" s="201"/>
      <c r="HWV808" s="201"/>
      <c r="HWW808" s="201"/>
      <c r="HWX808" s="201"/>
      <c r="HWY808" s="201"/>
      <c r="HWZ808" s="201"/>
      <c r="HXA808" s="201"/>
      <c r="HXB808" s="201"/>
      <c r="HXC808" s="201"/>
      <c r="HXD808" s="201"/>
      <c r="HXE808" s="201"/>
      <c r="HXF808" s="201"/>
      <c r="HXG808" s="201"/>
      <c r="HXH808" s="201"/>
      <c r="HXI808" s="201"/>
      <c r="HXJ808" s="201"/>
      <c r="HXK808" s="201"/>
      <c r="HXL808" s="201"/>
      <c r="HXM808" s="201"/>
      <c r="HXN808" s="201"/>
      <c r="HXO808" s="201"/>
      <c r="HXP808" s="201"/>
      <c r="HXQ808" s="201"/>
      <c r="HXR808" s="201"/>
      <c r="HXS808" s="201"/>
      <c r="HXT808" s="201"/>
      <c r="HXU808" s="201"/>
      <c r="HXV808" s="201"/>
      <c r="HXW808" s="201"/>
      <c r="HXX808" s="201"/>
      <c r="HXY808" s="201"/>
      <c r="HXZ808" s="201"/>
      <c r="HYA808" s="201"/>
      <c r="HYB808" s="201"/>
      <c r="HYC808" s="201"/>
      <c r="HYD808" s="201"/>
      <c r="HYE808" s="201"/>
      <c r="HYF808" s="201"/>
      <c r="HYG808" s="201"/>
      <c r="HYH808" s="201"/>
      <c r="HYI808" s="201"/>
      <c r="HYJ808" s="201"/>
      <c r="HYK808" s="201"/>
      <c r="HYL808" s="201"/>
      <c r="HYM808" s="201"/>
      <c r="HYN808" s="201"/>
      <c r="HYO808" s="201"/>
      <c r="HYP808" s="201"/>
      <c r="HYQ808" s="201"/>
      <c r="HYR808" s="201"/>
      <c r="HYS808" s="201"/>
      <c r="HYT808" s="201"/>
      <c r="HYU808" s="201"/>
      <c r="HYV808" s="201"/>
      <c r="HYW808" s="201"/>
      <c r="HYX808" s="201"/>
      <c r="HYY808" s="201"/>
      <c r="HYZ808" s="201"/>
      <c r="HZA808" s="201"/>
      <c r="HZB808" s="201"/>
      <c r="HZC808" s="201"/>
      <c r="HZD808" s="201"/>
      <c r="HZE808" s="201"/>
      <c r="HZF808" s="201"/>
      <c r="HZG808" s="201"/>
      <c r="HZH808" s="201"/>
      <c r="HZI808" s="201"/>
      <c r="HZJ808" s="201"/>
      <c r="HZK808" s="201"/>
      <c r="HZL808" s="201"/>
      <c r="HZM808" s="201"/>
      <c r="HZN808" s="201"/>
      <c r="HZO808" s="201"/>
      <c r="HZP808" s="201"/>
      <c r="HZQ808" s="201"/>
      <c r="HZR808" s="201"/>
      <c r="HZS808" s="201"/>
      <c r="HZT808" s="201"/>
      <c r="HZU808" s="201"/>
      <c r="HZV808" s="201"/>
      <c r="HZW808" s="201"/>
      <c r="HZX808" s="201"/>
      <c r="HZY808" s="201"/>
      <c r="HZZ808" s="201"/>
      <c r="IAA808" s="201"/>
      <c r="IAB808" s="201"/>
      <c r="IAC808" s="201"/>
      <c r="IAD808" s="201"/>
      <c r="IAE808" s="201"/>
      <c r="IAF808" s="201"/>
      <c r="IAG808" s="201"/>
      <c r="IAH808" s="201"/>
      <c r="IAI808" s="201"/>
      <c r="IAJ808" s="201"/>
      <c r="IAK808" s="201"/>
      <c r="IAL808" s="201"/>
      <c r="IAM808" s="201"/>
      <c r="IAN808" s="201"/>
      <c r="IAO808" s="201"/>
      <c r="IAP808" s="201"/>
      <c r="IAQ808" s="201"/>
      <c r="IAR808" s="201"/>
      <c r="IAS808" s="201"/>
      <c r="IAT808" s="201"/>
      <c r="IAU808" s="201"/>
      <c r="IAV808" s="201"/>
      <c r="IAW808" s="201"/>
      <c r="IAX808" s="201"/>
      <c r="IAY808" s="201"/>
      <c r="IAZ808" s="201"/>
      <c r="IBA808" s="201"/>
      <c r="IBB808" s="201"/>
      <c r="IBC808" s="201"/>
      <c r="IBD808" s="201"/>
      <c r="IBE808" s="201"/>
      <c r="IBF808" s="201"/>
      <c r="IBG808" s="201"/>
      <c r="IBH808" s="201"/>
      <c r="IBI808" s="201"/>
      <c r="IBJ808" s="201"/>
      <c r="IBK808" s="201"/>
      <c r="IBL808" s="201"/>
      <c r="IBM808" s="201"/>
      <c r="IBN808" s="201"/>
      <c r="IBO808" s="201"/>
      <c r="IBP808" s="201"/>
      <c r="IBQ808" s="201"/>
      <c r="IBR808" s="201"/>
      <c r="IBS808" s="201"/>
      <c r="IBT808" s="201"/>
      <c r="IBU808" s="201"/>
      <c r="IBV808" s="201"/>
      <c r="IBW808" s="201"/>
      <c r="IBX808" s="201"/>
      <c r="IBY808" s="201"/>
      <c r="IBZ808" s="201"/>
      <c r="ICA808" s="201"/>
      <c r="ICB808" s="201"/>
      <c r="ICC808" s="201"/>
      <c r="ICD808" s="201"/>
      <c r="ICE808" s="201"/>
      <c r="ICF808" s="201"/>
      <c r="ICG808" s="201"/>
      <c r="ICH808" s="201"/>
      <c r="ICI808" s="201"/>
      <c r="ICJ808" s="201"/>
      <c r="ICK808" s="201"/>
      <c r="ICL808" s="201"/>
      <c r="ICM808" s="201"/>
      <c r="ICN808" s="201"/>
      <c r="ICO808" s="201"/>
      <c r="ICP808" s="201"/>
      <c r="ICQ808" s="201"/>
      <c r="ICR808" s="201"/>
      <c r="ICS808" s="201"/>
      <c r="ICT808" s="201"/>
      <c r="ICU808" s="201"/>
      <c r="ICV808" s="201"/>
      <c r="ICW808" s="201"/>
      <c r="ICX808" s="201"/>
      <c r="ICY808" s="201"/>
      <c r="ICZ808" s="201"/>
      <c r="IDA808" s="201"/>
      <c r="IDB808" s="201"/>
      <c r="IDC808" s="201"/>
      <c r="IDD808" s="201"/>
      <c r="IDE808" s="201"/>
      <c r="IDF808" s="201"/>
      <c r="IDG808" s="201"/>
      <c r="IDH808" s="201"/>
      <c r="IDI808" s="201"/>
      <c r="IDJ808" s="201"/>
      <c r="IDK808" s="201"/>
      <c r="IDL808" s="201"/>
      <c r="IDM808" s="201"/>
      <c r="IDN808" s="201"/>
      <c r="IDO808" s="201"/>
      <c r="IDP808" s="201"/>
      <c r="IDQ808" s="201"/>
      <c r="IDR808" s="201"/>
      <c r="IDS808" s="201"/>
      <c r="IDT808" s="201"/>
      <c r="IDU808" s="201"/>
      <c r="IDV808" s="201"/>
      <c r="IDW808" s="201"/>
      <c r="IDX808" s="201"/>
      <c r="IDY808" s="201"/>
      <c r="IDZ808" s="201"/>
      <c r="IEA808" s="201"/>
      <c r="IEB808" s="201"/>
      <c r="IEC808" s="201"/>
      <c r="IED808" s="201"/>
      <c r="IEE808" s="201"/>
      <c r="IEF808" s="201"/>
      <c r="IEG808" s="201"/>
      <c r="IEH808" s="201"/>
      <c r="IEI808" s="201"/>
      <c r="IEJ808" s="201"/>
      <c r="IEK808" s="201"/>
      <c r="IEL808" s="201"/>
      <c r="IEM808" s="201"/>
      <c r="IEN808" s="201"/>
      <c r="IEO808" s="201"/>
      <c r="IEP808" s="201"/>
      <c r="IEQ808" s="201"/>
      <c r="IER808" s="201"/>
      <c r="IES808" s="201"/>
      <c r="IET808" s="201"/>
      <c r="IEU808" s="201"/>
      <c r="IEV808" s="201"/>
      <c r="IEW808" s="201"/>
      <c r="IEX808" s="201"/>
      <c r="IEY808" s="201"/>
      <c r="IEZ808" s="201"/>
      <c r="IFA808" s="201"/>
      <c r="IFB808" s="201"/>
      <c r="IFC808" s="201"/>
      <c r="IFD808" s="201"/>
      <c r="IFE808" s="201"/>
      <c r="IFF808" s="201"/>
      <c r="IFG808" s="201"/>
      <c r="IFH808" s="201"/>
      <c r="IFI808" s="201"/>
      <c r="IFJ808" s="201"/>
      <c r="IFK808" s="201"/>
      <c r="IFL808" s="201"/>
      <c r="IFM808" s="201"/>
      <c r="IFN808" s="201"/>
      <c r="IFO808" s="201"/>
      <c r="IFP808" s="201"/>
      <c r="IFQ808" s="201"/>
      <c r="IFR808" s="201"/>
      <c r="IFS808" s="201"/>
      <c r="IFT808" s="201"/>
      <c r="IFU808" s="201"/>
      <c r="IFV808" s="201"/>
      <c r="IFW808" s="201"/>
      <c r="IFX808" s="201"/>
      <c r="IFY808" s="201"/>
      <c r="IFZ808" s="201"/>
      <c r="IGA808" s="201"/>
      <c r="IGB808" s="201"/>
      <c r="IGC808" s="201"/>
      <c r="IGD808" s="201"/>
      <c r="IGE808" s="201"/>
      <c r="IGF808" s="201"/>
      <c r="IGG808" s="201"/>
      <c r="IGH808" s="201"/>
      <c r="IGI808" s="201"/>
      <c r="IGJ808" s="201"/>
      <c r="IGK808" s="201"/>
      <c r="IGL808" s="201"/>
      <c r="IGM808" s="201"/>
      <c r="IGN808" s="201"/>
      <c r="IGO808" s="201"/>
      <c r="IGP808" s="201"/>
      <c r="IGQ808" s="201"/>
      <c r="IGR808" s="201"/>
      <c r="IGS808" s="201"/>
      <c r="IGT808" s="201"/>
      <c r="IGU808" s="201"/>
      <c r="IGV808" s="201"/>
      <c r="IGW808" s="201"/>
      <c r="IGX808" s="201"/>
      <c r="IGY808" s="201"/>
      <c r="IGZ808" s="201"/>
      <c r="IHA808" s="201"/>
      <c r="IHB808" s="201"/>
      <c r="IHC808" s="201"/>
      <c r="IHD808" s="201"/>
      <c r="IHE808" s="201"/>
      <c r="IHF808" s="201"/>
      <c r="IHG808" s="201"/>
      <c r="IHH808" s="201"/>
      <c r="IHI808" s="201"/>
      <c r="IHJ808" s="201"/>
      <c r="IHK808" s="201"/>
      <c r="IHL808" s="201"/>
      <c r="IHM808" s="201"/>
      <c r="IHN808" s="201"/>
      <c r="IHO808" s="201"/>
      <c r="IHP808" s="201"/>
      <c r="IHQ808" s="201"/>
      <c r="IHR808" s="201"/>
      <c r="IHS808" s="201"/>
      <c r="IHT808" s="201"/>
      <c r="IHU808" s="201"/>
      <c r="IHV808" s="201"/>
      <c r="IHW808" s="201"/>
      <c r="IHX808" s="201"/>
      <c r="IHY808" s="201"/>
      <c r="IHZ808" s="201"/>
      <c r="IIA808" s="201"/>
      <c r="IIB808" s="201"/>
      <c r="IIC808" s="201"/>
      <c r="IID808" s="201"/>
      <c r="IIE808" s="201"/>
      <c r="IIF808" s="201"/>
      <c r="IIG808" s="201"/>
      <c r="IIH808" s="201"/>
      <c r="III808" s="201"/>
      <c r="IIJ808" s="201"/>
      <c r="IIK808" s="201"/>
      <c r="IIL808" s="201"/>
      <c r="IIM808" s="201"/>
      <c r="IIN808" s="201"/>
      <c r="IIO808" s="201"/>
      <c r="IIP808" s="201"/>
      <c r="IIQ808" s="201"/>
      <c r="IIR808" s="201"/>
      <c r="IIS808" s="201"/>
      <c r="IIT808" s="201"/>
      <c r="IIU808" s="201"/>
      <c r="IIV808" s="201"/>
      <c r="IIW808" s="201"/>
      <c r="IIX808" s="201"/>
      <c r="IIY808" s="201"/>
      <c r="IIZ808" s="201"/>
      <c r="IJA808" s="201"/>
      <c r="IJB808" s="201"/>
      <c r="IJC808" s="201"/>
      <c r="IJD808" s="201"/>
      <c r="IJE808" s="201"/>
      <c r="IJF808" s="201"/>
      <c r="IJG808" s="201"/>
      <c r="IJH808" s="201"/>
      <c r="IJI808" s="201"/>
      <c r="IJJ808" s="201"/>
      <c r="IJK808" s="201"/>
      <c r="IJL808" s="201"/>
      <c r="IJM808" s="201"/>
      <c r="IJN808" s="201"/>
      <c r="IJO808" s="201"/>
      <c r="IJP808" s="201"/>
      <c r="IJQ808" s="201"/>
      <c r="IJR808" s="201"/>
      <c r="IJS808" s="201"/>
      <c r="IJT808" s="201"/>
      <c r="IJU808" s="201"/>
      <c r="IJV808" s="201"/>
      <c r="IJW808" s="201"/>
      <c r="IJX808" s="201"/>
      <c r="IJY808" s="201"/>
      <c r="IJZ808" s="201"/>
      <c r="IKA808" s="201"/>
      <c r="IKB808" s="201"/>
      <c r="IKC808" s="201"/>
      <c r="IKD808" s="201"/>
      <c r="IKE808" s="201"/>
      <c r="IKF808" s="201"/>
      <c r="IKG808" s="201"/>
      <c r="IKH808" s="201"/>
      <c r="IKI808" s="201"/>
      <c r="IKJ808" s="201"/>
      <c r="IKK808" s="201"/>
      <c r="IKL808" s="201"/>
      <c r="IKM808" s="201"/>
      <c r="IKN808" s="201"/>
      <c r="IKO808" s="201"/>
      <c r="IKP808" s="201"/>
      <c r="IKQ808" s="201"/>
      <c r="IKR808" s="201"/>
      <c r="IKS808" s="201"/>
      <c r="IKT808" s="201"/>
      <c r="IKU808" s="201"/>
      <c r="IKV808" s="201"/>
      <c r="IKW808" s="201"/>
      <c r="IKX808" s="201"/>
      <c r="IKY808" s="201"/>
      <c r="IKZ808" s="201"/>
      <c r="ILA808" s="201"/>
      <c r="ILB808" s="201"/>
      <c r="ILC808" s="201"/>
      <c r="ILD808" s="201"/>
      <c r="ILE808" s="201"/>
      <c r="ILF808" s="201"/>
      <c r="ILG808" s="201"/>
      <c r="ILH808" s="201"/>
      <c r="ILI808" s="201"/>
      <c r="ILJ808" s="201"/>
      <c r="ILK808" s="201"/>
      <c r="ILL808" s="201"/>
      <c r="ILM808" s="201"/>
      <c r="ILN808" s="201"/>
      <c r="ILO808" s="201"/>
      <c r="ILP808" s="201"/>
      <c r="ILQ808" s="201"/>
      <c r="ILR808" s="201"/>
      <c r="ILS808" s="201"/>
      <c r="ILT808" s="201"/>
      <c r="ILU808" s="201"/>
      <c r="ILV808" s="201"/>
      <c r="ILW808" s="201"/>
      <c r="ILX808" s="201"/>
      <c r="ILY808" s="201"/>
      <c r="ILZ808" s="201"/>
      <c r="IMA808" s="201"/>
      <c r="IMB808" s="201"/>
      <c r="IMC808" s="201"/>
      <c r="IMD808" s="201"/>
      <c r="IME808" s="201"/>
      <c r="IMF808" s="201"/>
      <c r="IMG808" s="201"/>
      <c r="IMH808" s="201"/>
      <c r="IMI808" s="201"/>
      <c r="IMJ808" s="201"/>
      <c r="IMK808" s="201"/>
      <c r="IML808" s="201"/>
      <c r="IMM808" s="201"/>
      <c r="IMN808" s="201"/>
      <c r="IMO808" s="201"/>
      <c r="IMP808" s="201"/>
      <c r="IMQ808" s="201"/>
      <c r="IMR808" s="201"/>
      <c r="IMS808" s="201"/>
      <c r="IMT808" s="201"/>
      <c r="IMU808" s="201"/>
      <c r="IMV808" s="201"/>
      <c r="IMW808" s="201"/>
      <c r="IMX808" s="201"/>
      <c r="IMY808" s="201"/>
      <c r="IMZ808" s="201"/>
      <c r="INA808" s="201"/>
      <c r="INB808" s="201"/>
      <c r="INC808" s="201"/>
      <c r="IND808" s="201"/>
      <c r="INE808" s="201"/>
      <c r="INF808" s="201"/>
      <c r="ING808" s="201"/>
      <c r="INH808" s="201"/>
      <c r="INI808" s="201"/>
      <c r="INJ808" s="201"/>
      <c r="INK808" s="201"/>
      <c r="INL808" s="201"/>
      <c r="INM808" s="201"/>
      <c r="INN808" s="201"/>
      <c r="INO808" s="201"/>
      <c r="INP808" s="201"/>
      <c r="INQ808" s="201"/>
      <c r="INR808" s="201"/>
      <c r="INS808" s="201"/>
      <c r="INT808" s="201"/>
      <c r="INU808" s="201"/>
      <c r="INV808" s="201"/>
      <c r="INW808" s="201"/>
      <c r="INX808" s="201"/>
      <c r="INY808" s="201"/>
      <c r="INZ808" s="201"/>
      <c r="IOA808" s="201"/>
      <c r="IOB808" s="201"/>
      <c r="IOC808" s="201"/>
      <c r="IOD808" s="201"/>
      <c r="IOE808" s="201"/>
      <c r="IOF808" s="201"/>
      <c r="IOG808" s="201"/>
      <c r="IOH808" s="201"/>
      <c r="IOI808" s="201"/>
      <c r="IOJ808" s="201"/>
      <c r="IOK808" s="201"/>
      <c r="IOL808" s="201"/>
      <c r="IOM808" s="201"/>
      <c r="ION808" s="201"/>
      <c r="IOO808" s="201"/>
      <c r="IOP808" s="201"/>
      <c r="IOQ808" s="201"/>
      <c r="IOR808" s="201"/>
      <c r="IOS808" s="201"/>
      <c r="IOT808" s="201"/>
      <c r="IOU808" s="201"/>
      <c r="IOV808" s="201"/>
      <c r="IOW808" s="201"/>
      <c r="IOX808" s="201"/>
      <c r="IOY808" s="201"/>
      <c r="IOZ808" s="201"/>
      <c r="IPA808" s="201"/>
      <c r="IPB808" s="201"/>
      <c r="IPC808" s="201"/>
      <c r="IPD808" s="201"/>
      <c r="IPE808" s="201"/>
      <c r="IPF808" s="201"/>
      <c r="IPG808" s="201"/>
      <c r="IPH808" s="201"/>
      <c r="IPI808" s="201"/>
      <c r="IPJ808" s="201"/>
      <c r="IPK808" s="201"/>
      <c r="IPL808" s="201"/>
      <c r="IPM808" s="201"/>
      <c r="IPN808" s="201"/>
      <c r="IPO808" s="201"/>
      <c r="IPP808" s="201"/>
      <c r="IPQ808" s="201"/>
      <c r="IPR808" s="201"/>
      <c r="IPS808" s="201"/>
      <c r="IPT808" s="201"/>
      <c r="IPU808" s="201"/>
      <c r="IPV808" s="201"/>
      <c r="IPW808" s="201"/>
      <c r="IPX808" s="201"/>
      <c r="IPY808" s="201"/>
      <c r="IPZ808" s="201"/>
      <c r="IQA808" s="201"/>
      <c r="IQB808" s="201"/>
      <c r="IQC808" s="201"/>
      <c r="IQD808" s="201"/>
      <c r="IQE808" s="201"/>
      <c r="IQF808" s="201"/>
      <c r="IQG808" s="201"/>
      <c r="IQH808" s="201"/>
      <c r="IQI808" s="201"/>
      <c r="IQJ808" s="201"/>
      <c r="IQK808" s="201"/>
      <c r="IQL808" s="201"/>
      <c r="IQM808" s="201"/>
      <c r="IQN808" s="201"/>
      <c r="IQO808" s="201"/>
      <c r="IQP808" s="201"/>
      <c r="IQQ808" s="201"/>
      <c r="IQR808" s="201"/>
      <c r="IQS808" s="201"/>
      <c r="IQT808" s="201"/>
      <c r="IQU808" s="201"/>
      <c r="IQV808" s="201"/>
      <c r="IQW808" s="201"/>
      <c r="IQX808" s="201"/>
      <c r="IQY808" s="201"/>
      <c r="IQZ808" s="201"/>
      <c r="IRA808" s="201"/>
      <c r="IRB808" s="201"/>
      <c r="IRC808" s="201"/>
      <c r="IRD808" s="201"/>
      <c r="IRE808" s="201"/>
      <c r="IRF808" s="201"/>
      <c r="IRG808" s="201"/>
      <c r="IRH808" s="201"/>
      <c r="IRI808" s="201"/>
      <c r="IRJ808" s="201"/>
      <c r="IRK808" s="201"/>
      <c r="IRL808" s="201"/>
      <c r="IRM808" s="201"/>
      <c r="IRN808" s="201"/>
      <c r="IRO808" s="201"/>
      <c r="IRP808" s="201"/>
      <c r="IRQ808" s="201"/>
      <c r="IRR808" s="201"/>
      <c r="IRS808" s="201"/>
      <c r="IRT808" s="201"/>
      <c r="IRU808" s="201"/>
      <c r="IRV808" s="201"/>
      <c r="IRW808" s="201"/>
      <c r="IRX808" s="201"/>
      <c r="IRY808" s="201"/>
      <c r="IRZ808" s="201"/>
      <c r="ISA808" s="201"/>
      <c r="ISB808" s="201"/>
      <c r="ISC808" s="201"/>
      <c r="ISD808" s="201"/>
      <c r="ISE808" s="201"/>
      <c r="ISF808" s="201"/>
      <c r="ISG808" s="201"/>
      <c r="ISH808" s="201"/>
      <c r="ISI808" s="201"/>
      <c r="ISJ808" s="201"/>
      <c r="ISK808" s="201"/>
      <c r="ISL808" s="201"/>
      <c r="ISM808" s="201"/>
      <c r="ISN808" s="201"/>
      <c r="ISO808" s="201"/>
      <c r="ISP808" s="201"/>
      <c r="ISQ808" s="201"/>
      <c r="ISR808" s="201"/>
      <c r="ISS808" s="201"/>
      <c r="IST808" s="201"/>
      <c r="ISU808" s="201"/>
      <c r="ISV808" s="201"/>
      <c r="ISW808" s="201"/>
      <c r="ISX808" s="201"/>
      <c r="ISY808" s="201"/>
      <c r="ISZ808" s="201"/>
      <c r="ITA808" s="201"/>
      <c r="ITB808" s="201"/>
      <c r="ITC808" s="201"/>
      <c r="ITD808" s="201"/>
      <c r="ITE808" s="201"/>
      <c r="ITF808" s="201"/>
      <c r="ITG808" s="201"/>
      <c r="ITH808" s="201"/>
      <c r="ITI808" s="201"/>
      <c r="ITJ808" s="201"/>
      <c r="ITK808" s="201"/>
      <c r="ITL808" s="201"/>
      <c r="ITM808" s="201"/>
      <c r="ITN808" s="201"/>
      <c r="ITO808" s="201"/>
      <c r="ITP808" s="201"/>
      <c r="ITQ808" s="201"/>
      <c r="ITR808" s="201"/>
      <c r="ITS808" s="201"/>
      <c r="ITT808" s="201"/>
      <c r="ITU808" s="201"/>
      <c r="ITV808" s="201"/>
      <c r="ITW808" s="201"/>
      <c r="ITX808" s="201"/>
      <c r="ITY808" s="201"/>
      <c r="ITZ808" s="201"/>
      <c r="IUA808" s="201"/>
      <c r="IUB808" s="201"/>
      <c r="IUC808" s="201"/>
      <c r="IUD808" s="201"/>
      <c r="IUE808" s="201"/>
      <c r="IUF808" s="201"/>
      <c r="IUG808" s="201"/>
      <c r="IUH808" s="201"/>
      <c r="IUI808" s="201"/>
      <c r="IUJ808" s="201"/>
      <c r="IUK808" s="201"/>
      <c r="IUL808" s="201"/>
      <c r="IUM808" s="201"/>
      <c r="IUN808" s="201"/>
      <c r="IUO808" s="201"/>
      <c r="IUP808" s="201"/>
      <c r="IUQ808" s="201"/>
      <c r="IUR808" s="201"/>
      <c r="IUS808" s="201"/>
      <c r="IUT808" s="201"/>
      <c r="IUU808" s="201"/>
      <c r="IUV808" s="201"/>
      <c r="IUW808" s="201"/>
      <c r="IUX808" s="201"/>
      <c r="IUY808" s="201"/>
      <c r="IUZ808" s="201"/>
      <c r="IVA808" s="201"/>
      <c r="IVB808" s="201"/>
      <c r="IVC808" s="201"/>
      <c r="IVD808" s="201"/>
      <c r="IVE808" s="201"/>
      <c r="IVF808" s="201"/>
      <c r="IVG808" s="201"/>
      <c r="IVH808" s="201"/>
      <c r="IVI808" s="201"/>
      <c r="IVJ808" s="201"/>
      <c r="IVK808" s="201"/>
      <c r="IVL808" s="201"/>
      <c r="IVM808" s="201"/>
      <c r="IVN808" s="201"/>
      <c r="IVO808" s="201"/>
      <c r="IVP808" s="201"/>
      <c r="IVQ808" s="201"/>
      <c r="IVR808" s="201"/>
      <c r="IVS808" s="201"/>
      <c r="IVT808" s="201"/>
      <c r="IVU808" s="201"/>
      <c r="IVV808" s="201"/>
      <c r="IVW808" s="201"/>
      <c r="IVX808" s="201"/>
      <c r="IVY808" s="201"/>
      <c r="IVZ808" s="201"/>
      <c r="IWA808" s="201"/>
      <c r="IWB808" s="201"/>
      <c r="IWC808" s="201"/>
      <c r="IWD808" s="201"/>
      <c r="IWE808" s="201"/>
      <c r="IWF808" s="201"/>
      <c r="IWG808" s="201"/>
      <c r="IWH808" s="201"/>
      <c r="IWI808" s="201"/>
      <c r="IWJ808" s="201"/>
      <c r="IWK808" s="201"/>
      <c r="IWL808" s="201"/>
      <c r="IWM808" s="201"/>
      <c r="IWN808" s="201"/>
      <c r="IWO808" s="201"/>
      <c r="IWP808" s="201"/>
      <c r="IWQ808" s="201"/>
      <c r="IWR808" s="201"/>
      <c r="IWS808" s="201"/>
      <c r="IWT808" s="201"/>
      <c r="IWU808" s="201"/>
      <c r="IWV808" s="201"/>
      <c r="IWW808" s="201"/>
      <c r="IWX808" s="201"/>
      <c r="IWY808" s="201"/>
      <c r="IWZ808" s="201"/>
      <c r="IXA808" s="201"/>
      <c r="IXB808" s="201"/>
      <c r="IXC808" s="201"/>
      <c r="IXD808" s="201"/>
      <c r="IXE808" s="201"/>
      <c r="IXF808" s="201"/>
      <c r="IXG808" s="201"/>
      <c r="IXH808" s="201"/>
      <c r="IXI808" s="201"/>
      <c r="IXJ808" s="201"/>
      <c r="IXK808" s="201"/>
      <c r="IXL808" s="201"/>
      <c r="IXM808" s="201"/>
      <c r="IXN808" s="201"/>
      <c r="IXO808" s="201"/>
      <c r="IXP808" s="201"/>
      <c r="IXQ808" s="201"/>
      <c r="IXR808" s="201"/>
      <c r="IXS808" s="201"/>
      <c r="IXT808" s="201"/>
      <c r="IXU808" s="201"/>
      <c r="IXV808" s="201"/>
      <c r="IXW808" s="201"/>
      <c r="IXX808" s="201"/>
      <c r="IXY808" s="201"/>
      <c r="IXZ808" s="201"/>
      <c r="IYA808" s="201"/>
      <c r="IYB808" s="201"/>
      <c r="IYC808" s="201"/>
      <c r="IYD808" s="201"/>
      <c r="IYE808" s="201"/>
      <c r="IYF808" s="201"/>
      <c r="IYG808" s="201"/>
      <c r="IYH808" s="201"/>
      <c r="IYI808" s="201"/>
      <c r="IYJ808" s="201"/>
      <c r="IYK808" s="201"/>
      <c r="IYL808" s="201"/>
      <c r="IYM808" s="201"/>
      <c r="IYN808" s="201"/>
      <c r="IYO808" s="201"/>
      <c r="IYP808" s="201"/>
      <c r="IYQ808" s="201"/>
      <c r="IYR808" s="201"/>
      <c r="IYS808" s="201"/>
      <c r="IYT808" s="201"/>
      <c r="IYU808" s="201"/>
      <c r="IYV808" s="201"/>
      <c r="IYW808" s="201"/>
      <c r="IYX808" s="201"/>
      <c r="IYY808" s="201"/>
      <c r="IYZ808" s="201"/>
      <c r="IZA808" s="201"/>
      <c r="IZB808" s="201"/>
      <c r="IZC808" s="201"/>
      <c r="IZD808" s="201"/>
      <c r="IZE808" s="201"/>
      <c r="IZF808" s="201"/>
      <c r="IZG808" s="201"/>
      <c r="IZH808" s="201"/>
      <c r="IZI808" s="201"/>
      <c r="IZJ808" s="201"/>
      <c r="IZK808" s="201"/>
      <c r="IZL808" s="201"/>
      <c r="IZM808" s="201"/>
      <c r="IZN808" s="201"/>
      <c r="IZO808" s="201"/>
      <c r="IZP808" s="201"/>
      <c r="IZQ808" s="201"/>
      <c r="IZR808" s="201"/>
      <c r="IZS808" s="201"/>
      <c r="IZT808" s="201"/>
      <c r="IZU808" s="201"/>
      <c r="IZV808" s="201"/>
      <c r="IZW808" s="201"/>
      <c r="IZX808" s="201"/>
      <c r="IZY808" s="201"/>
      <c r="IZZ808" s="201"/>
      <c r="JAA808" s="201"/>
      <c r="JAB808" s="201"/>
      <c r="JAC808" s="201"/>
      <c r="JAD808" s="201"/>
      <c r="JAE808" s="201"/>
      <c r="JAF808" s="201"/>
      <c r="JAG808" s="201"/>
      <c r="JAH808" s="201"/>
      <c r="JAI808" s="201"/>
      <c r="JAJ808" s="201"/>
      <c r="JAK808" s="201"/>
      <c r="JAL808" s="201"/>
      <c r="JAM808" s="201"/>
      <c r="JAN808" s="201"/>
      <c r="JAO808" s="201"/>
      <c r="JAP808" s="201"/>
      <c r="JAQ808" s="201"/>
      <c r="JAR808" s="201"/>
      <c r="JAS808" s="201"/>
      <c r="JAT808" s="201"/>
      <c r="JAU808" s="201"/>
      <c r="JAV808" s="201"/>
      <c r="JAW808" s="201"/>
      <c r="JAX808" s="201"/>
      <c r="JAY808" s="201"/>
      <c r="JAZ808" s="201"/>
      <c r="JBA808" s="201"/>
      <c r="JBB808" s="201"/>
      <c r="JBC808" s="201"/>
      <c r="JBD808" s="201"/>
      <c r="JBE808" s="201"/>
      <c r="JBF808" s="201"/>
      <c r="JBG808" s="201"/>
      <c r="JBH808" s="201"/>
      <c r="JBI808" s="201"/>
      <c r="JBJ808" s="201"/>
      <c r="JBK808" s="201"/>
      <c r="JBL808" s="201"/>
      <c r="JBM808" s="201"/>
      <c r="JBN808" s="201"/>
      <c r="JBO808" s="201"/>
      <c r="JBP808" s="201"/>
      <c r="JBQ808" s="201"/>
      <c r="JBR808" s="201"/>
      <c r="JBS808" s="201"/>
      <c r="JBT808" s="201"/>
      <c r="JBU808" s="201"/>
      <c r="JBV808" s="201"/>
      <c r="JBW808" s="201"/>
      <c r="JBX808" s="201"/>
      <c r="JBY808" s="201"/>
      <c r="JBZ808" s="201"/>
      <c r="JCA808" s="201"/>
      <c r="JCB808" s="201"/>
      <c r="JCC808" s="201"/>
      <c r="JCD808" s="201"/>
      <c r="JCE808" s="201"/>
      <c r="JCF808" s="201"/>
      <c r="JCG808" s="201"/>
      <c r="JCH808" s="201"/>
      <c r="JCI808" s="201"/>
      <c r="JCJ808" s="201"/>
      <c r="JCK808" s="201"/>
      <c r="JCL808" s="201"/>
      <c r="JCM808" s="201"/>
      <c r="JCN808" s="201"/>
      <c r="JCO808" s="201"/>
      <c r="JCP808" s="201"/>
      <c r="JCQ808" s="201"/>
      <c r="JCR808" s="201"/>
      <c r="JCS808" s="201"/>
      <c r="JCT808" s="201"/>
      <c r="JCU808" s="201"/>
      <c r="JCV808" s="201"/>
      <c r="JCW808" s="201"/>
      <c r="JCX808" s="201"/>
      <c r="JCY808" s="201"/>
      <c r="JCZ808" s="201"/>
      <c r="JDA808" s="201"/>
      <c r="JDB808" s="201"/>
      <c r="JDC808" s="201"/>
      <c r="JDD808" s="201"/>
      <c r="JDE808" s="201"/>
      <c r="JDF808" s="201"/>
      <c r="JDG808" s="201"/>
      <c r="JDH808" s="201"/>
      <c r="JDI808" s="201"/>
      <c r="JDJ808" s="201"/>
      <c r="JDK808" s="201"/>
      <c r="JDL808" s="201"/>
      <c r="JDM808" s="201"/>
      <c r="JDN808" s="201"/>
      <c r="JDO808" s="201"/>
      <c r="JDP808" s="201"/>
      <c r="JDQ808" s="201"/>
      <c r="JDR808" s="201"/>
      <c r="JDS808" s="201"/>
      <c r="JDT808" s="201"/>
      <c r="JDU808" s="201"/>
      <c r="JDV808" s="201"/>
      <c r="JDW808" s="201"/>
      <c r="JDX808" s="201"/>
      <c r="JDY808" s="201"/>
      <c r="JDZ808" s="201"/>
      <c r="JEA808" s="201"/>
      <c r="JEB808" s="201"/>
      <c r="JEC808" s="201"/>
      <c r="JED808" s="201"/>
      <c r="JEE808" s="201"/>
      <c r="JEF808" s="201"/>
      <c r="JEG808" s="201"/>
      <c r="JEH808" s="201"/>
      <c r="JEI808" s="201"/>
      <c r="JEJ808" s="201"/>
      <c r="JEK808" s="201"/>
      <c r="JEL808" s="201"/>
      <c r="JEM808" s="201"/>
      <c r="JEN808" s="201"/>
      <c r="JEO808" s="201"/>
      <c r="JEP808" s="201"/>
      <c r="JEQ808" s="201"/>
      <c r="JER808" s="201"/>
      <c r="JES808" s="201"/>
      <c r="JET808" s="201"/>
      <c r="JEU808" s="201"/>
      <c r="JEV808" s="201"/>
      <c r="JEW808" s="201"/>
      <c r="JEX808" s="201"/>
      <c r="JEY808" s="201"/>
      <c r="JEZ808" s="201"/>
      <c r="JFA808" s="201"/>
      <c r="JFB808" s="201"/>
      <c r="JFC808" s="201"/>
      <c r="JFD808" s="201"/>
      <c r="JFE808" s="201"/>
      <c r="JFF808" s="201"/>
      <c r="JFG808" s="201"/>
      <c r="JFH808" s="201"/>
      <c r="JFI808" s="201"/>
      <c r="JFJ808" s="201"/>
      <c r="JFK808" s="201"/>
      <c r="JFL808" s="201"/>
      <c r="JFM808" s="201"/>
      <c r="JFN808" s="201"/>
      <c r="JFO808" s="201"/>
      <c r="JFP808" s="201"/>
      <c r="JFQ808" s="201"/>
      <c r="JFR808" s="201"/>
      <c r="JFS808" s="201"/>
      <c r="JFT808" s="201"/>
      <c r="JFU808" s="201"/>
      <c r="JFV808" s="201"/>
      <c r="JFW808" s="201"/>
      <c r="JFX808" s="201"/>
      <c r="JFY808" s="201"/>
      <c r="JFZ808" s="201"/>
      <c r="JGA808" s="201"/>
      <c r="JGB808" s="201"/>
      <c r="JGC808" s="201"/>
      <c r="JGD808" s="201"/>
      <c r="JGE808" s="201"/>
      <c r="JGF808" s="201"/>
      <c r="JGG808" s="201"/>
      <c r="JGH808" s="201"/>
      <c r="JGI808" s="201"/>
      <c r="JGJ808" s="201"/>
      <c r="JGK808" s="201"/>
      <c r="JGL808" s="201"/>
      <c r="JGM808" s="201"/>
      <c r="JGN808" s="201"/>
      <c r="JGO808" s="201"/>
      <c r="JGP808" s="201"/>
      <c r="JGQ808" s="201"/>
      <c r="JGR808" s="201"/>
      <c r="JGS808" s="201"/>
      <c r="JGT808" s="201"/>
      <c r="JGU808" s="201"/>
      <c r="JGV808" s="201"/>
      <c r="JGW808" s="201"/>
      <c r="JGX808" s="201"/>
      <c r="JGY808" s="201"/>
      <c r="JGZ808" s="201"/>
      <c r="JHA808" s="201"/>
      <c r="JHB808" s="201"/>
      <c r="JHC808" s="201"/>
      <c r="JHD808" s="201"/>
      <c r="JHE808" s="201"/>
      <c r="JHF808" s="201"/>
      <c r="JHG808" s="201"/>
      <c r="JHH808" s="201"/>
      <c r="JHI808" s="201"/>
      <c r="JHJ808" s="201"/>
      <c r="JHK808" s="201"/>
      <c r="JHL808" s="201"/>
      <c r="JHM808" s="201"/>
      <c r="JHN808" s="201"/>
      <c r="JHO808" s="201"/>
      <c r="JHP808" s="201"/>
      <c r="JHQ808" s="201"/>
      <c r="JHR808" s="201"/>
      <c r="JHS808" s="201"/>
      <c r="JHT808" s="201"/>
      <c r="JHU808" s="201"/>
      <c r="JHV808" s="201"/>
      <c r="JHW808" s="201"/>
      <c r="JHX808" s="201"/>
      <c r="JHY808" s="201"/>
      <c r="JHZ808" s="201"/>
      <c r="JIA808" s="201"/>
      <c r="JIB808" s="201"/>
      <c r="JIC808" s="201"/>
      <c r="JID808" s="201"/>
      <c r="JIE808" s="201"/>
      <c r="JIF808" s="201"/>
      <c r="JIG808" s="201"/>
      <c r="JIH808" s="201"/>
      <c r="JII808" s="201"/>
      <c r="JIJ808" s="201"/>
      <c r="JIK808" s="201"/>
      <c r="JIL808" s="201"/>
      <c r="JIM808" s="201"/>
      <c r="JIN808" s="201"/>
      <c r="JIO808" s="201"/>
      <c r="JIP808" s="201"/>
      <c r="JIQ808" s="201"/>
      <c r="JIR808" s="201"/>
      <c r="JIS808" s="201"/>
      <c r="JIT808" s="201"/>
      <c r="JIU808" s="201"/>
      <c r="JIV808" s="201"/>
      <c r="JIW808" s="201"/>
      <c r="JIX808" s="201"/>
      <c r="JIY808" s="201"/>
      <c r="JIZ808" s="201"/>
      <c r="JJA808" s="201"/>
      <c r="JJB808" s="201"/>
      <c r="JJC808" s="201"/>
      <c r="JJD808" s="201"/>
      <c r="JJE808" s="201"/>
      <c r="JJF808" s="201"/>
      <c r="JJG808" s="201"/>
      <c r="JJH808" s="201"/>
      <c r="JJI808" s="201"/>
      <c r="JJJ808" s="201"/>
      <c r="JJK808" s="201"/>
      <c r="JJL808" s="201"/>
      <c r="JJM808" s="201"/>
      <c r="JJN808" s="201"/>
      <c r="JJO808" s="201"/>
      <c r="JJP808" s="201"/>
      <c r="JJQ808" s="201"/>
      <c r="JJR808" s="201"/>
      <c r="JJS808" s="201"/>
      <c r="JJT808" s="201"/>
      <c r="JJU808" s="201"/>
      <c r="JJV808" s="201"/>
      <c r="JJW808" s="201"/>
      <c r="JJX808" s="201"/>
      <c r="JJY808" s="201"/>
      <c r="JJZ808" s="201"/>
      <c r="JKA808" s="201"/>
      <c r="JKB808" s="201"/>
      <c r="JKC808" s="201"/>
      <c r="JKD808" s="201"/>
      <c r="JKE808" s="201"/>
      <c r="JKF808" s="201"/>
      <c r="JKG808" s="201"/>
      <c r="JKH808" s="201"/>
      <c r="JKI808" s="201"/>
      <c r="JKJ808" s="201"/>
      <c r="JKK808" s="201"/>
      <c r="JKL808" s="201"/>
      <c r="JKM808" s="201"/>
      <c r="JKN808" s="201"/>
      <c r="JKO808" s="201"/>
      <c r="JKP808" s="201"/>
      <c r="JKQ808" s="201"/>
      <c r="JKR808" s="201"/>
      <c r="JKS808" s="201"/>
      <c r="JKT808" s="201"/>
      <c r="JKU808" s="201"/>
      <c r="JKV808" s="201"/>
      <c r="JKW808" s="201"/>
      <c r="JKX808" s="201"/>
      <c r="JKY808" s="201"/>
      <c r="JKZ808" s="201"/>
      <c r="JLA808" s="201"/>
      <c r="JLB808" s="201"/>
      <c r="JLC808" s="201"/>
      <c r="JLD808" s="201"/>
      <c r="JLE808" s="201"/>
      <c r="JLF808" s="201"/>
      <c r="JLG808" s="201"/>
      <c r="JLH808" s="201"/>
      <c r="JLI808" s="201"/>
      <c r="JLJ808" s="201"/>
      <c r="JLK808" s="201"/>
      <c r="JLL808" s="201"/>
      <c r="JLM808" s="201"/>
      <c r="JLN808" s="201"/>
      <c r="JLO808" s="201"/>
      <c r="JLP808" s="201"/>
      <c r="JLQ808" s="201"/>
      <c r="JLR808" s="201"/>
      <c r="JLS808" s="201"/>
      <c r="JLT808" s="201"/>
      <c r="JLU808" s="201"/>
      <c r="JLV808" s="201"/>
      <c r="JLW808" s="201"/>
      <c r="JLX808" s="201"/>
      <c r="JLY808" s="201"/>
      <c r="JLZ808" s="201"/>
      <c r="JMA808" s="201"/>
      <c r="JMB808" s="201"/>
      <c r="JMC808" s="201"/>
      <c r="JMD808" s="201"/>
      <c r="JME808" s="201"/>
      <c r="JMF808" s="201"/>
      <c r="JMG808" s="201"/>
      <c r="JMH808" s="201"/>
      <c r="JMI808" s="201"/>
      <c r="JMJ808" s="201"/>
      <c r="JMK808" s="201"/>
      <c r="JML808" s="201"/>
      <c r="JMM808" s="201"/>
      <c r="JMN808" s="201"/>
      <c r="JMO808" s="201"/>
      <c r="JMP808" s="201"/>
      <c r="JMQ808" s="201"/>
      <c r="JMR808" s="201"/>
      <c r="JMS808" s="201"/>
      <c r="JMT808" s="201"/>
      <c r="JMU808" s="201"/>
      <c r="JMV808" s="201"/>
      <c r="JMW808" s="201"/>
      <c r="JMX808" s="201"/>
      <c r="JMY808" s="201"/>
      <c r="JMZ808" s="201"/>
      <c r="JNA808" s="201"/>
      <c r="JNB808" s="201"/>
      <c r="JNC808" s="201"/>
      <c r="JND808" s="201"/>
      <c r="JNE808" s="201"/>
      <c r="JNF808" s="201"/>
      <c r="JNG808" s="201"/>
      <c r="JNH808" s="201"/>
      <c r="JNI808" s="201"/>
      <c r="JNJ808" s="201"/>
      <c r="JNK808" s="201"/>
      <c r="JNL808" s="201"/>
      <c r="JNM808" s="201"/>
      <c r="JNN808" s="201"/>
      <c r="JNO808" s="201"/>
      <c r="JNP808" s="201"/>
      <c r="JNQ808" s="201"/>
      <c r="JNR808" s="201"/>
      <c r="JNS808" s="201"/>
      <c r="JNT808" s="201"/>
      <c r="JNU808" s="201"/>
      <c r="JNV808" s="201"/>
      <c r="JNW808" s="201"/>
      <c r="JNX808" s="201"/>
      <c r="JNY808" s="201"/>
      <c r="JNZ808" s="201"/>
      <c r="JOA808" s="201"/>
      <c r="JOB808" s="201"/>
      <c r="JOC808" s="201"/>
      <c r="JOD808" s="201"/>
      <c r="JOE808" s="201"/>
      <c r="JOF808" s="201"/>
      <c r="JOG808" s="201"/>
      <c r="JOH808" s="201"/>
      <c r="JOI808" s="201"/>
      <c r="JOJ808" s="201"/>
      <c r="JOK808" s="201"/>
      <c r="JOL808" s="201"/>
      <c r="JOM808" s="201"/>
      <c r="JON808" s="201"/>
      <c r="JOO808" s="201"/>
      <c r="JOP808" s="201"/>
      <c r="JOQ808" s="201"/>
      <c r="JOR808" s="201"/>
      <c r="JOS808" s="201"/>
      <c r="JOT808" s="201"/>
      <c r="JOU808" s="201"/>
      <c r="JOV808" s="201"/>
      <c r="JOW808" s="201"/>
      <c r="JOX808" s="201"/>
      <c r="JOY808" s="201"/>
      <c r="JOZ808" s="201"/>
      <c r="JPA808" s="201"/>
      <c r="JPB808" s="201"/>
      <c r="JPC808" s="201"/>
      <c r="JPD808" s="201"/>
      <c r="JPE808" s="201"/>
      <c r="JPF808" s="201"/>
      <c r="JPG808" s="201"/>
      <c r="JPH808" s="201"/>
      <c r="JPI808" s="201"/>
      <c r="JPJ808" s="201"/>
      <c r="JPK808" s="201"/>
      <c r="JPL808" s="201"/>
      <c r="JPM808" s="201"/>
      <c r="JPN808" s="201"/>
      <c r="JPO808" s="201"/>
      <c r="JPP808" s="201"/>
      <c r="JPQ808" s="201"/>
      <c r="JPR808" s="201"/>
      <c r="JPS808" s="201"/>
      <c r="JPT808" s="201"/>
      <c r="JPU808" s="201"/>
      <c r="JPV808" s="201"/>
      <c r="JPW808" s="201"/>
      <c r="JPX808" s="201"/>
      <c r="JPY808" s="201"/>
      <c r="JPZ808" s="201"/>
      <c r="JQA808" s="201"/>
      <c r="JQB808" s="201"/>
      <c r="JQC808" s="201"/>
      <c r="JQD808" s="201"/>
      <c r="JQE808" s="201"/>
      <c r="JQF808" s="201"/>
      <c r="JQG808" s="201"/>
      <c r="JQH808" s="201"/>
      <c r="JQI808" s="201"/>
      <c r="JQJ808" s="201"/>
      <c r="JQK808" s="201"/>
      <c r="JQL808" s="201"/>
      <c r="JQM808" s="201"/>
      <c r="JQN808" s="201"/>
      <c r="JQO808" s="201"/>
      <c r="JQP808" s="201"/>
      <c r="JQQ808" s="201"/>
      <c r="JQR808" s="201"/>
      <c r="JQS808" s="201"/>
      <c r="JQT808" s="201"/>
      <c r="JQU808" s="201"/>
      <c r="JQV808" s="201"/>
      <c r="JQW808" s="201"/>
      <c r="JQX808" s="201"/>
      <c r="JQY808" s="201"/>
      <c r="JQZ808" s="201"/>
      <c r="JRA808" s="201"/>
      <c r="JRB808" s="201"/>
      <c r="JRC808" s="201"/>
      <c r="JRD808" s="201"/>
      <c r="JRE808" s="201"/>
      <c r="JRF808" s="201"/>
      <c r="JRG808" s="201"/>
      <c r="JRH808" s="201"/>
      <c r="JRI808" s="201"/>
      <c r="JRJ808" s="201"/>
      <c r="JRK808" s="201"/>
      <c r="JRL808" s="201"/>
      <c r="JRM808" s="201"/>
      <c r="JRN808" s="201"/>
      <c r="JRO808" s="201"/>
      <c r="JRP808" s="201"/>
      <c r="JRQ808" s="201"/>
      <c r="JRR808" s="201"/>
      <c r="JRS808" s="201"/>
      <c r="JRT808" s="201"/>
      <c r="JRU808" s="201"/>
      <c r="JRV808" s="201"/>
      <c r="JRW808" s="201"/>
      <c r="JRX808" s="201"/>
      <c r="JRY808" s="201"/>
      <c r="JRZ808" s="201"/>
      <c r="JSA808" s="201"/>
      <c r="JSB808" s="201"/>
      <c r="JSC808" s="201"/>
      <c r="JSD808" s="201"/>
      <c r="JSE808" s="201"/>
      <c r="JSF808" s="201"/>
      <c r="JSG808" s="201"/>
      <c r="JSH808" s="201"/>
      <c r="JSI808" s="201"/>
      <c r="JSJ808" s="201"/>
      <c r="JSK808" s="201"/>
      <c r="JSL808" s="201"/>
      <c r="JSM808" s="201"/>
      <c r="JSN808" s="201"/>
      <c r="JSO808" s="201"/>
      <c r="JSP808" s="201"/>
      <c r="JSQ808" s="201"/>
      <c r="JSR808" s="201"/>
      <c r="JSS808" s="201"/>
      <c r="JST808" s="201"/>
      <c r="JSU808" s="201"/>
      <c r="JSV808" s="201"/>
      <c r="JSW808" s="201"/>
      <c r="JSX808" s="201"/>
      <c r="JSY808" s="201"/>
      <c r="JSZ808" s="201"/>
      <c r="JTA808" s="201"/>
      <c r="JTB808" s="201"/>
      <c r="JTC808" s="201"/>
      <c r="JTD808" s="201"/>
      <c r="JTE808" s="201"/>
      <c r="JTF808" s="201"/>
      <c r="JTG808" s="201"/>
      <c r="JTH808" s="201"/>
      <c r="JTI808" s="201"/>
      <c r="JTJ808" s="201"/>
      <c r="JTK808" s="201"/>
      <c r="JTL808" s="201"/>
      <c r="JTM808" s="201"/>
      <c r="JTN808" s="201"/>
      <c r="JTO808" s="201"/>
      <c r="JTP808" s="201"/>
      <c r="JTQ808" s="201"/>
      <c r="JTR808" s="201"/>
      <c r="JTS808" s="201"/>
      <c r="JTT808" s="201"/>
      <c r="JTU808" s="201"/>
      <c r="JTV808" s="201"/>
      <c r="JTW808" s="201"/>
      <c r="JTX808" s="201"/>
      <c r="JTY808" s="201"/>
      <c r="JTZ808" s="201"/>
      <c r="JUA808" s="201"/>
      <c r="JUB808" s="201"/>
      <c r="JUC808" s="201"/>
      <c r="JUD808" s="201"/>
      <c r="JUE808" s="201"/>
      <c r="JUF808" s="201"/>
      <c r="JUG808" s="201"/>
      <c r="JUH808" s="201"/>
      <c r="JUI808" s="201"/>
      <c r="JUJ808" s="201"/>
      <c r="JUK808" s="201"/>
      <c r="JUL808" s="201"/>
      <c r="JUM808" s="201"/>
      <c r="JUN808" s="201"/>
      <c r="JUO808" s="201"/>
      <c r="JUP808" s="201"/>
      <c r="JUQ808" s="201"/>
      <c r="JUR808" s="201"/>
      <c r="JUS808" s="201"/>
      <c r="JUT808" s="201"/>
      <c r="JUU808" s="201"/>
      <c r="JUV808" s="201"/>
      <c r="JUW808" s="201"/>
      <c r="JUX808" s="201"/>
      <c r="JUY808" s="201"/>
      <c r="JUZ808" s="201"/>
      <c r="JVA808" s="201"/>
      <c r="JVB808" s="201"/>
      <c r="JVC808" s="201"/>
      <c r="JVD808" s="201"/>
      <c r="JVE808" s="201"/>
      <c r="JVF808" s="201"/>
      <c r="JVG808" s="201"/>
      <c r="JVH808" s="201"/>
      <c r="JVI808" s="201"/>
      <c r="JVJ808" s="201"/>
      <c r="JVK808" s="201"/>
      <c r="JVL808" s="201"/>
      <c r="JVM808" s="201"/>
      <c r="JVN808" s="201"/>
      <c r="JVO808" s="201"/>
      <c r="JVP808" s="201"/>
      <c r="JVQ808" s="201"/>
      <c r="JVR808" s="201"/>
      <c r="JVS808" s="201"/>
      <c r="JVT808" s="201"/>
      <c r="JVU808" s="201"/>
      <c r="JVV808" s="201"/>
      <c r="JVW808" s="201"/>
      <c r="JVX808" s="201"/>
      <c r="JVY808" s="201"/>
      <c r="JVZ808" s="201"/>
      <c r="JWA808" s="201"/>
      <c r="JWB808" s="201"/>
      <c r="JWC808" s="201"/>
      <c r="JWD808" s="201"/>
      <c r="JWE808" s="201"/>
      <c r="JWF808" s="201"/>
      <c r="JWG808" s="201"/>
      <c r="JWH808" s="201"/>
      <c r="JWI808" s="201"/>
      <c r="JWJ808" s="201"/>
      <c r="JWK808" s="201"/>
      <c r="JWL808" s="201"/>
      <c r="JWM808" s="201"/>
      <c r="JWN808" s="201"/>
      <c r="JWO808" s="201"/>
      <c r="JWP808" s="201"/>
      <c r="JWQ808" s="201"/>
      <c r="JWR808" s="201"/>
      <c r="JWS808" s="201"/>
      <c r="JWT808" s="201"/>
      <c r="JWU808" s="201"/>
      <c r="JWV808" s="201"/>
      <c r="JWW808" s="201"/>
      <c r="JWX808" s="201"/>
      <c r="JWY808" s="201"/>
      <c r="JWZ808" s="201"/>
      <c r="JXA808" s="201"/>
      <c r="JXB808" s="201"/>
      <c r="JXC808" s="201"/>
      <c r="JXD808" s="201"/>
      <c r="JXE808" s="201"/>
      <c r="JXF808" s="201"/>
      <c r="JXG808" s="201"/>
      <c r="JXH808" s="201"/>
      <c r="JXI808" s="201"/>
      <c r="JXJ808" s="201"/>
      <c r="JXK808" s="201"/>
      <c r="JXL808" s="201"/>
      <c r="JXM808" s="201"/>
      <c r="JXN808" s="201"/>
      <c r="JXO808" s="201"/>
      <c r="JXP808" s="201"/>
      <c r="JXQ808" s="201"/>
      <c r="JXR808" s="201"/>
      <c r="JXS808" s="201"/>
      <c r="JXT808" s="201"/>
      <c r="JXU808" s="201"/>
      <c r="JXV808" s="201"/>
      <c r="JXW808" s="201"/>
      <c r="JXX808" s="201"/>
      <c r="JXY808" s="201"/>
      <c r="JXZ808" s="201"/>
      <c r="JYA808" s="201"/>
      <c r="JYB808" s="201"/>
      <c r="JYC808" s="201"/>
      <c r="JYD808" s="201"/>
      <c r="JYE808" s="201"/>
      <c r="JYF808" s="201"/>
      <c r="JYG808" s="201"/>
      <c r="JYH808" s="201"/>
      <c r="JYI808" s="201"/>
      <c r="JYJ808" s="201"/>
      <c r="JYK808" s="201"/>
      <c r="JYL808" s="201"/>
      <c r="JYM808" s="201"/>
      <c r="JYN808" s="201"/>
      <c r="JYO808" s="201"/>
      <c r="JYP808" s="201"/>
      <c r="JYQ808" s="201"/>
      <c r="JYR808" s="201"/>
      <c r="JYS808" s="201"/>
      <c r="JYT808" s="201"/>
      <c r="JYU808" s="201"/>
      <c r="JYV808" s="201"/>
      <c r="JYW808" s="201"/>
      <c r="JYX808" s="201"/>
      <c r="JYY808" s="201"/>
      <c r="JYZ808" s="201"/>
      <c r="JZA808" s="201"/>
      <c r="JZB808" s="201"/>
      <c r="JZC808" s="201"/>
      <c r="JZD808" s="201"/>
      <c r="JZE808" s="201"/>
      <c r="JZF808" s="201"/>
      <c r="JZG808" s="201"/>
      <c r="JZH808" s="201"/>
      <c r="JZI808" s="201"/>
      <c r="JZJ808" s="201"/>
      <c r="JZK808" s="201"/>
      <c r="JZL808" s="201"/>
      <c r="JZM808" s="201"/>
      <c r="JZN808" s="201"/>
      <c r="JZO808" s="201"/>
      <c r="JZP808" s="201"/>
      <c r="JZQ808" s="201"/>
      <c r="JZR808" s="201"/>
      <c r="JZS808" s="201"/>
      <c r="JZT808" s="201"/>
      <c r="JZU808" s="201"/>
      <c r="JZV808" s="201"/>
      <c r="JZW808" s="201"/>
      <c r="JZX808" s="201"/>
      <c r="JZY808" s="201"/>
      <c r="JZZ808" s="201"/>
      <c r="KAA808" s="201"/>
      <c r="KAB808" s="201"/>
      <c r="KAC808" s="201"/>
      <c r="KAD808" s="201"/>
      <c r="KAE808" s="201"/>
      <c r="KAF808" s="201"/>
      <c r="KAG808" s="201"/>
      <c r="KAH808" s="201"/>
      <c r="KAI808" s="201"/>
      <c r="KAJ808" s="201"/>
      <c r="KAK808" s="201"/>
      <c r="KAL808" s="201"/>
      <c r="KAM808" s="201"/>
      <c r="KAN808" s="201"/>
      <c r="KAO808" s="201"/>
      <c r="KAP808" s="201"/>
      <c r="KAQ808" s="201"/>
      <c r="KAR808" s="201"/>
      <c r="KAS808" s="201"/>
      <c r="KAT808" s="201"/>
      <c r="KAU808" s="201"/>
      <c r="KAV808" s="201"/>
      <c r="KAW808" s="201"/>
      <c r="KAX808" s="201"/>
      <c r="KAY808" s="201"/>
      <c r="KAZ808" s="201"/>
      <c r="KBA808" s="201"/>
      <c r="KBB808" s="201"/>
      <c r="KBC808" s="201"/>
      <c r="KBD808" s="201"/>
      <c r="KBE808" s="201"/>
      <c r="KBF808" s="201"/>
      <c r="KBG808" s="201"/>
      <c r="KBH808" s="201"/>
      <c r="KBI808" s="201"/>
      <c r="KBJ808" s="201"/>
      <c r="KBK808" s="201"/>
      <c r="KBL808" s="201"/>
      <c r="KBM808" s="201"/>
      <c r="KBN808" s="201"/>
      <c r="KBO808" s="201"/>
      <c r="KBP808" s="201"/>
      <c r="KBQ808" s="201"/>
      <c r="KBR808" s="201"/>
      <c r="KBS808" s="201"/>
      <c r="KBT808" s="201"/>
      <c r="KBU808" s="201"/>
      <c r="KBV808" s="201"/>
      <c r="KBW808" s="201"/>
      <c r="KBX808" s="201"/>
      <c r="KBY808" s="201"/>
      <c r="KBZ808" s="201"/>
      <c r="KCA808" s="201"/>
      <c r="KCB808" s="201"/>
      <c r="KCC808" s="201"/>
      <c r="KCD808" s="201"/>
      <c r="KCE808" s="201"/>
      <c r="KCF808" s="201"/>
      <c r="KCG808" s="201"/>
      <c r="KCH808" s="201"/>
      <c r="KCI808" s="201"/>
      <c r="KCJ808" s="201"/>
      <c r="KCK808" s="201"/>
      <c r="KCL808" s="201"/>
      <c r="KCM808" s="201"/>
      <c r="KCN808" s="201"/>
      <c r="KCO808" s="201"/>
      <c r="KCP808" s="201"/>
      <c r="KCQ808" s="201"/>
      <c r="KCR808" s="201"/>
      <c r="KCS808" s="201"/>
      <c r="KCT808" s="201"/>
      <c r="KCU808" s="201"/>
      <c r="KCV808" s="201"/>
      <c r="KCW808" s="201"/>
      <c r="KCX808" s="201"/>
      <c r="KCY808" s="201"/>
      <c r="KCZ808" s="201"/>
      <c r="KDA808" s="201"/>
      <c r="KDB808" s="201"/>
      <c r="KDC808" s="201"/>
      <c r="KDD808" s="201"/>
      <c r="KDE808" s="201"/>
      <c r="KDF808" s="201"/>
      <c r="KDG808" s="201"/>
      <c r="KDH808" s="201"/>
      <c r="KDI808" s="201"/>
      <c r="KDJ808" s="201"/>
      <c r="KDK808" s="201"/>
      <c r="KDL808" s="201"/>
      <c r="KDM808" s="201"/>
      <c r="KDN808" s="201"/>
      <c r="KDO808" s="201"/>
      <c r="KDP808" s="201"/>
      <c r="KDQ808" s="201"/>
      <c r="KDR808" s="201"/>
      <c r="KDS808" s="201"/>
      <c r="KDT808" s="201"/>
      <c r="KDU808" s="201"/>
      <c r="KDV808" s="201"/>
      <c r="KDW808" s="201"/>
      <c r="KDX808" s="201"/>
      <c r="KDY808" s="201"/>
      <c r="KDZ808" s="201"/>
      <c r="KEA808" s="201"/>
      <c r="KEB808" s="201"/>
      <c r="KEC808" s="201"/>
      <c r="KED808" s="201"/>
      <c r="KEE808" s="201"/>
      <c r="KEF808" s="201"/>
      <c r="KEG808" s="201"/>
      <c r="KEH808" s="201"/>
      <c r="KEI808" s="201"/>
      <c r="KEJ808" s="201"/>
      <c r="KEK808" s="201"/>
      <c r="KEL808" s="201"/>
      <c r="KEM808" s="201"/>
      <c r="KEN808" s="201"/>
      <c r="KEO808" s="201"/>
      <c r="KEP808" s="201"/>
      <c r="KEQ808" s="201"/>
      <c r="KER808" s="201"/>
      <c r="KES808" s="201"/>
      <c r="KET808" s="201"/>
      <c r="KEU808" s="201"/>
      <c r="KEV808" s="201"/>
      <c r="KEW808" s="201"/>
      <c r="KEX808" s="201"/>
      <c r="KEY808" s="201"/>
      <c r="KEZ808" s="201"/>
      <c r="KFA808" s="201"/>
      <c r="KFB808" s="201"/>
      <c r="KFC808" s="201"/>
      <c r="KFD808" s="201"/>
      <c r="KFE808" s="201"/>
      <c r="KFF808" s="201"/>
      <c r="KFG808" s="201"/>
      <c r="KFH808" s="201"/>
      <c r="KFI808" s="201"/>
      <c r="KFJ808" s="201"/>
      <c r="KFK808" s="201"/>
      <c r="KFL808" s="201"/>
      <c r="KFM808" s="201"/>
      <c r="KFN808" s="201"/>
      <c r="KFO808" s="201"/>
      <c r="KFP808" s="201"/>
      <c r="KFQ808" s="201"/>
      <c r="KFR808" s="201"/>
      <c r="KFS808" s="201"/>
      <c r="KFT808" s="201"/>
      <c r="KFU808" s="201"/>
      <c r="KFV808" s="201"/>
      <c r="KFW808" s="201"/>
      <c r="KFX808" s="201"/>
      <c r="KFY808" s="201"/>
      <c r="KFZ808" s="201"/>
      <c r="KGA808" s="201"/>
      <c r="KGB808" s="201"/>
      <c r="KGC808" s="201"/>
      <c r="KGD808" s="201"/>
      <c r="KGE808" s="201"/>
      <c r="KGF808" s="201"/>
      <c r="KGG808" s="201"/>
      <c r="KGH808" s="201"/>
      <c r="KGI808" s="201"/>
      <c r="KGJ808" s="201"/>
      <c r="KGK808" s="201"/>
      <c r="KGL808" s="201"/>
      <c r="KGM808" s="201"/>
      <c r="KGN808" s="201"/>
      <c r="KGO808" s="201"/>
      <c r="KGP808" s="201"/>
      <c r="KGQ808" s="201"/>
      <c r="KGR808" s="201"/>
      <c r="KGS808" s="201"/>
      <c r="KGT808" s="201"/>
      <c r="KGU808" s="201"/>
      <c r="KGV808" s="201"/>
      <c r="KGW808" s="201"/>
      <c r="KGX808" s="201"/>
      <c r="KGY808" s="201"/>
      <c r="KGZ808" s="201"/>
      <c r="KHA808" s="201"/>
      <c r="KHB808" s="201"/>
      <c r="KHC808" s="201"/>
      <c r="KHD808" s="201"/>
      <c r="KHE808" s="201"/>
      <c r="KHF808" s="201"/>
      <c r="KHG808" s="201"/>
      <c r="KHH808" s="201"/>
      <c r="KHI808" s="201"/>
      <c r="KHJ808" s="201"/>
      <c r="KHK808" s="201"/>
      <c r="KHL808" s="201"/>
      <c r="KHM808" s="201"/>
      <c r="KHN808" s="201"/>
      <c r="KHO808" s="201"/>
      <c r="KHP808" s="201"/>
      <c r="KHQ808" s="201"/>
      <c r="KHR808" s="201"/>
      <c r="KHS808" s="201"/>
      <c r="KHT808" s="201"/>
      <c r="KHU808" s="201"/>
      <c r="KHV808" s="201"/>
      <c r="KHW808" s="201"/>
      <c r="KHX808" s="201"/>
      <c r="KHY808" s="201"/>
      <c r="KHZ808" s="201"/>
      <c r="KIA808" s="201"/>
      <c r="KIB808" s="201"/>
      <c r="KIC808" s="201"/>
      <c r="KID808" s="201"/>
      <c r="KIE808" s="201"/>
      <c r="KIF808" s="201"/>
      <c r="KIG808" s="201"/>
      <c r="KIH808" s="201"/>
      <c r="KII808" s="201"/>
      <c r="KIJ808" s="201"/>
      <c r="KIK808" s="201"/>
      <c r="KIL808" s="201"/>
      <c r="KIM808" s="201"/>
      <c r="KIN808" s="201"/>
      <c r="KIO808" s="201"/>
      <c r="KIP808" s="201"/>
      <c r="KIQ808" s="201"/>
      <c r="KIR808" s="201"/>
      <c r="KIS808" s="201"/>
      <c r="KIT808" s="201"/>
      <c r="KIU808" s="201"/>
      <c r="KIV808" s="201"/>
      <c r="KIW808" s="201"/>
      <c r="KIX808" s="201"/>
      <c r="KIY808" s="201"/>
      <c r="KIZ808" s="201"/>
      <c r="KJA808" s="201"/>
      <c r="KJB808" s="201"/>
      <c r="KJC808" s="201"/>
      <c r="KJD808" s="201"/>
      <c r="KJE808" s="201"/>
      <c r="KJF808" s="201"/>
      <c r="KJG808" s="201"/>
      <c r="KJH808" s="201"/>
      <c r="KJI808" s="201"/>
      <c r="KJJ808" s="201"/>
      <c r="KJK808" s="201"/>
      <c r="KJL808" s="201"/>
      <c r="KJM808" s="201"/>
      <c r="KJN808" s="201"/>
      <c r="KJO808" s="201"/>
      <c r="KJP808" s="201"/>
      <c r="KJQ808" s="201"/>
      <c r="KJR808" s="201"/>
      <c r="KJS808" s="201"/>
      <c r="KJT808" s="201"/>
      <c r="KJU808" s="201"/>
      <c r="KJV808" s="201"/>
      <c r="KJW808" s="201"/>
      <c r="KJX808" s="201"/>
      <c r="KJY808" s="201"/>
      <c r="KJZ808" s="201"/>
      <c r="KKA808" s="201"/>
      <c r="KKB808" s="201"/>
      <c r="KKC808" s="201"/>
      <c r="KKD808" s="201"/>
      <c r="KKE808" s="201"/>
      <c r="KKF808" s="201"/>
      <c r="KKG808" s="201"/>
      <c r="KKH808" s="201"/>
      <c r="KKI808" s="201"/>
      <c r="KKJ808" s="201"/>
      <c r="KKK808" s="201"/>
      <c r="KKL808" s="201"/>
      <c r="KKM808" s="201"/>
      <c r="KKN808" s="201"/>
      <c r="KKO808" s="201"/>
      <c r="KKP808" s="201"/>
      <c r="KKQ808" s="201"/>
      <c r="KKR808" s="201"/>
      <c r="KKS808" s="201"/>
      <c r="KKT808" s="201"/>
      <c r="KKU808" s="201"/>
      <c r="KKV808" s="201"/>
      <c r="KKW808" s="201"/>
      <c r="KKX808" s="201"/>
      <c r="KKY808" s="201"/>
      <c r="KKZ808" s="201"/>
      <c r="KLA808" s="201"/>
      <c r="KLB808" s="201"/>
      <c r="KLC808" s="201"/>
      <c r="KLD808" s="201"/>
      <c r="KLE808" s="201"/>
      <c r="KLF808" s="201"/>
      <c r="KLG808" s="201"/>
      <c r="KLH808" s="201"/>
      <c r="KLI808" s="201"/>
      <c r="KLJ808" s="201"/>
      <c r="KLK808" s="201"/>
      <c r="KLL808" s="201"/>
      <c r="KLM808" s="201"/>
      <c r="KLN808" s="201"/>
      <c r="KLO808" s="201"/>
      <c r="KLP808" s="201"/>
      <c r="KLQ808" s="201"/>
      <c r="KLR808" s="201"/>
      <c r="KLS808" s="201"/>
      <c r="KLT808" s="201"/>
      <c r="KLU808" s="201"/>
      <c r="KLV808" s="201"/>
      <c r="KLW808" s="201"/>
      <c r="KLX808" s="201"/>
      <c r="KLY808" s="201"/>
      <c r="KLZ808" s="201"/>
      <c r="KMA808" s="201"/>
      <c r="KMB808" s="201"/>
      <c r="KMC808" s="201"/>
      <c r="KMD808" s="201"/>
      <c r="KME808" s="201"/>
      <c r="KMF808" s="201"/>
      <c r="KMG808" s="201"/>
      <c r="KMH808" s="201"/>
      <c r="KMI808" s="201"/>
      <c r="KMJ808" s="201"/>
      <c r="KMK808" s="201"/>
      <c r="KML808" s="201"/>
      <c r="KMM808" s="201"/>
      <c r="KMN808" s="201"/>
      <c r="KMO808" s="201"/>
      <c r="KMP808" s="201"/>
      <c r="KMQ808" s="201"/>
      <c r="KMR808" s="201"/>
      <c r="KMS808" s="201"/>
      <c r="KMT808" s="201"/>
      <c r="KMU808" s="201"/>
      <c r="KMV808" s="201"/>
      <c r="KMW808" s="201"/>
      <c r="KMX808" s="201"/>
      <c r="KMY808" s="201"/>
      <c r="KMZ808" s="201"/>
      <c r="KNA808" s="201"/>
      <c r="KNB808" s="201"/>
      <c r="KNC808" s="201"/>
      <c r="KND808" s="201"/>
      <c r="KNE808" s="201"/>
      <c r="KNF808" s="201"/>
      <c r="KNG808" s="201"/>
      <c r="KNH808" s="201"/>
      <c r="KNI808" s="201"/>
      <c r="KNJ808" s="201"/>
      <c r="KNK808" s="201"/>
      <c r="KNL808" s="201"/>
      <c r="KNM808" s="201"/>
      <c r="KNN808" s="201"/>
      <c r="KNO808" s="201"/>
      <c r="KNP808" s="201"/>
      <c r="KNQ808" s="201"/>
      <c r="KNR808" s="201"/>
      <c r="KNS808" s="201"/>
      <c r="KNT808" s="201"/>
      <c r="KNU808" s="201"/>
      <c r="KNV808" s="201"/>
      <c r="KNW808" s="201"/>
      <c r="KNX808" s="201"/>
      <c r="KNY808" s="201"/>
      <c r="KNZ808" s="201"/>
      <c r="KOA808" s="201"/>
      <c r="KOB808" s="201"/>
      <c r="KOC808" s="201"/>
      <c r="KOD808" s="201"/>
      <c r="KOE808" s="201"/>
      <c r="KOF808" s="201"/>
      <c r="KOG808" s="201"/>
      <c r="KOH808" s="201"/>
      <c r="KOI808" s="201"/>
      <c r="KOJ808" s="201"/>
      <c r="KOK808" s="201"/>
      <c r="KOL808" s="201"/>
      <c r="KOM808" s="201"/>
      <c r="KON808" s="201"/>
      <c r="KOO808" s="201"/>
      <c r="KOP808" s="201"/>
      <c r="KOQ808" s="201"/>
      <c r="KOR808" s="201"/>
      <c r="KOS808" s="201"/>
      <c r="KOT808" s="201"/>
      <c r="KOU808" s="201"/>
      <c r="KOV808" s="201"/>
      <c r="KOW808" s="201"/>
      <c r="KOX808" s="201"/>
      <c r="KOY808" s="201"/>
      <c r="KOZ808" s="201"/>
      <c r="KPA808" s="201"/>
      <c r="KPB808" s="201"/>
      <c r="KPC808" s="201"/>
      <c r="KPD808" s="201"/>
      <c r="KPE808" s="201"/>
      <c r="KPF808" s="201"/>
      <c r="KPG808" s="201"/>
      <c r="KPH808" s="201"/>
      <c r="KPI808" s="201"/>
      <c r="KPJ808" s="201"/>
      <c r="KPK808" s="201"/>
      <c r="KPL808" s="201"/>
      <c r="KPM808" s="201"/>
      <c r="KPN808" s="201"/>
      <c r="KPO808" s="201"/>
      <c r="KPP808" s="201"/>
      <c r="KPQ808" s="201"/>
      <c r="KPR808" s="201"/>
      <c r="KPS808" s="201"/>
      <c r="KPT808" s="201"/>
      <c r="KPU808" s="201"/>
      <c r="KPV808" s="201"/>
      <c r="KPW808" s="201"/>
      <c r="KPX808" s="201"/>
      <c r="KPY808" s="201"/>
      <c r="KPZ808" s="201"/>
      <c r="KQA808" s="201"/>
      <c r="KQB808" s="201"/>
      <c r="KQC808" s="201"/>
      <c r="KQD808" s="201"/>
      <c r="KQE808" s="201"/>
      <c r="KQF808" s="201"/>
      <c r="KQG808" s="201"/>
      <c r="KQH808" s="201"/>
      <c r="KQI808" s="201"/>
      <c r="KQJ808" s="201"/>
      <c r="KQK808" s="201"/>
      <c r="KQL808" s="201"/>
      <c r="KQM808" s="201"/>
      <c r="KQN808" s="201"/>
      <c r="KQO808" s="201"/>
      <c r="KQP808" s="201"/>
      <c r="KQQ808" s="201"/>
      <c r="KQR808" s="201"/>
      <c r="KQS808" s="201"/>
      <c r="KQT808" s="201"/>
      <c r="KQU808" s="201"/>
      <c r="KQV808" s="201"/>
      <c r="KQW808" s="201"/>
      <c r="KQX808" s="201"/>
      <c r="KQY808" s="201"/>
      <c r="KQZ808" s="201"/>
      <c r="KRA808" s="201"/>
      <c r="KRB808" s="201"/>
      <c r="KRC808" s="201"/>
      <c r="KRD808" s="201"/>
      <c r="KRE808" s="201"/>
      <c r="KRF808" s="201"/>
      <c r="KRG808" s="201"/>
      <c r="KRH808" s="201"/>
      <c r="KRI808" s="201"/>
      <c r="KRJ808" s="201"/>
      <c r="KRK808" s="201"/>
      <c r="KRL808" s="201"/>
      <c r="KRM808" s="201"/>
      <c r="KRN808" s="201"/>
      <c r="KRO808" s="201"/>
      <c r="KRP808" s="201"/>
      <c r="KRQ808" s="201"/>
      <c r="KRR808" s="201"/>
      <c r="KRS808" s="201"/>
      <c r="KRT808" s="201"/>
      <c r="KRU808" s="201"/>
      <c r="KRV808" s="201"/>
      <c r="KRW808" s="201"/>
      <c r="KRX808" s="201"/>
      <c r="KRY808" s="201"/>
      <c r="KRZ808" s="201"/>
      <c r="KSA808" s="201"/>
      <c r="KSB808" s="201"/>
      <c r="KSC808" s="201"/>
      <c r="KSD808" s="201"/>
      <c r="KSE808" s="201"/>
      <c r="KSF808" s="201"/>
      <c r="KSG808" s="201"/>
      <c r="KSH808" s="201"/>
      <c r="KSI808" s="201"/>
      <c r="KSJ808" s="201"/>
      <c r="KSK808" s="201"/>
      <c r="KSL808" s="201"/>
      <c r="KSM808" s="201"/>
      <c r="KSN808" s="201"/>
      <c r="KSO808" s="201"/>
      <c r="KSP808" s="201"/>
      <c r="KSQ808" s="201"/>
      <c r="KSR808" s="201"/>
      <c r="KSS808" s="201"/>
      <c r="KST808" s="201"/>
      <c r="KSU808" s="201"/>
      <c r="KSV808" s="201"/>
      <c r="KSW808" s="201"/>
      <c r="KSX808" s="201"/>
      <c r="KSY808" s="201"/>
      <c r="KSZ808" s="201"/>
      <c r="KTA808" s="201"/>
      <c r="KTB808" s="201"/>
      <c r="KTC808" s="201"/>
      <c r="KTD808" s="201"/>
      <c r="KTE808" s="201"/>
      <c r="KTF808" s="201"/>
      <c r="KTG808" s="201"/>
      <c r="KTH808" s="201"/>
      <c r="KTI808" s="201"/>
      <c r="KTJ808" s="201"/>
      <c r="KTK808" s="201"/>
      <c r="KTL808" s="201"/>
      <c r="KTM808" s="201"/>
      <c r="KTN808" s="201"/>
      <c r="KTO808" s="201"/>
      <c r="KTP808" s="201"/>
      <c r="KTQ808" s="201"/>
      <c r="KTR808" s="201"/>
      <c r="KTS808" s="201"/>
      <c r="KTT808" s="201"/>
      <c r="KTU808" s="201"/>
      <c r="KTV808" s="201"/>
      <c r="KTW808" s="201"/>
      <c r="KTX808" s="201"/>
      <c r="KTY808" s="201"/>
      <c r="KTZ808" s="201"/>
      <c r="KUA808" s="201"/>
      <c r="KUB808" s="201"/>
      <c r="KUC808" s="201"/>
      <c r="KUD808" s="201"/>
      <c r="KUE808" s="201"/>
      <c r="KUF808" s="201"/>
      <c r="KUG808" s="201"/>
      <c r="KUH808" s="201"/>
      <c r="KUI808" s="201"/>
      <c r="KUJ808" s="201"/>
      <c r="KUK808" s="201"/>
      <c r="KUL808" s="201"/>
      <c r="KUM808" s="201"/>
      <c r="KUN808" s="201"/>
      <c r="KUO808" s="201"/>
      <c r="KUP808" s="201"/>
      <c r="KUQ808" s="201"/>
      <c r="KUR808" s="201"/>
      <c r="KUS808" s="201"/>
      <c r="KUT808" s="201"/>
      <c r="KUU808" s="201"/>
      <c r="KUV808" s="201"/>
      <c r="KUW808" s="201"/>
      <c r="KUX808" s="201"/>
      <c r="KUY808" s="201"/>
      <c r="KUZ808" s="201"/>
      <c r="KVA808" s="201"/>
      <c r="KVB808" s="201"/>
      <c r="KVC808" s="201"/>
      <c r="KVD808" s="201"/>
      <c r="KVE808" s="201"/>
      <c r="KVF808" s="201"/>
      <c r="KVG808" s="201"/>
      <c r="KVH808" s="201"/>
      <c r="KVI808" s="201"/>
      <c r="KVJ808" s="201"/>
      <c r="KVK808" s="201"/>
      <c r="KVL808" s="201"/>
      <c r="KVM808" s="201"/>
      <c r="KVN808" s="201"/>
      <c r="KVO808" s="201"/>
      <c r="KVP808" s="201"/>
      <c r="KVQ808" s="201"/>
      <c r="KVR808" s="201"/>
      <c r="KVS808" s="201"/>
      <c r="KVT808" s="201"/>
      <c r="KVU808" s="201"/>
      <c r="KVV808" s="201"/>
      <c r="KVW808" s="201"/>
      <c r="KVX808" s="201"/>
      <c r="KVY808" s="201"/>
      <c r="KVZ808" s="201"/>
      <c r="KWA808" s="201"/>
      <c r="KWB808" s="201"/>
      <c r="KWC808" s="201"/>
      <c r="KWD808" s="201"/>
      <c r="KWE808" s="201"/>
      <c r="KWF808" s="201"/>
      <c r="KWG808" s="201"/>
      <c r="KWH808" s="201"/>
      <c r="KWI808" s="201"/>
      <c r="KWJ808" s="201"/>
      <c r="KWK808" s="201"/>
      <c r="KWL808" s="201"/>
      <c r="KWM808" s="201"/>
      <c r="KWN808" s="201"/>
      <c r="KWO808" s="201"/>
      <c r="KWP808" s="201"/>
      <c r="KWQ808" s="201"/>
      <c r="KWR808" s="201"/>
      <c r="KWS808" s="201"/>
      <c r="KWT808" s="201"/>
      <c r="KWU808" s="201"/>
      <c r="KWV808" s="201"/>
      <c r="KWW808" s="201"/>
      <c r="KWX808" s="201"/>
      <c r="KWY808" s="201"/>
      <c r="KWZ808" s="201"/>
      <c r="KXA808" s="201"/>
      <c r="KXB808" s="201"/>
      <c r="KXC808" s="201"/>
      <c r="KXD808" s="201"/>
      <c r="KXE808" s="201"/>
      <c r="KXF808" s="201"/>
      <c r="KXG808" s="201"/>
      <c r="KXH808" s="201"/>
      <c r="KXI808" s="201"/>
      <c r="KXJ808" s="201"/>
      <c r="KXK808" s="201"/>
      <c r="KXL808" s="201"/>
      <c r="KXM808" s="201"/>
      <c r="KXN808" s="201"/>
      <c r="KXO808" s="201"/>
      <c r="KXP808" s="201"/>
      <c r="KXQ808" s="201"/>
      <c r="KXR808" s="201"/>
      <c r="KXS808" s="201"/>
      <c r="KXT808" s="201"/>
      <c r="KXU808" s="201"/>
      <c r="KXV808" s="201"/>
      <c r="KXW808" s="201"/>
      <c r="KXX808" s="201"/>
      <c r="KXY808" s="201"/>
      <c r="KXZ808" s="201"/>
      <c r="KYA808" s="201"/>
      <c r="KYB808" s="201"/>
      <c r="KYC808" s="201"/>
      <c r="KYD808" s="201"/>
      <c r="KYE808" s="201"/>
      <c r="KYF808" s="201"/>
      <c r="KYG808" s="201"/>
      <c r="KYH808" s="201"/>
      <c r="KYI808" s="201"/>
      <c r="KYJ808" s="201"/>
      <c r="KYK808" s="201"/>
      <c r="KYL808" s="201"/>
      <c r="KYM808" s="201"/>
      <c r="KYN808" s="201"/>
      <c r="KYO808" s="201"/>
      <c r="KYP808" s="201"/>
      <c r="KYQ808" s="201"/>
      <c r="KYR808" s="201"/>
      <c r="KYS808" s="201"/>
      <c r="KYT808" s="201"/>
      <c r="KYU808" s="201"/>
      <c r="KYV808" s="201"/>
      <c r="KYW808" s="201"/>
      <c r="KYX808" s="201"/>
      <c r="KYY808" s="201"/>
      <c r="KYZ808" s="201"/>
      <c r="KZA808" s="201"/>
      <c r="KZB808" s="201"/>
      <c r="KZC808" s="201"/>
      <c r="KZD808" s="201"/>
      <c r="KZE808" s="201"/>
      <c r="KZF808" s="201"/>
      <c r="KZG808" s="201"/>
      <c r="KZH808" s="201"/>
      <c r="KZI808" s="201"/>
      <c r="KZJ808" s="201"/>
      <c r="KZK808" s="201"/>
      <c r="KZL808" s="201"/>
      <c r="KZM808" s="201"/>
      <c r="KZN808" s="201"/>
      <c r="KZO808" s="201"/>
      <c r="KZP808" s="201"/>
      <c r="KZQ808" s="201"/>
      <c r="KZR808" s="201"/>
      <c r="KZS808" s="201"/>
      <c r="KZT808" s="201"/>
      <c r="KZU808" s="201"/>
      <c r="KZV808" s="201"/>
      <c r="KZW808" s="201"/>
      <c r="KZX808" s="201"/>
      <c r="KZY808" s="201"/>
      <c r="KZZ808" s="201"/>
      <c r="LAA808" s="201"/>
      <c r="LAB808" s="201"/>
      <c r="LAC808" s="201"/>
      <c r="LAD808" s="201"/>
      <c r="LAE808" s="201"/>
      <c r="LAF808" s="201"/>
      <c r="LAG808" s="201"/>
      <c r="LAH808" s="201"/>
      <c r="LAI808" s="201"/>
      <c r="LAJ808" s="201"/>
      <c r="LAK808" s="201"/>
      <c r="LAL808" s="201"/>
      <c r="LAM808" s="201"/>
      <c r="LAN808" s="201"/>
      <c r="LAO808" s="201"/>
      <c r="LAP808" s="201"/>
      <c r="LAQ808" s="201"/>
      <c r="LAR808" s="201"/>
      <c r="LAS808" s="201"/>
      <c r="LAT808" s="201"/>
      <c r="LAU808" s="201"/>
      <c r="LAV808" s="201"/>
      <c r="LAW808" s="201"/>
      <c r="LAX808" s="201"/>
      <c r="LAY808" s="201"/>
      <c r="LAZ808" s="201"/>
      <c r="LBA808" s="201"/>
      <c r="LBB808" s="201"/>
      <c r="LBC808" s="201"/>
      <c r="LBD808" s="201"/>
      <c r="LBE808" s="201"/>
      <c r="LBF808" s="201"/>
      <c r="LBG808" s="201"/>
      <c r="LBH808" s="201"/>
      <c r="LBI808" s="201"/>
      <c r="LBJ808" s="201"/>
      <c r="LBK808" s="201"/>
      <c r="LBL808" s="201"/>
      <c r="LBM808" s="201"/>
      <c r="LBN808" s="201"/>
      <c r="LBO808" s="201"/>
      <c r="LBP808" s="201"/>
      <c r="LBQ808" s="201"/>
      <c r="LBR808" s="201"/>
      <c r="LBS808" s="201"/>
      <c r="LBT808" s="201"/>
      <c r="LBU808" s="201"/>
      <c r="LBV808" s="201"/>
      <c r="LBW808" s="201"/>
      <c r="LBX808" s="201"/>
      <c r="LBY808" s="201"/>
      <c r="LBZ808" s="201"/>
      <c r="LCA808" s="201"/>
      <c r="LCB808" s="201"/>
      <c r="LCC808" s="201"/>
      <c r="LCD808" s="201"/>
      <c r="LCE808" s="201"/>
      <c r="LCF808" s="201"/>
      <c r="LCG808" s="201"/>
      <c r="LCH808" s="201"/>
      <c r="LCI808" s="201"/>
      <c r="LCJ808" s="201"/>
      <c r="LCK808" s="201"/>
      <c r="LCL808" s="201"/>
      <c r="LCM808" s="201"/>
      <c r="LCN808" s="201"/>
      <c r="LCO808" s="201"/>
      <c r="LCP808" s="201"/>
      <c r="LCQ808" s="201"/>
      <c r="LCR808" s="201"/>
      <c r="LCS808" s="201"/>
      <c r="LCT808" s="201"/>
      <c r="LCU808" s="201"/>
      <c r="LCV808" s="201"/>
      <c r="LCW808" s="201"/>
      <c r="LCX808" s="201"/>
      <c r="LCY808" s="201"/>
      <c r="LCZ808" s="201"/>
      <c r="LDA808" s="201"/>
      <c r="LDB808" s="201"/>
      <c r="LDC808" s="201"/>
      <c r="LDD808" s="201"/>
      <c r="LDE808" s="201"/>
      <c r="LDF808" s="201"/>
      <c r="LDG808" s="201"/>
      <c r="LDH808" s="201"/>
      <c r="LDI808" s="201"/>
      <c r="LDJ808" s="201"/>
      <c r="LDK808" s="201"/>
      <c r="LDL808" s="201"/>
      <c r="LDM808" s="201"/>
      <c r="LDN808" s="201"/>
      <c r="LDO808" s="201"/>
      <c r="LDP808" s="201"/>
      <c r="LDQ808" s="201"/>
      <c r="LDR808" s="201"/>
      <c r="LDS808" s="201"/>
      <c r="LDT808" s="201"/>
      <c r="LDU808" s="201"/>
      <c r="LDV808" s="201"/>
      <c r="LDW808" s="201"/>
      <c r="LDX808" s="201"/>
      <c r="LDY808" s="201"/>
      <c r="LDZ808" s="201"/>
      <c r="LEA808" s="201"/>
      <c r="LEB808" s="201"/>
      <c r="LEC808" s="201"/>
      <c r="LED808" s="201"/>
      <c r="LEE808" s="201"/>
      <c r="LEF808" s="201"/>
      <c r="LEG808" s="201"/>
      <c r="LEH808" s="201"/>
      <c r="LEI808" s="201"/>
      <c r="LEJ808" s="201"/>
      <c r="LEK808" s="201"/>
      <c r="LEL808" s="201"/>
      <c r="LEM808" s="201"/>
      <c r="LEN808" s="201"/>
      <c r="LEO808" s="201"/>
      <c r="LEP808" s="201"/>
      <c r="LEQ808" s="201"/>
      <c r="LER808" s="201"/>
      <c r="LES808" s="201"/>
      <c r="LET808" s="201"/>
      <c r="LEU808" s="201"/>
      <c r="LEV808" s="201"/>
      <c r="LEW808" s="201"/>
      <c r="LEX808" s="201"/>
      <c r="LEY808" s="201"/>
      <c r="LEZ808" s="201"/>
      <c r="LFA808" s="201"/>
      <c r="LFB808" s="201"/>
      <c r="LFC808" s="201"/>
      <c r="LFD808" s="201"/>
      <c r="LFE808" s="201"/>
      <c r="LFF808" s="201"/>
      <c r="LFG808" s="201"/>
      <c r="LFH808" s="201"/>
      <c r="LFI808" s="201"/>
      <c r="LFJ808" s="201"/>
      <c r="LFK808" s="201"/>
      <c r="LFL808" s="201"/>
      <c r="LFM808" s="201"/>
      <c r="LFN808" s="201"/>
      <c r="LFO808" s="201"/>
      <c r="LFP808" s="201"/>
      <c r="LFQ808" s="201"/>
      <c r="LFR808" s="201"/>
      <c r="LFS808" s="201"/>
      <c r="LFT808" s="201"/>
      <c r="LFU808" s="201"/>
      <c r="LFV808" s="201"/>
      <c r="LFW808" s="201"/>
      <c r="LFX808" s="201"/>
      <c r="LFY808" s="201"/>
      <c r="LFZ808" s="201"/>
      <c r="LGA808" s="201"/>
      <c r="LGB808" s="201"/>
      <c r="LGC808" s="201"/>
      <c r="LGD808" s="201"/>
      <c r="LGE808" s="201"/>
      <c r="LGF808" s="201"/>
      <c r="LGG808" s="201"/>
      <c r="LGH808" s="201"/>
      <c r="LGI808" s="201"/>
      <c r="LGJ808" s="201"/>
      <c r="LGK808" s="201"/>
      <c r="LGL808" s="201"/>
      <c r="LGM808" s="201"/>
      <c r="LGN808" s="201"/>
      <c r="LGO808" s="201"/>
      <c r="LGP808" s="201"/>
      <c r="LGQ808" s="201"/>
      <c r="LGR808" s="201"/>
      <c r="LGS808" s="201"/>
      <c r="LGT808" s="201"/>
      <c r="LGU808" s="201"/>
      <c r="LGV808" s="201"/>
      <c r="LGW808" s="201"/>
      <c r="LGX808" s="201"/>
      <c r="LGY808" s="201"/>
      <c r="LGZ808" s="201"/>
      <c r="LHA808" s="201"/>
      <c r="LHB808" s="201"/>
      <c r="LHC808" s="201"/>
      <c r="LHD808" s="201"/>
      <c r="LHE808" s="201"/>
      <c r="LHF808" s="201"/>
      <c r="LHG808" s="201"/>
      <c r="LHH808" s="201"/>
      <c r="LHI808" s="201"/>
      <c r="LHJ808" s="201"/>
      <c r="LHK808" s="201"/>
      <c r="LHL808" s="201"/>
      <c r="LHM808" s="201"/>
      <c r="LHN808" s="201"/>
      <c r="LHO808" s="201"/>
      <c r="LHP808" s="201"/>
      <c r="LHQ808" s="201"/>
      <c r="LHR808" s="201"/>
      <c r="LHS808" s="201"/>
      <c r="LHT808" s="201"/>
      <c r="LHU808" s="201"/>
      <c r="LHV808" s="201"/>
      <c r="LHW808" s="201"/>
      <c r="LHX808" s="201"/>
      <c r="LHY808" s="201"/>
      <c r="LHZ808" s="201"/>
      <c r="LIA808" s="201"/>
      <c r="LIB808" s="201"/>
      <c r="LIC808" s="201"/>
      <c r="LID808" s="201"/>
      <c r="LIE808" s="201"/>
      <c r="LIF808" s="201"/>
      <c r="LIG808" s="201"/>
      <c r="LIH808" s="201"/>
      <c r="LII808" s="201"/>
      <c r="LIJ808" s="201"/>
      <c r="LIK808" s="201"/>
      <c r="LIL808" s="201"/>
      <c r="LIM808" s="201"/>
      <c r="LIN808" s="201"/>
      <c r="LIO808" s="201"/>
      <c r="LIP808" s="201"/>
      <c r="LIQ808" s="201"/>
      <c r="LIR808" s="201"/>
      <c r="LIS808" s="201"/>
      <c r="LIT808" s="201"/>
      <c r="LIU808" s="201"/>
      <c r="LIV808" s="201"/>
      <c r="LIW808" s="201"/>
      <c r="LIX808" s="201"/>
      <c r="LIY808" s="201"/>
      <c r="LIZ808" s="201"/>
      <c r="LJA808" s="201"/>
      <c r="LJB808" s="201"/>
      <c r="LJC808" s="201"/>
      <c r="LJD808" s="201"/>
      <c r="LJE808" s="201"/>
      <c r="LJF808" s="201"/>
      <c r="LJG808" s="201"/>
      <c r="LJH808" s="201"/>
      <c r="LJI808" s="201"/>
      <c r="LJJ808" s="201"/>
      <c r="LJK808" s="201"/>
      <c r="LJL808" s="201"/>
      <c r="LJM808" s="201"/>
      <c r="LJN808" s="201"/>
      <c r="LJO808" s="201"/>
      <c r="LJP808" s="201"/>
      <c r="LJQ808" s="201"/>
      <c r="LJR808" s="201"/>
      <c r="LJS808" s="201"/>
      <c r="LJT808" s="201"/>
      <c r="LJU808" s="201"/>
      <c r="LJV808" s="201"/>
      <c r="LJW808" s="201"/>
      <c r="LJX808" s="201"/>
      <c r="LJY808" s="201"/>
      <c r="LJZ808" s="201"/>
      <c r="LKA808" s="201"/>
      <c r="LKB808" s="201"/>
      <c r="LKC808" s="201"/>
      <c r="LKD808" s="201"/>
      <c r="LKE808" s="201"/>
      <c r="LKF808" s="201"/>
      <c r="LKG808" s="201"/>
      <c r="LKH808" s="201"/>
      <c r="LKI808" s="201"/>
      <c r="LKJ808" s="201"/>
      <c r="LKK808" s="201"/>
      <c r="LKL808" s="201"/>
      <c r="LKM808" s="201"/>
      <c r="LKN808" s="201"/>
      <c r="LKO808" s="201"/>
      <c r="LKP808" s="201"/>
      <c r="LKQ808" s="201"/>
      <c r="LKR808" s="201"/>
      <c r="LKS808" s="201"/>
      <c r="LKT808" s="201"/>
      <c r="LKU808" s="201"/>
      <c r="LKV808" s="201"/>
      <c r="LKW808" s="201"/>
      <c r="LKX808" s="201"/>
      <c r="LKY808" s="201"/>
      <c r="LKZ808" s="201"/>
      <c r="LLA808" s="201"/>
      <c r="LLB808" s="201"/>
      <c r="LLC808" s="201"/>
      <c r="LLD808" s="201"/>
      <c r="LLE808" s="201"/>
      <c r="LLF808" s="201"/>
      <c r="LLG808" s="201"/>
      <c r="LLH808" s="201"/>
      <c r="LLI808" s="201"/>
      <c r="LLJ808" s="201"/>
      <c r="LLK808" s="201"/>
      <c r="LLL808" s="201"/>
      <c r="LLM808" s="201"/>
      <c r="LLN808" s="201"/>
      <c r="LLO808" s="201"/>
      <c r="LLP808" s="201"/>
      <c r="LLQ808" s="201"/>
      <c r="LLR808" s="201"/>
      <c r="LLS808" s="201"/>
      <c r="LLT808" s="201"/>
      <c r="LLU808" s="201"/>
      <c r="LLV808" s="201"/>
      <c r="LLW808" s="201"/>
      <c r="LLX808" s="201"/>
      <c r="LLY808" s="201"/>
      <c r="LLZ808" s="201"/>
      <c r="LMA808" s="201"/>
      <c r="LMB808" s="201"/>
      <c r="LMC808" s="201"/>
      <c r="LMD808" s="201"/>
      <c r="LME808" s="201"/>
      <c r="LMF808" s="201"/>
      <c r="LMG808" s="201"/>
      <c r="LMH808" s="201"/>
      <c r="LMI808" s="201"/>
      <c r="LMJ808" s="201"/>
      <c r="LMK808" s="201"/>
      <c r="LML808" s="201"/>
      <c r="LMM808" s="201"/>
      <c r="LMN808" s="201"/>
      <c r="LMO808" s="201"/>
      <c r="LMP808" s="201"/>
      <c r="LMQ808" s="201"/>
      <c r="LMR808" s="201"/>
      <c r="LMS808" s="201"/>
      <c r="LMT808" s="201"/>
      <c r="LMU808" s="201"/>
      <c r="LMV808" s="201"/>
      <c r="LMW808" s="201"/>
      <c r="LMX808" s="201"/>
      <c r="LMY808" s="201"/>
      <c r="LMZ808" s="201"/>
      <c r="LNA808" s="201"/>
      <c r="LNB808" s="201"/>
      <c r="LNC808" s="201"/>
      <c r="LND808" s="201"/>
      <c r="LNE808" s="201"/>
      <c r="LNF808" s="201"/>
      <c r="LNG808" s="201"/>
      <c r="LNH808" s="201"/>
      <c r="LNI808" s="201"/>
      <c r="LNJ808" s="201"/>
      <c r="LNK808" s="201"/>
      <c r="LNL808" s="201"/>
      <c r="LNM808" s="201"/>
      <c r="LNN808" s="201"/>
      <c r="LNO808" s="201"/>
      <c r="LNP808" s="201"/>
      <c r="LNQ808" s="201"/>
      <c r="LNR808" s="201"/>
      <c r="LNS808" s="201"/>
      <c r="LNT808" s="201"/>
      <c r="LNU808" s="201"/>
      <c r="LNV808" s="201"/>
      <c r="LNW808" s="201"/>
      <c r="LNX808" s="201"/>
      <c r="LNY808" s="201"/>
      <c r="LNZ808" s="201"/>
      <c r="LOA808" s="201"/>
      <c r="LOB808" s="201"/>
      <c r="LOC808" s="201"/>
      <c r="LOD808" s="201"/>
      <c r="LOE808" s="201"/>
      <c r="LOF808" s="201"/>
      <c r="LOG808" s="201"/>
      <c r="LOH808" s="201"/>
      <c r="LOI808" s="201"/>
      <c r="LOJ808" s="201"/>
      <c r="LOK808" s="201"/>
      <c r="LOL808" s="201"/>
      <c r="LOM808" s="201"/>
      <c r="LON808" s="201"/>
      <c r="LOO808" s="201"/>
      <c r="LOP808" s="201"/>
      <c r="LOQ808" s="201"/>
      <c r="LOR808" s="201"/>
      <c r="LOS808" s="201"/>
      <c r="LOT808" s="201"/>
      <c r="LOU808" s="201"/>
      <c r="LOV808" s="201"/>
      <c r="LOW808" s="201"/>
      <c r="LOX808" s="201"/>
      <c r="LOY808" s="201"/>
      <c r="LOZ808" s="201"/>
      <c r="LPA808" s="201"/>
      <c r="LPB808" s="201"/>
      <c r="LPC808" s="201"/>
      <c r="LPD808" s="201"/>
      <c r="LPE808" s="201"/>
      <c r="LPF808" s="201"/>
      <c r="LPG808" s="201"/>
      <c r="LPH808" s="201"/>
      <c r="LPI808" s="201"/>
      <c r="LPJ808" s="201"/>
      <c r="LPK808" s="201"/>
      <c r="LPL808" s="201"/>
      <c r="LPM808" s="201"/>
      <c r="LPN808" s="201"/>
      <c r="LPO808" s="201"/>
      <c r="LPP808" s="201"/>
      <c r="LPQ808" s="201"/>
      <c r="LPR808" s="201"/>
      <c r="LPS808" s="201"/>
      <c r="LPT808" s="201"/>
      <c r="LPU808" s="201"/>
      <c r="LPV808" s="201"/>
      <c r="LPW808" s="201"/>
      <c r="LPX808" s="201"/>
      <c r="LPY808" s="201"/>
      <c r="LPZ808" s="201"/>
      <c r="LQA808" s="201"/>
      <c r="LQB808" s="201"/>
      <c r="LQC808" s="201"/>
      <c r="LQD808" s="201"/>
      <c r="LQE808" s="201"/>
      <c r="LQF808" s="201"/>
      <c r="LQG808" s="201"/>
      <c r="LQH808" s="201"/>
      <c r="LQI808" s="201"/>
      <c r="LQJ808" s="201"/>
      <c r="LQK808" s="201"/>
      <c r="LQL808" s="201"/>
      <c r="LQM808" s="201"/>
      <c r="LQN808" s="201"/>
      <c r="LQO808" s="201"/>
      <c r="LQP808" s="201"/>
      <c r="LQQ808" s="201"/>
      <c r="LQR808" s="201"/>
      <c r="LQS808" s="201"/>
      <c r="LQT808" s="201"/>
      <c r="LQU808" s="201"/>
      <c r="LQV808" s="201"/>
      <c r="LQW808" s="201"/>
      <c r="LQX808" s="201"/>
      <c r="LQY808" s="201"/>
      <c r="LQZ808" s="201"/>
      <c r="LRA808" s="201"/>
      <c r="LRB808" s="201"/>
      <c r="LRC808" s="201"/>
      <c r="LRD808" s="201"/>
      <c r="LRE808" s="201"/>
      <c r="LRF808" s="201"/>
      <c r="LRG808" s="201"/>
      <c r="LRH808" s="201"/>
      <c r="LRI808" s="201"/>
      <c r="LRJ808" s="201"/>
      <c r="LRK808" s="201"/>
      <c r="LRL808" s="201"/>
      <c r="LRM808" s="201"/>
      <c r="LRN808" s="201"/>
      <c r="LRO808" s="201"/>
      <c r="LRP808" s="201"/>
      <c r="LRQ808" s="201"/>
      <c r="LRR808" s="201"/>
      <c r="LRS808" s="201"/>
      <c r="LRT808" s="201"/>
      <c r="LRU808" s="201"/>
      <c r="LRV808" s="201"/>
      <c r="LRW808" s="201"/>
      <c r="LRX808" s="201"/>
      <c r="LRY808" s="201"/>
      <c r="LRZ808" s="201"/>
      <c r="LSA808" s="201"/>
      <c r="LSB808" s="201"/>
      <c r="LSC808" s="201"/>
      <c r="LSD808" s="201"/>
      <c r="LSE808" s="201"/>
      <c r="LSF808" s="201"/>
      <c r="LSG808" s="201"/>
      <c r="LSH808" s="201"/>
      <c r="LSI808" s="201"/>
      <c r="LSJ808" s="201"/>
      <c r="LSK808" s="201"/>
      <c r="LSL808" s="201"/>
      <c r="LSM808" s="201"/>
      <c r="LSN808" s="201"/>
      <c r="LSO808" s="201"/>
      <c r="LSP808" s="201"/>
      <c r="LSQ808" s="201"/>
      <c r="LSR808" s="201"/>
      <c r="LSS808" s="201"/>
      <c r="LST808" s="201"/>
      <c r="LSU808" s="201"/>
      <c r="LSV808" s="201"/>
      <c r="LSW808" s="201"/>
      <c r="LSX808" s="201"/>
      <c r="LSY808" s="201"/>
      <c r="LSZ808" s="201"/>
      <c r="LTA808" s="201"/>
      <c r="LTB808" s="201"/>
      <c r="LTC808" s="201"/>
      <c r="LTD808" s="201"/>
      <c r="LTE808" s="201"/>
      <c r="LTF808" s="201"/>
      <c r="LTG808" s="201"/>
      <c r="LTH808" s="201"/>
      <c r="LTI808" s="201"/>
      <c r="LTJ808" s="201"/>
      <c r="LTK808" s="201"/>
      <c r="LTL808" s="201"/>
      <c r="LTM808" s="201"/>
      <c r="LTN808" s="201"/>
      <c r="LTO808" s="201"/>
      <c r="LTP808" s="201"/>
      <c r="LTQ808" s="201"/>
      <c r="LTR808" s="201"/>
      <c r="LTS808" s="201"/>
      <c r="LTT808" s="201"/>
      <c r="LTU808" s="201"/>
      <c r="LTV808" s="201"/>
      <c r="LTW808" s="201"/>
      <c r="LTX808" s="201"/>
      <c r="LTY808" s="201"/>
      <c r="LTZ808" s="201"/>
      <c r="LUA808" s="201"/>
      <c r="LUB808" s="201"/>
      <c r="LUC808" s="201"/>
      <c r="LUD808" s="201"/>
      <c r="LUE808" s="201"/>
      <c r="LUF808" s="201"/>
      <c r="LUG808" s="201"/>
      <c r="LUH808" s="201"/>
      <c r="LUI808" s="201"/>
      <c r="LUJ808" s="201"/>
      <c r="LUK808" s="201"/>
      <c r="LUL808" s="201"/>
      <c r="LUM808" s="201"/>
      <c r="LUN808" s="201"/>
      <c r="LUO808" s="201"/>
      <c r="LUP808" s="201"/>
      <c r="LUQ808" s="201"/>
      <c r="LUR808" s="201"/>
      <c r="LUS808" s="201"/>
      <c r="LUT808" s="201"/>
      <c r="LUU808" s="201"/>
      <c r="LUV808" s="201"/>
      <c r="LUW808" s="201"/>
      <c r="LUX808" s="201"/>
      <c r="LUY808" s="201"/>
      <c r="LUZ808" s="201"/>
      <c r="LVA808" s="201"/>
      <c r="LVB808" s="201"/>
      <c r="LVC808" s="201"/>
      <c r="LVD808" s="201"/>
      <c r="LVE808" s="201"/>
      <c r="LVF808" s="201"/>
      <c r="LVG808" s="201"/>
      <c r="LVH808" s="201"/>
      <c r="LVI808" s="201"/>
      <c r="LVJ808" s="201"/>
      <c r="LVK808" s="201"/>
      <c r="LVL808" s="201"/>
      <c r="LVM808" s="201"/>
      <c r="LVN808" s="201"/>
      <c r="LVO808" s="201"/>
      <c r="LVP808" s="201"/>
      <c r="LVQ808" s="201"/>
      <c r="LVR808" s="201"/>
      <c r="LVS808" s="201"/>
      <c r="LVT808" s="201"/>
      <c r="LVU808" s="201"/>
      <c r="LVV808" s="201"/>
      <c r="LVW808" s="201"/>
      <c r="LVX808" s="201"/>
      <c r="LVY808" s="201"/>
      <c r="LVZ808" s="201"/>
      <c r="LWA808" s="201"/>
      <c r="LWB808" s="201"/>
      <c r="LWC808" s="201"/>
      <c r="LWD808" s="201"/>
      <c r="LWE808" s="201"/>
      <c r="LWF808" s="201"/>
      <c r="LWG808" s="201"/>
      <c r="LWH808" s="201"/>
      <c r="LWI808" s="201"/>
      <c r="LWJ808" s="201"/>
      <c r="LWK808" s="201"/>
      <c r="LWL808" s="201"/>
      <c r="LWM808" s="201"/>
      <c r="LWN808" s="201"/>
      <c r="LWO808" s="201"/>
      <c r="LWP808" s="201"/>
      <c r="LWQ808" s="201"/>
      <c r="LWR808" s="201"/>
      <c r="LWS808" s="201"/>
      <c r="LWT808" s="201"/>
      <c r="LWU808" s="201"/>
      <c r="LWV808" s="201"/>
      <c r="LWW808" s="201"/>
      <c r="LWX808" s="201"/>
      <c r="LWY808" s="201"/>
      <c r="LWZ808" s="201"/>
      <c r="LXA808" s="201"/>
      <c r="LXB808" s="201"/>
      <c r="LXC808" s="201"/>
      <c r="LXD808" s="201"/>
      <c r="LXE808" s="201"/>
      <c r="LXF808" s="201"/>
      <c r="LXG808" s="201"/>
      <c r="LXH808" s="201"/>
      <c r="LXI808" s="201"/>
      <c r="LXJ808" s="201"/>
      <c r="LXK808" s="201"/>
      <c r="LXL808" s="201"/>
      <c r="LXM808" s="201"/>
      <c r="LXN808" s="201"/>
      <c r="LXO808" s="201"/>
      <c r="LXP808" s="201"/>
      <c r="LXQ808" s="201"/>
      <c r="LXR808" s="201"/>
      <c r="LXS808" s="201"/>
      <c r="LXT808" s="201"/>
      <c r="LXU808" s="201"/>
      <c r="LXV808" s="201"/>
      <c r="LXW808" s="201"/>
      <c r="LXX808" s="201"/>
      <c r="LXY808" s="201"/>
      <c r="LXZ808" s="201"/>
      <c r="LYA808" s="201"/>
      <c r="LYB808" s="201"/>
      <c r="LYC808" s="201"/>
      <c r="LYD808" s="201"/>
      <c r="LYE808" s="201"/>
      <c r="LYF808" s="201"/>
      <c r="LYG808" s="201"/>
      <c r="LYH808" s="201"/>
      <c r="LYI808" s="201"/>
      <c r="LYJ808" s="201"/>
      <c r="LYK808" s="201"/>
      <c r="LYL808" s="201"/>
      <c r="LYM808" s="201"/>
      <c r="LYN808" s="201"/>
      <c r="LYO808" s="201"/>
      <c r="LYP808" s="201"/>
      <c r="LYQ808" s="201"/>
      <c r="LYR808" s="201"/>
      <c r="LYS808" s="201"/>
      <c r="LYT808" s="201"/>
      <c r="LYU808" s="201"/>
      <c r="LYV808" s="201"/>
      <c r="LYW808" s="201"/>
      <c r="LYX808" s="201"/>
      <c r="LYY808" s="201"/>
      <c r="LYZ808" s="201"/>
      <c r="LZA808" s="201"/>
      <c r="LZB808" s="201"/>
      <c r="LZC808" s="201"/>
      <c r="LZD808" s="201"/>
      <c r="LZE808" s="201"/>
      <c r="LZF808" s="201"/>
      <c r="LZG808" s="201"/>
      <c r="LZH808" s="201"/>
      <c r="LZI808" s="201"/>
      <c r="LZJ808" s="201"/>
      <c r="LZK808" s="201"/>
      <c r="LZL808" s="201"/>
      <c r="LZM808" s="201"/>
      <c r="LZN808" s="201"/>
      <c r="LZO808" s="201"/>
      <c r="LZP808" s="201"/>
      <c r="LZQ808" s="201"/>
      <c r="LZR808" s="201"/>
      <c r="LZS808" s="201"/>
      <c r="LZT808" s="201"/>
      <c r="LZU808" s="201"/>
      <c r="LZV808" s="201"/>
      <c r="LZW808" s="201"/>
      <c r="LZX808" s="201"/>
      <c r="LZY808" s="201"/>
      <c r="LZZ808" s="201"/>
      <c r="MAA808" s="201"/>
      <c r="MAB808" s="201"/>
      <c r="MAC808" s="201"/>
      <c r="MAD808" s="201"/>
      <c r="MAE808" s="201"/>
      <c r="MAF808" s="201"/>
      <c r="MAG808" s="201"/>
      <c r="MAH808" s="201"/>
      <c r="MAI808" s="201"/>
      <c r="MAJ808" s="201"/>
      <c r="MAK808" s="201"/>
      <c r="MAL808" s="201"/>
      <c r="MAM808" s="201"/>
      <c r="MAN808" s="201"/>
      <c r="MAO808" s="201"/>
      <c r="MAP808" s="201"/>
      <c r="MAQ808" s="201"/>
      <c r="MAR808" s="201"/>
      <c r="MAS808" s="201"/>
      <c r="MAT808" s="201"/>
      <c r="MAU808" s="201"/>
      <c r="MAV808" s="201"/>
      <c r="MAW808" s="201"/>
      <c r="MAX808" s="201"/>
      <c r="MAY808" s="201"/>
      <c r="MAZ808" s="201"/>
      <c r="MBA808" s="201"/>
      <c r="MBB808" s="201"/>
      <c r="MBC808" s="201"/>
      <c r="MBD808" s="201"/>
      <c r="MBE808" s="201"/>
      <c r="MBF808" s="201"/>
      <c r="MBG808" s="201"/>
      <c r="MBH808" s="201"/>
      <c r="MBI808" s="201"/>
      <c r="MBJ808" s="201"/>
      <c r="MBK808" s="201"/>
      <c r="MBL808" s="201"/>
      <c r="MBM808" s="201"/>
      <c r="MBN808" s="201"/>
      <c r="MBO808" s="201"/>
      <c r="MBP808" s="201"/>
      <c r="MBQ808" s="201"/>
      <c r="MBR808" s="201"/>
      <c r="MBS808" s="201"/>
      <c r="MBT808" s="201"/>
      <c r="MBU808" s="201"/>
      <c r="MBV808" s="201"/>
      <c r="MBW808" s="201"/>
      <c r="MBX808" s="201"/>
      <c r="MBY808" s="201"/>
      <c r="MBZ808" s="201"/>
      <c r="MCA808" s="201"/>
      <c r="MCB808" s="201"/>
      <c r="MCC808" s="201"/>
      <c r="MCD808" s="201"/>
      <c r="MCE808" s="201"/>
      <c r="MCF808" s="201"/>
      <c r="MCG808" s="201"/>
      <c r="MCH808" s="201"/>
      <c r="MCI808" s="201"/>
      <c r="MCJ808" s="201"/>
      <c r="MCK808" s="201"/>
      <c r="MCL808" s="201"/>
      <c r="MCM808" s="201"/>
      <c r="MCN808" s="201"/>
      <c r="MCO808" s="201"/>
      <c r="MCP808" s="201"/>
      <c r="MCQ808" s="201"/>
      <c r="MCR808" s="201"/>
      <c r="MCS808" s="201"/>
      <c r="MCT808" s="201"/>
      <c r="MCU808" s="201"/>
      <c r="MCV808" s="201"/>
      <c r="MCW808" s="201"/>
      <c r="MCX808" s="201"/>
      <c r="MCY808" s="201"/>
      <c r="MCZ808" s="201"/>
      <c r="MDA808" s="201"/>
      <c r="MDB808" s="201"/>
      <c r="MDC808" s="201"/>
      <c r="MDD808" s="201"/>
      <c r="MDE808" s="201"/>
      <c r="MDF808" s="201"/>
      <c r="MDG808" s="201"/>
      <c r="MDH808" s="201"/>
      <c r="MDI808" s="201"/>
      <c r="MDJ808" s="201"/>
      <c r="MDK808" s="201"/>
      <c r="MDL808" s="201"/>
      <c r="MDM808" s="201"/>
      <c r="MDN808" s="201"/>
      <c r="MDO808" s="201"/>
      <c r="MDP808" s="201"/>
      <c r="MDQ808" s="201"/>
      <c r="MDR808" s="201"/>
      <c r="MDS808" s="201"/>
      <c r="MDT808" s="201"/>
      <c r="MDU808" s="201"/>
      <c r="MDV808" s="201"/>
      <c r="MDW808" s="201"/>
      <c r="MDX808" s="201"/>
      <c r="MDY808" s="201"/>
      <c r="MDZ808" s="201"/>
      <c r="MEA808" s="201"/>
      <c r="MEB808" s="201"/>
      <c r="MEC808" s="201"/>
      <c r="MED808" s="201"/>
      <c r="MEE808" s="201"/>
      <c r="MEF808" s="201"/>
      <c r="MEG808" s="201"/>
      <c r="MEH808" s="201"/>
      <c r="MEI808" s="201"/>
      <c r="MEJ808" s="201"/>
      <c r="MEK808" s="201"/>
      <c r="MEL808" s="201"/>
      <c r="MEM808" s="201"/>
      <c r="MEN808" s="201"/>
      <c r="MEO808" s="201"/>
      <c r="MEP808" s="201"/>
      <c r="MEQ808" s="201"/>
      <c r="MER808" s="201"/>
      <c r="MES808" s="201"/>
      <c r="MET808" s="201"/>
      <c r="MEU808" s="201"/>
      <c r="MEV808" s="201"/>
      <c r="MEW808" s="201"/>
      <c r="MEX808" s="201"/>
      <c r="MEY808" s="201"/>
      <c r="MEZ808" s="201"/>
      <c r="MFA808" s="201"/>
      <c r="MFB808" s="201"/>
      <c r="MFC808" s="201"/>
      <c r="MFD808" s="201"/>
      <c r="MFE808" s="201"/>
      <c r="MFF808" s="201"/>
      <c r="MFG808" s="201"/>
      <c r="MFH808" s="201"/>
      <c r="MFI808" s="201"/>
      <c r="MFJ808" s="201"/>
      <c r="MFK808" s="201"/>
      <c r="MFL808" s="201"/>
      <c r="MFM808" s="201"/>
      <c r="MFN808" s="201"/>
      <c r="MFO808" s="201"/>
      <c r="MFP808" s="201"/>
      <c r="MFQ808" s="201"/>
      <c r="MFR808" s="201"/>
      <c r="MFS808" s="201"/>
      <c r="MFT808" s="201"/>
      <c r="MFU808" s="201"/>
      <c r="MFV808" s="201"/>
      <c r="MFW808" s="201"/>
      <c r="MFX808" s="201"/>
      <c r="MFY808" s="201"/>
      <c r="MFZ808" s="201"/>
      <c r="MGA808" s="201"/>
      <c r="MGB808" s="201"/>
      <c r="MGC808" s="201"/>
      <c r="MGD808" s="201"/>
      <c r="MGE808" s="201"/>
      <c r="MGF808" s="201"/>
      <c r="MGG808" s="201"/>
      <c r="MGH808" s="201"/>
      <c r="MGI808" s="201"/>
      <c r="MGJ808" s="201"/>
      <c r="MGK808" s="201"/>
      <c r="MGL808" s="201"/>
      <c r="MGM808" s="201"/>
      <c r="MGN808" s="201"/>
      <c r="MGO808" s="201"/>
      <c r="MGP808" s="201"/>
      <c r="MGQ808" s="201"/>
      <c r="MGR808" s="201"/>
      <c r="MGS808" s="201"/>
      <c r="MGT808" s="201"/>
      <c r="MGU808" s="201"/>
      <c r="MGV808" s="201"/>
      <c r="MGW808" s="201"/>
      <c r="MGX808" s="201"/>
      <c r="MGY808" s="201"/>
      <c r="MGZ808" s="201"/>
      <c r="MHA808" s="201"/>
      <c r="MHB808" s="201"/>
      <c r="MHC808" s="201"/>
      <c r="MHD808" s="201"/>
      <c r="MHE808" s="201"/>
      <c r="MHF808" s="201"/>
      <c r="MHG808" s="201"/>
      <c r="MHH808" s="201"/>
      <c r="MHI808" s="201"/>
      <c r="MHJ808" s="201"/>
      <c r="MHK808" s="201"/>
      <c r="MHL808" s="201"/>
      <c r="MHM808" s="201"/>
      <c r="MHN808" s="201"/>
      <c r="MHO808" s="201"/>
      <c r="MHP808" s="201"/>
      <c r="MHQ808" s="201"/>
      <c r="MHR808" s="201"/>
      <c r="MHS808" s="201"/>
      <c r="MHT808" s="201"/>
      <c r="MHU808" s="201"/>
      <c r="MHV808" s="201"/>
      <c r="MHW808" s="201"/>
      <c r="MHX808" s="201"/>
      <c r="MHY808" s="201"/>
      <c r="MHZ808" s="201"/>
      <c r="MIA808" s="201"/>
      <c r="MIB808" s="201"/>
      <c r="MIC808" s="201"/>
      <c r="MID808" s="201"/>
      <c r="MIE808" s="201"/>
      <c r="MIF808" s="201"/>
      <c r="MIG808" s="201"/>
      <c r="MIH808" s="201"/>
      <c r="MII808" s="201"/>
      <c r="MIJ808" s="201"/>
      <c r="MIK808" s="201"/>
      <c r="MIL808" s="201"/>
      <c r="MIM808" s="201"/>
      <c r="MIN808" s="201"/>
      <c r="MIO808" s="201"/>
      <c r="MIP808" s="201"/>
      <c r="MIQ808" s="201"/>
      <c r="MIR808" s="201"/>
      <c r="MIS808" s="201"/>
      <c r="MIT808" s="201"/>
      <c r="MIU808" s="201"/>
      <c r="MIV808" s="201"/>
      <c r="MIW808" s="201"/>
      <c r="MIX808" s="201"/>
      <c r="MIY808" s="201"/>
      <c r="MIZ808" s="201"/>
      <c r="MJA808" s="201"/>
      <c r="MJB808" s="201"/>
      <c r="MJC808" s="201"/>
      <c r="MJD808" s="201"/>
      <c r="MJE808" s="201"/>
      <c r="MJF808" s="201"/>
      <c r="MJG808" s="201"/>
      <c r="MJH808" s="201"/>
      <c r="MJI808" s="201"/>
      <c r="MJJ808" s="201"/>
      <c r="MJK808" s="201"/>
      <c r="MJL808" s="201"/>
      <c r="MJM808" s="201"/>
      <c r="MJN808" s="201"/>
      <c r="MJO808" s="201"/>
      <c r="MJP808" s="201"/>
      <c r="MJQ808" s="201"/>
      <c r="MJR808" s="201"/>
      <c r="MJS808" s="201"/>
      <c r="MJT808" s="201"/>
      <c r="MJU808" s="201"/>
      <c r="MJV808" s="201"/>
      <c r="MJW808" s="201"/>
      <c r="MJX808" s="201"/>
      <c r="MJY808" s="201"/>
      <c r="MJZ808" s="201"/>
      <c r="MKA808" s="201"/>
      <c r="MKB808" s="201"/>
      <c r="MKC808" s="201"/>
      <c r="MKD808" s="201"/>
      <c r="MKE808" s="201"/>
      <c r="MKF808" s="201"/>
      <c r="MKG808" s="201"/>
      <c r="MKH808" s="201"/>
      <c r="MKI808" s="201"/>
      <c r="MKJ808" s="201"/>
      <c r="MKK808" s="201"/>
      <c r="MKL808" s="201"/>
      <c r="MKM808" s="201"/>
      <c r="MKN808" s="201"/>
      <c r="MKO808" s="201"/>
      <c r="MKP808" s="201"/>
      <c r="MKQ808" s="201"/>
      <c r="MKR808" s="201"/>
      <c r="MKS808" s="201"/>
      <c r="MKT808" s="201"/>
      <c r="MKU808" s="201"/>
      <c r="MKV808" s="201"/>
      <c r="MKW808" s="201"/>
      <c r="MKX808" s="201"/>
      <c r="MKY808" s="201"/>
      <c r="MKZ808" s="201"/>
      <c r="MLA808" s="201"/>
      <c r="MLB808" s="201"/>
      <c r="MLC808" s="201"/>
      <c r="MLD808" s="201"/>
      <c r="MLE808" s="201"/>
      <c r="MLF808" s="201"/>
      <c r="MLG808" s="201"/>
      <c r="MLH808" s="201"/>
      <c r="MLI808" s="201"/>
      <c r="MLJ808" s="201"/>
      <c r="MLK808" s="201"/>
      <c r="MLL808" s="201"/>
      <c r="MLM808" s="201"/>
      <c r="MLN808" s="201"/>
      <c r="MLO808" s="201"/>
      <c r="MLP808" s="201"/>
      <c r="MLQ808" s="201"/>
      <c r="MLR808" s="201"/>
      <c r="MLS808" s="201"/>
      <c r="MLT808" s="201"/>
      <c r="MLU808" s="201"/>
      <c r="MLV808" s="201"/>
      <c r="MLW808" s="201"/>
      <c r="MLX808" s="201"/>
      <c r="MLY808" s="201"/>
      <c r="MLZ808" s="201"/>
      <c r="MMA808" s="201"/>
      <c r="MMB808" s="201"/>
      <c r="MMC808" s="201"/>
      <c r="MMD808" s="201"/>
      <c r="MME808" s="201"/>
      <c r="MMF808" s="201"/>
      <c r="MMG808" s="201"/>
      <c r="MMH808" s="201"/>
      <c r="MMI808" s="201"/>
      <c r="MMJ808" s="201"/>
      <c r="MMK808" s="201"/>
      <c r="MML808" s="201"/>
      <c r="MMM808" s="201"/>
      <c r="MMN808" s="201"/>
      <c r="MMO808" s="201"/>
      <c r="MMP808" s="201"/>
      <c r="MMQ808" s="201"/>
      <c r="MMR808" s="201"/>
      <c r="MMS808" s="201"/>
      <c r="MMT808" s="201"/>
      <c r="MMU808" s="201"/>
      <c r="MMV808" s="201"/>
      <c r="MMW808" s="201"/>
      <c r="MMX808" s="201"/>
      <c r="MMY808" s="201"/>
      <c r="MMZ808" s="201"/>
      <c r="MNA808" s="201"/>
      <c r="MNB808" s="201"/>
      <c r="MNC808" s="201"/>
      <c r="MND808" s="201"/>
      <c r="MNE808" s="201"/>
      <c r="MNF808" s="201"/>
      <c r="MNG808" s="201"/>
      <c r="MNH808" s="201"/>
      <c r="MNI808" s="201"/>
      <c r="MNJ808" s="201"/>
      <c r="MNK808" s="201"/>
      <c r="MNL808" s="201"/>
      <c r="MNM808" s="201"/>
      <c r="MNN808" s="201"/>
      <c r="MNO808" s="201"/>
      <c r="MNP808" s="201"/>
      <c r="MNQ808" s="201"/>
      <c r="MNR808" s="201"/>
      <c r="MNS808" s="201"/>
      <c r="MNT808" s="201"/>
      <c r="MNU808" s="201"/>
      <c r="MNV808" s="201"/>
      <c r="MNW808" s="201"/>
      <c r="MNX808" s="201"/>
      <c r="MNY808" s="201"/>
      <c r="MNZ808" s="201"/>
      <c r="MOA808" s="201"/>
      <c r="MOB808" s="201"/>
      <c r="MOC808" s="201"/>
      <c r="MOD808" s="201"/>
      <c r="MOE808" s="201"/>
      <c r="MOF808" s="201"/>
      <c r="MOG808" s="201"/>
      <c r="MOH808" s="201"/>
      <c r="MOI808" s="201"/>
      <c r="MOJ808" s="201"/>
      <c r="MOK808" s="201"/>
      <c r="MOL808" s="201"/>
      <c r="MOM808" s="201"/>
      <c r="MON808" s="201"/>
      <c r="MOO808" s="201"/>
      <c r="MOP808" s="201"/>
      <c r="MOQ808" s="201"/>
      <c r="MOR808" s="201"/>
      <c r="MOS808" s="201"/>
      <c r="MOT808" s="201"/>
      <c r="MOU808" s="201"/>
      <c r="MOV808" s="201"/>
      <c r="MOW808" s="201"/>
      <c r="MOX808" s="201"/>
      <c r="MOY808" s="201"/>
      <c r="MOZ808" s="201"/>
      <c r="MPA808" s="201"/>
      <c r="MPB808" s="201"/>
      <c r="MPC808" s="201"/>
      <c r="MPD808" s="201"/>
      <c r="MPE808" s="201"/>
      <c r="MPF808" s="201"/>
      <c r="MPG808" s="201"/>
      <c r="MPH808" s="201"/>
      <c r="MPI808" s="201"/>
      <c r="MPJ808" s="201"/>
      <c r="MPK808" s="201"/>
      <c r="MPL808" s="201"/>
      <c r="MPM808" s="201"/>
      <c r="MPN808" s="201"/>
      <c r="MPO808" s="201"/>
      <c r="MPP808" s="201"/>
      <c r="MPQ808" s="201"/>
      <c r="MPR808" s="201"/>
      <c r="MPS808" s="201"/>
      <c r="MPT808" s="201"/>
      <c r="MPU808" s="201"/>
      <c r="MPV808" s="201"/>
      <c r="MPW808" s="201"/>
      <c r="MPX808" s="201"/>
      <c r="MPY808" s="201"/>
      <c r="MPZ808" s="201"/>
      <c r="MQA808" s="201"/>
      <c r="MQB808" s="201"/>
      <c r="MQC808" s="201"/>
      <c r="MQD808" s="201"/>
      <c r="MQE808" s="201"/>
      <c r="MQF808" s="201"/>
      <c r="MQG808" s="201"/>
      <c r="MQH808" s="201"/>
      <c r="MQI808" s="201"/>
      <c r="MQJ808" s="201"/>
      <c r="MQK808" s="201"/>
      <c r="MQL808" s="201"/>
      <c r="MQM808" s="201"/>
      <c r="MQN808" s="201"/>
      <c r="MQO808" s="201"/>
      <c r="MQP808" s="201"/>
      <c r="MQQ808" s="201"/>
      <c r="MQR808" s="201"/>
      <c r="MQS808" s="201"/>
      <c r="MQT808" s="201"/>
      <c r="MQU808" s="201"/>
      <c r="MQV808" s="201"/>
      <c r="MQW808" s="201"/>
      <c r="MQX808" s="201"/>
      <c r="MQY808" s="201"/>
      <c r="MQZ808" s="201"/>
      <c r="MRA808" s="201"/>
      <c r="MRB808" s="201"/>
      <c r="MRC808" s="201"/>
      <c r="MRD808" s="201"/>
      <c r="MRE808" s="201"/>
      <c r="MRF808" s="201"/>
      <c r="MRG808" s="201"/>
      <c r="MRH808" s="201"/>
      <c r="MRI808" s="201"/>
      <c r="MRJ808" s="201"/>
      <c r="MRK808" s="201"/>
      <c r="MRL808" s="201"/>
      <c r="MRM808" s="201"/>
      <c r="MRN808" s="201"/>
      <c r="MRO808" s="201"/>
      <c r="MRP808" s="201"/>
      <c r="MRQ808" s="201"/>
      <c r="MRR808" s="201"/>
      <c r="MRS808" s="201"/>
      <c r="MRT808" s="201"/>
      <c r="MRU808" s="201"/>
      <c r="MRV808" s="201"/>
      <c r="MRW808" s="201"/>
      <c r="MRX808" s="201"/>
      <c r="MRY808" s="201"/>
      <c r="MRZ808" s="201"/>
      <c r="MSA808" s="201"/>
      <c r="MSB808" s="201"/>
      <c r="MSC808" s="201"/>
      <c r="MSD808" s="201"/>
      <c r="MSE808" s="201"/>
      <c r="MSF808" s="201"/>
      <c r="MSG808" s="201"/>
      <c r="MSH808" s="201"/>
      <c r="MSI808" s="201"/>
      <c r="MSJ808" s="201"/>
      <c r="MSK808" s="201"/>
      <c r="MSL808" s="201"/>
      <c r="MSM808" s="201"/>
      <c r="MSN808" s="201"/>
      <c r="MSO808" s="201"/>
      <c r="MSP808" s="201"/>
      <c r="MSQ808" s="201"/>
      <c r="MSR808" s="201"/>
      <c r="MSS808" s="201"/>
      <c r="MST808" s="201"/>
      <c r="MSU808" s="201"/>
      <c r="MSV808" s="201"/>
      <c r="MSW808" s="201"/>
      <c r="MSX808" s="201"/>
      <c r="MSY808" s="201"/>
      <c r="MSZ808" s="201"/>
      <c r="MTA808" s="201"/>
      <c r="MTB808" s="201"/>
      <c r="MTC808" s="201"/>
      <c r="MTD808" s="201"/>
      <c r="MTE808" s="201"/>
      <c r="MTF808" s="201"/>
      <c r="MTG808" s="201"/>
      <c r="MTH808" s="201"/>
      <c r="MTI808" s="201"/>
      <c r="MTJ808" s="201"/>
      <c r="MTK808" s="201"/>
      <c r="MTL808" s="201"/>
      <c r="MTM808" s="201"/>
      <c r="MTN808" s="201"/>
      <c r="MTO808" s="201"/>
      <c r="MTP808" s="201"/>
      <c r="MTQ808" s="201"/>
      <c r="MTR808" s="201"/>
      <c r="MTS808" s="201"/>
      <c r="MTT808" s="201"/>
      <c r="MTU808" s="201"/>
      <c r="MTV808" s="201"/>
      <c r="MTW808" s="201"/>
      <c r="MTX808" s="201"/>
      <c r="MTY808" s="201"/>
      <c r="MTZ808" s="201"/>
      <c r="MUA808" s="201"/>
      <c r="MUB808" s="201"/>
      <c r="MUC808" s="201"/>
      <c r="MUD808" s="201"/>
      <c r="MUE808" s="201"/>
      <c r="MUF808" s="201"/>
      <c r="MUG808" s="201"/>
      <c r="MUH808" s="201"/>
      <c r="MUI808" s="201"/>
      <c r="MUJ808" s="201"/>
      <c r="MUK808" s="201"/>
      <c r="MUL808" s="201"/>
      <c r="MUM808" s="201"/>
      <c r="MUN808" s="201"/>
      <c r="MUO808" s="201"/>
      <c r="MUP808" s="201"/>
      <c r="MUQ808" s="201"/>
      <c r="MUR808" s="201"/>
      <c r="MUS808" s="201"/>
      <c r="MUT808" s="201"/>
      <c r="MUU808" s="201"/>
      <c r="MUV808" s="201"/>
      <c r="MUW808" s="201"/>
      <c r="MUX808" s="201"/>
      <c r="MUY808" s="201"/>
      <c r="MUZ808" s="201"/>
      <c r="MVA808" s="201"/>
      <c r="MVB808" s="201"/>
      <c r="MVC808" s="201"/>
      <c r="MVD808" s="201"/>
      <c r="MVE808" s="201"/>
      <c r="MVF808" s="201"/>
      <c r="MVG808" s="201"/>
      <c r="MVH808" s="201"/>
      <c r="MVI808" s="201"/>
      <c r="MVJ808" s="201"/>
      <c r="MVK808" s="201"/>
      <c r="MVL808" s="201"/>
      <c r="MVM808" s="201"/>
      <c r="MVN808" s="201"/>
      <c r="MVO808" s="201"/>
      <c r="MVP808" s="201"/>
      <c r="MVQ808" s="201"/>
      <c r="MVR808" s="201"/>
      <c r="MVS808" s="201"/>
      <c r="MVT808" s="201"/>
      <c r="MVU808" s="201"/>
      <c r="MVV808" s="201"/>
      <c r="MVW808" s="201"/>
      <c r="MVX808" s="201"/>
      <c r="MVY808" s="201"/>
      <c r="MVZ808" s="201"/>
      <c r="MWA808" s="201"/>
      <c r="MWB808" s="201"/>
      <c r="MWC808" s="201"/>
      <c r="MWD808" s="201"/>
      <c r="MWE808" s="201"/>
      <c r="MWF808" s="201"/>
      <c r="MWG808" s="201"/>
      <c r="MWH808" s="201"/>
      <c r="MWI808" s="201"/>
      <c r="MWJ808" s="201"/>
      <c r="MWK808" s="201"/>
      <c r="MWL808" s="201"/>
      <c r="MWM808" s="201"/>
      <c r="MWN808" s="201"/>
      <c r="MWO808" s="201"/>
      <c r="MWP808" s="201"/>
      <c r="MWQ808" s="201"/>
      <c r="MWR808" s="201"/>
      <c r="MWS808" s="201"/>
      <c r="MWT808" s="201"/>
      <c r="MWU808" s="201"/>
      <c r="MWV808" s="201"/>
      <c r="MWW808" s="201"/>
      <c r="MWX808" s="201"/>
      <c r="MWY808" s="201"/>
      <c r="MWZ808" s="201"/>
      <c r="MXA808" s="201"/>
      <c r="MXB808" s="201"/>
      <c r="MXC808" s="201"/>
      <c r="MXD808" s="201"/>
      <c r="MXE808" s="201"/>
      <c r="MXF808" s="201"/>
      <c r="MXG808" s="201"/>
      <c r="MXH808" s="201"/>
      <c r="MXI808" s="201"/>
      <c r="MXJ808" s="201"/>
      <c r="MXK808" s="201"/>
      <c r="MXL808" s="201"/>
      <c r="MXM808" s="201"/>
      <c r="MXN808" s="201"/>
      <c r="MXO808" s="201"/>
      <c r="MXP808" s="201"/>
      <c r="MXQ808" s="201"/>
      <c r="MXR808" s="201"/>
      <c r="MXS808" s="201"/>
      <c r="MXT808" s="201"/>
      <c r="MXU808" s="201"/>
      <c r="MXV808" s="201"/>
      <c r="MXW808" s="201"/>
      <c r="MXX808" s="201"/>
      <c r="MXY808" s="201"/>
      <c r="MXZ808" s="201"/>
      <c r="MYA808" s="201"/>
      <c r="MYB808" s="201"/>
      <c r="MYC808" s="201"/>
      <c r="MYD808" s="201"/>
      <c r="MYE808" s="201"/>
      <c r="MYF808" s="201"/>
      <c r="MYG808" s="201"/>
      <c r="MYH808" s="201"/>
      <c r="MYI808" s="201"/>
      <c r="MYJ808" s="201"/>
      <c r="MYK808" s="201"/>
      <c r="MYL808" s="201"/>
      <c r="MYM808" s="201"/>
      <c r="MYN808" s="201"/>
      <c r="MYO808" s="201"/>
      <c r="MYP808" s="201"/>
      <c r="MYQ808" s="201"/>
      <c r="MYR808" s="201"/>
      <c r="MYS808" s="201"/>
      <c r="MYT808" s="201"/>
      <c r="MYU808" s="201"/>
      <c r="MYV808" s="201"/>
      <c r="MYW808" s="201"/>
      <c r="MYX808" s="201"/>
      <c r="MYY808" s="201"/>
      <c r="MYZ808" s="201"/>
      <c r="MZA808" s="201"/>
      <c r="MZB808" s="201"/>
      <c r="MZC808" s="201"/>
      <c r="MZD808" s="201"/>
      <c r="MZE808" s="201"/>
      <c r="MZF808" s="201"/>
      <c r="MZG808" s="201"/>
      <c r="MZH808" s="201"/>
      <c r="MZI808" s="201"/>
      <c r="MZJ808" s="201"/>
      <c r="MZK808" s="201"/>
      <c r="MZL808" s="201"/>
      <c r="MZM808" s="201"/>
      <c r="MZN808" s="201"/>
      <c r="MZO808" s="201"/>
      <c r="MZP808" s="201"/>
      <c r="MZQ808" s="201"/>
      <c r="MZR808" s="201"/>
      <c r="MZS808" s="201"/>
      <c r="MZT808" s="201"/>
      <c r="MZU808" s="201"/>
      <c r="MZV808" s="201"/>
      <c r="MZW808" s="201"/>
      <c r="MZX808" s="201"/>
      <c r="MZY808" s="201"/>
      <c r="MZZ808" s="201"/>
      <c r="NAA808" s="201"/>
      <c r="NAB808" s="201"/>
      <c r="NAC808" s="201"/>
      <c r="NAD808" s="201"/>
      <c r="NAE808" s="201"/>
      <c r="NAF808" s="201"/>
      <c r="NAG808" s="201"/>
      <c r="NAH808" s="201"/>
      <c r="NAI808" s="201"/>
      <c r="NAJ808" s="201"/>
      <c r="NAK808" s="201"/>
      <c r="NAL808" s="201"/>
      <c r="NAM808" s="201"/>
      <c r="NAN808" s="201"/>
      <c r="NAO808" s="201"/>
      <c r="NAP808" s="201"/>
      <c r="NAQ808" s="201"/>
      <c r="NAR808" s="201"/>
      <c r="NAS808" s="201"/>
      <c r="NAT808" s="201"/>
      <c r="NAU808" s="201"/>
      <c r="NAV808" s="201"/>
      <c r="NAW808" s="201"/>
      <c r="NAX808" s="201"/>
      <c r="NAY808" s="201"/>
      <c r="NAZ808" s="201"/>
      <c r="NBA808" s="201"/>
      <c r="NBB808" s="201"/>
      <c r="NBC808" s="201"/>
      <c r="NBD808" s="201"/>
      <c r="NBE808" s="201"/>
      <c r="NBF808" s="201"/>
      <c r="NBG808" s="201"/>
      <c r="NBH808" s="201"/>
      <c r="NBI808" s="201"/>
      <c r="NBJ808" s="201"/>
      <c r="NBK808" s="201"/>
      <c r="NBL808" s="201"/>
      <c r="NBM808" s="201"/>
      <c r="NBN808" s="201"/>
      <c r="NBO808" s="201"/>
      <c r="NBP808" s="201"/>
      <c r="NBQ808" s="201"/>
      <c r="NBR808" s="201"/>
      <c r="NBS808" s="201"/>
      <c r="NBT808" s="201"/>
      <c r="NBU808" s="201"/>
      <c r="NBV808" s="201"/>
      <c r="NBW808" s="201"/>
      <c r="NBX808" s="201"/>
      <c r="NBY808" s="201"/>
      <c r="NBZ808" s="201"/>
      <c r="NCA808" s="201"/>
      <c r="NCB808" s="201"/>
      <c r="NCC808" s="201"/>
      <c r="NCD808" s="201"/>
      <c r="NCE808" s="201"/>
      <c r="NCF808" s="201"/>
      <c r="NCG808" s="201"/>
      <c r="NCH808" s="201"/>
      <c r="NCI808" s="201"/>
      <c r="NCJ808" s="201"/>
      <c r="NCK808" s="201"/>
      <c r="NCL808" s="201"/>
      <c r="NCM808" s="201"/>
      <c r="NCN808" s="201"/>
      <c r="NCO808" s="201"/>
      <c r="NCP808" s="201"/>
      <c r="NCQ808" s="201"/>
      <c r="NCR808" s="201"/>
      <c r="NCS808" s="201"/>
      <c r="NCT808" s="201"/>
      <c r="NCU808" s="201"/>
      <c r="NCV808" s="201"/>
      <c r="NCW808" s="201"/>
      <c r="NCX808" s="201"/>
      <c r="NCY808" s="201"/>
      <c r="NCZ808" s="201"/>
      <c r="NDA808" s="201"/>
      <c r="NDB808" s="201"/>
      <c r="NDC808" s="201"/>
      <c r="NDD808" s="201"/>
      <c r="NDE808" s="201"/>
      <c r="NDF808" s="201"/>
      <c r="NDG808" s="201"/>
      <c r="NDH808" s="201"/>
      <c r="NDI808" s="201"/>
      <c r="NDJ808" s="201"/>
      <c r="NDK808" s="201"/>
      <c r="NDL808" s="201"/>
      <c r="NDM808" s="201"/>
      <c r="NDN808" s="201"/>
      <c r="NDO808" s="201"/>
      <c r="NDP808" s="201"/>
      <c r="NDQ808" s="201"/>
      <c r="NDR808" s="201"/>
      <c r="NDS808" s="201"/>
      <c r="NDT808" s="201"/>
      <c r="NDU808" s="201"/>
      <c r="NDV808" s="201"/>
      <c r="NDW808" s="201"/>
      <c r="NDX808" s="201"/>
      <c r="NDY808" s="201"/>
      <c r="NDZ808" s="201"/>
      <c r="NEA808" s="201"/>
      <c r="NEB808" s="201"/>
      <c r="NEC808" s="201"/>
      <c r="NED808" s="201"/>
      <c r="NEE808" s="201"/>
      <c r="NEF808" s="201"/>
      <c r="NEG808" s="201"/>
      <c r="NEH808" s="201"/>
      <c r="NEI808" s="201"/>
      <c r="NEJ808" s="201"/>
      <c r="NEK808" s="201"/>
      <c r="NEL808" s="201"/>
      <c r="NEM808" s="201"/>
      <c r="NEN808" s="201"/>
      <c r="NEO808" s="201"/>
      <c r="NEP808" s="201"/>
      <c r="NEQ808" s="201"/>
      <c r="NER808" s="201"/>
      <c r="NES808" s="201"/>
      <c r="NET808" s="201"/>
      <c r="NEU808" s="201"/>
      <c r="NEV808" s="201"/>
      <c r="NEW808" s="201"/>
      <c r="NEX808" s="201"/>
      <c r="NEY808" s="201"/>
      <c r="NEZ808" s="201"/>
      <c r="NFA808" s="201"/>
      <c r="NFB808" s="201"/>
      <c r="NFC808" s="201"/>
      <c r="NFD808" s="201"/>
      <c r="NFE808" s="201"/>
      <c r="NFF808" s="201"/>
      <c r="NFG808" s="201"/>
      <c r="NFH808" s="201"/>
      <c r="NFI808" s="201"/>
      <c r="NFJ808" s="201"/>
      <c r="NFK808" s="201"/>
      <c r="NFL808" s="201"/>
      <c r="NFM808" s="201"/>
      <c r="NFN808" s="201"/>
      <c r="NFO808" s="201"/>
      <c r="NFP808" s="201"/>
      <c r="NFQ808" s="201"/>
      <c r="NFR808" s="201"/>
      <c r="NFS808" s="201"/>
      <c r="NFT808" s="201"/>
      <c r="NFU808" s="201"/>
      <c r="NFV808" s="201"/>
      <c r="NFW808" s="201"/>
      <c r="NFX808" s="201"/>
      <c r="NFY808" s="201"/>
      <c r="NFZ808" s="201"/>
      <c r="NGA808" s="201"/>
      <c r="NGB808" s="201"/>
      <c r="NGC808" s="201"/>
      <c r="NGD808" s="201"/>
      <c r="NGE808" s="201"/>
      <c r="NGF808" s="201"/>
      <c r="NGG808" s="201"/>
      <c r="NGH808" s="201"/>
      <c r="NGI808" s="201"/>
      <c r="NGJ808" s="201"/>
      <c r="NGK808" s="201"/>
      <c r="NGL808" s="201"/>
      <c r="NGM808" s="201"/>
      <c r="NGN808" s="201"/>
      <c r="NGO808" s="201"/>
      <c r="NGP808" s="201"/>
      <c r="NGQ808" s="201"/>
      <c r="NGR808" s="201"/>
      <c r="NGS808" s="201"/>
      <c r="NGT808" s="201"/>
      <c r="NGU808" s="201"/>
      <c r="NGV808" s="201"/>
      <c r="NGW808" s="201"/>
      <c r="NGX808" s="201"/>
      <c r="NGY808" s="201"/>
      <c r="NGZ808" s="201"/>
      <c r="NHA808" s="201"/>
      <c r="NHB808" s="201"/>
      <c r="NHC808" s="201"/>
      <c r="NHD808" s="201"/>
      <c r="NHE808" s="201"/>
      <c r="NHF808" s="201"/>
      <c r="NHG808" s="201"/>
      <c r="NHH808" s="201"/>
      <c r="NHI808" s="201"/>
      <c r="NHJ808" s="201"/>
      <c r="NHK808" s="201"/>
      <c r="NHL808" s="201"/>
      <c r="NHM808" s="201"/>
      <c r="NHN808" s="201"/>
      <c r="NHO808" s="201"/>
      <c r="NHP808" s="201"/>
      <c r="NHQ808" s="201"/>
      <c r="NHR808" s="201"/>
      <c r="NHS808" s="201"/>
      <c r="NHT808" s="201"/>
      <c r="NHU808" s="201"/>
      <c r="NHV808" s="201"/>
      <c r="NHW808" s="201"/>
      <c r="NHX808" s="201"/>
      <c r="NHY808" s="201"/>
      <c r="NHZ808" s="201"/>
      <c r="NIA808" s="201"/>
      <c r="NIB808" s="201"/>
      <c r="NIC808" s="201"/>
      <c r="NID808" s="201"/>
      <c r="NIE808" s="201"/>
      <c r="NIF808" s="201"/>
      <c r="NIG808" s="201"/>
      <c r="NIH808" s="201"/>
      <c r="NII808" s="201"/>
      <c r="NIJ808" s="201"/>
      <c r="NIK808" s="201"/>
      <c r="NIL808" s="201"/>
      <c r="NIM808" s="201"/>
      <c r="NIN808" s="201"/>
      <c r="NIO808" s="201"/>
      <c r="NIP808" s="201"/>
      <c r="NIQ808" s="201"/>
      <c r="NIR808" s="201"/>
      <c r="NIS808" s="201"/>
      <c r="NIT808" s="201"/>
      <c r="NIU808" s="201"/>
      <c r="NIV808" s="201"/>
      <c r="NIW808" s="201"/>
      <c r="NIX808" s="201"/>
      <c r="NIY808" s="201"/>
      <c r="NIZ808" s="201"/>
      <c r="NJA808" s="201"/>
      <c r="NJB808" s="201"/>
      <c r="NJC808" s="201"/>
      <c r="NJD808" s="201"/>
      <c r="NJE808" s="201"/>
      <c r="NJF808" s="201"/>
      <c r="NJG808" s="201"/>
      <c r="NJH808" s="201"/>
      <c r="NJI808" s="201"/>
      <c r="NJJ808" s="201"/>
      <c r="NJK808" s="201"/>
      <c r="NJL808" s="201"/>
      <c r="NJM808" s="201"/>
      <c r="NJN808" s="201"/>
      <c r="NJO808" s="201"/>
      <c r="NJP808" s="201"/>
      <c r="NJQ808" s="201"/>
      <c r="NJR808" s="201"/>
      <c r="NJS808" s="201"/>
      <c r="NJT808" s="201"/>
      <c r="NJU808" s="201"/>
      <c r="NJV808" s="201"/>
      <c r="NJW808" s="201"/>
      <c r="NJX808" s="201"/>
      <c r="NJY808" s="201"/>
      <c r="NJZ808" s="201"/>
      <c r="NKA808" s="201"/>
      <c r="NKB808" s="201"/>
      <c r="NKC808" s="201"/>
      <c r="NKD808" s="201"/>
      <c r="NKE808" s="201"/>
      <c r="NKF808" s="201"/>
      <c r="NKG808" s="201"/>
      <c r="NKH808" s="201"/>
      <c r="NKI808" s="201"/>
      <c r="NKJ808" s="201"/>
      <c r="NKK808" s="201"/>
      <c r="NKL808" s="201"/>
      <c r="NKM808" s="201"/>
      <c r="NKN808" s="201"/>
      <c r="NKO808" s="201"/>
      <c r="NKP808" s="201"/>
      <c r="NKQ808" s="201"/>
      <c r="NKR808" s="201"/>
      <c r="NKS808" s="201"/>
      <c r="NKT808" s="201"/>
      <c r="NKU808" s="201"/>
      <c r="NKV808" s="201"/>
      <c r="NKW808" s="201"/>
      <c r="NKX808" s="201"/>
      <c r="NKY808" s="201"/>
      <c r="NKZ808" s="201"/>
      <c r="NLA808" s="201"/>
      <c r="NLB808" s="201"/>
      <c r="NLC808" s="201"/>
      <c r="NLD808" s="201"/>
      <c r="NLE808" s="201"/>
      <c r="NLF808" s="201"/>
      <c r="NLG808" s="201"/>
      <c r="NLH808" s="201"/>
      <c r="NLI808" s="201"/>
      <c r="NLJ808" s="201"/>
      <c r="NLK808" s="201"/>
      <c r="NLL808" s="201"/>
      <c r="NLM808" s="201"/>
      <c r="NLN808" s="201"/>
      <c r="NLO808" s="201"/>
      <c r="NLP808" s="201"/>
      <c r="NLQ808" s="201"/>
      <c r="NLR808" s="201"/>
      <c r="NLS808" s="201"/>
      <c r="NLT808" s="201"/>
      <c r="NLU808" s="201"/>
      <c r="NLV808" s="201"/>
      <c r="NLW808" s="201"/>
      <c r="NLX808" s="201"/>
      <c r="NLY808" s="201"/>
      <c r="NLZ808" s="201"/>
      <c r="NMA808" s="201"/>
      <c r="NMB808" s="201"/>
      <c r="NMC808" s="201"/>
      <c r="NMD808" s="201"/>
      <c r="NME808" s="201"/>
      <c r="NMF808" s="201"/>
      <c r="NMG808" s="201"/>
      <c r="NMH808" s="201"/>
      <c r="NMI808" s="201"/>
      <c r="NMJ808" s="201"/>
      <c r="NMK808" s="201"/>
      <c r="NML808" s="201"/>
      <c r="NMM808" s="201"/>
      <c r="NMN808" s="201"/>
      <c r="NMO808" s="201"/>
      <c r="NMP808" s="201"/>
      <c r="NMQ808" s="201"/>
      <c r="NMR808" s="201"/>
      <c r="NMS808" s="201"/>
      <c r="NMT808" s="201"/>
      <c r="NMU808" s="201"/>
      <c r="NMV808" s="201"/>
      <c r="NMW808" s="201"/>
      <c r="NMX808" s="201"/>
      <c r="NMY808" s="201"/>
      <c r="NMZ808" s="201"/>
      <c r="NNA808" s="201"/>
      <c r="NNB808" s="201"/>
      <c r="NNC808" s="201"/>
      <c r="NND808" s="201"/>
      <c r="NNE808" s="201"/>
      <c r="NNF808" s="201"/>
      <c r="NNG808" s="201"/>
      <c r="NNH808" s="201"/>
      <c r="NNI808" s="201"/>
      <c r="NNJ808" s="201"/>
      <c r="NNK808" s="201"/>
      <c r="NNL808" s="201"/>
      <c r="NNM808" s="201"/>
      <c r="NNN808" s="201"/>
      <c r="NNO808" s="201"/>
      <c r="NNP808" s="201"/>
      <c r="NNQ808" s="201"/>
      <c r="NNR808" s="201"/>
      <c r="NNS808" s="201"/>
      <c r="NNT808" s="201"/>
      <c r="NNU808" s="201"/>
      <c r="NNV808" s="201"/>
      <c r="NNW808" s="201"/>
      <c r="NNX808" s="201"/>
      <c r="NNY808" s="201"/>
      <c r="NNZ808" s="201"/>
      <c r="NOA808" s="201"/>
      <c r="NOB808" s="201"/>
      <c r="NOC808" s="201"/>
      <c r="NOD808" s="201"/>
      <c r="NOE808" s="201"/>
      <c r="NOF808" s="201"/>
      <c r="NOG808" s="201"/>
      <c r="NOH808" s="201"/>
      <c r="NOI808" s="201"/>
      <c r="NOJ808" s="201"/>
      <c r="NOK808" s="201"/>
      <c r="NOL808" s="201"/>
      <c r="NOM808" s="201"/>
      <c r="NON808" s="201"/>
      <c r="NOO808" s="201"/>
      <c r="NOP808" s="201"/>
      <c r="NOQ808" s="201"/>
      <c r="NOR808" s="201"/>
      <c r="NOS808" s="201"/>
      <c r="NOT808" s="201"/>
      <c r="NOU808" s="201"/>
      <c r="NOV808" s="201"/>
      <c r="NOW808" s="201"/>
      <c r="NOX808" s="201"/>
      <c r="NOY808" s="201"/>
      <c r="NOZ808" s="201"/>
      <c r="NPA808" s="201"/>
      <c r="NPB808" s="201"/>
      <c r="NPC808" s="201"/>
      <c r="NPD808" s="201"/>
      <c r="NPE808" s="201"/>
      <c r="NPF808" s="201"/>
      <c r="NPG808" s="201"/>
      <c r="NPH808" s="201"/>
      <c r="NPI808" s="201"/>
      <c r="NPJ808" s="201"/>
      <c r="NPK808" s="201"/>
      <c r="NPL808" s="201"/>
      <c r="NPM808" s="201"/>
      <c r="NPN808" s="201"/>
      <c r="NPO808" s="201"/>
      <c r="NPP808" s="201"/>
      <c r="NPQ808" s="201"/>
      <c r="NPR808" s="201"/>
      <c r="NPS808" s="201"/>
      <c r="NPT808" s="201"/>
      <c r="NPU808" s="201"/>
      <c r="NPV808" s="201"/>
      <c r="NPW808" s="201"/>
      <c r="NPX808" s="201"/>
      <c r="NPY808" s="201"/>
      <c r="NPZ808" s="201"/>
      <c r="NQA808" s="201"/>
      <c r="NQB808" s="201"/>
      <c r="NQC808" s="201"/>
      <c r="NQD808" s="201"/>
      <c r="NQE808" s="201"/>
      <c r="NQF808" s="201"/>
      <c r="NQG808" s="201"/>
      <c r="NQH808" s="201"/>
      <c r="NQI808" s="201"/>
      <c r="NQJ808" s="201"/>
      <c r="NQK808" s="201"/>
      <c r="NQL808" s="201"/>
      <c r="NQM808" s="201"/>
      <c r="NQN808" s="201"/>
      <c r="NQO808" s="201"/>
      <c r="NQP808" s="201"/>
      <c r="NQQ808" s="201"/>
      <c r="NQR808" s="201"/>
      <c r="NQS808" s="201"/>
      <c r="NQT808" s="201"/>
      <c r="NQU808" s="201"/>
      <c r="NQV808" s="201"/>
      <c r="NQW808" s="201"/>
      <c r="NQX808" s="201"/>
      <c r="NQY808" s="201"/>
      <c r="NQZ808" s="201"/>
      <c r="NRA808" s="201"/>
      <c r="NRB808" s="201"/>
      <c r="NRC808" s="201"/>
      <c r="NRD808" s="201"/>
      <c r="NRE808" s="201"/>
      <c r="NRF808" s="201"/>
      <c r="NRG808" s="201"/>
      <c r="NRH808" s="201"/>
      <c r="NRI808" s="201"/>
      <c r="NRJ808" s="201"/>
      <c r="NRK808" s="201"/>
      <c r="NRL808" s="201"/>
      <c r="NRM808" s="201"/>
      <c r="NRN808" s="201"/>
      <c r="NRO808" s="201"/>
      <c r="NRP808" s="201"/>
      <c r="NRQ808" s="201"/>
      <c r="NRR808" s="201"/>
      <c r="NRS808" s="201"/>
      <c r="NRT808" s="201"/>
      <c r="NRU808" s="201"/>
      <c r="NRV808" s="201"/>
      <c r="NRW808" s="201"/>
      <c r="NRX808" s="201"/>
      <c r="NRY808" s="201"/>
      <c r="NRZ808" s="201"/>
      <c r="NSA808" s="201"/>
      <c r="NSB808" s="201"/>
      <c r="NSC808" s="201"/>
      <c r="NSD808" s="201"/>
      <c r="NSE808" s="201"/>
      <c r="NSF808" s="201"/>
      <c r="NSG808" s="201"/>
      <c r="NSH808" s="201"/>
      <c r="NSI808" s="201"/>
      <c r="NSJ808" s="201"/>
      <c r="NSK808" s="201"/>
      <c r="NSL808" s="201"/>
      <c r="NSM808" s="201"/>
      <c r="NSN808" s="201"/>
      <c r="NSO808" s="201"/>
      <c r="NSP808" s="201"/>
      <c r="NSQ808" s="201"/>
      <c r="NSR808" s="201"/>
      <c r="NSS808" s="201"/>
      <c r="NST808" s="201"/>
      <c r="NSU808" s="201"/>
      <c r="NSV808" s="201"/>
      <c r="NSW808" s="201"/>
      <c r="NSX808" s="201"/>
      <c r="NSY808" s="201"/>
      <c r="NSZ808" s="201"/>
      <c r="NTA808" s="201"/>
      <c r="NTB808" s="201"/>
      <c r="NTC808" s="201"/>
      <c r="NTD808" s="201"/>
      <c r="NTE808" s="201"/>
      <c r="NTF808" s="201"/>
      <c r="NTG808" s="201"/>
      <c r="NTH808" s="201"/>
      <c r="NTI808" s="201"/>
      <c r="NTJ808" s="201"/>
      <c r="NTK808" s="201"/>
      <c r="NTL808" s="201"/>
      <c r="NTM808" s="201"/>
      <c r="NTN808" s="201"/>
      <c r="NTO808" s="201"/>
      <c r="NTP808" s="201"/>
      <c r="NTQ808" s="201"/>
      <c r="NTR808" s="201"/>
      <c r="NTS808" s="201"/>
      <c r="NTT808" s="201"/>
      <c r="NTU808" s="201"/>
      <c r="NTV808" s="201"/>
      <c r="NTW808" s="201"/>
      <c r="NTX808" s="201"/>
      <c r="NTY808" s="201"/>
      <c r="NTZ808" s="201"/>
      <c r="NUA808" s="201"/>
      <c r="NUB808" s="201"/>
      <c r="NUC808" s="201"/>
      <c r="NUD808" s="201"/>
      <c r="NUE808" s="201"/>
      <c r="NUF808" s="201"/>
      <c r="NUG808" s="201"/>
      <c r="NUH808" s="201"/>
      <c r="NUI808" s="201"/>
      <c r="NUJ808" s="201"/>
      <c r="NUK808" s="201"/>
      <c r="NUL808" s="201"/>
      <c r="NUM808" s="201"/>
      <c r="NUN808" s="201"/>
      <c r="NUO808" s="201"/>
      <c r="NUP808" s="201"/>
      <c r="NUQ808" s="201"/>
      <c r="NUR808" s="201"/>
      <c r="NUS808" s="201"/>
      <c r="NUT808" s="201"/>
      <c r="NUU808" s="201"/>
      <c r="NUV808" s="201"/>
      <c r="NUW808" s="201"/>
      <c r="NUX808" s="201"/>
      <c r="NUY808" s="201"/>
      <c r="NUZ808" s="201"/>
      <c r="NVA808" s="201"/>
      <c r="NVB808" s="201"/>
      <c r="NVC808" s="201"/>
      <c r="NVD808" s="201"/>
      <c r="NVE808" s="201"/>
      <c r="NVF808" s="201"/>
      <c r="NVG808" s="201"/>
      <c r="NVH808" s="201"/>
      <c r="NVI808" s="201"/>
      <c r="NVJ808" s="201"/>
      <c r="NVK808" s="201"/>
      <c r="NVL808" s="201"/>
      <c r="NVM808" s="201"/>
      <c r="NVN808" s="201"/>
      <c r="NVO808" s="201"/>
      <c r="NVP808" s="201"/>
      <c r="NVQ808" s="201"/>
      <c r="NVR808" s="201"/>
      <c r="NVS808" s="201"/>
      <c r="NVT808" s="201"/>
      <c r="NVU808" s="201"/>
      <c r="NVV808" s="201"/>
      <c r="NVW808" s="201"/>
      <c r="NVX808" s="201"/>
      <c r="NVY808" s="201"/>
      <c r="NVZ808" s="201"/>
      <c r="NWA808" s="201"/>
      <c r="NWB808" s="201"/>
      <c r="NWC808" s="201"/>
      <c r="NWD808" s="201"/>
      <c r="NWE808" s="201"/>
      <c r="NWF808" s="201"/>
      <c r="NWG808" s="201"/>
      <c r="NWH808" s="201"/>
      <c r="NWI808" s="201"/>
      <c r="NWJ808" s="201"/>
      <c r="NWK808" s="201"/>
      <c r="NWL808" s="201"/>
      <c r="NWM808" s="201"/>
      <c r="NWN808" s="201"/>
      <c r="NWO808" s="201"/>
      <c r="NWP808" s="201"/>
      <c r="NWQ808" s="201"/>
      <c r="NWR808" s="201"/>
      <c r="NWS808" s="201"/>
      <c r="NWT808" s="201"/>
      <c r="NWU808" s="201"/>
      <c r="NWV808" s="201"/>
      <c r="NWW808" s="201"/>
      <c r="NWX808" s="201"/>
      <c r="NWY808" s="201"/>
      <c r="NWZ808" s="201"/>
      <c r="NXA808" s="201"/>
      <c r="NXB808" s="201"/>
      <c r="NXC808" s="201"/>
      <c r="NXD808" s="201"/>
      <c r="NXE808" s="201"/>
      <c r="NXF808" s="201"/>
      <c r="NXG808" s="201"/>
      <c r="NXH808" s="201"/>
      <c r="NXI808" s="201"/>
      <c r="NXJ808" s="201"/>
      <c r="NXK808" s="201"/>
      <c r="NXL808" s="201"/>
      <c r="NXM808" s="201"/>
      <c r="NXN808" s="201"/>
      <c r="NXO808" s="201"/>
      <c r="NXP808" s="201"/>
      <c r="NXQ808" s="201"/>
      <c r="NXR808" s="201"/>
      <c r="NXS808" s="201"/>
      <c r="NXT808" s="201"/>
      <c r="NXU808" s="201"/>
      <c r="NXV808" s="201"/>
      <c r="NXW808" s="201"/>
      <c r="NXX808" s="201"/>
      <c r="NXY808" s="201"/>
      <c r="NXZ808" s="201"/>
      <c r="NYA808" s="201"/>
      <c r="NYB808" s="201"/>
      <c r="NYC808" s="201"/>
      <c r="NYD808" s="201"/>
      <c r="NYE808" s="201"/>
      <c r="NYF808" s="201"/>
      <c r="NYG808" s="201"/>
      <c r="NYH808" s="201"/>
      <c r="NYI808" s="201"/>
      <c r="NYJ808" s="201"/>
      <c r="NYK808" s="201"/>
      <c r="NYL808" s="201"/>
      <c r="NYM808" s="201"/>
      <c r="NYN808" s="201"/>
      <c r="NYO808" s="201"/>
      <c r="NYP808" s="201"/>
      <c r="NYQ808" s="201"/>
      <c r="NYR808" s="201"/>
      <c r="NYS808" s="201"/>
      <c r="NYT808" s="201"/>
      <c r="NYU808" s="201"/>
      <c r="NYV808" s="201"/>
      <c r="NYW808" s="201"/>
      <c r="NYX808" s="201"/>
      <c r="NYY808" s="201"/>
      <c r="NYZ808" s="201"/>
      <c r="NZA808" s="201"/>
      <c r="NZB808" s="201"/>
      <c r="NZC808" s="201"/>
      <c r="NZD808" s="201"/>
      <c r="NZE808" s="201"/>
      <c r="NZF808" s="201"/>
      <c r="NZG808" s="201"/>
      <c r="NZH808" s="201"/>
      <c r="NZI808" s="201"/>
      <c r="NZJ808" s="201"/>
      <c r="NZK808" s="201"/>
      <c r="NZL808" s="201"/>
      <c r="NZM808" s="201"/>
      <c r="NZN808" s="201"/>
      <c r="NZO808" s="201"/>
      <c r="NZP808" s="201"/>
      <c r="NZQ808" s="201"/>
      <c r="NZR808" s="201"/>
      <c r="NZS808" s="201"/>
      <c r="NZT808" s="201"/>
      <c r="NZU808" s="201"/>
      <c r="NZV808" s="201"/>
      <c r="NZW808" s="201"/>
      <c r="NZX808" s="201"/>
      <c r="NZY808" s="201"/>
      <c r="NZZ808" s="201"/>
      <c r="OAA808" s="201"/>
      <c r="OAB808" s="201"/>
      <c r="OAC808" s="201"/>
      <c r="OAD808" s="201"/>
      <c r="OAE808" s="201"/>
      <c r="OAF808" s="201"/>
      <c r="OAG808" s="201"/>
      <c r="OAH808" s="201"/>
      <c r="OAI808" s="201"/>
      <c r="OAJ808" s="201"/>
      <c r="OAK808" s="201"/>
      <c r="OAL808" s="201"/>
      <c r="OAM808" s="201"/>
      <c r="OAN808" s="201"/>
      <c r="OAO808" s="201"/>
      <c r="OAP808" s="201"/>
      <c r="OAQ808" s="201"/>
      <c r="OAR808" s="201"/>
      <c r="OAS808" s="201"/>
      <c r="OAT808" s="201"/>
      <c r="OAU808" s="201"/>
      <c r="OAV808" s="201"/>
      <c r="OAW808" s="201"/>
      <c r="OAX808" s="201"/>
      <c r="OAY808" s="201"/>
      <c r="OAZ808" s="201"/>
      <c r="OBA808" s="201"/>
      <c r="OBB808" s="201"/>
      <c r="OBC808" s="201"/>
      <c r="OBD808" s="201"/>
      <c r="OBE808" s="201"/>
      <c r="OBF808" s="201"/>
      <c r="OBG808" s="201"/>
      <c r="OBH808" s="201"/>
      <c r="OBI808" s="201"/>
      <c r="OBJ808" s="201"/>
      <c r="OBK808" s="201"/>
      <c r="OBL808" s="201"/>
      <c r="OBM808" s="201"/>
      <c r="OBN808" s="201"/>
      <c r="OBO808" s="201"/>
      <c r="OBP808" s="201"/>
      <c r="OBQ808" s="201"/>
      <c r="OBR808" s="201"/>
      <c r="OBS808" s="201"/>
      <c r="OBT808" s="201"/>
      <c r="OBU808" s="201"/>
      <c r="OBV808" s="201"/>
      <c r="OBW808" s="201"/>
      <c r="OBX808" s="201"/>
      <c r="OBY808" s="201"/>
      <c r="OBZ808" s="201"/>
      <c r="OCA808" s="201"/>
      <c r="OCB808" s="201"/>
      <c r="OCC808" s="201"/>
      <c r="OCD808" s="201"/>
      <c r="OCE808" s="201"/>
      <c r="OCF808" s="201"/>
      <c r="OCG808" s="201"/>
      <c r="OCH808" s="201"/>
      <c r="OCI808" s="201"/>
      <c r="OCJ808" s="201"/>
      <c r="OCK808" s="201"/>
      <c r="OCL808" s="201"/>
      <c r="OCM808" s="201"/>
      <c r="OCN808" s="201"/>
      <c r="OCO808" s="201"/>
      <c r="OCP808" s="201"/>
      <c r="OCQ808" s="201"/>
      <c r="OCR808" s="201"/>
      <c r="OCS808" s="201"/>
      <c r="OCT808" s="201"/>
      <c r="OCU808" s="201"/>
      <c r="OCV808" s="201"/>
      <c r="OCW808" s="201"/>
      <c r="OCX808" s="201"/>
      <c r="OCY808" s="201"/>
      <c r="OCZ808" s="201"/>
      <c r="ODA808" s="201"/>
      <c r="ODB808" s="201"/>
      <c r="ODC808" s="201"/>
      <c r="ODD808" s="201"/>
      <c r="ODE808" s="201"/>
      <c r="ODF808" s="201"/>
      <c r="ODG808" s="201"/>
      <c r="ODH808" s="201"/>
      <c r="ODI808" s="201"/>
      <c r="ODJ808" s="201"/>
      <c r="ODK808" s="201"/>
      <c r="ODL808" s="201"/>
      <c r="ODM808" s="201"/>
      <c r="ODN808" s="201"/>
      <c r="ODO808" s="201"/>
      <c r="ODP808" s="201"/>
      <c r="ODQ808" s="201"/>
      <c r="ODR808" s="201"/>
      <c r="ODS808" s="201"/>
      <c r="ODT808" s="201"/>
      <c r="ODU808" s="201"/>
      <c r="ODV808" s="201"/>
      <c r="ODW808" s="201"/>
      <c r="ODX808" s="201"/>
      <c r="ODY808" s="201"/>
      <c r="ODZ808" s="201"/>
      <c r="OEA808" s="201"/>
      <c r="OEB808" s="201"/>
      <c r="OEC808" s="201"/>
      <c r="OED808" s="201"/>
      <c r="OEE808" s="201"/>
      <c r="OEF808" s="201"/>
      <c r="OEG808" s="201"/>
      <c r="OEH808" s="201"/>
      <c r="OEI808" s="201"/>
      <c r="OEJ808" s="201"/>
      <c r="OEK808" s="201"/>
      <c r="OEL808" s="201"/>
      <c r="OEM808" s="201"/>
      <c r="OEN808" s="201"/>
      <c r="OEO808" s="201"/>
      <c r="OEP808" s="201"/>
      <c r="OEQ808" s="201"/>
      <c r="OER808" s="201"/>
      <c r="OES808" s="201"/>
      <c r="OET808" s="201"/>
      <c r="OEU808" s="201"/>
      <c r="OEV808" s="201"/>
      <c r="OEW808" s="201"/>
      <c r="OEX808" s="201"/>
      <c r="OEY808" s="201"/>
      <c r="OEZ808" s="201"/>
      <c r="OFA808" s="201"/>
      <c r="OFB808" s="201"/>
      <c r="OFC808" s="201"/>
      <c r="OFD808" s="201"/>
      <c r="OFE808" s="201"/>
      <c r="OFF808" s="201"/>
      <c r="OFG808" s="201"/>
      <c r="OFH808" s="201"/>
      <c r="OFI808" s="201"/>
      <c r="OFJ808" s="201"/>
      <c r="OFK808" s="201"/>
      <c r="OFL808" s="201"/>
      <c r="OFM808" s="201"/>
      <c r="OFN808" s="201"/>
      <c r="OFO808" s="201"/>
      <c r="OFP808" s="201"/>
      <c r="OFQ808" s="201"/>
      <c r="OFR808" s="201"/>
      <c r="OFS808" s="201"/>
      <c r="OFT808" s="201"/>
      <c r="OFU808" s="201"/>
      <c r="OFV808" s="201"/>
      <c r="OFW808" s="201"/>
      <c r="OFX808" s="201"/>
      <c r="OFY808" s="201"/>
      <c r="OFZ808" s="201"/>
      <c r="OGA808" s="201"/>
      <c r="OGB808" s="201"/>
      <c r="OGC808" s="201"/>
      <c r="OGD808" s="201"/>
      <c r="OGE808" s="201"/>
      <c r="OGF808" s="201"/>
      <c r="OGG808" s="201"/>
      <c r="OGH808" s="201"/>
      <c r="OGI808" s="201"/>
      <c r="OGJ808" s="201"/>
      <c r="OGK808" s="201"/>
      <c r="OGL808" s="201"/>
      <c r="OGM808" s="201"/>
      <c r="OGN808" s="201"/>
      <c r="OGO808" s="201"/>
      <c r="OGP808" s="201"/>
      <c r="OGQ808" s="201"/>
      <c r="OGR808" s="201"/>
      <c r="OGS808" s="201"/>
      <c r="OGT808" s="201"/>
      <c r="OGU808" s="201"/>
      <c r="OGV808" s="201"/>
      <c r="OGW808" s="201"/>
      <c r="OGX808" s="201"/>
      <c r="OGY808" s="201"/>
      <c r="OGZ808" s="201"/>
      <c r="OHA808" s="201"/>
      <c r="OHB808" s="201"/>
      <c r="OHC808" s="201"/>
      <c r="OHD808" s="201"/>
      <c r="OHE808" s="201"/>
      <c r="OHF808" s="201"/>
      <c r="OHG808" s="201"/>
      <c r="OHH808" s="201"/>
      <c r="OHI808" s="201"/>
      <c r="OHJ808" s="201"/>
      <c r="OHK808" s="201"/>
      <c r="OHL808" s="201"/>
      <c r="OHM808" s="201"/>
      <c r="OHN808" s="201"/>
      <c r="OHO808" s="201"/>
      <c r="OHP808" s="201"/>
      <c r="OHQ808" s="201"/>
      <c r="OHR808" s="201"/>
      <c r="OHS808" s="201"/>
      <c r="OHT808" s="201"/>
      <c r="OHU808" s="201"/>
      <c r="OHV808" s="201"/>
      <c r="OHW808" s="201"/>
      <c r="OHX808" s="201"/>
      <c r="OHY808" s="201"/>
      <c r="OHZ808" s="201"/>
      <c r="OIA808" s="201"/>
      <c r="OIB808" s="201"/>
      <c r="OIC808" s="201"/>
      <c r="OID808" s="201"/>
      <c r="OIE808" s="201"/>
      <c r="OIF808" s="201"/>
      <c r="OIG808" s="201"/>
      <c r="OIH808" s="201"/>
      <c r="OII808" s="201"/>
      <c r="OIJ808" s="201"/>
      <c r="OIK808" s="201"/>
      <c r="OIL808" s="201"/>
      <c r="OIM808" s="201"/>
      <c r="OIN808" s="201"/>
      <c r="OIO808" s="201"/>
      <c r="OIP808" s="201"/>
      <c r="OIQ808" s="201"/>
      <c r="OIR808" s="201"/>
      <c r="OIS808" s="201"/>
      <c r="OIT808" s="201"/>
      <c r="OIU808" s="201"/>
      <c r="OIV808" s="201"/>
      <c r="OIW808" s="201"/>
      <c r="OIX808" s="201"/>
      <c r="OIY808" s="201"/>
      <c r="OIZ808" s="201"/>
      <c r="OJA808" s="201"/>
      <c r="OJB808" s="201"/>
      <c r="OJC808" s="201"/>
      <c r="OJD808" s="201"/>
      <c r="OJE808" s="201"/>
      <c r="OJF808" s="201"/>
      <c r="OJG808" s="201"/>
      <c r="OJH808" s="201"/>
      <c r="OJI808" s="201"/>
      <c r="OJJ808" s="201"/>
      <c r="OJK808" s="201"/>
      <c r="OJL808" s="201"/>
      <c r="OJM808" s="201"/>
      <c r="OJN808" s="201"/>
      <c r="OJO808" s="201"/>
      <c r="OJP808" s="201"/>
      <c r="OJQ808" s="201"/>
      <c r="OJR808" s="201"/>
      <c r="OJS808" s="201"/>
      <c r="OJT808" s="201"/>
      <c r="OJU808" s="201"/>
      <c r="OJV808" s="201"/>
      <c r="OJW808" s="201"/>
      <c r="OJX808" s="201"/>
      <c r="OJY808" s="201"/>
      <c r="OJZ808" s="201"/>
      <c r="OKA808" s="201"/>
      <c r="OKB808" s="201"/>
      <c r="OKC808" s="201"/>
      <c r="OKD808" s="201"/>
      <c r="OKE808" s="201"/>
      <c r="OKF808" s="201"/>
      <c r="OKG808" s="201"/>
      <c r="OKH808" s="201"/>
      <c r="OKI808" s="201"/>
      <c r="OKJ808" s="201"/>
      <c r="OKK808" s="201"/>
      <c r="OKL808" s="201"/>
      <c r="OKM808" s="201"/>
      <c r="OKN808" s="201"/>
      <c r="OKO808" s="201"/>
      <c r="OKP808" s="201"/>
      <c r="OKQ808" s="201"/>
      <c r="OKR808" s="201"/>
      <c r="OKS808" s="201"/>
      <c r="OKT808" s="201"/>
      <c r="OKU808" s="201"/>
      <c r="OKV808" s="201"/>
      <c r="OKW808" s="201"/>
      <c r="OKX808" s="201"/>
      <c r="OKY808" s="201"/>
      <c r="OKZ808" s="201"/>
      <c r="OLA808" s="201"/>
      <c r="OLB808" s="201"/>
      <c r="OLC808" s="201"/>
      <c r="OLD808" s="201"/>
      <c r="OLE808" s="201"/>
      <c r="OLF808" s="201"/>
      <c r="OLG808" s="201"/>
      <c r="OLH808" s="201"/>
      <c r="OLI808" s="201"/>
      <c r="OLJ808" s="201"/>
      <c r="OLK808" s="201"/>
      <c r="OLL808" s="201"/>
      <c r="OLM808" s="201"/>
      <c r="OLN808" s="201"/>
      <c r="OLO808" s="201"/>
      <c r="OLP808" s="201"/>
      <c r="OLQ808" s="201"/>
      <c r="OLR808" s="201"/>
      <c r="OLS808" s="201"/>
      <c r="OLT808" s="201"/>
      <c r="OLU808" s="201"/>
      <c r="OLV808" s="201"/>
      <c r="OLW808" s="201"/>
      <c r="OLX808" s="201"/>
      <c r="OLY808" s="201"/>
      <c r="OLZ808" s="201"/>
      <c r="OMA808" s="201"/>
      <c r="OMB808" s="201"/>
      <c r="OMC808" s="201"/>
      <c r="OMD808" s="201"/>
      <c r="OME808" s="201"/>
      <c r="OMF808" s="201"/>
      <c r="OMG808" s="201"/>
      <c r="OMH808" s="201"/>
      <c r="OMI808" s="201"/>
      <c r="OMJ808" s="201"/>
      <c r="OMK808" s="201"/>
      <c r="OML808" s="201"/>
      <c r="OMM808" s="201"/>
      <c r="OMN808" s="201"/>
      <c r="OMO808" s="201"/>
      <c r="OMP808" s="201"/>
      <c r="OMQ808" s="201"/>
      <c r="OMR808" s="201"/>
      <c r="OMS808" s="201"/>
      <c r="OMT808" s="201"/>
      <c r="OMU808" s="201"/>
      <c r="OMV808" s="201"/>
      <c r="OMW808" s="201"/>
      <c r="OMX808" s="201"/>
      <c r="OMY808" s="201"/>
      <c r="OMZ808" s="201"/>
      <c r="ONA808" s="201"/>
      <c r="ONB808" s="201"/>
      <c r="ONC808" s="201"/>
      <c r="OND808" s="201"/>
      <c r="ONE808" s="201"/>
      <c r="ONF808" s="201"/>
      <c r="ONG808" s="201"/>
      <c r="ONH808" s="201"/>
      <c r="ONI808" s="201"/>
      <c r="ONJ808" s="201"/>
      <c r="ONK808" s="201"/>
      <c r="ONL808" s="201"/>
      <c r="ONM808" s="201"/>
      <c r="ONN808" s="201"/>
      <c r="ONO808" s="201"/>
      <c r="ONP808" s="201"/>
      <c r="ONQ808" s="201"/>
      <c r="ONR808" s="201"/>
      <c r="ONS808" s="201"/>
      <c r="ONT808" s="201"/>
      <c r="ONU808" s="201"/>
      <c r="ONV808" s="201"/>
      <c r="ONW808" s="201"/>
      <c r="ONX808" s="201"/>
      <c r="ONY808" s="201"/>
      <c r="ONZ808" s="201"/>
      <c r="OOA808" s="201"/>
      <c r="OOB808" s="201"/>
      <c r="OOC808" s="201"/>
      <c r="OOD808" s="201"/>
      <c r="OOE808" s="201"/>
      <c r="OOF808" s="201"/>
      <c r="OOG808" s="201"/>
      <c r="OOH808" s="201"/>
      <c r="OOI808" s="201"/>
      <c r="OOJ808" s="201"/>
      <c r="OOK808" s="201"/>
      <c r="OOL808" s="201"/>
      <c r="OOM808" s="201"/>
      <c r="OON808" s="201"/>
      <c r="OOO808" s="201"/>
      <c r="OOP808" s="201"/>
      <c r="OOQ808" s="201"/>
      <c r="OOR808" s="201"/>
      <c r="OOS808" s="201"/>
      <c r="OOT808" s="201"/>
      <c r="OOU808" s="201"/>
      <c r="OOV808" s="201"/>
      <c r="OOW808" s="201"/>
      <c r="OOX808" s="201"/>
      <c r="OOY808" s="201"/>
      <c r="OOZ808" s="201"/>
      <c r="OPA808" s="201"/>
      <c r="OPB808" s="201"/>
      <c r="OPC808" s="201"/>
      <c r="OPD808" s="201"/>
      <c r="OPE808" s="201"/>
      <c r="OPF808" s="201"/>
      <c r="OPG808" s="201"/>
      <c r="OPH808" s="201"/>
      <c r="OPI808" s="201"/>
      <c r="OPJ808" s="201"/>
      <c r="OPK808" s="201"/>
      <c r="OPL808" s="201"/>
      <c r="OPM808" s="201"/>
      <c r="OPN808" s="201"/>
      <c r="OPO808" s="201"/>
      <c r="OPP808" s="201"/>
      <c r="OPQ808" s="201"/>
      <c r="OPR808" s="201"/>
      <c r="OPS808" s="201"/>
      <c r="OPT808" s="201"/>
      <c r="OPU808" s="201"/>
      <c r="OPV808" s="201"/>
      <c r="OPW808" s="201"/>
      <c r="OPX808" s="201"/>
      <c r="OPY808" s="201"/>
      <c r="OPZ808" s="201"/>
      <c r="OQA808" s="201"/>
      <c r="OQB808" s="201"/>
      <c r="OQC808" s="201"/>
      <c r="OQD808" s="201"/>
      <c r="OQE808" s="201"/>
      <c r="OQF808" s="201"/>
      <c r="OQG808" s="201"/>
      <c r="OQH808" s="201"/>
      <c r="OQI808" s="201"/>
      <c r="OQJ808" s="201"/>
      <c r="OQK808" s="201"/>
      <c r="OQL808" s="201"/>
      <c r="OQM808" s="201"/>
      <c r="OQN808" s="201"/>
      <c r="OQO808" s="201"/>
      <c r="OQP808" s="201"/>
      <c r="OQQ808" s="201"/>
      <c r="OQR808" s="201"/>
      <c r="OQS808" s="201"/>
      <c r="OQT808" s="201"/>
      <c r="OQU808" s="201"/>
      <c r="OQV808" s="201"/>
      <c r="OQW808" s="201"/>
      <c r="OQX808" s="201"/>
      <c r="OQY808" s="201"/>
      <c r="OQZ808" s="201"/>
      <c r="ORA808" s="201"/>
      <c r="ORB808" s="201"/>
      <c r="ORC808" s="201"/>
      <c r="ORD808" s="201"/>
      <c r="ORE808" s="201"/>
      <c r="ORF808" s="201"/>
      <c r="ORG808" s="201"/>
      <c r="ORH808" s="201"/>
      <c r="ORI808" s="201"/>
      <c r="ORJ808" s="201"/>
      <c r="ORK808" s="201"/>
      <c r="ORL808" s="201"/>
      <c r="ORM808" s="201"/>
      <c r="ORN808" s="201"/>
      <c r="ORO808" s="201"/>
      <c r="ORP808" s="201"/>
      <c r="ORQ808" s="201"/>
      <c r="ORR808" s="201"/>
      <c r="ORS808" s="201"/>
      <c r="ORT808" s="201"/>
      <c r="ORU808" s="201"/>
      <c r="ORV808" s="201"/>
      <c r="ORW808" s="201"/>
      <c r="ORX808" s="201"/>
      <c r="ORY808" s="201"/>
      <c r="ORZ808" s="201"/>
      <c r="OSA808" s="201"/>
      <c r="OSB808" s="201"/>
      <c r="OSC808" s="201"/>
      <c r="OSD808" s="201"/>
      <c r="OSE808" s="201"/>
      <c r="OSF808" s="201"/>
      <c r="OSG808" s="201"/>
      <c r="OSH808" s="201"/>
      <c r="OSI808" s="201"/>
      <c r="OSJ808" s="201"/>
      <c r="OSK808" s="201"/>
      <c r="OSL808" s="201"/>
      <c r="OSM808" s="201"/>
      <c r="OSN808" s="201"/>
      <c r="OSO808" s="201"/>
      <c r="OSP808" s="201"/>
      <c r="OSQ808" s="201"/>
      <c r="OSR808" s="201"/>
      <c r="OSS808" s="201"/>
      <c r="OST808" s="201"/>
      <c r="OSU808" s="201"/>
      <c r="OSV808" s="201"/>
      <c r="OSW808" s="201"/>
      <c r="OSX808" s="201"/>
      <c r="OSY808" s="201"/>
      <c r="OSZ808" s="201"/>
      <c r="OTA808" s="201"/>
      <c r="OTB808" s="201"/>
      <c r="OTC808" s="201"/>
      <c r="OTD808" s="201"/>
      <c r="OTE808" s="201"/>
      <c r="OTF808" s="201"/>
      <c r="OTG808" s="201"/>
      <c r="OTH808" s="201"/>
      <c r="OTI808" s="201"/>
      <c r="OTJ808" s="201"/>
      <c r="OTK808" s="201"/>
      <c r="OTL808" s="201"/>
      <c r="OTM808" s="201"/>
      <c r="OTN808" s="201"/>
      <c r="OTO808" s="201"/>
      <c r="OTP808" s="201"/>
      <c r="OTQ808" s="201"/>
      <c r="OTR808" s="201"/>
      <c r="OTS808" s="201"/>
      <c r="OTT808" s="201"/>
      <c r="OTU808" s="201"/>
      <c r="OTV808" s="201"/>
      <c r="OTW808" s="201"/>
      <c r="OTX808" s="201"/>
      <c r="OTY808" s="201"/>
      <c r="OTZ808" s="201"/>
      <c r="OUA808" s="201"/>
      <c r="OUB808" s="201"/>
      <c r="OUC808" s="201"/>
      <c r="OUD808" s="201"/>
      <c r="OUE808" s="201"/>
      <c r="OUF808" s="201"/>
      <c r="OUG808" s="201"/>
      <c r="OUH808" s="201"/>
      <c r="OUI808" s="201"/>
      <c r="OUJ808" s="201"/>
      <c r="OUK808" s="201"/>
      <c r="OUL808" s="201"/>
      <c r="OUM808" s="201"/>
      <c r="OUN808" s="201"/>
      <c r="OUO808" s="201"/>
      <c r="OUP808" s="201"/>
      <c r="OUQ808" s="201"/>
      <c r="OUR808" s="201"/>
      <c r="OUS808" s="201"/>
      <c r="OUT808" s="201"/>
      <c r="OUU808" s="201"/>
      <c r="OUV808" s="201"/>
      <c r="OUW808" s="201"/>
      <c r="OUX808" s="201"/>
      <c r="OUY808" s="201"/>
      <c r="OUZ808" s="201"/>
      <c r="OVA808" s="201"/>
      <c r="OVB808" s="201"/>
      <c r="OVC808" s="201"/>
      <c r="OVD808" s="201"/>
      <c r="OVE808" s="201"/>
      <c r="OVF808" s="201"/>
      <c r="OVG808" s="201"/>
      <c r="OVH808" s="201"/>
      <c r="OVI808" s="201"/>
      <c r="OVJ808" s="201"/>
      <c r="OVK808" s="201"/>
      <c r="OVL808" s="201"/>
      <c r="OVM808" s="201"/>
      <c r="OVN808" s="201"/>
      <c r="OVO808" s="201"/>
      <c r="OVP808" s="201"/>
      <c r="OVQ808" s="201"/>
      <c r="OVR808" s="201"/>
      <c r="OVS808" s="201"/>
      <c r="OVT808" s="201"/>
      <c r="OVU808" s="201"/>
      <c r="OVV808" s="201"/>
      <c r="OVW808" s="201"/>
      <c r="OVX808" s="201"/>
      <c r="OVY808" s="201"/>
      <c r="OVZ808" s="201"/>
      <c r="OWA808" s="201"/>
      <c r="OWB808" s="201"/>
      <c r="OWC808" s="201"/>
      <c r="OWD808" s="201"/>
      <c r="OWE808" s="201"/>
      <c r="OWF808" s="201"/>
      <c r="OWG808" s="201"/>
      <c r="OWH808" s="201"/>
      <c r="OWI808" s="201"/>
      <c r="OWJ808" s="201"/>
      <c r="OWK808" s="201"/>
      <c r="OWL808" s="201"/>
      <c r="OWM808" s="201"/>
      <c r="OWN808" s="201"/>
      <c r="OWO808" s="201"/>
      <c r="OWP808" s="201"/>
      <c r="OWQ808" s="201"/>
      <c r="OWR808" s="201"/>
      <c r="OWS808" s="201"/>
      <c r="OWT808" s="201"/>
      <c r="OWU808" s="201"/>
      <c r="OWV808" s="201"/>
      <c r="OWW808" s="201"/>
      <c r="OWX808" s="201"/>
      <c r="OWY808" s="201"/>
      <c r="OWZ808" s="201"/>
      <c r="OXA808" s="201"/>
      <c r="OXB808" s="201"/>
      <c r="OXC808" s="201"/>
      <c r="OXD808" s="201"/>
      <c r="OXE808" s="201"/>
      <c r="OXF808" s="201"/>
      <c r="OXG808" s="201"/>
      <c r="OXH808" s="201"/>
      <c r="OXI808" s="201"/>
      <c r="OXJ808" s="201"/>
      <c r="OXK808" s="201"/>
      <c r="OXL808" s="201"/>
      <c r="OXM808" s="201"/>
      <c r="OXN808" s="201"/>
      <c r="OXO808" s="201"/>
      <c r="OXP808" s="201"/>
      <c r="OXQ808" s="201"/>
      <c r="OXR808" s="201"/>
      <c r="OXS808" s="201"/>
      <c r="OXT808" s="201"/>
      <c r="OXU808" s="201"/>
      <c r="OXV808" s="201"/>
      <c r="OXW808" s="201"/>
      <c r="OXX808" s="201"/>
      <c r="OXY808" s="201"/>
      <c r="OXZ808" s="201"/>
      <c r="OYA808" s="201"/>
      <c r="OYB808" s="201"/>
      <c r="OYC808" s="201"/>
      <c r="OYD808" s="201"/>
      <c r="OYE808" s="201"/>
      <c r="OYF808" s="201"/>
      <c r="OYG808" s="201"/>
      <c r="OYH808" s="201"/>
      <c r="OYI808" s="201"/>
      <c r="OYJ808" s="201"/>
      <c r="OYK808" s="201"/>
      <c r="OYL808" s="201"/>
      <c r="OYM808" s="201"/>
      <c r="OYN808" s="201"/>
      <c r="OYO808" s="201"/>
      <c r="OYP808" s="201"/>
      <c r="OYQ808" s="201"/>
      <c r="OYR808" s="201"/>
      <c r="OYS808" s="201"/>
      <c r="OYT808" s="201"/>
      <c r="OYU808" s="201"/>
      <c r="OYV808" s="201"/>
      <c r="OYW808" s="201"/>
      <c r="OYX808" s="201"/>
      <c r="OYY808" s="201"/>
      <c r="OYZ808" s="201"/>
      <c r="OZA808" s="201"/>
      <c r="OZB808" s="201"/>
      <c r="OZC808" s="201"/>
      <c r="OZD808" s="201"/>
      <c r="OZE808" s="201"/>
      <c r="OZF808" s="201"/>
      <c r="OZG808" s="201"/>
      <c r="OZH808" s="201"/>
      <c r="OZI808" s="201"/>
      <c r="OZJ808" s="201"/>
      <c r="OZK808" s="201"/>
      <c r="OZL808" s="201"/>
      <c r="OZM808" s="201"/>
      <c r="OZN808" s="201"/>
      <c r="OZO808" s="201"/>
      <c r="OZP808" s="201"/>
      <c r="OZQ808" s="201"/>
      <c r="OZR808" s="201"/>
      <c r="OZS808" s="201"/>
      <c r="OZT808" s="201"/>
      <c r="OZU808" s="201"/>
      <c r="OZV808" s="201"/>
      <c r="OZW808" s="201"/>
      <c r="OZX808" s="201"/>
      <c r="OZY808" s="201"/>
      <c r="OZZ808" s="201"/>
      <c r="PAA808" s="201"/>
      <c r="PAB808" s="201"/>
      <c r="PAC808" s="201"/>
      <c r="PAD808" s="201"/>
      <c r="PAE808" s="201"/>
      <c r="PAF808" s="201"/>
      <c r="PAG808" s="201"/>
      <c r="PAH808" s="201"/>
      <c r="PAI808" s="201"/>
      <c r="PAJ808" s="201"/>
      <c r="PAK808" s="201"/>
      <c r="PAL808" s="201"/>
      <c r="PAM808" s="201"/>
      <c r="PAN808" s="201"/>
      <c r="PAO808" s="201"/>
      <c r="PAP808" s="201"/>
      <c r="PAQ808" s="201"/>
      <c r="PAR808" s="201"/>
      <c r="PAS808" s="201"/>
      <c r="PAT808" s="201"/>
      <c r="PAU808" s="201"/>
      <c r="PAV808" s="201"/>
      <c r="PAW808" s="201"/>
      <c r="PAX808" s="201"/>
      <c r="PAY808" s="201"/>
      <c r="PAZ808" s="201"/>
      <c r="PBA808" s="201"/>
      <c r="PBB808" s="201"/>
      <c r="PBC808" s="201"/>
      <c r="PBD808" s="201"/>
      <c r="PBE808" s="201"/>
      <c r="PBF808" s="201"/>
      <c r="PBG808" s="201"/>
      <c r="PBH808" s="201"/>
      <c r="PBI808" s="201"/>
      <c r="PBJ808" s="201"/>
      <c r="PBK808" s="201"/>
      <c r="PBL808" s="201"/>
      <c r="PBM808" s="201"/>
      <c r="PBN808" s="201"/>
      <c r="PBO808" s="201"/>
      <c r="PBP808" s="201"/>
      <c r="PBQ808" s="201"/>
      <c r="PBR808" s="201"/>
      <c r="PBS808" s="201"/>
      <c r="PBT808" s="201"/>
      <c r="PBU808" s="201"/>
      <c r="PBV808" s="201"/>
      <c r="PBW808" s="201"/>
      <c r="PBX808" s="201"/>
      <c r="PBY808" s="201"/>
      <c r="PBZ808" s="201"/>
      <c r="PCA808" s="201"/>
      <c r="PCB808" s="201"/>
      <c r="PCC808" s="201"/>
      <c r="PCD808" s="201"/>
      <c r="PCE808" s="201"/>
      <c r="PCF808" s="201"/>
      <c r="PCG808" s="201"/>
      <c r="PCH808" s="201"/>
      <c r="PCI808" s="201"/>
      <c r="PCJ808" s="201"/>
      <c r="PCK808" s="201"/>
      <c r="PCL808" s="201"/>
      <c r="PCM808" s="201"/>
      <c r="PCN808" s="201"/>
      <c r="PCO808" s="201"/>
      <c r="PCP808" s="201"/>
      <c r="PCQ808" s="201"/>
      <c r="PCR808" s="201"/>
      <c r="PCS808" s="201"/>
      <c r="PCT808" s="201"/>
      <c r="PCU808" s="201"/>
      <c r="PCV808" s="201"/>
      <c r="PCW808" s="201"/>
      <c r="PCX808" s="201"/>
      <c r="PCY808" s="201"/>
      <c r="PCZ808" s="201"/>
      <c r="PDA808" s="201"/>
      <c r="PDB808" s="201"/>
      <c r="PDC808" s="201"/>
      <c r="PDD808" s="201"/>
      <c r="PDE808" s="201"/>
      <c r="PDF808" s="201"/>
      <c r="PDG808" s="201"/>
      <c r="PDH808" s="201"/>
      <c r="PDI808" s="201"/>
      <c r="PDJ808" s="201"/>
      <c r="PDK808" s="201"/>
      <c r="PDL808" s="201"/>
      <c r="PDM808" s="201"/>
      <c r="PDN808" s="201"/>
      <c r="PDO808" s="201"/>
      <c r="PDP808" s="201"/>
      <c r="PDQ808" s="201"/>
      <c r="PDR808" s="201"/>
      <c r="PDS808" s="201"/>
      <c r="PDT808" s="201"/>
      <c r="PDU808" s="201"/>
      <c r="PDV808" s="201"/>
      <c r="PDW808" s="201"/>
      <c r="PDX808" s="201"/>
      <c r="PDY808" s="201"/>
      <c r="PDZ808" s="201"/>
      <c r="PEA808" s="201"/>
      <c r="PEB808" s="201"/>
      <c r="PEC808" s="201"/>
      <c r="PED808" s="201"/>
      <c r="PEE808" s="201"/>
      <c r="PEF808" s="201"/>
      <c r="PEG808" s="201"/>
      <c r="PEH808" s="201"/>
      <c r="PEI808" s="201"/>
      <c r="PEJ808" s="201"/>
      <c r="PEK808" s="201"/>
      <c r="PEL808" s="201"/>
      <c r="PEM808" s="201"/>
      <c r="PEN808" s="201"/>
      <c r="PEO808" s="201"/>
      <c r="PEP808" s="201"/>
      <c r="PEQ808" s="201"/>
      <c r="PER808" s="201"/>
      <c r="PES808" s="201"/>
      <c r="PET808" s="201"/>
      <c r="PEU808" s="201"/>
      <c r="PEV808" s="201"/>
      <c r="PEW808" s="201"/>
      <c r="PEX808" s="201"/>
      <c r="PEY808" s="201"/>
      <c r="PEZ808" s="201"/>
      <c r="PFA808" s="201"/>
      <c r="PFB808" s="201"/>
      <c r="PFC808" s="201"/>
      <c r="PFD808" s="201"/>
      <c r="PFE808" s="201"/>
      <c r="PFF808" s="201"/>
      <c r="PFG808" s="201"/>
      <c r="PFH808" s="201"/>
      <c r="PFI808" s="201"/>
      <c r="PFJ808" s="201"/>
      <c r="PFK808" s="201"/>
      <c r="PFL808" s="201"/>
      <c r="PFM808" s="201"/>
      <c r="PFN808" s="201"/>
      <c r="PFO808" s="201"/>
      <c r="PFP808" s="201"/>
      <c r="PFQ808" s="201"/>
      <c r="PFR808" s="201"/>
      <c r="PFS808" s="201"/>
      <c r="PFT808" s="201"/>
      <c r="PFU808" s="201"/>
      <c r="PFV808" s="201"/>
      <c r="PFW808" s="201"/>
      <c r="PFX808" s="201"/>
      <c r="PFY808" s="201"/>
      <c r="PFZ808" s="201"/>
      <c r="PGA808" s="201"/>
      <c r="PGB808" s="201"/>
      <c r="PGC808" s="201"/>
      <c r="PGD808" s="201"/>
      <c r="PGE808" s="201"/>
      <c r="PGF808" s="201"/>
      <c r="PGG808" s="201"/>
      <c r="PGH808" s="201"/>
      <c r="PGI808" s="201"/>
      <c r="PGJ808" s="201"/>
      <c r="PGK808" s="201"/>
      <c r="PGL808" s="201"/>
      <c r="PGM808" s="201"/>
      <c r="PGN808" s="201"/>
      <c r="PGO808" s="201"/>
      <c r="PGP808" s="201"/>
      <c r="PGQ808" s="201"/>
      <c r="PGR808" s="201"/>
      <c r="PGS808" s="201"/>
      <c r="PGT808" s="201"/>
      <c r="PGU808" s="201"/>
      <c r="PGV808" s="201"/>
      <c r="PGW808" s="201"/>
      <c r="PGX808" s="201"/>
      <c r="PGY808" s="201"/>
      <c r="PGZ808" s="201"/>
      <c r="PHA808" s="201"/>
      <c r="PHB808" s="201"/>
      <c r="PHC808" s="201"/>
      <c r="PHD808" s="201"/>
      <c r="PHE808" s="201"/>
      <c r="PHF808" s="201"/>
      <c r="PHG808" s="201"/>
      <c r="PHH808" s="201"/>
      <c r="PHI808" s="201"/>
      <c r="PHJ808" s="201"/>
      <c r="PHK808" s="201"/>
      <c r="PHL808" s="201"/>
      <c r="PHM808" s="201"/>
      <c r="PHN808" s="201"/>
      <c r="PHO808" s="201"/>
      <c r="PHP808" s="201"/>
      <c r="PHQ808" s="201"/>
      <c r="PHR808" s="201"/>
      <c r="PHS808" s="201"/>
      <c r="PHT808" s="201"/>
      <c r="PHU808" s="201"/>
      <c r="PHV808" s="201"/>
      <c r="PHW808" s="201"/>
      <c r="PHX808" s="201"/>
      <c r="PHY808" s="201"/>
      <c r="PHZ808" s="201"/>
      <c r="PIA808" s="201"/>
      <c r="PIB808" s="201"/>
      <c r="PIC808" s="201"/>
      <c r="PID808" s="201"/>
      <c r="PIE808" s="201"/>
      <c r="PIF808" s="201"/>
      <c r="PIG808" s="201"/>
      <c r="PIH808" s="201"/>
      <c r="PII808" s="201"/>
      <c r="PIJ808" s="201"/>
      <c r="PIK808" s="201"/>
      <c r="PIL808" s="201"/>
      <c r="PIM808" s="201"/>
      <c r="PIN808" s="201"/>
      <c r="PIO808" s="201"/>
      <c r="PIP808" s="201"/>
      <c r="PIQ808" s="201"/>
      <c r="PIR808" s="201"/>
      <c r="PIS808" s="201"/>
      <c r="PIT808" s="201"/>
      <c r="PIU808" s="201"/>
      <c r="PIV808" s="201"/>
      <c r="PIW808" s="201"/>
      <c r="PIX808" s="201"/>
      <c r="PIY808" s="201"/>
      <c r="PIZ808" s="201"/>
      <c r="PJA808" s="201"/>
      <c r="PJB808" s="201"/>
      <c r="PJC808" s="201"/>
      <c r="PJD808" s="201"/>
      <c r="PJE808" s="201"/>
      <c r="PJF808" s="201"/>
      <c r="PJG808" s="201"/>
      <c r="PJH808" s="201"/>
      <c r="PJI808" s="201"/>
      <c r="PJJ808" s="201"/>
      <c r="PJK808" s="201"/>
      <c r="PJL808" s="201"/>
      <c r="PJM808" s="201"/>
      <c r="PJN808" s="201"/>
      <c r="PJO808" s="201"/>
      <c r="PJP808" s="201"/>
      <c r="PJQ808" s="201"/>
      <c r="PJR808" s="201"/>
      <c r="PJS808" s="201"/>
      <c r="PJT808" s="201"/>
      <c r="PJU808" s="201"/>
      <c r="PJV808" s="201"/>
      <c r="PJW808" s="201"/>
      <c r="PJX808" s="201"/>
      <c r="PJY808" s="201"/>
      <c r="PJZ808" s="201"/>
      <c r="PKA808" s="201"/>
      <c r="PKB808" s="201"/>
      <c r="PKC808" s="201"/>
      <c r="PKD808" s="201"/>
      <c r="PKE808" s="201"/>
      <c r="PKF808" s="201"/>
      <c r="PKG808" s="201"/>
      <c r="PKH808" s="201"/>
      <c r="PKI808" s="201"/>
      <c r="PKJ808" s="201"/>
      <c r="PKK808" s="201"/>
      <c r="PKL808" s="201"/>
      <c r="PKM808" s="201"/>
      <c r="PKN808" s="201"/>
      <c r="PKO808" s="201"/>
      <c r="PKP808" s="201"/>
      <c r="PKQ808" s="201"/>
      <c r="PKR808" s="201"/>
      <c r="PKS808" s="201"/>
      <c r="PKT808" s="201"/>
      <c r="PKU808" s="201"/>
      <c r="PKV808" s="201"/>
      <c r="PKW808" s="201"/>
      <c r="PKX808" s="201"/>
      <c r="PKY808" s="201"/>
      <c r="PKZ808" s="201"/>
      <c r="PLA808" s="201"/>
      <c r="PLB808" s="201"/>
      <c r="PLC808" s="201"/>
      <c r="PLD808" s="201"/>
      <c r="PLE808" s="201"/>
      <c r="PLF808" s="201"/>
      <c r="PLG808" s="201"/>
      <c r="PLH808" s="201"/>
      <c r="PLI808" s="201"/>
      <c r="PLJ808" s="201"/>
      <c r="PLK808" s="201"/>
      <c r="PLL808" s="201"/>
      <c r="PLM808" s="201"/>
      <c r="PLN808" s="201"/>
      <c r="PLO808" s="201"/>
      <c r="PLP808" s="201"/>
      <c r="PLQ808" s="201"/>
      <c r="PLR808" s="201"/>
      <c r="PLS808" s="201"/>
      <c r="PLT808" s="201"/>
      <c r="PLU808" s="201"/>
      <c r="PLV808" s="201"/>
      <c r="PLW808" s="201"/>
      <c r="PLX808" s="201"/>
      <c r="PLY808" s="201"/>
      <c r="PLZ808" s="201"/>
      <c r="PMA808" s="201"/>
      <c r="PMB808" s="201"/>
      <c r="PMC808" s="201"/>
      <c r="PMD808" s="201"/>
      <c r="PME808" s="201"/>
      <c r="PMF808" s="201"/>
      <c r="PMG808" s="201"/>
      <c r="PMH808" s="201"/>
      <c r="PMI808" s="201"/>
      <c r="PMJ808" s="201"/>
      <c r="PMK808" s="201"/>
      <c r="PML808" s="201"/>
      <c r="PMM808" s="201"/>
      <c r="PMN808" s="201"/>
      <c r="PMO808" s="201"/>
      <c r="PMP808" s="201"/>
      <c r="PMQ808" s="201"/>
      <c r="PMR808" s="201"/>
      <c r="PMS808" s="201"/>
      <c r="PMT808" s="201"/>
      <c r="PMU808" s="201"/>
      <c r="PMV808" s="201"/>
      <c r="PMW808" s="201"/>
      <c r="PMX808" s="201"/>
      <c r="PMY808" s="201"/>
      <c r="PMZ808" s="201"/>
      <c r="PNA808" s="201"/>
      <c r="PNB808" s="201"/>
      <c r="PNC808" s="201"/>
      <c r="PND808" s="201"/>
      <c r="PNE808" s="201"/>
      <c r="PNF808" s="201"/>
      <c r="PNG808" s="201"/>
      <c r="PNH808" s="201"/>
      <c r="PNI808" s="201"/>
      <c r="PNJ808" s="201"/>
      <c r="PNK808" s="201"/>
      <c r="PNL808" s="201"/>
      <c r="PNM808" s="201"/>
      <c r="PNN808" s="201"/>
      <c r="PNO808" s="201"/>
      <c r="PNP808" s="201"/>
      <c r="PNQ808" s="201"/>
      <c r="PNR808" s="201"/>
      <c r="PNS808" s="201"/>
      <c r="PNT808" s="201"/>
      <c r="PNU808" s="201"/>
      <c r="PNV808" s="201"/>
      <c r="PNW808" s="201"/>
      <c r="PNX808" s="201"/>
      <c r="PNY808" s="201"/>
      <c r="PNZ808" s="201"/>
      <c r="POA808" s="201"/>
      <c r="POB808" s="201"/>
      <c r="POC808" s="201"/>
      <c r="POD808" s="201"/>
      <c r="POE808" s="201"/>
      <c r="POF808" s="201"/>
      <c r="POG808" s="201"/>
      <c r="POH808" s="201"/>
      <c r="POI808" s="201"/>
      <c r="POJ808" s="201"/>
      <c r="POK808" s="201"/>
      <c r="POL808" s="201"/>
      <c r="POM808" s="201"/>
      <c r="PON808" s="201"/>
      <c r="POO808" s="201"/>
      <c r="POP808" s="201"/>
      <c r="POQ808" s="201"/>
      <c r="POR808" s="201"/>
      <c r="POS808" s="201"/>
      <c r="POT808" s="201"/>
      <c r="POU808" s="201"/>
      <c r="POV808" s="201"/>
      <c r="POW808" s="201"/>
      <c r="POX808" s="201"/>
      <c r="POY808" s="201"/>
      <c r="POZ808" s="201"/>
      <c r="PPA808" s="201"/>
      <c r="PPB808" s="201"/>
      <c r="PPC808" s="201"/>
      <c r="PPD808" s="201"/>
      <c r="PPE808" s="201"/>
      <c r="PPF808" s="201"/>
      <c r="PPG808" s="201"/>
      <c r="PPH808" s="201"/>
      <c r="PPI808" s="201"/>
      <c r="PPJ808" s="201"/>
      <c r="PPK808" s="201"/>
      <c r="PPL808" s="201"/>
      <c r="PPM808" s="201"/>
      <c r="PPN808" s="201"/>
      <c r="PPO808" s="201"/>
      <c r="PPP808" s="201"/>
      <c r="PPQ808" s="201"/>
      <c r="PPR808" s="201"/>
      <c r="PPS808" s="201"/>
      <c r="PPT808" s="201"/>
      <c r="PPU808" s="201"/>
      <c r="PPV808" s="201"/>
      <c r="PPW808" s="201"/>
      <c r="PPX808" s="201"/>
      <c r="PPY808" s="201"/>
      <c r="PPZ808" s="201"/>
      <c r="PQA808" s="201"/>
      <c r="PQB808" s="201"/>
      <c r="PQC808" s="201"/>
      <c r="PQD808" s="201"/>
      <c r="PQE808" s="201"/>
      <c r="PQF808" s="201"/>
      <c r="PQG808" s="201"/>
      <c r="PQH808" s="201"/>
      <c r="PQI808" s="201"/>
      <c r="PQJ808" s="201"/>
      <c r="PQK808" s="201"/>
      <c r="PQL808" s="201"/>
      <c r="PQM808" s="201"/>
      <c r="PQN808" s="201"/>
      <c r="PQO808" s="201"/>
      <c r="PQP808" s="201"/>
      <c r="PQQ808" s="201"/>
      <c r="PQR808" s="201"/>
      <c r="PQS808" s="201"/>
      <c r="PQT808" s="201"/>
      <c r="PQU808" s="201"/>
      <c r="PQV808" s="201"/>
      <c r="PQW808" s="201"/>
      <c r="PQX808" s="201"/>
      <c r="PQY808" s="201"/>
      <c r="PQZ808" s="201"/>
      <c r="PRA808" s="201"/>
      <c r="PRB808" s="201"/>
      <c r="PRC808" s="201"/>
      <c r="PRD808" s="201"/>
      <c r="PRE808" s="201"/>
      <c r="PRF808" s="201"/>
      <c r="PRG808" s="201"/>
      <c r="PRH808" s="201"/>
      <c r="PRI808" s="201"/>
      <c r="PRJ808" s="201"/>
      <c r="PRK808" s="201"/>
      <c r="PRL808" s="201"/>
      <c r="PRM808" s="201"/>
      <c r="PRN808" s="201"/>
      <c r="PRO808" s="201"/>
      <c r="PRP808" s="201"/>
      <c r="PRQ808" s="201"/>
      <c r="PRR808" s="201"/>
      <c r="PRS808" s="201"/>
      <c r="PRT808" s="201"/>
      <c r="PRU808" s="201"/>
      <c r="PRV808" s="201"/>
      <c r="PRW808" s="201"/>
      <c r="PRX808" s="201"/>
      <c r="PRY808" s="201"/>
      <c r="PRZ808" s="201"/>
      <c r="PSA808" s="201"/>
      <c r="PSB808" s="201"/>
      <c r="PSC808" s="201"/>
      <c r="PSD808" s="201"/>
      <c r="PSE808" s="201"/>
      <c r="PSF808" s="201"/>
      <c r="PSG808" s="201"/>
      <c r="PSH808" s="201"/>
      <c r="PSI808" s="201"/>
      <c r="PSJ808" s="201"/>
      <c r="PSK808" s="201"/>
      <c r="PSL808" s="201"/>
      <c r="PSM808" s="201"/>
      <c r="PSN808" s="201"/>
      <c r="PSO808" s="201"/>
      <c r="PSP808" s="201"/>
      <c r="PSQ808" s="201"/>
      <c r="PSR808" s="201"/>
      <c r="PSS808" s="201"/>
      <c r="PST808" s="201"/>
      <c r="PSU808" s="201"/>
      <c r="PSV808" s="201"/>
      <c r="PSW808" s="201"/>
      <c r="PSX808" s="201"/>
      <c r="PSY808" s="201"/>
      <c r="PSZ808" s="201"/>
      <c r="PTA808" s="201"/>
      <c r="PTB808" s="201"/>
      <c r="PTC808" s="201"/>
      <c r="PTD808" s="201"/>
      <c r="PTE808" s="201"/>
      <c r="PTF808" s="201"/>
      <c r="PTG808" s="201"/>
      <c r="PTH808" s="201"/>
      <c r="PTI808" s="201"/>
      <c r="PTJ808" s="201"/>
      <c r="PTK808" s="201"/>
      <c r="PTL808" s="201"/>
      <c r="PTM808" s="201"/>
      <c r="PTN808" s="201"/>
      <c r="PTO808" s="201"/>
      <c r="PTP808" s="201"/>
      <c r="PTQ808" s="201"/>
      <c r="PTR808" s="201"/>
      <c r="PTS808" s="201"/>
      <c r="PTT808" s="201"/>
      <c r="PTU808" s="201"/>
      <c r="PTV808" s="201"/>
      <c r="PTW808" s="201"/>
      <c r="PTX808" s="201"/>
      <c r="PTY808" s="201"/>
      <c r="PTZ808" s="201"/>
      <c r="PUA808" s="201"/>
      <c r="PUB808" s="201"/>
      <c r="PUC808" s="201"/>
      <c r="PUD808" s="201"/>
      <c r="PUE808" s="201"/>
      <c r="PUF808" s="201"/>
      <c r="PUG808" s="201"/>
      <c r="PUH808" s="201"/>
      <c r="PUI808" s="201"/>
      <c r="PUJ808" s="201"/>
      <c r="PUK808" s="201"/>
      <c r="PUL808" s="201"/>
      <c r="PUM808" s="201"/>
      <c r="PUN808" s="201"/>
      <c r="PUO808" s="201"/>
      <c r="PUP808" s="201"/>
      <c r="PUQ808" s="201"/>
      <c r="PUR808" s="201"/>
      <c r="PUS808" s="201"/>
      <c r="PUT808" s="201"/>
      <c r="PUU808" s="201"/>
      <c r="PUV808" s="201"/>
      <c r="PUW808" s="201"/>
      <c r="PUX808" s="201"/>
      <c r="PUY808" s="201"/>
      <c r="PUZ808" s="201"/>
      <c r="PVA808" s="201"/>
      <c r="PVB808" s="201"/>
      <c r="PVC808" s="201"/>
      <c r="PVD808" s="201"/>
      <c r="PVE808" s="201"/>
      <c r="PVF808" s="201"/>
      <c r="PVG808" s="201"/>
      <c r="PVH808" s="201"/>
      <c r="PVI808" s="201"/>
      <c r="PVJ808" s="201"/>
      <c r="PVK808" s="201"/>
      <c r="PVL808" s="201"/>
      <c r="PVM808" s="201"/>
      <c r="PVN808" s="201"/>
      <c r="PVO808" s="201"/>
      <c r="PVP808" s="201"/>
      <c r="PVQ808" s="201"/>
      <c r="PVR808" s="201"/>
      <c r="PVS808" s="201"/>
      <c r="PVT808" s="201"/>
      <c r="PVU808" s="201"/>
      <c r="PVV808" s="201"/>
      <c r="PVW808" s="201"/>
      <c r="PVX808" s="201"/>
      <c r="PVY808" s="201"/>
      <c r="PVZ808" s="201"/>
      <c r="PWA808" s="201"/>
      <c r="PWB808" s="201"/>
      <c r="PWC808" s="201"/>
      <c r="PWD808" s="201"/>
      <c r="PWE808" s="201"/>
      <c r="PWF808" s="201"/>
      <c r="PWG808" s="201"/>
      <c r="PWH808" s="201"/>
      <c r="PWI808" s="201"/>
      <c r="PWJ808" s="201"/>
      <c r="PWK808" s="201"/>
      <c r="PWL808" s="201"/>
      <c r="PWM808" s="201"/>
      <c r="PWN808" s="201"/>
      <c r="PWO808" s="201"/>
      <c r="PWP808" s="201"/>
      <c r="PWQ808" s="201"/>
      <c r="PWR808" s="201"/>
      <c r="PWS808" s="201"/>
      <c r="PWT808" s="201"/>
      <c r="PWU808" s="201"/>
      <c r="PWV808" s="201"/>
      <c r="PWW808" s="201"/>
      <c r="PWX808" s="201"/>
      <c r="PWY808" s="201"/>
      <c r="PWZ808" s="201"/>
      <c r="PXA808" s="201"/>
      <c r="PXB808" s="201"/>
      <c r="PXC808" s="201"/>
      <c r="PXD808" s="201"/>
      <c r="PXE808" s="201"/>
      <c r="PXF808" s="201"/>
      <c r="PXG808" s="201"/>
      <c r="PXH808" s="201"/>
      <c r="PXI808" s="201"/>
      <c r="PXJ808" s="201"/>
      <c r="PXK808" s="201"/>
      <c r="PXL808" s="201"/>
      <c r="PXM808" s="201"/>
      <c r="PXN808" s="201"/>
      <c r="PXO808" s="201"/>
      <c r="PXP808" s="201"/>
      <c r="PXQ808" s="201"/>
      <c r="PXR808" s="201"/>
      <c r="PXS808" s="201"/>
      <c r="PXT808" s="201"/>
      <c r="PXU808" s="201"/>
      <c r="PXV808" s="201"/>
      <c r="PXW808" s="201"/>
      <c r="PXX808" s="201"/>
      <c r="PXY808" s="201"/>
      <c r="PXZ808" s="201"/>
      <c r="PYA808" s="201"/>
      <c r="PYB808" s="201"/>
      <c r="PYC808" s="201"/>
      <c r="PYD808" s="201"/>
      <c r="PYE808" s="201"/>
      <c r="PYF808" s="201"/>
      <c r="PYG808" s="201"/>
      <c r="PYH808" s="201"/>
      <c r="PYI808" s="201"/>
      <c r="PYJ808" s="201"/>
      <c r="PYK808" s="201"/>
      <c r="PYL808" s="201"/>
      <c r="PYM808" s="201"/>
      <c r="PYN808" s="201"/>
      <c r="PYO808" s="201"/>
      <c r="PYP808" s="201"/>
      <c r="PYQ808" s="201"/>
      <c r="PYR808" s="201"/>
      <c r="PYS808" s="201"/>
      <c r="PYT808" s="201"/>
      <c r="PYU808" s="201"/>
      <c r="PYV808" s="201"/>
      <c r="PYW808" s="201"/>
      <c r="PYX808" s="201"/>
      <c r="PYY808" s="201"/>
      <c r="PYZ808" s="201"/>
      <c r="PZA808" s="201"/>
      <c r="PZB808" s="201"/>
      <c r="PZC808" s="201"/>
      <c r="PZD808" s="201"/>
      <c r="PZE808" s="201"/>
      <c r="PZF808" s="201"/>
      <c r="PZG808" s="201"/>
      <c r="PZH808" s="201"/>
      <c r="PZI808" s="201"/>
      <c r="PZJ808" s="201"/>
      <c r="PZK808" s="201"/>
      <c r="PZL808" s="201"/>
      <c r="PZM808" s="201"/>
      <c r="PZN808" s="201"/>
      <c r="PZO808" s="201"/>
      <c r="PZP808" s="201"/>
      <c r="PZQ808" s="201"/>
      <c r="PZR808" s="201"/>
      <c r="PZS808" s="201"/>
      <c r="PZT808" s="201"/>
      <c r="PZU808" s="201"/>
      <c r="PZV808" s="201"/>
      <c r="PZW808" s="201"/>
      <c r="PZX808" s="201"/>
      <c r="PZY808" s="201"/>
      <c r="PZZ808" s="201"/>
      <c r="QAA808" s="201"/>
      <c r="QAB808" s="201"/>
      <c r="QAC808" s="201"/>
      <c r="QAD808" s="201"/>
      <c r="QAE808" s="201"/>
      <c r="QAF808" s="201"/>
      <c r="QAG808" s="201"/>
      <c r="QAH808" s="201"/>
      <c r="QAI808" s="201"/>
      <c r="QAJ808" s="201"/>
      <c r="QAK808" s="201"/>
      <c r="QAL808" s="201"/>
      <c r="QAM808" s="201"/>
      <c r="QAN808" s="201"/>
      <c r="QAO808" s="201"/>
      <c r="QAP808" s="201"/>
      <c r="QAQ808" s="201"/>
      <c r="QAR808" s="201"/>
      <c r="QAS808" s="201"/>
      <c r="QAT808" s="201"/>
      <c r="QAU808" s="201"/>
      <c r="QAV808" s="201"/>
      <c r="QAW808" s="201"/>
      <c r="QAX808" s="201"/>
      <c r="QAY808" s="201"/>
      <c r="QAZ808" s="201"/>
      <c r="QBA808" s="201"/>
      <c r="QBB808" s="201"/>
      <c r="QBC808" s="201"/>
      <c r="QBD808" s="201"/>
      <c r="QBE808" s="201"/>
      <c r="QBF808" s="201"/>
      <c r="QBG808" s="201"/>
      <c r="QBH808" s="201"/>
      <c r="QBI808" s="201"/>
      <c r="QBJ808" s="201"/>
      <c r="QBK808" s="201"/>
      <c r="QBL808" s="201"/>
      <c r="QBM808" s="201"/>
      <c r="QBN808" s="201"/>
      <c r="QBO808" s="201"/>
      <c r="QBP808" s="201"/>
      <c r="QBQ808" s="201"/>
      <c r="QBR808" s="201"/>
      <c r="QBS808" s="201"/>
      <c r="QBT808" s="201"/>
      <c r="QBU808" s="201"/>
      <c r="QBV808" s="201"/>
      <c r="QBW808" s="201"/>
      <c r="QBX808" s="201"/>
      <c r="QBY808" s="201"/>
      <c r="QBZ808" s="201"/>
      <c r="QCA808" s="201"/>
      <c r="QCB808" s="201"/>
      <c r="QCC808" s="201"/>
      <c r="QCD808" s="201"/>
      <c r="QCE808" s="201"/>
      <c r="QCF808" s="201"/>
      <c r="QCG808" s="201"/>
      <c r="QCH808" s="201"/>
      <c r="QCI808" s="201"/>
      <c r="QCJ808" s="201"/>
      <c r="QCK808" s="201"/>
      <c r="QCL808" s="201"/>
      <c r="QCM808" s="201"/>
      <c r="QCN808" s="201"/>
      <c r="QCO808" s="201"/>
      <c r="QCP808" s="201"/>
      <c r="QCQ808" s="201"/>
      <c r="QCR808" s="201"/>
      <c r="QCS808" s="201"/>
      <c r="QCT808" s="201"/>
      <c r="QCU808" s="201"/>
      <c r="QCV808" s="201"/>
      <c r="QCW808" s="201"/>
      <c r="QCX808" s="201"/>
      <c r="QCY808" s="201"/>
      <c r="QCZ808" s="201"/>
      <c r="QDA808" s="201"/>
      <c r="QDB808" s="201"/>
      <c r="QDC808" s="201"/>
      <c r="QDD808" s="201"/>
      <c r="QDE808" s="201"/>
      <c r="QDF808" s="201"/>
      <c r="QDG808" s="201"/>
      <c r="QDH808" s="201"/>
      <c r="QDI808" s="201"/>
      <c r="QDJ808" s="201"/>
      <c r="QDK808" s="201"/>
      <c r="QDL808" s="201"/>
      <c r="QDM808" s="201"/>
      <c r="QDN808" s="201"/>
      <c r="QDO808" s="201"/>
      <c r="QDP808" s="201"/>
      <c r="QDQ808" s="201"/>
      <c r="QDR808" s="201"/>
      <c r="QDS808" s="201"/>
      <c r="QDT808" s="201"/>
      <c r="QDU808" s="201"/>
      <c r="QDV808" s="201"/>
      <c r="QDW808" s="201"/>
      <c r="QDX808" s="201"/>
      <c r="QDY808" s="201"/>
      <c r="QDZ808" s="201"/>
      <c r="QEA808" s="201"/>
      <c r="QEB808" s="201"/>
      <c r="QEC808" s="201"/>
      <c r="QED808" s="201"/>
      <c r="QEE808" s="201"/>
      <c r="QEF808" s="201"/>
      <c r="QEG808" s="201"/>
      <c r="QEH808" s="201"/>
      <c r="QEI808" s="201"/>
      <c r="QEJ808" s="201"/>
      <c r="QEK808" s="201"/>
      <c r="QEL808" s="201"/>
      <c r="QEM808" s="201"/>
      <c r="QEN808" s="201"/>
      <c r="QEO808" s="201"/>
      <c r="QEP808" s="201"/>
      <c r="QEQ808" s="201"/>
      <c r="QER808" s="201"/>
      <c r="QES808" s="201"/>
      <c r="QET808" s="201"/>
      <c r="QEU808" s="201"/>
      <c r="QEV808" s="201"/>
      <c r="QEW808" s="201"/>
      <c r="QEX808" s="201"/>
      <c r="QEY808" s="201"/>
      <c r="QEZ808" s="201"/>
      <c r="QFA808" s="201"/>
      <c r="QFB808" s="201"/>
      <c r="QFC808" s="201"/>
      <c r="QFD808" s="201"/>
      <c r="QFE808" s="201"/>
      <c r="QFF808" s="201"/>
      <c r="QFG808" s="201"/>
      <c r="QFH808" s="201"/>
      <c r="QFI808" s="201"/>
      <c r="QFJ808" s="201"/>
      <c r="QFK808" s="201"/>
      <c r="QFL808" s="201"/>
      <c r="QFM808" s="201"/>
      <c r="QFN808" s="201"/>
      <c r="QFO808" s="201"/>
      <c r="QFP808" s="201"/>
      <c r="QFQ808" s="201"/>
      <c r="QFR808" s="201"/>
      <c r="QFS808" s="201"/>
      <c r="QFT808" s="201"/>
      <c r="QFU808" s="201"/>
      <c r="QFV808" s="201"/>
      <c r="QFW808" s="201"/>
      <c r="QFX808" s="201"/>
      <c r="QFY808" s="201"/>
      <c r="QFZ808" s="201"/>
      <c r="QGA808" s="201"/>
      <c r="QGB808" s="201"/>
      <c r="QGC808" s="201"/>
      <c r="QGD808" s="201"/>
      <c r="QGE808" s="201"/>
      <c r="QGF808" s="201"/>
      <c r="QGG808" s="201"/>
      <c r="QGH808" s="201"/>
      <c r="QGI808" s="201"/>
      <c r="QGJ808" s="201"/>
      <c r="QGK808" s="201"/>
      <c r="QGL808" s="201"/>
      <c r="QGM808" s="201"/>
      <c r="QGN808" s="201"/>
      <c r="QGO808" s="201"/>
      <c r="QGP808" s="201"/>
      <c r="QGQ808" s="201"/>
      <c r="QGR808" s="201"/>
      <c r="QGS808" s="201"/>
      <c r="QGT808" s="201"/>
      <c r="QGU808" s="201"/>
      <c r="QGV808" s="201"/>
      <c r="QGW808" s="201"/>
      <c r="QGX808" s="201"/>
      <c r="QGY808" s="201"/>
      <c r="QGZ808" s="201"/>
      <c r="QHA808" s="201"/>
      <c r="QHB808" s="201"/>
      <c r="QHC808" s="201"/>
      <c r="QHD808" s="201"/>
      <c r="QHE808" s="201"/>
      <c r="QHF808" s="201"/>
      <c r="QHG808" s="201"/>
      <c r="QHH808" s="201"/>
      <c r="QHI808" s="201"/>
      <c r="QHJ808" s="201"/>
      <c r="QHK808" s="201"/>
      <c r="QHL808" s="201"/>
      <c r="QHM808" s="201"/>
      <c r="QHN808" s="201"/>
      <c r="QHO808" s="201"/>
      <c r="QHP808" s="201"/>
      <c r="QHQ808" s="201"/>
      <c r="QHR808" s="201"/>
      <c r="QHS808" s="201"/>
      <c r="QHT808" s="201"/>
      <c r="QHU808" s="201"/>
      <c r="QHV808" s="201"/>
      <c r="QHW808" s="201"/>
      <c r="QHX808" s="201"/>
      <c r="QHY808" s="201"/>
      <c r="QHZ808" s="201"/>
      <c r="QIA808" s="201"/>
      <c r="QIB808" s="201"/>
      <c r="QIC808" s="201"/>
      <c r="QID808" s="201"/>
      <c r="QIE808" s="201"/>
      <c r="QIF808" s="201"/>
      <c r="QIG808" s="201"/>
      <c r="QIH808" s="201"/>
      <c r="QII808" s="201"/>
      <c r="QIJ808" s="201"/>
      <c r="QIK808" s="201"/>
      <c r="QIL808" s="201"/>
      <c r="QIM808" s="201"/>
      <c r="QIN808" s="201"/>
      <c r="QIO808" s="201"/>
      <c r="QIP808" s="201"/>
      <c r="QIQ808" s="201"/>
      <c r="QIR808" s="201"/>
      <c r="QIS808" s="201"/>
      <c r="QIT808" s="201"/>
      <c r="QIU808" s="201"/>
      <c r="QIV808" s="201"/>
      <c r="QIW808" s="201"/>
      <c r="QIX808" s="201"/>
      <c r="QIY808" s="201"/>
      <c r="QIZ808" s="201"/>
      <c r="QJA808" s="201"/>
      <c r="QJB808" s="201"/>
      <c r="QJC808" s="201"/>
      <c r="QJD808" s="201"/>
      <c r="QJE808" s="201"/>
      <c r="QJF808" s="201"/>
      <c r="QJG808" s="201"/>
      <c r="QJH808" s="201"/>
      <c r="QJI808" s="201"/>
      <c r="QJJ808" s="201"/>
      <c r="QJK808" s="201"/>
      <c r="QJL808" s="201"/>
      <c r="QJM808" s="201"/>
      <c r="QJN808" s="201"/>
      <c r="QJO808" s="201"/>
      <c r="QJP808" s="201"/>
      <c r="QJQ808" s="201"/>
      <c r="QJR808" s="201"/>
      <c r="QJS808" s="201"/>
      <c r="QJT808" s="201"/>
      <c r="QJU808" s="201"/>
      <c r="QJV808" s="201"/>
      <c r="QJW808" s="201"/>
      <c r="QJX808" s="201"/>
      <c r="QJY808" s="201"/>
      <c r="QJZ808" s="201"/>
      <c r="QKA808" s="201"/>
      <c r="QKB808" s="201"/>
      <c r="QKC808" s="201"/>
      <c r="QKD808" s="201"/>
      <c r="QKE808" s="201"/>
      <c r="QKF808" s="201"/>
      <c r="QKG808" s="201"/>
      <c r="QKH808" s="201"/>
      <c r="QKI808" s="201"/>
      <c r="QKJ808" s="201"/>
      <c r="QKK808" s="201"/>
      <c r="QKL808" s="201"/>
      <c r="QKM808" s="201"/>
      <c r="QKN808" s="201"/>
      <c r="QKO808" s="201"/>
      <c r="QKP808" s="201"/>
      <c r="QKQ808" s="201"/>
      <c r="QKR808" s="201"/>
      <c r="QKS808" s="201"/>
      <c r="QKT808" s="201"/>
      <c r="QKU808" s="201"/>
      <c r="QKV808" s="201"/>
      <c r="QKW808" s="201"/>
      <c r="QKX808" s="201"/>
      <c r="QKY808" s="201"/>
      <c r="QKZ808" s="201"/>
      <c r="QLA808" s="201"/>
      <c r="QLB808" s="201"/>
      <c r="QLC808" s="201"/>
      <c r="QLD808" s="201"/>
      <c r="QLE808" s="201"/>
      <c r="QLF808" s="201"/>
      <c r="QLG808" s="201"/>
      <c r="QLH808" s="201"/>
      <c r="QLI808" s="201"/>
      <c r="QLJ808" s="201"/>
      <c r="QLK808" s="201"/>
      <c r="QLL808" s="201"/>
      <c r="QLM808" s="201"/>
      <c r="QLN808" s="201"/>
      <c r="QLO808" s="201"/>
      <c r="QLP808" s="201"/>
      <c r="QLQ808" s="201"/>
      <c r="QLR808" s="201"/>
      <c r="QLS808" s="201"/>
      <c r="QLT808" s="201"/>
      <c r="QLU808" s="201"/>
      <c r="QLV808" s="201"/>
      <c r="QLW808" s="201"/>
      <c r="QLX808" s="201"/>
      <c r="QLY808" s="201"/>
      <c r="QLZ808" s="201"/>
      <c r="QMA808" s="201"/>
      <c r="QMB808" s="201"/>
      <c r="QMC808" s="201"/>
      <c r="QMD808" s="201"/>
      <c r="QME808" s="201"/>
      <c r="QMF808" s="201"/>
      <c r="QMG808" s="201"/>
      <c r="QMH808" s="201"/>
      <c r="QMI808" s="201"/>
      <c r="QMJ808" s="201"/>
      <c r="QMK808" s="201"/>
      <c r="QML808" s="201"/>
      <c r="QMM808" s="201"/>
      <c r="QMN808" s="201"/>
      <c r="QMO808" s="201"/>
      <c r="QMP808" s="201"/>
      <c r="QMQ808" s="201"/>
      <c r="QMR808" s="201"/>
      <c r="QMS808" s="201"/>
      <c r="QMT808" s="201"/>
      <c r="QMU808" s="201"/>
      <c r="QMV808" s="201"/>
      <c r="QMW808" s="201"/>
      <c r="QMX808" s="201"/>
      <c r="QMY808" s="201"/>
      <c r="QMZ808" s="201"/>
      <c r="QNA808" s="201"/>
      <c r="QNB808" s="201"/>
      <c r="QNC808" s="201"/>
      <c r="QND808" s="201"/>
      <c r="QNE808" s="201"/>
      <c r="QNF808" s="201"/>
      <c r="QNG808" s="201"/>
      <c r="QNH808" s="201"/>
      <c r="QNI808" s="201"/>
      <c r="QNJ808" s="201"/>
      <c r="QNK808" s="201"/>
      <c r="QNL808" s="201"/>
      <c r="QNM808" s="201"/>
      <c r="QNN808" s="201"/>
      <c r="QNO808" s="201"/>
      <c r="QNP808" s="201"/>
      <c r="QNQ808" s="201"/>
      <c r="QNR808" s="201"/>
      <c r="QNS808" s="201"/>
      <c r="QNT808" s="201"/>
      <c r="QNU808" s="201"/>
      <c r="QNV808" s="201"/>
      <c r="QNW808" s="201"/>
      <c r="QNX808" s="201"/>
      <c r="QNY808" s="201"/>
      <c r="QNZ808" s="201"/>
      <c r="QOA808" s="201"/>
      <c r="QOB808" s="201"/>
      <c r="QOC808" s="201"/>
      <c r="QOD808" s="201"/>
      <c r="QOE808" s="201"/>
      <c r="QOF808" s="201"/>
      <c r="QOG808" s="201"/>
      <c r="QOH808" s="201"/>
      <c r="QOI808" s="201"/>
      <c r="QOJ808" s="201"/>
      <c r="QOK808" s="201"/>
      <c r="QOL808" s="201"/>
      <c r="QOM808" s="201"/>
      <c r="QON808" s="201"/>
      <c r="QOO808" s="201"/>
      <c r="QOP808" s="201"/>
      <c r="QOQ808" s="201"/>
      <c r="QOR808" s="201"/>
      <c r="QOS808" s="201"/>
      <c r="QOT808" s="201"/>
      <c r="QOU808" s="201"/>
      <c r="QOV808" s="201"/>
      <c r="QOW808" s="201"/>
      <c r="QOX808" s="201"/>
      <c r="QOY808" s="201"/>
      <c r="QOZ808" s="201"/>
      <c r="QPA808" s="201"/>
      <c r="QPB808" s="201"/>
      <c r="QPC808" s="201"/>
      <c r="QPD808" s="201"/>
      <c r="QPE808" s="201"/>
      <c r="QPF808" s="201"/>
      <c r="QPG808" s="201"/>
      <c r="QPH808" s="201"/>
      <c r="QPI808" s="201"/>
      <c r="QPJ808" s="201"/>
      <c r="QPK808" s="201"/>
      <c r="QPL808" s="201"/>
      <c r="QPM808" s="201"/>
      <c r="QPN808" s="201"/>
      <c r="QPO808" s="201"/>
      <c r="QPP808" s="201"/>
      <c r="QPQ808" s="201"/>
      <c r="QPR808" s="201"/>
      <c r="QPS808" s="201"/>
      <c r="QPT808" s="201"/>
      <c r="QPU808" s="201"/>
      <c r="QPV808" s="201"/>
      <c r="QPW808" s="201"/>
      <c r="QPX808" s="201"/>
      <c r="QPY808" s="201"/>
      <c r="QPZ808" s="201"/>
      <c r="QQA808" s="201"/>
      <c r="QQB808" s="201"/>
      <c r="QQC808" s="201"/>
      <c r="QQD808" s="201"/>
      <c r="QQE808" s="201"/>
      <c r="QQF808" s="201"/>
      <c r="QQG808" s="201"/>
      <c r="QQH808" s="201"/>
      <c r="QQI808" s="201"/>
      <c r="QQJ808" s="201"/>
      <c r="QQK808" s="201"/>
      <c r="QQL808" s="201"/>
      <c r="QQM808" s="201"/>
      <c r="QQN808" s="201"/>
      <c r="QQO808" s="201"/>
      <c r="QQP808" s="201"/>
      <c r="QQQ808" s="201"/>
      <c r="QQR808" s="201"/>
      <c r="QQS808" s="201"/>
      <c r="QQT808" s="201"/>
      <c r="QQU808" s="201"/>
      <c r="QQV808" s="201"/>
      <c r="QQW808" s="201"/>
      <c r="QQX808" s="201"/>
      <c r="QQY808" s="201"/>
      <c r="QQZ808" s="201"/>
      <c r="QRA808" s="201"/>
      <c r="QRB808" s="201"/>
      <c r="QRC808" s="201"/>
      <c r="QRD808" s="201"/>
      <c r="QRE808" s="201"/>
      <c r="QRF808" s="201"/>
      <c r="QRG808" s="201"/>
      <c r="QRH808" s="201"/>
      <c r="QRI808" s="201"/>
      <c r="QRJ808" s="201"/>
      <c r="QRK808" s="201"/>
      <c r="QRL808" s="201"/>
      <c r="QRM808" s="201"/>
      <c r="QRN808" s="201"/>
      <c r="QRO808" s="201"/>
      <c r="QRP808" s="201"/>
      <c r="QRQ808" s="201"/>
      <c r="QRR808" s="201"/>
      <c r="QRS808" s="201"/>
      <c r="QRT808" s="201"/>
      <c r="QRU808" s="201"/>
      <c r="QRV808" s="201"/>
      <c r="QRW808" s="201"/>
      <c r="QRX808" s="201"/>
      <c r="QRY808" s="201"/>
      <c r="QRZ808" s="201"/>
      <c r="QSA808" s="201"/>
      <c r="QSB808" s="201"/>
      <c r="QSC808" s="201"/>
      <c r="QSD808" s="201"/>
      <c r="QSE808" s="201"/>
      <c r="QSF808" s="201"/>
      <c r="QSG808" s="201"/>
      <c r="QSH808" s="201"/>
      <c r="QSI808" s="201"/>
      <c r="QSJ808" s="201"/>
      <c r="QSK808" s="201"/>
      <c r="QSL808" s="201"/>
      <c r="QSM808" s="201"/>
      <c r="QSN808" s="201"/>
      <c r="QSO808" s="201"/>
      <c r="QSP808" s="201"/>
      <c r="QSQ808" s="201"/>
      <c r="QSR808" s="201"/>
      <c r="QSS808" s="201"/>
      <c r="QST808" s="201"/>
      <c r="QSU808" s="201"/>
      <c r="QSV808" s="201"/>
      <c r="QSW808" s="201"/>
      <c r="QSX808" s="201"/>
      <c r="QSY808" s="201"/>
      <c r="QSZ808" s="201"/>
      <c r="QTA808" s="201"/>
      <c r="QTB808" s="201"/>
      <c r="QTC808" s="201"/>
      <c r="QTD808" s="201"/>
      <c r="QTE808" s="201"/>
      <c r="QTF808" s="201"/>
      <c r="QTG808" s="201"/>
      <c r="QTH808" s="201"/>
      <c r="QTI808" s="201"/>
      <c r="QTJ808" s="201"/>
      <c r="QTK808" s="201"/>
      <c r="QTL808" s="201"/>
      <c r="QTM808" s="201"/>
      <c r="QTN808" s="201"/>
      <c r="QTO808" s="201"/>
      <c r="QTP808" s="201"/>
      <c r="QTQ808" s="201"/>
      <c r="QTR808" s="201"/>
      <c r="QTS808" s="201"/>
      <c r="QTT808" s="201"/>
      <c r="QTU808" s="201"/>
      <c r="QTV808" s="201"/>
      <c r="QTW808" s="201"/>
      <c r="QTX808" s="201"/>
      <c r="QTY808" s="201"/>
      <c r="QTZ808" s="201"/>
      <c r="QUA808" s="201"/>
      <c r="QUB808" s="201"/>
      <c r="QUC808" s="201"/>
      <c r="QUD808" s="201"/>
      <c r="QUE808" s="201"/>
      <c r="QUF808" s="201"/>
      <c r="QUG808" s="201"/>
      <c r="QUH808" s="201"/>
      <c r="QUI808" s="201"/>
      <c r="QUJ808" s="201"/>
      <c r="QUK808" s="201"/>
      <c r="QUL808" s="201"/>
      <c r="QUM808" s="201"/>
      <c r="QUN808" s="201"/>
      <c r="QUO808" s="201"/>
      <c r="QUP808" s="201"/>
      <c r="QUQ808" s="201"/>
      <c r="QUR808" s="201"/>
      <c r="QUS808" s="201"/>
      <c r="QUT808" s="201"/>
      <c r="QUU808" s="201"/>
      <c r="QUV808" s="201"/>
      <c r="QUW808" s="201"/>
      <c r="QUX808" s="201"/>
      <c r="QUY808" s="201"/>
      <c r="QUZ808" s="201"/>
      <c r="QVA808" s="201"/>
      <c r="QVB808" s="201"/>
      <c r="QVC808" s="201"/>
      <c r="QVD808" s="201"/>
      <c r="QVE808" s="201"/>
      <c r="QVF808" s="201"/>
      <c r="QVG808" s="201"/>
      <c r="QVH808" s="201"/>
      <c r="QVI808" s="201"/>
      <c r="QVJ808" s="201"/>
      <c r="QVK808" s="201"/>
      <c r="QVL808" s="201"/>
      <c r="QVM808" s="201"/>
      <c r="QVN808" s="201"/>
      <c r="QVO808" s="201"/>
      <c r="QVP808" s="201"/>
      <c r="QVQ808" s="201"/>
      <c r="QVR808" s="201"/>
      <c r="QVS808" s="201"/>
      <c r="QVT808" s="201"/>
      <c r="QVU808" s="201"/>
      <c r="QVV808" s="201"/>
      <c r="QVW808" s="201"/>
      <c r="QVX808" s="201"/>
      <c r="QVY808" s="201"/>
      <c r="QVZ808" s="201"/>
      <c r="QWA808" s="201"/>
      <c r="QWB808" s="201"/>
      <c r="QWC808" s="201"/>
      <c r="QWD808" s="201"/>
      <c r="QWE808" s="201"/>
      <c r="QWF808" s="201"/>
      <c r="QWG808" s="201"/>
      <c r="QWH808" s="201"/>
      <c r="QWI808" s="201"/>
      <c r="QWJ808" s="201"/>
      <c r="QWK808" s="201"/>
      <c r="QWL808" s="201"/>
      <c r="QWM808" s="201"/>
      <c r="QWN808" s="201"/>
      <c r="QWO808" s="201"/>
      <c r="QWP808" s="201"/>
      <c r="QWQ808" s="201"/>
      <c r="QWR808" s="201"/>
      <c r="QWS808" s="201"/>
      <c r="QWT808" s="201"/>
      <c r="QWU808" s="201"/>
      <c r="QWV808" s="201"/>
      <c r="QWW808" s="201"/>
      <c r="QWX808" s="201"/>
      <c r="QWY808" s="201"/>
      <c r="QWZ808" s="201"/>
      <c r="QXA808" s="201"/>
      <c r="QXB808" s="201"/>
      <c r="QXC808" s="201"/>
      <c r="QXD808" s="201"/>
      <c r="QXE808" s="201"/>
      <c r="QXF808" s="201"/>
      <c r="QXG808" s="201"/>
      <c r="QXH808" s="201"/>
      <c r="QXI808" s="201"/>
      <c r="QXJ808" s="201"/>
      <c r="QXK808" s="201"/>
      <c r="QXL808" s="201"/>
      <c r="QXM808" s="201"/>
      <c r="QXN808" s="201"/>
      <c r="QXO808" s="201"/>
      <c r="QXP808" s="201"/>
      <c r="QXQ808" s="201"/>
      <c r="QXR808" s="201"/>
      <c r="QXS808" s="201"/>
      <c r="QXT808" s="201"/>
      <c r="QXU808" s="201"/>
      <c r="QXV808" s="201"/>
      <c r="QXW808" s="201"/>
      <c r="QXX808" s="201"/>
      <c r="QXY808" s="201"/>
      <c r="QXZ808" s="201"/>
      <c r="QYA808" s="201"/>
      <c r="QYB808" s="201"/>
      <c r="QYC808" s="201"/>
      <c r="QYD808" s="201"/>
      <c r="QYE808" s="201"/>
      <c r="QYF808" s="201"/>
      <c r="QYG808" s="201"/>
      <c r="QYH808" s="201"/>
      <c r="QYI808" s="201"/>
      <c r="QYJ808" s="201"/>
      <c r="QYK808" s="201"/>
      <c r="QYL808" s="201"/>
      <c r="QYM808" s="201"/>
      <c r="QYN808" s="201"/>
      <c r="QYO808" s="201"/>
      <c r="QYP808" s="201"/>
      <c r="QYQ808" s="201"/>
      <c r="QYR808" s="201"/>
      <c r="QYS808" s="201"/>
      <c r="QYT808" s="201"/>
      <c r="QYU808" s="201"/>
      <c r="QYV808" s="201"/>
      <c r="QYW808" s="201"/>
      <c r="QYX808" s="201"/>
      <c r="QYY808" s="201"/>
      <c r="QYZ808" s="201"/>
      <c r="QZA808" s="201"/>
      <c r="QZB808" s="201"/>
      <c r="QZC808" s="201"/>
      <c r="QZD808" s="201"/>
      <c r="QZE808" s="201"/>
      <c r="QZF808" s="201"/>
      <c r="QZG808" s="201"/>
      <c r="QZH808" s="201"/>
      <c r="QZI808" s="201"/>
      <c r="QZJ808" s="201"/>
      <c r="QZK808" s="201"/>
      <c r="QZL808" s="201"/>
      <c r="QZM808" s="201"/>
      <c r="QZN808" s="201"/>
      <c r="QZO808" s="201"/>
      <c r="QZP808" s="201"/>
      <c r="QZQ808" s="201"/>
      <c r="QZR808" s="201"/>
      <c r="QZS808" s="201"/>
      <c r="QZT808" s="201"/>
      <c r="QZU808" s="201"/>
      <c r="QZV808" s="201"/>
      <c r="QZW808" s="201"/>
      <c r="QZX808" s="201"/>
      <c r="QZY808" s="201"/>
      <c r="QZZ808" s="201"/>
      <c r="RAA808" s="201"/>
      <c r="RAB808" s="201"/>
      <c r="RAC808" s="201"/>
      <c r="RAD808" s="201"/>
      <c r="RAE808" s="201"/>
      <c r="RAF808" s="201"/>
      <c r="RAG808" s="201"/>
      <c r="RAH808" s="201"/>
      <c r="RAI808" s="201"/>
      <c r="RAJ808" s="201"/>
      <c r="RAK808" s="201"/>
      <c r="RAL808" s="201"/>
      <c r="RAM808" s="201"/>
      <c r="RAN808" s="201"/>
      <c r="RAO808" s="201"/>
      <c r="RAP808" s="201"/>
      <c r="RAQ808" s="201"/>
      <c r="RAR808" s="201"/>
      <c r="RAS808" s="201"/>
      <c r="RAT808" s="201"/>
      <c r="RAU808" s="201"/>
      <c r="RAV808" s="201"/>
      <c r="RAW808" s="201"/>
      <c r="RAX808" s="201"/>
      <c r="RAY808" s="201"/>
      <c r="RAZ808" s="201"/>
      <c r="RBA808" s="201"/>
      <c r="RBB808" s="201"/>
      <c r="RBC808" s="201"/>
      <c r="RBD808" s="201"/>
      <c r="RBE808" s="201"/>
      <c r="RBF808" s="201"/>
      <c r="RBG808" s="201"/>
      <c r="RBH808" s="201"/>
      <c r="RBI808" s="201"/>
      <c r="RBJ808" s="201"/>
      <c r="RBK808" s="201"/>
      <c r="RBL808" s="201"/>
      <c r="RBM808" s="201"/>
      <c r="RBN808" s="201"/>
      <c r="RBO808" s="201"/>
      <c r="RBP808" s="201"/>
      <c r="RBQ808" s="201"/>
      <c r="RBR808" s="201"/>
      <c r="RBS808" s="201"/>
      <c r="RBT808" s="201"/>
      <c r="RBU808" s="201"/>
      <c r="RBV808" s="201"/>
      <c r="RBW808" s="201"/>
      <c r="RBX808" s="201"/>
      <c r="RBY808" s="201"/>
      <c r="RBZ808" s="201"/>
      <c r="RCA808" s="201"/>
      <c r="RCB808" s="201"/>
      <c r="RCC808" s="201"/>
      <c r="RCD808" s="201"/>
      <c r="RCE808" s="201"/>
      <c r="RCF808" s="201"/>
      <c r="RCG808" s="201"/>
      <c r="RCH808" s="201"/>
      <c r="RCI808" s="201"/>
      <c r="RCJ808" s="201"/>
      <c r="RCK808" s="201"/>
      <c r="RCL808" s="201"/>
      <c r="RCM808" s="201"/>
      <c r="RCN808" s="201"/>
      <c r="RCO808" s="201"/>
      <c r="RCP808" s="201"/>
      <c r="RCQ808" s="201"/>
      <c r="RCR808" s="201"/>
      <c r="RCS808" s="201"/>
      <c r="RCT808" s="201"/>
      <c r="RCU808" s="201"/>
      <c r="RCV808" s="201"/>
      <c r="RCW808" s="201"/>
      <c r="RCX808" s="201"/>
      <c r="RCY808" s="201"/>
      <c r="RCZ808" s="201"/>
      <c r="RDA808" s="201"/>
      <c r="RDB808" s="201"/>
      <c r="RDC808" s="201"/>
      <c r="RDD808" s="201"/>
      <c r="RDE808" s="201"/>
      <c r="RDF808" s="201"/>
      <c r="RDG808" s="201"/>
      <c r="RDH808" s="201"/>
      <c r="RDI808" s="201"/>
      <c r="RDJ808" s="201"/>
      <c r="RDK808" s="201"/>
      <c r="RDL808" s="201"/>
      <c r="RDM808" s="201"/>
      <c r="RDN808" s="201"/>
      <c r="RDO808" s="201"/>
      <c r="RDP808" s="201"/>
      <c r="RDQ808" s="201"/>
      <c r="RDR808" s="201"/>
      <c r="RDS808" s="201"/>
      <c r="RDT808" s="201"/>
      <c r="RDU808" s="201"/>
      <c r="RDV808" s="201"/>
      <c r="RDW808" s="201"/>
      <c r="RDX808" s="201"/>
      <c r="RDY808" s="201"/>
      <c r="RDZ808" s="201"/>
      <c r="REA808" s="201"/>
      <c r="REB808" s="201"/>
      <c r="REC808" s="201"/>
      <c r="RED808" s="201"/>
      <c r="REE808" s="201"/>
      <c r="REF808" s="201"/>
      <c r="REG808" s="201"/>
      <c r="REH808" s="201"/>
      <c r="REI808" s="201"/>
      <c r="REJ808" s="201"/>
      <c r="REK808" s="201"/>
      <c r="REL808" s="201"/>
      <c r="REM808" s="201"/>
      <c r="REN808" s="201"/>
      <c r="REO808" s="201"/>
      <c r="REP808" s="201"/>
      <c r="REQ808" s="201"/>
      <c r="RER808" s="201"/>
      <c r="RES808" s="201"/>
      <c r="RET808" s="201"/>
      <c r="REU808" s="201"/>
      <c r="REV808" s="201"/>
      <c r="REW808" s="201"/>
      <c r="REX808" s="201"/>
      <c r="REY808" s="201"/>
      <c r="REZ808" s="201"/>
      <c r="RFA808" s="201"/>
      <c r="RFB808" s="201"/>
      <c r="RFC808" s="201"/>
      <c r="RFD808" s="201"/>
      <c r="RFE808" s="201"/>
      <c r="RFF808" s="201"/>
      <c r="RFG808" s="201"/>
      <c r="RFH808" s="201"/>
      <c r="RFI808" s="201"/>
      <c r="RFJ808" s="201"/>
      <c r="RFK808" s="201"/>
      <c r="RFL808" s="201"/>
      <c r="RFM808" s="201"/>
      <c r="RFN808" s="201"/>
      <c r="RFO808" s="201"/>
      <c r="RFP808" s="201"/>
      <c r="RFQ808" s="201"/>
      <c r="RFR808" s="201"/>
      <c r="RFS808" s="201"/>
      <c r="RFT808" s="201"/>
      <c r="RFU808" s="201"/>
      <c r="RFV808" s="201"/>
      <c r="RFW808" s="201"/>
      <c r="RFX808" s="201"/>
      <c r="RFY808" s="201"/>
      <c r="RFZ808" s="201"/>
      <c r="RGA808" s="201"/>
      <c r="RGB808" s="201"/>
      <c r="RGC808" s="201"/>
      <c r="RGD808" s="201"/>
      <c r="RGE808" s="201"/>
      <c r="RGF808" s="201"/>
      <c r="RGG808" s="201"/>
      <c r="RGH808" s="201"/>
      <c r="RGI808" s="201"/>
      <c r="RGJ808" s="201"/>
      <c r="RGK808" s="201"/>
      <c r="RGL808" s="201"/>
      <c r="RGM808" s="201"/>
      <c r="RGN808" s="201"/>
      <c r="RGO808" s="201"/>
      <c r="RGP808" s="201"/>
      <c r="RGQ808" s="201"/>
      <c r="RGR808" s="201"/>
      <c r="RGS808" s="201"/>
      <c r="RGT808" s="201"/>
      <c r="RGU808" s="201"/>
      <c r="RGV808" s="201"/>
      <c r="RGW808" s="201"/>
      <c r="RGX808" s="201"/>
      <c r="RGY808" s="201"/>
      <c r="RGZ808" s="201"/>
      <c r="RHA808" s="201"/>
      <c r="RHB808" s="201"/>
      <c r="RHC808" s="201"/>
      <c r="RHD808" s="201"/>
      <c r="RHE808" s="201"/>
      <c r="RHF808" s="201"/>
      <c r="RHG808" s="201"/>
      <c r="RHH808" s="201"/>
      <c r="RHI808" s="201"/>
      <c r="RHJ808" s="201"/>
      <c r="RHK808" s="201"/>
      <c r="RHL808" s="201"/>
      <c r="RHM808" s="201"/>
      <c r="RHN808" s="201"/>
      <c r="RHO808" s="201"/>
      <c r="RHP808" s="201"/>
      <c r="RHQ808" s="201"/>
      <c r="RHR808" s="201"/>
      <c r="RHS808" s="201"/>
      <c r="RHT808" s="201"/>
      <c r="RHU808" s="201"/>
      <c r="RHV808" s="201"/>
      <c r="RHW808" s="201"/>
      <c r="RHX808" s="201"/>
      <c r="RHY808" s="201"/>
      <c r="RHZ808" s="201"/>
      <c r="RIA808" s="201"/>
      <c r="RIB808" s="201"/>
      <c r="RIC808" s="201"/>
      <c r="RID808" s="201"/>
      <c r="RIE808" s="201"/>
      <c r="RIF808" s="201"/>
      <c r="RIG808" s="201"/>
      <c r="RIH808" s="201"/>
      <c r="RII808" s="201"/>
      <c r="RIJ808" s="201"/>
      <c r="RIK808" s="201"/>
      <c r="RIL808" s="201"/>
      <c r="RIM808" s="201"/>
      <c r="RIN808" s="201"/>
      <c r="RIO808" s="201"/>
      <c r="RIP808" s="201"/>
      <c r="RIQ808" s="201"/>
      <c r="RIR808" s="201"/>
      <c r="RIS808" s="201"/>
      <c r="RIT808" s="201"/>
      <c r="RIU808" s="201"/>
      <c r="RIV808" s="201"/>
      <c r="RIW808" s="201"/>
      <c r="RIX808" s="201"/>
      <c r="RIY808" s="201"/>
      <c r="RIZ808" s="201"/>
      <c r="RJA808" s="201"/>
      <c r="RJB808" s="201"/>
      <c r="RJC808" s="201"/>
      <c r="RJD808" s="201"/>
      <c r="RJE808" s="201"/>
      <c r="RJF808" s="201"/>
      <c r="RJG808" s="201"/>
      <c r="RJH808" s="201"/>
      <c r="RJI808" s="201"/>
      <c r="RJJ808" s="201"/>
      <c r="RJK808" s="201"/>
      <c r="RJL808" s="201"/>
      <c r="RJM808" s="201"/>
      <c r="RJN808" s="201"/>
      <c r="RJO808" s="201"/>
      <c r="RJP808" s="201"/>
      <c r="RJQ808" s="201"/>
      <c r="RJR808" s="201"/>
      <c r="RJS808" s="201"/>
      <c r="RJT808" s="201"/>
      <c r="RJU808" s="201"/>
      <c r="RJV808" s="201"/>
      <c r="RJW808" s="201"/>
      <c r="RJX808" s="201"/>
      <c r="RJY808" s="201"/>
      <c r="RJZ808" s="201"/>
      <c r="RKA808" s="201"/>
      <c r="RKB808" s="201"/>
      <c r="RKC808" s="201"/>
      <c r="RKD808" s="201"/>
      <c r="RKE808" s="201"/>
      <c r="RKF808" s="201"/>
      <c r="RKG808" s="201"/>
      <c r="RKH808" s="201"/>
      <c r="RKI808" s="201"/>
      <c r="RKJ808" s="201"/>
      <c r="RKK808" s="201"/>
      <c r="RKL808" s="201"/>
      <c r="RKM808" s="201"/>
      <c r="RKN808" s="201"/>
      <c r="RKO808" s="201"/>
      <c r="RKP808" s="201"/>
      <c r="RKQ808" s="201"/>
      <c r="RKR808" s="201"/>
      <c r="RKS808" s="201"/>
      <c r="RKT808" s="201"/>
      <c r="RKU808" s="201"/>
      <c r="RKV808" s="201"/>
      <c r="RKW808" s="201"/>
      <c r="RKX808" s="201"/>
      <c r="RKY808" s="201"/>
      <c r="RKZ808" s="201"/>
      <c r="RLA808" s="201"/>
      <c r="RLB808" s="201"/>
      <c r="RLC808" s="201"/>
      <c r="RLD808" s="201"/>
      <c r="RLE808" s="201"/>
      <c r="RLF808" s="201"/>
      <c r="RLG808" s="201"/>
      <c r="RLH808" s="201"/>
      <c r="RLI808" s="201"/>
      <c r="RLJ808" s="201"/>
      <c r="RLK808" s="201"/>
      <c r="RLL808" s="201"/>
      <c r="RLM808" s="201"/>
      <c r="RLN808" s="201"/>
      <c r="RLO808" s="201"/>
      <c r="RLP808" s="201"/>
      <c r="RLQ808" s="201"/>
      <c r="RLR808" s="201"/>
      <c r="RLS808" s="201"/>
      <c r="RLT808" s="201"/>
      <c r="RLU808" s="201"/>
      <c r="RLV808" s="201"/>
      <c r="RLW808" s="201"/>
      <c r="RLX808" s="201"/>
      <c r="RLY808" s="201"/>
      <c r="RLZ808" s="201"/>
      <c r="RMA808" s="201"/>
      <c r="RMB808" s="201"/>
      <c r="RMC808" s="201"/>
      <c r="RMD808" s="201"/>
      <c r="RME808" s="201"/>
      <c r="RMF808" s="201"/>
      <c r="RMG808" s="201"/>
      <c r="RMH808" s="201"/>
      <c r="RMI808" s="201"/>
      <c r="RMJ808" s="201"/>
      <c r="RMK808" s="201"/>
      <c r="RML808" s="201"/>
      <c r="RMM808" s="201"/>
      <c r="RMN808" s="201"/>
      <c r="RMO808" s="201"/>
      <c r="RMP808" s="201"/>
      <c r="RMQ808" s="201"/>
      <c r="RMR808" s="201"/>
      <c r="RMS808" s="201"/>
      <c r="RMT808" s="201"/>
      <c r="RMU808" s="201"/>
      <c r="RMV808" s="201"/>
      <c r="RMW808" s="201"/>
      <c r="RMX808" s="201"/>
      <c r="RMY808" s="201"/>
      <c r="RMZ808" s="201"/>
      <c r="RNA808" s="201"/>
      <c r="RNB808" s="201"/>
      <c r="RNC808" s="201"/>
      <c r="RND808" s="201"/>
      <c r="RNE808" s="201"/>
      <c r="RNF808" s="201"/>
      <c r="RNG808" s="201"/>
      <c r="RNH808" s="201"/>
      <c r="RNI808" s="201"/>
      <c r="RNJ808" s="201"/>
      <c r="RNK808" s="201"/>
      <c r="RNL808" s="201"/>
      <c r="RNM808" s="201"/>
      <c r="RNN808" s="201"/>
      <c r="RNO808" s="201"/>
      <c r="RNP808" s="201"/>
      <c r="RNQ808" s="201"/>
      <c r="RNR808" s="201"/>
      <c r="RNS808" s="201"/>
      <c r="RNT808" s="201"/>
      <c r="RNU808" s="201"/>
      <c r="RNV808" s="201"/>
      <c r="RNW808" s="201"/>
      <c r="RNX808" s="201"/>
      <c r="RNY808" s="201"/>
      <c r="RNZ808" s="201"/>
      <c r="ROA808" s="201"/>
      <c r="ROB808" s="201"/>
      <c r="ROC808" s="201"/>
      <c r="ROD808" s="201"/>
      <c r="ROE808" s="201"/>
      <c r="ROF808" s="201"/>
      <c r="ROG808" s="201"/>
      <c r="ROH808" s="201"/>
      <c r="ROI808" s="201"/>
      <c r="ROJ808" s="201"/>
      <c r="ROK808" s="201"/>
      <c r="ROL808" s="201"/>
      <c r="ROM808" s="201"/>
      <c r="RON808" s="201"/>
      <c r="ROO808" s="201"/>
      <c r="ROP808" s="201"/>
      <c r="ROQ808" s="201"/>
      <c r="ROR808" s="201"/>
      <c r="ROS808" s="201"/>
      <c r="ROT808" s="201"/>
      <c r="ROU808" s="201"/>
      <c r="ROV808" s="201"/>
      <c r="ROW808" s="201"/>
      <c r="ROX808" s="201"/>
      <c r="ROY808" s="201"/>
      <c r="ROZ808" s="201"/>
      <c r="RPA808" s="201"/>
      <c r="RPB808" s="201"/>
      <c r="RPC808" s="201"/>
      <c r="RPD808" s="201"/>
      <c r="RPE808" s="201"/>
      <c r="RPF808" s="201"/>
      <c r="RPG808" s="201"/>
      <c r="RPH808" s="201"/>
      <c r="RPI808" s="201"/>
      <c r="RPJ808" s="201"/>
      <c r="RPK808" s="201"/>
      <c r="RPL808" s="201"/>
      <c r="RPM808" s="201"/>
      <c r="RPN808" s="201"/>
      <c r="RPO808" s="201"/>
      <c r="RPP808" s="201"/>
      <c r="RPQ808" s="201"/>
      <c r="RPR808" s="201"/>
      <c r="RPS808" s="201"/>
      <c r="RPT808" s="201"/>
      <c r="RPU808" s="201"/>
      <c r="RPV808" s="201"/>
      <c r="RPW808" s="201"/>
      <c r="RPX808" s="201"/>
      <c r="RPY808" s="201"/>
      <c r="RPZ808" s="201"/>
      <c r="RQA808" s="201"/>
      <c r="RQB808" s="201"/>
      <c r="RQC808" s="201"/>
      <c r="RQD808" s="201"/>
      <c r="RQE808" s="201"/>
      <c r="RQF808" s="201"/>
      <c r="RQG808" s="201"/>
      <c r="RQH808" s="201"/>
      <c r="RQI808" s="201"/>
      <c r="RQJ808" s="201"/>
      <c r="RQK808" s="201"/>
      <c r="RQL808" s="201"/>
      <c r="RQM808" s="201"/>
      <c r="RQN808" s="201"/>
      <c r="RQO808" s="201"/>
      <c r="RQP808" s="201"/>
      <c r="RQQ808" s="201"/>
      <c r="RQR808" s="201"/>
      <c r="RQS808" s="201"/>
      <c r="RQT808" s="201"/>
      <c r="RQU808" s="201"/>
      <c r="RQV808" s="201"/>
      <c r="RQW808" s="201"/>
      <c r="RQX808" s="201"/>
      <c r="RQY808" s="201"/>
      <c r="RQZ808" s="201"/>
      <c r="RRA808" s="201"/>
      <c r="RRB808" s="201"/>
      <c r="RRC808" s="201"/>
      <c r="RRD808" s="201"/>
      <c r="RRE808" s="201"/>
      <c r="RRF808" s="201"/>
      <c r="RRG808" s="201"/>
      <c r="RRH808" s="201"/>
      <c r="RRI808" s="201"/>
      <c r="RRJ808" s="201"/>
      <c r="RRK808" s="201"/>
      <c r="RRL808" s="201"/>
      <c r="RRM808" s="201"/>
      <c r="RRN808" s="201"/>
      <c r="RRO808" s="201"/>
      <c r="RRP808" s="201"/>
      <c r="RRQ808" s="201"/>
      <c r="RRR808" s="201"/>
      <c r="RRS808" s="201"/>
      <c r="RRT808" s="201"/>
      <c r="RRU808" s="201"/>
      <c r="RRV808" s="201"/>
      <c r="RRW808" s="201"/>
      <c r="RRX808" s="201"/>
      <c r="RRY808" s="201"/>
      <c r="RRZ808" s="201"/>
      <c r="RSA808" s="201"/>
      <c r="RSB808" s="201"/>
      <c r="RSC808" s="201"/>
      <c r="RSD808" s="201"/>
      <c r="RSE808" s="201"/>
      <c r="RSF808" s="201"/>
      <c r="RSG808" s="201"/>
      <c r="RSH808" s="201"/>
      <c r="RSI808" s="201"/>
      <c r="RSJ808" s="201"/>
      <c r="RSK808" s="201"/>
      <c r="RSL808" s="201"/>
      <c r="RSM808" s="201"/>
      <c r="RSN808" s="201"/>
      <c r="RSO808" s="201"/>
      <c r="RSP808" s="201"/>
      <c r="RSQ808" s="201"/>
      <c r="RSR808" s="201"/>
      <c r="RSS808" s="201"/>
      <c r="RST808" s="201"/>
      <c r="RSU808" s="201"/>
      <c r="RSV808" s="201"/>
      <c r="RSW808" s="201"/>
      <c r="RSX808" s="201"/>
      <c r="RSY808" s="201"/>
      <c r="RSZ808" s="201"/>
      <c r="RTA808" s="201"/>
      <c r="RTB808" s="201"/>
      <c r="RTC808" s="201"/>
      <c r="RTD808" s="201"/>
      <c r="RTE808" s="201"/>
      <c r="RTF808" s="201"/>
      <c r="RTG808" s="201"/>
      <c r="RTH808" s="201"/>
      <c r="RTI808" s="201"/>
      <c r="RTJ808" s="201"/>
      <c r="RTK808" s="201"/>
      <c r="RTL808" s="201"/>
      <c r="RTM808" s="201"/>
      <c r="RTN808" s="201"/>
      <c r="RTO808" s="201"/>
      <c r="RTP808" s="201"/>
      <c r="RTQ808" s="201"/>
      <c r="RTR808" s="201"/>
      <c r="RTS808" s="201"/>
      <c r="RTT808" s="201"/>
      <c r="RTU808" s="201"/>
      <c r="RTV808" s="201"/>
      <c r="RTW808" s="201"/>
      <c r="RTX808" s="201"/>
      <c r="RTY808" s="201"/>
      <c r="RTZ808" s="201"/>
      <c r="RUA808" s="201"/>
      <c r="RUB808" s="201"/>
      <c r="RUC808" s="201"/>
      <c r="RUD808" s="201"/>
      <c r="RUE808" s="201"/>
      <c r="RUF808" s="201"/>
      <c r="RUG808" s="201"/>
      <c r="RUH808" s="201"/>
      <c r="RUI808" s="201"/>
      <c r="RUJ808" s="201"/>
      <c r="RUK808" s="201"/>
      <c r="RUL808" s="201"/>
      <c r="RUM808" s="201"/>
      <c r="RUN808" s="201"/>
      <c r="RUO808" s="201"/>
      <c r="RUP808" s="201"/>
      <c r="RUQ808" s="201"/>
      <c r="RUR808" s="201"/>
      <c r="RUS808" s="201"/>
      <c r="RUT808" s="201"/>
      <c r="RUU808" s="201"/>
      <c r="RUV808" s="201"/>
      <c r="RUW808" s="201"/>
      <c r="RUX808" s="201"/>
      <c r="RUY808" s="201"/>
      <c r="RUZ808" s="201"/>
      <c r="RVA808" s="201"/>
      <c r="RVB808" s="201"/>
      <c r="RVC808" s="201"/>
      <c r="RVD808" s="201"/>
      <c r="RVE808" s="201"/>
      <c r="RVF808" s="201"/>
      <c r="RVG808" s="201"/>
      <c r="RVH808" s="201"/>
      <c r="RVI808" s="201"/>
      <c r="RVJ808" s="201"/>
      <c r="RVK808" s="201"/>
      <c r="RVL808" s="201"/>
      <c r="RVM808" s="201"/>
      <c r="RVN808" s="201"/>
      <c r="RVO808" s="201"/>
      <c r="RVP808" s="201"/>
      <c r="RVQ808" s="201"/>
      <c r="RVR808" s="201"/>
      <c r="RVS808" s="201"/>
      <c r="RVT808" s="201"/>
      <c r="RVU808" s="201"/>
      <c r="RVV808" s="201"/>
      <c r="RVW808" s="201"/>
      <c r="RVX808" s="201"/>
      <c r="RVY808" s="201"/>
      <c r="RVZ808" s="201"/>
      <c r="RWA808" s="201"/>
      <c r="RWB808" s="201"/>
      <c r="RWC808" s="201"/>
      <c r="RWD808" s="201"/>
      <c r="RWE808" s="201"/>
      <c r="RWF808" s="201"/>
      <c r="RWG808" s="201"/>
      <c r="RWH808" s="201"/>
      <c r="RWI808" s="201"/>
      <c r="RWJ808" s="201"/>
      <c r="RWK808" s="201"/>
      <c r="RWL808" s="201"/>
      <c r="RWM808" s="201"/>
      <c r="RWN808" s="201"/>
      <c r="RWO808" s="201"/>
      <c r="RWP808" s="201"/>
      <c r="RWQ808" s="201"/>
      <c r="RWR808" s="201"/>
      <c r="RWS808" s="201"/>
      <c r="RWT808" s="201"/>
      <c r="RWU808" s="201"/>
      <c r="RWV808" s="201"/>
      <c r="RWW808" s="201"/>
      <c r="RWX808" s="201"/>
      <c r="RWY808" s="201"/>
      <c r="RWZ808" s="201"/>
      <c r="RXA808" s="201"/>
      <c r="RXB808" s="201"/>
      <c r="RXC808" s="201"/>
      <c r="RXD808" s="201"/>
      <c r="RXE808" s="201"/>
      <c r="RXF808" s="201"/>
      <c r="RXG808" s="201"/>
      <c r="RXH808" s="201"/>
      <c r="RXI808" s="201"/>
      <c r="RXJ808" s="201"/>
      <c r="RXK808" s="201"/>
      <c r="RXL808" s="201"/>
      <c r="RXM808" s="201"/>
      <c r="RXN808" s="201"/>
      <c r="RXO808" s="201"/>
      <c r="RXP808" s="201"/>
      <c r="RXQ808" s="201"/>
      <c r="RXR808" s="201"/>
      <c r="RXS808" s="201"/>
      <c r="RXT808" s="201"/>
      <c r="RXU808" s="201"/>
      <c r="RXV808" s="201"/>
      <c r="RXW808" s="201"/>
      <c r="RXX808" s="201"/>
      <c r="RXY808" s="201"/>
      <c r="RXZ808" s="201"/>
      <c r="RYA808" s="201"/>
      <c r="RYB808" s="201"/>
      <c r="RYC808" s="201"/>
      <c r="RYD808" s="201"/>
      <c r="RYE808" s="201"/>
      <c r="RYF808" s="201"/>
      <c r="RYG808" s="201"/>
      <c r="RYH808" s="201"/>
      <c r="RYI808" s="201"/>
      <c r="RYJ808" s="201"/>
      <c r="RYK808" s="201"/>
      <c r="RYL808" s="201"/>
      <c r="RYM808" s="201"/>
      <c r="RYN808" s="201"/>
      <c r="RYO808" s="201"/>
      <c r="RYP808" s="201"/>
      <c r="RYQ808" s="201"/>
      <c r="RYR808" s="201"/>
      <c r="RYS808" s="201"/>
      <c r="RYT808" s="201"/>
      <c r="RYU808" s="201"/>
      <c r="RYV808" s="201"/>
      <c r="RYW808" s="201"/>
      <c r="RYX808" s="201"/>
      <c r="RYY808" s="201"/>
      <c r="RYZ808" s="201"/>
      <c r="RZA808" s="201"/>
      <c r="RZB808" s="201"/>
      <c r="RZC808" s="201"/>
      <c r="RZD808" s="201"/>
      <c r="RZE808" s="201"/>
      <c r="RZF808" s="201"/>
      <c r="RZG808" s="201"/>
      <c r="RZH808" s="201"/>
      <c r="RZI808" s="201"/>
      <c r="RZJ808" s="201"/>
      <c r="RZK808" s="201"/>
      <c r="RZL808" s="201"/>
      <c r="RZM808" s="201"/>
      <c r="RZN808" s="201"/>
      <c r="RZO808" s="201"/>
      <c r="RZP808" s="201"/>
      <c r="RZQ808" s="201"/>
      <c r="RZR808" s="201"/>
      <c r="RZS808" s="201"/>
      <c r="RZT808" s="201"/>
      <c r="RZU808" s="201"/>
      <c r="RZV808" s="201"/>
      <c r="RZW808" s="201"/>
      <c r="RZX808" s="201"/>
      <c r="RZY808" s="201"/>
      <c r="RZZ808" s="201"/>
      <c r="SAA808" s="201"/>
      <c r="SAB808" s="201"/>
      <c r="SAC808" s="201"/>
      <c r="SAD808" s="201"/>
      <c r="SAE808" s="201"/>
      <c r="SAF808" s="201"/>
      <c r="SAG808" s="201"/>
      <c r="SAH808" s="201"/>
      <c r="SAI808" s="201"/>
      <c r="SAJ808" s="201"/>
      <c r="SAK808" s="201"/>
      <c r="SAL808" s="201"/>
      <c r="SAM808" s="201"/>
      <c r="SAN808" s="201"/>
      <c r="SAO808" s="201"/>
      <c r="SAP808" s="201"/>
      <c r="SAQ808" s="201"/>
      <c r="SAR808" s="201"/>
      <c r="SAS808" s="201"/>
      <c r="SAT808" s="201"/>
      <c r="SAU808" s="201"/>
      <c r="SAV808" s="201"/>
      <c r="SAW808" s="201"/>
      <c r="SAX808" s="201"/>
      <c r="SAY808" s="201"/>
      <c r="SAZ808" s="201"/>
      <c r="SBA808" s="201"/>
      <c r="SBB808" s="201"/>
      <c r="SBC808" s="201"/>
      <c r="SBD808" s="201"/>
      <c r="SBE808" s="201"/>
      <c r="SBF808" s="201"/>
      <c r="SBG808" s="201"/>
      <c r="SBH808" s="201"/>
      <c r="SBI808" s="201"/>
      <c r="SBJ808" s="201"/>
      <c r="SBK808" s="201"/>
      <c r="SBL808" s="201"/>
      <c r="SBM808" s="201"/>
      <c r="SBN808" s="201"/>
      <c r="SBO808" s="201"/>
      <c r="SBP808" s="201"/>
      <c r="SBQ808" s="201"/>
      <c r="SBR808" s="201"/>
      <c r="SBS808" s="201"/>
      <c r="SBT808" s="201"/>
      <c r="SBU808" s="201"/>
      <c r="SBV808" s="201"/>
      <c r="SBW808" s="201"/>
      <c r="SBX808" s="201"/>
      <c r="SBY808" s="201"/>
      <c r="SBZ808" s="201"/>
      <c r="SCA808" s="201"/>
      <c r="SCB808" s="201"/>
      <c r="SCC808" s="201"/>
      <c r="SCD808" s="201"/>
      <c r="SCE808" s="201"/>
      <c r="SCF808" s="201"/>
      <c r="SCG808" s="201"/>
      <c r="SCH808" s="201"/>
      <c r="SCI808" s="201"/>
      <c r="SCJ808" s="201"/>
      <c r="SCK808" s="201"/>
      <c r="SCL808" s="201"/>
      <c r="SCM808" s="201"/>
      <c r="SCN808" s="201"/>
      <c r="SCO808" s="201"/>
      <c r="SCP808" s="201"/>
      <c r="SCQ808" s="201"/>
      <c r="SCR808" s="201"/>
      <c r="SCS808" s="201"/>
      <c r="SCT808" s="201"/>
      <c r="SCU808" s="201"/>
      <c r="SCV808" s="201"/>
      <c r="SCW808" s="201"/>
      <c r="SCX808" s="201"/>
      <c r="SCY808" s="201"/>
      <c r="SCZ808" s="201"/>
      <c r="SDA808" s="201"/>
      <c r="SDB808" s="201"/>
      <c r="SDC808" s="201"/>
      <c r="SDD808" s="201"/>
      <c r="SDE808" s="201"/>
      <c r="SDF808" s="201"/>
      <c r="SDG808" s="201"/>
      <c r="SDH808" s="201"/>
      <c r="SDI808" s="201"/>
      <c r="SDJ808" s="201"/>
      <c r="SDK808" s="201"/>
      <c r="SDL808" s="201"/>
      <c r="SDM808" s="201"/>
      <c r="SDN808" s="201"/>
      <c r="SDO808" s="201"/>
      <c r="SDP808" s="201"/>
      <c r="SDQ808" s="201"/>
      <c r="SDR808" s="201"/>
      <c r="SDS808" s="201"/>
      <c r="SDT808" s="201"/>
      <c r="SDU808" s="201"/>
      <c r="SDV808" s="201"/>
      <c r="SDW808" s="201"/>
      <c r="SDX808" s="201"/>
      <c r="SDY808" s="201"/>
      <c r="SDZ808" s="201"/>
      <c r="SEA808" s="201"/>
      <c r="SEB808" s="201"/>
      <c r="SEC808" s="201"/>
      <c r="SED808" s="201"/>
      <c r="SEE808" s="201"/>
      <c r="SEF808" s="201"/>
      <c r="SEG808" s="201"/>
      <c r="SEH808" s="201"/>
      <c r="SEI808" s="201"/>
      <c r="SEJ808" s="201"/>
      <c r="SEK808" s="201"/>
      <c r="SEL808" s="201"/>
      <c r="SEM808" s="201"/>
      <c r="SEN808" s="201"/>
      <c r="SEO808" s="201"/>
      <c r="SEP808" s="201"/>
      <c r="SEQ808" s="201"/>
      <c r="SER808" s="201"/>
      <c r="SES808" s="201"/>
      <c r="SET808" s="201"/>
      <c r="SEU808" s="201"/>
      <c r="SEV808" s="201"/>
      <c r="SEW808" s="201"/>
      <c r="SEX808" s="201"/>
      <c r="SEY808" s="201"/>
      <c r="SEZ808" s="201"/>
      <c r="SFA808" s="201"/>
      <c r="SFB808" s="201"/>
      <c r="SFC808" s="201"/>
      <c r="SFD808" s="201"/>
      <c r="SFE808" s="201"/>
      <c r="SFF808" s="201"/>
      <c r="SFG808" s="201"/>
      <c r="SFH808" s="201"/>
      <c r="SFI808" s="201"/>
      <c r="SFJ808" s="201"/>
      <c r="SFK808" s="201"/>
      <c r="SFL808" s="201"/>
      <c r="SFM808" s="201"/>
      <c r="SFN808" s="201"/>
      <c r="SFO808" s="201"/>
      <c r="SFP808" s="201"/>
      <c r="SFQ808" s="201"/>
      <c r="SFR808" s="201"/>
      <c r="SFS808" s="201"/>
      <c r="SFT808" s="201"/>
      <c r="SFU808" s="201"/>
      <c r="SFV808" s="201"/>
      <c r="SFW808" s="201"/>
      <c r="SFX808" s="201"/>
      <c r="SFY808" s="201"/>
      <c r="SFZ808" s="201"/>
      <c r="SGA808" s="201"/>
      <c r="SGB808" s="201"/>
      <c r="SGC808" s="201"/>
      <c r="SGD808" s="201"/>
      <c r="SGE808" s="201"/>
      <c r="SGF808" s="201"/>
      <c r="SGG808" s="201"/>
      <c r="SGH808" s="201"/>
      <c r="SGI808" s="201"/>
      <c r="SGJ808" s="201"/>
      <c r="SGK808" s="201"/>
      <c r="SGL808" s="201"/>
      <c r="SGM808" s="201"/>
      <c r="SGN808" s="201"/>
      <c r="SGO808" s="201"/>
      <c r="SGP808" s="201"/>
      <c r="SGQ808" s="201"/>
      <c r="SGR808" s="201"/>
      <c r="SGS808" s="201"/>
      <c r="SGT808" s="201"/>
      <c r="SGU808" s="201"/>
      <c r="SGV808" s="201"/>
      <c r="SGW808" s="201"/>
      <c r="SGX808" s="201"/>
      <c r="SGY808" s="201"/>
      <c r="SGZ808" s="201"/>
      <c r="SHA808" s="201"/>
      <c r="SHB808" s="201"/>
      <c r="SHC808" s="201"/>
      <c r="SHD808" s="201"/>
      <c r="SHE808" s="201"/>
      <c r="SHF808" s="201"/>
      <c r="SHG808" s="201"/>
      <c r="SHH808" s="201"/>
      <c r="SHI808" s="201"/>
      <c r="SHJ808" s="201"/>
      <c r="SHK808" s="201"/>
      <c r="SHL808" s="201"/>
      <c r="SHM808" s="201"/>
      <c r="SHN808" s="201"/>
      <c r="SHO808" s="201"/>
      <c r="SHP808" s="201"/>
      <c r="SHQ808" s="201"/>
      <c r="SHR808" s="201"/>
      <c r="SHS808" s="201"/>
      <c r="SHT808" s="201"/>
      <c r="SHU808" s="201"/>
      <c r="SHV808" s="201"/>
      <c r="SHW808" s="201"/>
      <c r="SHX808" s="201"/>
      <c r="SHY808" s="201"/>
      <c r="SHZ808" s="201"/>
      <c r="SIA808" s="201"/>
      <c r="SIB808" s="201"/>
      <c r="SIC808" s="201"/>
      <c r="SID808" s="201"/>
      <c r="SIE808" s="201"/>
      <c r="SIF808" s="201"/>
      <c r="SIG808" s="201"/>
      <c r="SIH808" s="201"/>
      <c r="SII808" s="201"/>
      <c r="SIJ808" s="201"/>
      <c r="SIK808" s="201"/>
      <c r="SIL808" s="201"/>
      <c r="SIM808" s="201"/>
      <c r="SIN808" s="201"/>
      <c r="SIO808" s="201"/>
      <c r="SIP808" s="201"/>
      <c r="SIQ808" s="201"/>
      <c r="SIR808" s="201"/>
      <c r="SIS808" s="201"/>
      <c r="SIT808" s="201"/>
      <c r="SIU808" s="201"/>
      <c r="SIV808" s="201"/>
      <c r="SIW808" s="201"/>
      <c r="SIX808" s="201"/>
      <c r="SIY808" s="201"/>
      <c r="SIZ808" s="201"/>
      <c r="SJA808" s="201"/>
      <c r="SJB808" s="201"/>
      <c r="SJC808" s="201"/>
      <c r="SJD808" s="201"/>
      <c r="SJE808" s="201"/>
      <c r="SJF808" s="201"/>
      <c r="SJG808" s="201"/>
      <c r="SJH808" s="201"/>
      <c r="SJI808" s="201"/>
      <c r="SJJ808" s="201"/>
      <c r="SJK808" s="201"/>
      <c r="SJL808" s="201"/>
      <c r="SJM808" s="201"/>
      <c r="SJN808" s="201"/>
      <c r="SJO808" s="201"/>
      <c r="SJP808" s="201"/>
      <c r="SJQ808" s="201"/>
      <c r="SJR808" s="201"/>
      <c r="SJS808" s="201"/>
      <c r="SJT808" s="201"/>
      <c r="SJU808" s="201"/>
      <c r="SJV808" s="201"/>
      <c r="SJW808" s="201"/>
      <c r="SJX808" s="201"/>
      <c r="SJY808" s="201"/>
      <c r="SJZ808" s="201"/>
      <c r="SKA808" s="201"/>
      <c r="SKB808" s="201"/>
      <c r="SKC808" s="201"/>
      <c r="SKD808" s="201"/>
      <c r="SKE808" s="201"/>
      <c r="SKF808" s="201"/>
      <c r="SKG808" s="201"/>
      <c r="SKH808" s="201"/>
      <c r="SKI808" s="201"/>
      <c r="SKJ808" s="201"/>
      <c r="SKK808" s="201"/>
      <c r="SKL808" s="201"/>
      <c r="SKM808" s="201"/>
      <c r="SKN808" s="201"/>
      <c r="SKO808" s="201"/>
      <c r="SKP808" s="201"/>
      <c r="SKQ808" s="201"/>
      <c r="SKR808" s="201"/>
      <c r="SKS808" s="201"/>
      <c r="SKT808" s="201"/>
      <c r="SKU808" s="201"/>
      <c r="SKV808" s="201"/>
      <c r="SKW808" s="201"/>
      <c r="SKX808" s="201"/>
      <c r="SKY808" s="201"/>
      <c r="SKZ808" s="201"/>
      <c r="SLA808" s="201"/>
      <c r="SLB808" s="201"/>
      <c r="SLC808" s="201"/>
      <c r="SLD808" s="201"/>
      <c r="SLE808" s="201"/>
      <c r="SLF808" s="201"/>
      <c r="SLG808" s="201"/>
      <c r="SLH808" s="201"/>
      <c r="SLI808" s="201"/>
      <c r="SLJ808" s="201"/>
      <c r="SLK808" s="201"/>
      <c r="SLL808" s="201"/>
      <c r="SLM808" s="201"/>
      <c r="SLN808" s="201"/>
      <c r="SLO808" s="201"/>
      <c r="SLP808" s="201"/>
      <c r="SLQ808" s="201"/>
      <c r="SLR808" s="201"/>
      <c r="SLS808" s="201"/>
      <c r="SLT808" s="201"/>
      <c r="SLU808" s="201"/>
      <c r="SLV808" s="201"/>
      <c r="SLW808" s="201"/>
      <c r="SLX808" s="201"/>
      <c r="SLY808" s="201"/>
      <c r="SLZ808" s="201"/>
      <c r="SMA808" s="201"/>
      <c r="SMB808" s="201"/>
      <c r="SMC808" s="201"/>
      <c r="SMD808" s="201"/>
      <c r="SME808" s="201"/>
      <c r="SMF808" s="201"/>
      <c r="SMG808" s="201"/>
      <c r="SMH808" s="201"/>
      <c r="SMI808" s="201"/>
      <c r="SMJ808" s="201"/>
      <c r="SMK808" s="201"/>
      <c r="SML808" s="201"/>
      <c r="SMM808" s="201"/>
      <c r="SMN808" s="201"/>
      <c r="SMO808" s="201"/>
      <c r="SMP808" s="201"/>
      <c r="SMQ808" s="201"/>
      <c r="SMR808" s="201"/>
      <c r="SMS808" s="201"/>
      <c r="SMT808" s="201"/>
      <c r="SMU808" s="201"/>
      <c r="SMV808" s="201"/>
      <c r="SMW808" s="201"/>
      <c r="SMX808" s="201"/>
      <c r="SMY808" s="201"/>
      <c r="SMZ808" s="201"/>
      <c r="SNA808" s="201"/>
      <c r="SNB808" s="201"/>
      <c r="SNC808" s="201"/>
      <c r="SND808" s="201"/>
      <c r="SNE808" s="201"/>
      <c r="SNF808" s="201"/>
      <c r="SNG808" s="201"/>
      <c r="SNH808" s="201"/>
      <c r="SNI808" s="201"/>
      <c r="SNJ808" s="201"/>
      <c r="SNK808" s="201"/>
      <c r="SNL808" s="201"/>
      <c r="SNM808" s="201"/>
      <c r="SNN808" s="201"/>
      <c r="SNO808" s="201"/>
      <c r="SNP808" s="201"/>
      <c r="SNQ808" s="201"/>
      <c r="SNR808" s="201"/>
      <c r="SNS808" s="201"/>
      <c r="SNT808" s="201"/>
      <c r="SNU808" s="201"/>
      <c r="SNV808" s="201"/>
      <c r="SNW808" s="201"/>
      <c r="SNX808" s="201"/>
      <c r="SNY808" s="201"/>
      <c r="SNZ808" s="201"/>
      <c r="SOA808" s="201"/>
      <c r="SOB808" s="201"/>
      <c r="SOC808" s="201"/>
      <c r="SOD808" s="201"/>
      <c r="SOE808" s="201"/>
      <c r="SOF808" s="201"/>
      <c r="SOG808" s="201"/>
      <c r="SOH808" s="201"/>
      <c r="SOI808" s="201"/>
      <c r="SOJ808" s="201"/>
      <c r="SOK808" s="201"/>
      <c r="SOL808" s="201"/>
      <c r="SOM808" s="201"/>
      <c r="SON808" s="201"/>
      <c r="SOO808" s="201"/>
      <c r="SOP808" s="201"/>
      <c r="SOQ808" s="201"/>
      <c r="SOR808" s="201"/>
      <c r="SOS808" s="201"/>
      <c r="SOT808" s="201"/>
      <c r="SOU808" s="201"/>
      <c r="SOV808" s="201"/>
      <c r="SOW808" s="201"/>
      <c r="SOX808" s="201"/>
      <c r="SOY808" s="201"/>
      <c r="SOZ808" s="201"/>
      <c r="SPA808" s="201"/>
      <c r="SPB808" s="201"/>
      <c r="SPC808" s="201"/>
      <c r="SPD808" s="201"/>
      <c r="SPE808" s="201"/>
      <c r="SPF808" s="201"/>
      <c r="SPG808" s="201"/>
      <c r="SPH808" s="201"/>
      <c r="SPI808" s="201"/>
      <c r="SPJ808" s="201"/>
      <c r="SPK808" s="201"/>
      <c r="SPL808" s="201"/>
      <c r="SPM808" s="201"/>
      <c r="SPN808" s="201"/>
      <c r="SPO808" s="201"/>
      <c r="SPP808" s="201"/>
      <c r="SPQ808" s="201"/>
      <c r="SPR808" s="201"/>
      <c r="SPS808" s="201"/>
      <c r="SPT808" s="201"/>
      <c r="SPU808" s="201"/>
      <c r="SPV808" s="201"/>
      <c r="SPW808" s="201"/>
      <c r="SPX808" s="201"/>
      <c r="SPY808" s="201"/>
      <c r="SPZ808" s="201"/>
      <c r="SQA808" s="201"/>
      <c r="SQB808" s="201"/>
      <c r="SQC808" s="201"/>
      <c r="SQD808" s="201"/>
      <c r="SQE808" s="201"/>
      <c r="SQF808" s="201"/>
      <c r="SQG808" s="201"/>
      <c r="SQH808" s="201"/>
      <c r="SQI808" s="201"/>
      <c r="SQJ808" s="201"/>
      <c r="SQK808" s="201"/>
      <c r="SQL808" s="201"/>
      <c r="SQM808" s="201"/>
      <c r="SQN808" s="201"/>
      <c r="SQO808" s="201"/>
      <c r="SQP808" s="201"/>
      <c r="SQQ808" s="201"/>
      <c r="SQR808" s="201"/>
      <c r="SQS808" s="201"/>
      <c r="SQT808" s="201"/>
      <c r="SQU808" s="201"/>
      <c r="SQV808" s="201"/>
      <c r="SQW808" s="201"/>
      <c r="SQX808" s="201"/>
      <c r="SQY808" s="201"/>
      <c r="SQZ808" s="201"/>
      <c r="SRA808" s="201"/>
      <c r="SRB808" s="201"/>
      <c r="SRC808" s="201"/>
      <c r="SRD808" s="201"/>
      <c r="SRE808" s="201"/>
      <c r="SRF808" s="201"/>
      <c r="SRG808" s="201"/>
      <c r="SRH808" s="201"/>
      <c r="SRI808" s="201"/>
      <c r="SRJ808" s="201"/>
      <c r="SRK808" s="201"/>
      <c r="SRL808" s="201"/>
      <c r="SRM808" s="201"/>
      <c r="SRN808" s="201"/>
      <c r="SRO808" s="201"/>
      <c r="SRP808" s="201"/>
      <c r="SRQ808" s="201"/>
      <c r="SRR808" s="201"/>
      <c r="SRS808" s="201"/>
      <c r="SRT808" s="201"/>
      <c r="SRU808" s="201"/>
      <c r="SRV808" s="201"/>
      <c r="SRW808" s="201"/>
      <c r="SRX808" s="201"/>
      <c r="SRY808" s="201"/>
      <c r="SRZ808" s="201"/>
      <c r="SSA808" s="201"/>
      <c r="SSB808" s="201"/>
      <c r="SSC808" s="201"/>
      <c r="SSD808" s="201"/>
      <c r="SSE808" s="201"/>
      <c r="SSF808" s="201"/>
      <c r="SSG808" s="201"/>
      <c r="SSH808" s="201"/>
      <c r="SSI808" s="201"/>
      <c r="SSJ808" s="201"/>
      <c r="SSK808" s="201"/>
      <c r="SSL808" s="201"/>
      <c r="SSM808" s="201"/>
      <c r="SSN808" s="201"/>
      <c r="SSO808" s="201"/>
      <c r="SSP808" s="201"/>
      <c r="SSQ808" s="201"/>
      <c r="SSR808" s="201"/>
      <c r="SSS808" s="201"/>
      <c r="SST808" s="201"/>
      <c r="SSU808" s="201"/>
      <c r="SSV808" s="201"/>
      <c r="SSW808" s="201"/>
      <c r="SSX808" s="201"/>
      <c r="SSY808" s="201"/>
      <c r="SSZ808" s="201"/>
      <c r="STA808" s="201"/>
      <c r="STB808" s="201"/>
      <c r="STC808" s="201"/>
      <c r="STD808" s="201"/>
      <c r="STE808" s="201"/>
      <c r="STF808" s="201"/>
      <c r="STG808" s="201"/>
      <c r="STH808" s="201"/>
      <c r="STI808" s="201"/>
      <c r="STJ808" s="201"/>
      <c r="STK808" s="201"/>
      <c r="STL808" s="201"/>
      <c r="STM808" s="201"/>
      <c r="STN808" s="201"/>
      <c r="STO808" s="201"/>
      <c r="STP808" s="201"/>
      <c r="STQ808" s="201"/>
      <c r="STR808" s="201"/>
      <c r="STS808" s="201"/>
      <c r="STT808" s="201"/>
      <c r="STU808" s="201"/>
      <c r="STV808" s="201"/>
      <c r="STW808" s="201"/>
      <c r="STX808" s="201"/>
      <c r="STY808" s="201"/>
      <c r="STZ808" s="201"/>
      <c r="SUA808" s="201"/>
      <c r="SUB808" s="201"/>
      <c r="SUC808" s="201"/>
      <c r="SUD808" s="201"/>
      <c r="SUE808" s="201"/>
      <c r="SUF808" s="201"/>
      <c r="SUG808" s="201"/>
      <c r="SUH808" s="201"/>
      <c r="SUI808" s="201"/>
      <c r="SUJ808" s="201"/>
      <c r="SUK808" s="201"/>
      <c r="SUL808" s="201"/>
      <c r="SUM808" s="201"/>
      <c r="SUN808" s="201"/>
      <c r="SUO808" s="201"/>
      <c r="SUP808" s="201"/>
      <c r="SUQ808" s="201"/>
      <c r="SUR808" s="201"/>
      <c r="SUS808" s="201"/>
      <c r="SUT808" s="201"/>
      <c r="SUU808" s="201"/>
      <c r="SUV808" s="201"/>
      <c r="SUW808" s="201"/>
      <c r="SUX808" s="201"/>
      <c r="SUY808" s="201"/>
      <c r="SUZ808" s="201"/>
      <c r="SVA808" s="201"/>
      <c r="SVB808" s="201"/>
      <c r="SVC808" s="201"/>
      <c r="SVD808" s="201"/>
      <c r="SVE808" s="201"/>
      <c r="SVF808" s="201"/>
      <c r="SVG808" s="201"/>
      <c r="SVH808" s="201"/>
      <c r="SVI808" s="201"/>
      <c r="SVJ808" s="201"/>
      <c r="SVK808" s="201"/>
      <c r="SVL808" s="201"/>
      <c r="SVM808" s="201"/>
      <c r="SVN808" s="201"/>
      <c r="SVO808" s="201"/>
      <c r="SVP808" s="201"/>
      <c r="SVQ808" s="201"/>
      <c r="SVR808" s="201"/>
      <c r="SVS808" s="201"/>
      <c r="SVT808" s="201"/>
      <c r="SVU808" s="201"/>
      <c r="SVV808" s="201"/>
      <c r="SVW808" s="201"/>
      <c r="SVX808" s="201"/>
      <c r="SVY808" s="201"/>
      <c r="SVZ808" s="201"/>
      <c r="SWA808" s="201"/>
      <c r="SWB808" s="201"/>
      <c r="SWC808" s="201"/>
      <c r="SWD808" s="201"/>
      <c r="SWE808" s="201"/>
      <c r="SWF808" s="201"/>
      <c r="SWG808" s="201"/>
      <c r="SWH808" s="201"/>
      <c r="SWI808" s="201"/>
      <c r="SWJ808" s="201"/>
      <c r="SWK808" s="201"/>
      <c r="SWL808" s="201"/>
      <c r="SWM808" s="201"/>
      <c r="SWN808" s="201"/>
      <c r="SWO808" s="201"/>
      <c r="SWP808" s="201"/>
      <c r="SWQ808" s="201"/>
      <c r="SWR808" s="201"/>
      <c r="SWS808" s="201"/>
      <c r="SWT808" s="201"/>
      <c r="SWU808" s="201"/>
      <c r="SWV808" s="201"/>
      <c r="SWW808" s="201"/>
      <c r="SWX808" s="201"/>
      <c r="SWY808" s="201"/>
      <c r="SWZ808" s="201"/>
      <c r="SXA808" s="201"/>
      <c r="SXB808" s="201"/>
      <c r="SXC808" s="201"/>
      <c r="SXD808" s="201"/>
      <c r="SXE808" s="201"/>
      <c r="SXF808" s="201"/>
      <c r="SXG808" s="201"/>
      <c r="SXH808" s="201"/>
      <c r="SXI808" s="201"/>
      <c r="SXJ808" s="201"/>
      <c r="SXK808" s="201"/>
      <c r="SXL808" s="201"/>
      <c r="SXM808" s="201"/>
      <c r="SXN808" s="201"/>
      <c r="SXO808" s="201"/>
      <c r="SXP808" s="201"/>
      <c r="SXQ808" s="201"/>
      <c r="SXR808" s="201"/>
      <c r="SXS808" s="201"/>
      <c r="SXT808" s="201"/>
      <c r="SXU808" s="201"/>
      <c r="SXV808" s="201"/>
      <c r="SXW808" s="201"/>
      <c r="SXX808" s="201"/>
      <c r="SXY808" s="201"/>
      <c r="SXZ808" s="201"/>
      <c r="SYA808" s="201"/>
      <c r="SYB808" s="201"/>
      <c r="SYC808" s="201"/>
      <c r="SYD808" s="201"/>
      <c r="SYE808" s="201"/>
      <c r="SYF808" s="201"/>
      <c r="SYG808" s="201"/>
      <c r="SYH808" s="201"/>
      <c r="SYI808" s="201"/>
      <c r="SYJ808" s="201"/>
      <c r="SYK808" s="201"/>
      <c r="SYL808" s="201"/>
      <c r="SYM808" s="201"/>
      <c r="SYN808" s="201"/>
      <c r="SYO808" s="201"/>
      <c r="SYP808" s="201"/>
      <c r="SYQ808" s="201"/>
      <c r="SYR808" s="201"/>
      <c r="SYS808" s="201"/>
      <c r="SYT808" s="201"/>
      <c r="SYU808" s="201"/>
      <c r="SYV808" s="201"/>
      <c r="SYW808" s="201"/>
      <c r="SYX808" s="201"/>
      <c r="SYY808" s="201"/>
      <c r="SYZ808" s="201"/>
      <c r="SZA808" s="201"/>
      <c r="SZB808" s="201"/>
      <c r="SZC808" s="201"/>
      <c r="SZD808" s="201"/>
      <c r="SZE808" s="201"/>
      <c r="SZF808" s="201"/>
      <c r="SZG808" s="201"/>
      <c r="SZH808" s="201"/>
      <c r="SZI808" s="201"/>
      <c r="SZJ808" s="201"/>
      <c r="SZK808" s="201"/>
      <c r="SZL808" s="201"/>
      <c r="SZM808" s="201"/>
      <c r="SZN808" s="201"/>
      <c r="SZO808" s="201"/>
      <c r="SZP808" s="201"/>
      <c r="SZQ808" s="201"/>
      <c r="SZR808" s="201"/>
      <c r="SZS808" s="201"/>
      <c r="SZT808" s="201"/>
      <c r="SZU808" s="201"/>
      <c r="SZV808" s="201"/>
      <c r="SZW808" s="201"/>
      <c r="SZX808" s="201"/>
      <c r="SZY808" s="201"/>
      <c r="SZZ808" s="201"/>
      <c r="TAA808" s="201"/>
      <c r="TAB808" s="201"/>
      <c r="TAC808" s="201"/>
      <c r="TAD808" s="201"/>
      <c r="TAE808" s="201"/>
      <c r="TAF808" s="201"/>
      <c r="TAG808" s="201"/>
      <c r="TAH808" s="201"/>
      <c r="TAI808" s="201"/>
      <c r="TAJ808" s="201"/>
      <c r="TAK808" s="201"/>
      <c r="TAL808" s="201"/>
      <c r="TAM808" s="201"/>
      <c r="TAN808" s="201"/>
      <c r="TAO808" s="201"/>
      <c r="TAP808" s="201"/>
      <c r="TAQ808" s="201"/>
      <c r="TAR808" s="201"/>
      <c r="TAS808" s="201"/>
      <c r="TAT808" s="201"/>
      <c r="TAU808" s="201"/>
      <c r="TAV808" s="201"/>
      <c r="TAW808" s="201"/>
      <c r="TAX808" s="201"/>
      <c r="TAY808" s="201"/>
      <c r="TAZ808" s="201"/>
      <c r="TBA808" s="201"/>
      <c r="TBB808" s="201"/>
      <c r="TBC808" s="201"/>
      <c r="TBD808" s="201"/>
      <c r="TBE808" s="201"/>
      <c r="TBF808" s="201"/>
      <c r="TBG808" s="201"/>
      <c r="TBH808" s="201"/>
      <c r="TBI808" s="201"/>
      <c r="TBJ808" s="201"/>
      <c r="TBK808" s="201"/>
      <c r="TBL808" s="201"/>
      <c r="TBM808" s="201"/>
      <c r="TBN808" s="201"/>
      <c r="TBO808" s="201"/>
      <c r="TBP808" s="201"/>
      <c r="TBQ808" s="201"/>
      <c r="TBR808" s="201"/>
      <c r="TBS808" s="201"/>
      <c r="TBT808" s="201"/>
      <c r="TBU808" s="201"/>
      <c r="TBV808" s="201"/>
      <c r="TBW808" s="201"/>
      <c r="TBX808" s="201"/>
      <c r="TBY808" s="201"/>
      <c r="TBZ808" s="201"/>
      <c r="TCA808" s="201"/>
      <c r="TCB808" s="201"/>
      <c r="TCC808" s="201"/>
      <c r="TCD808" s="201"/>
      <c r="TCE808" s="201"/>
      <c r="TCF808" s="201"/>
      <c r="TCG808" s="201"/>
      <c r="TCH808" s="201"/>
      <c r="TCI808" s="201"/>
      <c r="TCJ808" s="201"/>
      <c r="TCK808" s="201"/>
      <c r="TCL808" s="201"/>
      <c r="TCM808" s="201"/>
      <c r="TCN808" s="201"/>
      <c r="TCO808" s="201"/>
      <c r="TCP808" s="201"/>
      <c r="TCQ808" s="201"/>
      <c r="TCR808" s="201"/>
      <c r="TCS808" s="201"/>
      <c r="TCT808" s="201"/>
      <c r="TCU808" s="201"/>
      <c r="TCV808" s="201"/>
      <c r="TCW808" s="201"/>
      <c r="TCX808" s="201"/>
      <c r="TCY808" s="201"/>
      <c r="TCZ808" s="201"/>
      <c r="TDA808" s="201"/>
      <c r="TDB808" s="201"/>
      <c r="TDC808" s="201"/>
      <c r="TDD808" s="201"/>
      <c r="TDE808" s="201"/>
      <c r="TDF808" s="201"/>
      <c r="TDG808" s="201"/>
      <c r="TDH808" s="201"/>
      <c r="TDI808" s="201"/>
      <c r="TDJ808" s="201"/>
      <c r="TDK808" s="201"/>
      <c r="TDL808" s="201"/>
      <c r="TDM808" s="201"/>
      <c r="TDN808" s="201"/>
      <c r="TDO808" s="201"/>
      <c r="TDP808" s="201"/>
      <c r="TDQ808" s="201"/>
      <c r="TDR808" s="201"/>
      <c r="TDS808" s="201"/>
      <c r="TDT808" s="201"/>
      <c r="TDU808" s="201"/>
      <c r="TDV808" s="201"/>
      <c r="TDW808" s="201"/>
      <c r="TDX808" s="201"/>
      <c r="TDY808" s="201"/>
      <c r="TDZ808" s="201"/>
      <c r="TEA808" s="201"/>
      <c r="TEB808" s="201"/>
      <c r="TEC808" s="201"/>
      <c r="TED808" s="201"/>
      <c r="TEE808" s="201"/>
      <c r="TEF808" s="201"/>
      <c r="TEG808" s="201"/>
      <c r="TEH808" s="201"/>
      <c r="TEI808" s="201"/>
      <c r="TEJ808" s="201"/>
      <c r="TEK808" s="201"/>
      <c r="TEL808" s="201"/>
      <c r="TEM808" s="201"/>
      <c r="TEN808" s="201"/>
      <c r="TEO808" s="201"/>
      <c r="TEP808" s="201"/>
      <c r="TEQ808" s="201"/>
      <c r="TER808" s="201"/>
      <c r="TES808" s="201"/>
      <c r="TET808" s="201"/>
      <c r="TEU808" s="201"/>
      <c r="TEV808" s="201"/>
      <c r="TEW808" s="201"/>
      <c r="TEX808" s="201"/>
      <c r="TEY808" s="201"/>
      <c r="TEZ808" s="201"/>
      <c r="TFA808" s="201"/>
      <c r="TFB808" s="201"/>
      <c r="TFC808" s="201"/>
      <c r="TFD808" s="201"/>
      <c r="TFE808" s="201"/>
      <c r="TFF808" s="201"/>
      <c r="TFG808" s="201"/>
      <c r="TFH808" s="201"/>
      <c r="TFI808" s="201"/>
      <c r="TFJ808" s="201"/>
      <c r="TFK808" s="201"/>
      <c r="TFL808" s="201"/>
      <c r="TFM808" s="201"/>
      <c r="TFN808" s="201"/>
      <c r="TFO808" s="201"/>
      <c r="TFP808" s="201"/>
      <c r="TFQ808" s="201"/>
      <c r="TFR808" s="201"/>
      <c r="TFS808" s="201"/>
      <c r="TFT808" s="201"/>
      <c r="TFU808" s="201"/>
      <c r="TFV808" s="201"/>
      <c r="TFW808" s="201"/>
      <c r="TFX808" s="201"/>
      <c r="TFY808" s="201"/>
      <c r="TFZ808" s="201"/>
      <c r="TGA808" s="201"/>
      <c r="TGB808" s="201"/>
      <c r="TGC808" s="201"/>
      <c r="TGD808" s="201"/>
      <c r="TGE808" s="201"/>
      <c r="TGF808" s="201"/>
      <c r="TGG808" s="201"/>
      <c r="TGH808" s="201"/>
      <c r="TGI808" s="201"/>
      <c r="TGJ808" s="201"/>
      <c r="TGK808" s="201"/>
      <c r="TGL808" s="201"/>
      <c r="TGM808" s="201"/>
      <c r="TGN808" s="201"/>
      <c r="TGO808" s="201"/>
      <c r="TGP808" s="201"/>
      <c r="TGQ808" s="201"/>
      <c r="TGR808" s="201"/>
      <c r="TGS808" s="201"/>
      <c r="TGT808" s="201"/>
      <c r="TGU808" s="201"/>
      <c r="TGV808" s="201"/>
      <c r="TGW808" s="201"/>
      <c r="TGX808" s="201"/>
      <c r="TGY808" s="201"/>
      <c r="TGZ808" s="201"/>
      <c r="THA808" s="201"/>
      <c r="THB808" s="201"/>
      <c r="THC808" s="201"/>
      <c r="THD808" s="201"/>
      <c r="THE808" s="201"/>
      <c r="THF808" s="201"/>
      <c r="THG808" s="201"/>
      <c r="THH808" s="201"/>
      <c r="THI808" s="201"/>
      <c r="THJ808" s="201"/>
      <c r="THK808" s="201"/>
      <c r="THL808" s="201"/>
      <c r="THM808" s="201"/>
      <c r="THN808" s="201"/>
      <c r="THO808" s="201"/>
      <c r="THP808" s="201"/>
      <c r="THQ808" s="201"/>
      <c r="THR808" s="201"/>
      <c r="THS808" s="201"/>
      <c r="THT808" s="201"/>
      <c r="THU808" s="201"/>
      <c r="THV808" s="201"/>
      <c r="THW808" s="201"/>
      <c r="THX808" s="201"/>
      <c r="THY808" s="201"/>
      <c r="THZ808" s="201"/>
      <c r="TIA808" s="201"/>
      <c r="TIB808" s="201"/>
      <c r="TIC808" s="201"/>
      <c r="TID808" s="201"/>
      <c r="TIE808" s="201"/>
      <c r="TIF808" s="201"/>
      <c r="TIG808" s="201"/>
      <c r="TIH808" s="201"/>
      <c r="TII808" s="201"/>
      <c r="TIJ808" s="201"/>
      <c r="TIK808" s="201"/>
      <c r="TIL808" s="201"/>
      <c r="TIM808" s="201"/>
      <c r="TIN808" s="201"/>
      <c r="TIO808" s="201"/>
      <c r="TIP808" s="201"/>
      <c r="TIQ808" s="201"/>
      <c r="TIR808" s="201"/>
      <c r="TIS808" s="201"/>
      <c r="TIT808" s="201"/>
      <c r="TIU808" s="201"/>
      <c r="TIV808" s="201"/>
      <c r="TIW808" s="201"/>
      <c r="TIX808" s="201"/>
      <c r="TIY808" s="201"/>
      <c r="TIZ808" s="201"/>
      <c r="TJA808" s="201"/>
      <c r="TJB808" s="201"/>
      <c r="TJC808" s="201"/>
      <c r="TJD808" s="201"/>
      <c r="TJE808" s="201"/>
      <c r="TJF808" s="201"/>
      <c r="TJG808" s="201"/>
      <c r="TJH808" s="201"/>
      <c r="TJI808" s="201"/>
      <c r="TJJ808" s="201"/>
      <c r="TJK808" s="201"/>
      <c r="TJL808" s="201"/>
      <c r="TJM808" s="201"/>
      <c r="TJN808" s="201"/>
      <c r="TJO808" s="201"/>
      <c r="TJP808" s="201"/>
      <c r="TJQ808" s="201"/>
      <c r="TJR808" s="201"/>
      <c r="TJS808" s="201"/>
      <c r="TJT808" s="201"/>
      <c r="TJU808" s="201"/>
      <c r="TJV808" s="201"/>
      <c r="TJW808" s="201"/>
      <c r="TJX808" s="201"/>
      <c r="TJY808" s="201"/>
      <c r="TJZ808" s="201"/>
      <c r="TKA808" s="201"/>
      <c r="TKB808" s="201"/>
      <c r="TKC808" s="201"/>
      <c r="TKD808" s="201"/>
      <c r="TKE808" s="201"/>
      <c r="TKF808" s="201"/>
      <c r="TKG808" s="201"/>
      <c r="TKH808" s="201"/>
      <c r="TKI808" s="201"/>
      <c r="TKJ808" s="201"/>
      <c r="TKK808" s="201"/>
      <c r="TKL808" s="201"/>
      <c r="TKM808" s="201"/>
      <c r="TKN808" s="201"/>
      <c r="TKO808" s="201"/>
      <c r="TKP808" s="201"/>
      <c r="TKQ808" s="201"/>
      <c r="TKR808" s="201"/>
      <c r="TKS808" s="201"/>
      <c r="TKT808" s="201"/>
      <c r="TKU808" s="201"/>
      <c r="TKV808" s="201"/>
      <c r="TKW808" s="201"/>
      <c r="TKX808" s="201"/>
      <c r="TKY808" s="201"/>
      <c r="TKZ808" s="201"/>
      <c r="TLA808" s="201"/>
      <c r="TLB808" s="201"/>
      <c r="TLC808" s="201"/>
      <c r="TLD808" s="201"/>
      <c r="TLE808" s="201"/>
      <c r="TLF808" s="201"/>
      <c r="TLG808" s="201"/>
      <c r="TLH808" s="201"/>
      <c r="TLI808" s="201"/>
      <c r="TLJ808" s="201"/>
      <c r="TLK808" s="201"/>
      <c r="TLL808" s="201"/>
      <c r="TLM808" s="201"/>
      <c r="TLN808" s="201"/>
      <c r="TLO808" s="201"/>
      <c r="TLP808" s="201"/>
      <c r="TLQ808" s="201"/>
      <c r="TLR808" s="201"/>
      <c r="TLS808" s="201"/>
      <c r="TLT808" s="201"/>
      <c r="TLU808" s="201"/>
      <c r="TLV808" s="201"/>
      <c r="TLW808" s="201"/>
      <c r="TLX808" s="201"/>
      <c r="TLY808" s="201"/>
      <c r="TLZ808" s="201"/>
      <c r="TMA808" s="201"/>
      <c r="TMB808" s="201"/>
      <c r="TMC808" s="201"/>
      <c r="TMD808" s="201"/>
      <c r="TME808" s="201"/>
      <c r="TMF808" s="201"/>
      <c r="TMG808" s="201"/>
      <c r="TMH808" s="201"/>
      <c r="TMI808" s="201"/>
      <c r="TMJ808" s="201"/>
      <c r="TMK808" s="201"/>
      <c r="TML808" s="201"/>
      <c r="TMM808" s="201"/>
      <c r="TMN808" s="201"/>
      <c r="TMO808" s="201"/>
      <c r="TMP808" s="201"/>
      <c r="TMQ808" s="201"/>
      <c r="TMR808" s="201"/>
      <c r="TMS808" s="201"/>
      <c r="TMT808" s="201"/>
      <c r="TMU808" s="201"/>
      <c r="TMV808" s="201"/>
      <c r="TMW808" s="201"/>
      <c r="TMX808" s="201"/>
      <c r="TMY808" s="201"/>
      <c r="TMZ808" s="201"/>
      <c r="TNA808" s="201"/>
      <c r="TNB808" s="201"/>
      <c r="TNC808" s="201"/>
      <c r="TND808" s="201"/>
      <c r="TNE808" s="201"/>
      <c r="TNF808" s="201"/>
      <c r="TNG808" s="201"/>
      <c r="TNH808" s="201"/>
      <c r="TNI808" s="201"/>
      <c r="TNJ808" s="201"/>
      <c r="TNK808" s="201"/>
      <c r="TNL808" s="201"/>
      <c r="TNM808" s="201"/>
      <c r="TNN808" s="201"/>
      <c r="TNO808" s="201"/>
      <c r="TNP808" s="201"/>
      <c r="TNQ808" s="201"/>
      <c r="TNR808" s="201"/>
      <c r="TNS808" s="201"/>
      <c r="TNT808" s="201"/>
      <c r="TNU808" s="201"/>
      <c r="TNV808" s="201"/>
      <c r="TNW808" s="201"/>
      <c r="TNX808" s="201"/>
      <c r="TNY808" s="201"/>
      <c r="TNZ808" s="201"/>
      <c r="TOA808" s="201"/>
      <c r="TOB808" s="201"/>
      <c r="TOC808" s="201"/>
      <c r="TOD808" s="201"/>
      <c r="TOE808" s="201"/>
      <c r="TOF808" s="201"/>
      <c r="TOG808" s="201"/>
      <c r="TOH808" s="201"/>
      <c r="TOI808" s="201"/>
      <c r="TOJ808" s="201"/>
      <c r="TOK808" s="201"/>
      <c r="TOL808" s="201"/>
      <c r="TOM808" s="201"/>
      <c r="TON808" s="201"/>
      <c r="TOO808" s="201"/>
      <c r="TOP808" s="201"/>
      <c r="TOQ808" s="201"/>
      <c r="TOR808" s="201"/>
      <c r="TOS808" s="201"/>
      <c r="TOT808" s="201"/>
      <c r="TOU808" s="201"/>
      <c r="TOV808" s="201"/>
      <c r="TOW808" s="201"/>
      <c r="TOX808" s="201"/>
      <c r="TOY808" s="201"/>
      <c r="TOZ808" s="201"/>
      <c r="TPA808" s="201"/>
      <c r="TPB808" s="201"/>
      <c r="TPC808" s="201"/>
      <c r="TPD808" s="201"/>
      <c r="TPE808" s="201"/>
      <c r="TPF808" s="201"/>
      <c r="TPG808" s="201"/>
      <c r="TPH808" s="201"/>
      <c r="TPI808" s="201"/>
      <c r="TPJ808" s="201"/>
      <c r="TPK808" s="201"/>
      <c r="TPL808" s="201"/>
      <c r="TPM808" s="201"/>
      <c r="TPN808" s="201"/>
      <c r="TPO808" s="201"/>
      <c r="TPP808" s="201"/>
      <c r="TPQ808" s="201"/>
      <c r="TPR808" s="201"/>
      <c r="TPS808" s="201"/>
      <c r="TPT808" s="201"/>
      <c r="TPU808" s="201"/>
      <c r="TPV808" s="201"/>
      <c r="TPW808" s="201"/>
      <c r="TPX808" s="201"/>
      <c r="TPY808" s="201"/>
      <c r="TPZ808" s="201"/>
      <c r="TQA808" s="201"/>
      <c r="TQB808" s="201"/>
      <c r="TQC808" s="201"/>
      <c r="TQD808" s="201"/>
      <c r="TQE808" s="201"/>
      <c r="TQF808" s="201"/>
      <c r="TQG808" s="201"/>
      <c r="TQH808" s="201"/>
      <c r="TQI808" s="201"/>
      <c r="TQJ808" s="201"/>
      <c r="TQK808" s="201"/>
      <c r="TQL808" s="201"/>
      <c r="TQM808" s="201"/>
      <c r="TQN808" s="201"/>
      <c r="TQO808" s="201"/>
      <c r="TQP808" s="201"/>
      <c r="TQQ808" s="201"/>
      <c r="TQR808" s="201"/>
      <c r="TQS808" s="201"/>
      <c r="TQT808" s="201"/>
      <c r="TQU808" s="201"/>
      <c r="TQV808" s="201"/>
      <c r="TQW808" s="201"/>
      <c r="TQX808" s="201"/>
      <c r="TQY808" s="201"/>
      <c r="TQZ808" s="201"/>
      <c r="TRA808" s="201"/>
      <c r="TRB808" s="201"/>
      <c r="TRC808" s="201"/>
      <c r="TRD808" s="201"/>
      <c r="TRE808" s="201"/>
      <c r="TRF808" s="201"/>
      <c r="TRG808" s="201"/>
      <c r="TRH808" s="201"/>
      <c r="TRI808" s="201"/>
      <c r="TRJ808" s="201"/>
      <c r="TRK808" s="201"/>
      <c r="TRL808" s="201"/>
      <c r="TRM808" s="201"/>
      <c r="TRN808" s="201"/>
      <c r="TRO808" s="201"/>
      <c r="TRP808" s="201"/>
      <c r="TRQ808" s="201"/>
      <c r="TRR808" s="201"/>
      <c r="TRS808" s="201"/>
      <c r="TRT808" s="201"/>
      <c r="TRU808" s="201"/>
      <c r="TRV808" s="201"/>
      <c r="TRW808" s="201"/>
      <c r="TRX808" s="201"/>
      <c r="TRY808" s="201"/>
      <c r="TRZ808" s="201"/>
      <c r="TSA808" s="201"/>
      <c r="TSB808" s="201"/>
      <c r="TSC808" s="201"/>
      <c r="TSD808" s="201"/>
      <c r="TSE808" s="201"/>
      <c r="TSF808" s="201"/>
      <c r="TSG808" s="201"/>
      <c r="TSH808" s="201"/>
      <c r="TSI808" s="201"/>
      <c r="TSJ808" s="201"/>
      <c r="TSK808" s="201"/>
      <c r="TSL808" s="201"/>
      <c r="TSM808" s="201"/>
      <c r="TSN808" s="201"/>
      <c r="TSO808" s="201"/>
      <c r="TSP808" s="201"/>
      <c r="TSQ808" s="201"/>
      <c r="TSR808" s="201"/>
      <c r="TSS808" s="201"/>
      <c r="TST808" s="201"/>
      <c r="TSU808" s="201"/>
      <c r="TSV808" s="201"/>
      <c r="TSW808" s="201"/>
      <c r="TSX808" s="201"/>
      <c r="TSY808" s="201"/>
      <c r="TSZ808" s="201"/>
      <c r="TTA808" s="201"/>
      <c r="TTB808" s="201"/>
      <c r="TTC808" s="201"/>
      <c r="TTD808" s="201"/>
      <c r="TTE808" s="201"/>
      <c r="TTF808" s="201"/>
      <c r="TTG808" s="201"/>
      <c r="TTH808" s="201"/>
      <c r="TTI808" s="201"/>
      <c r="TTJ808" s="201"/>
      <c r="TTK808" s="201"/>
      <c r="TTL808" s="201"/>
      <c r="TTM808" s="201"/>
      <c r="TTN808" s="201"/>
      <c r="TTO808" s="201"/>
      <c r="TTP808" s="201"/>
      <c r="TTQ808" s="201"/>
      <c r="TTR808" s="201"/>
      <c r="TTS808" s="201"/>
      <c r="TTT808" s="201"/>
      <c r="TTU808" s="201"/>
      <c r="TTV808" s="201"/>
      <c r="TTW808" s="201"/>
      <c r="TTX808" s="201"/>
      <c r="TTY808" s="201"/>
      <c r="TTZ808" s="201"/>
      <c r="TUA808" s="201"/>
      <c r="TUB808" s="201"/>
      <c r="TUC808" s="201"/>
      <c r="TUD808" s="201"/>
      <c r="TUE808" s="201"/>
      <c r="TUF808" s="201"/>
      <c r="TUG808" s="201"/>
      <c r="TUH808" s="201"/>
      <c r="TUI808" s="201"/>
      <c r="TUJ808" s="201"/>
      <c r="TUK808" s="201"/>
      <c r="TUL808" s="201"/>
      <c r="TUM808" s="201"/>
      <c r="TUN808" s="201"/>
      <c r="TUO808" s="201"/>
      <c r="TUP808" s="201"/>
      <c r="TUQ808" s="201"/>
      <c r="TUR808" s="201"/>
      <c r="TUS808" s="201"/>
      <c r="TUT808" s="201"/>
      <c r="TUU808" s="201"/>
      <c r="TUV808" s="201"/>
      <c r="TUW808" s="201"/>
      <c r="TUX808" s="201"/>
      <c r="TUY808" s="201"/>
      <c r="TUZ808" s="201"/>
      <c r="TVA808" s="201"/>
      <c r="TVB808" s="201"/>
      <c r="TVC808" s="201"/>
      <c r="TVD808" s="201"/>
      <c r="TVE808" s="201"/>
      <c r="TVF808" s="201"/>
      <c r="TVG808" s="201"/>
      <c r="TVH808" s="201"/>
      <c r="TVI808" s="201"/>
      <c r="TVJ808" s="201"/>
      <c r="TVK808" s="201"/>
      <c r="TVL808" s="201"/>
      <c r="TVM808" s="201"/>
      <c r="TVN808" s="201"/>
      <c r="TVO808" s="201"/>
      <c r="TVP808" s="201"/>
      <c r="TVQ808" s="201"/>
      <c r="TVR808" s="201"/>
      <c r="TVS808" s="201"/>
      <c r="TVT808" s="201"/>
      <c r="TVU808" s="201"/>
      <c r="TVV808" s="201"/>
      <c r="TVW808" s="201"/>
      <c r="TVX808" s="201"/>
      <c r="TVY808" s="201"/>
      <c r="TVZ808" s="201"/>
      <c r="TWA808" s="201"/>
      <c r="TWB808" s="201"/>
      <c r="TWC808" s="201"/>
      <c r="TWD808" s="201"/>
      <c r="TWE808" s="201"/>
      <c r="TWF808" s="201"/>
      <c r="TWG808" s="201"/>
      <c r="TWH808" s="201"/>
      <c r="TWI808" s="201"/>
      <c r="TWJ808" s="201"/>
      <c r="TWK808" s="201"/>
      <c r="TWL808" s="201"/>
      <c r="TWM808" s="201"/>
      <c r="TWN808" s="201"/>
      <c r="TWO808" s="201"/>
      <c r="TWP808" s="201"/>
      <c r="TWQ808" s="201"/>
      <c r="TWR808" s="201"/>
      <c r="TWS808" s="201"/>
      <c r="TWT808" s="201"/>
      <c r="TWU808" s="201"/>
      <c r="TWV808" s="201"/>
      <c r="TWW808" s="201"/>
      <c r="TWX808" s="201"/>
      <c r="TWY808" s="201"/>
      <c r="TWZ808" s="201"/>
      <c r="TXA808" s="201"/>
      <c r="TXB808" s="201"/>
      <c r="TXC808" s="201"/>
      <c r="TXD808" s="201"/>
      <c r="TXE808" s="201"/>
      <c r="TXF808" s="201"/>
      <c r="TXG808" s="201"/>
      <c r="TXH808" s="201"/>
      <c r="TXI808" s="201"/>
      <c r="TXJ808" s="201"/>
      <c r="TXK808" s="201"/>
      <c r="TXL808" s="201"/>
      <c r="TXM808" s="201"/>
      <c r="TXN808" s="201"/>
      <c r="TXO808" s="201"/>
      <c r="TXP808" s="201"/>
      <c r="TXQ808" s="201"/>
      <c r="TXR808" s="201"/>
      <c r="TXS808" s="201"/>
      <c r="TXT808" s="201"/>
      <c r="TXU808" s="201"/>
      <c r="TXV808" s="201"/>
      <c r="TXW808" s="201"/>
      <c r="TXX808" s="201"/>
      <c r="TXY808" s="201"/>
      <c r="TXZ808" s="201"/>
      <c r="TYA808" s="201"/>
      <c r="TYB808" s="201"/>
      <c r="TYC808" s="201"/>
      <c r="TYD808" s="201"/>
      <c r="TYE808" s="201"/>
      <c r="TYF808" s="201"/>
      <c r="TYG808" s="201"/>
      <c r="TYH808" s="201"/>
      <c r="TYI808" s="201"/>
      <c r="TYJ808" s="201"/>
      <c r="TYK808" s="201"/>
      <c r="TYL808" s="201"/>
      <c r="TYM808" s="201"/>
      <c r="TYN808" s="201"/>
      <c r="TYO808" s="201"/>
      <c r="TYP808" s="201"/>
      <c r="TYQ808" s="201"/>
      <c r="TYR808" s="201"/>
      <c r="TYS808" s="201"/>
      <c r="TYT808" s="201"/>
      <c r="TYU808" s="201"/>
      <c r="TYV808" s="201"/>
      <c r="TYW808" s="201"/>
      <c r="TYX808" s="201"/>
      <c r="TYY808" s="201"/>
      <c r="TYZ808" s="201"/>
      <c r="TZA808" s="201"/>
      <c r="TZB808" s="201"/>
      <c r="TZC808" s="201"/>
      <c r="TZD808" s="201"/>
      <c r="TZE808" s="201"/>
      <c r="TZF808" s="201"/>
      <c r="TZG808" s="201"/>
      <c r="TZH808" s="201"/>
      <c r="TZI808" s="201"/>
      <c r="TZJ808" s="201"/>
      <c r="TZK808" s="201"/>
      <c r="TZL808" s="201"/>
      <c r="TZM808" s="201"/>
      <c r="TZN808" s="201"/>
      <c r="TZO808" s="201"/>
      <c r="TZP808" s="201"/>
      <c r="TZQ808" s="201"/>
      <c r="TZR808" s="201"/>
      <c r="TZS808" s="201"/>
      <c r="TZT808" s="201"/>
      <c r="TZU808" s="201"/>
      <c r="TZV808" s="201"/>
      <c r="TZW808" s="201"/>
      <c r="TZX808" s="201"/>
      <c r="TZY808" s="201"/>
      <c r="TZZ808" s="201"/>
      <c r="UAA808" s="201"/>
      <c r="UAB808" s="201"/>
      <c r="UAC808" s="201"/>
      <c r="UAD808" s="201"/>
      <c r="UAE808" s="201"/>
      <c r="UAF808" s="201"/>
      <c r="UAG808" s="201"/>
      <c r="UAH808" s="201"/>
      <c r="UAI808" s="201"/>
      <c r="UAJ808" s="201"/>
      <c r="UAK808" s="201"/>
      <c r="UAL808" s="201"/>
      <c r="UAM808" s="201"/>
      <c r="UAN808" s="201"/>
      <c r="UAO808" s="201"/>
      <c r="UAP808" s="201"/>
      <c r="UAQ808" s="201"/>
      <c r="UAR808" s="201"/>
      <c r="UAS808" s="201"/>
      <c r="UAT808" s="201"/>
      <c r="UAU808" s="201"/>
      <c r="UAV808" s="201"/>
      <c r="UAW808" s="201"/>
      <c r="UAX808" s="201"/>
      <c r="UAY808" s="201"/>
      <c r="UAZ808" s="201"/>
      <c r="UBA808" s="201"/>
      <c r="UBB808" s="201"/>
      <c r="UBC808" s="201"/>
      <c r="UBD808" s="201"/>
      <c r="UBE808" s="201"/>
      <c r="UBF808" s="201"/>
      <c r="UBG808" s="201"/>
      <c r="UBH808" s="201"/>
      <c r="UBI808" s="201"/>
      <c r="UBJ808" s="201"/>
      <c r="UBK808" s="201"/>
      <c r="UBL808" s="201"/>
      <c r="UBM808" s="201"/>
      <c r="UBN808" s="201"/>
      <c r="UBO808" s="201"/>
      <c r="UBP808" s="201"/>
      <c r="UBQ808" s="201"/>
      <c r="UBR808" s="201"/>
      <c r="UBS808" s="201"/>
      <c r="UBT808" s="201"/>
      <c r="UBU808" s="201"/>
      <c r="UBV808" s="201"/>
      <c r="UBW808" s="201"/>
      <c r="UBX808" s="201"/>
      <c r="UBY808" s="201"/>
      <c r="UBZ808" s="201"/>
      <c r="UCA808" s="201"/>
      <c r="UCB808" s="201"/>
      <c r="UCC808" s="201"/>
      <c r="UCD808" s="201"/>
      <c r="UCE808" s="201"/>
      <c r="UCF808" s="201"/>
      <c r="UCG808" s="201"/>
      <c r="UCH808" s="201"/>
      <c r="UCI808" s="201"/>
      <c r="UCJ808" s="201"/>
      <c r="UCK808" s="201"/>
      <c r="UCL808" s="201"/>
      <c r="UCM808" s="201"/>
      <c r="UCN808" s="201"/>
      <c r="UCO808" s="201"/>
      <c r="UCP808" s="201"/>
      <c r="UCQ808" s="201"/>
      <c r="UCR808" s="201"/>
      <c r="UCS808" s="201"/>
      <c r="UCT808" s="201"/>
      <c r="UCU808" s="201"/>
      <c r="UCV808" s="201"/>
      <c r="UCW808" s="201"/>
      <c r="UCX808" s="201"/>
      <c r="UCY808" s="201"/>
      <c r="UCZ808" s="201"/>
      <c r="UDA808" s="201"/>
      <c r="UDB808" s="201"/>
      <c r="UDC808" s="201"/>
      <c r="UDD808" s="201"/>
      <c r="UDE808" s="201"/>
      <c r="UDF808" s="201"/>
      <c r="UDG808" s="201"/>
      <c r="UDH808" s="201"/>
      <c r="UDI808" s="201"/>
      <c r="UDJ808" s="201"/>
      <c r="UDK808" s="201"/>
      <c r="UDL808" s="201"/>
      <c r="UDM808" s="201"/>
      <c r="UDN808" s="201"/>
      <c r="UDO808" s="201"/>
      <c r="UDP808" s="201"/>
      <c r="UDQ808" s="201"/>
      <c r="UDR808" s="201"/>
      <c r="UDS808" s="201"/>
      <c r="UDT808" s="201"/>
      <c r="UDU808" s="201"/>
      <c r="UDV808" s="201"/>
      <c r="UDW808" s="201"/>
      <c r="UDX808" s="201"/>
      <c r="UDY808" s="201"/>
      <c r="UDZ808" s="201"/>
      <c r="UEA808" s="201"/>
      <c r="UEB808" s="201"/>
      <c r="UEC808" s="201"/>
      <c r="UED808" s="201"/>
      <c r="UEE808" s="201"/>
      <c r="UEF808" s="201"/>
      <c r="UEG808" s="201"/>
      <c r="UEH808" s="201"/>
      <c r="UEI808" s="201"/>
      <c r="UEJ808" s="201"/>
      <c r="UEK808" s="201"/>
      <c r="UEL808" s="201"/>
      <c r="UEM808" s="201"/>
      <c r="UEN808" s="201"/>
      <c r="UEO808" s="201"/>
      <c r="UEP808" s="201"/>
      <c r="UEQ808" s="201"/>
      <c r="UER808" s="201"/>
      <c r="UES808" s="201"/>
      <c r="UET808" s="201"/>
      <c r="UEU808" s="201"/>
      <c r="UEV808" s="201"/>
      <c r="UEW808" s="201"/>
      <c r="UEX808" s="201"/>
      <c r="UEY808" s="201"/>
      <c r="UEZ808" s="201"/>
      <c r="UFA808" s="201"/>
      <c r="UFB808" s="201"/>
      <c r="UFC808" s="201"/>
      <c r="UFD808" s="201"/>
      <c r="UFE808" s="201"/>
      <c r="UFF808" s="201"/>
      <c r="UFG808" s="201"/>
      <c r="UFH808" s="201"/>
      <c r="UFI808" s="201"/>
      <c r="UFJ808" s="201"/>
      <c r="UFK808" s="201"/>
      <c r="UFL808" s="201"/>
      <c r="UFM808" s="201"/>
      <c r="UFN808" s="201"/>
      <c r="UFO808" s="201"/>
      <c r="UFP808" s="201"/>
      <c r="UFQ808" s="201"/>
      <c r="UFR808" s="201"/>
      <c r="UFS808" s="201"/>
      <c r="UFT808" s="201"/>
      <c r="UFU808" s="201"/>
      <c r="UFV808" s="201"/>
      <c r="UFW808" s="201"/>
      <c r="UFX808" s="201"/>
      <c r="UFY808" s="201"/>
      <c r="UFZ808" s="201"/>
      <c r="UGA808" s="201"/>
      <c r="UGB808" s="201"/>
      <c r="UGC808" s="201"/>
      <c r="UGD808" s="201"/>
      <c r="UGE808" s="201"/>
      <c r="UGF808" s="201"/>
      <c r="UGG808" s="201"/>
      <c r="UGH808" s="201"/>
      <c r="UGI808" s="201"/>
      <c r="UGJ808" s="201"/>
      <c r="UGK808" s="201"/>
      <c r="UGL808" s="201"/>
      <c r="UGM808" s="201"/>
      <c r="UGN808" s="201"/>
      <c r="UGO808" s="201"/>
      <c r="UGP808" s="201"/>
      <c r="UGQ808" s="201"/>
      <c r="UGR808" s="201"/>
      <c r="UGS808" s="201"/>
      <c r="UGT808" s="201"/>
      <c r="UGU808" s="201"/>
      <c r="UGV808" s="201"/>
      <c r="UGW808" s="201"/>
      <c r="UGX808" s="201"/>
      <c r="UGY808" s="201"/>
      <c r="UGZ808" s="201"/>
      <c r="UHA808" s="201"/>
      <c r="UHB808" s="201"/>
      <c r="UHC808" s="201"/>
      <c r="UHD808" s="201"/>
      <c r="UHE808" s="201"/>
      <c r="UHF808" s="201"/>
      <c r="UHG808" s="201"/>
      <c r="UHH808" s="201"/>
      <c r="UHI808" s="201"/>
      <c r="UHJ808" s="201"/>
      <c r="UHK808" s="201"/>
      <c r="UHL808" s="201"/>
      <c r="UHM808" s="201"/>
      <c r="UHN808" s="201"/>
      <c r="UHO808" s="201"/>
      <c r="UHP808" s="201"/>
      <c r="UHQ808" s="201"/>
      <c r="UHR808" s="201"/>
      <c r="UHS808" s="201"/>
      <c r="UHT808" s="201"/>
      <c r="UHU808" s="201"/>
      <c r="UHV808" s="201"/>
      <c r="UHW808" s="201"/>
      <c r="UHX808" s="201"/>
      <c r="UHY808" s="201"/>
      <c r="UHZ808" s="201"/>
      <c r="UIA808" s="201"/>
      <c r="UIB808" s="201"/>
      <c r="UIC808" s="201"/>
      <c r="UID808" s="201"/>
      <c r="UIE808" s="201"/>
      <c r="UIF808" s="201"/>
      <c r="UIG808" s="201"/>
      <c r="UIH808" s="201"/>
      <c r="UII808" s="201"/>
      <c r="UIJ808" s="201"/>
      <c r="UIK808" s="201"/>
      <c r="UIL808" s="201"/>
      <c r="UIM808" s="201"/>
      <c r="UIN808" s="201"/>
      <c r="UIO808" s="201"/>
      <c r="UIP808" s="201"/>
      <c r="UIQ808" s="201"/>
      <c r="UIR808" s="201"/>
      <c r="UIS808" s="201"/>
      <c r="UIT808" s="201"/>
      <c r="UIU808" s="201"/>
      <c r="UIV808" s="201"/>
      <c r="UIW808" s="201"/>
      <c r="UIX808" s="201"/>
      <c r="UIY808" s="201"/>
      <c r="UIZ808" s="201"/>
      <c r="UJA808" s="201"/>
      <c r="UJB808" s="201"/>
      <c r="UJC808" s="201"/>
      <c r="UJD808" s="201"/>
      <c r="UJE808" s="201"/>
      <c r="UJF808" s="201"/>
      <c r="UJG808" s="201"/>
      <c r="UJH808" s="201"/>
      <c r="UJI808" s="201"/>
      <c r="UJJ808" s="201"/>
      <c r="UJK808" s="201"/>
      <c r="UJL808" s="201"/>
      <c r="UJM808" s="201"/>
      <c r="UJN808" s="201"/>
      <c r="UJO808" s="201"/>
      <c r="UJP808" s="201"/>
      <c r="UJQ808" s="201"/>
      <c r="UJR808" s="201"/>
      <c r="UJS808" s="201"/>
      <c r="UJT808" s="201"/>
      <c r="UJU808" s="201"/>
      <c r="UJV808" s="201"/>
      <c r="UJW808" s="201"/>
      <c r="UJX808" s="201"/>
      <c r="UJY808" s="201"/>
      <c r="UJZ808" s="201"/>
      <c r="UKA808" s="201"/>
      <c r="UKB808" s="201"/>
      <c r="UKC808" s="201"/>
      <c r="UKD808" s="201"/>
      <c r="UKE808" s="201"/>
      <c r="UKF808" s="201"/>
      <c r="UKG808" s="201"/>
      <c r="UKH808" s="201"/>
      <c r="UKI808" s="201"/>
      <c r="UKJ808" s="201"/>
      <c r="UKK808" s="201"/>
      <c r="UKL808" s="201"/>
      <c r="UKM808" s="201"/>
      <c r="UKN808" s="201"/>
      <c r="UKO808" s="201"/>
      <c r="UKP808" s="201"/>
      <c r="UKQ808" s="201"/>
      <c r="UKR808" s="201"/>
      <c r="UKS808" s="201"/>
      <c r="UKT808" s="201"/>
      <c r="UKU808" s="201"/>
      <c r="UKV808" s="201"/>
      <c r="UKW808" s="201"/>
      <c r="UKX808" s="201"/>
      <c r="UKY808" s="201"/>
      <c r="UKZ808" s="201"/>
      <c r="ULA808" s="201"/>
      <c r="ULB808" s="201"/>
      <c r="ULC808" s="201"/>
      <c r="ULD808" s="201"/>
      <c r="ULE808" s="201"/>
      <c r="ULF808" s="201"/>
      <c r="ULG808" s="201"/>
      <c r="ULH808" s="201"/>
      <c r="ULI808" s="201"/>
      <c r="ULJ808" s="201"/>
      <c r="ULK808" s="201"/>
      <c r="ULL808" s="201"/>
      <c r="ULM808" s="201"/>
      <c r="ULN808" s="201"/>
      <c r="ULO808" s="201"/>
      <c r="ULP808" s="201"/>
      <c r="ULQ808" s="201"/>
      <c r="ULR808" s="201"/>
      <c r="ULS808" s="201"/>
      <c r="ULT808" s="201"/>
      <c r="ULU808" s="201"/>
      <c r="ULV808" s="201"/>
      <c r="ULW808" s="201"/>
      <c r="ULX808" s="201"/>
      <c r="ULY808" s="201"/>
      <c r="ULZ808" s="201"/>
      <c r="UMA808" s="201"/>
      <c r="UMB808" s="201"/>
      <c r="UMC808" s="201"/>
      <c r="UMD808" s="201"/>
      <c r="UME808" s="201"/>
      <c r="UMF808" s="201"/>
      <c r="UMG808" s="201"/>
      <c r="UMH808" s="201"/>
      <c r="UMI808" s="201"/>
      <c r="UMJ808" s="201"/>
      <c r="UMK808" s="201"/>
      <c r="UML808" s="201"/>
      <c r="UMM808" s="201"/>
      <c r="UMN808" s="201"/>
      <c r="UMO808" s="201"/>
      <c r="UMP808" s="201"/>
      <c r="UMQ808" s="201"/>
      <c r="UMR808" s="201"/>
      <c r="UMS808" s="201"/>
      <c r="UMT808" s="201"/>
      <c r="UMU808" s="201"/>
      <c r="UMV808" s="201"/>
      <c r="UMW808" s="201"/>
      <c r="UMX808" s="201"/>
      <c r="UMY808" s="201"/>
      <c r="UMZ808" s="201"/>
      <c r="UNA808" s="201"/>
      <c r="UNB808" s="201"/>
      <c r="UNC808" s="201"/>
      <c r="UND808" s="201"/>
      <c r="UNE808" s="201"/>
      <c r="UNF808" s="201"/>
      <c r="UNG808" s="201"/>
      <c r="UNH808" s="201"/>
      <c r="UNI808" s="201"/>
      <c r="UNJ808" s="201"/>
      <c r="UNK808" s="201"/>
      <c r="UNL808" s="201"/>
      <c r="UNM808" s="201"/>
      <c r="UNN808" s="201"/>
      <c r="UNO808" s="201"/>
      <c r="UNP808" s="201"/>
      <c r="UNQ808" s="201"/>
      <c r="UNR808" s="201"/>
      <c r="UNS808" s="201"/>
      <c r="UNT808" s="201"/>
      <c r="UNU808" s="201"/>
      <c r="UNV808" s="201"/>
      <c r="UNW808" s="201"/>
      <c r="UNX808" s="201"/>
      <c r="UNY808" s="201"/>
      <c r="UNZ808" s="201"/>
      <c r="UOA808" s="201"/>
      <c r="UOB808" s="201"/>
      <c r="UOC808" s="201"/>
      <c r="UOD808" s="201"/>
      <c r="UOE808" s="201"/>
      <c r="UOF808" s="201"/>
      <c r="UOG808" s="201"/>
      <c r="UOH808" s="201"/>
      <c r="UOI808" s="201"/>
      <c r="UOJ808" s="201"/>
      <c r="UOK808" s="201"/>
      <c r="UOL808" s="201"/>
      <c r="UOM808" s="201"/>
      <c r="UON808" s="201"/>
      <c r="UOO808" s="201"/>
      <c r="UOP808" s="201"/>
      <c r="UOQ808" s="201"/>
      <c r="UOR808" s="201"/>
      <c r="UOS808" s="201"/>
      <c r="UOT808" s="201"/>
      <c r="UOU808" s="201"/>
      <c r="UOV808" s="201"/>
      <c r="UOW808" s="201"/>
      <c r="UOX808" s="201"/>
      <c r="UOY808" s="201"/>
      <c r="UOZ808" s="201"/>
      <c r="UPA808" s="201"/>
      <c r="UPB808" s="201"/>
      <c r="UPC808" s="201"/>
      <c r="UPD808" s="201"/>
      <c r="UPE808" s="201"/>
      <c r="UPF808" s="201"/>
      <c r="UPG808" s="201"/>
      <c r="UPH808" s="201"/>
      <c r="UPI808" s="201"/>
      <c r="UPJ808" s="201"/>
      <c r="UPK808" s="201"/>
      <c r="UPL808" s="201"/>
      <c r="UPM808" s="201"/>
      <c r="UPN808" s="201"/>
      <c r="UPO808" s="201"/>
      <c r="UPP808" s="201"/>
      <c r="UPQ808" s="201"/>
      <c r="UPR808" s="201"/>
      <c r="UPS808" s="201"/>
      <c r="UPT808" s="201"/>
      <c r="UPU808" s="201"/>
      <c r="UPV808" s="201"/>
      <c r="UPW808" s="201"/>
      <c r="UPX808" s="201"/>
      <c r="UPY808" s="201"/>
      <c r="UPZ808" s="201"/>
      <c r="UQA808" s="201"/>
      <c r="UQB808" s="201"/>
      <c r="UQC808" s="201"/>
      <c r="UQD808" s="201"/>
      <c r="UQE808" s="201"/>
      <c r="UQF808" s="201"/>
      <c r="UQG808" s="201"/>
      <c r="UQH808" s="201"/>
      <c r="UQI808" s="201"/>
      <c r="UQJ808" s="201"/>
      <c r="UQK808" s="201"/>
      <c r="UQL808" s="201"/>
      <c r="UQM808" s="201"/>
      <c r="UQN808" s="201"/>
      <c r="UQO808" s="201"/>
      <c r="UQP808" s="201"/>
      <c r="UQQ808" s="201"/>
      <c r="UQR808" s="201"/>
      <c r="UQS808" s="201"/>
      <c r="UQT808" s="201"/>
      <c r="UQU808" s="201"/>
      <c r="UQV808" s="201"/>
      <c r="UQW808" s="201"/>
      <c r="UQX808" s="201"/>
      <c r="UQY808" s="201"/>
      <c r="UQZ808" s="201"/>
      <c r="URA808" s="201"/>
      <c r="URB808" s="201"/>
      <c r="URC808" s="201"/>
      <c r="URD808" s="201"/>
      <c r="URE808" s="201"/>
      <c r="URF808" s="201"/>
      <c r="URG808" s="201"/>
      <c r="URH808" s="201"/>
      <c r="URI808" s="201"/>
      <c r="URJ808" s="201"/>
      <c r="URK808" s="201"/>
      <c r="URL808" s="201"/>
      <c r="URM808" s="201"/>
      <c r="URN808" s="201"/>
      <c r="URO808" s="201"/>
      <c r="URP808" s="201"/>
      <c r="URQ808" s="201"/>
      <c r="URR808" s="201"/>
      <c r="URS808" s="201"/>
      <c r="URT808" s="201"/>
      <c r="URU808" s="201"/>
      <c r="URV808" s="201"/>
      <c r="URW808" s="201"/>
      <c r="URX808" s="201"/>
      <c r="URY808" s="201"/>
      <c r="URZ808" s="201"/>
      <c r="USA808" s="201"/>
      <c r="USB808" s="201"/>
      <c r="USC808" s="201"/>
      <c r="USD808" s="201"/>
      <c r="USE808" s="201"/>
      <c r="USF808" s="201"/>
      <c r="USG808" s="201"/>
      <c r="USH808" s="201"/>
      <c r="USI808" s="201"/>
      <c r="USJ808" s="201"/>
      <c r="USK808" s="201"/>
      <c r="USL808" s="201"/>
      <c r="USM808" s="201"/>
      <c r="USN808" s="201"/>
      <c r="USO808" s="201"/>
      <c r="USP808" s="201"/>
      <c r="USQ808" s="201"/>
      <c r="USR808" s="201"/>
      <c r="USS808" s="201"/>
      <c r="UST808" s="201"/>
      <c r="USU808" s="201"/>
      <c r="USV808" s="201"/>
      <c r="USW808" s="201"/>
      <c r="USX808" s="201"/>
      <c r="USY808" s="201"/>
      <c r="USZ808" s="201"/>
      <c r="UTA808" s="201"/>
      <c r="UTB808" s="201"/>
      <c r="UTC808" s="201"/>
      <c r="UTD808" s="201"/>
      <c r="UTE808" s="201"/>
      <c r="UTF808" s="201"/>
      <c r="UTG808" s="201"/>
      <c r="UTH808" s="201"/>
      <c r="UTI808" s="201"/>
      <c r="UTJ808" s="201"/>
      <c r="UTK808" s="201"/>
      <c r="UTL808" s="201"/>
      <c r="UTM808" s="201"/>
      <c r="UTN808" s="201"/>
      <c r="UTO808" s="201"/>
      <c r="UTP808" s="201"/>
      <c r="UTQ808" s="201"/>
      <c r="UTR808" s="201"/>
      <c r="UTS808" s="201"/>
      <c r="UTT808" s="201"/>
      <c r="UTU808" s="201"/>
      <c r="UTV808" s="201"/>
      <c r="UTW808" s="201"/>
      <c r="UTX808" s="201"/>
      <c r="UTY808" s="201"/>
      <c r="UTZ808" s="201"/>
      <c r="UUA808" s="201"/>
      <c r="UUB808" s="201"/>
      <c r="UUC808" s="201"/>
      <c r="UUD808" s="201"/>
      <c r="UUE808" s="201"/>
      <c r="UUF808" s="201"/>
      <c r="UUG808" s="201"/>
      <c r="UUH808" s="201"/>
      <c r="UUI808" s="201"/>
      <c r="UUJ808" s="201"/>
      <c r="UUK808" s="201"/>
      <c r="UUL808" s="201"/>
      <c r="UUM808" s="201"/>
      <c r="UUN808" s="201"/>
      <c r="UUO808" s="201"/>
      <c r="UUP808" s="201"/>
      <c r="UUQ808" s="201"/>
      <c r="UUR808" s="201"/>
      <c r="UUS808" s="201"/>
      <c r="UUT808" s="201"/>
      <c r="UUU808" s="201"/>
      <c r="UUV808" s="201"/>
      <c r="UUW808" s="201"/>
      <c r="UUX808" s="201"/>
      <c r="UUY808" s="201"/>
      <c r="UUZ808" s="201"/>
      <c r="UVA808" s="201"/>
      <c r="UVB808" s="201"/>
      <c r="UVC808" s="201"/>
      <c r="UVD808" s="201"/>
      <c r="UVE808" s="201"/>
      <c r="UVF808" s="201"/>
      <c r="UVG808" s="201"/>
      <c r="UVH808" s="201"/>
      <c r="UVI808" s="201"/>
      <c r="UVJ808" s="201"/>
      <c r="UVK808" s="201"/>
      <c r="UVL808" s="201"/>
      <c r="UVM808" s="201"/>
      <c r="UVN808" s="201"/>
      <c r="UVO808" s="201"/>
      <c r="UVP808" s="201"/>
      <c r="UVQ808" s="201"/>
      <c r="UVR808" s="201"/>
      <c r="UVS808" s="201"/>
      <c r="UVT808" s="201"/>
      <c r="UVU808" s="201"/>
      <c r="UVV808" s="201"/>
      <c r="UVW808" s="201"/>
      <c r="UVX808" s="201"/>
      <c r="UVY808" s="201"/>
      <c r="UVZ808" s="201"/>
      <c r="UWA808" s="201"/>
      <c r="UWB808" s="201"/>
      <c r="UWC808" s="201"/>
      <c r="UWD808" s="201"/>
      <c r="UWE808" s="201"/>
      <c r="UWF808" s="201"/>
      <c r="UWG808" s="201"/>
      <c r="UWH808" s="201"/>
      <c r="UWI808" s="201"/>
      <c r="UWJ808" s="201"/>
      <c r="UWK808" s="201"/>
      <c r="UWL808" s="201"/>
      <c r="UWM808" s="201"/>
      <c r="UWN808" s="201"/>
      <c r="UWO808" s="201"/>
      <c r="UWP808" s="201"/>
      <c r="UWQ808" s="201"/>
      <c r="UWR808" s="201"/>
      <c r="UWS808" s="201"/>
      <c r="UWT808" s="201"/>
      <c r="UWU808" s="201"/>
      <c r="UWV808" s="201"/>
      <c r="UWW808" s="201"/>
      <c r="UWX808" s="201"/>
      <c r="UWY808" s="201"/>
      <c r="UWZ808" s="201"/>
      <c r="UXA808" s="201"/>
      <c r="UXB808" s="201"/>
      <c r="UXC808" s="201"/>
      <c r="UXD808" s="201"/>
      <c r="UXE808" s="201"/>
      <c r="UXF808" s="201"/>
      <c r="UXG808" s="201"/>
      <c r="UXH808" s="201"/>
      <c r="UXI808" s="201"/>
      <c r="UXJ808" s="201"/>
      <c r="UXK808" s="201"/>
      <c r="UXL808" s="201"/>
      <c r="UXM808" s="201"/>
      <c r="UXN808" s="201"/>
      <c r="UXO808" s="201"/>
      <c r="UXP808" s="201"/>
      <c r="UXQ808" s="201"/>
      <c r="UXR808" s="201"/>
      <c r="UXS808" s="201"/>
      <c r="UXT808" s="201"/>
      <c r="UXU808" s="201"/>
      <c r="UXV808" s="201"/>
      <c r="UXW808" s="201"/>
      <c r="UXX808" s="201"/>
      <c r="UXY808" s="201"/>
      <c r="UXZ808" s="201"/>
      <c r="UYA808" s="201"/>
      <c r="UYB808" s="201"/>
      <c r="UYC808" s="201"/>
      <c r="UYD808" s="201"/>
      <c r="UYE808" s="201"/>
      <c r="UYF808" s="201"/>
      <c r="UYG808" s="201"/>
      <c r="UYH808" s="201"/>
      <c r="UYI808" s="201"/>
      <c r="UYJ808" s="201"/>
      <c r="UYK808" s="201"/>
      <c r="UYL808" s="201"/>
      <c r="UYM808" s="201"/>
      <c r="UYN808" s="201"/>
      <c r="UYO808" s="201"/>
      <c r="UYP808" s="201"/>
      <c r="UYQ808" s="201"/>
      <c r="UYR808" s="201"/>
      <c r="UYS808" s="201"/>
      <c r="UYT808" s="201"/>
      <c r="UYU808" s="201"/>
      <c r="UYV808" s="201"/>
      <c r="UYW808" s="201"/>
      <c r="UYX808" s="201"/>
      <c r="UYY808" s="201"/>
      <c r="UYZ808" s="201"/>
      <c r="UZA808" s="201"/>
      <c r="UZB808" s="201"/>
      <c r="UZC808" s="201"/>
      <c r="UZD808" s="201"/>
      <c r="UZE808" s="201"/>
      <c r="UZF808" s="201"/>
      <c r="UZG808" s="201"/>
      <c r="UZH808" s="201"/>
      <c r="UZI808" s="201"/>
      <c r="UZJ808" s="201"/>
      <c r="UZK808" s="201"/>
      <c r="UZL808" s="201"/>
      <c r="UZM808" s="201"/>
      <c r="UZN808" s="201"/>
      <c r="UZO808" s="201"/>
      <c r="UZP808" s="201"/>
      <c r="UZQ808" s="201"/>
      <c r="UZR808" s="201"/>
      <c r="UZS808" s="201"/>
      <c r="UZT808" s="201"/>
      <c r="UZU808" s="201"/>
      <c r="UZV808" s="201"/>
      <c r="UZW808" s="201"/>
      <c r="UZX808" s="201"/>
      <c r="UZY808" s="201"/>
      <c r="UZZ808" s="201"/>
      <c r="VAA808" s="201"/>
      <c r="VAB808" s="201"/>
      <c r="VAC808" s="201"/>
      <c r="VAD808" s="201"/>
      <c r="VAE808" s="201"/>
      <c r="VAF808" s="201"/>
      <c r="VAG808" s="201"/>
      <c r="VAH808" s="201"/>
      <c r="VAI808" s="201"/>
      <c r="VAJ808" s="201"/>
      <c r="VAK808" s="201"/>
      <c r="VAL808" s="201"/>
      <c r="VAM808" s="201"/>
      <c r="VAN808" s="201"/>
      <c r="VAO808" s="201"/>
      <c r="VAP808" s="201"/>
      <c r="VAQ808" s="201"/>
      <c r="VAR808" s="201"/>
      <c r="VAS808" s="201"/>
      <c r="VAT808" s="201"/>
      <c r="VAU808" s="201"/>
      <c r="VAV808" s="201"/>
      <c r="VAW808" s="201"/>
      <c r="VAX808" s="201"/>
      <c r="VAY808" s="201"/>
      <c r="VAZ808" s="201"/>
      <c r="VBA808" s="201"/>
      <c r="VBB808" s="201"/>
      <c r="VBC808" s="201"/>
      <c r="VBD808" s="201"/>
      <c r="VBE808" s="201"/>
      <c r="VBF808" s="201"/>
      <c r="VBG808" s="201"/>
      <c r="VBH808" s="201"/>
      <c r="VBI808" s="201"/>
      <c r="VBJ808" s="201"/>
      <c r="VBK808" s="201"/>
      <c r="VBL808" s="201"/>
      <c r="VBM808" s="201"/>
      <c r="VBN808" s="201"/>
      <c r="VBO808" s="201"/>
      <c r="VBP808" s="201"/>
      <c r="VBQ808" s="201"/>
      <c r="VBR808" s="201"/>
      <c r="VBS808" s="201"/>
      <c r="VBT808" s="201"/>
      <c r="VBU808" s="201"/>
      <c r="VBV808" s="201"/>
      <c r="VBW808" s="201"/>
      <c r="VBX808" s="201"/>
      <c r="VBY808" s="201"/>
      <c r="VBZ808" s="201"/>
      <c r="VCA808" s="201"/>
      <c r="VCB808" s="201"/>
      <c r="VCC808" s="201"/>
      <c r="VCD808" s="201"/>
      <c r="VCE808" s="201"/>
      <c r="VCF808" s="201"/>
      <c r="VCG808" s="201"/>
      <c r="VCH808" s="201"/>
      <c r="VCI808" s="201"/>
      <c r="VCJ808" s="201"/>
      <c r="VCK808" s="201"/>
      <c r="VCL808" s="201"/>
      <c r="VCM808" s="201"/>
      <c r="VCN808" s="201"/>
      <c r="VCO808" s="201"/>
      <c r="VCP808" s="201"/>
      <c r="VCQ808" s="201"/>
      <c r="VCR808" s="201"/>
      <c r="VCS808" s="201"/>
      <c r="VCT808" s="201"/>
      <c r="VCU808" s="201"/>
      <c r="VCV808" s="201"/>
      <c r="VCW808" s="201"/>
      <c r="VCX808" s="201"/>
      <c r="VCY808" s="201"/>
      <c r="VCZ808" s="201"/>
      <c r="VDA808" s="201"/>
      <c r="VDB808" s="201"/>
      <c r="VDC808" s="201"/>
      <c r="VDD808" s="201"/>
      <c r="VDE808" s="201"/>
      <c r="VDF808" s="201"/>
      <c r="VDG808" s="201"/>
      <c r="VDH808" s="201"/>
      <c r="VDI808" s="201"/>
      <c r="VDJ808" s="201"/>
      <c r="VDK808" s="201"/>
      <c r="VDL808" s="201"/>
      <c r="VDM808" s="201"/>
      <c r="VDN808" s="201"/>
      <c r="VDO808" s="201"/>
      <c r="VDP808" s="201"/>
      <c r="VDQ808" s="201"/>
      <c r="VDR808" s="201"/>
      <c r="VDS808" s="201"/>
      <c r="VDT808" s="201"/>
      <c r="VDU808" s="201"/>
      <c r="VDV808" s="201"/>
      <c r="VDW808" s="201"/>
      <c r="VDX808" s="201"/>
      <c r="VDY808" s="201"/>
      <c r="VDZ808" s="201"/>
      <c r="VEA808" s="201"/>
      <c r="VEB808" s="201"/>
      <c r="VEC808" s="201"/>
      <c r="VED808" s="201"/>
      <c r="VEE808" s="201"/>
      <c r="VEF808" s="201"/>
      <c r="VEG808" s="201"/>
      <c r="VEH808" s="201"/>
      <c r="VEI808" s="201"/>
      <c r="VEJ808" s="201"/>
      <c r="VEK808" s="201"/>
      <c r="VEL808" s="201"/>
      <c r="VEM808" s="201"/>
      <c r="VEN808" s="201"/>
      <c r="VEO808" s="201"/>
      <c r="VEP808" s="201"/>
      <c r="VEQ808" s="201"/>
      <c r="VER808" s="201"/>
      <c r="VES808" s="201"/>
      <c r="VET808" s="201"/>
      <c r="VEU808" s="201"/>
      <c r="VEV808" s="201"/>
      <c r="VEW808" s="201"/>
      <c r="VEX808" s="201"/>
      <c r="VEY808" s="201"/>
      <c r="VEZ808" s="201"/>
      <c r="VFA808" s="201"/>
      <c r="VFB808" s="201"/>
      <c r="VFC808" s="201"/>
      <c r="VFD808" s="201"/>
      <c r="VFE808" s="201"/>
      <c r="VFF808" s="201"/>
      <c r="VFG808" s="201"/>
      <c r="VFH808" s="201"/>
      <c r="VFI808" s="201"/>
      <c r="VFJ808" s="201"/>
      <c r="VFK808" s="201"/>
      <c r="VFL808" s="201"/>
      <c r="VFM808" s="201"/>
      <c r="VFN808" s="201"/>
      <c r="VFO808" s="201"/>
      <c r="VFP808" s="201"/>
      <c r="VFQ808" s="201"/>
      <c r="VFR808" s="201"/>
      <c r="VFS808" s="201"/>
      <c r="VFT808" s="201"/>
      <c r="VFU808" s="201"/>
      <c r="VFV808" s="201"/>
      <c r="VFW808" s="201"/>
      <c r="VFX808" s="201"/>
      <c r="VFY808" s="201"/>
      <c r="VFZ808" s="201"/>
      <c r="VGA808" s="201"/>
      <c r="VGB808" s="201"/>
      <c r="VGC808" s="201"/>
      <c r="VGD808" s="201"/>
      <c r="VGE808" s="201"/>
      <c r="VGF808" s="201"/>
      <c r="VGG808" s="201"/>
      <c r="VGH808" s="201"/>
      <c r="VGI808" s="201"/>
      <c r="VGJ808" s="201"/>
      <c r="VGK808" s="201"/>
      <c r="VGL808" s="201"/>
      <c r="VGM808" s="201"/>
      <c r="VGN808" s="201"/>
      <c r="VGO808" s="201"/>
      <c r="VGP808" s="201"/>
      <c r="VGQ808" s="201"/>
      <c r="VGR808" s="201"/>
      <c r="VGS808" s="201"/>
      <c r="VGT808" s="201"/>
      <c r="VGU808" s="201"/>
      <c r="VGV808" s="201"/>
      <c r="VGW808" s="201"/>
      <c r="VGX808" s="201"/>
      <c r="VGY808" s="201"/>
      <c r="VGZ808" s="201"/>
      <c r="VHA808" s="201"/>
      <c r="VHB808" s="201"/>
      <c r="VHC808" s="201"/>
      <c r="VHD808" s="201"/>
      <c r="VHE808" s="201"/>
      <c r="VHF808" s="201"/>
      <c r="VHG808" s="201"/>
      <c r="VHH808" s="201"/>
      <c r="VHI808" s="201"/>
      <c r="VHJ808" s="201"/>
      <c r="VHK808" s="201"/>
      <c r="VHL808" s="201"/>
      <c r="VHM808" s="201"/>
      <c r="VHN808" s="201"/>
      <c r="VHO808" s="201"/>
      <c r="VHP808" s="201"/>
      <c r="VHQ808" s="201"/>
      <c r="VHR808" s="201"/>
      <c r="VHS808" s="201"/>
      <c r="VHT808" s="201"/>
      <c r="VHU808" s="201"/>
      <c r="VHV808" s="201"/>
      <c r="VHW808" s="201"/>
      <c r="VHX808" s="201"/>
      <c r="VHY808" s="201"/>
      <c r="VHZ808" s="201"/>
      <c r="VIA808" s="201"/>
      <c r="VIB808" s="201"/>
      <c r="VIC808" s="201"/>
      <c r="VID808" s="201"/>
      <c r="VIE808" s="201"/>
      <c r="VIF808" s="201"/>
      <c r="VIG808" s="201"/>
      <c r="VIH808" s="201"/>
      <c r="VII808" s="201"/>
      <c r="VIJ808" s="201"/>
      <c r="VIK808" s="201"/>
      <c r="VIL808" s="201"/>
      <c r="VIM808" s="201"/>
      <c r="VIN808" s="201"/>
      <c r="VIO808" s="201"/>
      <c r="VIP808" s="201"/>
      <c r="VIQ808" s="201"/>
      <c r="VIR808" s="201"/>
      <c r="VIS808" s="201"/>
      <c r="VIT808" s="201"/>
      <c r="VIU808" s="201"/>
      <c r="VIV808" s="201"/>
      <c r="VIW808" s="201"/>
      <c r="VIX808" s="201"/>
      <c r="VIY808" s="201"/>
      <c r="VIZ808" s="201"/>
      <c r="VJA808" s="201"/>
      <c r="VJB808" s="201"/>
      <c r="VJC808" s="201"/>
      <c r="VJD808" s="201"/>
      <c r="VJE808" s="201"/>
      <c r="VJF808" s="201"/>
      <c r="VJG808" s="201"/>
      <c r="VJH808" s="201"/>
      <c r="VJI808" s="201"/>
      <c r="VJJ808" s="201"/>
      <c r="VJK808" s="201"/>
      <c r="VJL808" s="201"/>
      <c r="VJM808" s="201"/>
      <c r="VJN808" s="201"/>
      <c r="VJO808" s="201"/>
      <c r="VJP808" s="201"/>
      <c r="VJQ808" s="201"/>
      <c r="VJR808" s="201"/>
      <c r="VJS808" s="201"/>
      <c r="VJT808" s="201"/>
      <c r="VJU808" s="201"/>
      <c r="VJV808" s="201"/>
      <c r="VJW808" s="201"/>
      <c r="VJX808" s="201"/>
      <c r="VJY808" s="201"/>
      <c r="VJZ808" s="201"/>
      <c r="VKA808" s="201"/>
      <c r="VKB808" s="201"/>
      <c r="VKC808" s="201"/>
      <c r="VKD808" s="201"/>
      <c r="VKE808" s="201"/>
      <c r="VKF808" s="201"/>
      <c r="VKG808" s="201"/>
      <c r="VKH808" s="201"/>
      <c r="VKI808" s="201"/>
      <c r="VKJ808" s="201"/>
      <c r="VKK808" s="201"/>
      <c r="VKL808" s="201"/>
      <c r="VKM808" s="201"/>
      <c r="VKN808" s="201"/>
      <c r="VKO808" s="201"/>
      <c r="VKP808" s="201"/>
      <c r="VKQ808" s="201"/>
      <c r="VKR808" s="201"/>
      <c r="VKS808" s="201"/>
      <c r="VKT808" s="201"/>
      <c r="VKU808" s="201"/>
      <c r="VKV808" s="201"/>
      <c r="VKW808" s="201"/>
      <c r="VKX808" s="201"/>
      <c r="VKY808" s="201"/>
      <c r="VKZ808" s="201"/>
      <c r="VLA808" s="201"/>
      <c r="VLB808" s="201"/>
      <c r="VLC808" s="201"/>
      <c r="VLD808" s="201"/>
      <c r="VLE808" s="201"/>
      <c r="VLF808" s="201"/>
      <c r="VLG808" s="201"/>
      <c r="VLH808" s="201"/>
      <c r="VLI808" s="201"/>
      <c r="VLJ808" s="201"/>
      <c r="VLK808" s="201"/>
      <c r="VLL808" s="201"/>
      <c r="VLM808" s="201"/>
      <c r="VLN808" s="201"/>
      <c r="VLO808" s="201"/>
      <c r="VLP808" s="201"/>
      <c r="VLQ808" s="201"/>
      <c r="VLR808" s="201"/>
      <c r="VLS808" s="201"/>
      <c r="VLT808" s="201"/>
      <c r="VLU808" s="201"/>
      <c r="VLV808" s="201"/>
      <c r="VLW808" s="201"/>
      <c r="VLX808" s="201"/>
      <c r="VLY808" s="201"/>
      <c r="VLZ808" s="201"/>
      <c r="VMA808" s="201"/>
      <c r="VMB808" s="201"/>
      <c r="VMC808" s="201"/>
      <c r="VMD808" s="201"/>
      <c r="VME808" s="201"/>
      <c r="VMF808" s="201"/>
      <c r="VMG808" s="201"/>
      <c r="VMH808" s="201"/>
      <c r="VMI808" s="201"/>
      <c r="VMJ808" s="201"/>
      <c r="VMK808" s="201"/>
      <c r="VML808" s="201"/>
      <c r="VMM808" s="201"/>
      <c r="VMN808" s="201"/>
      <c r="VMO808" s="201"/>
      <c r="VMP808" s="201"/>
      <c r="VMQ808" s="201"/>
      <c r="VMR808" s="201"/>
      <c r="VMS808" s="201"/>
      <c r="VMT808" s="201"/>
      <c r="VMU808" s="201"/>
      <c r="VMV808" s="201"/>
      <c r="VMW808" s="201"/>
      <c r="VMX808" s="201"/>
      <c r="VMY808" s="201"/>
      <c r="VMZ808" s="201"/>
      <c r="VNA808" s="201"/>
      <c r="VNB808" s="201"/>
      <c r="VNC808" s="201"/>
      <c r="VND808" s="201"/>
      <c r="VNE808" s="201"/>
      <c r="VNF808" s="201"/>
      <c r="VNG808" s="201"/>
      <c r="VNH808" s="201"/>
      <c r="VNI808" s="201"/>
      <c r="VNJ808" s="201"/>
      <c r="VNK808" s="201"/>
      <c r="VNL808" s="201"/>
      <c r="VNM808" s="201"/>
      <c r="VNN808" s="201"/>
      <c r="VNO808" s="201"/>
      <c r="VNP808" s="201"/>
      <c r="VNQ808" s="201"/>
      <c r="VNR808" s="201"/>
      <c r="VNS808" s="201"/>
      <c r="VNT808" s="201"/>
      <c r="VNU808" s="201"/>
      <c r="VNV808" s="201"/>
      <c r="VNW808" s="201"/>
      <c r="VNX808" s="201"/>
      <c r="VNY808" s="201"/>
      <c r="VNZ808" s="201"/>
      <c r="VOA808" s="201"/>
      <c r="VOB808" s="201"/>
      <c r="VOC808" s="201"/>
      <c r="VOD808" s="201"/>
      <c r="VOE808" s="201"/>
      <c r="VOF808" s="201"/>
      <c r="VOG808" s="201"/>
      <c r="VOH808" s="201"/>
      <c r="VOI808" s="201"/>
      <c r="VOJ808" s="201"/>
      <c r="VOK808" s="201"/>
      <c r="VOL808" s="201"/>
      <c r="VOM808" s="201"/>
      <c r="VON808" s="201"/>
      <c r="VOO808" s="201"/>
      <c r="VOP808" s="201"/>
      <c r="VOQ808" s="201"/>
      <c r="VOR808" s="201"/>
      <c r="VOS808" s="201"/>
      <c r="VOT808" s="201"/>
      <c r="VOU808" s="201"/>
      <c r="VOV808" s="201"/>
      <c r="VOW808" s="201"/>
      <c r="VOX808" s="201"/>
      <c r="VOY808" s="201"/>
      <c r="VOZ808" s="201"/>
      <c r="VPA808" s="201"/>
      <c r="VPB808" s="201"/>
      <c r="VPC808" s="201"/>
      <c r="VPD808" s="201"/>
      <c r="VPE808" s="201"/>
      <c r="VPF808" s="201"/>
      <c r="VPG808" s="201"/>
      <c r="VPH808" s="201"/>
      <c r="VPI808" s="201"/>
      <c r="VPJ808" s="201"/>
      <c r="VPK808" s="201"/>
      <c r="VPL808" s="201"/>
      <c r="VPM808" s="201"/>
      <c r="VPN808" s="201"/>
      <c r="VPO808" s="201"/>
      <c r="VPP808" s="201"/>
      <c r="VPQ808" s="201"/>
      <c r="VPR808" s="201"/>
      <c r="VPS808" s="201"/>
      <c r="VPT808" s="201"/>
      <c r="VPU808" s="201"/>
      <c r="VPV808" s="201"/>
      <c r="VPW808" s="201"/>
      <c r="VPX808" s="201"/>
      <c r="VPY808" s="201"/>
      <c r="VPZ808" s="201"/>
      <c r="VQA808" s="201"/>
      <c r="VQB808" s="201"/>
      <c r="VQC808" s="201"/>
      <c r="VQD808" s="201"/>
      <c r="VQE808" s="201"/>
      <c r="VQF808" s="201"/>
      <c r="VQG808" s="201"/>
      <c r="VQH808" s="201"/>
      <c r="VQI808" s="201"/>
      <c r="VQJ808" s="201"/>
      <c r="VQK808" s="201"/>
      <c r="VQL808" s="201"/>
      <c r="VQM808" s="201"/>
      <c r="VQN808" s="201"/>
      <c r="VQO808" s="201"/>
      <c r="VQP808" s="201"/>
      <c r="VQQ808" s="201"/>
      <c r="VQR808" s="201"/>
      <c r="VQS808" s="201"/>
      <c r="VQT808" s="201"/>
      <c r="VQU808" s="201"/>
      <c r="VQV808" s="201"/>
      <c r="VQW808" s="201"/>
      <c r="VQX808" s="201"/>
      <c r="VQY808" s="201"/>
      <c r="VQZ808" s="201"/>
      <c r="VRA808" s="201"/>
      <c r="VRB808" s="201"/>
      <c r="VRC808" s="201"/>
      <c r="VRD808" s="201"/>
      <c r="VRE808" s="201"/>
      <c r="VRF808" s="201"/>
      <c r="VRG808" s="201"/>
      <c r="VRH808" s="201"/>
      <c r="VRI808" s="201"/>
      <c r="VRJ808" s="201"/>
      <c r="VRK808" s="201"/>
      <c r="VRL808" s="201"/>
      <c r="VRM808" s="201"/>
      <c r="VRN808" s="201"/>
      <c r="VRO808" s="201"/>
      <c r="VRP808" s="201"/>
      <c r="VRQ808" s="201"/>
      <c r="VRR808" s="201"/>
      <c r="VRS808" s="201"/>
      <c r="VRT808" s="201"/>
      <c r="VRU808" s="201"/>
      <c r="VRV808" s="201"/>
      <c r="VRW808" s="201"/>
      <c r="VRX808" s="201"/>
      <c r="VRY808" s="201"/>
      <c r="VRZ808" s="201"/>
      <c r="VSA808" s="201"/>
      <c r="VSB808" s="201"/>
      <c r="VSC808" s="201"/>
      <c r="VSD808" s="201"/>
      <c r="VSE808" s="201"/>
      <c r="VSF808" s="201"/>
      <c r="VSG808" s="201"/>
      <c r="VSH808" s="201"/>
      <c r="VSI808" s="201"/>
      <c r="VSJ808" s="201"/>
      <c r="VSK808" s="201"/>
      <c r="VSL808" s="201"/>
      <c r="VSM808" s="201"/>
      <c r="VSN808" s="201"/>
      <c r="VSO808" s="201"/>
      <c r="VSP808" s="201"/>
      <c r="VSQ808" s="201"/>
      <c r="VSR808" s="201"/>
      <c r="VSS808" s="201"/>
      <c r="VST808" s="201"/>
      <c r="VSU808" s="201"/>
      <c r="VSV808" s="201"/>
      <c r="VSW808" s="201"/>
      <c r="VSX808" s="201"/>
      <c r="VSY808" s="201"/>
      <c r="VSZ808" s="201"/>
      <c r="VTA808" s="201"/>
      <c r="VTB808" s="201"/>
      <c r="VTC808" s="201"/>
      <c r="VTD808" s="201"/>
      <c r="VTE808" s="201"/>
      <c r="VTF808" s="201"/>
      <c r="VTG808" s="201"/>
      <c r="VTH808" s="201"/>
      <c r="VTI808" s="201"/>
      <c r="VTJ808" s="201"/>
      <c r="VTK808" s="201"/>
      <c r="VTL808" s="201"/>
      <c r="VTM808" s="201"/>
      <c r="VTN808" s="201"/>
      <c r="VTO808" s="201"/>
      <c r="VTP808" s="201"/>
      <c r="VTQ808" s="201"/>
      <c r="VTR808" s="201"/>
      <c r="VTS808" s="201"/>
      <c r="VTT808" s="201"/>
      <c r="VTU808" s="201"/>
      <c r="VTV808" s="201"/>
      <c r="VTW808" s="201"/>
      <c r="VTX808" s="201"/>
      <c r="VTY808" s="201"/>
      <c r="VTZ808" s="201"/>
      <c r="VUA808" s="201"/>
      <c r="VUB808" s="201"/>
      <c r="VUC808" s="201"/>
      <c r="VUD808" s="201"/>
      <c r="VUE808" s="201"/>
      <c r="VUF808" s="201"/>
      <c r="VUG808" s="201"/>
      <c r="VUH808" s="201"/>
      <c r="VUI808" s="201"/>
      <c r="VUJ808" s="201"/>
      <c r="VUK808" s="201"/>
      <c r="VUL808" s="201"/>
      <c r="VUM808" s="201"/>
      <c r="VUN808" s="201"/>
      <c r="VUO808" s="201"/>
      <c r="VUP808" s="201"/>
      <c r="VUQ808" s="201"/>
      <c r="VUR808" s="201"/>
      <c r="VUS808" s="201"/>
      <c r="VUT808" s="201"/>
      <c r="VUU808" s="201"/>
      <c r="VUV808" s="201"/>
      <c r="VUW808" s="201"/>
      <c r="VUX808" s="201"/>
      <c r="VUY808" s="201"/>
      <c r="VUZ808" s="201"/>
      <c r="VVA808" s="201"/>
      <c r="VVB808" s="201"/>
      <c r="VVC808" s="201"/>
      <c r="VVD808" s="201"/>
      <c r="VVE808" s="201"/>
      <c r="VVF808" s="201"/>
      <c r="VVG808" s="201"/>
      <c r="VVH808" s="201"/>
      <c r="VVI808" s="201"/>
      <c r="VVJ808" s="201"/>
      <c r="VVK808" s="201"/>
      <c r="VVL808" s="201"/>
      <c r="VVM808" s="201"/>
      <c r="VVN808" s="201"/>
      <c r="VVO808" s="201"/>
      <c r="VVP808" s="201"/>
      <c r="VVQ808" s="201"/>
      <c r="VVR808" s="201"/>
      <c r="VVS808" s="201"/>
      <c r="VVT808" s="201"/>
      <c r="VVU808" s="201"/>
      <c r="VVV808" s="201"/>
      <c r="VVW808" s="201"/>
      <c r="VVX808" s="201"/>
      <c r="VVY808" s="201"/>
      <c r="VVZ808" s="201"/>
      <c r="VWA808" s="201"/>
      <c r="VWB808" s="201"/>
      <c r="VWC808" s="201"/>
      <c r="VWD808" s="201"/>
      <c r="VWE808" s="201"/>
      <c r="VWF808" s="201"/>
      <c r="VWG808" s="201"/>
      <c r="VWH808" s="201"/>
      <c r="VWI808" s="201"/>
      <c r="VWJ808" s="201"/>
      <c r="VWK808" s="201"/>
      <c r="VWL808" s="201"/>
      <c r="VWM808" s="201"/>
      <c r="VWN808" s="201"/>
      <c r="VWO808" s="201"/>
      <c r="VWP808" s="201"/>
      <c r="VWQ808" s="201"/>
      <c r="VWR808" s="201"/>
      <c r="VWS808" s="201"/>
      <c r="VWT808" s="201"/>
      <c r="VWU808" s="201"/>
      <c r="VWV808" s="201"/>
      <c r="VWW808" s="201"/>
      <c r="VWX808" s="201"/>
      <c r="VWY808" s="201"/>
      <c r="VWZ808" s="201"/>
      <c r="VXA808" s="201"/>
      <c r="VXB808" s="201"/>
      <c r="VXC808" s="201"/>
      <c r="VXD808" s="201"/>
      <c r="VXE808" s="201"/>
      <c r="VXF808" s="201"/>
      <c r="VXG808" s="201"/>
      <c r="VXH808" s="201"/>
      <c r="VXI808" s="201"/>
      <c r="VXJ808" s="201"/>
      <c r="VXK808" s="201"/>
      <c r="VXL808" s="201"/>
      <c r="VXM808" s="201"/>
      <c r="VXN808" s="201"/>
      <c r="VXO808" s="201"/>
      <c r="VXP808" s="201"/>
      <c r="VXQ808" s="201"/>
      <c r="VXR808" s="201"/>
      <c r="VXS808" s="201"/>
      <c r="VXT808" s="201"/>
      <c r="VXU808" s="201"/>
      <c r="VXV808" s="201"/>
      <c r="VXW808" s="201"/>
      <c r="VXX808" s="201"/>
      <c r="VXY808" s="201"/>
      <c r="VXZ808" s="201"/>
      <c r="VYA808" s="201"/>
      <c r="VYB808" s="201"/>
      <c r="VYC808" s="201"/>
      <c r="VYD808" s="201"/>
      <c r="VYE808" s="201"/>
      <c r="VYF808" s="201"/>
      <c r="VYG808" s="201"/>
      <c r="VYH808" s="201"/>
      <c r="VYI808" s="201"/>
      <c r="VYJ808" s="201"/>
      <c r="VYK808" s="201"/>
      <c r="VYL808" s="201"/>
      <c r="VYM808" s="201"/>
      <c r="VYN808" s="201"/>
      <c r="VYO808" s="201"/>
      <c r="VYP808" s="201"/>
      <c r="VYQ808" s="201"/>
      <c r="VYR808" s="201"/>
      <c r="VYS808" s="201"/>
      <c r="VYT808" s="201"/>
      <c r="VYU808" s="201"/>
      <c r="VYV808" s="201"/>
      <c r="VYW808" s="201"/>
      <c r="VYX808" s="201"/>
      <c r="VYY808" s="201"/>
      <c r="VYZ808" s="201"/>
      <c r="VZA808" s="201"/>
      <c r="VZB808" s="201"/>
      <c r="VZC808" s="201"/>
      <c r="VZD808" s="201"/>
      <c r="VZE808" s="201"/>
      <c r="VZF808" s="201"/>
      <c r="VZG808" s="201"/>
      <c r="VZH808" s="201"/>
      <c r="VZI808" s="201"/>
      <c r="VZJ808" s="201"/>
      <c r="VZK808" s="201"/>
      <c r="VZL808" s="201"/>
      <c r="VZM808" s="201"/>
      <c r="VZN808" s="201"/>
      <c r="VZO808" s="201"/>
      <c r="VZP808" s="201"/>
      <c r="VZQ808" s="201"/>
      <c r="VZR808" s="201"/>
      <c r="VZS808" s="201"/>
      <c r="VZT808" s="201"/>
      <c r="VZU808" s="201"/>
      <c r="VZV808" s="201"/>
      <c r="VZW808" s="201"/>
      <c r="VZX808" s="201"/>
      <c r="VZY808" s="201"/>
      <c r="VZZ808" s="201"/>
      <c r="WAA808" s="201"/>
      <c r="WAB808" s="201"/>
      <c r="WAC808" s="201"/>
      <c r="WAD808" s="201"/>
      <c r="WAE808" s="201"/>
      <c r="WAF808" s="201"/>
      <c r="WAG808" s="201"/>
      <c r="WAH808" s="201"/>
      <c r="WAI808" s="201"/>
      <c r="WAJ808" s="201"/>
      <c r="WAK808" s="201"/>
      <c r="WAL808" s="201"/>
      <c r="WAM808" s="201"/>
      <c r="WAN808" s="201"/>
      <c r="WAO808" s="201"/>
      <c r="WAP808" s="201"/>
      <c r="WAQ808" s="201"/>
      <c r="WAR808" s="201"/>
      <c r="WAS808" s="201"/>
      <c r="WAT808" s="201"/>
      <c r="WAU808" s="201"/>
      <c r="WAV808" s="201"/>
      <c r="WAW808" s="201"/>
      <c r="WAX808" s="201"/>
      <c r="WAY808" s="201"/>
      <c r="WAZ808" s="201"/>
      <c r="WBA808" s="201"/>
      <c r="WBB808" s="201"/>
      <c r="WBC808" s="201"/>
      <c r="WBD808" s="201"/>
      <c r="WBE808" s="201"/>
      <c r="WBF808" s="201"/>
      <c r="WBG808" s="201"/>
      <c r="WBH808" s="201"/>
      <c r="WBI808" s="201"/>
      <c r="WBJ808" s="201"/>
      <c r="WBK808" s="201"/>
      <c r="WBL808" s="201"/>
      <c r="WBM808" s="201"/>
      <c r="WBN808" s="201"/>
      <c r="WBO808" s="201"/>
      <c r="WBP808" s="201"/>
      <c r="WBQ808" s="201"/>
      <c r="WBR808" s="201"/>
      <c r="WBS808" s="201"/>
      <c r="WBT808" s="201"/>
      <c r="WBU808" s="201"/>
      <c r="WBV808" s="201"/>
      <c r="WBW808" s="201"/>
      <c r="WBX808" s="201"/>
      <c r="WBY808" s="201"/>
      <c r="WBZ808" s="201"/>
      <c r="WCA808" s="201"/>
      <c r="WCB808" s="201"/>
      <c r="WCC808" s="201"/>
      <c r="WCD808" s="201"/>
      <c r="WCE808" s="201"/>
      <c r="WCF808" s="201"/>
      <c r="WCG808" s="201"/>
      <c r="WCH808" s="201"/>
      <c r="WCI808" s="201"/>
      <c r="WCJ808" s="201"/>
      <c r="WCK808" s="201"/>
      <c r="WCL808" s="201"/>
      <c r="WCM808" s="201"/>
      <c r="WCN808" s="201"/>
      <c r="WCO808" s="201"/>
      <c r="WCP808" s="201"/>
      <c r="WCQ808" s="201"/>
      <c r="WCR808" s="201"/>
      <c r="WCS808" s="201"/>
      <c r="WCT808" s="201"/>
      <c r="WCU808" s="201"/>
      <c r="WCV808" s="201"/>
      <c r="WCW808" s="201"/>
      <c r="WCX808" s="201"/>
      <c r="WCY808" s="201"/>
      <c r="WCZ808" s="201"/>
      <c r="WDA808" s="201"/>
      <c r="WDB808" s="201"/>
      <c r="WDC808" s="201"/>
      <c r="WDD808" s="201"/>
      <c r="WDE808" s="201"/>
      <c r="WDF808" s="201"/>
      <c r="WDG808" s="201"/>
      <c r="WDH808" s="201"/>
      <c r="WDI808" s="201"/>
      <c r="WDJ808" s="201"/>
      <c r="WDK808" s="201"/>
      <c r="WDL808" s="201"/>
      <c r="WDM808" s="201"/>
      <c r="WDN808" s="201"/>
      <c r="WDO808" s="201"/>
      <c r="WDP808" s="201"/>
      <c r="WDQ808" s="201"/>
      <c r="WDR808" s="201"/>
      <c r="WDS808" s="201"/>
      <c r="WDT808" s="201"/>
      <c r="WDU808" s="201"/>
      <c r="WDV808" s="201"/>
      <c r="WDW808" s="201"/>
      <c r="WDX808" s="201"/>
      <c r="WDY808" s="201"/>
      <c r="WDZ808" s="201"/>
      <c r="WEA808" s="201"/>
      <c r="WEB808" s="201"/>
      <c r="WEC808" s="201"/>
      <c r="WED808" s="201"/>
      <c r="WEE808" s="201"/>
      <c r="WEF808" s="201"/>
      <c r="WEG808" s="201"/>
      <c r="WEH808" s="201"/>
      <c r="WEI808" s="201"/>
      <c r="WEJ808" s="201"/>
      <c r="WEK808" s="201"/>
      <c r="WEL808" s="201"/>
      <c r="WEM808" s="201"/>
      <c r="WEN808" s="201"/>
      <c r="WEO808" s="201"/>
      <c r="WEP808" s="201"/>
      <c r="WEQ808" s="201"/>
      <c r="WER808" s="201"/>
      <c r="WES808" s="201"/>
      <c r="WET808" s="201"/>
      <c r="WEU808" s="201"/>
      <c r="WEV808" s="201"/>
      <c r="WEW808" s="201"/>
      <c r="WEX808" s="201"/>
      <c r="WEY808" s="201"/>
      <c r="WEZ808" s="201"/>
      <c r="WFA808" s="201"/>
      <c r="WFB808" s="201"/>
      <c r="WFC808" s="201"/>
      <c r="WFD808" s="201"/>
      <c r="WFE808" s="201"/>
      <c r="WFF808" s="201"/>
      <c r="WFG808" s="201"/>
      <c r="WFH808" s="201"/>
      <c r="WFI808" s="201"/>
      <c r="WFJ808" s="201"/>
      <c r="WFK808" s="201"/>
      <c r="WFL808" s="201"/>
      <c r="WFM808" s="201"/>
      <c r="WFN808" s="201"/>
      <c r="WFO808" s="201"/>
      <c r="WFP808" s="201"/>
      <c r="WFQ808" s="201"/>
      <c r="WFR808" s="201"/>
      <c r="WFS808" s="201"/>
      <c r="WFT808" s="201"/>
      <c r="WFU808" s="201"/>
      <c r="WFV808" s="201"/>
      <c r="WFW808" s="201"/>
      <c r="WFX808" s="201"/>
      <c r="WFY808" s="201"/>
      <c r="WFZ808" s="201"/>
      <c r="WGA808" s="201"/>
      <c r="WGB808" s="201"/>
      <c r="WGC808" s="201"/>
      <c r="WGD808" s="201"/>
      <c r="WGE808" s="201"/>
      <c r="WGF808" s="201"/>
      <c r="WGG808" s="201"/>
      <c r="WGH808" s="201"/>
      <c r="WGI808" s="201"/>
      <c r="WGJ808" s="201"/>
      <c r="WGK808" s="201"/>
      <c r="WGL808" s="201"/>
      <c r="WGM808" s="201"/>
      <c r="WGN808" s="201"/>
      <c r="WGO808" s="201"/>
      <c r="WGP808" s="201"/>
      <c r="WGQ808" s="201"/>
      <c r="WGR808" s="201"/>
      <c r="WGS808" s="201"/>
      <c r="WGT808" s="201"/>
      <c r="WGU808" s="201"/>
      <c r="WGV808" s="201"/>
      <c r="WGW808" s="201"/>
      <c r="WGX808" s="201"/>
      <c r="WGY808" s="201"/>
      <c r="WGZ808" s="201"/>
      <c r="WHA808" s="201"/>
      <c r="WHB808" s="201"/>
      <c r="WHC808" s="201"/>
      <c r="WHD808" s="201"/>
      <c r="WHE808" s="201"/>
      <c r="WHF808" s="201"/>
      <c r="WHG808" s="201"/>
      <c r="WHH808" s="201"/>
      <c r="WHI808" s="201"/>
      <c r="WHJ808" s="201"/>
      <c r="WHK808" s="201"/>
      <c r="WHL808" s="201"/>
      <c r="WHM808" s="201"/>
      <c r="WHN808" s="201"/>
      <c r="WHO808" s="201"/>
      <c r="WHP808" s="201"/>
      <c r="WHQ808" s="201"/>
      <c r="WHR808" s="201"/>
      <c r="WHS808" s="201"/>
      <c r="WHT808" s="201"/>
      <c r="WHU808" s="201"/>
      <c r="WHV808" s="201"/>
      <c r="WHW808" s="201"/>
      <c r="WHX808" s="201"/>
      <c r="WHY808" s="201"/>
      <c r="WHZ808" s="201"/>
      <c r="WIA808" s="201"/>
      <c r="WIB808" s="201"/>
      <c r="WIC808" s="201"/>
      <c r="WID808" s="201"/>
      <c r="WIE808" s="201"/>
      <c r="WIF808" s="201"/>
      <c r="WIG808" s="201"/>
      <c r="WIH808" s="201"/>
      <c r="WII808" s="201"/>
      <c r="WIJ808" s="201"/>
      <c r="WIK808" s="201"/>
      <c r="WIL808" s="201"/>
      <c r="WIM808" s="201"/>
      <c r="WIN808" s="201"/>
      <c r="WIO808" s="201"/>
      <c r="WIP808" s="201"/>
      <c r="WIQ808" s="201"/>
      <c r="WIR808" s="201"/>
      <c r="WIS808" s="201"/>
      <c r="WIT808" s="201"/>
      <c r="WIU808" s="201"/>
      <c r="WIV808" s="201"/>
      <c r="WIW808" s="201"/>
      <c r="WIX808" s="201"/>
      <c r="WIY808" s="201"/>
      <c r="WIZ808" s="201"/>
      <c r="WJA808" s="201"/>
      <c r="WJB808" s="201"/>
      <c r="WJC808" s="201"/>
      <c r="WJD808" s="201"/>
      <c r="WJE808" s="201"/>
      <c r="WJF808" s="201"/>
      <c r="WJG808" s="201"/>
      <c r="WJH808" s="201"/>
      <c r="WJI808" s="201"/>
      <c r="WJJ808" s="201"/>
      <c r="WJK808" s="201"/>
      <c r="WJL808" s="201"/>
      <c r="WJM808" s="201"/>
      <c r="WJN808" s="201"/>
      <c r="WJO808" s="201"/>
      <c r="WJP808" s="201"/>
      <c r="WJQ808" s="201"/>
      <c r="WJR808" s="201"/>
      <c r="WJS808" s="201"/>
      <c r="WJT808" s="201"/>
      <c r="WJU808" s="201"/>
      <c r="WJV808" s="201"/>
      <c r="WJW808" s="201"/>
      <c r="WJX808" s="201"/>
      <c r="WJY808" s="201"/>
      <c r="WJZ808" s="201"/>
      <c r="WKA808" s="201"/>
      <c r="WKB808" s="201"/>
      <c r="WKC808" s="201"/>
      <c r="WKD808" s="201"/>
      <c r="WKE808" s="201"/>
      <c r="WKF808" s="201"/>
      <c r="WKG808" s="201"/>
      <c r="WKH808" s="201"/>
      <c r="WKI808" s="201"/>
      <c r="WKJ808" s="201"/>
      <c r="WKK808" s="201"/>
      <c r="WKL808" s="201"/>
      <c r="WKM808" s="201"/>
      <c r="WKN808" s="201"/>
      <c r="WKO808" s="201"/>
      <c r="WKP808" s="201"/>
      <c r="WKQ808" s="201"/>
      <c r="WKR808" s="201"/>
      <c r="WKS808" s="201"/>
      <c r="WKT808" s="201"/>
      <c r="WKU808" s="201"/>
      <c r="WKV808" s="201"/>
      <c r="WKW808" s="201"/>
      <c r="WKX808" s="201"/>
      <c r="WKY808" s="201"/>
      <c r="WKZ808" s="201"/>
      <c r="WLA808" s="201"/>
      <c r="WLB808" s="201"/>
      <c r="WLC808" s="201"/>
      <c r="WLD808" s="201"/>
      <c r="WLE808" s="201"/>
      <c r="WLF808" s="201"/>
      <c r="WLG808" s="201"/>
      <c r="WLH808" s="201"/>
      <c r="WLI808" s="201"/>
      <c r="WLJ808" s="201"/>
      <c r="WLK808" s="201"/>
      <c r="WLL808" s="201"/>
      <c r="WLM808" s="201"/>
      <c r="WLN808" s="201"/>
      <c r="WLO808" s="201"/>
      <c r="WLP808" s="201"/>
      <c r="WLQ808" s="201"/>
      <c r="WLR808" s="201"/>
      <c r="WLS808" s="201"/>
      <c r="WLT808" s="201"/>
      <c r="WLU808" s="201"/>
      <c r="WLV808" s="201"/>
      <c r="WLW808" s="201"/>
      <c r="WLX808" s="201"/>
      <c r="WLY808" s="201"/>
      <c r="WLZ808" s="201"/>
      <c r="WMA808" s="201"/>
      <c r="WMB808" s="201"/>
      <c r="WMC808" s="201"/>
      <c r="WMD808" s="201"/>
      <c r="WME808" s="201"/>
      <c r="WMF808" s="201"/>
      <c r="WMG808" s="201"/>
      <c r="WMH808" s="201"/>
      <c r="WMI808" s="201"/>
      <c r="WMJ808" s="201"/>
      <c r="WMK808" s="201"/>
      <c r="WML808" s="201"/>
      <c r="WMM808" s="201"/>
      <c r="WMN808" s="201"/>
      <c r="WMO808" s="201"/>
      <c r="WMP808" s="201"/>
      <c r="WMQ808" s="201"/>
      <c r="WMR808" s="201"/>
      <c r="WMS808" s="201"/>
      <c r="WMT808" s="201"/>
      <c r="WMU808" s="201"/>
      <c r="WMV808" s="201"/>
      <c r="WMW808" s="201"/>
      <c r="WMX808" s="201"/>
      <c r="WMY808" s="201"/>
      <c r="WMZ808" s="201"/>
      <c r="WNA808" s="201"/>
      <c r="WNB808" s="201"/>
      <c r="WNC808" s="201"/>
      <c r="WND808" s="201"/>
      <c r="WNE808" s="201"/>
      <c r="WNF808" s="201"/>
      <c r="WNG808" s="201"/>
      <c r="WNH808" s="201"/>
      <c r="WNI808" s="201"/>
      <c r="WNJ808" s="201"/>
      <c r="WNK808" s="201"/>
      <c r="WNL808" s="201"/>
      <c r="WNM808" s="201"/>
      <c r="WNN808" s="201"/>
      <c r="WNO808" s="201"/>
      <c r="WNP808" s="201"/>
      <c r="WNQ808" s="201"/>
      <c r="WNR808" s="201"/>
      <c r="WNS808" s="201"/>
      <c r="WNT808" s="201"/>
      <c r="WNU808" s="201"/>
      <c r="WNV808" s="201"/>
      <c r="WNW808" s="201"/>
      <c r="WNX808" s="201"/>
      <c r="WNY808" s="201"/>
      <c r="WNZ808" s="201"/>
      <c r="WOA808" s="201"/>
      <c r="WOB808" s="201"/>
      <c r="WOC808" s="201"/>
      <c r="WOD808" s="201"/>
      <c r="WOE808" s="201"/>
      <c r="WOF808" s="201"/>
      <c r="WOG808" s="201"/>
      <c r="WOH808" s="201"/>
      <c r="WOI808" s="201"/>
      <c r="WOJ808" s="201"/>
      <c r="WOK808" s="201"/>
      <c r="WOL808" s="201"/>
      <c r="WOM808" s="201"/>
      <c r="WON808" s="201"/>
      <c r="WOO808" s="201"/>
      <c r="WOP808" s="201"/>
      <c r="WOQ808" s="201"/>
      <c r="WOR808" s="201"/>
      <c r="WOS808" s="201"/>
      <c r="WOT808" s="201"/>
      <c r="WOU808" s="201"/>
      <c r="WOV808" s="201"/>
      <c r="WOW808" s="201"/>
      <c r="WOX808" s="201"/>
      <c r="WOY808" s="201"/>
      <c r="WOZ808" s="201"/>
      <c r="WPA808" s="201"/>
      <c r="WPB808" s="201"/>
      <c r="WPC808" s="201"/>
      <c r="WPD808" s="201"/>
      <c r="WPE808" s="201"/>
      <c r="WPF808" s="201"/>
      <c r="WPG808" s="201"/>
      <c r="WPH808" s="201"/>
      <c r="WPI808" s="201"/>
      <c r="WPJ808" s="201"/>
      <c r="WPK808" s="201"/>
      <c r="WPL808" s="201"/>
      <c r="WPM808" s="201"/>
      <c r="WPN808" s="201"/>
      <c r="WPO808" s="201"/>
      <c r="WPP808" s="201"/>
      <c r="WPQ808" s="201"/>
      <c r="WPR808" s="201"/>
      <c r="WPS808" s="201"/>
      <c r="WPT808" s="201"/>
      <c r="WPU808" s="201"/>
      <c r="WPV808" s="201"/>
      <c r="WPW808" s="201"/>
      <c r="WPX808" s="201"/>
      <c r="WPY808" s="201"/>
      <c r="WPZ808" s="201"/>
      <c r="WQA808" s="201"/>
      <c r="WQB808" s="201"/>
      <c r="WQC808" s="201"/>
      <c r="WQD808" s="201"/>
      <c r="WQE808" s="201"/>
      <c r="WQF808" s="201"/>
      <c r="WQG808" s="201"/>
      <c r="WQH808" s="201"/>
      <c r="WQI808" s="201"/>
      <c r="WQJ808" s="201"/>
      <c r="WQK808" s="201"/>
      <c r="WQL808" s="201"/>
      <c r="WQM808" s="201"/>
      <c r="WQN808" s="201"/>
      <c r="WQO808" s="201"/>
      <c r="WQP808" s="201"/>
      <c r="WQQ808" s="201"/>
      <c r="WQR808" s="201"/>
      <c r="WQS808" s="201"/>
      <c r="WQT808" s="201"/>
      <c r="WQU808" s="201"/>
      <c r="WQV808" s="201"/>
      <c r="WQW808" s="201"/>
      <c r="WQX808" s="201"/>
      <c r="WQY808" s="201"/>
      <c r="WQZ808" s="201"/>
      <c r="WRA808" s="201"/>
      <c r="WRB808" s="201"/>
      <c r="WRC808" s="201"/>
      <c r="WRD808" s="201"/>
      <c r="WRE808" s="201"/>
      <c r="WRF808" s="201"/>
      <c r="WRG808" s="201"/>
      <c r="WRH808" s="201"/>
      <c r="WRI808" s="201"/>
      <c r="WRJ808" s="201"/>
      <c r="WRK808" s="201"/>
      <c r="WRL808" s="201"/>
      <c r="WRM808" s="201"/>
      <c r="WRN808" s="201"/>
      <c r="WRO808" s="201"/>
      <c r="WRP808" s="201"/>
      <c r="WRQ808" s="201"/>
      <c r="WRR808" s="201"/>
      <c r="WRS808" s="201"/>
      <c r="WRT808" s="201"/>
      <c r="WRU808" s="201"/>
      <c r="WRV808" s="201"/>
      <c r="WRW808" s="201"/>
      <c r="WRX808" s="201"/>
      <c r="WRY808" s="201"/>
      <c r="WRZ808" s="201"/>
      <c r="WSA808" s="201"/>
      <c r="WSB808" s="201"/>
      <c r="WSC808" s="201"/>
      <c r="WSD808" s="201"/>
      <c r="WSE808" s="201"/>
      <c r="WSF808" s="201"/>
      <c r="WSG808" s="201"/>
      <c r="WSH808" s="201"/>
      <c r="WSI808" s="201"/>
      <c r="WSJ808" s="201"/>
      <c r="WSK808" s="201"/>
      <c r="WSL808" s="201"/>
      <c r="WSM808" s="201"/>
      <c r="WSN808" s="201"/>
      <c r="WSO808" s="201"/>
      <c r="WSP808" s="201"/>
      <c r="WSQ808" s="201"/>
      <c r="WSR808" s="201"/>
      <c r="WSS808" s="201"/>
      <c r="WST808" s="201"/>
      <c r="WSU808" s="201"/>
      <c r="WSV808" s="201"/>
      <c r="WSW808" s="201"/>
      <c r="WSX808" s="201"/>
      <c r="WSY808" s="201"/>
      <c r="WSZ808" s="201"/>
      <c r="WTA808" s="201"/>
      <c r="WTB808" s="201"/>
      <c r="WTC808" s="201"/>
      <c r="WTD808" s="201"/>
      <c r="WTE808" s="201"/>
      <c r="WTF808" s="201"/>
      <c r="WTG808" s="201"/>
      <c r="WTH808" s="201"/>
      <c r="WTI808" s="201"/>
      <c r="WTJ808" s="201"/>
      <c r="WTK808" s="201"/>
      <c r="WTL808" s="201"/>
      <c r="WTM808" s="201"/>
      <c r="WTN808" s="201"/>
      <c r="WTO808" s="201"/>
      <c r="WTP808" s="201"/>
      <c r="WTQ808" s="201"/>
      <c r="WTR808" s="201"/>
      <c r="WTS808" s="201"/>
      <c r="WTT808" s="201"/>
      <c r="WTU808" s="201"/>
      <c r="WTV808" s="201"/>
      <c r="WTW808" s="201"/>
      <c r="WTX808" s="201"/>
      <c r="WTY808" s="201"/>
      <c r="WTZ808" s="201"/>
      <c r="WUA808" s="201"/>
      <c r="WUB808" s="201"/>
      <c r="WUC808" s="201"/>
      <c r="WUD808" s="201"/>
      <c r="WUE808" s="201"/>
      <c r="WUF808" s="201"/>
      <c r="WUG808" s="201"/>
      <c r="WUH808" s="201"/>
      <c r="WUI808" s="201"/>
      <c r="WUJ808" s="201"/>
      <c r="WUK808" s="201"/>
      <c r="WUL808" s="201"/>
      <c r="WUM808" s="201"/>
      <c r="WUN808" s="201"/>
      <c r="WUO808" s="201"/>
      <c r="WUP808" s="201"/>
      <c r="WUQ808" s="201"/>
      <c r="WUR808" s="201"/>
      <c r="WUS808" s="201"/>
      <c r="WUT808" s="201"/>
      <c r="WUU808" s="201"/>
      <c r="WUV808" s="201"/>
      <c r="WUW808" s="201"/>
      <c r="WUX808" s="201"/>
      <c r="WUY808" s="201"/>
      <c r="WUZ808" s="201"/>
      <c r="WVA808" s="201"/>
      <c r="WVB808" s="201"/>
      <c r="WVC808" s="201"/>
      <c r="WVD808" s="201"/>
      <c r="WVE808" s="201"/>
      <c r="WVF808" s="201"/>
      <c r="WVG808" s="201"/>
      <c r="WVH808" s="201"/>
      <c r="WVI808" s="201"/>
      <c r="WVJ808" s="201"/>
      <c r="WVK808" s="201"/>
      <c r="WVL808" s="201"/>
      <c r="WVM808" s="201"/>
      <c r="WVN808" s="201"/>
      <c r="WVO808" s="201"/>
      <c r="WVP808" s="201"/>
      <c r="WVQ808" s="201"/>
      <c r="WVR808" s="201"/>
      <c r="WVS808" s="201"/>
      <c r="WVT808" s="201"/>
      <c r="WVU808" s="201"/>
      <c r="WVV808" s="201"/>
      <c r="WVW808" s="201"/>
      <c r="WVX808" s="201"/>
      <c r="WVY808" s="201"/>
      <c r="WVZ808" s="201"/>
      <c r="WWA808" s="201"/>
      <c r="WWB808" s="201"/>
      <c r="WWC808" s="201"/>
      <c r="WWD808" s="201"/>
      <c r="WWE808" s="201"/>
      <c r="WWF808" s="201"/>
      <c r="WWG808" s="201"/>
      <c r="WWH808" s="201"/>
      <c r="WWI808" s="201"/>
      <c r="WWJ808" s="201"/>
      <c r="WWK808" s="201"/>
      <c r="WWL808" s="201"/>
      <c r="WWM808" s="201"/>
      <c r="WWN808" s="201"/>
      <c r="WWO808" s="201"/>
      <c r="WWP808" s="201"/>
      <c r="WWQ808" s="201"/>
      <c r="WWR808" s="201"/>
      <c r="WWS808" s="201"/>
      <c r="WWT808" s="201"/>
      <c r="WWU808" s="201"/>
      <c r="WWV808" s="201"/>
      <c r="WWW808" s="201"/>
      <c r="WWX808" s="201"/>
      <c r="WWY808" s="201"/>
      <c r="WWZ808" s="201"/>
      <c r="WXA808" s="201"/>
      <c r="WXB808" s="201"/>
      <c r="WXC808" s="201"/>
      <c r="WXD808" s="201"/>
      <c r="WXE808" s="201"/>
      <c r="WXF808" s="201"/>
      <c r="WXG808" s="201"/>
      <c r="WXH808" s="201"/>
      <c r="WXI808" s="201"/>
      <c r="WXJ808" s="201"/>
      <c r="WXK808" s="201"/>
      <c r="WXL808" s="201"/>
      <c r="WXM808" s="201"/>
      <c r="WXN808" s="201"/>
      <c r="WXO808" s="201"/>
      <c r="WXP808" s="201"/>
      <c r="WXQ808" s="201"/>
      <c r="WXR808" s="201"/>
      <c r="WXS808" s="201"/>
      <c r="WXT808" s="201"/>
      <c r="WXU808" s="201"/>
      <c r="WXV808" s="201"/>
      <c r="WXW808" s="201"/>
      <c r="WXX808" s="201"/>
      <c r="WXY808" s="201"/>
      <c r="WXZ808" s="201"/>
      <c r="WYA808" s="201"/>
      <c r="WYB808" s="201"/>
      <c r="WYC808" s="201"/>
      <c r="WYD808" s="201"/>
      <c r="WYE808" s="201"/>
      <c r="WYF808" s="201"/>
      <c r="WYG808" s="201"/>
      <c r="WYH808" s="201"/>
      <c r="WYI808" s="201"/>
      <c r="WYJ808" s="201"/>
      <c r="WYK808" s="201"/>
      <c r="WYL808" s="201"/>
      <c r="WYM808" s="201"/>
      <c r="WYN808" s="201"/>
      <c r="WYO808" s="201"/>
      <c r="WYP808" s="201"/>
      <c r="WYQ808" s="201"/>
      <c r="WYR808" s="201"/>
      <c r="WYS808" s="201"/>
      <c r="WYT808" s="201"/>
      <c r="WYU808" s="201"/>
      <c r="WYV808" s="201"/>
      <c r="WYW808" s="201"/>
      <c r="WYX808" s="201"/>
      <c r="WYY808" s="201"/>
      <c r="WYZ808" s="201"/>
      <c r="WZA808" s="201"/>
      <c r="WZB808" s="201"/>
      <c r="WZC808" s="201"/>
      <c r="WZD808" s="201"/>
      <c r="WZE808" s="201"/>
      <c r="WZF808" s="201"/>
      <c r="WZG808" s="201"/>
      <c r="WZH808" s="201"/>
      <c r="WZI808" s="201"/>
      <c r="WZJ808" s="201"/>
      <c r="WZK808" s="201"/>
      <c r="WZL808" s="201"/>
      <c r="WZM808" s="201"/>
      <c r="WZN808" s="201"/>
      <c r="WZO808" s="201"/>
      <c r="WZP808" s="201"/>
      <c r="WZQ808" s="201"/>
      <c r="WZR808" s="201"/>
      <c r="WZS808" s="201"/>
      <c r="WZT808" s="201"/>
      <c r="WZU808" s="201"/>
      <c r="WZV808" s="201"/>
      <c r="WZW808" s="201"/>
      <c r="WZX808" s="201"/>
      <c r="WZY808" s="201"/>
      <c r="WZZ808" s="201"/>
      <c r="XAA808" s="201"/>
      <c r="XAB808" s="201"/>
      <c r="XAC808" s="201"/>
      <c r="XAD808" s="201"/>
      <c r="XAE808" s="201"/>
      <c r="XAF808" s="201"/>
      <c r="XAG808" s="201"/>
      <c r="XAH808" s="201"/>
      <c r="XAI808" s="201"/>
      <c r="XAJ808" s="201"/>
      <c r="XAK808" s="201"/>
      <c r="XAL808" s="201"/>
      <c r="XAM808" s="201"/>
      <c r="XAN808" s="201"/>
      <c r="XAO808" s="201"/>
      <c r="XAP808" s="201"/>
      <c r="XAQ808" s="201"/>
      <c r="XAR808" s="201"/>
      <c r="XAS808" s="201"/>
      <c r="XAT808" s="201"/>
      <c r="XAU808" s="201"/>
      <c r="XAV808" s="201"/>
      <c r="XAW808" s="201"/>
      <c r="XAX808" s="201"/>
      <c r="XAY808" s="201"/>
      <c r="XAZ808" s="201"/>
      <c r="XBA808" s="201"/>
      <c r="XBB808" s="201"/>
      <c r="XBC808" s="201"/>
      <c r="XBD808" s="201"/>
      <c r="XBE808" s="201"/>
      <c r="XBF808" s="201"/>
      <c r="XBG808" s="201"/>
      <c r="XBH808" s="201"/>
      <c r="XBI808" s="201"/>
      <c r="XBJ808" s="201"/>
      <c r="XBK808" s="201"/>
      <c r="XBL808" s="201"/>
      <c r="XBM808" s="201"/>
      <c r="XBN808" s="201"/>
      <c r="XBO808" s="201"/>
      <c r="XBP808" s="201"/>
      <c r="XBQ808" s="201"/>
      <c r="XBR808" s="201"/>
      <c r="XBS808" s="201"/>
      <c r="XBT808" s="201"/>
      <c r="XBU808" s="201"/>
      <c r="XBV808" s="201"/>
      <c r="XBW808" s="201"/>
      <c r="XBX808" s="201"/>
      <c r="XBY808" s="201"/>
      <c r="XBZ808" s="201"/>
      <c r="XCA808" s="201"/>
      <c r="XCB808" s="201"/>
      <c r="XCC808" s="201"/>
      <c r="XCD808" s="201"/>
      <c r="XCE808" s="201"/>
      <c r="XCF808" s="201"/>
      <c r="XCG808" s="201"/>
      <c r="XCH808" s="201"/>
      <c r="XCI808" s="201"/>
      <c r="XCJ808" s="201"/>
      <c r="XCK808" s="201"/>
      <c r="XCL808" s="201"/>
      <c r="XCM808" s="201"/>
      <c r="XCN808" s="201"/>
      <c r="XCO808" s="201"/>
      <c r="XCP808" s="201"/>
      <c r="XCQ808" s="201"/>
      <c r="XCR808" s="201"/>
      <c r="XCS808" s="201"/>
      <c r="XCT808" s="201"/>
      <c r="XCU808" s="201"/>
      <c r="XCV808" s="201"/>
      <c r="XCW808" s="201"/>
      <c r="XCX808" s="201"/>
      <c r="XCY808" s="201"/>
      <c r="XCZ808" s="201"/>
      <c r="XDA808" s="201"/>
      <c r="XDB808" s="201"/>
      <c r="XDC808" s="201"/>
      <c r="XDD808" s="201"/>
      <c r="XDE808" s="201"/>
      <c r="XDF808" s="201"/>
      <c r="XDG808" s="201"/>
      <c r="XDH808" s="201"/>
      <c r="XDI808" s="201"/>
      <c r="XDJ808" s="201"/>
      <c r="XDK808" s="201"/>
      <c r="XDL808" s="201"/>
      <c r="XDM808" s="201"/>
      <c r="XDN808" s="201"/>
      <c r="XDO808" s="201"/>
      <c r="XDP808" s="201"/>
      <c r="XDQ808" s="201"/>
      <c r="XDR808" s="201"/>
      <c r="XDS808" s="201"/>
      <c r="XDT808" s="201"/>
    </row>
    <row r="809" s="13" customFormat="1" ht="36" spans="1:16348">
      <c r="A809" s="35">
        <v>800</v>
      </c>
      <c r="B809" s="73" t="s">
        <v>2435</v>
      </c>
      <c r="C809" s="36" t="s">
        <v>31</v>
      </c>
      <c r="D809" s="193" t="s">
        <v>34</v>
      </c>
      <c r="E809" s="194" t="s">
        <v>1049</v>
      </c>
      <c r="F809" s="37">
        <v>44378</v>
      </c>
      <c r="G809" s="37">
        <v>44501</v>
      </c>
      <c r="H809" s="36" t="s">
        <v>2414</v>
      </c>
      <c r="I809" s="69" t="s">
        <v>2436</v>
      </c>
      <c r="J809" s="73">
        <v>80</v>
      </c>
      <c r="K809" s="73"/>
      <c r="L809" s="73">
        <v>80</v>
      </c>
      <c r="M809" s="197"/>
      <c r="N809" s="197"/>
      <c r="O809" s="53">
        <v>1</v>
      </c>
      <c r="P809" s="69">
        <v>16</v>
      </c>
      <c r="Q809" s="69">
        <v>76</v>
      </c>
      <c r="R809" s="197">
        <v>1</v>
      </c>
      <c r="S809" s="69">
        <v>16</v>
      </c>
      <c r="T809" s="69">
        <v>76</v>
      </c>
      <c r="U809" s="193" t="s">
        <v>2437</v>
      </c>
      <c r="V809" s="42" t="s">
        <v>39</v>
      </c>
      <c r="W809" s="36" t="s">
        <v>54</v>
      </c>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c r="JD809" s="12"/>
      <c r="JE809" s="12"/>
      <c r="JF809" s="12"/>
      <c r="JG809" s="12"/>
      <c r="JH809" s="12"/>
      <c r="JI809" s="12"/>
      <c r="JJ809" s="12"/>
      <c r="JK809" s="12"/>
      <c r="JL809" s="12"/>
      <c r="JM809" s="12"/>
      <c r="JN809" s="12"/>
      <c r="JO809" s="12"/>
      <c r="JP809" s="12"/>
      <c r="JQ809" s="12"/>
      <c r="JR809" s="12"/>
      <c r="JS809" s="12"/>
      <c r="JT809" s="12"/>
      <c r="JU809" s="12"/>
      <c r="JV809" s="12"/>
      <c r="JW809" s="12"/>
      <c r="JX809" s="12"/>
      <c r="JY809" s="12"/>
      <c r="JZ809" s="12"/>
      <c r="KA809" s="12"/>
      <c r="KB809" s="12"/>
      <c r="KC809" s="12"/>
      <c r="KD809" s="12"/>
      <c r="KE809" s="12"/>
      <c r="KF809" s="12"/>
      <c r="KG809" s="12"/>
      <c r="KH809" s="12"/>
      <c r="KI809" s="12"/>
      <c r="KJ809" s="12"/>
      <c r="KK809" s="12"/>
      <c r="KL809" s="12"/>
      <c r="KM809" s="12"/>
      <c r="KN809" s="12"/>
      <c r="KO809" s="12"/>
      <c r="KP809" s="12"/>
      <c r="KQ809" s="12"/>
      <c r="KR809" s="12"/>
      <c r="KS809" s="12"/>
      <c r="KT809" s="12"/>
      <c r="KU809" s="12"/>
      <c r="KV809" s="12"/>
      <c r="KW809" s="12"/>
      <c r="KX809" s="12"/>
      <c r="KY809" s="12"/>
      <c r="KZ809" s="12"/>
      <c r="LA809" s="12"/>
      <c r="LB809" s="12"/>
      <c r="LC809" s="12"/>
      <c r="LD809" s="12"/>
      <c r="LE809" s="12"/>
      <c r="LF809" s="12"/>
      <c r="LG809" s="12"/>
      <c r="LH809" s="12"/>
      <c r="LI809" s="12"/>
      <c r="LJ809" s="12"/>
      <c r="LK809" s="12"/>
      <c r="LL809" s="12"/>
      <c r="LM809" s="12"/>
      <c r="LN809" s="12"/>
      <c r="LO809" s="12"/>
      <c r="LP809" s="12"/>
      <c r="LQ809" s="12"/>
      <c r="LR809" s="12"/>
      <c r="LS809" s="12"/>
      <c r="LT809" s="12"/>
      <c r="LU809" s="12"/>
      <c r="LV809" s="12"/>
      <c r="LW809" s="12"/>
      <c r="LX809" s="12"/>
      <c r="LY809" s="12"/>
      <c r="LZ809" s="12"/>
      <c r="MA809" s="12"/>
      <c r="MB809" s="12"/>
      <c r="MC809" s="12"/>
      <c r="MD809" s="12"/>
      <c r="ME809" s="12"/>
      <c r="MF809" s="12"/>
      <c r="MG809" s="12"/>
      <c r="MH809" s="12"/>
      <c r="MI809" s="12"/>
      <c r="MJ809" s="12"/>
      <c r="MK809" s="12"/>
      <c r="ML809" s="12"/>
      <c r="MM809" s="12"/>
      <c r="MN809" s="12"/>
      <c r="MO809" s="12"/>
      <c r="MP809" s="12"/>
      <c r="MQ809" s="12"/>
      <c r="MR809" s="12"/>
      <c r="MS809" s="12"/>
      <c r="MT809" s="12"/>
      <c r="MU809" s="12"/>
      <c r="MV809" s="12"/>
      <c r="MW809" s="12"/>
      <c r="MX809" s="12"/>
      <c r="MY809" s="12"/>
      <c r="MZ809" s="12"/>
      <c r="NA809" s="12"/>
      <c r="NB809" s="12"/>
      <c r="NC809" s="12"/>
      <c r="ND809" s="12"/>
      <c r="NE809" s="12"/>
      <c r="NF809" s="12"/>
      <c r="NG809" s="12"/>
      <c r="NH809" s="12"/>
      <c r="NI809" s="12"/>
      <c r="NJ809" s="12"/>
      <c r="NK809" s="12"/>
      <c r="NL809" s="12"/>
      <c r="NM809" s="12"/>
      <c r="NN809" s="12"/>
      <c r="NO809" s="12"/>
      <c r="NP809" s="12"/>
      <c r="NQ809" s="12"/>
      <c r="NR809" s="12"/>
      <c r="NS809" s="12"/>
      <c r="NT809" s="12"/>
      <c r="NU809" s="12"/>
      <c r="NV809" s="12"/>
      <c r="NW809" s="12"/>
      <c r="NX809" s="12"/>
      <c r="NY809" s="12"/>
      <c r="NZ809" s="12"/>
      <c r="OA809" s="12"/>
      <c r="OB809" s="12"/>
      <c r="OC809" s="12"/>
      <c r="OD809" s="12"/>
      <c r="OE809" s="12"/>
      <c r="OF809" s="12"/>
      <c r="OG809" s="12"/>
      <c r="OH809" s="12"/>
      <c r="OI809" s="12"/>
      <c r="OJ809" s="12"/>
      <c r="OK809" s="12"/>
      <c r="OL809" s="12"/>
      <c r="OM809" s="12"/>
      <c r="ON809" s="12"/>
      <c r="OO809" s="12"/>
      <c r="OP809" s="12"/>
      <c r="OQ809" s="12"/>
      <c r="OR809" s="12"/>
      <c r="OS809" s="12"/>
      <c r="OT809" s="12"/>
      <c r="OU809" s="12"/>
      <c r="OV809" s="12"/>
      <c r="OW809" s="12"/>
      <c r="OX809" s="12"/>
      <c r="OY809" s="12"/>
      <c r="OZ809" s="12"/>
      <c r="PA809" s="12"/>
      <c r="PB809" s="12"/>
      <c r="PC809" s="12"/>
      <c r="PD809" s="12"/>
      <c r="PE809" s="12"/>
      <c r="PF809" s="12"/>
      <c r="PG809" s="12"/>
      <c r="PH809" s="12"/>
      <c r="PI809" s="12"/>
      <c r="PJ809" s="12"/>
      <c r="PK809" s="12"/>
      <c r="PL809" s="12"/>
      <c r="PM809" s="12"/>
      <c r="PN809" s="12"/>
      <c r="PO809" s="12"/>
      <c r="PP809" s="12"/>
      <c r="PQ809" s="12"/>
      <c r="PR809" s="12"/>
      <c r="PS809" s="12"/>
      <c r="PT809" s="12"/>
      <c r="PU809" s="12"/>
      <c r="PV809" s="12"/>
      <c r="PW809" s="12"/>
      <c r="PX809" s="12"/>
      <c r="PY809" s="12"/>
      <c r="PZ809" s="12"/>
      <c r="QA809" s="12"/>
      <c r="QB809" s="12"/>
      <c r="QC809" s="12"/>
      <c r="QD809" s="12"/>
      <c r="QE809" s="12"/>
      <c r="QF809" s="12"/>
      <c r="QG809" s="12"/>
      <c r="QH809" s="12"/>
      <c r="QI809" s="12"/>
      <c r="QJ809" s="12"/>
      <c r="QK809" s="12"/>
      <c r="QL809" s="12"/>
      <c r="QM809" s="12"/>
      <c r="QN809" s="12"/>
      <c r="QO809" s="12"/>
      <c r="QP809" s="12"/>
      <c r="QQ809" s="12"/>
      <c r="QR809" s="12"/>
      <c r="QS809" s="12"/>
      <c r="QT809" s="12"/>
      <c r="QU809" s="12"/>
      <c r="QV809" s="12"/>
      <c r="QW809" s="12"/>
      <c r="QX809" s="12"/>
      <c r="QY809" s="12"/>
      <c r="QZ809" s="12"/>
      <c r="RA809" s="12"/>
      <c r="RB809" s="12"/>
      <c r="RC809" s="12"/>
      <c r="RD809" s="12"/>
      <c r="RE809" s="12"/>
      <c r="RF809" s="12"/>
      <c r="RG809" s="12"/>
      <c r="RH809" s="12"/>
      <c r="RI809" s="12"/>
      <c r="RJ809" s="12"/>
      <c r="RK809" s="12"/>
      <c r="RL809" s="12"/>
      <c r="RM809" s="12"/>
      <c r="RN809" s="12"/>
      <c r="RO809" s="12"/>
      <c r="RP809" s="12"/>
      <c r="RQ809" s="12"/>
      <c r="RR809" s="12"/>
      <c r="RS809" s="12"/>
      <c r="RT809" s="12"/>
      <c r="RU809" s="12"/>
      <c r="RV809" s="12"/>
      <c r="RW809" s="12"/>
      <c r="RX809" s="12"/>
      <c r="RY809" s="12"/>
      <c r="RZ809" s="12"/>
      <c r="SA809" s="12"/>
      <c r="SB809" s="12"/>
      <c r="SC809" s="12"/>
      <c r="SD809" s="12"/>
      <c r="SE809" s="12"/>
      <c r="SF809" s="12"/>
      <c r="SG809" s="12"/>
      <c r="SH809" s="12"/>
      <c r="SI809" s="12"/>
      <c r="SJ809" s="12"/>
      <c r="SK809" s="12"/>
      <c r="SL809" s="12"/>
      <c r="SM809" s="12"/>
      <c r="SN809" s="12"/>
      <c r="SO809" s="12"/>
      <c r="SP809" s="12"/>
      <c r="SQ809" s="12"/>
      <c r="SR809" s="12"/>
      <c r="SS809" s="12"/>
      <c r="ST809" s="12"/>
      <c r="SU809" s="12"/>
      <c r="SV809" s="12"/>
      <c r="SW809" s="12"/>
      <c r="SX809" s="12"/>
      <c r="SY809" s="12"/>
      <c r="SZ809" s="12"/>
      <c r="TA809" s="12"/>
      <c r="TB809" s="12"/>
      <c r="TC809" s="12"/>
      <c r="TD809" s="12"/>
      <c r="TE809" s="12"/>
      <c r="TF809" s="12"/>
      <c r="TG809" s="12"/>
      <c r="TH809" s="12"/>
      <c r="TI809" s="12"/>
      <c r="TJ809" s="12"/>
      <c r="TK809" s="12"/>
      <c r="TL809" s="12"/>
      <c r="TM809" s="12"/>
      <c r="TN809" s="12"/>
      <c r="TO809" s="12"/>
      <c r="TP809" s="12"/>
      <c r="TQ809" s="12"/>
      <c r="TR809" s="12"/>
      <c r="TS809" s="12"/>
      <c r="TT809" s="12"/>
      <c r="TU809" s="12"/>
      <c r="TV809" s="12"/>
      <c r="TW809" s="12"/>
      <c r="TX809" s="12"/>
      <c r="TY809" s="12"/>
      <c r="TZ809" s="12"/>
      <c r="UA809" s="12"/>
      <c r="UB809" s="12"/>
      <c r="UC809" s="12"/>
      <c r="UD809" s="12"/>
      <c r="UE809" s="12"/>
      <c r="UF809" s="12"/>
      <c r="UG809" s="12"/>
      <c r="UH809" s="12"/>
      <c r="UI809" s="12"/>
      <c r="UJ809" s="12"/>
      <c r="UK809" s="12"/>
      <c r="UL809" s="12"/>
      <c r="UM809" s="12"/>
      <c r="UN809" s="12"/>
      <c r="UO809" s="12"/>
      <c r="UP809" s="12"/>
      <c r="UQ809" s="12"/>
      <c r="UR809" s="12"/>
      <c r="US809" s="12"/>
      <c r="UT809" s="12"/>
      <c r="UU809" s="12"/>
      <c r="UV809" s="12"/>
      <c r="UW809" s="12"/>
      <c r="UX809" s="12"/>
      <c r="UY809" s="12"/>
      <c r="UZ809" s="12"/>
      <c r="VA809" s="12"/>
      <c r="VB809" s="12"/>
      <c r="VC809" s="12"/>
      <c r="VD809" s="12"/>
      <c r="VE809" s="12"/>
      <c r="VF809" s="12"/>
      <c r="VG809" s="12"/>
      <c r="VH809" s="12"/>
      <c r="VI809" s="12"/>
      <c r="VJ809" s="12"/>
      <c r="VK809" s="12"/>
      <c r="VL809" s="12"/>
      <c r="VM809" s="12"/>
      <c r="VN809" s="12"/>
      <c r="VO809" s="12"/>
      <c r="VP809" s="12"/>
      <c r="VQ809" s="12"/>
      <c r="VR809" s="12"/>
      <c r="VS809" s="12"/>
      <c r="VT809" s="12"/>
      <c r="VU809" s="12"/>
      <c r="VV809" s="12"/>
      <c r="VW809" s="12"/>
      <c r="VX809" s="12"/>
      <c r="VY809" s="12"/>
      <c r="VZ809" s="12"/>
      <c r="WA809" s="12"/>
      <c r="WB809" s="12"/>
      <c r="WC809" s="12"/>
      <c r="WD809" s="12"/>
      <c r="WE809" s="12"/>
      <c r="WF809" s="12"/>
      <c r="WG809" s="12"/>
      <c r="WH809" s="12"/>
      <c r="WI809" s="12"/>
      <c r="WJ809" s="12"/>
      <c r="WK809" s="12"/>
      <c r="WL809" s="12"/>
      <c r="WM809" s="12"/>
      <c r="WN809" s="12"/>
      <c r="WO809" s="12"/>
      <c r="WP809" s="12"/>
      <c r="WQ809" s="12"/>
      <c r="WR809" s="12"/>
      <c r="WS809" s="12"/>
      <c r="WT809" s="12"/>
      <c r="WU809" s="12"/>
      <c r="WV809" s="12"/>
      <c r="WW809" s="12"/>
      <c r="WX809" s="12"/>
      <c r="WY809" s="12"/>
      <c r="WZ809" s="12"/>
      <c r="XA809" s="12"/>
      <c r="XB809" s="12"/>
      <c r="XC809" s="12"/>
      <c r="XD809" s="12"/>
      <c r="XE809" s="12"/>
      <c r="XF809" s="12"/>
      <c r="XG809" s="12"/>
      <c r="XH809" s="12"/>
      <c r="XI809" s="12"/>
      <c r="XJ809" s="12"/>
      <c r="XK809" s="12"/>
      <c r="XL809" s="12"/>
      <c r="XM809" s="12"/>
      <c r="XN809" s="12"/>
      <c r="XO809" s="12"/>
      <c r="XP809" s="12"/>
      <c r="XQ809" s="12"/>
      <c r="XR809" s="12"/>
      <c r="XS809" s="12"/>
      <c r="XT809" s="12"/>
      <c r="XU809" s="12"/>
      <c r="XV809" s="12"/>
      <c r="XW809" s="12"/>
      <c r="XX809" s="12"/>
      <c r="XY809" s="12"/>
      <c r="XZ809" s="12"/>
      <c r="YA809" s="12"/>
      <c r="YB809" s="12"/>
      <c r="YC809" s="12"/>
      <c r="YD809" s="12"/>
      <c r="YE809" s="12"/>
      <c r="YF809" s="12"/>
      <c r="YG809" s="12"/>
      <c r="YH809" s="12"/>
      <c r="YI809" s="12"/>
      <c r="YJ809" s="12"/>
      <c r="YK809" s="12"/>
      <c r="YL809" s="12"/>
      <c r="YM809" s="12"/>
      <c r="YN809" s="12"/>
      <c r="YO809" s="12"/>
      <c r="YP809" s="12"/>
      <c r="YQ809" s="12"/>
      <c r="YR809" s="12"/>
      <c r="YS809" s="12"/>
      <c r="YT809" s="12"/>
      <c r="YU809" s="12"/>
      <c r="YV809" s="12"/>
      <c r="YW809" s="12"/>
      <c r="YX809" s="12"/>
      <c r="YY809" s="12"/>
      <c r="YZ809" s="12"/>
      <c r="ZA809" s="12"/>
      <c r="ZB809" s="12"/>
      <c r="ZC809" s="12"/>
      <c r="ZD809" s="12"/>
      <c r="ZE809" s="12"/>
      <c r="ZF809" s="12"/>
      <c r="ZG809" s="12"/>
      <c r="ZH809" s="12"/>
      <c r="ZI809" s="12"/>
      <c r="ZJ809" s="12"/>
      <c r="ZK809" s="12"/>
      <c r="ZL809" s="12"/>
      <c r="ZM809" s="12"/>
      <c r="ZN809" s="12"/>
      <c r="ZO809" s="12"/>
      <c r="ZP809" s="12"/>
      <c r="ZQ809" s="12"/>
      <c r="ZR809" s="12"/>
      <c r="ZS809" s="12"/>
      <c r="ZT809" s="12"/>
      <c r="ZU809" s="12"/>
      <c r="ZV809" s="12"/>
      <c r="ZW809" s="12"/>
      <c r="ZX809" s="12"/>
      <c r="ZY809" s="12"/>
      <c r="ZZ809" s="12"/>
      <c r="AAA809" s="12"/>
      <c r="AAB809" s="12"/>
      <c r="AAC809" s="12"/>
      <c r="AAD809" s="12"/>
      <c r="AAE809" s="12"/>
      <c r="AAF809" s="12"/>
      <c r="AAG809" s="12"/>
      <c r="AAH809" s="12"/>
      <c r="AAI809" s="12"/>
      <c r="AAJ809" s="12"/>
      <c r="AAK809" s="12"/>
      <c r="AAL809" s="12"/>
      <c r="AAM809" s="12"/>
      <c r="AAN809" s="12"/>
      <c r="AAO809" s="12"/>
      <c r="AAP809" s="12"/>
      <c r="AAQ809" s="12"/>
      <c r="AAR809" s="12"/>
      <c r="AAS809" s="12"/>
      <c r="AAT809" s="12"/>
      <c r="AAU809" s="12"/>
      <c r="AAV809" s="12"/>
      <c r="AAW809" s="12"/>
      <c r="AAX809" s="12"/>
      <c r="AAY809" s="12"/>
      <c r="AAZ809" s="12"/>
      <c r="ABA809" s="12"/>
      <c r="ABB809" s="12"/>
      <c r="ABC809" s="12"/>
      <c r="ABD809" s="12"/>
      <c r="ABE809" s="12"/>
      <c r="ABF809" s="12"/>
      <c r="ABG809" s="12"/>
      <c r="ABH809" s="12"/>
      <c r="ABI809" s="12"/>
      <c r="ABJ809" s="12"/>
      <c r="ABK809" s="12"/>
      <c r="ABL809" s="12"/>
      <c r="ABM809" s="12"/>
      <c r="ABN809" s="12"/>
      <c r="ABO809" s="12"/>
      <c r="ABP809" s="12"/>
      <c r="ABQ809" s="12"/>
      <c r="ABR809" s="12"/>
      <c r="ABS809" s="12"/>
      <c r="ABT809" s="12"/>
      <c r="ABU809" s="12"/>
      <c r="ABV809" s="12"/>
      <c r="ABW809" s="12"/>
      <c r="ABX809" s="12"/>
      <c r="ABY809" s="12"/>
      <c r="ABZ809" s="12"/>
      <c r="ACA809" s="12"/>
      <c r="ACB809" s="12"/>
      <c r="ACC809" s="12"/>
      <c r="ACD809" s="12"/>
      <c r="ACE809" s="12"/>
      <c r="ACF809" s="12"/>
      <c r="ACG809" s="12"/>
      <c r="ACH809" s="12"/>
      <c r="ACI809" s="12"/>
      <c r="ACJ809" s="12"/>
      <c r="ACK809" s="12"/>
      <c r="ACL809" s="12"/>
      <c r="ACM809" s="12"/>
      <c r="ACN809" s="12"/>
      <c r="ACO809" s="12"/>
      <c r="ACP809" s="12"/>
      <c r="ACQ809" s="12"/>
      <c r="ACR809" s="12"/>
      <c r="ACS809" s="12"/>
      <c r="ACT809" s="12"/>
      <c r="ACU809" s="12"/>
      <c r="ACV809" s="12"/>
      <c r="ACW809" s="12"/>
      <c r="ACX809" s="12"/>
      <c r="ACY809" s="12"/>
      <c r="ACZ809" s="12"/>
      <c r="ADA809" s="12"/>
      <c r="ADB809" s="12"/>
      <c r="ADC809" s="12"/>
      <c r="ADD809" s="12"/>
      <c r="ADE809" s="12"/>
      <c r="ADF809" s="12"/>
      <c r="ADG809" s="12"/>
      <c r="ADH809" s="12"/>
      <c r="ADI809" s="12"/>
      <c r="ADJ809" s="12"/>
      <c r="ADK809" s="12"/>
      <c r="ADL809" s="12"/>
      <c r="ADM809" s="12"/>
      <c r="ADN809" s="12"/>
      <c r="ADO809" s="12"/>
      <c r="ADP809" s="12"/>
      <c r="ADQ809" s="12"/>
      <c r="ADR809" s="12"/>
      <c r="ADS809" s="12"/>
      <c r="ADT809" s="12"/>
      <c r="ADU809" s="12"/>
      <c r="ADV809" s="12"/>
      <c r="ADW809" s="12"/>
      <c r="ADX809" s="12"/>
      <c r="ADY809" s="12"/>
      <c r="ADZ809" s="12"/>
      <c r="AEA809" s="12"/>
      <c r="AEB809" s="12"/>
      <c r="AEC809" s="12"/>
      <c r="AED809" s="12"/>
      <c r="AEE809" s="12"/>
      <c r="AEF809" s="12"/>
      <c r="AEG809" s="12"/>
      <c r="AEH809" s="12"/>
      <c r="AEI809" s="12"/>
      <c r="AEJ809" s="12"/>
      <c r="AEK809" s="12"/>
      <c r="AEL809" s="12"/>
      <c r="AEM809" s="12"/>
      <c r="AEN809" s="12"/>
      <c r="AEO809" s="12"/>
      <c r="AEP809" s="12"/>
      <c r="AEQ809" s="12"/>
      <c r="AER809" s="12"/>
      <c r="AES809" s="12"/>
      <c r="AET809" s="12"/>
      <c r="AEU809" s="12"/>
      <c r="AEV809" s="12"/>
      <c r="AEW809" s="12"/>
      <c r="AEX809" s="12"/>
      <c r="AEY809" s="12"/>
      <c r="AEZ809" s="12"/>
      <c r="AFA809" s="12"/>
      <c r="AFB809" s="12"/>
      <c r="AFC809" s="12"/>
      <c r="AFD809" s="12"/>
      <c r="AFE809" s="12"/>
      <c r="AFF809" s="12"/>
      <c r="AFG809" s="12"/>
      <c r="AFH809" s="12"/>
      <c r="AFI809" s="12"/>
      <c r="AFJ809" s="12"/>
      <c r="AFK809" s="12"/>
      <c r="AFL809" s="12"/>
      <c r="AFM809" s="12"/>
      <c r="AFN809" s="12"/>
      <c r="AFO809" s="12"/>
      <c r="AFP809" s="12"/>
      <c r="AFQ809" s="12"/>
      <c r="AFR809" s="12"/>
      <c r="AFS809" s="12"/>
      <c r="AFT809" s="12"/>
      <c r="AFU809" s="12"/>
      <c r="AFV809" s="12"/>
      <c r="AFW809" s="12"/>
      <c r="AFX809" s="12"/>
      <c r="AFY809" s="12"/>
      <c r="AFZ809" s="12"/>
      <c r="AGA809" s="12"/>
      <c r="AGB809" s="12"/>
      <c r="AGC809" s="12"/>
      <c r="AGD809" s="12"/>
      <c r="AGE809" s="12"/>
      <c r="AGF809" s="12"/>
      <c r="AGG809" s="12"/>
      <c r="AGH809" s="12"/>
      <c r="AGI809" s="12"/>
      <c r="AGJ809" s="12"/>
      <c r="AGK809" s="12"/>
      <c r="AGL809" s="12"/>
      <c r="AGM809" s="12"/>
      <c r="AGN809" s="12"/>
      <c r="AGO809" s="12"/>
      <c r="AGP809" s="12"/>
      <c r="AGQ809" s="12"/>
      <c r="AGR809" s="12"/>
      <c r="AGS809" s="12"/>
      <c r="AGT809" s="12"/>
      <c r="AGU809" s="12"/>
      <c r="AGV809" s="12"/>
      <c r="AGW809" s="12"/>
      <c r="AGX809" s="12"/>
      <c r="AGY809" s="12"/>
      <c r="AGZ809" s="12"/>
      <c r="AHA809" s="12"/>
      <c r="AHB809" s="12"/>
      <c r="AHC809" s="12"/>
      <c r="AHD809" s="12"/>
      <c r="AHE809" s="12"/>
      <c r="AHF809" s="12"/>
      <c r="AHG809" s="12"/>
      <c r="AHH809" s="12"/>
      <c r="AHI809" s="12"/>
      <c r="AHJ809" s="12"/>
      <c r="AHK809" s="12"/>
      <c r="AHL809" s="12"/>
      <c r="AHM809" s="12"/>
      <c r="AHN809" s="12"/>
      <c r="AHO809" s="12"/>
      <c r="AHP809" s="12"/>
      <c r="AHQ809" s="12"/>
      <c r="AHR809" s="12"/>
      <c r="AHS809" s="12"/>
      <c r="AHT809" s="12"/>
      <c r="AHU809" s="12"/>
      <c r="AHV809" s="12"/>
      <c r="AHW809" s="12"/>
      <c r="AHX809" s="12"/>
      <c r="AHY809" s="12"/>
      <c r="AHZ809" s="12"/>
      <c r="AIA809" s="12"/>
      <c r="AIB809" s="12"/>
      <c r="AIC809" s="12"/>
      <c r="AID809" s="12"/>
      <c r="AIE809" s="12"/>
      <c r="AIF809" s="12"/>
      <c r="AIG809" s="12"/>
      <c r="AIH809" s="12"/>
      <c r="AII809" s="12"/>
      <c r="AIJ809" s="12"/>
      <c r="AIK809" s="12"/>
      <c r="AIL809" s="12"/>
      <c r="AIM809" s="12"/>
      <c r="AIN809" s="12"/>
      <c r="AIO809" s="12"/>
      <c r="AIP809" s="12"/>
      <c r="AIQ809" s="12"/>
      <c r="AIR809" s="12"/>
      <c r="AIS809" s="12"/>
      <c r="AIT809" s="12"/>
      <c r="AIU809" s="12"/>
      <c r="AIV809" s="12"/>
      <c r="AIW809" s="12"/>
      <c r="AIX809" s="12"/>
      <c r="AIY809" s="12"/>
      <c r="AIZ809" s="12"/>
      <c r="AJA809" s="12"/>
      <c r="AJB809" s="12"/>
      <c r="AJC809" s="12"/>
      <c r="AJD809" s="12"/>
      <c r="AJE809" s="12"/>
      <c r="AJF809" s="12"/>
      <c r="AJG809" s="12"/>
      <c r="AJH809" s="12"/>
      <c r="AJI809" s="12"/>
      <c r="AJJ809" s="12"/>
      <c r="AJK809" s="12"/>
      <c r="AJL809" s="12"/>
      <c r="AJM809" s="12"/>
      <c r="AJN809" s="12"/>
      <c r="AJO809" s="12"/>
      <c r="AJP809" s="12"/>
      <c r="AJQ809" s="12"/>
      <c r="AJR809" s="12"/>
      <c r="AJS809" s="12"/>
      <c r="AJT809" s="12"/>
      <c r="AJU809" s="12"/>
      <c r="AJV809" s="12"/>
      <c r="AJW809" s="12"/>
      <c r="AJX809" s="12"/>
      <c r="AJY809" s="12"/>
      <c r="AJZ809" s="12"/>
      <c r="AKA809" s="12"/>
      <c r="AKB809" s="12"/>
      <c r="AKC809" s="12"/>
      <c r="AKD809" s="12"/>
      <c r="AKE809" s="12"/>
      <c r="AKF809" s="12"/>
      <c r="AKG809" s="12"/>
      <c r="AKH809" s="12"/>
      <c r="AKI809" s="12"/>
      <c r="AKJ809" s="12"/>
      <c r="AKK809" s="12"/>
      <c r="AKL809" s="12"/>
      <c r="AKM809" s="12"/>
      <c r="AKN809" s="12"/>
      <c r="AKO809" s="12"/>
      <c r="AKP809" s="12"/>
      <c r="AKQ809" s="12"/>
      <c r="AKR809" s="12"/>
      <c r="AKS809" s="12"/>
      <c r="AKT809" s="12"/>
      <c r="AKU809" s="12"/>
      <c r="AKV809" s="12"/>
      <c r="AKW809" s="12"/>
      <c r="AKX809" s="12"/>
      <c r="AKY809" s="12"/>
      <c r="AKZ809" s="12"/>
      <c r="ALA809" s="12"/>
      <c r="ALB809" s="12"/>
      <c r="ALC809" s="12"/>
      <c r="ALD809" s="12"/>
      <c r="ALE809" s="12"/>
      <c r="ALF809" s="12"/>
      <c r="ALG809" s="12"/>
      <c r="ALH809" s="12"/>
      <c r="ALI809" s="12"/>
      <c r="ALJ809" s="12"/>
      <c r="ALK809" s="12"/>
      <c r="ALL809" s="12"/>
      <c r="ALM809" s="12"/>
      <c r="ALN809" s="12"/>
      <c r="ALO809" s="12"/>
      <c r="ALP809" s="12"/>
      <c r="ALQ809" s="12"/>
      <c r="ALR809" s="12"/>
      <c r="ALS809" s="12"/>
      <c r="ALT809" s="12"/>
      <c r="ALU809" s="12"/>
      <c r="ALV809" s="12"/>
      <c r="ALW809" s="12"/>
      <c r="ALX809" s="12"/>
      <c r="ALY809" s="12"/>
      <c r="ALZ809" s="12"/>
      <c r="AMA809" s="12"/>
      <c r="AMB809" s="12"/>
      <c r="AMC809" s="12"/>
      <c r="AMD809" s="12"/>
      <c r="AME809" s="12"/>
      <c r="AMF809" s="12"/>
      <c r="AMG809" s="12"/>
      <c r="AMH809" s="12"/>
      <c r="AMI809" s="12"/>
      <c r="AMJ809" s="12"/>
      <c r="AMK809" s="12"/>
      <c r="AML809" s="12"/>
      <c r="AMM809" s="12"/>
      <c r="AMN809" s="12"/>
      <c r="AMO809" s="12"/>
      <c r="AMP809" s="12"/>
      <c r="AMQ809" s="12"/>
      <c r="AMR809" s="12"/>
      <c r="AMS809" s="12"/>
      <c r="AMT809" s="12"/>
      <c r="AMU809" s="12"/>
      <c r="AMV809" s="12"/>
      <c r="AMW809" s="12"/>
      <c r="AMX809" s="12"/>
      <c r="AMY809" s="12"/>
      <c r="AMZ809" s="12"/>
      <c r="ANA809" s="12"/>
      <c r="ANB809" s="12"/>
      <c r="ANC809" s="12"/>
      <c r="AND809" s="12"/>
      <c r="ANE809" s="12"/>
      <c r="ANF809" s="12"/>
      <c r="ANG809" s="12"/>
      <c r="ANH809" s="12"/>
      <c r="ANI809" s="12"/>
      <c r="ANJ809" s="12"/>
      <c r="ANK809" s="12"/>
      <c r="ANL809" s="12"/>
      <c r="ANM809" s="12"/>
      <c r="ANN809" s="12"/>
      <c r="ANO809" s="12"/>
      <c r="ANP809" s="12"/>
      <c r="ANQ809" s="12"/>
      <c r="ANR809" s="12"/>
      <c r="ANS809" s="12"/>
      <c r="ANT809" s="12"/>
      <c r="ANU809" s="12"/>
      <c r="ANV809" s="12"/>
      <c r="ANW809" s="12"/>
      <c r="ANX809" s="12"/>
      <c r="ANY809" s="12"/>
      <c r="ANZ809" s="12"/>
      <c r="AOA809" s="12"/>
      <c r="AOB809" s="12"/>
      <c r="AOC809" s="12"/>
      <c r="AOD809" s="12"/>
      <c r="AOE809" s="12"/>
      <c r="AOF809" s="12"/>
      <c r="AOG809" s="12"/>
      <c r="AOH809" s="12"/>
      <c r="AOI809" s="12"/>
      <c r="AOJ809" s="12"/>
      <c r="AOK809" s="12"/>
      <c r="AOL809" s="12"/>
      <c r="AOM809" s="12"/>
      <c r="AON809" s="12"/>
      <c r="AOO809" s="12"/>
      <c r="AOP809" s="12"/>
      <c r="AOQ809" s="12"/>
      <c r="AOR809" s="12"/>
      <c r="AOS809" s="12"/>
      <c r="AOT809" s="12"/>
      <c r="AOU809" s="12"/>
      <c r="AOV809" s="12"/>
      <c r="AOW809" s="12"/>
      <c r="AOX809" s="12"/>
      <c r="AOY809" s="12"/>
      <c r="AOZ809" s="12"/>
      <c r="APA809" s="12"/>
      <c r="APB809" s="12"/>
      <c r="APC809" s="12"/>
      <c r="APD809" s="12"/>
      <c r="APE809" s="12"/>
      <c r="APF809" s="12"/>
      <c r="APG809" s="12"/>
      <c r="APH809" s="12"/>
      <c r="API809" s="12"/>
      <c r="APJ809" s="12"/>
      <c r="APK809" s="12"/>
      <c r="APL809" s="12"/>
      <c r="APM809" s="12"/>
      <c r="APN809" s="12"/>
      <c r="APO809" s="12"/>
      <c r="APP809" s="12"/>
      <c r="APQ809" s="12"/>
      <c r="APR809" s="12"/>
      <c r="APS809" s="12"/>
      <c r="APT809" s="12"/>
      <c r="APU809" s="12"/>
      <c r="APV809" s="12"/>
      <c r="APW809" s="12"/>
      <c r="APX809" s="12"/>
      <c r="APY809" s="12"/>
      <c r="APZ809" s="12"/>
      <c r="AQA809" s="12"/>
      <c r="AQB809" s="12"/>
      <c r="AQC809" s="12"/>
      <c r="AQD809" s="12"/>
      <c r="AQE809" s="12"/>
      <c r="AQF809" s="12"/>
      <c r="AQG809" s="12"/>
      <c r="AQH809" s="12"/>
      <c r="AQI809" s="12"/>
      <c r="AQJ809" s="12"/>
      <c r="AQK809" s="12"/>
      <c r="AQL809" s="12"/>
      <c r="AQM809" s="12"/>
      <c r="AQN809" s="12"/>
      <c r="AQO809" s="12"/>
      <c r="AQP809" s="12"/>
      <c r="AQQ809" s="12"/>
      <c r="AQR809" s="12"/>
      <c r="AQS809" s="12"/>
      <c r="AQT809" s="12"/>
      <c r="AQU809" s="12"/>
      <c r="AQV809" s="12"/>
      <c r="AQW809" s="12"/>
      <c r="AQX809" s="12"/>
      <c r="AQY809" s="12"/>
      <c r="AQZ809" s="12"/>
      <c r="ARA809" s="12"/>
      <c r="ARB809" s="12"/>
      <c r="ARC809" s="12"/>
      <c r="ARD809" s="12"/>
      <c r="ARE809" s="12"/>
      <c r="ARF809" s="12"/>
      <c r="ARG809" s="12"/>
      <c r="ARH809" s="12"/>
      <c r="ARI809" s="12"/>
      <c r="ARJ809" s="12"/>
      <c r="ARK809" s="12"/>
      <c r="ARL809" s="12"/>
      <c r="ARM809" s="12"/>
      <c r="ARN809" s="12"/>
      <c r="ARO809" s="12"/>
      <c r="ARP809" s="12"/>
      <c r="ARQ809" s="12"/>
      <c r="ARR809" s="12"/>
      <c r="ARS809" s="12"/>
      <c r="ART809" s="12"/>
      <c r="ARU809" s="12"/>
      <c r="ARV809" s="12"/>
      <c r="ARW809" s="12"/>
      <c r="ARX809" s="12"/>
      <c r="ARY809" s="12"/>
      <c r="ARZ809" s="12"/>
      <c r="ASA809" s="12"/>
      <c r="ASB809" s="12"/>
      <c r="ASC809" s="12"/>
      <c r="ASD809" s="12"/>
      <c r="ASE809" s="12"/>
      <c r="ASF809" s="12"/>
      <c r="ASG809" s="12"/>
      <c r="ASH809" s="12"/>
      <c r="ASI809" s="12"/>
      <c r="ASJ809" s="12"/>
      <c r="ASK809" s="12"/>
      <c r="ASL809" s="12"/>
      <c r="ASM809" s="12"/>
      <c r="ASN809" s="12"/>
      <c r="ASO809" s="12"/>
      <c r="ASP809" s="12"/>
      <c r="ASQ809" s="12"/>
      <c r="ASR809" s="12"/>
      <c r="ASS809" s="12"/>
      <c r="AST809" s="12"/>
      <c r="ASU809" s="12"/>
      <c r="ASV809" s="12"/>
      <c r="ASW809" s="12"/>
      <c r="ASX809" s="12"/>
      <c r="ASY809" s="12"/>
      <c r="ASZ809" s="12"/>
      <c r="ATA809" s="12"/>
      <c r="ATB809" s="12"/>
      <c r="ATC809" s="12"/>
      <c r="ATD809" s="12"/>
      <c r="ATE809" s="12"/>
      <c r="ATF809" s="12"/>
      <c r="ATG809" s="12"/>
      <c r="ATH809" s="12"/>
      <c r="ATI809" s="12"/>
      <c r="ATJ809" s="12"/>
      <c r="ATK809" s="12"/>
      <c r="ATL809" s="12"/>
      <c r="ATM809" s="12"/>
      <c r="ATN809" s="12"/>
      <c r="ATO809" s="12"/>
      <c r="ATP809" s="12"/>
      <c r="ATQ809" s="12"/>
      <c r="ATR809" s="12"/>
      <c r="ATS809" s="12"/>
      <c r="ATT809" s="12"/>
      <c r="ATU809" s="12"/>
      <c r="ATV809" s="12"/>
      <c r="ATW809" s="12"/>
      <c r="ATX809" s="12"/>
      <c r="ATY809" s="12"/>
      <c r="ATZ809" s="12"/>
      <c r="AUA809" s="12"/>
      <c r="AUB809" s="12"/>
      <c r="AUC809" s="12"/>
      <c r="AUD809" s="12"/>
      <c r="AUE809" s="12"/>
      <c r="AUF809" s="12"/>
      <c r="AUG809" s="12"/>
      <c r="AUH809" s="12"/>
      <c r="AUI809" s="12"/>
      <c r="AUJ809" s="12"/>
      <c r="AUK809" s="12"/>
      <c r="AUL809" s="12"/>
      <c r="AUM809" s="12"/>
      <c r="AUN809" s="12"/>
      <c r="AUO809" s="12"/>
      <c r="AUP809" s="12"/>
      <c r="AUQ809" s="12"/>
      <c r="AUR809" s="12"/>
      <c r="AUS809" s="12"/>
      <c r="AUT809" s="12"/>
      <c r="AUU809" s="12"/>
      <c r="AUV809" s="12"/>
      <c r="AUW809" s="12"/>
      <c r="AUX809" s="12"/>
      <c r="AUY809" s="12"/>
      <c r="AUZ809" s="12"/>
      <c r="AVA809" s="12"/>
      <c r="AVB809" s="12"/>
      <c r="AVC809" s="12"/>
      <c r="AVD809" s="12"/>
      <c r="AVE809" s="12"/>
      <c r="AVF809" s="12"/>
      <c r="AVG809" s="12"/>
      <c r="AVH809" s="12"/>
      <c r="AVI809" s="12"/>
      <c r="AVJ809" s="12"/>
      <c r="AVK809" s="12"/>
      <c r="AVL809" s="12"/>
      <c r="AVM809" s="12"/>
      <c r="AVN809" s="12"/>
      <c r="AVO809" s="12"/>
      <c r="AVP809" s="12"/>
      <c r="AVQ809" s="12"/>
      <c r="AVR809" s="12"/>
      <c r="AVS809" s="12"/>
      <c r="AVT809" s="12"/>
      <c r="AVU809" s="12"/>
      <c r="AVV809" s="12"/>
      <c r="AVW809" s="12"/>
      <c r="AVX809" s="12"/>
      <c r="AVY809" s="12"/>
      <c r="AVZ809" s="12"/>
      <c r="AWA809" s="12"/>
      <c r="AWB809" s="12"/>
      <c r="AWC809" s="12"/>
      <c r="AWD809" s="12"/>
      <c r="AWE809" s="12"/>
      <c r="AWF809" s="12"/>
      <c r="AWG809" s="12"/>
      <c r="AWH809" s="12"/>
      <c r="AWI809" s="12"/>
      <c r="AWJ809" s="12"/>
      <c r="AWK809" s="12"/>
      <c r="AWL809" s="12"/>
      <c r="AWM809" s="12"/>
      <c r="AWN809" s="12"/>
      <c r="AWO809" s="12"/>
      <c r="AWP809" s="12"/>
      <c r="AWQ809" s="12"/>
      <c r="AWR809" s="12"/>
      <c r="AWS809" s="12"/>
      <c r="AWT809" s="12"/>
      <c r="AWU809" s="12"/>
      <c r="AWV809" s="12"/>
      <c r="AWW809" s="12"/>
      <c r="AWX809" s="12"/>
      <c r="AWY809" s="12"/>
      <c r="AWZ809" s="12"/>
      <c r="AXA809" s="12"/>
      <c r="AXB809" s="12"/>
      <c r="AXC809" s="12"/>
      <c r="AXD809" s="12"/>
      <c r="AXE809" s="12"/>
      <c r="AXF809" s="12"/>
      <c r="AXG809" s="12"/>
      <c r="AXH809" s="12"/>
      <c r="AXI809" s="12"/>
      <c r="AXJ809" s="12"/>
      <c r="AXK809" s="12"/>
      <c r="AXL809" s="12"/>
      <c r="AXM809" s="12"/>
      <c r="AXN809" s="12"/>
      <c r="AXO809" s="12"/>
      <c r="AXP809" s="12"/>
      <c r="AXQ809" s="12"/>
      <c r="AXR809" s="12"/>
      <c r="AXS809" s="12"/>
      <c r="AXT809" s="12"/>
      <c r="AXU809" s="12"/>
      <c r="AXV809" s="12"/>
      <c r="AXW809" s="12"/>
      <c r="AXX809" s="12"/>
      <c r="AXY809" s="12"/>
      <c r="AXZ809" s="12"/>
      <c r="AYA809" s="12"/>
      <c r="AYB809" s="12"/>
      <c r="AYC809" s="12"/>
      <c r="AYD809" s="12"/>
      <c r="AYE809" s="12"/>
      <c r="AYF809" s="12"/>
      <c r="AYG809" s="12"/>
      <c r="AYH809" s="12"/>
      <c r="AYI809" s="12"/>
      <c r="AYJ809" s="12"/>
      <c r="AYK809" s="12"/>
      <c r="AYL809" s="12"/>
      <c r="AYM809" s="12"/>
      <c r="AYN809" s="12"/>
      <c r="AYO809" s="12"/>
      <c r="AYP809" s="12"/>
      <c r="AYQ809" s="12"/>
      <c r="AYR809" s="12"/>
      <c r="AYS809" s="12"/>
      <c r="AYT809" s="12"/>
      <c r="AYU809" s="12"/>
      <c r="AYV809" s="12"/>
      <c r="AYW809" s="12"/>
      <c r="AYX809" s="12"/>
      <c r="AYY809" s="12"/>
      <c r="AYZ809" s="12"/>
      <c r="AZA809" s="12"/>
      <c r="AZB809" s="12"/>
      <c r="AZC809" s="12"/>
      <c r="AZD809" s="12"/>
      <c r="AZE809" s="12"/>
      <c r="AZF809" s="12"/>
      <c r="AZG809" s="12"/>
      <c r="AZH809" s="12"/>
      <c r="AZI809" s="12"/>
      <c r="AZJ809" s="12"/>
      <c r="AZK809" s="12"/>
      <c r="AZL809" s="12"/>
      <c r="AZM809" s="12"/>
      <c r="AZN809" s="12"/>
      <c r="AZO809" s="12"/>
      <c r="AZP809" s="12"/>
      <c r="AZQ809" s="12"/>
      <c r="AZR809" s="12"/>
      <c r="AZS809" s="12"/>
      <c r="AZT809" s="12"/>
      <c r="AZU809" s="12"/>
      <c r="AZV809" s="12"/>
      <c r="AZW809" s="12"/>
      <c r="AZX809" s="12"/>
      <c r="AZY809" s="12"/>
      <c r="AZZ809" s="12"/>
      <c r="BAA809" s="12"/>
      <c r="BAB809" s="12"/>
      <c r="BAC809" s="12"/>
      <c r="BAD809" s="12"/>
      <c r="BAE809" s="12"/>
      <c r="BAF809" s="12"/>
      <c r="BAG809" s="12"/>
      <c r="BAH809" s="12"/>
      <c r="BAI809" s="12"/>
      <c r="BAJ809" s="12"/>
      <c r="BAK809" s="12"/>
      <c r="BAL809" s="12"/>
      <c r="BAM809" s="12"/>
      <c r="BAN809" s="12"/>
      <c r="BAO809" s="12"/>
      <c r="BAP809" s="12"/>
      <c r="BAQ809" s="12"/>
      <c r="BAR809" s="12"/>
      <c r="BAS809" s="12"/>
      <c r="BAT809" s="12"/>
      <c r="BAU809" s="12"/>
      <c r="BAV809" s="12"/>
      <c r="BAW809" s="12"/>
      <c r="BAX809" s="12"/>
      <c r="BAY809" s="12"/>
      <c r="BAZ809" s="12"/>
      <c r="BBA809" s="12"/>
      <c r="BBB809" s="12"/>
      <c r="BBC809" s="12"/>
      <c r="BBD809" s="12"/>
      <c r="BBE809" s="12"/>
      <c r="BBF809" s="12"/>
      <c r="BBG809" s="12"/>
      <c r="BBH809" s="12"/>
      <c r="BBI809" s="12"/>
      <c r="BBJ809" s="12"/>
      <c r="BBK809" s="12"/>
      <c r="BBL809" s="12"/>
      <c r="BBM809" s="12"/>
      <c r="BBN809" s="12"/>
      <c r="BBO809" s="12"/>
      <c r="BBP809" s="12"/>
      <c r="BBQ809" s="12"/>
      <c r="BBR809" s="12"/>
      <c r="BBS809" s="12"/>
      <c r="BBT809" s="12"/>
      <c r="BBU809" s="12"/>
      <c r="BBV809" s="12"/>
      <c r="BBW809" s="12"/>
      <c r="BBX809" s="12"/>
      <c r="BBY809" s="12"/>
      <c r="BBZ809" s="12"/>
      <c r="BCA809" s="12"/>
      <c r="BCB809" s="12"/>
      <c r="BCC809" s="12"/>
      <c r="BCD809" s="12"/>
      <c r="BCE809" s="12"/>
      <c r="BCF809" s="12"/>
      <c r="BCG809" s="12"/>
      <c r="BCH809" s="12"/>
      <c r="BCI809" s="12"/>
      <c r="BCJ809" s="12"/>
      <c r="BCK809" s="12"/>
      <c r="BCL809" s="12"/>
      <c r="BCM809" s="12"/>
      <c r="BCN809" s="12"/>
      <c r="BCO809" s="12"/>
      <c r="BCP809" s="12"/>
      <c r="BCQ809" s="12"/>
      <c r="BCR809" s="12"/>
      <c r="BCS809" s="12"/>
      <c r="BCT809" s="12"/>
      <c r="BCU809" s="12"/>
      <c r="BCV809" s="12"/>
      <c r="BCW809" s="12"/>
      <c r="BCX809" s="12"/>
      <c r="BCY809" s="12"/>
      <c r="BCZ809" s="12"/>
      <c r="BDA809" s="12"/>
      <c r="BDB809" s="12"/>
      <c r="BDC809" s="12"/>
      <c r="BDD809" s="12"/>
      <c r="BDE809" s="12"/>
      <c r="BDF809" s="12"/>
      <c r="BDG809" s="12"/>
      <c r="BDH809" s="12"/>
      <c r="BDI809" s="12"/>
      <c r="BDJ809" s="12"/>
      <c r="BDK809" s="12"/>
      <c r="BDL809" s="12"/>
      <c r="BDM809" s="12"/>
      <c r="BDN809" s="12"/>
      <c r="BDO809" s="12"/>
      <c r="BDP809" s="12"/>
      <c r="BDQ809" s="12"/>
      <c r="BDR809" s="12"/>
      <c r="BDS809" s="12"/>
      <c r="BDT809" s="12"/>
      <c r="BDU809" s="12"/>
      <c r="BDV809" s="12"/>
      <c r="BDW809" s="12"/>
      <c r="BDX809" s="12"/>
      <c r="BDY809" s="12"/>
      <c r="BDZ809" s="12"/>
      <c r="BEA809" s="12"/>
      <c r="BEB809" s="12"/>
      <c r="BEC809" s="12"/>
      <c r="BED809" s="12"/>
      <c r="BEE809" s="12"/>
      <c r="BEF809" s="12"/>
      <c r="BEG809" s="12"/>
      <c r="BEH809" s="12"/>
      <c r="BEI809" s="12"/>
      <c r="BEJ809" s="12"/>
      <c r="BEK809" s="12"/>
      <c r="BEL809" s="12"/>
      <c r="BEM809" s="12"/>
      <c r="BEN809" s="12"/>
      <c r="BEO809" s="12"/>
      <c r="BEP809" s="12"/>
      <c r="BEQ809" s="12"/>
      <c r="BER809" s="12"/>
      <c r="BES809" s="12"/>
      <c r="BET809" s="12"/>
      <c r="BEU809" s="12"/>
      <c r="BEV809" s="12"/>
      <c r="BEW809" s="12"/>
      <c r="BEX809" s="12"/>
      <c r="BEY809" s="12"/>
      <c r="BEZ809" s="12"/>
      <c r="BFA809" s="12"/>
      <c r="BFB809" s="12"/>
      <c r="BFC809" s="12"/>
      <c r="BFD809" s="12"/>
      <c r="BFE809" s="12"/>
      <c r="BFF809" s="12"/>
      <c r="BFG809" s="12"/>
      <c r="BFH809" s="12"/>
      <c r="BFI809" s="12"/>
      <c r="BFJ809" s="12"/>
      <c r="BFK809" s="12"/>
      <c r="BFL809" s="12"/>
      <c r="BFM809" s="12"/>
      <c r="BFN809" s="12"/>
      <c r="BFO809" s="12"/>
      <c r="BFP809" s="12"/>
      <c r="BFQ809" s="12"/>
      <c r="BFR809" s="12"/>
      <c r="BFS809" s="12"/>
      <c r="BFT809" s="12"/>
      <c r="BFU809" s="12"/>
      <c r="BFV809" s="12"/>
      <c r="BFW809" s="12"/>
      <c r="BFX809" s="12"/>
      <c r="BFY809" s="12"/>
      <c r="BFZ809" s="12"/>
      <c r="BGA809" s="12"/>
      <c r="BGB809" s="12"/>
      <c r="BGC809" s="12"/>
      <c r="BGD809" s="12"/>
      <c r="BGE809" s="12"/>
      <c r="BGF809" s="12"/>
      <c r="BGG809" s="12"/>
      <c r="BGH809" s="12"/>
      <c r="BGI809" s="12"/>
      <c r="BGJ809" s="12"/>
      <c r="BGK809" s="12"/>
      <c r="BGL809" s="12"/>
      <c r="BGM809" s="12"/>
      <c r="BGN809" s="12"/>
      <c r="BGO809" s="12"/>
      <c r="BGP809" s="12"/>
      <c r="BGQ809" s="12"/>
      <c r="BGR809" s="12"/>
      <c r="BGS809" s="12"/>
      <c r="BGT809" s="12"/>
      <c r="BGU809" s="12"/>
      <c r="BGV809" s="12"/>
      <c r="BGW809" s="12"/>
      <c r="BGX809" s="12"/>
      <c r="BGY809" s="12"/>
      <c r="BGZ809" s="12"/>
      <c r="BHA809" s="12"/>
      <c r="BHB809" s="12"/>
      <c r="BHC809" s="12"/>
      <c r="BHD809" s="12"/>
      <c r="BHE809" s="12"/>
      <c r="BHF809" s="12"/>
      <c r="BHG809" s="12"/>
      <c r="BHH809" s="12"/>
      <c r="BHI809" s="12"/>
      <c r="BHJ809" s="12"/>
      <c r="BHK809" s="12"/>
      <c r="BHL809" s="12"/>
      <c r="BHM809" s="12"/>
      <c r="BHN809" s="12"/>
      <c r="BHO809" s="12"/>
      <c r="BHP809" s="12"/>
      <c r="BHQ809" s="12"/>
      <c r="BHR809" s="12"/>
      <c r="BHS809" s="12"/>
      <c r="BHT809" s="12"/>
      <c r="BHU809" s="12"/>
      <c r="BHV809" s="12"/>
      <c r="BHW809" s="12"/>
      <c r="BHX809" s="12"/>
      <c r="BHY809" s="12"/>
      <c r="BHZ809" s="12"/>
      <c r="BIA809" s="12"/>
      <c r="BIB809" s="12"/>
      <c r="BIC809" s="12"/>
      <c r="BID809" s="12"/>
      <c r="BIE809" s="12"/>
      <c r="BIF809" s="12"/>
      <c r="BIG809" s="12"/>
      <c r="BIH809" s="12"/>
      <c r="BII809" s="12"/>
      <c r="BIJ809" s="12"/>
      <c r="BIK809" s="12"/>
      <c r="BIL809" s="12"/>
      <c r="BIM809" s="12"/>
      <c r="BIN809" s="12"/>
      <c r="BIO809" s="12"/>
      <c r="BIP809" s="12"/>
      <c r="BIQ809" s="12"/>
      <c r="BIR809" s="12"/>
      <c r="BIS809" s="12"/>
      <c r="BIT809" s="12"/>
      <c r="BIU809" s="12"/>
      <c r="BIV809" s="12"/>
      <c r="BIW809" s="12"/>
      <c r="BIX809" s="12"/>
      <c r="BIY809" s="12"/>
      <c r="BIZ809" s="12"/>
      <c r="BJA809" s="12"/>
      <c r="BJB809" s="12"/>
      <c r="BJC809" s="12"/>
      <c r="BJD809" s="12"/>
      <c r="BJE809" s="12"/>
      <c r="BJF809" s="12"/>
      <c r="BJG809" s="12"/>
      <c r="BJH809" s="12"/>
      <c r="BJI809" s="12"/>
      <c r="BJJ809" s="12"/>
      <c r="BJK809" s="12"/>
      <c r="BJL809" s="12"/>
      <c r="BJM809" s="12"/>
      <c r="BJN809" s="12"/>
      <c r="BJO809" s="12"/>
      <c r="BJP809" s="12"/>
      <c r="BJQ809" s="12"/>
      <c r="BJR809" s="12"/>
      <c r="BJS809" s="12"/>
      <c r="BJT809" s="12"/>
      <c r="BJU809" s="12"/>
      <c r="BJV809" s="12"/>
      <c r="BJW809" s="12"/>
      <c r="BJX809" s="12"/>
      <c r="BJY809" s="12"/>
      <c r="BJZ809" s="12"/>
      <c r="BKA809" s="12"/>
      <c r="BKB809" s="12"/>
      <c r="BKC809" s="12"/>
      <c r="BKD809" s="12"/>
      <c r="BKE809" s="12"/>
      <c r="BKF809" s="12"/>
      <c r="BKG809" s="12"/>
      <c r="BKH809" s="12"/>
      <c r="BKI809" s="12"/>
      <c r="BKJ809" s="12"/>
      <c r="BKK809" s="12"/>
      <c r="BKL809" s="12"/>
      <c r="BKM809" s="12"/>
      <c r="BKN809" s="12"/>
      <c r="BKO809" s="12"/>
      <c r="BKP809" s="12"/>
      <c r="BKQ809" s="12"/>
      <c r="BKR809" s="12"/>
      <c r="BKS809" s="12"/>
      <c r="BKT809" s="12"/>
      <c r="BKU809" s="12"/>
      <c r="BKV809" s="12"/>
      <c r="BKW809" s="12"/>
      <c r="BKX809" s="12"/>
      <c r="BKY809" s="12"/>
      <c r="BKZ809" s="12"/>
      <c r="BLA809" s="12"/>
      <c r="BLB809" s="12"/>
      <c r="BLC809" s="12"/>
      <c r="BLD809" s="12"/>
      <c r="BLE809" s="12"/>
      <c r="BLF809" s="12"/>
      <c r="BLG809" s="12"/>
      <c r="BLH809" s="12"/>
      <c r="BLI809" s="12"/>
      <c r="BLJ809" s="12"/>
      <c r="BLK809" s="12"/>
      <c r="BLL809" s="12"/>
      <c r="BLM809" s="12"/>
      <c r="BLN809" s="12"/>
      <c r="BLO809" s="12"/>
      <c r="BLP809" s="12"/>
      <c r="BLQ809" s="12"/>
      <c r="BLR809" s="12"/>
      <c r="BLS809" s="12"/>
      <c r="BLT809" s="12"/>
      <c r="BLU809" s="12"/>
      <c r="BLV809" s="12"/>
      <c r="BLW809" s="12"/>
      <c r="BLX809" s="12"/>
      <c r="BLY809" s="12"/>
      <c r="BLZ809" s="12"/>
      <c r="BMA809" s="12"/>
      <c r="BMB809" s="12"/>
      <c r="BMC809" s="12"/>
      <c r="BMD809" s="12"/>
      <c r="BME809" s="12"/>
      <c r="BMF809" s="12"/>
      <c r="BMG809" s="12"/>
      <c r="BMH809" s="12"/>
      <c r="BMI809" s="12"/>
      <c r="BMJ809" s="12"/>
      <c r="BMK809" s="12"/>
      <c r="BML809" s="12"/>
      <c r="BMM809" s="12"/>
      <c r="BMN809" s="12"/>
      <c r="BMO809" s="12"/>
      <c r="BMP809" s="12"/>
      <c r="BMQ809" s="12"/>
      <c r="BMR809" s="12"/>
      <c r="BMS809" s="12"/>
      <c r="BMT809" s="12"/>
      <c r="BMU809" s="12"/>
      <c r="BMV809" s="12"/>
      <c r="BMW809" s="12"/>
      <c r="BMX809" s="12"/>
      <c r="BMY809" s="12"/>
      <c r="BMZ809" s="12"/>
      <c r="BNA809" s="12"/>
      <c r="BNB809" s="12"/>
      <c r="BNC809" s="12"/>
      <c r="BND809" s="12"/>
      <c r="BNE809" s="12"/>
      <c r="BNF809" s="12"/>
      <c r="BNG809" s="12"/>
      <c r="BNH809" s="12"/>
      <c r="BNI809" s="12"/>
      <c r="BNJ809" s="12"/>
      <c r="BNK809" s="12"/>
      <c r="BNL809" s="12"/>
      <c r="BNM809" s="12"/>
      <c r="BNN809" s="12"/>
      <c r="BNO809" s="12"/>
      <c r="BNP809" s="12"/>
      <c r="BNQ809" s="12"/>
      <c r="BNR809" s="12"/>
      <c r="BNS809" s="12"/>
      <c r="BNT809" s="12"/>
      <c r="BNU809" s="12"/>
      <c r="BNV809" s="12"/>
      <c r="BNW809" s="12"/>
      <c r="BNX809" s="12"/>
      <c r="BNY809" s="12"/>
      <c r="BNZ809" s="12"/>
      <c r="BOA809" s="12"/>
      <c r="BOB809" s="12"/>
      <c r="BOC809" s="12"/>
      <c r="BOD809" s="12"/>
      <c r="BOE809" s="12"/>
      <c r="BOF809" s="12"/>
      <c r="BOG809" s="12"/>
      <c r="BOH809" s="12"/>
      <c r="BOI809" s="12"/>
      <c r="BOJ809" s="12"/>
      <c r="BOK809" s="12"/>
      <c r="BOL809" s="12"/>
      <c r="BOM809" s="12"/>
      <c r="BON809" s="12"/>
      <c r="BOO809" s="12"/>
      <c r="BOP809" s="12"/>
      <c r="BOQ809" s="12"/>
      <c r="BOR809" s="12"/>
      <c r="BOS809" s="12"/>
      <c r="BOT809" s="12"/>
      <c r="BOU809" s="12"/>
      <c r="BOV809" s="12"/>
      <c r="BOW809" s="12"/>
      <c r="BOX809" s="12"/>
      <c r="BOY809" s="12"/>
      <c r="BOZ809" s="12"/>
      <c r="BPA809" s="12"/>
      <c r="BPB809" s="12"/>
      <c r="BPC809" s="12"/>
      <c r="BPD809" s="12"/>
      <c r="BPE809" s="12"/>
      <c r="BPF809" s="12"/>
      <c r="BPG809" s="12"/>
      <c r="BPH809" s="12"/>
      <c r="BPI809" s="12"/>
      <c r="BPJ809" s="12"/>
      <c r="BPK809" s="12"/>
      <c r="BPL809" s="12"/>
      <c r="BPM809" s="12"/>
      <c r="BPN809" s="12"/>
      <c r="BPO809" s="12"/>
      <c r="BPP809" s="12"/>
      <c r="BPQ809" s="12"/>
      <c r="BPR809" s="12"/>
      <c r="BPS809" s="12"/>
      <c r="BPT809" s="12"/>
      <c r="BPU809" s="12"/>
      <c r="BPV809" s="12"/>
      <c r="BPW809" s="12"/>
      <c r="BPX809" s="12"/>
      <c r="BPY809" s="12"/>
      <c r="BPZ809" s="12"/>
      <c r="BQA809" s="12"/>
      <c r="BQB809" s="12"/>
      <c r="BQC809" s="12"/>
      <c r="BQD809" s="12"/>
      <c r="BQE809" s="12"/>
      <c r="BQF809" s="12"/>
      <c r="BQG809" s="12"/>
      <c r="BQH809" s="12"/>
      <c r="BQI809" s="12"/>
      <c r="BQJ809" s="12"/>
      <c r="BQK809" s="12"/>
      <c r="BQL809" s="12"/>
      <c r="BQM809" s="12"/>
      <c r="BQN809" s="12"/>
      <c r="BQO809" s="12"/>
      <c r="BQP809" s="12"/>
      <c r="BQQ809" s="12"/>
      <c r="BQR809" s="12"/>
      <c r="BQS809" s="12"/>
      <c r="BQT809" s="12"/>
      <c r="BQU809" s="12"/>
      <c r="BQV809" s="12"/>
      <c r="BQW809" s="12"/>
      <c r="BQX809" s="12"/>
      <c r="BQY809" s="12"/>
      <c r="BQZ809" s="12"/>
      <c r="BRA809" s="12"/>
      <c r="BRB809" s="12"/>
      <c r="BRC809" s="12"/>
      <c r="BRD809" s="12"/>
      <c r="BRE809" s="12"/>
      <c r="BRF809" s="12"/>
      <c r="BRG809" s="12"/>
      <c r="BRH809" s="12"/>
      <c r="BRI809" s="12"/>
      <c r="BRJ809" s="12"/>
      <c r="BRK809" s="12"/>
      <c r="BRL809" s="12"/>
      <c r="BRM809" s="12"/>
      <c r="BRN809" s="12"/>
      <c r="BRO809" s="12"/>
      <c r="BRP809" s="12"/>
      <c r="BRQ809" s="12"/>
      <c r="BRR809" s="12"/>
      <c r="BRS809" s="12"/>
      <c r="BRT809" s="12"/>
      <c r="BRU809" s="12"/>
      <c r="BRV809" s="12"/>
      <c r="BRW809" s="12"/>
      <c r="BRX809" s="12"/>
      <c r="BRY809" s="12"/>
      <c r="BRZ809" s="12"/>
      <c r="BSA809" s="12"/>
      <c r="BSB809" s="12"/>
      <c r="BSC809" s="12"/>
      <c r="BSD809" s="12"/>
      <c r="BSE809" s="12"/>
      <c r="BSF809" s="12"/>
      <c r="BSG809" s="12"/>
      <c r="BSH809" s="12"/>
      <c r="BSI809" s="12"/>
      <c r="BSJ809" s="12"/>
      <c r="BSK809" s="12"/>
      <c r="BSL809" s="12"/>
      <c r="BSM809" s="12"/>
      <c r="BSN809" s="12"/>
      <c r="BSO809" s="12"/>
      <c r="BSP809" s="12"/>
      <c r="BSQ809" s="12"/>
      <c r="BSR809" s="12"/>
      <c r="BSS809" s="12"/>
      <c r="BST809" s="12"/>
      <c r="BSU809" s="12"/>
      <c r="BSV809" s="12"/>
      <c r="BSW809" s="12"/>
      <c r="BSX809" s="12"/>
      <c r="BSY809" s="12"/>
      <c r="BSZ809" s="12"/>
      <c r="BTA809" s="12"/>
      <c r="BTB809" s="12"/>
      <c r="BTC809" s="12"/>
      <c r="BTD809" s="12"/>
      <c r="BTE809" s="12"/>
      <c r="BTF809" s="12"/>
      <c r="BTG809" s="12"/>
      <c r="BTH809" s="12"/>
      <c r="BTI809" s="12"/>
      <c r="BTJ809" s="12"/>
      <c r="BTK809" s="12"/>
      <c r="BTL809" s="12"/>
      <c r="BTM809" s="12"/>
      <c r="BTN809" s="12"/>
      <c r="BTO809" s="12"/>
      <c r="BTP809" s="12"/>
      <c r="BTQ809" s="12"/>
      <c r="BTR809" s="12"/>
      <c r="BTS809" s="12"/>
      <c r="BTT809" s="12"/>
      <c r="BTU809" s="12"/>
      <c r="BTV809" s="12"/>
      <c r="BTW809" s="12"/>
      <c r="BTX809" s="12"/>
      <c r="BTY809" s="12"/>
      <c r="BTZ809" s="12"/>
      <c r="BUA809" s="12"/>
      <c r="BUB809" s="12"/>
      <c r="BUC809" s="12"/>
      <c r="BUD809" s="12"/>
      <c r="BUE809" s="12"/>
      <c r="BUF809" s="12"/>
      <c r="BUG809" s="12"/>
      <c r="BUH809" s="12"/>
      <c r="BUI809" s="12"/>
      <c r="BUJ809" s="12"/>
      <c r="BUK809" s="12"/>
      <c r="BUL809" s="12"/>
      <c r="BUM809" s="12"/>
      <c r="BUN809" s="12"/>
      <c r="BUO809" s="12"/>
      <c r="BUP809" s="12"/>
      <c r="BUQ809" s="12"/>
      <c r="BUR809" s="12"/>
      <c r="BUS809" s="12"/>
      <c r="BUT809" s="12"/>
      <c r="BUU809" s="12"/>
      <c r="BUV809" s="12"/>
      <c r="BUW809" s="12"/>
      <c r="BUX809" s="12"/>
      <c r="BUY809" s="12"/>
      <c r="BUZ809" s="12"/>
      <c r="BVA809" s="12"/>
      <c r="BVB809" s="12"/>
      <c r="BVC809" s="12"/>
      <c r="BVD809" s="12"/>
      <c r="BVE809" s="12"/>
      <c r="BVF809" s="12"/>
      <c r="BVG809" s="12"/>
      <c r="BVH809" s="12"/>
      <c r="BVI809" s="12"/>
      <c r="BVJ809" s="12"/>
      <c r="BVK809" s="12"/>
      <c r="BVL809" s="12"/>
      <c r="BVM809" s="12"/>
      <c r="BVN809" s="12"/>
      <c r="BVO809" s="12"/>
      <c r="BVP809" s="12"/>
      <c r="BVQ809" s="12"/>
      <c r="BVR809" s="12"/>
      <c r="BVS809" s="12"/>
      <c r="BVT809" s="12"/>
      <c r="BVU809" s="12"/>
      <c r="BVV809" s="12"/>
      <c r="BVW809" s="12"/>
      <c r="BVX809" s="12"/>
      <c r="BVY809" s="12"/>
      <c r="BVZ809" s="12"/>
      <c r="BWA809" s="12"/>
      <c r="BWB809" s="12"/>
      <c r="BWC809" s="12"/>
      <c r="BWD809" s="12"/>
      <c r="BWE809" s="12"/>
      <c r="BWF809" s="12"/>
      <c r="BWG809" s="12"/>
      <c r="BWH809" s="12"/>
      <c r="BWI809" s="12"/>
      <c r="BWJ809" s="12"/>
      <c r="BWK809" s="12"/>
      <c r="BWL809" s="12"/>
      <c r="BWM809" s="12"/>
      <c r="BWN809" s="12"/>
      <c r="BWO809" s="12"/>
      <c r="BWP809" s="12"/>
      <c r="BWQ809" s="12"/>
      <c r="BWR809" s="12"/>
      <c r="BWS809" s="12"/>
      <c r="BWT809" s="12"/>
      <c r="BWU809" s="12"/>
      <c r="BWV809" s="12"/>
      <c r="BWW809" s="12"/>
      <c r="BWX809" s="12"/>
      <c r="BWY809" s="12"/>
      <c r="BWZ809" s="12"/>
      <c r="BXA809" s="12"/>
      <c r="BXB809" s="12"/>
      <c r="BXC809" s="12"/>
      <c r="BXD809" s="12"/>
      <c r="BXE809" s="12"/>
      <c r="BXF809" s="12"/>
      <c r="BXG809" s="12"/>
      <c r="BXH809" s="12"/>
      <c r="BXI809" s="12"/>
      <c r="BXJ809" s="12"/>
      <c r="BXK809" s="12"/>
      <c r="BXL809" s="12"/>
      <c r="BXM809" s="12"/>
      <c r="BXN809" s="12"/>
      <c r="BXO809" s="12"/>
      <c r="BXP809" s="12"/>
      <c r="BXQ809" s="12"/>
      <c r="BXR809" s="12"/>
      <c r="BXS809" s="12"/>
      <c r="BXT809" s="12"/>
      <c r="BXU809" s="12"/>
      <c r="BXV809" s="12"/>
      <c r="BXW809" s="12"/>
      <c r="BXX809" s="12"/>
      <c r="BXY809" s="12"/>
      <c r="BXZ809" s="12"/>
      <c r="BYA809" s="12"/>
      <c r="BYB809" s="12"/>
      <c r="BYC809" s="12"/>
      <c r="BYD809" s="12"/>
      <c r="BYE809" s="12"/>
      <c r="BYF809" s="12"/>
      <c r="BYG809" s="12"/>
      <c r="BYH809" s="12"/>
      <c r="BYI809" s="12"/>
      <c r="BYJ809" s="12"/>
      <c r="BYK809" s="12"/>
      <c r="BYL809" s="12"/>
      <c r="BYM809" s="12"/>
      <c r="BYN809" s="12"/>
      <c r="BYO809" s="12"/>
      <c r="BYP809" s="12"/>
      <c r="BYQ809" s="12"/>
      <c r="BYR809" s="12"/>
      <c r="BYS809" s="12"/>
      <c r="BYT809" s="12"/>
      <c r="BYU809" s="12"/>
      <c r="BYV809" s="12"/>
      <c r="BYW809" s="12"/>
      <c r="BYX809" s="12"/>
      <c r="BYY809" s="12"/>
      <c r="BYZ809" s="12"/>
      <c r="BZA809" s="12"/>
      <c r="BZB809" s="12"/>
      <c r="BZC809" s="12"/>
      <c r="BZD809" s="12"/>
      <c r="BZE809" s="12"/>
      <c r="BZF809" s="12"/>
      <c r="BZG809" s="12"/>
      <c r="BZH809" s="12"/>
      <c r="BZI809" s="12"/>
      <c r="BZJ809" s="12"/>
      <c r="BZK809" s="12"/>
      <c r="BZL809" s="12"/>
      <c r="BZM809" s="12"/>
      <c r="BZN809" s="12"/>
      <c r="BZO809" s="12"/>
      <c r="BZP809" s="12"/>
      <c r="BZQ809" s="12"/>
      <c r="BZR809" s="12"/>
      <c r="BZS809" s="12"/>
      <c r="BZT809" s="12"/>
      <c r="BZU809" s="12"/>
      <c r="BZV809" s="12"/>
      <c r="BZW809" s="12"/>
      <c r="BZX809" s="12"/>
      <c r="BZY809" s="12"/>
      <c r="BZZ809" s="12"/>
      <c r="CAA809" s="12"/>
      <c r="CAB809" s="12"/>
      <c r="CAC809" s="12"/>
      <c r="CAD809" s="12"/>
      <c r="CAE809" s="12"/>
      <c r="CAF809" s="12"/>
      <c r="CAG809" s="12"/>
      <c r="CAH809" s="12"/>
      <c r="CAI809" s="12"/>
      <c r="CAJ809" s="12"/>
      <c r="CAK809" s="12"/>
      <c r="CAL809" s="12"/>
      <c r="CAM809" s="12"/>
      <c r="CAN809" s="12"/>
      <c r="CAO809" s="12"/>
      <c r="CAP809" s="12"/>
      <c r="CAQ809" s="12"/>
      <c r="CAR809" s="12"/>
      <c r="CAS809" s="12"/>
      <c r="CAT809" s="12"/>
      <c r="CAU809" s="12"/>
      <c r="CAV809" s="12"/>
      <c r="CAW809" s="12"/>
      <c r="CAX809" s="12"/>
      <c r="CAY809" s="12"/>
      <c r="CAZ809" s="12"/>
      <c r="CBA809" s="12"/>
      <c r="CBB809" s="12"/>
      <c r="CBC809" s="12"/>
      <c r="CBD809" s="12"/>
      <c r="CBE809" s="12"/>
      <c r="CBF809" s="12"/>
      <c r="CBG809" s="12"/>
      <c r="CBH809" s="12"/>
      <c r="CBI809" s="12"/>
      <c r="CBJ809" s="12"/>
      <c r="CBK809" s="12"/>
      <c r="CBL809" s="12"/>
      <c r="CBM809" s="12"/>
      <c r="CBN809" s="12"/>
      <c r="CBO809" s="12"/>
      <c r="CBP809" s="12"/>
      <c r="CBQ809" s="12"/>
      <c r="CBR809" s="12"/>
      <c r="CBS809" s="12"/>
      <c r="CBT809" s="12"/>
      <c r="CBU809" s="12"/>
      <c r="CBV809" s="12"/>
      <c r="CBW809" s="12"/>
      <c r="CBX809" s="12"/>
      <c r="CBY809" s="12"/>
      <c r="CBZ809" s="12"/>
      <c r="CCA809" s="12"/>
      <c r="CCB809" s="12"/>
      <c r="CCC809" s="12"/>
      <c r="CCD809" s="12"/>
      <c r="CCE809" s="12"/>
      <c r="CCF809" s="12"/>
      <c r="CCG809" s="12"/>
      <c r="CCH809" s="12"/>
      <c r="CCI809" s="12"/>
      <c r="CCJ809" s="12"/>
      <c r="CCK809" s="12"/>
      <c r="CCL809" s="12"/>
      <c r="CCM809" s="12"/>
      <c r="CCN809" s="12"/>
      <c r="CCO809" s="12"/>
      <c r="CCP809" s="12"/>
      <c r="CCQ809" s="12"/>
      <c r="CCR809" s="12"/>
      <c r="CCS809" s="12"/>
      <c r="CCT809" s="12"/>
      <c r="CCU809" s="12"/>
      <c r="CCV809" s="12"/>
      <c r="CCW809" s="12"/>
      <c r="CCX809" s="12"/>
      <c r="CCY809" s="12"/>
      <c r="CCZ809" s="12"/>
      <c r="CDA809" s="12"/>
      <c r="CDB809" s="12"/>
      <c r="CDC809" s="12"/>
      <c r="CDD809" s="12"/>
      <c r="CDE809" s="12"/>
      <c r="CDF809" s="12"/>
      <c r="CDG809" s="12"/>
      <c r="CDH809" s="12"/>
      <c r="CDI809" s="12"/>
      <c r="CDJ809" s="12"/>
      <c r="CDK809" s="12"/>
      <c r="CDL809" s="12"/>
      <c r="CDM809" s="12"/>
      <c r="CDN809" s="12"/>
      <c r="CDO809" s="12"/>
      <c r="CDP809" s="12"/>
      <c r="CDQ809" s="12"/>
      <c r="CDR809" s="12"/>
      <c r="CDS809" s="12"/>
      <c r="CDT809" s="12"/>
      <c r="CDU809" s="12"/>
      <c r="CDV809" s="12"/>
      <c r="CDW809" s="12"/>
      <c r="CDX809" s="12"/>
      <c r="CDY809" s="12"/>
      <c r="CDZ809" s="12"/>
      <c r="CEA809" s="12"/>
      <c r="CEB809" s="12"/>
      <c r="CEC809" s="12"/>
      <c r="CED809" s="12"/>
      <c r="CEE809" s="12"/>
      <c r="CEF809" s="12"/>
      <c r="CEG809" s="12"/>
      <c r="CEH809" s="12"/>
      <c r="CEI809" s="12"/>
      <c r="CEJ809" s="12"/>
      <c r="CEK809" s="12"/>
      <c r="CEL809" s="12"/>
      <c r="CEM809" s="12"/>
      <c r="CEN809" s="12"/>
      <c r="CEO809" s="12"/>
      <c r="CEP809" s="12"/>
      <c r="CEQ809" s="12"/>
      <c r="CER809" s="12"/>
      <c r="CES809" s="12"/>
      <c r="CET809" s="12"/>
      <c r="CEU809" s="12"/>
      <c r="CEV809" s="12"/>
      <c r="CEW809" s="12"/>
      <c r="CEX809" s="12"/>
      <c r="CEY809" s="12"/>
      <c r="CEZ809" s="12"/>
      <c r="CFA809" s="12"/>
      <c r="CFB809" s="12"/>
      <c r="CFC809" s="12"/>
      <c r="CFD809" s="12"/>
      <c r="CFE809" s="12"/>
      <c r="CFF809" s="12"/>
      <c r="CFG809" s="12"/>
      <c r="CFH809" s="12"/>
      <c r="CFI809" s="12"/>
      <c r="CFJ809" s="12"/>
      <c r="CFK809" s="12"/>
      <c r="CFL809" s="12"/>
      <c r="CFM809" s="12"/>
      <c r="CFN809" s="12"/>
      <c r="CFO809" s="12"/>
      <c r="CFP809" s="12"/>
      <c r="CFQ809" s="12"/>
      <c r="CFR809" s="12"/>
      <c r="CFS809" s="12"/>
      <c r="CFT809" s="12"/>
      <c r="CFU809" s="12"/>
      <c r="CFV809" s="12"/>
      <c r="CFW809" s="12"/>
      <c r="CFX809" s="12"/>
      <c r="CFY809" s="12"/>
      <c r="CFZ809" s="12"/>
      <c r="CGA809" s="12"/>
      <c r="CGB809" s="12"/>
      <c r="CGC809" s="12"/>
      <c r="CGD809" s="12"/>
      <c r="CGE809" s="12"/>
      <c r="CGF809" s="12"/>
      <c r="CGG809" s="12"/>
      <c r="CGH809" s="12"/>
      <c r="CGI809" s="12"/>
      <c r="CGJ809" s="12"/>
      <c r="CGK809" s="12"/>
      <c r="CGL809" s="12"/>
      <c r="CGM809" s="12"/>
      <c r="CGN809" s="12"/>
      <c r="CGO809" s="12"/>
      <c r="CGP809" s="12"/>
      <c r="CGQ809" s="12"/>
      <c r="CGR809" s="12"/>
      <c r="CGS809" s="12"/>
      <c r="CGT809" s="12"/>
      <c r="CGU809" s="12"/>
      <c r="CGV809" s="12"/>
      <c r="CGW809" s="12"/>
      <c r="CGX809" s="12"/>
      <c r="CGY809" s="12"/>
      <c r="CGZ809" s="12"/>
      <c r="CHA809" s="12"/>
      <c r="CHB809" s="12"/>
      <c r="CHC809" s="12"/>
      <c r="CHD809" s="12"/>
      <c r="CHE809" s="12"/>
      <c r="CHF809" s="12"/>
      <c r="CHG809" s="12"/>
      <c r="CHH809" s="12"/>
      <c r="CHI809" s="12"/>
      <c r="CHJ809" s="12"/>
      <c r="CHK809" s="12"/>
      <c r="CHL809" s="12"/>
      <c r="CHM809" s="12"/>
      <c r="CHN809" s="12"/>
      <c r="CHO809" s="12"/>
      <c r="CHP809" s="12"/>
      <c r="CHQ809" s="12"/>
      <c r="CHR809" s="12"/>
      <c r="CHS809" s="12"/>
      <c r="CHT809" s="12"/>
      <c r="CHU809" s="12"/>
      <c r="CHV809" s="12"/>
      <c r="CHW809" s="12"/>
      <c r="CHX809" s="12"/>
      <c r="CHY809" s="12"/>
      <c r="CHZ809" s="12"/>
      <c r="CIA809" s="12"/>
      <c r="CIB809" s="12"/>
      <c r="CIC809" s="12"/>
      <c r="CID809" s="12"/>
      <c r="CIE809" s="12"/>
      <c r="CIF809" s="12"/>
      <c r="CIG809" s="12"/>
      <c r="CIH809" s="12"/>
      <c r="CII809" s="12"/>
      <c r="CIJ809" s="12"/>
      <c r="CIK809" s="12"/>
      <c r="CIL809" s="12"/>
      <c r="CIM809" s="12"/>
      <c r="CIN809" s="12"/>
      <c r="CIO809" s="12"/>
      <c r="CIP809" s="12"/>
      <c r="CIQ809" s="12"/>
      <c r="CIR809" s="12"/>
      <c r="CIS809" s="12"/>
      <c r="CIT809" s="12"/>
      <c r="CIU809" s="12"/>
      <c r="CIV809" s="12"/>
      <c r="CIW809" s="12"/>
      <c r="CIX809" s="12"/>
      <c r="CIY809" s="12"/>
      <c r="CIZ809" s="12"/>
      <c r="CJA809" s="12"/>
      <c r="CJB809" s="12"/>
      <c r="CJC809" s="12"/>
      <c r="CJD809" s="12"/>
      <c r="CJE809" s="12"/>
      <c r="CJF809" s="12"/>
      <c r="CJG809" s="12"/>
      <c r="CJH809" s="12"/>
      <c r="CJI809" s="12"/>
      <c r="CJJ809" s="12"/>
      <c r="CJK809" s="12"/>
      <c r="CJL809" s="12"/>
      <c r="CJM809" s="12"/>
      <c r="CJN809" s="12"/>
      <c r="CJO809" s="12"/>
      <c r="CJP809" s="12"/>
      <c r="CJQ809" s="12"/>
      <c r="CJR809" s="12"/>
      <c r="CJS809" s="12"/>
      <c r="CJT809" s="12"/>
      <c r="CJU809" s="12"/>
      <c r="CJV809" s="12"/>
      <c r="CJW809" s="12"/>
      <c r="CJX809" s="12"/>
      <c r="CJY809" s="12"/>
      <c r="CJZ809" s="12"/>
      <c r="CKA809" s="12"/>
      <c r="CKB809" s="12"/>
      <c r="CKC809" s="12"/>
      <c r="CKD809" s="12"/>
      <c r="CKE809" s="12"/>
      <c r="CKF809" s="12"/>
      <c r="CKG809" s="12"/>
      <c r="CKH809" s="12"/>
      <c r="CKI809" s="12"/>
      <c r="CKJ809" s="12"/>
      <c r="CKK809" s="12"/>
      <c r="CKL809" s="12"/>
      <c r="CKM809" s="12"/>
      <c r="CKN809" s="12"/>
      <c r="CKO809" s="12"/>
      <c r="CKP809" s="12"/>
      <c r="CKQ809" s="12"/>
      <c r="CKR809" s="12"/>
      <c r="CKS809" s="12"/>
      <c r="CKT809" s="12"/>
      <c r="CKU809" s="12"/>
      <c r="CKV809" s="12"/>
      <c r="CKW809" s="12"/>
      <c r="CKX809" s="12"/>
      <c r="CKY809" s="12"/>
      <c r="CKZ809" s="12"/>
      <c r="CLA809" s="12"/>
      <c r="CLB809" s="12"/>
      <c r="CLC809" s="12"/>
      <c r="CLD809" s="12"/>
      <c r="CLE809" s="12"/>
      <c r="CLF809" s="12"/>
      <c r="CLG809" s="12"/>
      <c r="CLH809" s="12"/>
      <c r="CLI809" s="12"/>
      <c r="CLJ809" s="12"/>
      <c r="CLK809" s="12"/>
      <c r="CLL809" s="12"/>
      <c r="CLM809" s="12"/>
      <c r="CLN809" s="12"/>
      <c r="CLO809" s="12"/>
      <c r="CLP809" s="12"/>
      <c r="CLQ809" s="12"/>
      <c r="CLR809" s="12"/>
      <c r="CLS809" s="12"/>
      <c r="CLT809" s="12"/>
      <c r="CLU809" s="12"/>
      <c r="CLV809" s="12"/>
      <c r="CLW809" s="12"/>
      <c r="CLX809" s="12"/>
      <c r="CLY809" s="12"/>
      <c r="CLZ809" s="12"/>
      <c r="CMA809" s="12"/>
      <c r="CMB809" s="12"/>
      <c r="CMC809" s="12"/>
      <c r="CMD809" s="12"/>
      <c r="CME809" s="12"/>
      <c r="CMF809" s="12"/>
      <c r="CMG809" s="12"/>
      <c r="CMH809" s="12"/>
      <c r="CMI809" s="12"/>
      <c r="CMJ809" s="12"/>
      <c r="CMK809" s="12"/>
      <c r="CML809" s="12"/>
      <c r="CMM809" s="12"/>
      <c r="CMN809" s="12"/>
      <c r="CMO809" s="12"/>
      <c r="CMP809" s="12"/>
      <c r="CMQ809" s="12"/>
      <c r="CMR809" s="12"/>
      <c r="CMS809" s="12"/>
      <c r="CMT809" s="12"/>
      <c r="CMU809" s="12"/>
      <c r="CMV809" s="12"/>
      <c r="CMW809" s="12"/>
      <c r="CMX809" s="12"/>
      <c r="CMY809" s="12"/>
      <c r="CMZ809" s="12"/>
      <c r="CNA809" s="12"/>
      <c r="CNB809" s="12"/>
      <c r="CNC809" s="12"/>
      <c r="CND809" s="12"/>
      <c r="CNE809" s="12"/>
      <c r="CNF809" s="12"/>
      <c r="CNG809" s="12"/>
      <c r="CNH809" s="12"/>
      <c r="CNI809" s="12"/>
      <c r="CNJ809" s="12"/>
      <c r="CNK809" s="12"/>
      <c r="CNL809" s="12"/>
      <c r="CNM809" s="12"/>
      <c r="CNN809" s="12"/>
      <c r="CNO809" s="12"/>
      <c r="CNP809" s="12"/>
      <c r="CNQ809" s="12"/>
      <c r="CNR809" s="12"/>
      <c r="CNS809" s="12"/>
      <c r="CNT809" s="12"/>
      <c r="CNU809" s="12"/>
      <c r="CNV809" s="12"/>
      <c r="CNW809" s="12"/>
      <c r="CNX809" s="12"/>
      <c r="CNY809" s="12"/>
      <c r="CNZ809" s="12"/>
      <c r="COA809" s="12"/>
      <c r="COB809" s="12"/>
      <c r="COC809" s="12"/>
      <c r="COD809" s="12"/>
      <c r="COE809" s="12"/>
      <c r="COF809" s="12"/>
      <c r="COG809" s="12"/>
      <c r="COH809" s="12"/>
      <c r="COI809" s="12"/>
      <c r="COJ809" s="12"/>
      <c r="COK809" s="12"/>
      <c r="COL809" s="12"/>
      <c r="COM809" s="12"/>
      <c r="CON809" s="12"/>
      <c r="COO809" s="12"/>
      <c r="COP809" s="12"/>
      <c r="COQ809" s="12"/>
      <c r="COR809" s="12"/>
      <c r="COS809" s="12"/>
      <c r="COT809" s="12"/>
      <c r="COU809" s="12"/>
      <c r="COV809" s="12"/>
      <c r="COW809" s="12"/>
      <c r="COX809" s="12"/>
      <c r="COY809" s="12"/>
      <c r="COZ809" s="12"/>
      <c r="CPA809" s="12"/>
      <c r="CPB809" s="12"/>
      <c r="CPC809" s="12"/>
      <c r="CPD809" s="12"/>
      <c r="CPE809" s="12"/>
      <c r="CPF809" s="12"/>
      <c r="CPG809" s="12"/>
      <c r="CPH809" s="12"/>
      <c r="CPI809" s="12"/>
      <c r="CPJ809" s="12"/>
      <c r="CPK809" s="12"/>
      <c r="CPL809" s="12"/>
      <c r="CPM809" s="12"/>
      <c r="CPN809" s="12"/>
      <c r="CPO809" s="12"/>
      <c r="CPP809" s="12"/>
      <c r="CPQ809" s="12"/>
      <c r="CPR809" s="12"/>
      <c r="CPS809" s="12"/>
      <c r="CPT809" s="12"/>
      <c r="CPU809" s="12"/>
      <c r="CPV809" s="12"/>
      <c r="CPW809" s="12"/>
      <c r="CPX809" s="12"/>
      <c r="CPY809" s="12"/>
      <c r="CPZ809" s="12"/>
      <c r="CQA809" s="12"/>
      <c r="CQB809" s="12"/>
      <c r="CQC809" s="12"/>
      <c r="CQD809" s="12"/>
      <c r="CQE809" s="12"/>
      <c r="CQF809" s="12"/>
      <c r="CQG809" s="12"/>
      <c r="CQH809" s="12"/>
      <c r="CQI809" s="12"/>
      <c r="CQJ809" s="12"/>
      <c r="CQK809" s="12"/>
      <c r="CQL809" s="12"/>
      <c r="CQM809" s="12"/>
      <c r="CQN809" s="12"/>
      <c r="CQO809" s="12"/>
      <c r="CQP809" s="12"/>
      <c r="CQQ809" s="12"/>
      <c r="CQR809" s="12"/>
      <c r="CQS809" s="12"/>
      <c r="CQT809" s="12"/>
      <c r="CQU809" s="12"/>
      <c r="CQV809" s="12"/>
      <c r="CQW809" s="12"/>
      <c r="CQX809" s="12"/>
      <c r="CQY809" s="12"/>
      <c r="CQZ809" s="12"/>
      <c r="CRA809" s="12"/>
      <c r="CRB809" s="12"/>
      <c r="CRC809" s="12"/>
      <c r="CRD809" s="12"/>
      <c r="CRE809" s="12"/>
      <c r="CRF809" s="12"/>
      <c r="CRG809" s="12"/>
      <c r="CRH809" s="12"/>
      <c r="CRI809" s="12"/>
      <c r="CRJ809" s="12"/>
      <c r="CRK809" s="12"/>
      <c r="CRL809" s="12"/>
      <c r="CRM809" s="12"/>
      <c r="CRN809" s="12"/>
      <c r="CRO809" s="12"/>
      <c r="CRP809" s="12"/>
      <c r="CRQ809" s="12"/>
      <c r="CRR809" s="12"/>
      <c r="CRS809" s="12"/>
      <c r="CRT809" s="12"/>
      <c r="CRU809" s="12"/>
      <c r="CRV809" s="12"/>
      <c r="CRW809" s="12"/>
      <c r="CRX809" s="12"/>
      <c r="CRY809" s="12"/>
      <c r="CRZ809" s="12"/>
      <c r="CSA809" s="12"/>
      <c r="CSB809" s="12"/>
      <c r="CSC809" s="12"/>
      <c r="CSD809" s="12"/>
      <c r="CSE809" s="12"/>
      <c r="CSF809" s="12"/>
      <c r="CSG809" s="12"/>
      <c r="CSH809" s="12"/>
      <c r="CSI809" s="12"/>
      <c r="CSJ809" s="12"/>
      <c r="CSK809" s="12"/>
      <c r="CSL809" s="12"/>
      <c r="CSM809" s="12"/>
      <c r="CSN809" s="12"/>
      <c r="CSO809" s="12"/>
      <c r="CSP809" s="12"/>
      <c r="CSQ809" s="12"/>
      <c r="CSR809" s="12"/>
      <c r="CSS809" s="12"/>
      <c r="CST809" s="12"/>
      <c r="CSU809" s="12"/>
      <c r="CSV809" s="12"/>
      <c r="CSW809" s="12"/>
      <c r="CSX809" s="12"/>
      <c r="CSY809" s="12"/>
      <c r="CSZ809" s="12"/>
      <c r="CTA809" s="12"/>
      <c r="CTB809" s="12"/>
      <c r="CTC809" s="12"/>
      <c r="CTD809" s="12"/>
      <c r="CTE809" s="12"/>
      <c r="CTF809" s="12"/>
      <c r="CTG809" s="12"/>
      <c r="CTH809" s="12"/>
      <c r="CTI809" s="12"/>
      <c r="CTJ809" s="12"/>
      <c r="CTK809" s="12"/>
      <c r="CTL809" s="12"/>
      <c r="CTM809" s="12"/>
      <c r="CTN809" s="12"/>
      <c r="CTO809" s="12"/>
      <c r="CTP809" s="12"/>
      <c r="CTQ809" s="12"/>
      <c r="CTR809" s="12"/>
      <c r="CTS809" s="12"/>
      <c r="CTT809" s="12"/>
      <c r="CTU809" s="12"/>
      <c r="CTV809" s="12"/>
      <c r="CTW809" s="12"/>
      <c r="CTX809" s="12"/>
      <c r="CTY809" s="12"/>
      <c r="CTZ809" s="12"/>
      <c r="CUA809" s="12"/>
      <c r="CUB809" s="12"/>
      <c r="CUC809" s="12"/>
      <c r="CUD809" s="12"/>
      <c r="CUE809" s="12"/>
      <c r="CUF809" s="12"/>
      <c r="CUG809" s="12"/>
      <c r="CUH809" s="12"/>
      <c r="CUI809" s="12"/>
      <c r="CUJ809" s="12"/>
      <c r="CUK809" s="12"/>
      <c r="CUL809" s="12"/>
      <c r="CUM809" s="12"/>
      <c r="CUN809" s="12"/>
      <c r="CUO809" s="12"/>
      <c r="CUP809" s="12"/>
      <c r="CUQ809" s="12"/>
      <c r="CUR809" s="12"/>
      <c r="CUS809" s="12"/>
      <c r="CUT809" s="12"/>
      <c r="CUU809" s="12"/>
      <c r="CUV809" s="12"/>
      <c r="CUW809" s="12"/>
      <c r="CUX809" s="12"/>
      <c r="CUY809" s="12"/>
      <c r="CUZ809" s="12"/>
      <c r="CVA809" s="12"/>
      <c r="CVB809" s="12"/>
      <c r="CVC809" s="12"/>
      <c r="CVD809" s="12"/>
      <c r="CVE809" s="12"/>
      <c r="CVF809" s="12"/>
      <c r="CVG809" s="12"/>
      <c r="CVH809" s="12"/>
      <c r="CVI809" s="12"/>
      <c r="CVJ809" s="12"/>
      <c r="CVK809" s="12"/>
      <c r="CVL809" s="12"/>
      <c r="CVM809" s="12"/>
      <c r="CVN809" s="12"/>
      <c r="CVO809" s="12"/>
      <c r="CVP809" s="12"/>
      <c r="CVQ809" s="12"/>
      <c r="CVR809" s="12"/>
      <c r="CVS809" s="12"/>
      <c r="CVT809" s="12"/>
      <c r="CVU809" s="12"/>
      <c r="CVV809" s="12"/>
      <c r="CVW809" s="12"/>
      <c r="CVX809" s="12"/>
      <c r="CVY809" s="12"/>
      <c r="CVZ809" s="12"/>
      <c r="CWA809" s="12"/>
      <c r="CWB809" s="12"/>
      <c r="CWC809" s="12"/>
      <c r="CWD809" s="12"/>
      <c r="CWE809" s="12"/>
      <c r="CWF809" s="12"/>
      <c r="CWG809" s="12"/>
      <c r="CWH809" s="12"/>
      <c r="CWI809" s="12"/>
      <c r="CWJ809" s="12"/>
      <c r="CWK809" s="12"/>
      <c r="CWL809" s="12"/>
      <c r="CWM809" s="12"/>
      <c r="CWN809" s="12"/>
      <c r="CWO809" s="12"/>
      <c r="CWP809" s="12"/>
      <c r="CWQ809" s="12"/>
      <c r="CWR809" s="12"/>
      <c r="CWS809" s="12"/>
      <c r="CWT809" s="12"/>
      <c r="CWU809" s="12"/>
      <c r="CWV809" s="12"/>
      <c r="CWW809" s="12"/>
      <c r="CWX809" s="12"/>
      <c r="CWY809" s="12"/>
      <c r="CWZ809" s="12"/>
      <c r="CXA809" s="12"/>
      <c r="CXB809" s="12"/>
      <c r="CXC809" s="12"/>
      <c r="CXD809" s="12"/>
      <c r="CXE809" s="12"/>
      <c r="CXF809" s="12"/>
      <c r="CXG809" s="12"/>
      <c r="CXH809" s="12"/>
      <c r="CXI809" s="12"/>
      <c r="CXJ809" s="12"/>
      <c r="CXK809" s="12"/>
      <c r="CXL809" s="12"/>
      <c r="CXM809" s="12"/>
      <c r="CXN809" s="12"/>
      <c r="CXO809" s="12"/>
      <c r="CXP809" s="12"/>
      <c r="CXQ809" s="12"/>
      <c r="CXR809" s="12"/>
      <c r="CXS809" s="12"/>
      <c r="CXT809" s="12"/>
      <c r="CXU809" s="12"/>
      <c r="CXV809" s="12"/>
      <c r="CXW809" s="12"/>
      <c r="CXX809" s="12"/>
      <c r="CXY809" s="12"/>
      <c r="CXZ809" s="12"/>
      <c r="CYA809" s="12"/>
      <c r="CYB809" s="12"/>
      <c r="CYC809" s="12"/>
      <c r="CYD809" s="12"/>
      <c r="CYE809" s="12"/>
      <c r="CYF809" s="12"/>
      <c r="CYG809" s="12"/>
      <c r="CYH809" s="12"/>
      <c r="CYI809" s="12"/>
      <c r="CYJ809" s="12"/>
      <c r="CYK809" s="12"/>
      <c r="CYL809" s="12"/>
      <c r="CYM809" s="12"/>
      <c r="CYN809" s="12"/>
      <c r="CYO809" s="12"/>
      <c r="CYP809" s="12"/>
      <c r="CYQ809" s="12"/>
      <c r="CYR809" s="12"/>
      <c r="CYS809" s="12"/>
      <c r="CYT809" s="12"/>
      <c r="CYU809" s="12"/>
      <c r="CYV809" s="12"/>
      <c r="CYW809" s="12"/>
      <c r="CYX809" s="12"/>
      <c r="CYY809" s="12"/>
      <c r="CYZ809" s="12"/>
      <c r="CZA809" s="12"/>
      <c r="CZB809" s="12"/>
      <c r="CZC809" s="12"/>
      <c r="CZD809" s="12"/>
      <c r="CZE809" s="12"/>
      <c r="CZF809" s="12"/>
      <c r="CZG809" s="12"/>
      <c r="CZH809" s="12"/>
      <c r="CZI809" s="12"/>
      <c r="CZJ809" s="12"/>
      <c r="CZK809" s="12"/>
      <c r="CZL809" s="12"/>
      <c r="CZM809" s="12"/>
      <c r="CZN809" s="12"/>
      <c r="CZO809" s="12"/>
      <c r="CZP809" s="12"/>
      <c r="CZQ809" s="12"/>
      <c r="CZR809" s="12"/>
      <c r="CZS809" s="12"/>
      <c r="CZT809" s="12"/>
      <c r="CZU809" s="12"/>
      <c r="CZV809" s="12"/>
      <c r="CZW809" s="12"/>
      <c r="CZX809" s="12"/>
      <c r="CZY809" s="12"/>
      <c r="CZZ809" s="12"/>
      <c r="DAA809" s="12"/>
      <c r="DAB809" s="12"/>
      <c r="DAC809" s="12"/>
      <c r="DAD809" s="12"/>
      <c r="DAE809" s="12"/>
      <c r="DAF809" s="12"/>
      <c r="DAG809" s="12"/>
      <c r="DAH809" s="12"/>
      <c r="DAI809" s="12"/>
      <c r="DAJ809" s="12"/>
      <c r="DAK809" s="12"/>
      <c r="DAL809" s="12"/>
      <c r="DAM809" s="12"/>
      <c r="DAN809" s="12"/>
      <c r="DAO809" s="12"/>
      <c r="DAP809" s="12"/>
      <c r="DAQ809" s="12"/>
      <c r="DAR809" s="12"/>
      <c r="DAS809" s="12"/>
      <c r="DAT809" s="12"/>
      <c r="DAU809" s="12"/>
      <c r="DAV809" s="12"/>
      <c r="DAW809" s="12"/>
      <c r="DAX809" s="12"/>
      <c r="DAY809" s="12"/>
      <c r="DAZ809" s="12"/>
      <c r="DBA809" s="12"/>
      <c r="DBB809" s="12"/>
      <c r="DBC809" s="12"/>
      <c r="DBD809" s="12"/>
      <c r="DBE809" s="12"/>
      <c r="DBF809" s="12"/>
      <c r="DBG809" s="12"/>
      <c r="DBH809" s="12"/>
      <c r="DBI809" s="12"/>
      <c r="DBJ809" s="12"/>
      <c r="DBK809" s="12"/>
      <c r="DBL809" s="12"/>
      <c r="DBM809" s="12"/>
      <c r="DBN809" s="12"/>
      <c r="DBO809" s="12"/>
      <c r="DBP809" s="12"/>
      <c r="DBQ809" s="12"/>
      <c r="DBR809" s="12"/>
      <c r="DBS809" s="12"/>
      <c r="DBT809" s="12"/>
      <c r="DBU809" s="12"/>
      <c r="DBV809" s="12"/>
      <c r="DBW809" s="12"/>
      <c r="DBX809" s="12"/>
      <c r="DBY809" s="12"/>
      <c r="DBZ809" s="12"/>
      <c r="DCA809" s="12"/>
      <c r="DCB809" s="12"/>
      <c r="DCC809" s="12"/>
      <c r="DCD809" s="12"/>
      <c r="DCE809" s="12"/>
      <c r="DCF809" s="12"/>
      <c r="DCG809" s="12"/>
      <c r="DCH809" s="12"/>
      <c r="DCI809" s="12"/>
      <c r="DCJ809" s="12"/>
      <c r="DCK809" s="12"/>
      <c r="DCL809" s="12"/>
      <c r="DCM809" s="12"/>
      <c r="DCN809" s="12"/>
      <c r="DCO809" s="12"/>
      <c r="DCP809" s="12"/>
      <c r="DCQ809" s="12"/>
      <c r="DCR809" s="12"/>
      <c r="DCS809" s="12"/>
      <c r="DCT809" s="12"/>
      <c r="DCU809" s="12"/>
      <c r="DCV809" s="12"/>
      <c r="DCW809" s="12"/>
      <c r="DCX809" s="12"/>
      <c r="DCY809" s="12"/>
      <c r="DCZ809" s="12"/>
      <c r="DDA809" s="12"/>
      <c r="DDB809" s="12"/>
      <c r="DDC809" s="12"/>
      <c r="DDD809" s="12"/>
      <c r="DDE809" s="12"/>
      <c r="DDF809" s="12"/>
      <c r="DDG809" s="12"/>
      <c r="DDH809" s="12"/>
      <c r="DDI809" s="12"/>
      <c r="DDJ809" s="12"/>
      <c r="DDK809" s="12"/>
      <c r="DDL809" s="12"/>
      <c r="DDM809" s="12"/>
      <c r="DDN809" s="12"/>
      <c r="DDO809" s="12"/>
      <c r="DDP809" s="12"/>
      <c r="DDQ809" s="12"/>
      <c r="DDR809" s="12"/>
      <c r="DDS809" s="12"/>
      <c r="DDT809" s="12"/>
      <c r="DDU809" s="12"/>
      <c r="DDV809" s="12"/>
      <c r="DDW809" s="12"/>
      <c r="DDX809" s="12"/>
      <c r="DDY809" s="12"/>
      <c r="DDZ809" s="12"/>
      <c r="DEA809" s="12"/>
      <c r="DEB809" s="12"/>
      <c r="DEC809" s="12"/>
      <c r="DED809" s="12"/>
      <c r="DEE809" s="12"/>
      <c r="DEF809" s="12"/>
      <c r="DEG809" s="12"/>
      <c r="DEH809" s="12"/>
      <c r="DEI809" s="12"/>
      <c r="DEJ809" s="12"/>
      <c r="DEK809" s="12"/>
      <c r="DEL809" s="12"/>
      <c r="DEM809" s="12"/>
      <c r="DEN809" s="12"/>
      <c r="DEO809" s="12"/>
      <c r="DEP809" s="12"/>
      <c r="DEQ809" s="12"/>
      <c r="DER809" s="12"/>
      <c r="DES809" s="12"/>
      <c r="DET809" s="12"/>
      <c r="DEU809" s="12"/>
      <c r="DEV809" s="12"/>
      <c r="DEW809" s="12"/>
      <c r="DEX809" s="12"/>
      <c r="DEY809" s="12"/>
      <c r="DEZ809" s="12"/>
      <c r="DFA809" s="12"/>
      <c r="DFB809" s="12"/>
      <c r="DFC809" s="12"/>
      <c r="DFD809" s="12"/>
      <c r="DFE809" s="12"/>
      <c r="DFF809" s="12"/>
      <c r="DFG809" s="12"/>
      <c r="DFH809" s="12"/>
      <c r="DFI809" s="12"/>
      <c r="DFJ809" s="12"/>
      <c r="DFK809" s="12"/>
      <c r="DFL809" s="12"/>
      <c r="DFM809" s="12"/>
      <c r="DFN809" s="12"/>
      <c r="DFO809" s="12"/>
      <c r="DFP809" s="12"/>
      <c r="DFQ809" s="12"/>
      <c r="DFR809" s="12"/>
      <c r="DFS809" s="12"/>
      <c r="DFT809" s="12"/>
      <c r="DFU809" s="12"/>
      <c r="DFV809" s="12"/>
      <c r="DFW809" s="12"/>
      <c r="DFX809" s="12"/>
      <c r="DFY809" s="12"/>
      <c r="DFZ809" s="12"/>
      <c r="DGA809" s="12"/>
      <c r="DGB809" s="12"/>
      <c r="DGC809" s="12"/>
      <c r="DGD809" s="12"/>
      <c r="DGE809" s="12"/>
      <c r="DGF809" s="12"/>
      <c r="DGG809" s="12"/>
      <c r="DGH809" s="12"/>
      <c r="DGI809" s="12"/>
      <c r="DGJ809" s="12"/>
      <c r="DGK809" s="12"/>
      <c r="DGL809" s="12"/>
      <c r="DGM809" s="12"/>
      <c r="DGN809" s="12"/>
      <c r="DGO809" s="12"/>
      <c r="DGP809" s="12"/>
      <c r="DGQ809" s="12"/>
      <c r="DGR809" s="12"/>
      <c r="DGS809" s="12"/>
      <c r="DGT809" s="12"/>
      <c r="DGU809" s="12"/>
      <c r="DGV809" s="12"/>
      <c r="DGW809" s="12"/>
      <c r="DGX809" s="12"/>
      <c r="DGY809" s="12"/>
      <c r="DGZ809" s="12"/>
      <c r="DHA809" s="12"/>
      <c r="DHB809" s="12"/>
      <c r="DHC809" s="12"/>
      <c r="DHD809" s="12"/>
      <c r="DHE809" s="12"/>
      <c r="DHF809" s="12"/>
      <c r="DHG809" s="12"/>
      <c r="DHH809" s="12"/>
      <c r="DHI809" s="12"/>
      <c r="DHJ809" s="12"/>
      <c r="DHK809" s="12"/>
      <c r="DHL809" s="12"/>
      <c r="DHM809" s="12"/>
      <c r="DHN809" s="12"/>
      <c r="DHO809" s="12"/>
      <c r="DHP809" s="12"/>
      <c r="DHQ809" s="12"/>
      <c r="DHR809" s="12"/>
      <c r="DHS809" s="12"/>
      <c r="DHT809" s="12"/>
      <c r="DHU809" s="12"/>
      <c r="DHV809" s="12"/>
      <c r="DHW809" s="12"/>
      <c r="DHX809" s="12"/>
      <c r="DHY809" s="12"/>
      <c r="DHZ809" s="12"/>
      <c r="DIA809" s="12"/>
      <c r="DIB809" s="12"/>
      <c r="DIC809" s="12"/>
      <c r="DID809" s="12"/>
      <c r="DIE809" s="12"/>
      <c r="DIF809" s="12"/>
      <c r="DIG809" s="12"/>
      <c r="DIH809" s="12"/>
      <c r="DII809" s="12"/>
      <c r="DIJ809" s="12"/>
      <c r="DIK809" s="12"/>
      <c r="DIL809" s="12"/>
      <c r="DIM809" s="12"/>
      <c r="DIN809" s="12"/>
      <c r="DIO809" s="12"/>
      <c r="DIP809" s="12"/>
      <c r="DIQ809" s="12"/>
      <c r="DIR809" s="12"/>
      <c r="DIS809" s="12"/>
      <c r="DIT809" s="12"/>
      <c r="DIU809" s="12"/>
      <c r="DIV809" s="12"/>
      <c r="DIW809" s="12"/>
      <c r="DIX809" s="12"/>
      <c r="DIY809" s="12"/>
      <c r="DIZ809" s="12"/>
      <c r="DJA809" s="12"/>
      <c r="DJB809" s="12"/>
      <c r="DJC809" s="12"/>
      <c r="DJD809" s="12"/>
      <c r="DJE809" s="12"/>
      <c r="DJF809" s="12"/>
      <c r="DJG809" s="12"/>
      <c r="DJH809" s="12"/>
      <c r="DJI809" s="12"/>
      <c r="DJJ809" s="12"/>
      <c r="DJK809" s="12"/>
      <c r="DJL809" s="12"/>
      <c r="DJM809" s="12"/>
      <c r="DJN809" s="12"/>
      <c r="DJO809" s="12"/>
      <c r="DJP809" s="12"/>
      <c r="DJQ809" s="12"/>
      <c r="DJR809" s="12"/>
      <c r="DJS809" s="12"/>
      <c r="DJT809" s="12"/>
      <c r="DJU809" s="12"/>
      <c r="DJV809" s="12"/>
      <c r="DJW809" s="12"/>
      <c r="DJX809" s="12"/>
      <c r="DJY809" s="12"/>
      <c r="DJZ809" s="12"/>
      <c r="DKA809" s="12"/>
      <c r="DKB809" s="12"/>
      <c r="DKC809" s="12"/>
      <c r="DKD809" s="12"/>
      <c r="DKE809" s="12"/>
      <c r="DKF809" s="12"/>
      <c r="DKG809" s="12"/>
      <c r="DKH809" s="12"/>
      <c r="DKI809" s="12"/>
      <c r="DKJ809" s="12"/>
      <c r="DKK809" s="12"/>
      <c r="DKL809" s="12"/>
      <c r="DKM809" s="12"/>
      <c r="DKN809" s="12"/>
      <c r="DKO809" s="12"/>
      <c r="DKP809" s="12"/>
      <c r="DKQ809" s="12"/>
      <c r="DKR809" s="12"/>
      <c r="DKS809" s="12"/>
      <c r="DKT809" s="12"/>
      <c r="DKU809" s="12"/>
      <c r="DKV809" s="12"/>
      <c r="DKW809" s="12"/>
      <c r="DKX809" s="12"/>
      <c r="DKY809" s="12"/>
      <c r="DKZ809" s="12"/>
      <c r="DLA809" s="12"/>
      <c r="DLB809" s="12"/>
      <c r="DLC809" s="12"/>
      <c r="DLD809" s="12"/>
      <c r="DLE809" s="12"/>
      <c r="DLF809" s="12"/>
      <c r="DLG809" s="12"/>
      <c r="DLH809" s="12"/>
      <c r="DLI809" s="12"/>
      <c r="DLJ809" s="12"/>
      <c r="DLK809" s="12"/>
      <c r="DLL809" s="12"/>
      <c r="DLM809" s="12"/>
      <c r="DLN809" s="12"/>
      <c r="DLO809" s="12"/>
      <c r="DLP809" s="12"/>
      <c r="DLQ809" s="12"/>
      <c r="DLR809" s="12"/>
      <c r="DLS809" s="12"/>
      <c r="DLT809" s="12"/>
      <c r="DLU809" s="12"/>
      <c r="DLV809" s="12"/>
      <c r="DLW809" s="12"/>
      <c r="DLX809" s="12"/>
      <c r="DLY809" s="12"/>
      <c r="DLZ809" s="12"/>
      <c r="DMA809" s="12"/>
      <c r="DMB809" s="12"/>
      <c r="DMC809" s="12"/>
      <c r="DMD809" s="12"/>
      <c r="DME809" s="12"/>
      <c r="DMF809" s="12"/>
      <c r="DMG809" s="12"/>
      <c r="DMH809" s="12"/>
      <c r="DMI809" s="12"/>
      <c r="DMJ809" s="12"/>
      <c r="DMK809" s="12"/>
      <c r="DML809" s="12"/>
      <c r="DMM809" s="12"/>
      <c r="DMN809" s="12"/>
      <c r="DMO809" s="12"/>
      <c r="DMP809" s="12"/>
      <c r="DMQ809" s="12"/>
      <c r="DMR809" s="12"/>
      <c r="DMS809" s="12"/>
      <c r="DMT809" s="12"/>
      <c r="DMU809" s="12"/>
      <c r="DMV809" s="12"/>
      <c r="DMW809" s="12"/>
      <c r="DMX809" s="12"/>
      <c r="DMY809" s="12"/>
      <c r="DMZ809" s="12"/>
      <c r="DNA809" s="12"/>
      <c r="DNB809" s="12"/>
      <c r="DNC809" s="12"/>
      <c r="DND809" s="12"/>
      <c r="DNE809" s="12"/>
      <c r="DNF809" s="12"/>
      <c r="DNG809" s="12"/>
      <c r="DNH809" s="12"/>
      <c r="DNI809" s="12"/>
      <c r="DNJ809" s="12"/>
      <c r="DNK809" s="12"/>
      <c r="DNL809" s="12"/>
      <c r="DNM809" s="12"/>
      <c r="DNN809" s="12"/>
      <c r="DNO809" s="12"/>
      <c r="DNP809" s="12"/>
      <c r="DNQ809" s="12"/>
      <c r="DNR809" s="12"/>
      <c r="DNS809" s="12"/>
      <c r="DNT809" s="12"/>
      <c r="DNU809" s="12"/>
      <c r="DNV809" s="12"/>
      <c r="DNW809" s="12"/>
      <c r="DNX809" s="12"/>
      <c r="DNY809" s="12"/>
      <c r="DNZ809" s="12"/>
      <c r="DOA809" s="12"/>
      <c r="DOB809" s="12"/>
      <c r="DOC809" s="12"/>
      <c r="DOD809" s="12"/>
      <c r="DOE809" s="12"/>
      <c r="DOF809" s="12"/>
      <c r="DOG809" s="12"/>
      <c r="DOH809" s="12"/>
      <c r="DOI809" s="12"/>
      <c r="DOJ809" s="12"/>
      <c r="DOK809" s="12"/>
      <c r="DOL809" s="12"/>
      <c r="DOM809" s="12"/>
      <c r="DON809" s="12"/>
      <c r="DOO809" s="12"/>
      <c r="DOP809" s="12"/>
      <c r="DOQ809" s="12"/>
      <c r="DOR809" s="12"/>
      <c r="DOS809" s="12"/>
      <c r="DOT809" s="12"/>
      <c r="DOU809" s="12"/>
      <c r="DOV809" s="12"/>
      <c r="DOW809" s="12"/>
      <c r="DOX809" s="12"/>
      <c r="DOY809" s="12"/>
      <c r="DOZ809" s="12"/>
      <c r="DPA809" s="12"/>
      <c r="DPB809" s="12"/>
      <c r="DPC809" s="12"/>
      <c r="DPD809" s="12"/>
      <c r="DPE809" s="12"/>
      <c r="DPF809" s="12"/>
      <c r="DPG809" s="12"/>
      <c r="DPH809" s="12"/>
      <c r="DPI809" s="12"/>
      <c r="DPJ809" s="12"/>
      <c r="DPK809" s="12"/>
      <c r="DPL809" s="12"/>
      <c r="DPM809" s="12"/>
      <c r="DPN809" s="12"/>
      <c r="DPO809" s="12"/>
      <c r="DPP809" s="12"/>
      <c r="DPQ809" s="12"/>
      <c r="DPR809" s="12"/>
      <c r="DPS809" s="12"/>
      <c r="DPT809" s="12"/>
      <c r="DPU809" s="12"/>
      <c r="DPV809" s="12"/>
      <c r="DPW809" s="12"/>
      <c r="DPX809" s="12"/>
      <c r="DPY809" s="12"/>
      <c r="DPZ809" s="12"/>
      <c r="DQA809" s="12"/>
      <c r="DQB809" s="12"/>
      <c r="DQC809" s="12"/>
      <c r="DQD809" s="12"/>
      <c r="DQE809" s="12"/>
      <c r="DQF809" s="12"/>
      <c r="DQG809" s="12"/>
      <c r="DQH809" s="12"/>
      <c r="DQI809" s="12"/>
      <c r="DQJ809" s="12"/>
      <c r="DQK809" s="12"/>
      <c r="DQL809" s="12"/>
      <c r="DQM809" s="12"/>
      <c r="DQN809" s="12"/>
      <c r="DQO809" s="12"/>
      <c r="DQP809" s="12"/>
      <c r="DQQ809" s="12"/>
      <c r="DQR809" s="12"/>
      <c r="DQS809" s="12"/>
      <c r="DQT809" s="12"/>
      <c r="DQU809" s="12"/>
      <c r="DQV809" s="12"/>
      <c r="DQW809" s="12"/>
      <c r="DQX809" s="12"/>
      <c r="DQY809" s="12"/>
      <c r="DQZ809" s="12"/>
      <c r="DRA809" s="12"/>
      <c r="DRB809" s="12"/>
      <c r="DRC809" s="12"/>
      <c r="DRD809" s="12"/>
      <c r="DRE809" s="12"/>
      <c r="DRF809" s="12"/>
      <c r="DRG809" s="12"/>
      <c r="DRH809" s="12"/>
      <c r="DRI809" s="12"/>
      <c r="DRJ809" s="12"/>
      <c r="DRK809" s="12"/>
      <c r="DRL809" s="12"/>
      <c r="DRM809" s="12"/>
      <c r="DRN809" s="12"/>
      <c r="DRO809" s="12"/>
      <c r="DRP809" s="12"/>
      <c r="DRQ809" s="12"/>
      <c r="DRR809" s="12"/>
      <c r="DRS809" s="12"/>
      <c r="DRT809" s="12"/>
      <c r="DRU809" s="12"/>
      <c r="DRV809" s="12"/>
      <c r="DRW809" s="12"/>
      <c r="DRX809" s="12"/>
      <c r="DRY809" s="12"/>
      <c r="DRZ809" s="12"/>
      <c r="DSA809" s="12"/>
      <c r="DSB809" s="12"/>
      <c r="DSC809" s="12"/>
      <c r="DSD809" s="12"/>
      <c r="DSE809" s="12"/>
      <c r="DSF809" s="12"/>
      <c r="DSG809" s="12"/>
      <c r="DSH809" s="12"/>
      <c r="DSI809" s="12"/>
      <c r="DSJ809" s="12"/>
      <c r="DSK809" s="12"/>
      <c r="DSL809" s="12"/>
      <c r="DSM809" s="12"/>
      <c r="DSN809" s="12"/>
      <c r="DSO809" s="12"/>
      <c r="DSP809" s="12"/>
      <c r="DSQ809" s="12"/>
      <c r="DSR809" s="12"/>
      <c r="DSS809" s="12"/>
      <c r="DST809" s="12"/>
      <c r="DSU809" s="12"/>
      <c r="DSV809" s="12"/>
      <c r="DSW809" s="12"/>
      <c r="DSX809" s="12"/>
      <c r="DSY809" s="12"/>
      <c r="DSZ809" s="12"/>
      <c r="DTA809" s="12"/>
      <c r="DTB809" s="12"/>
      <c r="DTC809" s="12"/>
      <c r="DTD809" s="12"/>
      <c r="DTE809" s="12"/>
      <c r="DTF809" s="12"/>
      <c r="DTG809" s="12"/>
      <c r="DTH809" s="12"/>
      <c r="DTI809" s="12"/>
      <c r="DTJ809" s="12"/>
      <c r="DTK809" s="12"/>
      <c r="DTL809" s="12"/>
      <c r="DTM809" s="12"/>
      <c r="DTN809" s="12"/>
      <c r="DTO809" s="12"/>
      <c r="DTP809" s="12"/>
      <c r="DTQ809" s="12"/>
      <c r="DTR809" s="12"/>
      <c r="DTS809" s="12"/>
      <c r="DTT809" s="12"/>
      <c r="DTU809" s="12"/>
      <c r="DTV809" s="12"/>
      <c r="DTW809" s="12"/>
      <c r="DTX809" s="12"/>
      <c r="DTY809" s="12"/>
      <c r="DTZ809" s="12"/>
      <c r="DUA809" s="12"/>
      <c r="DUB809" s="12"/>
      <c r="DUC809" s="12"/>
      <c r="DUD809" s="12"/>
      <c r="DUE809" s="12"/>
      <c r="DUF809" s="12"/>
      <c r="DUG809" s="12"/>
      <c r="DUH809" s="12"/>
      <c r="DUI809" s="12"/>
      <c r="DUJ809" s="12"/>
      <c r="DUK809" s="12"/>
      <c r="DUL809" s="12"/>
      <c r="DUM809" s="12"/>
      <c r="DUN809" s="12"/>
      <c r="DUO809" s="12"/>
      <c r="DUP809" s="12"/>
      <c r="DUQ809" s="12"/>
      <c r="DUR809" s="12"/>
      <c r="DUS809" s="12"/>
      <c r="DUT809" s="12"/>
      <c r="DUU809" s="12"/>
      <c r="DUV809" s="12"/>
      <c r="DUW809" s="12"/>
      <c r="DUX809" s="12"/>
      <c r="DUY809" s="12"/>
      <c r="DUZ809" s="12"/>
      <c r="DVA809" s="12"/>
      <c r="DVB809" s="12"/>
      <c r="DVC809" s="12"/>
      <c r="DVD809" s="12"/>
      <c r="DVE809" s="12"/>
      <c r="DVF809" s="12"/>
      <c r="DVG809" s="12"/>
      <c r="DVH809" s="12"/>
      <c r="DVI809" s="12"/>
      <c r="DVJ809" s="12"/>
      <c r="DVK809" s="12"/>
      <c r="DVL809" s="12"/>
      <c r="DVM809" s="12"/>
      <c r="DVN809" s="12"/>
      <c r="DVO809" s="12"/>
      <c r="DVP809" s="12"/>
      <c r="DVQ809" s="12"/>
      <c r="DVR809" s="12"/>
      <c r="DVS809" s="12"/>
      <c r="DVT809" s="12"/>
      <c r="DVU809" s="12"/>
      <c r="DVV809" s="12"/>
      <c r="DVW809" s="12"/>
      <c r="DVX809" s="12"/>
      <c r="DVY809" s="12"/>
      <c r="DVZ809" s="12"/>
      <c r="DWA809" s="12"/>
      <c r="DWB809" s="12"/>
      <c r="DWC809" s="12"/>
      <c r="DWD809" s="12"/>
      <c r="DWE809" s="12"/>
      <c r="DWF809" s="12"/>
      <c r="DWG809" s="12"/>
      <c r="DWH809" s="12"/>
      <c r="DWI809" s="12"/>
      <c r="DWJ809" s="12"/>
      <c r="DWK809" s="12"/>
      <c r="DWL809" s="12"/>
      <c r="DWM809" s="12"/>
      <c r="DWN809" s="12"/>
      <c r="DWO809" s="12"/>
      <c r="DWP809" s="12"/>
      <c r="DWQ809" s="12"/>
      <c r="DWR809" s="12"/>
      <c r="DWS809" s="12"/>
      <c r="DWT809" s="12"/>
      <c r="DWU809" s="12"/>
      <c r="DWV809" s="12"/>
      <c r="DWW809" s="12"/>
      <c r="DWX809" s="12"/>
      <c r="DWY809" s="12"/>
      <c r="DWZ809" s="12"/>
      <c r="DXA809" s="12"/>
      <c r="DXB809" s="12"/>
      <c r="DXC809" s="12"/>
      <c r="DXD809" s="12"/>
      <c r="DXE809" s="12"/>
      <c r="DXF809" s="12"/>
      <c r="DXG809" s="12"/>
      <c r="DXH809" s="12"/>
      <c r="DXI809" s="12"/>
      <c r="DXJ809" s="12"/>
      <c r="DXK809" s="12"/>
      <c r="DXL809" s="12"/>
      <c r="DXM809" s="12"/>
      <c r="DXN809" s="12"/>
      <c r="DXO809" s="12"/>
      <c r="DXP809" s="12"/>
      <c r="DXQ809" s="12"/>
      <c r="DXR809" s="12"/>
      <c r="DXS809" s="12"/>
      <c r="DXT809" s="12"/>
      <c r="DXU809" s="12"/>
      <c r="DXV809" s="12"/>
      <c r="DXW809" s="12"/>
      <c r="DXX809" s="12"/>
      <c r="DXY809" s="12"/>
      <c r="DXZ809" s="12"/>
      <c r="DYA809" s="12"/>
      <c r="DYB809" s="12"/>
      <c r="DYC809" s="12"/>
      <c r="DYD809" s="12"/>
      <c r="DYE809" s="12"/>
      <c r="DYF809" s="12"/>
      <c r="DYG809" s="12"/>
      <c r="DYH809" s="12"/>
      <c r="DYI809" s="12"/>
      <c r="DYJ809" s="12"/>
      <c r="DYK809" s="12"/>
      <c r="DYL809" s="12"/>
      <c r="DYM809" s="12"/>
      <c r="DYN809" s="12"/>
      <c r="DYO809" s="12"/>
      <c r="DYP809" s="12"/>
      <c r="DYQ809" s="12"/>
      <c r="DYR809" s="12"/>
      <c r="DYS809" s="12"/>
      <c r="DYT809" s="12"/>
      <c r="DYU809" s="12"/>
      <c r="DYV809" s="12"/>
      <c r="DYW809" s="12"/>
      <c r="DYX809" s="12"/>
      <c r="DYY809" s="12"/>
      <c r="DYZ809" s="12"/>
      <c r="DZA809" s="12"/>
      <c r="DZB809" s="12"/>
      <c r="DZC809" s="12"/>
      <c r="DZD809" s="12"/>
      <c r="DZE809" s="12"/>
      <c r="DZF809" s="12"/>
      <c r="DZG809" s="12"/>
      <c r="DZH809" s="12"/>
      <c r="DZI809" s="12"/>
      <c r="DZJ809" s="12"/>
      <c r="DZK809" s="12"/>
      <c r="DZL809" s="12"/>
      <c r="DZM809" s="12"/>
      <c r="DZN809" s="12"/>
      <c r="DZO809" s="12"/>
      <c r="DZP809" s="12"/>
      <c r="DZQ809" s="12"/>
      <c r="DZR809" s="12"/>
      <c r="DZS809" s="12"/>
      <c r="DZT809" s="12"/>
      <c r="DZU809" s="12"/>
      <c r="DZV809" s="12"/>
      <c r="DZW809" s="12"/>
      <c r="DZX809" s="12"/>
      <c r="DZY809" s="12"/>
      <c r="DZZ809" s="12"/>
      <c r="EAA809" s="12"/>
      <c r="EAB809" s="12"/>
      <c r="EAC809" s="12"/>
      <c r="EAD809" s="12"/>
      <c r="EAE809" s="12"/>
      <c r="EAF809" s="12"/>
      <c r="EAG809" s="12"/>
      <c r="EAH809" s="12"/>
      <c r="EAI809" s="12"/>
      <c r="EAJ809" s="12"/>
      <c r="EAK809" s="12"/>
      <c r="EAL809" s="12"/>
      <c r="EAM809" s="12"/>
      <c r="EAN809" s="12"/>
      <c r="EAO809" s="12"/>
      <c r="EAP809" s="12"/>
      <c r="EAQ809" s="12"/>
      <c r="EAR809" s="12"/>
      <c r="EAS809" s="12"/>
      <c r="EAT809" s="12"/>
      <c r="EAU809" s="12"/>
      <c r="EAV809" s="12"/>
      <c r="EAW809" s="12"/>
      <c r="EAX809" s="12"/>
      <c r="EAY809" s="12"/>
      <c r="EAZ809" s="12"/>
      <c r="EBA809" s="12"/>
      <c r="EBB809" s="12"/>
      <c r="EBC809" s="12"/>
      <c r="EBD809" s="12"/>
      <c r="EBE809" s="12"/>
      <c r="EBF809" s="12"/>
      <c r="EBG809" s="12"/>
      <c r="EBH809" s="12"/>
      <c r="EBI809" s="12"/>
      <c r="EBJ809" s="12"/>
      <c r="EBK809" s="12"/>
      <c r="EBL809" s="12"/>
      <c r="EBM809" s="12"/>
      <c r="EBN809" s="12"/>
      <c r="EBO809" s="12"/>
      <c r="EBP809" s="12"/>
      <c r="EBQ809" s="12"/>
      <c r="EBR809" s="12"/>
      <c r="EBS809" s="12"/>
      <c r="EBT809" s="12"/>
      <c r="EBU809" s="12"/>
      <c r="EBV809" s="12"/>
      <c r="EBW809" s="12"/>
      <c r="EBX809" s="12"/>
      <c r="EBY809" s="12"/>
      <c r="EBZ809" s="12"/>
      <c r="ECA809" s="12"/>
      <c r="ECB809" s="12"/>
      <c r="ECC809" s="12"/>
      <c r="ECD809" s="12"/>
      <c r="ECE809" s="12"/>
      <c r="ECF809" s="12"/>
      <c r="ECG809" s="12"/>
      <c r="ECH809" s="12"/>
      <c r="ECI809" s="12"/>
      <c r="ECJ809" s="12"/>
      <c r="ECK809" s="12"/>
      <c r="ECL809" s="12"/>
      <c r="ECM809" s="12"/>
      <c r="ECN809" s="12"/>
      <c r="ECO809" s="12"/>
      <c r="ECP809" s="12"/>
      <c r="ECQ809" s="12"/>
      <c r="ECR809" s="12"/>
      <c r="ECS809" s="12"/>
      <c r="ECT809" s="12"/>
      <c r="ECU809" s="12"/>
      <c r="ECV809" s="12"/>
      <c r="ECW809" s="12"/>
      <c r="ECX809" s="12"/>
      <c r="ECY809" s="12"/>
      <c r="ECZ809" s="12"/>
      <c r="EDA809" s="12"/>
      <c r="EDB809" s="12"/>
      <c r="EDC809" s="12"/>
      <c r="EDD809" s="12"/>
      <c r="EDE809" s="12"/>
      <c r="EDF809" s="12"/>
      <c r="EDG809" s="12"/>
      <c r="EDH809" s="12"/>
      <c r="EDI809" s="12"/>
      <c r="EDJ809" s="12"/>
      <c r="EDK809" s="12"/>
      <c r="EDL809" s="12"/>
      <c r="EDM809" s="12"/>
      <c r="EDN809" s="12"/>
      <c r="EDO809" s="12"/>
      <c r="EDP809" s="12"/>
      <c r="EDQ809" s="12"/>
      <c r="EDR809" s="12"/>
      <c r="EDS809" s="12"/>
      <c r="EDT809" s="12"/>
      <c r="EDU809" s="12"/>
      <c r="EDV809" s="12"/>
      <c r="EDW809" s="12"/>
      <c r="EDX809" s="12"/>
      <c r="EDY809" s="12"/>
      <c r="EDZ809" s="12"/>
      <c r="EEA809" s="12"/>
      <c r="EEB809" s="12"/>
      <c r="EEC809" s="12"/>
      <c r="EED809" s="12"/>
      <c r="EEE809" s="12"/>
      <c r="EEF809" s="12"/>
      <c r="EEG809" s="12"/>
      <c r="EEH809" s="12"/>
      <c r="EEI809" s="12"/>
      <c r="EEJ809" s="12"/>
      <c r="EEK809" s="12"/>
      <c r="EEL809" s="12"/>
      <c r="EEM809" s="12"/>
      <c r="EEN809" s="12"/>
      <c r="EEO809" s="12"/>
      <c r="EEP809" s="12"/>
      <c r="EEQ809" s="12"/>
      <c r="EER809" s="12"/>
      <c r="EES809" s="12"/>
      <c r="EET809" s="12"/>
      <c r="EEU809" s="12"/>
      <c r="EEV809" s="12"/>
      <c r="EEW809" s="12"/>
      <c r="EEX809" s="12"/>
      <c r="EEY809" s="12"/>
      <c r="EEZ809" s="12"/>
      <c r="EFA809" s="12"/>
      <c r="EFB809" s="12"/>
      <c r="EFC809" s="12"/>
      <c r="EFD809" s="12"/>
      <c r="EFE809" s="12"/>
      <c r="EFF809" s="12"/>
      <c r="EFG809" s="12"/>
      <c r="EFH809" s="12"/>
      <c r="EFI809" s="12"/>
      <c r="EFJ809" s="12"/>
      <c r="EFK809" s="12"/>
      <c r="EFL809" s="12"/>
      <c r="EFM809" s="12"/>
      <c r="EFN809" s="12"/>
      <c r="EFO809" s="12"/>
      <c r="EFP809" s="12"/>
      <c r="EFQ809" s="12"/>
      <c r="EFR809" s="12"/>
      <c r="EFS809" s="12"/>
      <c r="EFT809" s="12"/>
      <c r="EFU809" s="12"/>
      <c r="EFV809" s="12"/>
      <c r="EFW809" s="12"/>
      <c r="EFX809" s="12"/>
      <c r="EFY809" s="12"/>
      <c r="EFZ809" s="12"/>
      <c r="EGA809" s="12"/>
      <c r="EGB809" s="12"/>
      <c r="EGC809" s="12"/>
      <c r="EGD809" s="12"/>
      <c r="EGE809" s="12"/>
      <c r="EGF809" s="12"/>
      <c r="EGG809" s="12"/>
      <c r="EGH809" s="12"/>
      <c r="EGI809" s="12"/>
      <c r="EGJ809" s="12"/>
      <c r="EGK809" s="12"/>
      <c r="EGL809" s="12"/>
      <c r="EGM809" s="12"/>
      <c r="EGN809" s="12"/>
      <c r="EGO809" s="12"/>
      <c r="EGP809" s="12"/>
      <c r="EGQ809" s="12"/>
      <c r="EGR809" s="12"/>
      <c r="EGS809" s="12"/>
      <c r="EGT809" s="12"/>
      <c r="EGU809" s="12"/>
      <c r="EGV809" s="12"/>
      <c r="EGW809" s="12"/>
      <c r="EGX809" s="12"/>
      <c r="EGY809" s="12"/>
      <c r="EGZ809" s="12"/>
      <c r="EHA809" s="12"/>
      <c r="EHB809" s="12"/>
      <c r="EHC809" s="12"/>
      <c r="EHD809" s="12"/>
      <c r="EHE809" s="12"/>
      <c r="EHF809" s="12"/>
      <c r="EHG809" s="12"/>
      <c r="EHH809" s="12"/>
      <c r="EHI809" s="12"/>
      <c r="EHJ809" s="12"/>
      <c r="EHK809" s="12"/>
      <c r="EHL809" s="12"/>
      <c r="EHM809" s="12"/>
      <c r="EHN809" s="12"/>
      <c r="EHO809" s="12"/>
      <c r="EHP809" s="12"/>
      <c r="EHQ809" s="12"/>
      <c r="EHR809" s="12"/>
      <c r="EHS809" s="12"/>
      <c r="EHT809" s="12"/>
      <c r="EHU809" s="12"/>
      <c r="EHV809" s="12"/>
      <c r="EHW809" s="12"/>
      <c r="EHX809" s="12"/>
      <c r="EHY809" s="12"/>
      <c r="EHZ809" s="12"/>
      <c r="EIA809" s="12"/>
      <c r="EIB809" s="12"/>
      <c r="EIC809" s="12"/>
      <c r="EID809" s="12"/>
      <c r="EIE809" s="12"/>
      <c r="EIF809" s="12"/>
      <c r="EIG809" s="12"/>
      <c r="EIH809" s="12"/>
      <c r="EII809" s="12"/>
      <c r="EIJ809" s="12"/>
      <c r="EIK809" s="12"/>
      <c r="EIL809" s="12"/>
      <c r="EIM809" s="12"/>
      <c r="EIN809" s="12"/>
      <c r="EIO809" s="12"/>
      <c r="EIP809" s="12"/>
      <c r="EIQ809" s="12"/>
      <c r="EIR809" s="12"/>
      <c r="EIS809" s="12"/>
      <c r="EIT809" s="12"/>
      <c r="EIU809" s="12"/>
      <c r="EIV809" s="12"/>
      <c r="EIW809" s="12"/>
      <c r="EIX809" s="12"/>
      <c r="EIY809" s="12"/>
      <c r="EIZ809" s="12"/>
      <c r="EJA809" s="12"/>
      <c r="EJB809" s="12"/>
      <c r="EJC809" s="12"/>
      <c r="EJD809" s="12"/>
      <c r="EJE809" s="12"/>
      <c r="EJF809" s="12"/>
      <c r="EJG809" s="12"/>
      <c r="EJH809" s="12"/>
      <c r="EJI809" s="12"/>
      <c r="EJJ809" s="12"/>
      <c r="EJK809" s="12"/>
      <c r="EJL809" s="12"/>
      <c r="EJM809" s="12"/>
      <c r="EJN809" s="12"/>
      <c r="EJO809" s="12"/>
      <c r="EJP809" s="12"/>
      <c r="EJQ809" s="12"/>
      <c r="EJR809" s="12"/>
      <c r="EJS809" s="12"/>
      <c r="EJT809" s="12"/>
      <c r="EJU809" s="12"/>
      <c r="EJV809" s="12"/>
      <c r="EJW809" s="12"/>
      <c r="EJX809" s="12"/>
      <c r="EJY809" s="12"/>
      <c r="EJZ809" s="12"/>
      <c r="EKA809" s="12"/>
      <c r="EKB809" s="12"/>
      <c r="EKC809" s="12"/>
      <c r="EKD809" s="12"/>
      <c r="EKE809" s="12"/>
      <c r="EKF809" s="12"/>
      <c r="EKG809" s="12"/>
      <c r="EKH809" s="12"/>
      <c r="EKI809" s="12"/>
      <c r="EKJ809" s="12"/>
      <c r="EKK809" s="12"/>
      <c r="EKL809" s="12"/>
      <c r="EKM809" s="12"/>
      <c r="EKN809" s="12"/>
      <c r="EKO809" s="12"/>
      <c r="EKP809" s="12"/>
      <c r="EKQ809" s="12"/>
      <c r="EKR809" s="12"/>
      <c r="EKS809" s="12"/>
      <c r="EKT809" s="12"/>
      <c r="EKU809" s="12"/>
      <c r="EKV809" s="12"/>
      <c r="EKW809" s="12"/>
      <c r="EKX809" s="12"/>
      <c r="EKY809" s="12"/>
      <c r="EKZ809" s="12"/>
      <c r="ELA809" s="12"/>
      <c r="ELB809" s="12"/>
      <c r="ELC809" s="12"/>
      <c r="ELD809" s="12"/>
      <c r="ELE809" s="12"/>
      <c r="ELF809" s="12"/>
      <c r="ELG809" s="12"/>
      <c r="ELH809" s="12"/>
      <c r="ELI809" s="12"/>
      <c r="ELJ809" s="12"/>
      <c r="ELK809" s="12"/>
      <c r="ELL809" s="12"/>
      <c r="ELM809" s="12"/>
      <c r="ELN809" s="12"/>
      <c r="ELO809" s="12"/>
      <c r="ELP809" s="12"/>
      <c r="ELQ809" s="12"/>
      <c r="ELR809" s="12"/>
      <c r="ELS809" s="12"/>
      <c r="ELT809" s="12"/>
      <c r="ELU809" s="12"/>
      <c r="ELV809" s="12"/>
      <c r="ELW809" s="12"/>
      <c r="ELX809" s="12"/>
      <c r="ELY809" s="12"/>
      <c r="ELZ809" s="12"/>
      <c r="EMA809" s="12"/>
      <c r="EMB809" s="12"/>
      <c r="EMC809" s="12"/>
      <c r="EMD809" s="12"/>
      <c r="EME809" s="12"/>
      <c r="EMF809" s="12"/>
      <c r="EMG809" s="12"/>
      <c r="EMH809" s="12"/>
      <c r="EMI809" s="12"/>
      <c r="EMJ809" s="12"/>
      <c r="EMK809" s="12"/>
      <c r="EML809" s="12"/>
      <c r="EMM809" s="12"/>
      <c r="EMN809" s="12"/>
      <c r="EMO809" s="12"/>
      <c r="EMP809" s="12"/>
      <c r="EMQ809" s="12"/>
      <c r="EMR809" s="12"/>
      <c r="EMS809" s="12"/>
      <c r="EMT809" s="12"/>
      <c r="EMU809" s="12"/>
      <c r="EMV809" s="12"/>
      <c r="EMW809" s="12"/>
      <c r="EMX809" s="12"/>
      <c r="EMY809" s="12"/>
      <c r="EMZ809" s="12"/>
      <c r="ENA809" s="12"/>
      <c r="ENB809" s="12"/>
      <c r="ENC809" s="12"/>
      <c r="END809" s="12"/>
      <c r="ENE809" s="12"/>
      <c r="ENF809" s="12"/>
      <c r="ENG809" s="12"/>
      <c r="ENH809" s="12"/>
      <c r="ENI809" s="12"/>
      <c r="ENJ809" s="12"/>
      <c r="ENK809" s="12"/>
      <c r="ENL809" s="12"/>
      <c r="ENM809" s="12"/>
      <c r="ENN809" s="12"/>
      <c r="ENO809" s="12"/>
      <c r="ENP809" s="12"/>
      <c r="ENQ809" s="12"/>
      <c r="ENR809" s="12"/>
      <c r="ENS809" s="12"/>
      <c r="ENT809" s="12"/>
      <c r="ENU809" s="12"/>
      <c r="ENV809" s="12"/>
      <c r="ENW809" s="12"/>
      <c r="ENX809" s="12"/>
      <c r="ENY809" s="12"/>
      <c r="ENZ809" s="12"/>
      <c r="EOA809" s="12"/>
      <c r="EOB809" s="12"/>
      <c r="EOC809" s="12"/>
      <c r="EOD809" s="12"/>
      <c r="EOE809" s="12"/>
      <c r="EOF809" s="12"/>
      <c r="EOG809" s="12"/>
      <c r="EOH809" s="12"/>
      <c r="EOI809" s="12"/>
      <c r="EOJ809" s="12"/>
      <c r="EOK809" s="12"/>
      <c r="EOL809" s="12"/>
      <c r="EOM809" s="12"/>
      <c r="EON809" s="12"/>
      <c r="EOO809" s="12"/>
      <c r="EOP809" s="12"/>
      <c r="EOQ809" s="12"/>
      <c r="EOR809" s="12"/>
      <c r="EOS809" s="12"/>
      <c r="EOT809" s="12"/>
      <c r="EOU809" s="12"/>
      <c r="EOV809" s="12"/>
      <c r="EOW809" s="12"/>
      <c r="EOX809" s="12"/>
      <c r="EOY809" s="12"/>
      <c r="EOZ809" s="12"/>
      <c r="EPA809" s="12"/>
      <c r="EPB809" s="12"/>
      <c r="EPC809" s="12"/>
      <c r="EPD809" s="12"/>
      <c r="EPE809" s="12"/>
      <c r="EPF809" s="12"/>
      <c r="EPG809" s="12"/>
      <c r="EPH809" s="12"/>
      <c r="EPI809" s="12"/>
      <c r="EPJ809" s="12"/>
      <c r="EPK809" s="12"/>
      <c r="EPL809" s="12"/>
      <c r="EPM809" s="12"/>
      <c r="EPN809" s="12"/>
      <c r="EPO809" s="12"/>
      <c r="EPP809" s="12"/>
      <c r="EPQ809" s="12"/>
      <c r="EPR809" s="12"/>
      <c r="EPS809" s="12"/>
      <c r="EPT809" s="12"/>
      <c r="EPU809" s="12"/>
      <c r="EPV809" s="12"/>
      <c r="EPW809" s="12"/>
      <c r="EPX809" s="12"/>
      <c r="EPY809" s="12"/>
      <c r="EPZ809" s="12"/>
      <c r="EQA809" s="12"/>
      <c r="EQB809" s="12"/>
      <c r="EQC809" s="12"/>
      <c r="EQD809" s="12"/>
      <c r="EQE809" s="12"/>
      <c r="EQF809" s="12"/>
      <c r="EQG809" s="12"/>
      <c r="EQH809" s="12"/>
      <c r="EQI809" s="12"/>
      <c r="EQJ809" s="12"/>
      <c r="EQK809" s="12"/>
      <c r="EQL809" s="12"/>
      <c r="EQM809" s="12"/>
      <c r="EQN809" s="12"/>
      <c r="EQO809" s="12"/>
      <c r="EQP809" s="12"/>
      <c r="EQQ809" s="12"/>
      <c r="EQR809" s="12"/>
      <c r="EQS809" s="12"/>
      <c r="EQT809" s="12"/>
      <c r="EQU809" s="12"/>
      <c r="EQV809" s="12"/>
      <c r="EQW809" s="12"/>
      <c r="EQX809" s="12"/>
      <c r="EQY809" s="12"/>
      <c r="EQZ809" s="12"/>
      <c r="ERA809" s="12"/>
      <c r="ERB809" s="12"/>
      <c r="ERC809" s="12"/>
      <c r="ERD809" s="12"/>
      <c r="ERE809" s="12"/>
      <c r="ERF809" s="12"/>
      <c r="ERG809" s="12"/>
      <c r="ERH809" s="12"/>
      <c r="ERI809" s="12"/>
      <c r="ERJ809" s="12"/>
      <c r="ERK809" s="12"/>
      <c r="ERL809" s="12"/>
      <c r="ERM809" s="12"/>
      <c r="ERN809" s="12"/>
      <c r="ERO809" s="12"/>
      <c r="ERP809" s="12"/>
      <c r="ERQ809" s="12"/>
      <c r="ERR809" s="12"/>
      <c r="ERS809" s="12"/>
      <c r="ERT809" s="12"/>
      <c r="ERU809" s="12"/>
      <c r="ERV809" s="12"/>
      <c r="ERW809" s="12"/>
      <c r="ERX809" s="12"/>
      <c r="ERY809" s="12"/>
      <c r="ERZ809" s="12"/>
      <c r="ESA809" s="12"/>
      <c r="ESB809" s="12"/>
      <c r="ESC809" s="12"/>
      <c r="ESD809" s="12"/>
      <c r="ESE809" s="12"/>
      <c r="ESF809" s="12"/>
      <c r="ESG809" s="12"/>
      <c r="ESH809" s="12"/>
      <c r="ESI809" s="12"/>
      <c r="ESJ809" s="12"/>
      <c r="ESK809" s="12"/>
      <c r="ESL809" s="12"/>
      <c r="ESM809" s="12"/>
      <c r="ESN809" s="12"/>
      <c r="ESO809" s="12"/>
      <c r="ESP809" s="12"/>
      <c r="ESQ809" s="12"/>
      <c r="ESR809" s="12"/>
      <c r="ESS809" s="12"/>
      <c r="EST809" s="12"/>
      <c r="ESU809" s="12"/>
      <c r="ESV809" s="12"/>
      <c r="ESW809" s="12"/>
      <c r="ESX809" s="12"/>
      <c r="ESY809" s="12"/>
      <c r="ESZ809" s="12"/>
      <c r="ETA809" s="12"/>
      <c r="ETB809" s="12"/>
      <c r="ETC809" s="12"/>
      <c r="ETD809" s="12"/>
      <c r="ETE809" s="12"/>
      <c r="ETF809" s="12"/>
      <c r="ETG809" s="12"/>
      <c r="ETH809" s="12"/>
      <c r="ETI809" s="12"/>
      <c r="ETJ809" s="12"/>
      <c r="ETK809" s="12"/>
      <c r="ETL809" s="12"/>
      <c r="ETM809" s="12"/>
      <c r="ETN809" s="12"/>
      <c r="ETO809" s="12"/>
      <c r="ETP809" s="12"/>
      <c r="ETQ809" s="12"/>
      <c r="ETR809" s="12"/>
      <c r="ETS809" s="12"/>
      <c r="ETT809" s="12"/>
      <c r="ETU809" s="12"/>
      <c r="ETV809" s="12"/>
      <c r="ETW809" s="12"/>
      <c r="ETX809" s="12"/>
      <c r="ETY809" s="12"/>
      <c r="ETZ809" s="12"/>
      <c r="EUA809" s="12"/>
      <c r="EUB809" s="12"/>
      <c r="EUC809" s="12"/>
      <c r="EUD809" s="12"/>
      <c r="EUE809" s="12"/>
      <c r="EUF809" s="12"/>
      <c r="EUG809" s="12"/>
      <c r="EUH809" s="12"/>
      <c r="EUI809" s="12"/>
      <c r="EUJ809" s="12"/>
      <c r="EUK809" s="12"/>
      <c r="EUL809" s="12"/>
      <c r="EUM809" s="12"/>
      <c r="EUN809" s="12"/>
      <c r="EUO809" s="12"/>
      <c r="EUP809" s="12"/>
      <c r="EUQ809" s="12"/>
      <c r="EUR809" s="12"/>
      <c r="EUS809" s="12"/>
      <c r="EUT809" s="12"/>
      <c r="EUU809" s="12"/>
      <c r="EUV809" s="12"/>
      <c r="EUW809" s="12"/>
      <c r="EUX809" s="12"/>
      <c r="EUY809" s="12"/>
      <c r="EUZ809" s="12"/>
      <c r="EVA809" s="12"/>
      <c r="EVB809" s="12"/>
      <c r="EVC809" s="12"/>
      <c r="EVD809" s="12"/>
      <c r="EVE809" s="12"/>
      <c r="EVF809" s="12"/>
      <c r="EVG809" s="12"/>
      <c r="EVH809" s="12"/>
      <c r="EVI809" s="12"/>
      <c r="EVJ809" s="12"/>
      <c r="EVK809" s="12"/>
      <c r="EVL809" s="12"/>
      <c r="EVM809" s="12"/>
      <c r="EVN809" s="12"/>
      <c r="EVO809" s="12"/>
      <c r="EVP809" s="12"/>
      <c r="EVQ809" s="12"/>
      <c r="EVR809" s="12"/>
      <c r="EVS809" s="12"/>
      <c r="EVT809" s="12"/>
      <c r="EVU809" s="12"/>
      <c r="EVV809" s="12"/>
      <c r="EVW809" s="12"/>
      <c r="EVX809" s="12"/>
      <c r="EVY809" s="12"/>
      <c r="EVZ809" s="12"/>
      <c r="EWA809" s="12"/>
      <c r="EWB809" s="12"/>
      <c r="EWC809" s="12"/>
      <c r="EWD809" s="12"/>
      <c r="EWE809" s="12"/>
      <c r="EWF809" s="12"/>
      <c r="EWG809" s="12"/>
      <c r="EWH809" s="12"/>
      <c r="EWI809" s="12"/>
      <c r="EWJ809" s="12"/>
      <c r="EWK809" s="12"/>
      <c r="EWL809" s="12"/>
      <c r="EWM809" s="12"/>
      <c r="EWN809" s="12"/>
      <c r="EWO809" s="12"/>
      <c r="EWP809" s="12"/>
      <c r="EWQ809" s="12"/>
      <c r="EWR809" s="12"/>
      <c r="EWS809" s="12"/>
      <c r="EWT809" s="12"/>
      <c r="EWU809" s="12"/>
      <c r="EWV809" s="12"/>
      <c r="EWW809" s="12"/>
      <c r="EWX809" s="12"/>
      <c r="EWY809" s="12"/>
      <c r="EWZ809" s="12"/>
      <c r="EXA809" s="12"/>
      <c r="EXB809" s="12"/>
      <c r="EXC809" s="12"/>
      <c r="EXD809" s="12"/>
      <c r="EXE809" s="12"/>
      <c r="EXF809" s="12"/>
      <c r="EXG809" s="12"/>
      <c r="EXH809" s="12"/>
      <c r="EXI809" s="12"/>
      <c r="EXJ809" s="12"/>
      <c r="EXK809" s="12"/>
      <c r="EXL809" s="12"/>
      <c r="EXM809" s="12"/>
      <c r="EXN809" s="12"/>
      <c r="EXO809" s="12"/>
      <c r="EXP809" s="12"/>
      <c r="EXQ809" s="12"/>
      <c r="EXR809" s="12"/>
      <c r="EXS809" s="12"/>
      <c r="EXT809" s="12"/>
      <c r="EXU809" s="12"/>
      <c r="EXV809" s="12"/>
      <c r="EXW809" s="12"/>
      <c r="EXX809" s="12"/>
      <c r="EXY809" s="12"/>
      <c r="EXZ809" s="12"/>
      <c r="EYA809" s="12"/>
      <c r="EYB809" s="12"/>
      <c r="EYC809" s="12"/>
      <c r="EYD809" s="12"/>
      <c r="EYE809" s="12"/>
      <c r="EYF809" s="12"/>
      <c r="EYG809" s="12"/>
      <c r="EYH809" s="12"/>
      <c r="EYI809" s="12"/>
      <c r="EYJ809" s="12"/>
      <c r="EYK809" s="12"/>
      <c r="EYL809" s="12"/>
      <c r="EYM809" s="12"/>
      <c r="EYN809" s="12"/>
      <c r="EYO809" s="12"/>
      <c r="EYP809" s="12"/>
      <c r="EYQ809" s="12"/>
      <c r="EYR809" s="12"/>
      <c r="EYS809" s="12"/>
      <c r="EYT809" s="12"/>
      <c r="EYU809" s="12"/>
      <c r="EYV809" s="12"/>
      <c r="EYW809" s="12"/>
      <c r="EYX809" s="12"/>
      <c r="EYY809" s="12"/>
      <c r="EYZ809" s="12"/>
      <c r="EZA809" s="12"/>
      <c r="EZB809" s="12"/>
      <c r="EZC809" s="12"/>
      <c r="EZD809" s="12"/>
      <c r="EZE809" s="12"/>
      <c r="EZF809" s="12"/>
      <c r="EZG809" s="12"/>
      <c r="EZH809" s="12"/>
      <c r="EZI809" s="12"/>
      <c r="EZJ809" s="12"/>
      <c r="EZK809" s="12"/>
      <c r="EZL809" s="12"/>
      <c r="EZM809" s="12"/>
      <c r="EZN809" s="12"/>
      <c r="EZO809" s="12"/>
      <c r="EZP809" s="12"/>
      <c r="EZQ809" s="12"/>
      <c r="EZR809" s="12"/>
      <c r="EZS809" s="12"/>
      <c r="EZT809" s="12"/>
      <c r="EZU809" s="12"/>
      <c r="EZV809" s="12"/>
      <c r="EZW809" s="12"/>
      <c r="EZX809" s="12"/>
      <c r="EZY809" s="12"/>
      <c r="EZZ809" s="12"/>
      <c r="FAA809" s="12"/>
      <c r="FAB809" s="12"/>
      <c r="FAC809" s="12"/>
      <c r="FAD809" s="12"/>
      <c r="FAE809" s="12"/>
      <c r="FAF809" s="12"/>
      <c r="FAG809" s="12"/>
      <c r="FAH809" s="12"/>
      <c r="FAI809" s="12"/>
      <c r="FAJ809" s="12"/>
      <c r="FAK809" s="12"/>
      <c r="FAL809" s="12"/>
      <c r="FAM809" s="12"/>
      <c r="FAN809" s="12"/>
      <c r="FAO809" s="12"/>
      <c r="FAP809" s="12"/>
      <c r="FAQ809" s="12"/>
      <c r="FAR809" s="12"/>
      <c r="FAS809" s="12"/>
      <c r="FAT809" s="12"/>
      <c r="FAU809" s="12"/>
      <c r="FAV809" s="12"/>
      <c r="FAW809" s="12"/>
      <c r="FAX809" s="12"/>
      <c r="FAY809" s="12"/>
      <c r="FAZ809" s="12"/>
      <c r="FBA809" s="12"/>
      <c r="FBB809" s="12"/>
      <c r="FBC809" s="12"/>
      <c r="FBD809" s="12"/>
      <c r="FBE809" s="12"/>
      <c r="FBF809" s="12"/>
      <c r="FBG809" s="12"/>
      <c r="FBH809" s="12"/>
      <c r="FBI809" s="12"/>
      <c r="FBJ809" s="12"/>
      <c r="FBK809" s="12"/>
      <c r="FBL809" s="12"/>
      <c r="FBM809" s="12"/>
      <c r="FBN809" s="12"/>
      <c r="FBO809" s="12"/>
      <c r="FBP809" s="12"/>
      <c r="FBQ809" s="12"/>
      <c r="FBR809" s="12"/>
      <c r="FBS809" s="12"/>
      <c r="FBT809" s="12"/>
      <c r="FBU809" s="12"/>
      <c r="FBV809" s="12"/>
      <c r="FBW809" s="12"/>
      <c r="FBX809" s="12"/>
      <c r="FBY809" s="12"/>
      <c r="FBZ809" s="12"/>
      <c r="FCA809" s="12"/>
      <c r="FCB809" s="12"/>
      <c r="FCC809" s="12"/>
      <c r="FCD809" s="12"/>
      <c r="FCE809" s="12"/>
      <c r="FCF809" s="12"/>
      <c r="FCG809" s="12"/>
      <c r="FCH809" s="12"/>
      <c r="FCI809" s="12"/>
      <c r="FCJ809" s="12"/>
      <c r="FCK809" s="12"/>
      <c r="FCL809" s="12"/>
      <c r="FCM809" s="12"/>
      <c r="FCN809" s="12"/>
      <c r="FCO809" s="12"/>
      <c r="FCP809" s="12"/>
      <c r="FCQ809" s="12"/>
      <c r="FCR809" s="12"/>
      <c r="FCS809" s="12"/>
      <c r="FCT809" s="12"/>
      <c r="FCU809" s="12"/>
      <c r="FCV809" s="12"/>
      <c r="FCW809" s="12"/>
      <c r="FCX809" s="12"/>
      <c r="FCY809" s="12"/>
      <c r="FCZ809" s="12"/>
      <c r="FDA809" s="12"/>
      <c r="FDB809" s="12"/>
      <c r="FDC809" s="12"/>
      <c r="FDD809" s="12"/>
      <c r="FDE809" s="12"/>
      <c r="FDF809" s="12"/>
      <c r="FDG809" s="12"/>
      <c r="FDH809" s="12"/>
      <c r="FDI809" s="12"/>
      <c r="FDJ809" s="12"/>
      <c r="FDK809" s="12"/>
      <c r="FDL809" s="12"/>
      <c r="FDM809" s="12"/>
      <c r="FDN809" s="12"/>
      <c r="FDO809" s="12"/>
      <c r="FDP809" s="12"/>
      <c r="FDQ809" s="12"/>
      <c r="FDR809" s="12"/>
      <c r="FDS809" s="12"/>
      <c r="FDT809" s="12"/>
      <c r="FDU809" s="12"/>
      <c r="FDV809" s="12"/>
      <c r="FDW809" s="12"/>
      <c r="FDX809" s="12"/>
      <c r="FDY809" s="12"/>
      <c r="FDZ809" s="12"/>
      <c r="FEA809" s="12"/>
      <c r="FEB809" s="12"/>
      <c r="FEC809" s="12"/>
      <c r="FED809" s="12"/>
      <c r="FEE809" s="12"/>
      <c r="FEF809" s="12"/>
      <c r="FEG809" s="12"/>
      <c r="FEH809" s="12"/>
      <c r="FEI809" s="12"/>
      <c r="FEJ809" s="12"/>
      <c r="FEK809" s="12"/>
      <c r="FEL809" s="12"/>
      <c r="FEM809" s="12"/>
      <c r="FEN809" s="12"/>
      <c r="FEO809" s="12"/>
      <c r="FEP809" s="12"/>
      <c r="FEQ809" s="12"/>
      <c r="FER809" s="12"/>
      <c r="FES809" s="12"/>
      <c r="FET809" s="12"/>
      <c r="FEU809" s="12"/>
      <c r="FEV809" s="12"/>
      <c r="FEW809" s="12"/>
      <c r="FEX809" s="12"/>
      <c r="FEY809" s="12"/>
      <c r="FEZ809" s="12"/>
      <c r="FFA809" s="12"/>
      <c r="FFB809" s="12"/>
      <c r="FFC809" s="12"/>
      <c r="FFD809" s="12"/>
      <c r="FFE809" s="12"/>
      <c r="FFF809" s="12"/>
      <c r="FFG809" s="12"/>
      <c r="FFH809" s="12"/>
      <c r="FFI809" s="12"/>
      <c r="FFJ809" s="12"/>
      <c r="FFK809" s="12"/>
      <c r="FFL809" s="12"/>
      <c r="FFM809" s="12"/>
      <c r="FFN809" s="12"/>
      <c r="FFO809" s="12"/>
      <c r="FFP809" s="12"/>
      <c r="FFQ809" s="12"/>
      <c r="FFR809" s="12"/>
      <c r="FFS809" s="12"/>
      <c r="FFT809" s="12"/>
      <c r="FFU809" s="12"/>
      <c r="FFV809" s="12"/>
      <c r="FFW809" s="12"/>
      <c r="FFX809" s="12"/>
      <c r="FFY809" s="12"/>
      <c r="FFZ809" s="12"/>
      <c r="FGA809" s="12"/>
      <c r="FGB809" s="12"/>
      <c r="FGC809" s="12"/>
      <c r="FGD809" s="12"/>
      <c r="FGE809" s="12"/>
      <c r="FGF809" s="12"/>
      <c r="FGG809" s="12"/>
      <c r="FGH809" s="12"/>
      <c r="FGI809" s="12"/>
      <c r="FGJ809" s="12"/>
      <c r="FGK809" s="12"/>
      <c r="FGL809" s="12"/>
      <c r="FGM809" s="12"/>
      <c r="FGN809" s="12"/>
      <c r="FGO809" s="12"/>
      <c r="FGP809" s="12"/>
      <c r="FGQ809" s="12"/>
      <c r="FGR809" s="12"/>
      <c r="FGS809" s="12"/>
      <c r="FGT809" s="12"/>
      <c r="FGU809" s="12"/>
      <c r="FGV809" s="12"/>
      <c r="FGW809" s="12"/>
      <c r="FGX809" s="12"/>
      <c r="FGY809" s="12"/>
      <c r="FGZ809" s="12"/>
      <c r="FHA809" s="12"/>
      <c r="FHB809" s="12"/>
      <c r="FHC809" s="12"/>
      <c r="FHD809" s="12"/>
      <c r="FHE809" s="12"/>
      <c r="FHF809" s="12"/>
      <c r="FHG809" s="12"/>
      <c r="FHH809" s="12"/>
      <c r="FHI809" s="12"/>
      <c r="FHJ809" s="12"/>
      <c r="FHK809" s="12"/>
      <c r="FHL809" s="12"/>
      <c r="FHM809" s="12"/>
      <c r="FHN809" s="12"/>
      <c r="FHO809" s="12"/>
      <c r="FHP809" s="12"/>
      <c r="FHQ809" s="12"/>
      <c r="FHR809" s="12"/>
      <c r="FHS809" s="12"/>
      <c r="FHT809" s="12"/>
      <c r="FHU809" s="12"/>
      <c r="FHV809" s="12"/>
      <c r="FHW809" s="12"/>
      <c r="FHX809" s="12"/>
      <c r="FHY809" s="12"/>
      <c r="FHZ809" s="12"/>
      <c r="FIA809" s="12"/>
      <c r="FIB809" s="12"/>
      <c r="FIC809" s="12"/>
      <c r="FID809" s="12"/>
      <c r="FIE809" s="12"/>
      <c r="FIF809" s="12"/>
      <c r="FIG809" s="12"/>
      <c r="FIH809" s="12"/>
      <c r="FII809" s="12"/>
      <c r="FIJ809" s="12"/>
      <c r="FIK809" s="12"/>
      <c r="FIL809" s="12"/>
      <c r="FIM809" s="12"/>
      <c r="FIN809" s="12"/>
      <c r="FIO809" s="12"/>
      <c r="FIP809" s="12"/>
      <c r="FIQ809" s="12"/>
      <c r="FIR809" s="12"/>
      <c r="FIS809" s="12"/>
      <c r="FIT809" s="12"/>
      <c r="FIU809" s="12"/>
      <c r="FIV809" s="12"/>
      <c r="FIW809" s="12"/>
      <c r="FIX809" s="12"/>
      <c r="FIY809" s="12"/>
      <c r="FIZ809" s="12"/>
      <c r="FJA809" s="12"/>
      <c r="FJB809" s="12"/>
      <c r="FJC809" s="12"/>
      <c r="FJD809" s="12"/>
      <c r="FJE809" s="12"/>
      <c r="FJF809" s="12"/>
      <c r="FJG809" s="12"/>
      <c r="FJH809" s="12"/>
      <c r="FJI809" s="12"/>
      <c r="FJJ809" s="12"/>
      <c r="FJK809" s="12"/>
      <c r="FJL809" s="12"/>
      <c r="FJM809" s="12"/>
      <c r="FJN809" s="12"/>
      <c r="FJO809" s="12"/>
      <c r="FJP809" s="12"/>
      <c r="FJQ809" s="12"/>
      <c r="FJR809" s="12"/>
      <c r="FJS809" s="12"/>
      <c r="FJT809" s="12"/>
      <c r="FJU809" s="12"/>
      <c r="FJV809" s="12"/>
      <c r="FJW809" s="12"/>
      <c r="FJX809" s="12"/>
      <c r="FJY809" s="12"/>
      <c r="FJZ809" s="12"/>
      <c r="FKA809" s="12"/>
      <c r="FKB809" s="12"/>
      <c r="FKC809" s="12"/>
      <c r="FKD809" s="12"/>
      <c r="FKE809" s="12"/>
      <c r="FKF809" s="12"/>
      <c r="FKG809" s="12"/>
      <c r="FKH809" s="12"/>
      <c r="FKI809" s="12"/>
      <c r="FKJ809" s="12"/>
      <c r="FKK809" s="12"/>
      <c r="FKL809" s="12"/>
      <c r="FKM809" s="12"/>
      <c r="FKN809" s="12"/>
      <c r="FKO809" s="12"/>
      <c r="FKP809" s="12"/>
      <c r="FKQ809" s="12"/>
      <c r="FKR809" s="12"/>
      <c r="FKS809" s="12"/>
      <c r="FKT809" s="12"/>
      <c r="FKU809" s="12"/>
      <c r="FKV809" s="12"/>
      <c r="FKW809" s="12"/>
      <c r="FKX809" s="12"/>
      <c r="FKY809" s="12"/>
      <c r="FKZ809" s="12"/>
      <c r="FLA809" s="12"/>
      <c r="FLB809" s="12"/>
      <c r="FLC809" s="12"/>
      <c r="FLD809" s="12"/>
      <c r="FLE809" s="12"/>
      <c r="FLF809" s="12"/>
      <c r="FLG809" s="12"/>
      <c r="FLH809" s="12"/>
      <c r="FLI809" s="12"/>
      <c r="FLJ809" s="12"/>
      <c r="FLK809" s="12"/>
      <c r="FLL809" s="12"/>
      <c r="FLM809" s="12"/>
      <c r="FLN809" s="12"/>
      <c r="FLO809" s="12"/>
      <c r="FLP809" s="12"/>
      <c r="FLQ809" s="12"/>
      <c r="FLR809" s="12"/>
      <c r="FLS809" s="12"/>
      <c r="FLT809" s="12"/>
      <c r="FLU809" s="12"/>
      <c r="FLV809" s="12"/>
      <c r="FLW809" s="12"/>
      <c r="FLX809" s="12"/>
      <c r="FLY809" s="12"/>
      <c r="FLZ809" s="12"/>
      <c r="FMA809" s="12"/>
      <c r="FMB809" s="12"/>
      <c r="FMC809" s="12"/>
      <c r="FMD809" s="12"/>
      <c r="FME809" s="12"/>
      <c r="FMF809" s="12"/>
      <c r="FMG809" s="12"/>
      <c r="FMH809" s="12"/>
      <c r="FMI809" s="12"/>
      <c r="FMJ809" s="12"/>
      <c r="FMK809" s="12"/>
      <c r="FML809" s="12"/>
      <c r="FMM809" s="12"/>
      <c r="FMN809" s="12"/>
      <c r="FMO809" s="12"/>
      <c r="FMP809" s="12"/>
      <c r="FMQ809" s="12"/>
      <c r="FMR809" s="12"/>
      <c r="FMS809" s="12"/>
      <c r="FMT809" s="12"/>
      <c r="FMU809" s="12"/>
      <c r="FMV809" s="12"/>
      <c r="FMW809" s="12"/>
      <c r="FMX809" s="12"/>
      <c r="FMY809" s="12"/>
      <c r="FMZ809" s="12"/>
      <c r="FNA809" s="12"/>
      <c r="FNB809" s="12"/>
      <c r="FNC809" s="12"/>
      <c r="FND809" s="12"/>
      <c r="FNE809" s="12"/>
      <c r="FNF809" s="12"/>
      <c r="FNG809" s="12"/>
      <c r="FNH809" s="12"/>
      <c r="FNI809" s="12"/>
      <c r="FNJ809" s="12"/>
      <c r="FNK809" s="12"/>
      <c r="FNL809" s="12"/>
      <c r="FNM809" s="12"/>
      <c r="FNN809" s="12"/>
      <c r="FNO809" s="12"/>
      <c r="FNP809" s="12"/>
      <c r="FNQ809" s="12"/>
      <c r="FNR809" s="12"/>
      <c r="FNS809" s="12"/>
      <c r="FNT809" s="12"/>
      <c r="FNU809" s="12"/>
      <c r="FNV809" s="12"/>
      <c r="FNW809" s="12"/>
      <c r="FNX809" s="12"/>
      <c r="FNY809" s="12"/>
      <c r="FNZ809" s="12"/>
      <c r="FOA809" s="12"/>
      <c r="FOB809" s="12"/>
      <c r="FOC809" s="12"/>
      <c r="FOD809" s="12"/>
      <c r="FOE809" s="12"/>
      <c r="FOF809" s="12"/>
      <c r="FOG809" s="12"/>
      <c r="FOH809" s="12"/>
      <c r="FOI809" s="12"/>
      <c r="FOJ809" s="12"/>
      <c r="FOK809" s="12"/>
      <c r="FOL809" s="12"/>
      <c r="FOM809" s="12"/>
      <c r="FON809" s="12"/>
      <c r="FOO809" s="12"/>
      <c r="FOP809" s="12"/>
      <c r="FOQ809" s="12"/>
      <c r="FOR809" s="12"/>
      <c r="FOS809" s="12"/>
      <c r="FOT809" s="12"/>
      <c r="FOU809" s="12"/>
      <c r="FOV809" s="12"/>
      <c r="FOW809" s="12"/>
      <c r="FOX809" s="12"/>
      <c r="FOY809" s="12"/>
      <c r="FOZ809" s="12"/>
      <c r="FPA809" s="12"/>
      <c r="FPB809" s="12"/>
      <c r="FPC809" s="12"/>
      <c r="FPD809" s="12"/>
      <c r="FPE809" s="12"/>
      <c r="FPF809" s="12"/>
      <c r="FPG809" s="12"/>
      <c r="FPH809" s="12"/>
      <c r="FPI809" s="12"/>
      <c r="FPJ809" s="12"/>
      <c r="FPK809" s="12"/>
      <c r="FPL809" s="12"/>
      <c r="FPM809" s="12"/>
      <c r="FPN809" s="12"/>
      <c r="FPO809" s="12"/>
      <c r="FPP809" s="12"/>
      <c r="FPQ809" s="12"/>
      <c r="FPR809" s="12"/>
      <c r="FPS809" s="12"/>
      <c r="FPT809" s="12"/>
      <c r="FPU809" s="12"/>
      <c r="FPV809" s="12"/>
      <c r="FPW809" s="12"/>
      <c r="FPX809" s="12"/>
      <c r="FPY809" s="12"/>
      <c r="FPZ809" s="12"/>
      <c r="FQA809" s="12"/>
      <c r="FQB809" s="12"/>
      <c r="FQC809" s="12"/>
      <c r="FQD809" s="12"/>
      <c r="FQE809" s="12"/>
      <c r="FQF809" s="12"/>
      <c r="FQG809" s="12"/>
      <c r="FQH809" s="12"/>
      <c r="FQI809" s="12"/>
      <c r="FQJ809" s="12"/>
      <c r="FQK809" s="12"/>
      <c r="FQL809" s="12"/>
      <c r="FQM809" s="12"/>
      <c r="FQN809" s="12"/>
      <c r="FQO809" s="12"/>
      <c r="FQP809" s="12"/>
      <c r="FQQ809" s="12"/>
      <c r="FQR809" s="12"/>
      <c r="FQS809" s="12"/>
      <c r="FQT809" s="12"/>
      <c r="FQU809" s="12"/>
      <c r="FQV809" s="12"/>
      <c r="FQW809" s="12"/>
      <c r="FQX809" s="12"/>
      <c r="FQY809" s="12"/>
      <c r="FQZ809" s="12"/>
      <c r="FRA809" s="12"/>
      <c r="FRB809" s="12"/>
      <c r="FRC809" s="12"/>
      <c r="FRD809" s="12"/>
      <c r="FRE809" s="12"/>
      <c r="FRF809" s="12"/>
      <c r="FRG809" s="12"/>
      <c r="FRH809" s="12"/>
      <c r="FRI809" s="12"/>
      <c r="FRJ809" s="12"/>
      <c r="FRK809" s="12"/>
      <c r="FRL809" s="12"/>
      <c r="FRM809" s="12"/>
      <c r="FRN809" s="12"/>
      <c r="FRO809" s="12"/>
      <c r="FRP809" s="12"/>
      <c r="FRQ809" s="12"/>
      <c r="FRR809" s="12"/>
      <c r="FRS809" s="12"/>
      <c r="FRT809" s="12"/>
      <c r="FRU809" s="12"/>
      <c r="FRV809" s="12"/>
      <c r="FRW809" s="12"/>
      <c r="FRX809" s="12"/>
      <c r="FRY809" s="12"/>
      <c r="FRZ809" s="12"/>
      <c r="FSA809" s="12"/>
      <c r="FSB809" s="12"/>
      <c r="FSC809" s="12"/>
      <c r="FSD809" s="12"/>
      <c r="FSE809" s="12"/>
      <c r="FSF809" s="12"/>
      <c r="FSG809" s="12"/>
      <c r="FSH809" s="12"/>
      <c r="FSI809" s="12"/>
      <c r="FSJ809" s="12"/>
      <c r="FSK809" s="12"/>
      <c r="FSL809" s="12"/>
      <c r="FSM809" s="12"/>
      <c r="FSN809" s="12"/>
      <c r="FSO809" s="12"/>
      <c r="FSP809" s="12"/>
      <c r="FSQ809" s="12"/>
      <c r="FSR809" s="12"/>
      <c r="FSS809" s="12"/>
      <c r="FST809" s="12"/>
      <c r="FSU809" s="12"/>
      <c r="FSV809" s="12"/>
      <c r="FSW809" s="12"/>
      <c r="FSX809" s="12"/>
      <c r="FSY809" s="12"/>
      <c r="FSZ809" s="12"/>
      <c r="FTA809" s="12"/>
      <c r="FTB809" s="12"/>
      <c r="FTC809" s="12"/>
      <c r="FTD809" s="12"/>
      <c r="FTE809" s="12"/>
      <c r="FTF809" s="12"/>
      <c r="FTG809" s="12"/>
      <c r="FTH809" s="12"/>
      <c r="FTI809" s="12"/>
      <c r="FTJ809" s="12"/>
      <c r="FTK809" s="12"/>
      <c r="FTL809" s="12"/>
      <c r="FTM809" s="12"/>
      <c r="FTN809" s="12"/>
      <c r="FTO809" s="12"/>
      <c r="FTP809" s="12"/>
      <c r="FTQ809" s="12"/>
      <c r="FTR809" s="12"/>
      <c r="FTS809" s="12"/>
      <c r="FTT809" s="12"/>
      <c r="FTU809" s="12"/>
      <c r="FTV809" s="12"/>
      <c r="FTW809" s="12"/>
      <c r="FTX809" s="12"/>
      <c r="FTY809" s="12"/>
      <c r="FTZ809" s="12"/>
      <c r="FUA809" s="12"/>
      <c r="FUB809" s="12"/>
      <c r="FUC809" s="12"/>
      <c r="FUD809" s="12"/>
      <c r="FUE809" s="12"/>
      <c r="FUF809" s="12"/>
      <c r="FUG809" s="12"/>
      <c r="FUH809" s="12"/>
      <c r="FUI809" s="12"/>
      <c r="FUJ809" s="12"/>
      <c r="FUK809" s="12"/>
      <c r="FUL809" s="12"/>
      <c r="FUM809" s="12"/>
      <c r="FUN809" s="12"/>
      <c r="FUO809" s="12"/>
      <c r="FUP809" s="12"/>
      <c r="FUQ809" s="12"/>
      <c r="FUR809" s="12"/>
      <c r="FUS809" s="12"/>
      <c r="FUT809" s="12"/>
      <c r="FUU809" s="12"/>
      <c r="FUV809" s="12"/>
      <c r="FUW809" s="12"/>
      <c r="FUX809" s="12"/>
      <c r="FUY809" s="12"/>
      <c r="FUZ809" s="12"/>
      <c r="FVA809" s="12"/>
      <c r="FVB809" s="12"/>
      <c r="FVC809" s="12"/>
      <c r="FVD809" s="12"/>
      <c r="FVE809" s="12"/>
      <c r="FVF809" s="12"/>
      <c r="FVG809" s="12"/>
      <c r="FVH809" s="12"/>
      <c r="FVI809" s="12"/>
      <c r="FVJ809" s="12"/>
      <c r="FVK809" s="12"/>
      <c r="FVL809" s="12"/>
      <c r="FVM809" s="12"/>
      <c r="FVN809" s="12"/>
      <c r="FVO809" s="12"/>
      <c r="FVP809" s="12"/>
      <c r="FVQ809" s="12"/>
      <c r="FVR809" s="12"/>
      <c r="FVS809" s="12"/>
      <c r="FVT809" s="12"/>
      <c r="FVU809" s="12"/>
      <c r="FVV809" s="12"/>
      <c r="FVW809" s="12"/>
      <c r="FVX809" s="12"/>
      <c r="FVY809" s="12"/>
      <c r="FVZ809" s="12"/>
      <c r="FWA809" s="12"/>
      <c r="FWB809" s="12"/>
      <c r="FWC809" s="12"/>
      <c r="FWD809" s="12"/>
      <c r="FWE809" s="12"/>
      <c r="FWF809" s="12"/>
      <c r="FWG809" s="12"/>
      <c r="FWH809" s="12"/>
      <c r="FWI809" s="12"/>
      <c r="FWJ809" s="12"/>
      <c r="FWK809" s="12"/>
      <c r="FWL809" s="12"/>
      <c r="FWM809" s="12"/>
      <c r="FWN809" s="12"/>
      <c r="FWO809" s="12"/>
      <c r="FWP809" s="12"/>
      <c r="FWQ809" s="12"/>
      <c r="FWR809" s="12"/>
      <c r="FWS809" s="12"/>
      <c r="FWT809" s="12"/>
      <c r="FWU809" s="12"/>
      <c r="FWV809" s="12"/>
      <c r="FWW809" s="12"/>
      <c r="FWX809" s="12"/>
      <c r="FWY809" s="12"/>
      <c r="FWZ809" s="12"/>
      <c r="FXA809" s="12"/>
      <c r="FXB809" s="12"/>
      <c r="FXC809" s="12"/>
      <c r="FXD809" s="12"/>
      <c r="FXE809" s="12"/>
      <c r="FXF809" s="12"/>
      <c r="FXG809" s="12"/>
      <c r="FXH809" s="12"/>
      <c r="FXI809" s="12"/>
      <c r="FXJ809" s="12"/>
      <c r="FXK809" s="12"/>
      <c r="FXL809" s="12"/>
      <c r="FXM809" s="12"/>
      <c r="FXN809" s="12"/>
      <c r="FXO809" s="12"/>
      <c r="FXP809" s="12"/>
      <c r="FXQ809" s="12"/>
      <c r="FXR809" s="12"/>
      <c r="FXS809" s="12"/>
      <c r="FXT809" s="12"/>
      <c r="FXU809" s="12"/>
      <c r="FXV809" s="12"/>
      <c r="FXW809" s="12"/>
      <c r="FXX809" s="12"/>
      <c r="FXY809" s="12"/>
      <c r="FXZ809" s="12"/>
      <c r="FYA809" s="12"/>
      <c r="FYB809" s="12"/>
      <c r="FYC809" s="12"/>
      <c r="FYD809" s="12"/>
      <c r="FYE809" s="12"/>
      <c r="FYF809" s="12"/>
      <c r="FYG809" s="12"/>
      <c r="FYH809" s="12"/>
      <c r="FYI809" s="12"/>
      <c r="FYJ809" s="12"/>
      <c r="FYK809" s="12"/>
      <c r="FYL809" s="12"/>
      <c r="FYM809" s="12"/>
      <c r="FYN809" s="12"/>
      <c r="FYO809" s="12"/>
      <c r="FYP809" s="12"/>
      <c r="FYQ809" s="12"/>
      <c r="FYR809" s="12"/>
      <c r="FYS809" s="12"/>
      <c r="FYT809" s="12"/>
      <c r="FYU809" s="12"/>
      <c r="FYV809" s="12"/>
      <c r="FYW809" s="12"/>
      <c r="FYX809" s="12"/>
      <c r="FYY809" s="12"/>
      <c r="FYZ809" s="12"/>
      <c r="FZA809" s="12"/>
      <c r="FZB809" s="12"/>
      <c r="FZC809" s="12"/>
      <c r="FZD809" s="12"/>
      <c r="FZE809" s="12"/>
      <c r="FZF809" s="12"/>
      <c r="FZG809" s="12"/>
      <c r="FZH809" s="12"/>
      <c r="FZI809" s="12"/>
      <c r="FZJ809" s="12"/>
      <c r="FZK809" s="12"/>
      <c r="FZL809" s="12"/>
      <c r="FZM809" s="12"/>
      <c r="FZN809" s="12"/>
      <c r="FZO809" s="12"/>
      <c r="FZP809" s="12"/>
      <c r="FZQ809" s="12"/>
      <c r="FZR809" s="12"/>
      <c r="FZS809" s="12"/>
      <c r="FZT809" s="12"/>
      <c r="FZU809" s="12"/>
      <c r="FZV809" s="12"/>
      <c r="FZW809" s="12"/>
      <c r="FZX809" s="12"/>
      <c r="FZY809" s="12"/>
      <c r="FZZ809" s="12"/>
      <c r="GAA809" s="12"/>
      <c r="GAB809" s="12"/>
      <c r="GAC809" s="12"/>
      <c r="GAD809" s="12"/>
      <c r="GAE809" s="12"/>
      <c r="GAF809" s="12"/>
      <c r="GAG809" s="12"/>
      <c r="GAH809" s="12"/>
      <c r="GAI809" s="12"/>
      <c r="GAJ809" s="12"/>
      <c r="GAK809" s="12"/>
      <c r="GAL809" s="12"/>
      <c r="GAM809" s="12"/>
      <c r="GAN809" s="12"/>
      <c r="GAO809" s="12"/>
      <c r="GAP809" s="12"/>
      <c r="GAQ809" s="12"/>
      <c r="GAR809" s="12"/>
      <c r="GAS809" s="12"/>
      <c r="GAT809" s="12"/>
      <c r="GAU809" s="12"/>
      <c r="GAV809" s="12"/>
      <c r="GAW809" s="12"/>
      <c r="GAX809" s="12"/>
      <c r="GAY809" s="12"/>
      <c r="GAZ809" s="12"/>
      <c r="GBA809" s="12"/>
      <c r="GBB809" s="12"/>
      <c r="GBC809" s="12"/>
      <c r="GBD809" s="12"/>
      <c r="GBE809" s="12"/>
      <c r="GBF809" s="12"/>
      <c r="GBG809" s="12"/>
      <c r="GBH809" s="12"/>
      <c r="GBI809" s="12"/>
      <c r="GBJ809" s="12"/>
      <c r="GBK809" s="12"/>
      <c r="GBL809" s="12"/>
      <c r="GBM809" s="12"/>
      <c r="GBN809" s="12"/>
      <c r="GBO809" s="12"/>
      <c r="GBP809" s="12"/>
      <c r="GBQ809" s="12"/>
      <c r="GBR809" s="12"/>
      <c r="GBS809" s="12"/>
      <c r="GBT809" s="12"/>
      <c r="GBU809" s="12"/>
      <c r="GBV809" s="12"/>
      <c r="GBW809" s="12"/>
      <c r="GBX809" s="12"/>
      <c r="GBY809" s="12"/>
      <c r="GBZ809" s="12"/>
      <c r="GCA809" s="12"/>
      <c r="GCB809" s="12"/>
      <c r="GCC809" s="12"/>
      <c r="GCD809" s="12"/>
      <c r="GCE809" s="12"/>
      <c r="GCF809" s="12"/>
      <c r="GCG809" s="12"/>
      <c r="GCH809" s="12"/>
      <c r="GCI809" s="12"/>
      <c r="GCJ809" s="12"/>
      <c r="GCK809" s="12"/>
      <c r="GCL809" s="12"/>
      <c r="GCM809" s="12"/>
      <c r="GCN809" s="12"/>
      <c r="GCO809" s="12"/>
      <c r="GCP809" s="12"/>
      <c r="GCQ809" s="12"/>
      <c r="GCR809" s="12"/>
      <c r="GCS809" s="12"/>
      <c r="GCT809" s="12"/>
      <c r="GCU809" s="12"/>
      <c r="GCV809" s="12"/>
      <c r="GCW809" s="12"/>
      <c r="GCX809" s="12"/>
      <c r="GCY809" s="12"/>
      <c r="GCZ809" s="12"/>
      <c r="GDA809" s="12"/>
      <c r="GDB809" s="12"/>
      <c r="GDC809" s="12"/>
      <c r="GDD809" s="12"/>
      <c r="GDE809" s="12"/>
      <c r="GDF809" s="12"/>
      <c r="GDG809" s="12"/>
      <c r="GDH809" s="12"/>
      <c r="GDI809" s="12"/>
      <c r="GDJ809" s="12"/>
      <c r="GDK809" s="12"/>
      <c r="GDL809" s="12"/>
      <c r="GDM809" s="12"/>
      <c r="GDN809" s="12"/>
      <c r="GDO809" s="12"/>
      <c r="GDP809" s="12"/>
      <c r="GDQ809" s="12"/>
      <c r="GDR809" s="12"/>
      <c r="GDS809" s="12"/>
      <c r="GDT809" s="12"/>
      <c r="GDU809" s="12"/>
      <c r="GDV809" s="12"/>
      <c r="GDW809" s="12"/>
      <c r="GDX809" s="12"/>
      <c r="GDY809" s="12"/>
      <c r="GDZ809" s="12"/>
      <c r="GEA809" s="12"/>
      <c r="GEB809" s="12"/>
      <c r="GEC809" s="12"/>
      <c r="GED809" s="12"/>
      <c r="GEE809" s="12"/>
      <c r="GEF809" s="12"/>
      <c r="GEG809" s="12"/>
      <c r="GEH809" s="12"/>
      <c r="GEI809" s="12"/>
      <c r="GEJ809" s="12"/>
      <c r="GEK809" s="12"/>
      <c r="GEL809" s="12"/>
      <c r="GEM809" s="12"/>
      <c r="GEN809" s="12"/>
      <c r="GEO809" s="12"/>
      <c r="GEP809" s="12"/>
      <c r="GEQ809" s="12"/>
      <c r="GER809" s="12"/>
      <c r="GES809" s="12"/>
      <c r="GET809" s="12"/>
      <c r="GEU809" s="12"/>
      <c r="GEV809" s="12"/>
      <c r="GEW809" s="12"/>
      <c r="GEX809" s="12"/>
      <c r="GEY809" s="12"/>
      <c r="GEZ809" s="12"/>
      <c r="GFA809" s="12"/>
      <c r="GFB809" s="12"/>
      <c r="GFC809" s="12"/>
      <c r="GFD809" s="12"/>
      <c r="GFE809" s="12"/>
      <c r="GFF809" s="12"/>
      <c r="GFG809" s="12"/>
      <c r="GFH809" s="12"/>
      <c r="GFI809" s="12"/>
      <c r="GFJ809" s="12"/>
      <c r="GFK809" s="12"/>
      <c r="GFL809" s="12"/>
      <c r="GFM809" s="12"/>
      <c r="GFN809" s="12"/>
      <c r="GFO809" s="12"/>
      <c r="GFP809" s="12"/>
      <c r="GFQ809" s="12"/>
      <c r="GFR809" s="12"/>
      <c r="GFS809" s="12"/>
      <c r="GFT809" s="12"/>
      <c r="GFU809" s="12"/>
      <c r="GFV809" s="12"/>
      <c r="GFW809" s="12"/>
      <c r="GFX809" s="12"/>
      <c r="GFY809" s="12"/>
      <c r="GFZ809" s="12"/>
      <c r="GGA809" s="12"/>
      <c r="GGB809" s="12"/>
      <c r="GGC809" s="12"/>
      <c r="GGD809" s="12"/>
      <c r="GGE809" s="12"/>
      <c r="GGF809" s="12"/>
      <c r="GGG809" s="12"/>
      <c r="GGH809" s="12"/>
      <c r="GGI809" s="12"/>
      <c r="GGJ809" s="12"/>
      <c r="GGK809" s="12"/>
      <c r="GGL809" s="12"/>
      <c r="GGM809" s="12"/>
      <c r="GGN809" s="12"/>
      <c r="GGO809" s="12"/>
      <c r="GGP809" s="12"/>
      <c r="GGQ809" s="12"/>
      <c r="GGR809" s="12"/>
      <c r="GGS809" s="12"/>
      <c r="GGT809" s="12"/>
      <c r="GGU809" s="12"/>
      <c r="GGV809" s="12"/>
      <c r="GGW809" s="12"/>
      <c r="GGX809" s="12"/>
      <c r="GGY809" s="12"/>
      <c r="GGZ809" s="12"/>
      <c r="GHA809" s="12"/>
      <c r="GHB809" s="12"/>
      <c r="GHC809" s="12"/>
      <c r="GHD809" s="12"/>
      <c r="GHE809" s="12"/>
      <c r="GHF809" s="12"/>
      <c r="GHG809" s="12"/>
      <c r="GHH809" s="12"/>
      <c r="GHI809" s="12"/>
      <c r="GHJ809" s="12"/>
      <c r="GHK809" s="12"/>
      <c r="GHL809" s="12"/>
      <c r="GHM809" s="12"/>
      <c r="GHN809" s="12"/>
      <c r="GHO809" s="12"/>
      <c r="GHP809" s="12"/>
      <c r="GHQ809" s="12"/>
      <c r="GHR809" s="12"/>
      <c r="GHS809" s="12"/>
      <c r="GHT809" s="12"/>
      <c r="GHU809" s="12"/>
      <c r="GHV809" s="12"/>
      <c r="GHW809" s="12"/>
      <c r="GHX809" s="12"/>
      <c r="GHY809" s="12"/>
      <c r="GHZ809" s="12"/>
      <c r="GIA809" s="12"/>
      <c r="GIB809" s="12"/>
      <c r="GIC809" s="12"/>
      <c r="GID809" s="12"/>
      <c r="GIE809" s="12"/>
      <c r="GIF809" s="12"/>
      <c r="GIG809" s="12"/>
      <c r="GIH809" s="12"/>
      <c r="GII809" s="12"/>
      <c r="GIJ809" s="12"/>
      <c r="GIK809" s="12"/>
      <c r="GIL809" s="12"/>
      <c r="GIM809" s="12"/>
      <c r="GIN809" s="12"/>
      <c r="GIO809" s="12"/>
      <c r="GIP809" s="12"/>
      <c r="GIQ809" s="12"/>
      <c r="GIR809" s="12"/>
      <c r="GIS809" s="12"/>
      <c r="GIT809" s="12"/>
      <c r="GIU809" s="12"/>
      <c r="GIV809" s="12"/>
      <c r="GIW809" s="12"/>
      <c r="GIX809" s="12"/>
      <c r="GIY809" s="12"/>
      <c r="GIZ809" s="12"/>
      <c r="GJA809" s="12"/>
      <c r="GJB809" s="12"/>
      <c r="GJC809" s="12"/>
      <c r="GJD809" s="12"/>
      <c r="GJE809" s="12"/>
      <c r="GJF809" s="12"/>
      <c r="GJG809" s="12"/>
      <c r="GJH809" s="12"/>
      <c r="GJI809" s="12"/>
      <c r="GJJ809" s="12"/>
      <c r="GJK809" s="12"/>
      <c r="GJL809" s="12"/>
      <c r="GJM809" s="12"/>
      <c r="GJN809" s="12"/>
      <c r="GJO809" s="12"/>
      <c r="GJP809" s="12"/>
      <c r="GJQ809" s="12"/>
      <c r="GJR809" s="12"/>
      <c r="GJS809" s="12"/>
      <c r="GJT809" s="12"/>
      <c r="GJU809" s="12"/>
      <c r="GJV809" s="12"/>
      <c r="GJW809" s="12"/>
      <c r="GJX809" s="12"/>
      <c r="GJY809" s="12"/>
      <c r="GJZ809" s="12"/>
      <c r="GKA809" s="12"/>
      <c r="GKB809" s="12"/>
      <c r="GKC809" s="12"/>
      <c r="GKD809" s="12"/>
      <c r="GKE809" s="12"/>
      <c r="GKF809" s="12"/>
      <c r="GKG809" s="12"/>
      <c r="GKH809" s="12"/>
      <c r="GKI809" s="12"/>
      <c r="GKJ809" s="12"/>
      <c r="GKK809" s="12"/>
      <c r="GKL809" s="12"/>
      <c r="GKM809" s="12"/>
      <c r="GKN809" s="12"/>
      <c r="GKO809" s="12"/>
      <c r="GKP809" s="12"/>
      <c r="GKQ809" s="12"/>
      <c r="GKR809" s="12"/>
      <c r="GKS809" s="12"/>
      <c r="GKT809" s="12"/>
      <c r="GKU809" s="12"/>
      <c r="GKV809" s="12"/>
      <c r="GKW809" s="12"/>
      <c r="GKX809" s="12"/>
      <c r="GKY809" s="12"/>
      <c r="GKZ809" s="12"/>
      <c r="GLA809" s="12"/>
      <c r="GLB809" s="12"/>
      <c r="GLC809" s="12"/>
      <c r="GLD809" s="12"/>
      <c r="GLE809" s="12"/>
      <c r="GLF809" s="12"/>
      <c r="GLG809" s="12"/>
      <c r="GLH809" s="12"/>
      <c r="GLI809" s="12"/>
      <c r="GLJ809" s="12"/>
      <c r="GLK809" s="12"/>
      <c r="GLL809" s="12"/>
      <c r="GLM809" s="12"/>
      <c r="GLN809" s="12"/>
      <c r="GLO809" s="12"/>
      <c r="GLP809" s="12"/>
      <c r="GLQ809" s="12"/>
      <c r="GLR809" s="12"/>
      <c r="GLS809" s="12"/>
      <c r="GLT809" s="12"/>
      <c r="GLU809" s="12"/>
      <c r="GLV809" s="12"/>
      <c r="GLW809" s="12"/>
      <c r="GLX809" s="12"/>
      <c r="GLY809" s="12"/>
      <c r="GLZ809" s="12"/>
      <c r="GMA809" s="12"/>
      <c r="GMB809" s="12"/>
      <c r="GMC809" s="12"/>
      <c r="GMD809" s="12"/>
      <c r="GME809" s="12"/>
      <c r="GMF809" s="12"/>
      <c r="GMG809" s="12"/>
      <c r="GMH809" s="12"/>
      <c r="GMI809" s="12"/>
      <c r="GMJ809" s="12"/>
      <c r="GMK809" s="12"/>
      <c r="GML809" s="12"/>
      <c r="GMM809" s="12"/>
      <c r="GMN809" s="12"/>
      <c r="GMO809" s="12"/>
      <c r="GMP809" s="12"/>
      <c r="GMQ809" s="12"/>
      <c r="GMR809" s="12"/>
      <c r="GMS809" s="12"/>
      <c r="GMT809" s="12"/>
      <c r="GMU809" s="12"/>
      <c r="GMV809" s="12"/>
      <c r="GMW809" s="12"/>
      <c r="GMX809" s="12"/>
      <c r="GMY809" s="12"/>
      <c r="GMZ809" s="12"/>
      <c r="GNA809" s="12"/>
      <c r="GNB809" s="12"/>
      <c r="GNC809" s="12"/>
      <c r="GND809" s="12"/>
      <c r="GNE809" s="12"/>
      <c r="GNF809" s="12"/>
      <c r="GNG809" s="12"/>
      <c r="GNH809" s="12"/>
      <c r="GNI809" s="12"/>
      <c r="GNJ809" s="12"/>
      <c r="GNK809" s="12"/>
      <c r="GNL809" s="12"/>
      <c r="GNM809" s="12"/>
      <c r="GNN809" s="12"/>
      <c r="GNO809" s="12"/>
      <c r="GNP809" s="12"/>
      <c r="GNQ809" s="12"/>
      <c r="GNR809" s="12"/>
      <c r="GNS809" s="12"/>
      <c r="GNT809" s="12"/>
      <c r="GNU809" s="12"/>
      <c r="GNV809" s="12"/>
      <c r="GNW809" s="12"/>
      <c r="GNX809" s="12"/>
      <c r="GNY809" s="12"/>
      <c r="GNZ809" s="12"/>
      <c r="GOA809" s="12"/>
      <c r="GOB809" s="12"/>
      <c r="GOC809" s="12"/>
      <c r="GOD809" s="12"/>
      <c r="GOE809" s="12"/>
      <c r="GOF809" s="12"/>
      <c r="GOG809" s="12"/>
      <c r="GOH809" s="12"/>
      <c r="GOI809" s="12"/>
      <c r="GOJ809" s="12"/>
      <c r="GOK809" s="12"/>
      <c r="GOL809" s="12"/>
      <c r="GOM809" s="12"/>
      <c r="GON809" s="12"/>
      <c r="GOO809" s="12"/>
      <c r="GOP809" s="12"/>
      <c r="GOQ809" s="12"/>
      <c r="GOR809" s="12"/>
      <c r="GOS809" s="12"/>
      <c r="GOT809" s="12"/>
      <c r="GOU809" s="12"/>
      <c r="GOV809" s="12"/>
      <c r="GOW809" s="12"/>
      <c r="GOX809" s="12"/>
      <c r="GOY809" s="12"/>
      <c r="GOZ809" s="12"/>
      <c r="GPA809" s="12"/>
      <c r="GPB809" s="12"/>
      <c r="GPC809" s="12"/>
      <c r="GPD809" s="12"/>
      <c r="GPE809" s="12"/>
      <c r="GPF809" s="12"/>
      <c r="GPG809" s="12"/>
      <c r="GPH809" s="12"/>
      <c r="GPI809" s="12"/>
      <c r="GPJ809" s="12"/>
      <c r="GPK809" s="12"/>
      <c r="GPL809" s="12"/>
      <c r="GPM809" s="12"/>
      <c r="GPN809" s="12"/>
      <c r="GPO809" s="12"/>
      <c r="GPP809" s="12"/>
      <c r="GPQ809" s="12"/>
      <c r="GPR809" s="12"/>
      <c r="GPS809" s="12"/>
      <c r="GPT809" s="12"/>
      <c r="GPU809" s="12"/>
      <c r="GPV809" s="12"/>
      <c r="GPW809" s="12"/>
      <c r="GPX809" s="12"/>
      <c r="GPY809" s="12"/>
      <c r="GPZ809" s="12"/>
      <c r="GQA809" s="12"/>
      <c r="GQB809" s="12"/>
      <c r="GQC809" s="12"/>
      <c r="GQD809" s="12"/>
      <c r="GQE809" s="12"/>
      <c r="GQF809" s="12"/>
      <c r="GQG809" s="12"/>
      <c r="GQH809" s="12"/>
      <c r="GQI809" s="12"/>
      <c r="GQJ809" s="12"/>
      <c r="GQK809" s="12"/>
      <c r="GQL809" s="12"/>
      <c r="GQM809" s="12"/>
      <c r="GQN809" s="12"/>
      <c r="GQO809" s="12"/>
      <c r="GQP809" s="12"/>
      <c r="GQQ809" s="12"/>
      <c r="GQR809" s="12"/>
      <c r="GQS809" s="12"/>
      <c r="GQT809" s="12"/>
      <c r="GQU809" s="12"/>
      <c r="GQV809" s="12"/>
      <c r="GQW809" s="12"/>
      <c r="GQX809" s="12"/>
      <c r="GQY809" s="12"/>
      <c r="GQZ809" s="12"/>
      <c r="GRA809" s="12"/>
      <c r="GRB809" s="12"/>
      <c r="GRC809" s="12"/>
      <c r="GRD809" s="12"/>
      <c r="GRE809" s="12"/>
      <c r="GRF809" s="12"/>
      <c r="GRG809" s="12"/>
      <c r="GRH809" s="12"/>
      <c r="GRI809" s="12"/>
      <c r="GRJ809" s="12"/>
      <c r="GRK809" s="12"/>
      <c r="GRL809" s="12"/>
      <c r="GRM809" s="12"/>
      <c r="GRN809" s="12"/>
      <c r="GRO809" s="12"/>
      <c r="GRP809" s="12"/>
      <c r="GRQ809" s="12"/>
      <c r="GRR809" s="12"/>
      <c r="GRS809" s="12"/>
      <c r="GRT809" s="12"/>
      <c r="GRU809" s="12"/>
      <c r="GRV809" s="12"/>
      <c r="GRW809" s="12"/>
      <c r="GRX809" s="12"/>
      <c r="GRY809" s="12"/>
      <c r="GRZ809" s="12"/>
      <c r="GSA809" s="12"/>
      <c r="GSB809" s="12"/>
      <c r="GSC809" s="12"/>
      <c r="GSD809" s="12"/>
      <c r="GSE809" s="12"/>
      <c r="GSF809" s="12"/>
      <c r="GSG809" s="12"/>
      <c r="GSH809" s="12"/>
      <c r="GSI809" s="12"/>
      <c r="GSJ809" s="12"/>
      <c r="GSK809" s="12"/>
      <c r="GSL809" s="12"/>
      <c r="GSM809" s="12"/>
      <c r="GSN809" s="12"/>
      <c r="GSO809" s="12"/>
      <c r="GSP809" s="12"/>
      <c r="GSQ809" s="12"/>
      <c r="GSR809" s="12"/>
      <c r="GSS809" s="12"/>
      <c r="GST809" s="12"/>
      <c r="GSU809" s="12"/>
      <c r="GSV809" s="12"/>
      <c r="GSW809" s="12"/>
      <c r="GSX809" s="12"/>
      <c r="GSY809" s="12"/>
      <c r="GSZ809" s="12"/>
      <c r="GTA809" s="12"/>
      <c r="GTB809" s="12"/>
      <c r="GTC809" s="12"/>
      <c r="GTD809" s="12"/>
      <c r="GTE809" s="12"/>
      <c r="GTF809" s="12"/>
      <c r="GTG809" s="12"/>
      <c r="GTH809" s="12"/>
      <c r="GTI809" s="12"/>
      <c r="GTJ809" s="12"/>
      <c r="GTK809" s="12"/>
      <c r="GTL809" s="12"/>
      <c r="GTM809" s="12"/>
      <c r="GTN809" s="12"/>
      <c r="GTO809" s="12"/>
      <c r="GTP809" s="12"/>
      <c r="GTQ809" s="12"/>
      <c r="GTR809" s="12"/>
      <c r="GTS809" s="12"/>
      <c r="GTT809" s="12"/>
      <c r="GTU809" s="12"/>
      <c r="GTV809" s="12"/>
      <c r="GTW809" s="12"/>
      <c r="GTX809" s="12"/>
      <c r="GTY809" s="12"/>
      <c r="GTZ809" s="12"/>
      <c r="GUA809" s="12"/>
      <c r="GUB809" s="12"/>
      <c r="GUC809" s="12"/>
      <c r="GUD809" s="12"/>
      <c r="GUE809" s="12"/>
      <c r="GUF809" s="12"/>
      <c r="GUG809" s="12"/>
      <c r="GUH809" s="12"/>
      <c r="GUI809" s="12"/>
      <c r="GUJ809" s="12"/>
      <c r="GUK809" s="12"/>
      <c r="GUL809" s="12"/>
      <c r="GUM809" s="12"/>
      <c r="GUN809" s="12"/>
      <c r="GUO809" s="12"/>
      <c r="GUP809" s="12"/>
      <c r="GUQ809" s="12"/>
      <c r="GUR809" s="12"/>
      <c r="GUS809" s="12"/>
      <c r="GUT809" s="12"/>
      <c r="GUU809" s="12"/>
      <c r="GUV809" s="12"/>
      <c r="GUW809" s="12"/>
      <c r="GUX809" s="12"/>
      <c r="GUY809" s="12"/>
      <c r="GUZ809" s="12"/>
      <c r="GVA809" s="12"/>
      <c r="GVB809" s="12"/>
      <c r="GVC809" s="12"/>
      <c r="GVD809" s="12"/>
      <c r="GVE809" s="12"/>
      <c r="GVF809" s="12"/>
      <c r="GVG809" s="12"/>
      <c r="GVH809" s="12"/>
      <c r="GVI809" s="12"/>
      <c r="GVJ809" s="12"/>
      <c r="GVK809" s="12"/>
      <c r="GVL809" s="12"/>
      <c r="GVM809" s="12"/>
      <c r="GVN809" s="12"/>
      <c r="GVO809" s="12"/>
      <c r="GVP809" s="12"/>
      <c r="GVQ809" s="12"/>
      <c r="GVR809" s="12"/>
      <c r="GVS809" s="12"/>
      <c r="GVT809" s="12"/>
      <c r="GVU809" s="12"/>
      <c r="GVV809" s="12"/>
      <c r="GVW809" s="12"/>
      <c r="GVX809" s="12"/>
      <c r="GVY809" s="12"/>
      <c r="GVZ809" s="12"/>
      <c r="GWA809" s="12"/>
      <c r="GWB809" s="12"/>
      <c r="GWC809" s="12"/>
      <c r="GWD809" s="12"/>
      <c r="GWE809" s="12"/>
      <c r="GWF809" s="12"/>
      <c r="GWG809" s="12"/>
      <c r="GWH809" s="12"/>
      <c r="GWI809" s="12"/>
      <c r="GWJ809" s="12"/>
      <c r="GWK809" s="12"/>
      <c r="GWL809" s="12"/>
      <c r="GWM809" s="12"/>
      <c r="GWN809" s="12"/>
      <c r="GWO809" s="12"/>
      <c r="GWP809" s="12"/>
      <c r="GWQ809" s="12"/>
      <c r="GWR809" s="12"/>
      <c r="GWS809" s="12"/>
      <c r="GWT809" s="12"/>
      <c r="GWU809" s="12"/>
      <c r="GWV809" s="12"/>
      <c r="GWW809" s="12"/>
      <c r="GWX809" s="12"/>
      <c r="GWY809" s="12"/>
      <c r="GWZ809" s="12"/>
      <c r="GXA809" s="12"/>
      <c r="GXB809" s="12"/>
      <c r="GXC809" s="12"/>
      <c r="GXD809" s="12"/>
      <c r="GXE809" s="12"/>
      <c r="GXF809" s="12"/>
      <c r="GXG809" s="12"/>
      <c r="GXH809" s="12"/>
      <c r="GXI809" s="12"/>
      <c r="GXJ809" s="12"/>
      <c r="GXK809" s="12"/>
      <c r="GXL809" s="12"/>
      <c r="GXM809" s="12"/>
      <c r="GXN809" s="12"/>
      <c r="GXO809" s="12"/>
      <c r="GXP809" s="12"/>
      <c r="GXQ809" s="12"/>
      <c r="GXR809" s="12"/>
      <c r="GXS809" s="12"/>
      <c r="GXT809" s="12"/>
      <c r="GXU809" s="12"/>
      <c r="GXV809" s="12"/>
      <c r="GXW809" s="12"/>
      <c r="GXX809" s="12"/>
      <c r="GXY809" s="12"/>
      <c r="GXZ809" s="12"/>
      <c r="GYA809" s="12"/>
      <c r="GYB809" s="12"/>
      <c r="GYC809" s="12"/>
      <c r="GYD809" s="12"/>
      <c r="GYE809" s="12"/>
      <c r="GYF809" s="12"/>
      <c r="GYG809" s="12"/>
      <c r="GYH809" s="12"/>
      <c r="GYI809" s="12"/>
      <c r="GYJ809" s="12"/>
      <c r="GYK809" s="12"/>
      <c r="GYL809" s="12"/>
      <c r="GYM809" s="12"/>
      <c r="GYN809" s="12"/>
      <c r="GYO809" s="12"/>
      <c r="GYP809" s="12"/>
      <c r="GYQ809" s="12"/>
      <c r="GYR809" s="12"/>
      <c r="GYS809" s="12"/>
      <c r="GYT809" s="12"/>
      <c r="GYU809" s="12"/>
      <c r="GYV809" s="12"/>
      <c r="GYW809" s="12"/>
      <c r="GYX809" s="12"/>
      <c r="GYY809" s="12"/>
      <c r="GYZ809" s="12"/>
      <c r="GZA809" s="12"/>
      <c r="GZB809" s="12"/>
      <c r="GZC809" s="12"/>
      <c r="GZD809" s="12"/>
      <c r="GZE809" s="12"/>
      <c r="GZF809" s="12"/>
      <c r="GZG809" s="12"/>
      <c r="GZH809" s="12"/>
      <c r="GZI809" s="12"/>
      <c r="GZJ809" s="12"/>
      <c r="GZK809" s="12"/>
      <c r="GZL809" s="12"/>
      <c r="GZM809" s="12"/>
      <c r="GZN809" s="12"/>
      <c r="GZO809" s="12"/>
      <c r="GZP809" s="12"/>
      <c r="GZQ809" s="12"/>
      <c r="GZR809" s="12"/>
      <c r="GZS809" s="12"/>
      <c r="GZT809" s="12"/>
      <c r="GZU809" s="12"/>
      <c r="GZV809" s="12"/>
      <c r="GZW809" s="12"/>
      <c r="GZX809" s="12"/>
      <c r="GZY809" s="12"/>
      <c r="GZZ809" s="12"/>
      <c r="HAA809" s="12"/>
      <c r="HAB809" s="12"/>
      <c r="HAC809" s="12"/>
      <c r="HAD809" s="12"/>
      <c r="HAE809" s="12"/>
      <c r="HAF809" s="12"/>
      <c r="HAG809" s="12"/>
      <c r="HAH809" s="12"/>
      <c r="HAI809" s="12"/>
      <c r="HAJ809" s="12"/>
      <c r="HAK809" s="12"/>
      <c r="HAL809" s="12"/>
      <c r="HAM809" s="12"/>
      <c r="HAN809" s="12"/>
      <c r="HAO809" s="12"/>
      <c r="HAP809" s="12"/>
      <c r="HAQ809" s="12"/>
      <c r="HAR809" s="12"/>
      <c r="HAS809" s="12"/>
      <c r="HAT809" s="12"/>
      <c r="HAU809" s="12"/>
      <c r="HAV809" s="12"/>
      <c r="HAW809" s="12"/>
      <c r="HAX809" s="12"/>
      <c r="HAY809" s="12"/>
      <c r="HAZ809" s="12"/>
      <c r="HBA809" s="12"/>
      <c r="HBB809" s="12"/>
      <c r="HBC809" s="12"/>
      <c r="HBD809" s="12"/>
      <c r="HBE809" s="12"/>
      <c r="HBF809" s="12"/>
      <c r="HBG809" s="12"/>
      <c r="HBH809" s="12"/>
      <c r="HBI809" s="12"/>
      <c r="HBJ809" s="12"/>
      <c r="HBK809" s="12"/>
      <c r="HBL809" s="12"/>
      <c r="HBM809" s="12"/>
      <c r="HBN809" s="12"/>
      <c r="HBO809" s="12"/>
      <c r="HBP809" s="12"/>
      <c r="HBQ809" s="12"/>
      <c r="HBR809" s="12"/>
      <c r="HBS809" s="12"/>
      <c r="HBT809" s="12"/>
      <c r="HBU809" s="12"/>
      <c r="HBV809" s="12"/>
      <c r="HBW809" s="12"/>
      <c r="HBX809" s="12"/>
      <c r="HBY809" s="12"/>
      <c r="HBZ809" s="12"/>
      <c r="HCA809" s="12"/>
      <c r="HCB809" s="12"/>
      <c r="HCC809" s="12"/>
      <c r="HCD809" s="12"/>
      <c r="HCE809" s="12"/>
      <c r="HCF809" s="12"/>
      <c r="HCG809" s="12"/>
      <c r="HCH809" s="12"/>
      <c r="HCI809" s="12"/>
      <c r="HCJ809" s="12"/>
      <c r="HCK809" s="12"/>
      <c r="HCL809" s="12"/>
      <c r="HCM809" s="12"/>
      <c r="HCN809" s="12"/>
      <c r="HCO809" s="12"/>
      <c r="HCP809" s="12"/>
      <c r="HCQ809" s="12"/>
      <c r="HCR809" s="12"/>
      <c r="HCS809" s="12"/>
      <c r="HCT809" s="12"/>
      <c r="HCU809" s="12"/>
      <c r="HCV809" s="12"/>
      <c r="HCW809" s="12"/>
      <c r="HCX809" s="12"/>
      <c r="HCY809" s="12"/>
      <c r="HCZ809" s="12"/>
      <c r="HDA809" s="12"/>
      <c r="HDB809" s="12"/>
      <c r="HDC809" s="12"/>
      <c r="HDD809" s="12"/>
      <c r="HDE809" s="12"/>
      <c r="HDF809" s="12"/>
      <c r="HDG809" s="12"/>
      <c r="HDH809" s="12"/>
      <c r="HDI809" s="12"/>
      <c r="HDJ809" s="12"/>
      <c r="HDK809" s="12"/>
      <c r="HDL809" s="12"/>
      <c r="HDM809" s="12"/>
      <c r="HDN809" s="12"/>
      <c r="HDO809" s="12"/>
      <c r="HDP809" s="12"/>
      <c r="HDQ809" s="12"/>
      <c r="HDR809" s="12"/>
      <c r="HDS809" s="12"/>
      <c r="HDT809" s="12"/>
      <c r="HDU809" s="12"/>
      <c r="HDV809" s="12"/>
      <c r="HDW809" s="12"/>
      <c r="HDX809" s="12"/>
      <c r="HDY809" s="12"/>
      <c r="HDZ809" s="12"/>
      <c r="HEA809" s="12"/>
      <c r="HEB809" s="12"/>
      <c r="HEC809" s="12"/>
      <c r="HED809" s="12"/>
      <c r="HEE809" s="12"/>
      <c r="HEF809" s="12"/>
      <c r="HEG809" s="12"/>
      <c r="HEH809" s="12"/>
      <c r="HEI809" s="12"/>
      <c r="HEJ809" s="12"/>
      <c r="HEK809" s="12"/>
      <c r="HEL809" s="12"/>
      <c r="HEM809" s="12"/>
      <c r="HEN809" s="12"/>
      <c r="HEO809" s="12"/>
      <c r="HEP809" s="12"/>
      <c r="HEQ809" s="12"/>
      <c r="HER809" s="12"/>
      <c r="HES809" s="12"/>
      <c r="HET809" s="12"/>
      <c r="HEU809" s="12"/>
      <c r="HEV809" s="12"/>
      <c r="HEW809" s="12"/>
      <c r="HEX809" s="12"/>
      <c r="HEY809" s="12"/>
      <c r="HEZ809" s="12"/>
      <c r="HFA809" s="12"/>
      <c r="HFB809" s="12"/>
      <c r="HFC809" s="12"/>
      <c r="HFD809" s="12"/>
      <c r="HFE809" s="12"/>
      <c r="HFF809" s="12"/>
      <c r="HFG809" s="12"/>
      <c r="HFH809" s="12"/>
      <c r="HFI809" s="12"/>
      <c r="HFJ809" s="12"/>
      <c r="HFK809" s="12"/>
      <c r="HFL809" s="12"/>
      <c r="HFM809" s="12"/>
      <c r="HFN809" s="12"/>
      <c r="HFO809" s="12"/>
      <c r="HFP809" s="12"/>
      <c r="HFQ809" s="12"/>
      <c r="HFR809" s="12"/>
      <c r="HFS809" s="12"/>
      <c r="HFT809" s="12"/>
      <c r="HFU809" s="12"/>
      <c r="HFV809" s="12"/>
      <c r="HFW809" s="12"/>
      <c r="HFX809" s="12"/>
      <c r="HFY809" s="12"/>
      <c r="HFZ809" s="12"/>
      <c r="HGA809" s="12"/>
      <c r="HGB809" s="12"/>
      <c r="HGC809" s="12"/>
      <c r="HGD809" s="12"/>
      <c r="HGE809" s="12"/>
      <c r="HGF809" s="12"/>
      <c r="HGG809" s="12"/>
      <c r="HGH809" s="12"/>
      <c r="HGI809" s="12"/>
      <c r="HGJ809" s="12"/>
      <c r="HGK809" s="12"/>
      <c r="HGL809" s="12"/>
      <c r="HGM809" s="12"/>
      <c r="HGN809" s="12"/>
      <c r="HGO809" s="12"/>
      <c r="HGP809" s="12"/>
      <c r="HGQ809" s="12"/>
      <c r="HGR809" s="12"/>
      <c r="HGS809" s="12"/>
      <c r="HGT809" s="12"/>
      <c r="HGU809" s="12"/>
      <c r="HGV809" s="12"/>
      <c r="HGW809" s="12"/>
      <c r="HGX809" s="12"/>
      <c r="HGY809" s="12"/>
      <c r="HGZ809" s="12"/>
      <c r="HHA809" s="12"/>
      <c r="HHB809" s="12"/>
      <c r="HHC809" s="12"/>
      <c r="HHD809" s="12"/>
      <c r="HHE809" s="12"/>
      <c r="HHF809" s="12"/>
      <c r="HHG809" s="12"/>
      <c r="HHH809" s="12"/>
      <c r="HHI809" s="12"/>
      <c r="HHJ809" s="12"/>
      <c r="HHK809" s="12"/>
      <c r="HHL809" s="12"/>
      <c r="HHM809" s="12"/>
      <c r="HHN809" s="12"/>
      <c r="HHO809" s="12"/>
      <c r="HHP809" s="12"/>
      <c r="HHQ809" s="12"/>
      <c r="HHR809" s="12"/>
      <c r="HHS809" s="12"/>
      <c r="HHT809" s="12"/>
      <c r="HHU809" s="12"/>
      <c r="HHV809" s="12"/>
      <c r="HHW809" s="12"/>
      <c r="HHX809" s="12"/>
      <c r="HHY809" s="12"/>
      <c r="HHZ809" s="12"/>
      <c r="HIA809" s="12"/>
      <c r="HIB809" s="12"/>
      <c r="HIC809" s="12"/>
      <c r="HID809" s="12"/>
      <c r="HIE809" s="12"/>
      <c r="HIF809" s="12"/>
      <c r="HIG809" s="12"/>
      <c r="HIH809" s="12"/>
      <c r="HII809" s="12"/>
      <c r="HIJ809" s="12"/>
      <c r="HIK809" s="12"/>
      <c r="HIL809" s="12"/>
      <c r="HIM809" s="12"/>
      <c r="HIN809" s="12"/>
      <c r="HIO809" s="12"/>
      <c r="HIP809" s="12"/>
      <c r="HIQ809" s="12"/>
      <c r="HIR809" s="12"/>
      <c r="HIS809" s="12"/>
      <c r="HIT809" s="12"/>
      <c r="HIU809" s="12"/>
      <c r="HIV809" s="12"/>
      <c r="HIW809" s="12"/>
      <c r="HIX809" s="12"/>
      <c r="HIY809" s="12"/>
      <c r="HIZ809" s="12"/>
      <c r="HJA809" s="12"/>
      <c r="HJB809" s="12"/>
      <c r="HJC809" s="12"/>
      <c r="HJD809" s="12"/>
      <c r="HJE809" s="12"/>
      <c r="HJF809" s="12"/>
      <c r="HJG809" s="12"/>
      <c r="HJH809" s="12"/>
      <c r="HJI809" s="12"/>
      <c r="HJJ809" s="12"/>
      <c r="HJK809" s="12"/>
      <c r="HJL809" s="12"/>
      <c r="HJM809" s="12"/>
      <c r="HJN809" s="12"/>
      <c r="HJO809" s="12"/>
      <c r="HJP809" s="12"/>
      <c r="HJQ809" s="12"/>
      <c r="HJR809" s="12"/>
      <c r="HJS809" s="12"/>
      <c r="HJT809" s="12"/>
      <c r="HJU809" s="12"/>
      <c r="HJV809" s="12"/>
      <c r="HJW809" s="12"/>
      <c r="HJX809" s="12"/>
      <c r="HJY809" s="12"/>
      <c r="HJZ809" s="12"/>
      <c r="HKA809" s="12"/>
      <c r="HKB809" s="12"/>
      <c r="HKC809" s="12"/>
      <c r="HKD809" s="12"/>
      <c r="HKE809" s="12"/>
      <c r="HKF809" s="12"/>
      <c r="HKG809" s="12"/>
      <c r="HKH809" s="12"/>
      <c r="HKI809" s="12"/>
      <c r="HKJ809" s="12"/>
      <c r="HKK809" s="12"/>
      <c r="HKL809" s="12"/>
      <c r="HKM809" s="12"/>
      <c r="HKN809" s="12"/>
      <c r="HKO809" s="12"/>
      <c r="HKP809" s="12"/>
      <c r="HKQ809" s="12"/>
      <c r="HKR809" s="12"/>
      <c r="HKS809" s="12"/>
      <c r="HKT809" s="12"/>
      <c r="HKU809" s="12"/>
      <c r="HKV809" s="12"/>
      <c r="HKW809" s="12"/>
      <c r="HKX809" s="12"/>
      <c r="HKY809" s="12"/>
      <c r="HKZ809" s="12"/>
      <c r="HLA809" s="12"/>
      <c r="HLB809" s="12"/>
      <c r="HLC809" s="12"/>
      <c r="HLD809" s="12"/>
      <c r="HLE809" s="12"/>
      <c r="HLF809" s="12"/>
      <c r="HLG809" s="12"/>
      <c r="HLH809" s="12"/>
      <c r="HLI809" s="12"/>
      <c r="HLJ809" s="12"/>
      <c r="HLK809" s="12"/>
      <c r="HLL809" s="12"/>
      <c r="HLM809" s="12"/>
      <c r="HLN809" s="12"/>
      <c r="HLO809" s="12"/>
      <c r="HLP809" s="12"/>
      <c r="HLQ809" s="12"/>
      <c r="HLR809" s="12"/>
      <c r="HLS809" s="12"/>
      <c r="HLT809" s="12"/>
      <c r="HLU809" s="12"/>
      <c r="HLV809" s="12"/>
      <c r="HLW809" s="12"/>
      <c r="HLX809" s="12"/>
      <c r="HLY809" s="12"/>
      <c r="HLZ809" s="12"/>
      <c r="HMA809" s="12"/>
      <c r="HMB809" s="12"/>
      <c r="HMC809" s="12"/>
      <c r="HMD809" s="12"/>
      <c r="HME809" s="12"/>
      <c r="HMF809" s="12"/>
      <c r="HMG809" s="12"/>
      <c r="HMH809" s="12"/>
      <c r="HMI809" s="12"/>
      <c r="HMJ809" s="12"/>
      <c r="HMK809" s="12"/>
      <c r="HML809" s="12"/>
      <c r="HMM809" s="12"/>
      <c r="HMN809" s="12"/>
      <c r="HMO809" s="12"/>
      <c r="HMP809" s="12"/>
      <c r="HMQ809" s="12"/>
      <c r="HMR809" s="12"/>
      <c r="HMS809" s="12"/>
      <c r="HMT809" s="12"/>
      <c r="HMU809" s="12"/>
      <c r="HMV809" s="12"/>
      <c r="HMW809" s="12"/>
      <c r="HMX809" s="12"/>
      <c r="HMY809" s="12"/>
      <c r="HMZ809" s="12"/>
      <c r="HNA809" s="12"/>
      <c r="HNB809" s="12"/>
      <c r="HNC809" s="12"/>
      <c r="HND809" s="12"/>
      <c r="HNE809" s="12"/>
      <c r="HNF809" s="12"/>
      <c r="HNG809" s="12"/>
      <c r="HNH809" s="12"/>
      <c r="HNI809" s="12"/>
      <c r="HNJ809" s="12"/>
      <c r="HNK809" s="12"/>
      <c r="HNL809" s="12"/>
      <c r="HNM809" s="12"/>
      <c r="HNN809" s="12"/>
      <c r="HNO809" s="12"/>
      <c r="HNP809" s="12"/>
      <c r="HNQ809" s="12"/>
      <c r="HNR809" s="12"/>
      <c r="HNS809" s="12"/>
      <c r="HNT809" s="12"/>
      <c r="HNU809" s="12"/>
      <c r="HNV809" s="12"/>
      <c r="HNW809" s="12"/>
      <c r="HNX809" s="12"/>
      <c r="HNY809" s="12"/>
      <c r="HNZ809" s="12"/>
      <c r="HOA809" s="12"/>
      <c r="HOB809" s="12"/>
      <c r="HOC809" s="12"/>
      <c r="HOD809" s="12"/>
      <c r="HOE809" s="12"/>
      <c r="HOF809" s="12"/>
      <c r="HOG809" s="12"/>
      <c r="HOH809" s="12"/>
      <c r="HOI809" s="12"/>
      <c r="HOJ809" s="12"/>
      <c r="HOK809" s="12"/>
      <c r="HOL809" s="12"/>
      <c r="HOM809" s="12"/>
      <c r="HON809" s="12"/>
      <c r="HOO809" s="12"/>
      <c r="HOP809" s="12"/>
      <c r="HOQ809" s="12"/>
      <c r="HOR809" s="12"/>
      <c r="HOS809" s="12"/>
      <c r="HOT809" s="12"/>
      <c r="HOU809" s="12"/>
      <c r="HOV809" s="12"/>
      <c r="HOW809" s="12"/>
      <c r="HOX809" s="12"/>
      <c r="HOY809" s="12"/>
      <c r="HOZ809" s="12"/>
      <c r="HPA809" s="12"/>
      <c r="HPB809" s="12"/>
      <c r="HPC809" s="12"/>
      <c r="HPD809" s="12"/>
      <c r="HPE809" s="12"/>
      <c r="HPF809" s="12"/>
      <c r="HPG809" s="12"/>
      <c r="HPH809" s="12"/>
      <c r="HPI809" s="12"/>
      <c r="HPJ809" s="12"/>
      <c r="HPK809" s="12"/>
      <c r="HPL809" s="12"/>
      <c r="HPM809" s="12"/>
      <c r="HPN809" s="12"/>
      <c r="HPO809" s="12"/>
      <c r="HPP809" s="12"/>
      <c r="HPQ809" s="12"/>
      <c r="HPR809" s="12"/>
      <c r="HPS809" s="12"/>
      <c r="HPT809" s="12"/>
      <c r="HPU809" s="12"/>
      <c r="HPV809" s="12"/>
      <c r="HPW809" s="12"/>
      <c r="HPX809" s="12"/>
      <c r="HPY809" s="12"/>
      <c r="HPZ809" s="12"/>
      <c r="HQA809" s="12"/>
      <c r="HQB809" s="12"/>
      <c r="HQC809" s="12"/>
      <c r="HQD809" s="12"/>
      <c r="HQE809" s="12"/>
      <c r="HQF809" s="12"/>
      <c r="HQG809" s="12"/>
      <c r="HQH809" s="12"/>
      <c r="HQI809" s="12"/>
      <c r="HQJ809" s="12"/>
      <c r="HQK809" s="12"/>
      <c r="HQL809" s="12"/>
      <c r="HQM809" s="12"/>
      <c r="HQN809" s="12"/>
      <c r="HQO809" s="12"/>
      <c r="HQP809" s="12"/>
      <c r="HQQ809" s="12"/>
      <c r="HQR809" s="12"/>
      <c r="HQS809" s="12"/>
      <c r="HQT809" s="12"/>
      <c r="HQU809" s="12"/>
      <c r="HQV809" s="12"/>
      <c r="HQW809" s="12"/>
      <c r="HQX809" s="12"/>
      <c r="HQY809" s="12"/>
      <c r="HQZ809" s="12"/>
      <c r="HRA809" s="12"/>
      <c r="HRB809" s="12"/>
      <c r="HRC809" s="12"/>
      <c r="HRD809" s="12"/>
      <c r="HRE809" s="12"/>
      <c r="HRF809" s="12"/>
      <c r="HRG809" s="12"/>
      <c r="HRH809" s="12"/>
      <c r="HRI809" s="12"/>
      <c r="HRJ809" s="12"/>
      <c r="HRK809" s="12"/>
      <c r="HRL809" s="12"/>
      <c r="HRM809" s="12"/>
      <c r="HRN809" s="12"/>
      <c r="HRO809" s="12"/>
      <c r="HRP809" s="12"/>
      <c r="HRQ809" s="12"/>
      <c r="HRR809" s="12"/>
      <c r="HRS809" s="12"/>
      <c r="HRT809" s="12"/>
      <c r="HRU809" s="12"/>
      <c r="HRV809" s="12"/>
      <c r="HRW809" s="12"/>
      <c r="HRX809" s="12"/>
      <c r="HRY809" s="12"/>
      <c r="HRZ809" s="12"/>
      <c r="HSA809" s="12"/>
      <c r="HSB809" s="12"/>
      <c r="HSC809" s="12"/>
      <c r="HSD809" s="12"/>
      <c r="HSE809" s="12"/>
      <c r="HSF809" s="12"/>
      <c r="HSG809" s="12"/>
      <c r="HSH809" s="12"/>
      <c r="HSI809" s="12"/>
      <c r="HSJ809" s="12"/>
      <c r="HSK809" s="12"/>
      <c r="HSL809" s="12"/>
      <c r="HSM809" s="12"/>
      <c r="HSN809" s="12"/>
      <c r="HSO809" s="12"/>
      <c r="HSP809" s="12"/>
      <c r="HSQ809" s="12"/>
      <c r="HSR809" s="12"/>
      <c r="HSS809" s="12"/>
      <c r="HST809" s="12"/>
      <c r="HSU809" s="12"/>
      <c r="HSV809" s="12"/>
      <c r="HSW809" s="12"/>
      <c r="HSX809" s="12"/>
      <c r="HSY809" s="12"/>
      <c r="HSZ809" s="12"/>
      <c r="HTA809" s="12"/>
      <c r="HTB809" s="12"/>
      <c r="HTC809" s="12"/>
      <c r="HTD809" s="12"/>
      <c r="HTE809" s="12"/>
      <c r="HTF809" s="12"/>
      <c r="HTG809" s="12"/>
      <c r="HTH809" s="12"/>
      <c r="HTI809" s="12"/>
      <c r="HTJ809" s="12"/>
      <c r="HTK809" s="12"/>
      <c r="HTL809" s="12"/>
      <c r="HTM809" s="12"/>
      <c r="HTN809" s="12"/>
      <c r="HTO809" s="12"/>
      <c r="HTP809" s="12"/>
      <c r="HTQ809" s="12"/>
      <c r="HTR809" s="12"/>
      <c r="HTS809" s="12"/>
      <c r="HTT809" s="12"/>
      <c r="HTU809" s="12"/>
      <c r="HTV809" s="12"/>
      <c r="HTW809" s="12"/>
      <c r="HTX809" s="12"/>
      <c r="HTY809" s="12"/>
      <c r="HTZ809" s="12"/>
      <c r="HUA809" s="12"/>
      <c r="HUB809" s="12"/>
      <c r="HUC809" s="12"/>
      <c r="HUD809" s="12"/>
      <c r="HUE809" s="12"/>
      <c r="HUF809" s="12"/>
      <c r="HUG809" s="12"/>
      <c r="HUH809" s="12"/>
      <c r="HUI809" s="12"/>
      <c r="HUJ809" s="12"/>
      <c r="HUK809" s="12"/>
      <c r="HUL809" s="12"/>
      <c r="HUM809" s="12"/>
      <c r="HUN809" s="12"/>
      <c r="HUO809" s="12"/>
      <c r="HUP809" s="12"/>
      <c r="HUQ809" s="12"/>
      <c r="HUR809" s="12"/>
      <c r="HUS809" s="12"/>
      <c r="HUT809" s="12"/>
      <c r="HUU809" s="12"/>
      <c r="HUV809" s="12"/>
      <c r="HUW809" s="12"/>
      <c r="HUX809" s="12"/>
      <c r="HUY809" s="12"/>
      <c r="HUZ809" s="12"/>
      <c r="HVA809" s="12"/>
      <c r="HVB809" s="12"/>
      <c r="HVC809" s="12"/>
      <c r="HVD809" s="12"/>
      <c r="HVE809" s="12"/>
      <c r="HVF809" s="12"/>
      <c r="HVG809" s="12"/>
      <c r="HVH809" s="12"/>
      <c r="HVI809" s="12"/>
      <c r="HVJ809" s="12"/>
      <c r="HVK809" s="12"/>
      <c r="HVL809" s="12"/>
      <c r="HVM809" s="12"/>
      <c r="HVN809" s="12"/>
      <c r="HVO809" s="12"/>
      <c r="HVP809" s="12"/>
      <c r="HVQ809" s="12"/>
      <c r="HVR809" s="12"/>
      <c r="HVS809" s="12"/>
      <c r="HVT809" s="12"/>
      <c r="HVU809" s="12"/>
      <c r="HVV809" s="12"/>
      <c r="HVW809" s="12"/>
      <c r="HVX809" s="12"/>
      <c r="HVY809" s="12"/>
      <c r="HVZ809" s="12"/>
      <c r="HWA809" s="12"/>
      <c r="HWB809" s="12"/>
      <c r="HWC809" s="12"/>
      <c r="HWD809" s="12"/>
      <c r="HWE809" s="12"/>
      <c r="HWF809" s="12"/>
      <c r="HWG809" s="12"/>
      <c r="HWH809" s="12"/>
      <c r="HWI809" s="12"/>
      <c r="HWJ809" s="12"/>
      <c r="HWK809" s="12"/>
      <c r="HWL809" s="12"/>
      <c r="HWM809" s="12"/>
      <c r="HWN809" s="12"/>
      <c r="HWO809" s="12"/>
      <c r="HWP809" s="12"/>
      <c r="HWQ809" s="12"/>
      <c r="HWR809" s="12"/>
      <c r="HWS809" s="12"/>
      <c r="HWT809" s="12"/>
      <c r="HWU809" s="12"/>
      <c r="HWV809" s="12"/>
      <c r="HWW809" s="12"/>
      <c r="HWX809" s="12"/>
      <c r="HWY809" s="12"/>
      <c r="HWZ809" s="12"/>
      <c r="HXA809" s="12"/>
      <c r="HXB809" s="12"/>
      <c r="HXC809" s="12"/>
      <c r="HXD809" s="12"/>
      <c r="HXE809" s="12"/>
      <c r="HXF809" s="12"/>
      <c r="HXG809" s="12"/>
      <c r="HXH809" s="12"/>
      <c r="HXI809" s="12"/>
      <c r="HXJ809" s="12"/>
      <c r="HXK809" s="12"/>
      <c r="HXL809" s="12"/>
      <c r="HXM809" s="12"/>
      <c r="HXN809" s="12"/>
      <c r="HXO809" s="12"/>
      <c r="HXP809" s="12"/>
      <c r="HXQ809" s="12"/>
      <c r="HXR809" s="12"/>
      <c r="HXS809" s="12"/>
      <c r="HXT809" s="12"/>
      <c r="HXU809" s="12"/>
      <c r="HXV809" s="12"/>
      <c r="HXW809" s="12"/>
      <c r="HXX809" s="12"/>
      <c r="HXY809" s="12"/>
      <c r="HXZ809" s="12"/>
      <c r="HYA809" s="12"/>
      <c r="HYB809" s="12"/>
      <c r="HYC809" s="12"/>
      <c r="HYD809" s="12"/>
      <c r="HYE809" s="12"/>
      <c r="HYF809" s="12"/>
      <c r="HYG809" s="12"/>
      <c r="HYH809" s="12"/>
      <c r="HYI809" s="12"/>
      <c r="HYJ809" s="12"/>
      <c r="HYK809" s="12"/>
      <c r="HYL809" s="12"/>
      <c r="HYM809" s="12"/>
      <c r="HYN809" s="12"/>
      <c r="HYO809" s="12"/>
      <c r="HYP809" s="12"/>
      <c r="HYQ809" s="12"/>
      <c r="HYR809" s="12"/>
      <c r="HYS809" s="12"/>
      <c r="HYT809" s="12"/>
      <c r="HYU809" s="12"/>
      <c r="HYV809" s="12"/>
      <c r="HYW809" s="12"/>
      <c r="HYX809" s="12"/>
      <c r="HYY809" s="12"/>
      <c r="HYZ809" s="12"/>
      <c r="HZA809" s="12"/>
      <c r="HZB809" s="12"/>
      <c r="HZC809" s="12"/>
      <c r="HZD809" s="12"/>
      <c r="HZE809" s="12"/>
      <c r="HZF809" s="12"/>
      <c r="HZG809" s="12"/>
      <c r="HZH809" s="12"/>
      <c r="HZI809" s="12"/>
      <c r="HZJ809" s="12"/>
      <c r="HZK809" s="12"/>
      <c r="HZL809" s="12"/>
      <c r="HZM809" s="12"/>
      <c r="HZN809" s="12"/>
      <c r="HZO809" s="12"/>
      <c r="HZP809" s="12"/>
      <c r="HZQ809" s="12"/>
      <c r="HZR809" s="12"/>
      <c r="HZS809" s="12"/>
      <c r="HZT809" s="12"/>
      <c r="HZU809" s="12"/>
      <c r="HZV809" s="12"/>
      <c r="HZW809" s="12"/>
      <c r="HZX809" s="12"/>
      <c r="HZY809" s="12"/>
      <c r="HZZ809" s="12"/>
      <c r="IAA809" s="12"/>
      <c r="IAB809" s="12"/>
      <c r="IAC809" s="12"/>
      <c r="IAD809" s="12"/>
      <c r="IAE809" s="12"/>
      <c r="IAF809" s="12"/>
      <c r="IAG809" s="12"/>
      <c r="IAH809" s="12"/>
      <c r="IAI809" s="12"/>
      <c r="IAJ809" s="12"/>
      <c r="IAK809" s="12"/>
      <c r="IAL809" s="12"/>
      <c r="IAM809" s="12"/>
      <c r="IAN809" s="12"/>
      <c r="IAO809" s="12"/>
      <c r="IAP809" s="12"/>
      <c r="IAQ809" s="12"/>
      <c r="IAR809" s="12"/>
      <c r="IAS809" s="12"/>
      <c r="IAT809" s="12"/>
      <c r="IAU809" s="12"/>
      <c r="IAV809" s="12"/>
      <c r="IAW809" s="12"/>
      <c r="IAX809" s="12"/>
      <c r="IAY809" s="12"/>
      <c r="IAZ809" s="12"/>
      <c r="IBA809" s="12"/>
      <c r="IBB809" s="12"/>
      <c r="IBC809" s="12"/>
      <c r="IBD809" s="12"/>
      <c r="IBE809" s="12"/>
      <c r="IBF809" s="12"/>
      <c r="IBG809" s="12"/>
      <c r="IBH809" s="12"/>
      <c r="IBI809" s="12"/>
      <c r="IBJ809" s="12"/>
      <c r="IBK809" s="12"/>
      <c r="IBL809" s="12"/>
      <c r="IBM809" s="12"/>
      <c r="IBN809" s="12"/>
      <c r="IBO809" s="12"/>
      <c r="IBP809" s="12"/>
      <c r="IBQ809" s="12"/>
      <c r="IBR809" s="12"/>
      <c r="IBS809" s="12"/>
      <c r="IBT809" s="12"/>
      <c r="IBU809" s="12"/>
      <c r="IBV809" s="12"/>
      <c r="IBW809" s="12"/>
      <c r="IBX809" s="12"/>
      <c r="IBY809" s="12"/>
      <c r="IBZ809" s="12"/>
      <c r="ICA809" s="12"/>
      <c r="ICB809" s="12"/>
      <c r="ICC809" s="12"/>
      <c r="ICD809" s="12"/>
      <c r="ICE809" s="12"/>
      <c r="ICF809" s="12"/>
      <c r="ICG809" s="12"/>
      <c r="ICH809" s="12"/>
      <c r="ICI809" s="12"/>
      <c r="ICJ809" s="12"/>
      <c r="ICK809" s="12"/>
      <c r="ICL809" s="12"/>
      <c r="ICM809" s="12"/>
      <c r="ICN809" s="12"/>
      <c r="ICO809" s="12"/>
      <c r="ICP809" s="12"/>
      <c r="ICQ809" s="12"/>
      <c r="ICR809" s="12"/>
      <c r="ICS809" s="12"/>
      <c r="ICT809" s="12"/>
      <c r="ICU809" s="12"/>
      <c r="ICV809" s="12"/>
      <c r="ICW809" s="12"/>
      <c r="ICX809" s="12"/>
      <c r="ICY809" s="12"/>
      <c r="ICZ809" s="12"/>
      <c r="IDA809" s="12"/>
      <c r="IDB809" s="12"/>
      <c r="IDC809" s="12"/>
      <c r="IDD809" s="12"/>
      <c r="IDE809" s="12"/>
      <c r="IDF809" s="12"/>
      <c r="IDG809" s="12"/>
      <c r="IDH809" s="12"/>
      <c r="IDI809" s="12"/>
      <c r="IDJ809" s="12"/>
      <c r="IDK809" s="12"/>
      <c r="IDL809" s="12"/>
      <c r="IDM809" s="12"/>
      <c r="IDN809" s="12"/>
      <c r="IDO809" s="12"/>
      <c r="IDP809" s="12"/>
      <c r="IDQ809" s="12"/>
      <c r="IDR809" s="12"/>
      <c r="IDS809" s="12"/>
      <c r="IDT809" s="12"/>
      <c r="IDU809" s="12"/>
      <c r="IDV809" s="12"/>
      <c r="IDW809" s="12"/>
      <c r="IDX809" s="12"/>
      <c r="IDY809" s="12"/>
      <c r="IDZ809" s="12"/>
      <c r="IEA809" s="12"/>
      <c r="IEB809" s="12"/>
      <c r="IEC809" s="12"/>
      <c r="IED809" s="12"/>
      <c r="IEE809" s="12"/>
      <c r="IEF809" s="12"/>
      <c r="IEG809" s="12"/>
      <c r="IEH809" s="12"/>
      <c r="IEI809" s="12"/>
      <c r="IEJ809" s="12"/>
      <c r="IEK809" s="12"/>
      <c r="IEL809" s="12"/>
      <c r="IEM809" s="12"/>
      <c r="IEN809" s="12"/>
      <c r="IEO809" s="12"/>
      <c r="IEP809" s="12"/>
      <c r="IEQ809" s="12"/>
      <c r="IER809" s="12"/>
      <c r="IES809" s="12"/>
      <c r="IET809" s="12"/>
      <c r="IEU809" s="12"/>
      <c r="IEV809" s="12"/>
      <c r="IEW809" s="12"/>
      <c r="IEX809" s="12"/>
      <c r="IEY809" s="12"/>
      <c r="IEZ809" s="12"/>
      <c r="IFA809" s="12"/>
      <c r="IFB809" s="12"/>
      <c r="IFC809" s="12"/>
      <c r="IFD809" s="12"/>
      <c r="IFE809" s="12"/>
      <c r="IFF809" s="12"/>
      <c r="IFG809" s="12"/>
      <c r="IFH809" s="12"/>
      <c r="IFI809" s="12"/>
      <c r="IFJ809" s="12"/>
      <c r="IFK809" s="12"/>
      <c r="IFL809" s="12"/>
      <c r="IFM809" s="12"/>
      <c r="IFN809" s="12"/>
      <c r="IFO809" s="12"/>
      <c r="IFP809" s="12"/>
      <c r="IFQ809" s="12"/>
      <c r="IFR809" s="12"/>
      <c r="IFS809" s="12"/>
      <c r="IFT809" s="12"/>
      <c r="IFU809" s="12"/>
      <c r="IFV809" s="12"/>
      <c r="IFW809" s="12"/>
      <c r="IFX809" s="12"/>
      <c r="IFY809" s="12"/>
      <c r="IFZ809" s="12"/>
      <c r="IGA809" s="12"/>
      <c r="IGB809" s="12"/>
      <c r="IGC809" s="12"/>
      <c r="IGD809" s="12"/>
      <c r="IGE809" s="12"/>
      <c r="IGF809" s="12"/>
      <c r="IGG809" s="12"/>
      <c r="IGH809" s="12"/>
      <c r="IGI809" s="12"/>
      <c r="IGJ809" s="12"/>
      <c r="IGK809" s="12"/>
      <c r="IGL809" s="12"/>
      <c r="IGM809" s="12"/>
      <c r="IGN809" s="12"/>
      <c r="IGO809" s="12"/>
      <c r="IGP809" s="12"/>
      <c r="IGQ809" s="12"/>
      <c r="IGR809" s="12"/>
      <c r="IGS809" s="12"/>
      <c r="IGT809" s="12"/>
      <c r="IGU809" s="12"/>
      <c r="IGV809" s="12"/>
      <c r="IGW809" s="12"/>
      <c r="IGX809" s="12"/>
      <c r="IGY809" s="12"/>
      <c r="IGZ809" s="12"/>
      <c r="IHA809" s="12"/>
      <c r="IHB809" s="12"/>
      <c r="IHC809" s="12"/>
      <c r="IHD809" s="12"/>
      <c r="IHE809" s="12"/>
      <c r="IHF809" s="12"/>
      <c r="IHG809" s="12"/>
      <c r="IHH809" s="12"/>
      <c r="IHI809" s="12"/>
      <c r="IHJ809" s="12"/>
      <c r="IHK809" s="12"/>
      <c r="IHL809" s="12"/>
      <c r="IHM809" s="12"/>
      <c r="IHN809" s="12"/>
      <c r="IHO809" s="12"/>
      <c r="IHP809" s="12"/>
      <c r="IHQ809" s="12"/>
      <c r="IHR809" s="12"/>
      <c r="IHS809" s="12"/>
      <c r="IHT809" s="12"/>
      <c r="IHU809" s="12"/>
      <c r="IHV809" s="12"/>
      <c r="IHW809" s="12"/>
      <c r="IHX809" s="12"/>
      <c r="IHY809" s="12"/>
      <c r="IHZ809" s="12"/>
      <c r="IIA809" s="12"/>
      <c r="IIB809" s="12"/>
      <c r="IIC809" s="12"/>
      <c r="IID809" s="12"/>
      <c r="IIE809" s="12"/>
      <c r="IIF809" s="12"/>
      <c r="IIG809" s="12"/>
      <c r="IIH809" s="12"/>
      <c r="III809" s="12"/>
      <c r="IIJ809" s="12"/>
      <c r="IIK809" s="12"/>
      <c r="IIL809" s="12"/>
      <c r="IIM809" s="12"/>
      <c r="IIN809" s="12"/>
      <c r="IIO809" s="12"/>
      <c r="IIP809" s="12"/>
      <c r="IIQ809" s="12"/>
      <c r="IIR809" s="12"/>
      <c r="IIS809" s="12"/>
      <c r="IIT809" s="12"/>
      <c r="IIU809" s="12"/>
      <c r="IIV809" s="12"/>
      <c r="IIW809" s="12"/>
      <c r="IIX809" s="12"/>
      <c r="IIY809" s="12"/>
      <c r="IIZ809" s="12"/>
      <c r="IJA809" s="12"/>
      <c r="IJB809" s="12"/>
      <c r="IJC809" s="12"/>
      <c r="IJD809" s="12"/>
      <c r="IJE809" s="12"/>
      <c r="IJF809" s="12"/>
      <c r="IJG809" s="12"/>
      <c r="IJH809" s="12"/>
      <c r="IJI809" s="12"/>
      <c r="IJJ809" s="12"/>
      <c r="IJK809" s="12"/>
      <c r="IJL809" s="12"/>
      <c r="IJM809" s="12"/>
      <c r="IJN809" s="12"/>
      <c r="IJO809" s="12"/>
      <c r="IJP809" s="12"/>
      <c r="IJQ809" s="12"/>
      <c r="IJR809" s="12"/>
      <c r="IJS809" s="12"/>
      <c r="IJT809" s="12"/>
      <c r="IJU809" s="12"/>
      <c r="IJV809" s="12"/>
      <c r="IJW809" s="12"/>
      <c r="IJX809" s="12"/>
      <c r="IJY809" s="12"/>
      <c r="IJZ809" s="12"/>
      <c r="IKA809" s="12"/>
      <c r="IKB809" s="12"/>
      <c r="IKC809" s="12"/>
      <c r="IKD809" s="12"/>
      <c r="IKE809" s="12"/>
      <c r="IKF809" s="12"/>
      <c r="IKG809" s="12"/>
      <c r="IKH809" s="12"/>
      <c r="IKI809" s="12"/>
      <c r="IKJ809" s="12"/>
      <c r="IKK809" s="12"/>
      <c r="IKL809" s="12"/>
      <c r="IKM809" s="12"/>
      <c r="IKN809" s="12"/>
      <c r="IKO809" s="12"/>
      <c r="IKP809" s="12"/>
      <c r="IKQ809" s="12"/>
      <c r="IKR809" s="12"/>
      <c r="IKS809" s="12"/>
      <c r="IKT809" s="12"/>
      <c r="IKU809" s="12"/>
      <c r="IKV809" s="12"/>
      <c r="IKW809" s="12"/>
      <c r="IKX809" s="12"/>
      <c r="IKY809" s="12"/>
      <c r="IKZ809" s="12"/>
      <c r="ILA809" s="12"/>
      <c r="ILB809" s="12"/>
      <c r="ILC809" s="12"/>
      <c r="ILD809" s="12"/>
      <c r="ILE809" s="12"/>
      <c r="ILF809" s="12"/>
      <c r="ILG809" s="12"/>
      <c r="ILH809" s="12"/>
      <c r="ILI809" s="12"/>
      <c r="ILJ809" s="12"/>
      <c r="ILK809" s="12"/>
      <c r="ILL809" s="12"/>
      <c r="ILM809" s="12"/>
      <c r="ILN809" s="12"/>
      <c r="ILO809" s="12"/>
      <c r="ILP809" s="12"/>
      <c r="ILQ809" s="12"/>
      <c r="ILR809" s="12"/>
      <c r="ILS809" s="12"/>
      <c r="ILT809" s="12"/>
      <c r="ILU809" s="12"/>
      <c r="ILV809" s="12"/>
      <c r="ILW809" s="12"/>
      <c r="ILX809" s="12"/>
      <c r="ILY809" s="12"/>
      <c r="ILZ809" s="12"/>
      <c r="IMA809" s="12"/>
      <c r="IMB809" s="12"/>
      <c r="IMC809" s="12"/>
      <c r="IMD809" s="12"/>
      <c r="IME809" s="12"/>
      <c r="IMF809" s="12"/>
      <c r="IMG809" s="12"/>
      <c r="IMH809" s="12"/>
      <c r="IMI809" s="12"/>
      <c r="IMJ809" s="12"/>
      <c r="IMK809" s="12"/>
      <c r="IML809" s="12"/>
      <c r="IMM809" s="12"/>
      <c r="IMN809" s="12"/>
      <c r="IMO809" s="12"/>
      <c r="IMP809" s="12"/>
      <c r="IMQ809" s="12"/>
      <c r="IMR809" s="12"/>
      <c r="IMS809" s="12"/>
      <c r="IMT809" s="12"/>
      <c r="IMU809" s="12"/>
      <c r="IMV809" s="12"/>
      <c r="IMW809" s="12"/>
      <c r="IMX809" s="12"/>
      <c r="IMY809" s="12"/>
      <c r="IMZ809" s="12"/>
      <c r="INA809" s="12"/>
      <c r="INB809" s="12"/>
      <c r="INC809" s="12"/>
      <c r="IND809" s="12"/>
      <c r="INE809" s="12"/>
      <c r="INF809" s="12"/>
      <c r="ING809" s="12"/>
      <c r="INH809" s="12"/>
      <c r="INI809" s="12"/>
      <c r="INJ809" s="12"/>
      <c r="INK809" s="12"/>
      <c r="INL809" s="12"/>
      <c r="INM809" s="12"/>
      <c r="INN809" s="12"/>
      <c r="INO809" s="12"/>
      <c r="INP809" s="12"/>
      <c r="INQ809" s="12"/>
      <c r="INR809" s="12"/>
      <c r="INS809" s="12"/>
      <c r="INT809" s="12"/>
      <c r="INU809" s="12"/>
      <c r="INV809" s="12"/>
      <c r="INW809" s="12"/>
      <c r="INX809" s="12"/>
      <c r="INY809" s="12"/>
      <c r="INZ809" s="12"/>
      <c r="IOA809" s="12"/>
      <c r="IOB809" s="12"/>
      <c r="IOC809" s="12"/>
      <c r="IOD809" s="12"/>
      <c r="IOE809" s="12"/>
      <c r="IOF809" s="12"/>
      <c r="IOG809" s="12"/>
      <c r="IOH809" s="12"/>
      <c r="IOI809" s="12"/>
      <c r="IOJ809" s="12"/>
      <c r="IOK809" s="12"/>
      <c r="IOL809" s="12"/>
      <c r="IOM809" s="12"/>
      <c r="ION809" s="12"/>
      <c r="IOO809" s="12"/>
      <c r="IOP809" s="12"/>
      <c r="IOQ809" s="12"/>
      <c r="IOR809" s="12"/>
      <c r="IOS809" s="12"/>
      <c r="IOT809" s="12"/>
      <c r="IOU809" s="12"/>
      <c r="IOV809" s="12"/>
      <c r="IOW809" s="12"/>
      <c r="IOX809" s="12"/>
      <c r="IOY809" s="12"/>
      <c r="IOZ809" s="12"/>
      <c r="IPA809" s="12"/>
      <c r="IPB809" s="12"/>
      <c r="IPC809" s="12"/>
      <c r="IPD809" s="12"/>
      <c r="IPE809" s="12"/>
      <c r="IPF809" s="12"/>
      <c r="IPG809" s="12"/>
      <c r="IPH809" s="12"/>
      <c r="IPI809" s="12"/>
      <c r="IPJ809" s="12"/>
      <c r="IPK809" s="12"/>
      <c r="IPL809" s="12"/>
      <c r="IPM809" s="12"/>
      <c r="IPN809" s="12"/>
      <c r="IPO809" s="12"/>
      <c r="IPP809" s="12"/>
      <c r="IPQ809" s="12"/>
      <c r="IPR809" s="12"/>
      <c r="IPS809" s="12"/>
      <c r="IPT809" s="12"/>
      <c r="IPU809" s="12"/>
      <c r="IPV809" s="12"/>
      <c r="IPW809" s="12"/>
      <c r="IPX809" s="12"/>
      <c r="IPY809" s="12"/>
      <c r="IPZ809" s="12"/>
      <c r="IQA809" s="12"/>
      <c r="IQB809" s="12"/>
      <c r="IQC809" s="12"/>
      <c r="IQD809" s="12"/>
      <c r="IQE809" s="12"/>
      <c r="IQF809" s="12"/>
      <c r="IQG809" s="12"/>
      <c r="IQH809" s="12"/>
      <c r="IQI809" s="12"/>
      <c r="IQJ809" s="12"/>
      <c r="IQK809" s="12"/>
      <c r="IQL809" s="12"/>
      <c r="IQM809" s="12"/>
      <c r="IQN809" s="12"/>
      <c r="IQO809" s="12"/>
      <c r="IQP809" s="12"/>
      <c r="IQQ809" s="12"/>
      <c r="IQR809" s="12"/>
      <c r="IQS809" s="12"/>
      <c r="IQT809" s="12"/>
      <c r="IQU809" s="12"/>
      <c r="IQV809" s="12"/>
      <c r="IQW809" s="12"/>
      <c r="IQX809" s="12"/>
      <c r="IQY809" s="12"/>
      <c r="IQZ809" s="12"/>
      <c r="IRA809" s="12"/>
      <c r="IRB809" s="12"/>
      <c r="IRC809" s="12"/>
      <c r="IRD809" s="12"/>
      <c r="IRE809" s="12"/>
      <c r="IRF809" s="12"/>
      <c r="IRG809" s="12"/>
      <c r="IRH809" s="12"/>
      <c r="IRI809" s="12"/>
      <c r="IRJ809" s="12"/>
      <c r="IRK809" s="12"/>
      <c r="IRL809" s="12"/>
      <c r="IRM809" s="12"/>
      <c r="IRN809" s="12"/>
      <c r="IRO809" s="12"/>
      <c r="IRP809" s="12"/>
      <c r="IRQ809" s="12"/>
      <c r="IRR809" s="12"/>
      <c r="IRS809" s="12"/>
      <c r="IRT809" s="12"/>
      <c r="IRU809" s="12"/>
      <c r="IRV809" s="12"/>
      <c r="IRW809" s="12"/>
      <c r="IRX809" s="12"/>
      <c r="IRY809" s="12"/>
      <c r="IRZ809" s="12"/>
      <c r="ISA809" s="12"/>
      <c r="ISB809" s="12"/>
      <c r="ISC809" s="12"/>
      <c r="ISD809" s="12"/>
      <c r="ISE809" s="12"/>
      <c r="ISF809" s="12"/>
      <c r="ISG809" s="12"/>
      <c r="ISH809" s="12"/>
      <c r="ISI809" s="12"/>
      <c r="ISJ809" s="12"/>
      <c r="ISK809" s="12"/>
      <c r="ISL809" s="12"/>
      <c r="ISM809" s="12"/>
      <c r="ISN809" s="12"/>
      <c r="ISO809" s="12"/>
      <c r="ISP809" s="12"/>
      <c r="ISQ809" s="12"/>
      <c r="ISR809" s="12"/>
      <c r="ISS809" s="12"/>
      <c r="IST809" s="12"/>
      <c r="ISU809" s="12"/>
      <c r="ISV809" s="12"/>
      <c r="ISW809" s="12"/>
      <c r="ISX809" s="12"/>
      <c r="ISY809" s="12"/>
      <c r="ISZ809" s="12"/>
      <c r="ITA809" s="12"/>
      <c r="ITB809" s="12"/>
      <c r="ITC809" s="12"/>
      <c r="ITD809" s="12"/>
      <c r="ITE809" s="12"/>
      <c r="ITF809" s="12"/>
      <c r="ITG809" s="12"/>
      <c r="ITH809" s="12"/>
      <c r="ITI809" s="12"/>
      <c r="ITJ809" s="12"/>
      <c r="ITK809" s="12"/>
      <c r="ITL809" s="12"/>
      <c r="ITM809" s="12"/>
      <c r="ITN809" s="12"/>
      <c r="ITO809" s="12"/>
      <c r="ITP809" s="12"/>
      <c r="ITQ809" s="12"/>
      <c r="ITR809" s="12"/>
      <c r="ITS809" s="12"/>
      <c r="ITT809" s="12"/>
      <c r="ITU809" s="12"/>
      <c r="ITV809" s="12"/>
      <c r="ITW809" s="12"/>
      <c r="ITX809" s="12"/>
      <c r="ITY809" s="12"/>
      <c r="ITZ809" s="12"/>
      <c r="IUA809" s="12"/>
      <c r="IUB809" s="12"/>
      <c r="IUC809" s="12"/>
      <c r="IUD809" s="12"/>
      <c r="IUE809" s="12"/>
      <c r="IUF809" s="12"/>
      <c r="IUG809" s="12"/>
      <c r="IUH809" s="12"/>
      <c r="IUI809" s="12"/>
      <c r="IUJ809" s="12"/>
      <c r="IUK809" s="12"/>
      <c r="IUL809" s="12"/>
      <c r="IUM809" s="12"/>
      <c r="IUN809" s="12"/>
      <c r="IUO809" s="12"/>
      <c r="IUP809" s="12"/>
      <c r="IUQ809" s="12"/>
      <c r="IUR809" s="12"/>
      <c r="IUS809" s="12"/>
      <c r="IUT809" s="12"/>
      <c r="IUU809" s="12"/>
      <c r="IUV809" s="12"/>
      <c r="IUW809" s="12"/>
      <c r="IUX809" s="12"/>
      <c r="IUY809" s="12"/>
      <c r="IUZ809" s="12"/>
      <c r="IVA809" s="12"/>
      <c r="IVB809" s="12"/>
      <c r="IVC809" s="12"/>
      <c r="IVD809" s="12"/>
      <c r="IVE809" s="12"/>
      <c r="IVF809" s="12"/>
      <c r="IVG809" s="12"/>
      <c r="IVH809" s="12"/>
      <c r="IVI809" s="12"/>
      <c r="IVJ809" s="12"/>
      <c r="IVK809" s="12"/>
      <c r="IVL809" s="12"/>
      <c r="IVM809" s="12"/>
      <c r="IVN809" s="12"/>
      <c r="IVO809" s="12"/>
      <c r="IVP809" s="12"/>
      <c r="IVQ809" s="12"/>
      <c r="IVR809" s="12"/>
      <c r="IVS809" s="12"/>
      <c r="IVT809" s="12"/>
      <c r="IVU809" s="12"/>
      <c r="IVV809" s="12"/>
      <c r="IVW809" s="12"/>
      <c r="IVX809" s="12"/>
      <c r="IVY809" s="12"/>
      <c r="IVZ809" s="12"/>
      <c r="IWA809" s="12"/>
      <c r="IWB809" s="12"/>
      <c r="IWC809" s="12"/>
      <c r="IWD809" s="12"/>
      <c r="IWE809" s="12"/>
      <c r="IWF809" s="12"/>
      <c r="IWG809" s="12"/>
      <c r="IWH809" s="12"/>
      <c r="IWI809" s="12"/>
      <c r="IWJ809" s="12"/>
      <c r="IWK809" s="12"/>
      <c r="IWL809" s="12"/>
      <c r="IWM809" s="12"/>
      <c r="IWN809" s="12"/>
      <c r="IWO809" s="12"/>
      <c r="IWP809" s="12"/>
      <c r="IWQ809" s="12"/>
      <c r="IWR809" s="12"/>
      <c r="IWS809" s="12"/>
      <c r="IWT809" s="12"/>
      <c r="IWU809" s="12"/>
      <c r="IWV809" s="12"/>
      <c r="IWW809" s="12"/>
      <c r="IWX809" s="12"/>
      <c r="IWY809" s="12"/>
      <c r="IWZ809" s="12"/>
      <c r="IXA809" s="12"/>
      <c r="IXB809" s="12"/>
      <c r="IXC809" s="12"/>
      <c r="IXD809" s="12"/>
      <c r="IXE809" s="12"/>
      <c r="IXF809" s="12"/>
      <c r="IXG809" s="12"/>
      <c r="IXH809" s="12"/>
      <c r="IXI809" s="12"/>
      <c r="IXJ809" s="12"/>
      <c r="IXK809" s="12"/>
      <c r="IXL809" s="12"/>
      <c r="IXM809" s="12"/>
      <c r="IXN809" s="12"/>
      <c r="IXO809" s="12"/>
      <c r="IXP809" s="12"/>
      <c r="IXQ809" s="12"/>
      <c r="IXR809" s="12"/>
      <c r="IXS809" s="12"/>
      <c r="IXT809" s="12"/>
      <c r="IXU809" s="12"/>
      <c r="IXV809" s="12"/>
      <c r="IXW809" s="12"/>
      <c r="IXX809" s="12"/>
      <c r="IXY809" s="12"/>
      <c r="IXZ809" s="12"/>
      <c r="IYA809" s="12"/>
      <c r="IYB809" s="12"/>
      <c r="IYC809" s="12"/>
      <c r="IYD809" s="12"/>
      <c r="IYE809" s="12"/>
      <c r="IYF809" s="12"/>
      <c r="IYG809" s="12"/>
      <c r="IYH809" s="12"/>
      <c r="IYI809" s="12"/>
      <c r="IYJ809" s="12"/>
      <c r="IYK809" s="12"/>
      <c r="IYL809" s="12"/>
      <c r="IYM809" s="12"/>
      <c r="IYN809" s="12"/>
      <c r="IYO809" s="12"/>
      <c r="IYP809" s="12"/>
      <c r="IYQ809" s="12"/>
      <c r="IYR809" s="12"/>
      <c r="IYS809" s="12"/>
      <c r="IYT809" s="12"/>
      <c r="IYU809" s="12"/>
      <c r="IYV809" s="12"/>
      <c r="IYW809" s="12"/>
      <c r="IYX809" s="12"/>
      <c r="IYY809" s="12"/>
      <c r="IYZ809" s="12"/>
      <c r="IZA809" s="12"/>
      <c r="IZB809" s="12"/>
      <c r="IZC809" s="12"/>
      <c r="IZD809" s="12"/>
      <c r="IZE809" s="12"/>
      <c r="IZF809" s="12"/>
      <c r="IZG809" s="12"/>
      <c r="IZH809" s="12"/>
      <c r="IZI809" s="12"/>
      <c r="IZJ809" s="12"/>
      <c r="IZK809" s="12"/>
      <c r="IZL809" s="12"/>
      <c r="IZM809" s="12"/>
      <c r="IZN809" s="12"/>
      <c r="IZO809" s="12"/>
      <c r="IZP809" s="12"/>
      <c r="IZQ809" s="12"/>
      <c r="IZR809" s="12"/>
      <c r="IZS809" s="12"/>
      <c r="IZT809" s="12"/>
      <c r="IZU809" s="12"/>
      <c r="IZV809" s="12"/>
      <c r="IZW809" s="12"/>
      <c r="IZX809" s="12"/>
      <c r="IZY809" s="12"/>
      <c r="IZZ809" s="12"/>
      <c r="JAA809" s="12"/>
      <c r="JAB809" s="12"/>
      <c r="JAC809" s="12"/>
      <c r="JAD809" s="12"/>
      <c r="JAE809" s="12"/>
      <c r="JAF809" s="12"/>
      <c r="JAG809" s="12"/>
      <c r="JAH809" s="12"/>
      <c r="JAI809" s="12"/>
      <c r="JAJ809" s="12"/>
      <c r="JAK809" s="12"/>
      <c r="JAL809" s="12"/>
      <c r="JAM809" s="12"/>
      <c r="JAN809" s="12"/>
      <c r="JAO809" s="12"/>
      <c r="JAP809" s="12"/>
      <c r="JAQ809" s="12"/>
      <c r="JAR809" s="12"/>
      <c r="JAS809" s="12"/>
      <c r="JAT809" s="12"/>
      <c r="JAU809" s="12"/>
      <c r="JAV809" s="12"/>
      <c r="JAW809" s="12"/>
      <c r="JAX809" s="12"/>
      <c r="JAY809" s="12"/>
      <c r="JAZ809" s="12"/>
      <c r="JBA809" s="12"/>
      <c r="JBB809" s="12"/>
      <c r="JBC809" s="12"/>
      <c r="JBD809" s="12"/>
      <c r="JBE809" s="12"/>
      <c r="JBF809" s="12"/>
      <c r="JBG809" s="12"/>
      <c r="JBH809" s="12"/>
      <c r="JBI809" s="12"/>
      <c r="JBJ809" s="12"/>
      <c r="JBK809" s="12"/>
      <c r="JBL809" s="12"/>
      <c r="JBM809" s="12"/>
      <c r="JBN809" s="12"/>
      <c r="JBO809" s="12"/>
      <c r="JBP809" s="12"/>
      <c r="JBQ809" s="12"/>
      <c r="JBR809" s="12"/>
      <c r="JBS809" s="12"/>
      <c r="JBT809" s="12"/>
      <c r="JBU809" s="12"/>
      <c r="JBV809" s="12"/>
      <c r="JBW809" s="12"/>
      <c r="JBX809" s="12"/>
      <c r="JBY809" s="12"/>
      <c r="JBZ809" s="12"/>
      <c r="JCA809" s="12"/>
      <c r="JCB809" s="12"/>
      <c r="JCC809" s="12"/>
      <c r="JCD809" s="12"/>
      <c r="JCE809" s="12"/>
      <c r="JCF809" s="12"/>
      <c r="JCG809" s="12"/>
      <c r="JCH809" s="12"/>
      <c r="JCI809" s="12"/>
      <c r="JCJ809" s="12"/>
      <c r="JCK809" s="12"/>
      <c r="JCL809" s="12"/>
      <c r="JCM809" s="12"/>
      <c r="JCN809" s="12"/>
      <c r="JCO809" s="12"/>
      <c r="JCP809" s="12"/>
      <c r="JCQ809" s="12"/>
      <c r="JCR809" s="12"/>
      <c r="JCS809" s="12"/>
      <c r="JCT809" s="12"/>
      <c r="JCU809" s="12"/>
      <c r="JCV809" s="12"/>
      <c r="JCW809" s="12"/>
      <c r="JCX809" s="12"/>
      <c r="JCY809" s="12"/>
      <c r="JCZ809" s="12"/>
      <c r="JDA809" s="12"/>
      <c r="JDB809" s="12"/>
      <c r="JDC809" s="12"/>
      <c r="JDD809" s="12"/>
      <c r="JDE809" s="12"/>
      <c r="JDF809" s="12"/>
      <c r="JDG809" s="12"/>
      <c r="JDH809" s="12"/>
      <c r="JDI809" s="12"/>
      <c r="JDJ809" s="12"/>
      <c r="JDK809" s="12"/>
      <c r="JDL809" s="12"/>
      <c r="JDM809" s="12"/>
      <c r="JDN809" s="12"/>
      <c r="JDO809" s="12"/>
      <c r="JDP809" s="12"/>
      <c r="JDQ809" s="12"/>
      <c r="JDR809" s="12"/>
      <c r="JDS809" s="12"/>
      <c r="JDT809" s="12"/>
      <c r="JDU809" s="12"/>
      <c r="JDV809" s="12"/>
      <c r="JDW809" s="12"/>
      <c r="JDX809" s="12"/>
      <c r="JDY809" s="12"/>
      <c r="JDZ809" s="12"/>
      <c r="JEA809" s="12"/>
      <c r="JEB809" s="12"/>
      <c r="JEC809" s="12"/>
      <c r="JED809" s="12"/>
      <c r="JEE809" s="12"/>
      <c r="JEF809" s="12"/>
      <c r="JEG809" s="12"/>
      <c r="JEH809" s="12"/>
      <c r="JEI809" s="12"/>
      <c r="JEJ809" s="12"/>
      <c r="JEK809" s="12"/>
      <c r="JEL809" s="12"/>
      <c r="JEM809" s="12"/>
      <c r="JEN809" s="12"/>
      <c r="JEO809" s="12"/>
      <c r="JEP809" s="12"/>
      <c r="JEQ809" s="12"/>
      <c r="JER809" s="12"/>
      <c r="JES809" s="12"/>
      <c r="JET809" s="12"/>
      <c r="JEU809" s="12"/>
      <c r="JEV809" s="12"/>
      <c r="JEW809" s="12"/>
      <c r="JEX809" s="12"/>
      <c r="JEY809" s="12"/>
      <c r="JEZ809" s="12"/>
      <c r="JFA809" s="12"/>
      <c r="JFB809" s="12"/>
      <c r="JFC809" s="12"/>
      <c r="JFD809" s="12"/>
      <c r="JFE809" s="12"/>
      <c r="JFF809" s="12"/>
      <c r="JFG809" s="12"/>
      <c r="JFH809" s="12"/>
      <c r="JFI809" s="12"/>
      <c r="JFJ809" s="12"/>
      <c r="JFK809" s="12"/>
      <c r="JFL809" s="12"/>
      <c r="JFM809" s="12"/>
      <c r="JFN809" s="12"/>
      <c r="JFO809" s="12"/>
      <c r="JFP809" s="12"/>
      <c r="JFQ809" s="12"/>
      <c r="JFR809" s="12"/>
      <c r="JFS809" s="12"/>
      <c r="JFT809" s="12"/>
      <c r="JFU809" s="12"/>
      <c r="JFV809" s="12"/>
      <c r="JFW809" s="12"/>
      <c r="JFX809" s="12"/>
      <c r="JFY809" s="12"/>
      <c r="JFZ809" s="12"/>
      <c r="JGA809" s="12"/>
      <c r="JGB809" s="12"/>
      <c r="JGC809" s="12"/>
      <c r="JGD809" s="12"/>
      <c r="JGE809" s="12"/>
      <c r="JGF809" s="12"/>
      <c r="JGG809" s="12"/>
      <c r="JGH809" s="12"/>
      <c r="JGI809" s="12"/>
      <c r="JGJ809" s="12"/>
      <c r="JGK809" s="12"/>
      <c r="JGL809" s="12"/>
      <c r="JGM809" s="12"/>
      <c r="JGN809" s="12"/>
      <c r="JGO809" s="12"/>
      <c r="JGP809" s="12"/>
      <c r="JGQ809" s="12"/>
      <c r="JGR809" s="12"/>
      <c r="JGS809" s="12"/>
      <c r="JGT809" s="12"/>
      <c r="JGU809" s="12"/>
      <c r="JGV809" s="12"/>
      <c r="JGW809" s="12"/>
      <c r="JGX809" s="12"/>
      <c r="JGY809" s="12"/>
      <c r="JGZ809" s="12"/>
      <c r="JHA809" s="12"/>
      <c r="JHB809" s="12"/>
      <c r="JHC809" s="12"/>
      <c r="JHD809" s="12"/>
      <c r="JHE809" s="12"/>
      <c r="JHF809" s="12"/>
      <c r="JHG809" s="12"/>
      <c r="JHH809" s="12"/>
      <c r="JHI809" s="12"/>
      <c r="JHJ809" s="12"/>
      <c r="JHK809" s="12"/>
      <c r="JHL809" s="12"/>
      <c r="JHM809" s="12"/>
      <c r="JHN809" s="12"/>
      <c r="JHO809" s="12"/>
      <c r="JHP809" s="12"/>
      <c r="JHQ809" s="12"/>
      <c r="JHR809" s="12"/>
      <c r="JHS809" s="12"/>
      <c r="JHT809" s="12"/>
      <c r="JHU809" s="12"/>
      <c r="JHV809" s="12"/>
      <c r="JHW809" s="12"/>
      <c r="JHX809" s="12"/>
      <c r="JHY809" s="12"/>
      <c r="JHZ809" s="12"/>
      <c r="JIA809" s="12"/>
      <c r="JIB809" s="12"/>
      <c r="JIC809" s="12"/>
      <c r="JID809" s="12"/>
      <c r="JIE809" s="12"/>
      <c r="JIF809" s="12"/>
      <c r="JIG809" s="12"/>
      <c r="JIH809" s="12"/>
      <c r="JII809" s="12"/>
      <c r="JIJ809" s="12"/>
      <c r="JIK809" s="12"/>
      <c r="JIL809" s="12"/>
      <c r="JIM809" s="12"/>
      <c r="JIN809" s="12"/>
      <c r="JIO809" s="12"/>
      <c r="JIP809" s="12"/>
      <c r="JIQ809" s="12"/>
      <c r="JIR809" s="12"/>
      <c r="JIS809" s="12"/>
      <c r="JIT809" s="12"/>
      <c r="JIU809" s="12"/>
      <c r="JIV809" s="12"/>
      <c r="JIW809" s="12"/>
      <c r="JIX809" s="12"/>
      <c r="JIY809" s="12"/>
      <c r="JIZ809" s="12"/>
      <c r="JJA809" s="12"/>
      <c r="JJB809" s="12"/>
      <c r="JJC809" s="12"/>
      <c r="JJD809" s="12"/>
      <c r="JJE809" s="12"/>
      <c r="JJF809" s="12"/>
      <c r="JJG809" s="12"/>
      <c r="JJH809" s="12"/>
      <c r="JJI809" s="12"/>
      <c r="JJJ809" s="12"/>
      <c r="JJK809" s="12"/>
      <c r="JJL809" s="12"/>
      <c r="JJM809" s="12"/>
      <c r="JJN809" s="12"/>
      <c r="JJO809" s="12"/>
      <c r="JJP809" s="12"/>
      <c r="JJQ809" s="12"/>
      <c r="JJR809" s="12"/>
      <c r="JJS809" s="12"/>
      <c r="JJT809" s="12"/>
      <c r="JJU809" s="12"/>
      <c r="JJV809" s="12"/>
      <c r="JJW809" s="12"/>
      <c r="JJX809" s="12"/>
      <c r="JJY809" s="12"/>
      <c r="JJZ809" s="12"/>
      <c r="JKA809" s="12"/>
      <c r="JKB809" s="12"/>
      <c r="JKC809" s="12"/>
      <c r="JKD809" s="12"/>
      <c r="JKE809" s="12"/>
      <c r="JKF809" s="12"/>
      <c r="JKG809" s="12"/>
      <c r="JKH809" s="12"/>
      <c r="JKI809" s="12"/>
      <c r="JKJ809" s="12"/>
      <c r="JKK809" s="12"/>
      <c r="JKL809" s="12"/>
      <c r="JKM809" s="12"/>
      <c r="JKN809" s="12"/>
      <c r="JKO809" s="12"/>
      <c r="JKP809" s="12"/>
      <c r="JKQ809" s="12"/>
      <c r="JKR809" s="12"/>
      <c r="JKS809" s="12"/>
      <c r="JKT809" s="12"/>
      <c r="JKU809" s="12"/>
      <c r="JKV809" s="12"/>
      <c r="JKW809" s="12"/>
      <c r="JKX809" s="12"/>
      <c r="JKY809" s="12"/>
      <c r="JKZ809" s="12"/>
      <c r="JLA809" s="12"/>
      <c r="JLB809" s="12"/>
      <c r="JLC809" s="12"/>
      <c r="JLD809" s="12"/>
      <c r="JLE809" s="12"/>
      <c r="JLF809" s="12"/>
      <c r="JLG809" s="12"/>
      <c r="JLH809" s="12"/>
      <c r="JLI809" s="12"/>
      <c r="JLJ809" s="12"/>
      <c r="JLK809" s="12"/>
      <c r="JLL809" s="12"/>
      <c r="JLM809" s="12"/>
      <c r="JLN809" s="12"/>
      <c r="JLO809" s="12"/>
      <c r="JLP809" s="12"/>
      <c r="JLQ809" s="12"/>
      <c r="JLR809" s="12"/>
      <c r="JLS809" s="12"/>
      <c r="JLT809" s="12"/>
      <c r="JLU809" s="12"/>
      <c r="JLV809" s="12"/>
      <c r="JLW809" s="12"/>
      <c r="JLX809" s="12"/>
      <c r="JLY809" s="12"/>
      <c r="JLZ809" s="12"/>
      <c r="JMA809" s="12"/>
      <c r="JMB809" s="12"/>
      <c r="JMC809" s="12"/>
      <c r="JMD809" s="12"/>
      <c r="JME809" s="12"/>
      <c r="JMF809" s="12"/>
      <c r="JMG809" s="12"/>
      <c r="JMH809" s="12"/>
      <c r="JMI809" s="12"/>
      <c r="JMJ809" s="12"/>
      <c r="JMK809" s="12"/>
      <c r="JML809" s="12"/>
      <c r="JMM809" s="12"/>
      <c r="JMN809" s="12"/>
      <c r="JMO809" s="12"/>
      <c r="JMP809" s="12"/>
      <c r="JMQ809" s="12"/>
      <c r="JMR809" s="12"/>
      <c r="JMS809" s="12"/>
      <c r="JMT809" s="12"/>
      <c r="JMU809" s="12"/>
      <c r="JMV809" s="12"/>
      <c r="JMW809" s="12"/>
      <c r="JMX809" s="12"/>
      <c r="JMY809" s="12"/>
      <c r="JMZ809" s="12"/>
      <c r="JNA809" s="12"/>
      <c r="JNB809" s="12"/>
      <c r="JNC809" s="12"/>
      <c r="JND809" s="12"/>
      <c r="JNE809" s="12"/>
      <c r="JNF809" s="12"/>
      <c r="JNG809" s="12"/>
      <c r="JNH809" s="12"/>
      <c r="JNI809" s="12"/>
      <c r="JNJ809" s="12"/>
      <c r="JNK809" s="12"/>
      <c r="JNL809" s="12"/>
      <c r="JNM809" s="12"/>
      <c r="JNN809" s="12"/>
      <c r="JNO809" s="12"/>
      <c r="JNP809" s="12"/>
      <c r="JNQ809" s="12"/>
      <c r="JNR809" s="12"/>
      <c r="JNS809" s="12"/>
      <c r="JNT809" s="12"/>
      <c r="JNU809" s="12"/>
      <c r="JNV809" s="12"/>
      <c r="JNW809" s="12"/>
      <c r="JNX809" s="12"/>
      <c r="JNY809" s="12"/>
      <c r="JNZ809" s="12"/>
      <c r="JOA809" s="12"/>
      <c r="JOB809" s="12"/>
      <c r="JOC809" s="12"/>
      <c r="JOD809" s="12"/>
      <c r="JOE809" s="12"/>
      <c r="JOF809" s="12"/>
      <c r="JOG809" s="12"/>
      <c r="JOH809" s="12"/>
      <c r="JOI809" s="12"/>
      <c r="JOJ809" s="12"/>
      <c r="JOK809" s="12"/>
      <c r="JOL809" s="12"/>
      <c r="JOM809" s="12"/>
      <c r="JON809" s="12"/>
      <c r="JOO809" s="12"/>
      <c r="JOP809" s="12"/>
      <c r="JOQ809" s="12"/>
      <c r="JOR809" s="12"/>
      <c r="JOS809" s="12"/>
      <c r="JOT809" s="12"/>
      <c r="JOU809" s="12"/>
      <c r="JOV809" s="12"/>
      <c r="JOW809" s="12"/>
      <c r="JOX809" s="12"/>
      <c r="JOY809" s="12"/>
      <c r="JOZ809" s="12"/>
      <c r="JPA809" s="12"/>
      <c r="JPB809" s="12"/>
      <c r="JPC809" s="12"/>
      <c r="JPD809" s="12"/>
      <c r="JPE809" s="12"/>
      <c r="JPF809" s="12"/>
      <c r="JPG809" s="12"/>
      <c r="JPH809" s="12"/>
      <c r="JPI809" s="12"/>
      <c r="JPJ809" s="12"/>
      <c r="JPK809" s="12"/>
      <c r="JPL809" s="12"/>
      <c r="JPM809" s="12"/>
      <c r="JPN809" s="12"/>
      <c r="JPO809" s="12"/>
      <c r="JPP809" s="12"/>
      <c r="JPQ809" s="12"/>
      <c r="JPR809" s="12"/>
      <c r="JPS809" s="12"/>
      <c r="JPT809" s="12"/>
      <c r="JPU809" s="12"/>
      <c r="JPV809" s="12"/>
      <c r="JPW809" s="12"/>
      <c r="JPX809" s="12"/>
      <c r="JPY809" s="12"/>
      <c r="JPZ809" s="12"/>
      <c r="JQA809" s="12"/>
      <c r="JQB809" s="12"/>
      <c r="JQC809" s="12"/>
      <c r="JQD809" s="12"/>
      <c r="JQE809" s="12"/>
      <c r="JQF809" s="12"/>
      <c r="JQG809" s="12"/>
      <c r="JQH809" s="12"/>
      <c r="JQI809" s="12"/>
      <c r="JQJ809" s="12"/>
      <c r="JQK809" s="12"/>
      <c r="JQL809" s="12"/>
      <c r="JQM809" s="12"/>
      <c r="JQN809" s="12"/>
      <c r="JQO809" s="12"/>
      <c r="JQP809" s="12"/>
      <c r="JQQ809" s="12"/>
      <c r="JQR809" s="12"/>
      <c r="JQS809" s="12"/>
      <c r="JQT809" s="12"/>
      <c r="JQU809" s="12"/>
      <c r="JQV809" s="12"/>
      <c r="JQW809" s="12"/>
      <c r="JQX809" s="12"/>
      <c r="JQY809" s="12"/>
      <c r="JQZ809" s="12"/>
      <c r="JRA809" s="12"/>
      <c r="JRB809" s="12"/>
      <c r="JRC809" s="12"/>
      <c r="JRD809" s="12"/>
      <c r="JRE809" s="12"/>
      <c r="JRF809" s="12"/>
      <c r="JRG809" s="12"/>
      <c r="JRH809" s="12"/>
      <c r="JRI809" s="12"/>
      <c r="JRJ809" s="12"/>
      <c r="JRK809" s="12"/>
      <c r="JRL809" s="12"/>
      <c r="JRM809" s="12"/>
      <c r="JRN809" s="12"/>
      <c r="JRO809" s="12"/>
      <c r="JRP809" s="12"/>
      <c r="JRQ809" s="12"/>
      <c r="JRR809" s="12"/>
      <c r="JRS809" s="12"/>
      <c r="JRT809" s="12"/>
      <c r="JRU809" s="12"/>
      <c r="JRV809" s="12"/>
      <c r="JRW809" s="12"/>
      <c r="JRX809" s="12"/>
      <c r="JRY809" s="12"/>
      <c r="JRZ809" s="12"/>
      <c r="JSA809" s="12"/>
      <c r="JSB809" s="12"/>
      <c r="JSC809" s="12"/>
      <c r="JSD809" s="12"/>
      <c r="JSE809" s="12"/>
      <c r="JSF809" s="12"/>
      <c r="JSG809" s="12"/>
      <c r="JSH809" s="12"/>
      <c r="JSI809" s="12"/>
      <c r="JSJ809" s="12"/>
      <c r="JSK809" s="12"/>
      <c r="JSL809" s="12"/>
      <c r="JSM809" s="12"/>
      <c r="JSN809" s="12"/>
      <c r="JSO809" s="12"/>
      <c r="JSP809" s="12"/>
      <c r="JSQ809" s="12"/>
      <c r="JSR809" s="12"/>
      <c r="JSS809" s="12"/>
      <c r="JST809" s="12"/>
      <c r="JSU809" s="12"/>
      <c r="JSV809" s="12"/>
      <c r="JSW809" s="12"/>
      <c r="JSX809" s="12"/>
      <c r="JSY809" s="12"/>
      <c r="JSZ809" s="12"/>
      <c r="JTA809" s="12"/>
      <c r="JTB809" s="12"/>
      <c r="JTC809" s="12"/>
      <c r="JTD809" s="12"/>
      <c r="JTE809" s="12"/>
      <c r="JTF809" s="12"/>
      <c r="JTG809" s="12"/>
      <c r="JTH809" s="12"/>
      <c r="JTI809" s="12"/>
      <c r="JTJ809" s="12"/>
      <c r="JTK809" s="12"/>
      <c r="JTL809" s="12"/>
      <c r="JTM809" s="12"/>
      <c r="JTN809" s="12"/>
      <c r="JTO809" s="12"/>
      <c r="JTP809" s="12"/>
      <c r="JTQ809" s="12"/>
      <c r="JTR809" s="12"/>
      <c r="JTS809" s="12"/>
      <c r="JTT809" s="12"/>
      <c r="JTU809" s="12"/>
      <c r="JTV809" s="12"/>
      <c r="JTW809" s="12"/>
      <c r="JTX809" s="12"/>
      <c r="JTY809" s="12"/>
      <c r="JTZ809" s="12"/>
      <c r="JUA809" s="12"/>
      <c r="JUB809" s="12"/>
      <c r="JUC809" s="12"/>
      <c r="JUD809" s="12"/>
      <c r="JUE809" s="12"/>
      <c r="JUF809" s="12"/>
      <c r="JUG809" s="12"/>
      <c r="JUH809" s="12"/>
      <c r="JUI809" s="12"/>
      <c r="JUJ809" s="12"/>
      <c r="JUK809" s="12"/>
      <c r="JUL809" s="12"/>
      <c r="JUM809" s="12"/>
      <c r="JUN809" s="12"/>
      <c r="JUO809" s="12"/>
      <c r="JUP809" s="12"/>
      <c r="JUQ809" s="12"/>
      <c r="JUR809" s="12"/>
      <c r="JUS809" s="12"/>
      <c r="JUT809" s="12"/>
      <c r="JUU809" s="12"/>
      <c r="JUV809" s="12"/>
      <c r="JUW809" s="12"/>
      <c r="JUX809" s="12"/>
      <c r="JUY809" s="12"/>
      <c r="JUZ809" s="12"/>
      <c r="JVA809" s="12"/>
      <c r="JVB809" s="12"/>
      <c r="JVC809" s="12"/>
      <c r="JVD809" s="12"/>
      <c r="JVE809" s="12"/>
      <c r="JVF809" s="12"/>
      <c r="JVG809" s="12"/>
      <c r="JVH809" s="12"/>
      <c r="JVI809" s="12"/>
      <c r="JVJ809" s="12"/>
      <c r="JVK809" s="12"/>
      <c r="JVL809" s="12"/>
      <c r="JVM809" s="12"/>
      <c r="JVN809" s="12"/>
      <c r="JVO809" s="12"/>
      <c r="JVP809" s="12"/>
      <c r="JVQ809" s="12"/>
      <c r="JVR809" s="12"/>
      <c r="JVS809" s="12"/>
      <c r="JVT809" s="12"/>
      <c r="JVU809" s="12"/>
      <c r="JVV809" s="12"/>
      <c r="JVW809" s="12"/>
      <c r="JVX809" s="12"/>
      <c r="JVY809" s="12"/>
      <c r="JVZ809" s="12"/>
      <c r="JWA809" s="12"/>
      <c r="JWB809" s="12"/>
      <c r="JWC809" s="12"/>
      <c r="JWD809" s="12"/>
      <c r="JWE809" s="12"/>
      <c r="JWF809" s="12"/>
      <c r="JWG809" s="12"/>
      <c r="JWH809" s="12"/>
      <c r="JWI809" s="12"/>
      <c r="JWJ809" s="12"/>
      <c r="JWK809" s="12"/>
      <c r="JWL809" s="12"/>
      <c r="JWM809" s="12"/>
      <c r="JWN809" s="12"/>
      <c r="JWO809" s="12"/>
      <c r="JWP809" s="12"/>
      <c r="JWQ809" s="12"/>
      <c r="JWR809" s="12"/>
      <c r="JWS809" s="12"/>
      <c r="JWT809" s="12"/>
      <c r="JWU809" s="12"/>
      <c r="JWV809" s="12"/>
      <c r="JWW809" s="12"/>
      <c r="JWX809" s="12"/>
      <c r="JWY809" s="12"/>
      <c r="JWZ809" s="12"/>
      <c r="JXA809" s="12"/>
      <c r="JXB809" s="12"/>
      <c r="JXC809" s="12"/>
      <c r="JXD809" s="12"/>
      <c r="JXE809" s="12"/>
      <c r="JXF809" s="12"/>
      <c r="JXG809" s="12"/>
      <c r="JXH809" s="12"/>
      <c r="JXI809" s="12"/>
      <c r="JXJ809" s="12"/>
      <c r="JXK809" s="12"/>
      <c r="JXL809" s="12"/>
      <c r="JXM809" s="12"/>
      <c r="JXN809" s="12"/>
      <c r="JXO809" s="12"/>
      <c r="JXP809" s="12"/>
      <c r="JXQ809" s="12"/>
      <c r="JXR809" s="12"/>
      <c r="JXS809" s="12"/>
      <c r="JXT809" s="12"/>
      <c r="JXU809" s="12"/>
      <c r="JXV809" s="12"/>
      <c r="JXW809" s="12"/>
      <c r="JXX809" s="12"/>
      <c r="JXY809" s="12"/>
      <c r="JXZ809" s="12"/>
      <c r="JYA809" s="12"/>
      <c r="JYB809" s="12"/>
      <c r="JYC809" s="12"/>
      <c r="JYD809" s="12"/>
      <c r="JYE809" s="12"/>
      <c r="JYF809" s="12"/>
      <c r="JYG809" s="12"/>
      <c r="JYH809" s="12"/>
      <c r="JYI809" s="12"/>
      <c r="JYJ809" s="12"/>
      <c r="JYK809" s="12"/>
      <c r="JYL809" s="12"/>
      <c r="JYM809" s="12"/>
      <c r="JYN809" s="12"/>
      <c r="JYO809" s="12"/>
      <c r="JYP809" s="12"/>
      <c r="JYQ809" s="12"/>
      <c r="JYR809" s="12"/>
      <c r="JYS809" s="12"/>
      <c r="JYT809" s="12"/>
      <c r="JYU809" s="12"/>
      <c r="JYV809" s="12"/>
      <c r="JYW809" s="12"/>
      <c r="JYX809" s="12"/>
      <c r="JYY809" s="12"/>
      <c r="JYZ809" s="12"/>
      <c r="JZA809" s="12"/>
      <c r="JZB809" s="12"/>
      <c r="JZC809" s="12"/>
      <c r="JZD809" s="12"/>
      <c r="JZE809" s="12"/>
      <c r="JZF809" s="12"/>
      <c r="JZG809" s="12"/>
      <c r="JZH809" s="12"/>
      <c r="JZI809" s="12"/>
      <c r="JZJ809" s="12"/>
      <c r="JZK809" s="12"/>
      <c r="JZL809" s="12"/>
      <c r="JZM809" s="12"/>
      <c r="JZN809" s="12"/>
      <c r="JZO809" s="12"/>
      <c r="JZP809" s="12"/>
      <c r="JZQ809" s="12"/>
      <c r="JZR809" s="12"/>
      <c r="JZS809" s="12"/>
      <c r="JZT809" s="12"/>
      <c r="JZU809" s="12"/>
      <c r="JZV809" s="12"/>
      <c r="JZW809" s="12"/>
      <c r="JZX809" s="12"/>
      <c r="JZY809" s="12"/>
      <c r="JZZ809" s="12"/>
      <c r="KAA809" s="12"/>
      <c r="KAB809" s="12"/>
      <c r="KAC809" s="12"/>
      <c r="KAD809" s="12"/>
      <c r="KAE809" s="12"/>
      <c r="KAF809" s="12"/>
      <c r="KAG809" s="12"/>
      <c r="KAH809" s="12"/>
      <c r="KAI809" s="12"/>
      <c r="KAJ809" s="12"/>
      <c r="KAK809" s="12"/>
      <c r="KAL809" s="12"/>
      <c r="KAM809" s="12"/>
      <c r="KAN809" s="12"/>
      <c r="KAO809" s="12"/>
      <c r="KAP809" s="12"/>
      <c r="KAQ809" s="12"/>
      <c r="KAR809" s="12"/>
      <c r="KAS809" s="12"/>
      <c r="KAT809" s="12"/>
      <c r="KAU809" s="12"/>
      <c r="KAV809" s="12"/>
      <c r="KAW809" s="12"/>
      <c r="KAX809" s="12"/>
      <c r="KAY809" s="12"/>
      <c r="KAZ809" s="12"/>
      <c r="KBA809" s="12"/>
      <c r="KBB809" s="12"/>
      <c r="KBC809" s="12"/>
      <c r="KBD809" s="12"/>
      <c r="KBE809" s="12"/>
      <c r="KBF809" s="12"/>
      <c r="KBG809" s="12"/>
      <c r="KBH809" s="12"/>
      <c r="KBI809" s="12"/>
      <c r="KBJ809" s="12"/>
      <c r="KBK809" s="12"/>
      <c r="KBL809" s="12"/>
      <c r="KBM809" s="12"/>
      <c r="KBN809" s="12"/>
      <c r="KBO809" s="12"/>
      <c r="KBP809" s="12"/>
      <c r="KBQ809" s="12"/>
      <c r="KBR809" s="12"/>
      <c r="KBS809" s="12"/>
      <c r="KBT809" s="12"/>
      <c r="KBU809" s="12"/>
      <c r="KBV809" s="12"/>
      <c r="KBW809" s="12"/>
      <c r="KBX809" s="12"/>
      <c r="KBY809" s="12"/>
      <c r="KBZ809" s="12"/>
      <c r="KCA809" s="12"/>
      <c r="KCB809" s="12"/>
      <c r="KCC809" s="12"/>
      <c r="KCD809" s="12"/>
      <c r="KCE809" s="12"/>
      <c r="KCF809" s="12"/>
      <c r="KCG809" s="12"/>
      <c r="KCH809" s="12"/>
      <c r="KCI809" s="12"/>
      <c r="KCJ809" s="12"/>
      <c r="KCK809" s="12"/>
      <c r="KCL809" s="12"/>
      <c r="KCM809" s="12"/>
      <c r="KCN809" s="12"/>
      <c r="KCO809" s="12"/>
      <c r="KCP809" s="12"/>
      <c r="KCQ809" s="12"/>
      <c r="KCR809" s="12"/>
      <c r="KCS809" s="12"/>
      <c r="KCT809" s="12"/>
      <c r="KCU809" s="12"/>
      <c r="KCV809" s="12"/>
      <c r="KCW809" s="12"/>
      <c r="KCX809" s="12"/>
      <c r="KCY809" s="12"/>
      <c r="KCZ809" s="12"/>
      <c r="KDA809" s="12"/>
      <c r="KDB809" s="12"/>
      <c r="KDC809" s="12"/>
      <c r="KDD809" s="12"/>
      <c r="KDE809" s="12"/>
      <c r="KDF809" s="12"/>
      <c r="KDG809" s="12"/>
      <c r="KDH809" s="12"/>
      <c r="KDI809" s="12"/>
      <c r="KDJ809" s="12"/>
      <c r="KDK809" s="12"/>
      <c r="KDL809" s="12"/>
      <c r="KDM809" s="12"/>
      <c r="KDN809" s="12"/>
      <c r="KDO809" s="12"/>
      <c r="KDP809" s="12"/>
      <c r="KDQ809" s="12"/>
      <c r="KDR809" s="12"/>
      <c r="KDS809" s="12"/>
      <c r="KDT809" s="12"/>
      <c r="KDU809" s="12"/>
      <c r="KDV809" s="12"/>
      <c r="KDW809" s="12"/>
      <c r="KDX809" s="12"/>
      <c r="KDY809" s="12"/>
      <c r="KDZ809" s="12"/>
      <c r="KEA809" s="12"/>
      <c r="KEB809" s="12"/>
      <c r="KEC809" s="12"/>
      <c r="KED809" s="12"/>
      <c r="KEE809" s="12"/>
      <c r="KEF809" s="12"/>
      <c r="KEG809" s="12"/>
      <c r="KEH809" s="12"/>
      <c r="KEI809" s="12"/>
      <c r="KEJ809" s="12"/>
      <c r="KEK809" s="12"/>
      <c r="KEL809" s="12"/>
      <c r="KEM809" s="12"/>
      <c r="KEN809" s="12"/>
      <c r="KEO809" s="12"/>
      <c r="KEP809" s="12"/>
      <c r="KEQ809" s="12"/>
      <c r="KER809" s="12"/>
      <c r="KES809" s="12"/>
      <c r="KET809" s="12"/>
      <c r="KEU809" s="12"/>
      <c r="KEV809" s="12"/>
      <c r="KEW809" s="12"/>
      <c r="KEX809" s="12"/>
      <c r="KEY809" s="12"/>
      <c r="KEZ809" s="12"/>
      <c r="KFA809" s="12"/>
      <c r="KFB809" s="12"/>
      <c r="KFC809" s="12"/>
      <c r="KFD809" s="12"/>
      <c r="KFE809" s="12"/>
      <c r="KFF809" s="12"/>
      <c r="KFG809" s="12"/>
      <c r="KFH809" s="12"/>
      <c r="KFI809" s="12"/>
      <c r="KFJ809" s="12"/>
      <c r="KFK809" s="12"/>
      <c r="KFL809" s="12"/>
      <c r="KFM809" s="12"/>
      <c r="KFN809" s="12"/>
      <c r="KFO809" s="12"/>
      <c r="KFP809" s="12"/>
      <c r="KFQ809" s="12"/>
      <c r="KFR809" s="12"/>
      <c r="KFS809" s="12"/>
      <c r="KFT809" s="12"/>
      <c r="KFU809" s="12"/>
      <c r="KFV809" s="12"/>
      <c r="KFW809" s="12"/>
      <c r="KFX809" s="12"/>
      <c r="KFY809" s="12"/>
      <c r="KFZ809" s="12"/>
      <c r="KGA809" s="12"/>
      <c r="KGB809" s="12"/>
      <c r="KGC809" s="12"/>
      <c r="KGD809" s="12"/>
      <c r="KGE809" s="12"/>
      <c r="KGF809" s="12"/>
      <c r="KGG809" s="12"/>
      <c r="KGH809" s="12"/>
      <c r="KGI809" s="12"/>
      <c r="KGJ809" s="12"/>
      <c r="KGK809" s="12"/>
      <c r="KGL809" s="12"/>
      <c r="KGM809" s="12"/>
      <c r="KGN809" s="12"/>
      <c r="KGO809" s="12"/>
      <c r="KGP809" s="12"/>
      <c r="KGQ809" s="12"/>
      <c r="KGR809" s="12"/>
      <c r="KGS809" s="12"/>
      <c r="KGT809" s="12"/>
      <c r="KGU809" s="12"/>
      <c r="KGV809" s="12"/>
      <c r="KGW809" s="12"/>
      <c r="KGX809" s="12"/>
      <c r="KGY809" s="12"/>
      <c r="KGZ809" s="12"/>
      <c r="KHA809" s="12"/>
      <c r="KHB809" s="12"/>
      <c r="KHC809" s="12"/>
      <c r="KHD809" s="12"/>
      <c r="KHE809" s="12"/>
      <c r="KHF809" s="12"/>
      <c r="KHG809" s="12"/>
      <c r="KHH809" s="12"/>
      <c r="KHI809" s="12"/>
      <c r="KHJ809" s="12"/>
      <c r="KHK809" s="12"/>
      <c r="KHL809" s="12"/>
      <c r="KHM809" s="12"/>
      <c r="KHN809" s="12"/>
      <c r="KHO809" s="12"/>
      <c r="KHP809" s="12"/>
      <c r="KHQ809" s="12"/>
      <c r="KHR809" s="12"/>
      <c r="KHS809" s="12"/>
      <c r="KHT809" s="12"/>
      <c r="KHU809" s="12"/>
      <c r="KHV809" s="12"/>
      <c r="KHW809" s="12"/>
      <c r="KHX809" s="12"/>
      <c r="KHY809" s="12"/>
      <c r="KHZ809" s="12"/>
      <c r="KIA809" s="12"/>
      <c r="KIB809" s="12"/>
      <c r="KIC809" s="12"/>
      <c r="KID809" s="12"/>
      <c r="KIE809" s="12"/>
      <c r="KIF809" s="12"/>
      <c r="KIG809" s="12"/>
      <c r="KIH809" s="12"/>
      <c r="KII809" s="12"/>
      <c r="KIJ809" s="12"/>
      <c r="KIK809" s="12"/>
      <c r="KIL809" s="12"/>
      <c r="KIM809" s="12"/>
      <c r="KIN809" s="12"/>
      <c r="KIO809" s="12"/>
      <c r="KIP809" s="12"/>
      <c r="KIQ809" s="12"/>
      <c r="KIR809" s="12"/>
      <c r="KIS809" s="12"/>
      <c r="KIT809" s="12"/>
      <c r="KIU809" s="12"/>
      <c r="KIV809" s="12"/>
      <c r="KIW809" s="12"/>
      <c r="KIX809" s="12"/>
      <c r="KIY809" s="12"/>
      <c r="KIZ809" s="12"/>
      <c r="KJA809" s="12"/>
      <c r="KJB809" s="12"/>
      <c r="KJC809" s="12"/>
      <c r="KJD809" s="12"/>
      <c r="KJE809" s="12"/>
      <c r="KJF809" s="12"/>
      <c r="KJG809" s="12"/>
      <c r="KJH809" s="12"/>
      <c r="KJI809" s="12"/>
      <c r="KJJ809" s="12"/>
      <c r="KJK809" s="12"/>
      <c r="KJL809" s="12"/>
      <c r="KJM809" s="12"/>
      <c r="KJN809" s="12"/>
      <c r="KJO809" s="12"/>
      <c r="KJP809" s="12"/>
      <c r="KJQ809" s="12"/>
      <c r="KJR809" s="12"/>
      <c r="KJS809" s="12"/>
      <c r="KJT809" s="12"/>
      <c r="KJU809" s="12"/>
      <c r="KJV809" s="12"/>
      <c r="KJW809" s="12"/>
      <c r="KJX809" s="12"/>
      <c r="KJY809" s="12"/>
      <c r="KJZ809" s="12"/>
      <c r="KKA809" s="12"/>
      <c r="KKB809" s="12"/>
      <c r="KKC809" s="12"/>
      <c r="KKD809" s="12"/>
      <c r="KKE809" s="12"/>
      <c r="KKF809" s="12"/>
      <c r="KKG809" s="12"/>
      <c r="KKH809" s="12"/>
      <c r="KKI809" s="12"/>
      <c r="KKJ809" s="12"/>
      <c r="KKK809" s="12"/>
      <c r="KKL809" s="12"/>
      <c r="KKM809" s="12"/>
      <c r="KKN809" s="12"/>
      <c r="KKO809" s="12"/>
      <c r="KKP809" s="12"/>
      <c r="KKQ809" s="12"/>
      <c r="KKR809" s="12"/>
      <c r="KKS809" s="12"/>
      <c r="KKT809" s="12"/>
      <c r="KKU809" s="12"/>
      <c r="KKV809" s="12"/>
      <c r="KKW809" s="12"/>
      <c r="KKX809" s="12"/>
      <c r="KKY809" s="12"/>
      <c r="KKZ809" s="12"/>
      <c r="KLA809" s="12"/>
      <c r="KLB809" s="12"/>
      <c r="KLC809" s="12"/>
      <c r="KLD809" s="12"/>
      <c r="KLE809" s="12"/>
      <c r="KLF809" s="12"/>
      <c r="KLG809" s="12"/>
      <c r="KLH809" s="12"/>
      <c r="KLI809" s="12"/>
      <c r="KLJ809" s="12"/>
      <c r="KLK809" s="12"/>
      <c r="KLL809" s="12"/>
      <c r="KLM809" s="12"/>
      <c r="KLN809" s="12"/>
      <c r="KLO809" s="12"/>
      <c r="KLP809" s="12"/>
      <c r="KLQ809" s="12"/>
      <c r="KLR809" s="12"/>
      <c r="KLS809" s="12"/>
      <c r="KLT809" s="12"/>
      <c r="KLU809" s="12"/>
      <c r="KLV809" s="12"/>
      <c r="KLW809" s="12"/>
      <c r="KLX809" s="12"/>
      <c r="KLY809" s="12"/>
      <c r="KLZ809" s="12"/>
      <c r="KMA809" s="12"/>
      <c r="KMB809" s="12"/>
      <c r="KMC809" s="12"/>
      <c r="KMD809" s="12"/>
      <c r="KME809" s="12"/>
      <c r="KMF809" s="12"/>
      <c r="KMG809" s="12"/>
      <c r="KMH809" s="12"/>
      <c r="KMI809" s="12"/>
      <c r="KMJ809" s="12"/>
      <c r="KMK809" s="12"/>
      <c r="KML809" s="12"/>
      <c r="KMM809" s="12"/>
      <c r="KMN809" s="12"/>
      <c r="KMO809" s="12"/>
      <c r="KMP809" s="12"/>
      <c r="KMQ809" s="12"/>
      <c r="KMR809" s="12"/>
      <c r="KMS809" s="12"/>
      <c r="KMT809" s="12"/>
      <c r="KMU809" s="12"/>
      <c r="KMV809" s="12"/>
      <c r="KMW809" s="12"/>
      <c r="KMX809" s="12"/>
      <c r="KMY809" s="12"/>
      <c r="KMZ809" s="12"/>
      <c r="KNA809" s="12"/>
      <c r="KNB809" s="12"/>
      <c r="KNC809" s="12"/>
      <c r="KND809" s="12"/>
      <c r="KNE809" s="12"/>
      <c r="KNF809" s="12"/>
      <c r="KNG809" s="12"/>
      <c r="KNH809" s="12"/>
      <c r="KNI809" s="12"/>
      <c r="KNJ809" s="12"/>
      <c r="KNK809" s="12"/>
      <c r="KNL809" s="12"/>
      <c r="KNM809" s="12"/>
      <c r="KNN809" s="12"/>
      <c r="KNO809" s="12"/>
      <c r="KNP809" s="12"/>
      <c r="KNQ809" s="12"/>
      <c r="KNR809" s="12"/>
      <c r="KNS809" s="12"/>
      <c r="KNT809" s="12"/>
      <c r="KNU809" s="12"/>
      <c r="KNV809" s="12"/>
      <c r="KNW809" s="12"/>
      <c r="KNX809" s="12"/>
      <c r="KNY809" s="12"/>
      <c r="KNZ809" s="12"/>
      <c r="KOA809" s="12"/>
      <c r="KOB809" s="12"/>
      <c r="KOC809" s="12"/>
      <c r="KOD809" s="12"/>
      <c r="KOE809" s="12"/>
      <c r="KOF809" s="12"/>
      <c r="KOG809" s="12"/>
      <c r="KOH809" s="12"/>
      <c r="KOI809" s="12"/>
      <c r="KOJ809" s="12"/>
      <c r="KOK809" s="12"/>
      <c r="KOL809" s="12"/>
      <c r="KOM809" s="12"/>
      <c r="KON809" s="12"/>
      <c r="KOO809" s="12"/>
      <c r="KOP809" s="12"/>
      <c r="KOQ809" s="12"/>
      <c r="KOR809" s="12"/>
      <c r="KOS809" s="12"/>
      <c r="KOT809" s="12"/>
      <c r="KOU809" s="12"/>
      <c r="KOV809" s="12"/>
      <c r="KOW809" s="12"/>
      <c r="KOX809" s="12"/>
      <c r="KOY809" s="12"/>
      <c r="KOZ809" s="12"/>
      <c r="KPA809" s="12"/>
      <c r="KPB809" s="12"/>
      <c r="KPC809" s="12"/>
      <c r="KPD809" s="12"/>
      <c r="KPE809" s="12"/>
      <c r="KPF809" s="12"/>
      <c r="KPG809" s="12"/>
      <c r="KPH809" s="12"/>
      <c r="KPI809" s="12"/>
      <c r="KPJ809" s="12"/>
      <c r="KPK809" s="12"/>
      <c r="KPL809" s="12"/>
      <c r="KPM809" s="12"/>
      <c r="KPN809" s="12"/>
      <c r="KPO809" s="12"/>
      <c r="KPP809" s="12"/>
      <c r="KPQ809" s="12"/>
      <c r="KPR809" s="12"/>
      <c r="KPS809" s="12"/>
      <c r="KPT809" s="12"/>
      <c r="KPU809" s="12"/>
      <c r="KPV809" s="12"/>
      <c r="KPW809" s="12"/>
      <c r="KPX809" s="12"/>
      <c r="KPY809" s="12"/>
      <c r="KPZ809" s="12"/>
      <c r="KQA809" s="12"/>
      <c r="KQB809" s="12"/>
      <c r="KQC809" s="12"/>
      <c r="KQD809" s="12"/>
      <c r="KQE809" s="12"/>
      <c r="KQF809" s="12"/>
      <c r="KQG809" s="12"/>
      <c r="KQH809" s="12"/>
      <c r="KQI809" s="12"/>
      <c r="KQJ809" s="12"/>
      <c r="KQK809" s="12"/>
      <c r="KQL809" s="12"/>
      <c r="KQM809" s="12"/>
      <c r="KQN809" s="12"/>
      <c r="KQO809" s="12"/>
      <c r="KQP809" s="12"/>
      <c r="KQQ809" s="12"/>
      <c r="KQR809" s="12"/>
      <c r="KQS809" s="12"/>
      <c r="KQT809" s="12"/>
      <c r="KQU809" s="12"/>
      <c r="KQV809" s="12"/>
      <c r="KQW809" s="12"/>
      <c r="KQX809" s="12"/>
      <c r="KQY809" s="12"/>
      <c r="KQZ809" s="12"/>
      <c r="KRA809" s="12"/>
      <c r="KRB809" s="12"/>
      <c r="KRC809" s="12"/>
      <c r="KRD809" s="12"/>
      <c r="KRE809" s="12"/>
      <c r="KRF809" s="12"/>
      <c r="KRG809" s="12"/>
      <c r="KRH809" s="12"/>
      <c r="KRI809" s="12"/>
      <c r="KRJ809" s="12"/>
      <c r="KRK809" s="12"/>
      <c r="KRL809" s="12"/>
      <c r="KRM809" s="12"/>
      <c r="KRN809" s="12"/>
      <c r="KRO809" s="12"/>
      <c r="KRP809" s="12"/>
      <c r="KRQ809" s="12"/>
      <c r="KRR809" s="12"/>
      <c r="KRS809" s="12"/>
      <c r="KRT809" s="12"/>
      <c r="KRU809" s="12"/>
      <c r="KRV809" s="12"/>
      <c r="KRW809" s="12"/>
      <c r="KRX809" s="12"/>
      <c r="KRY809" s="12"/>
      <c r="KRZ809" s="12"/>
      <c r="KSA809" s="12"/>
      <c r="KSB809" s="12"/>
      <c r="KSC809" s="12"/>
      <c r="KSD809" s="12"/>
      <c r="KSE809" s="12"/>
      <c r="KSF809" s="12"/>
      <c r="KSG809" s="12"/>
      <c r="KSH809" s="12"/>
      <c r="KSI809" s="12"/>
      <c r="KSJ809" s="12"/>
      <c r="KSK809" s="12"/>
      <c r="KSL809" s="12"/>
      <c r="KSM809" s="12"/>
      <c r="KSN809" s="12"/>
      <c r="KSO809" s="12"/>
      <c r="KSP809" s="12"/>
      <c r="KSQ809" s="12"/>
      <c r="KSR809" s="12"/>
      <c r="KSS809" s="12"/>
      <c r="KST809" s="12"/>
      <c r="KSU809" s="12"/>
      <c r="KSV809" s="12"/>
      <c r="KSW809" s="12"/>
      <c r="KSX809" s="12"/>
      <c r="KSY809" s="12"/>
      <c r="KSZ809" s="12"/>
      <c r="KTA809" s="12"/>
      <c r="KTB809" s="12"/>
      <c r="KTC809" s="12"/>
      <c r="KTD809" s="12"/>
      <c r="KTE809" s="12"/>
      <c r="KTF809" s="12"/>
      <c r="KTG809" s="12"/>
      <c r="KTH809" s="12"/>
      <c r="KTI809" s="12"/>
      <c r="KTJ809" s="12"/>
      <c r="KTK809" s="12"/>
      <c r="KTL809" s="12"/>
      <c r="KTM809" s="12"/>
      <c r="KTN809" s="12"/>
      <c r="KTO809" s="12"/>
      <c r="KTP809" s="12"/>
      <c r="KTQ809" s="12"/>
      <c r="KTR809" s="12"/>
      <c r="KTS809" s="12"/>
      <c r="KTT809" s="12"/>
      <c r="KTU809" s="12"/>
      <c r="KTV809" s="12"/>
      <c r="KTW809" s="12"/>
      <c r="KTX809" s="12"/>
      <c r="KTY809" s="12"/>
      <c r="KTZ809" s="12"/>
      <c r="KUA809" s="12"/>
      <c r="KUB809" s="12"/>
      <c r="KUC809" s="12"/>
      <c r="KUD809" s="12"/>
      <c r="KUE809" s="12"/>
      <c r="KUF809" s="12"/>
      <c r="KUG809" s="12"/>
      <c r="KUH809" s="12"/>
      <c r="KUI809" s="12"/>
      <c r="KUJ809" s="12"/>
      <c r="KUK809" s="12"/>
      <c r="KUL809" s="12"/>
      <c r="KUM809" s="12"/>
      <c r="KUN809" s="12"/>
      <c r="KUO809" s="12"/>
      <c r="KUP809" s="12"/>
      <c r="KUQ809" s="12"/>
      <c r="KUR809" s="12"/>
      <c r="KUS809" s="12"/>
      <c r="KUT809" s="12"/>
      <c r="KUU809" s="12"/>
      <c r="KUV809" s="12"/>
      <c r="KUW809" s="12"/>
      <c r="KUX809" s="12"/>
      <c r="KUY809" s="12"/>
      <c r="KUZ809" s="12"/>
      <c r="KVA809" s="12"/>
      <c r="KVB809" s="12"/>
      <c r="KVC809" s="12"/>
      <c r="KVD809" s="12"/>
      <c r="KVE809" s="12"/>
      <c r="KVF809" s="12"/>
      <c r="KVG809" s="12"/>
      <c r="KVH809" s="12"/>
      <c r="KVI809" s="12"/>
      <c r="KVJ809" s="12"/>
      <c r="KVK809" s="12"/>
      <c r="KVL809" s="12"/>
      <c r="KVM809" s="12"/>
      <c r="KVN809" s="12"/>
      <c r="KVO809" s="12"/>
      <c r="KVP809" s="12"/>
      <c r="KVQ809" s="12"/>
      <c r="KVR809" s="12"/>
      <c r="KVS809" s="12"/>
      <c r="KVT809" s="12"/>
      <c r="KVU809" s="12"/>
      <c r="KVV809" s="12"/>
      <c r="KVW809" s="12"/>
      <c r="KVX809" s="12"/>
      <c r="KVY809" s="12"/>
      <c r="KVZ809" s="12"/>
      <c r="KWA809" s="12"/>
      <c r="KWB809" s="12"/>
      <c r="KWC809" s="12"/>
      <c r="KWD809" s="12"/>
      <c r="KWE809" s="12"/>
      <c r="KWF809" s="12"/>
      <c r="KWG809" s="12"/>
      <c r="KWH809" s="12"/>
      <c r="KWI809" s="12"/>
      <c r="KWJ809" s="12"/>
      <c r="KWK809" s="12"/>
      <c r="KWL809" s="12"/>
      <c r="KWM809" s="12"/>
      <c r="KWN809" s="12"/>
      <c r="KWO809" s="12"/>
      <c r="KWP809" s="12"/>
      <c r="KWQ809" s="12"/>
      <c r="KWR809" s="12"/>
      <c r="KWS809" s="12"/>
      <c r="KWT809" s="12"/>
      <c r="KWU809" s="12"/>
      <c r="KWV809" s="12"/>
      <c r="KWW809" s="12"/>
      <c r="KWX809" s="12"/>
      <c r="KWY809" s="12"/>
      <c r="KWZ809" s="12"/>
      <c r="KXA809" s="12"/>
      <c r="KXB809" s="12"/>
      <c r="KXC809" s="12"/>
      <c r="KXD809" s="12"/>
      <c r="KXE809" s="12"/>
      <c r="KXF809" s="12"/>
      <c r="KXG809" s="12"/>
      <c r="KXH809" s="12"/>
      <c r="KXI809" s="12"/>
      <c r="KXJ809" s="12"/>
      <c r="KXK809" s="12"/>
      <c r="KXL809" s="12"/>
      <c r="KXM809" s="12"/>
      <c r="KXN809" s="12"/>
      <c r="KXO809" s="12"/>
      <c r="KXP809" s="12"/>
      <c r="KXQ809" s="12"/>
      <c r="KXR809" s="12"/>
      <c r="KXS809" s="12"/>
      <c r="KXT809" s="12"/>
      <c r="KXU809" s="12"/>
      <c r="KXV809" s="12"/>
      <c r="KXW809" s="12"/>
      <c r="KXX809" s="12"/>
      <c r="KXY809" s="12"/>
      <c r="KXZ809" s="12"/>
      <c r="KYA809" s="12"/>
      <c r="KYB809" s="12"/>
      <c r="KYC809" s="12"/>
      <c r="KYD809" s="12"/>
      <c r="KYE809" s="12"/>
      <c r="KYF809" s="12"/>
      <c r="KYG809" s="12"/>
      <c r="KYH809" s="12"/>
      <c r="KYI809" s="12"/>
      <c r="KYJ809" s="12"/>
      <c r="KYK809" s="12"/>
      <c r="KYL809" s="12"/>
      <c r="KYM809" s="12"/>
      <c r="KYN809" s="12"/>
      <c r="KYO809" s="12"/>
      <c r="KYP809" s="12"/>
      <c r="KYQ809" s="12"/>
      <c r="KYR809" s="12"/>
      <c r="KYS809" s="12"/>
      <c r="KYT809" s="12"/>
      <c r="KYU809" s="12"/>
      <c r="KYV809" s="12"/>
      <c r="KYW809" s="12"/>
      <c r="KYX809" s="12"/>
      <c r="KYY809" s="12"/>
      <c r="KYZ809" s="12"/>
      <c r="KZA809" s="12"/>
      <c r="KZB809" s="12"/>
      <c r="KZC809" s="12"/>
      <c r="KZD809" s="12"/>
      <c r="KZE809" s="12"/>
      <c r="KZF809" s="12"/>
      <c r="KZG809" s="12"/>
      <c r="KZH809" s="12"/>
      <c r="KZI809" s="12"/>
      <c r="KZJ809" s="12"/>
      <c r="KZK809" s="12"/>
      <c r="KZL809" s="12"/>
      <c r="KZM809" s="12"/>
      <c r="KZN809" s="12"/>
      <c r="KZO809" s="12"/>
      <c r="KZP809" s="12"/>
      <c r="KZQ809" s="12"/>
      <c r="KZR809" s="12"/>
      <c r="KZS809" s="12"/>
      <c r="KZT809" s="12"/>
      <c r="KZU809" s="12"/>
      <c r="KZV809" s="12"/>
      <c r="KZW809" s="12"/>
      <c r="KZX809" s="12"/>
      <c r="KZY809" s="12"/>
      <c r="KZZ809" s="12"/>
      <c r="LAA809" s="12"/>
      <c r="LAB809" s="12"/>
      <c r="LAC809" s="12"/>
      <c r="LAD809" s="12"/>
      <c r="LAE809" s="12"/>
      <c r="LAF809" s="12"/>
      <c r="LAG809" s="12"/>
      <c r="LAH809" s="12"/>
      <c r="LAI809" s="12"/>
      <c r="LAJ809" s="12"/>
      <c r="LAK809" s="12"/>
      <c r="LAL809" s="12"/>
      <c r="LAM809" s="12"/>
      <c r="LAN809" s="12"/>
      <c r="LAO809" s="12"/>
      <c r="LAP809" s="12"/>
      <c r="LAQ809" s="12"/>
      <c r="LAR809" s="12"/>
      <c r="LAS809" s="12"/>
      <c r="LAT809" s="12"/>
      <c r="LAU809" s="12"/>
      <c r="LAV809" s="12"/>
      <c r="LAW809" s="12"/>
      <c r="LAX809" s="12"/>
      <c r="LAY809" s="12"/>
      <c r="LAZ809" s="12"/>
      <c r="LBA809" s="12"/>
      <c r="LBB809" s="12"/>
      <c r="LBC809" s="12"/>
      <c r="LBD809" s="12"/>
      <c r="LBE809" s="12"/>
      <c r="LBF809" s="12"/>
      <c r="LBG809" s="12"/>
      <c r="LBH809" s="12"/>
      <c r="LBI809" s="12"/>
      <c r="LBJ809" s="12"/>
      <c r="LBK809" s="12"/>
      <c r="LBL809" s="12"/>
      <c r="LBM809" s="12"/>
      <c r="LBN809" s="12"/>
      <c r="LBO809" s="12"/>
      <c r="LBP809" s="12"/>
      <c r="LBQ809" s="12"/>
      <c r="LBR809" s="12"/>
      <c r="LBS809" s="12"/>
      <c r="LBT809" s="12"/>
      <c r="LBU809" s="12"/>
      <c r="LBV809" s="12"/>
      <c r="LBW809" s="12"/>
      <c r="LBX809" s="12"/>
      <c r="LBY809" s="12"/>
      <c r="LBZ809" s="12"/>
      <c r="LCA809" s="12"/>
      <c r="LCB809" s="12"/>
      <c r="LCC809" s="12"/>
      <c r="LCD809" s="12"/>
      <c r="LCE809" s="12"/>
      <c r="LCF809" s="12"/>
      <c r="LCG809" s="12"/>
      <c r="LCH809" s="12"/>
      <c r="LCI809" s="12"/>
      <c r="LCJ809" s="12"/>
      <c r="LCK809" s="12"/>
      <c r="LCL809" s="12"/>
      <c r="LCM809" s="12"/>
      <c r="LCN809" s="12"/>
      <c r="LCO809" s="12"/>
      <c r="LCP809" s="12"/>
      <c r="LCQ809" s="12"/>
      <c r="LCR809" s="12"/>
      <c r="LCS809" s="12"/>
      <c r="LCT809" s="12"/>
      <c r="LCU809" s="12"/>
      <c r="LCV809" s="12"/>
      <c r="LCW809" s="12"/>
      <c r="LCX809" s="12"/>
      <c r="LCY809" s="12"/>
      <c r="LCZ809" s="12"/>
      <c r="LDA809" s="12"/>
      <c r="LDB809" s="12"/>
      <c r="LDC809" s="12"/>
      <c r="LDD809" s="12"/>
      <c r="LDE809" s="12"/>
      <c r="LDF809" s="12"/>
      <c r="LDG809" s="12"/>
      <c r="LDH809" s="12"/>
      <c r="LDI809" s="12"/>
      <c r="LDJ809" s="12"/>
      <c r="LDK809" s="12"/>
      <c r="LDL809" s="12"/>
      <c r="LDM809" s="12"/>
      <c r="LDN809" s="12"/>
      <c r="LDO809" s="12"/>
      <c r="LDP809" s="12"/>
      <c r="LDQ809" s="12"/>
      <c r="LDR809" s="12"/>
      <c r="LDS809" s="12"/>
      <c r="LDT809" s="12"/>
      <c r="LDU809" s="12"/>
      <c r="LDV809" s="12"/>
      <c r="LDW809" s="12"/>
      <c r="LDX809" s="12"/>
      <c r="LDY809" s="12"/>
      <c r="LDZ809" s="12"/>
      <c r="LEA809" s="12"/>
      <c r="LEB809" s="12"/>
      <c r="LEC809" s="12"/>
      <c r="LED809" s="12"/>
      <c r="LEE809" s="12"/>
      <c r="LEF809" s="12"/>
      <c r="LEG809" s="12"/>
      <c r="LEH809" s="12"/>
      <c r="LEI809" s="12"/>
      <c r="LEJ809" s="12"/>
      <c r="LEK809" s="12"/>
      <c r="LEL809" s="12"/>
      <c r="LEM809" s="12"/>
      <c r="LEN809" s="12"/>
      <c r="LEO809" s="12"/>
      <c r="LEP809" s="12"/>
      <c r="LEQ809" s="12"/>
      <c r="LER809" s="12"/>
      <c r="LES809" s="12"/>
      <c r="LET809" s="12"/>
      <c r="LEU809" s="12"/>
      <c r="LEV809" s="12"/>
      <c r="LEW809" s="12"/>
      <c r="LEX809" s="12"/>
      <c r="LEY809" s="12"/>
      <c r="LEZ809" s="12"/>
      <c r="LFA809" s="12"/>
      <c r="LFB809" s="12"/>
      <c r="LFC809" s="12"/>
      <c r="LFD809" s="12"/>
      <c r="LFE809" s="12"/>
      <c r="LFF809" s="12"/>
      <c r="LFG809" s="12"/>
      <c r="LFH809" s="12"/>
      <c r="LFI809" s="12"/>
      <c r="LFJ809" s="12"/>
      <c r="LFK809" s="12"/>
      <c r="LFL809" s="12"/>
      <c r="LFM809" s="12"/>
      <c r="LFN809" s="12"/>
      <c r="LFO809" s="12"/>
      <c r="LFP809" s="12"/>
      <c r="LFQ809" s="12"/>
      <c r="LFR809" s="12"/>
      <c r="LFS809" s="12"/>
      <c r="LFT809" s="12"/>
      <c r="LFU809" s="12"/>
      <c r="LFV809" s="12"/>
      <c r="LFW809" s="12"/>
      <c r="LFX809" s="12"/>
      <c r="LFY809" s="12"/>
      <c r="LFZ809" s="12"/>
      <c r="LGA809" s="12"/>
      <c r="LGB809" s="12"/>
      <c r="LGC809" s="12"/>
      <c r="LGD809" s="12"/>
      <c r="LGE809" s="12"/>
      <c r="LGF809" s="12"/>
      <c r="LGG809" s="12"/>
      <c r="LGH809" s="12"/>
      <c r="LGI809" s="12"/>
      <c r="LGJ809" s="12"/>
      <c r="LGK809" s="12"/>
      <c r="LGL809" s="12"/>
      <c r="LGM809" s="12"/>
      <c r="LGN809" s="12"/>
      <c r="LGO809" s="12"/>
      <c r="LGP809" s="12"/>
      <c r="LGQ809" s="12"/>
      <c r="LGR809" s="12"/>
      <c r="LGS809" s="12"/>
      <c r="LGT809" s="12"/>
      <c r="LGU809" s="12"/>
      <c r="LGV809" s="12"/>
      <c r="LGW809" s="12"/>
      <c r="LGX809" s="12"/>
      <c r="LGY809" s="12"/>
      <c r="LGZ809" s="12"/>
      <c r="LHA809" s="12"/>
      <c r="LHB809" s="12"/>
      <c r="LHC809" s="12"/>
      <c r="LHD809" s="12"/>
      <c r="LHE809" s="12"/>
      <c r="LHF809" s="12"/>
      <c r="LHG809" s="12"/>
      <c r="LHH809" s="12"/>
      <c r="LHI809" s="12"/>
      <c r="LHJ809" s="12"/>
      <c r="LHK809" s="12"/>
      <c r="LHL809" s="12"/>
      <c r="LHM809" s="12"/>
      <c r="LHN809" s="12"/>
      <c r="LHO809" s="12"/>
      <c r="LHP809" s="12"/>
      <c r="LHQ809" s="12"/>
      <c r="LHR809" s="12"/>
      <c r="LHS809" s="12"/>
      <c r="LHT809" s="12"/>
      <c r="LHU809" s="12"/>
      <c r="LHV809" s="12"/>
      <c r="LHW809" s="12"/>
      <c r="LHX809" s="12"/>
      <c r="LHY809" s="12"/>
      <c r="LHZ809" s="12"/>
      <c r="LIA809" s="12"/>
      <c r="LIB809" s="12"/>
      <c r="LIC809" s="12"/>
      <c r="LID809" s="12"/>
      <c r="LIE809" s="12"/>
      <c r="LIF809" s="12"/>
      <c r="LIG809" s="12"/>
      <c r="LIH809" s="12"/>
      <c r="LII809" s="12"/>
      <c r="LIJ809" s="12"/>
      <c r="LIK809" s="12"/>
      <c r="LIL809" s="12"/>
      <c r="LIM809" s="12"/>
      <c r="LIN809" s="12"/>
      <c r="LIO809" s="12"/>
      <c r="LIP809" s="12"/>
      <c r="LIQ809" s="12"/>
      <c r="LIR809" s="12"/>
      <c r="LIS809" s="12"/>
      <c r="LIT809" s="12"/>
      <c r="LIU809" s="12"/>
      <c r="LIV809" s="12"/>
      <c r="LIW809" s="12"/>
      <c r="LIX809" s="12"/>
      <c r="LIY809" s="12"/>
      <c r="LIZ809" s="12"/>
      <c r="LJA809" s="12"/>
      <c r="LJB809" s="12"/>
      <c r="LJC809" s="12"/>
      <c r="LJD809" s="12"/>
      <c r="LJE809" s="12"/>
      <c r="LJF809" s="12"/>
      <c r="LJG809" s="12"/>
      <c r="LJH809" s="12"/>
      <c r="LJI809" s="12"/>
      <c r="LJJ809" s="12"/>
      <c r="LJK809" s="12"/>
      <c r="LJL809" s="12"/>
      <c r="LJM809" s="12"/>
      <c r="LJN809" s="12"/>
      <c r="LJO809" s="12"/>
      <c r="LJP809" s="12"/>
      <c r="LJQ809" s="12"/>
      <c r="LJR809" s="12"/>
      <c r="LJS809" s="12"/>
      <c r="LJT809" s="12"/>
      <c r="LJU809" s="12"/>
      <c r="LJV809" s="12"/>
      <c r="LJW809" s="12"/>
      <c r="LJX809" s="12"/>
      <c r="LJY809" s="12"/>
      <c r="LJZ809" s="12"/>
      <c r="LKA809" s="12"/>
      <c r="LKB809" s="12"/>
      <c r="LKC809" s="12"/>
      <c r="LKD809" s="12"/>
      <c r="LKE809" s="12"/>
      <c r="LKF809" s="12"/>
      <c r="LKG809" s="12"/>
      <c r="LKH809" s="12"/>
      <c r="LKI809" s="12"/>
      <c r="LKJ809" s="12"/>
      <c r="LKK809" s="12"/>
      <c r="LKL809" s="12"/>
      <c r="LKM809" s="12"/>
      <c r="LKN809" s="12"/>
      <c r="LKO809" s="12"/>
      <c r="LKP809" s="12"/>
      <c r="LKQ809" s="12"/>
      <c r="LKR809" s="12"/>
      <c r="LKS809" s="12"/>
      <c r="LKT809" s="12"/>
      <c r="LKU809" s="12"/>
      <c r="LKV809" s="12"/>
      <c r="LKW809" s="12"/>
      <c r="LKX809" s="12"/>
      <c r="LKY809" s="12"/>
      <c r="LKZ809" s="12"/>
      <c r="LLA809" s="12"/>
      <c r="LLB809" s="12"/>
      <c r="LLC809" s="12"/>
      <c r="LLD809" s="12"/>
      <c r="LLE809" s="12"/>
      <c r="LLF809" s="12"/>
      <c r="LLG809" s="12"/>
      <c r="LLH809" s="12"/>
      <c r="LLI809" s="12"/>
      <c r="LLJ809" s="12"/>
      <c r="LLK809" s="12"/>
      <c r="LLL809" s="12"/>
      <c r="LLM809" s="12"/>
      <c r="LLN809" s="12"/>
      <c r="LLO809" s="12"/>
      <c r="LLP809" s="12"/>
      <c r="LLQ809" s="12"/>
      <c r="LLR809" s="12"/>
      <c r="LLS809" s="12"/>
      <c r="LLT809" s="12"/>
      <c r="LLU809" s="12"/>
      <c r="LLV809" s="12"/>
      <c r="LLW809" s="12"/>
      <c r="LLX809" s="12"/>
      <c r="LLY809" s="12"/>
      <c r="LLZ809" s="12"/>
      <c r="LMA809" s="12"/>
      <c r="LMB809" s="12"/>
      <c r="LMC809" s="12"/>
      <c r="LMD809" s="12"/>
      <c r="LME809" s="12"/>
      <c r="LMF809" s="12"/>
      <c r="LMG809" s="12"/>
      <c r="LMH809" s="12"/>
      <c r="LMI809" s="12"/>
      <c r="LMJ809" s="12"/>
      <c r="LMK809" s="12"/>
      <c r="LML809" s="12"/>
      <c r="LMM809" s="12"/>
      <c r="LMN809" s="12"/>
      <c r="LMO809" s="12"/>
      <c r="LMP809" s="12"/>
      <c r="LMQ809" s="12"/>
      <c r="LMR809" s="12"/>
      <c r="LMS809" s="12"/>
      <c r="LMT809" s="12"/>
      <c r="LMU809" s="12"/>
      <c r="LMV809" s="12"/>
      <c r="LMW809" s="12"/>
      <c r="LMX809" s="12"/>
      <c r="LMY809" s="12"/>
      <c r="LMZ809" s="12"/>
      <c r="LNA809" s="12"/>
      <c r="LNB809" s="12"/>
      <c r="LNC809" s="12"/>
      <c r="LND809" s="12"/>
      <c r="LNE809" s="12"/>
      <c r="LNF809" s="12"/>
      <c r="LNG809" s="12"/>
      <c r="LNH809" s="12"/>
      <c r="LNI809" s="12"/>
      <c r="LNJ809" s="12"/>
      <c r="LNK809" s="12"/>
      <c r="LNL809" s="12"/>
      <c r="LNM809" s="12"/>
      <c r="LNN809" s="12"/>
      <c r="LNO809" s="12"/>
      <c r="LNP809" s="12"/>
      <c r="LNQ809" s="12"/>
      <c r="LNR809" s="12"/>
      <c r="LNS809" s="12"/>
      <c r="LNT809" s="12"/>
      <c r="LNU809" s="12"/>
      <c r="LNV809" s="12"/>
      <c r="LNW809" s="12"/>
      <c r="LNX809" s="12"/>
      <c r="LNY809" s="12"/>
      <c r="LNZ809" s="12"/>
      <c r="LOA809" s="12"/>
      <c r="LOB809" s="12"/>
      <c r="LOC809" s="12"/>
      <c r="LOD809" s="12"/>
      <c r="LOE809" s="12"/>
      <c r="LOF809" s="12"/>
      <c r="LOG809" s="12"/>
      <c r="LOH809" s="12"/>
      <c r="LOI809" s="12"/>
      <c r="LOJ809" s="12"/>
      <c r="LOK809" s="12"/>
      <c r="LOL809" s="12"/>
      <c r="LOM809" s="12"/>
      <c r="LON809" s="12"/>
      <c r="LOO809" s="12"/>
      <c r="LOP809" s="12"/>
      <c r="LOQ809" s="12"/>
      <c r="LOR809" s="12"/>
      <c r="LOS809" s="12"/>
      <c r="LOT809" s="12"/>
      <c r="LOU809" s="12"/>
      <c r="LOV809" s="12"/>
      <c r="LOW809" s="12"/>
      <c r="LOX809" s="12"/>
      <c r="LOY809" s="12"/>
      <c r="LOZ809" s="12"/>
      <c r="LPA809" s="12"/>
      <c r="LPB809" s="12"/>
      <c r="LPC809" s="12"/>
      <c r="LPD809" s="12"/>
      <c r="LPE809" s="12"/>
      <c r="LPF809" s="12"/>
      <c r="LPG809" s="12"/>
      <c r="LPH809" s="12"/>
      <c r="LPI809" s="12"/>
      <c r="LPJ809" s="12"/>
      <c r="LPK809" s="12"/>
      <c r="LPL809" s="12"/>
      <c r="LPM809" s="12"/>
      <c r="LPN809" s="12"/>
      <c r="LPO809" s="12"/>
      <c r="LPP809" s="12"/>
      <c r="LPQ809" s="12"/>
      <c r="LPR809" s="12"/>
      <c r="LPS809" s="12"/>
      <c r="LPT809" s="12"/>
      <c r="LPU809" s="12"/>
      <c r="LPV809" s="12"/>
      <c r="LPW809" s="12"/>
      <c r="LPX809" s="12"/>
      <c r="LPY809" s="12"/>
      <c r="LPZ809" s="12"/>
      <c r="LQA809" s="12"/>
      <c r="LQB809" s="12"/>
      <c r="LQC809" s="12"/>
      <c r="LQD809" s="12"/>
      <c r="LQE809" s="12"/>
      <c r="LQF809" s="12"/>
      <c r="LQG809" s="12"/>
      <c r="LQH809" s="12"/>
      <c r="LQI809" s="12"/>
      <c r="LQJ809" s="12"/>
      <c r="LQK809" s="12"/>
      <c r="LQL809" s="12"/>
      <c r="LQM809" s="12"/>
      <c r="LQN809" s="12"/>
      <c r="LQO809" s="12"/>
      <c r="LQP809" s="12"/>
      <c r="LQQ809" s="12"/>
      <c r="LQR809" s="12"/>
      <c r="LQS809" s="12"/>
      <c r="LQT809" s="12"/>
      <c r="LQU809" s="12"/>
      <c r="LQV809" s="12"/>
      <c r="LQW809" s="12"/>
      <c r="LQX809" s="12"/>
      <c r="LQY809" s="12"/>
      <c r="LQZ809" s="12"/>
      <c r="LRA809" s="12"/>
      <c r="LRB809" s="12"/>
      <c r="LRC809" s="12"/>
      <c r="LRD809" s="12"/>
      <c r="LRE809" s="12"/>
      <c r="LRF809" s="12"/>
      <c r="LRG809" s="12"/>
      <c r="LRH809" s="12"/>
      <c r="LRI809" s="12"/>
      <c r="LRJ809" s="12"/>
      <c r="LRK809" s="12"/>
      <c r="LRL809" s="12"/>
      <c r="LRM809" s="12"/>
      <c r="LRN809" s="12"/>
      <c r="LRO809" s="12"/>
      <c r="LRP809" s="12"/>
      <c r="LRQ809" s="12"/>
      <c r="LRR809" s="12"/>
      <c r="LRS809" s="12"/>
      <c r="LRT809" s="12"/>
      <c r="LRU809" s="12"/>
      <c r="LRV809" s="12"/>
      <c r="LRW809" s="12"/>
      <c r="LRX809" s="12"/>
      <c r="LRY809" s="12"/>
      <c r="LRZ809" s="12"/>
      <c r="LSA809" s="12"/>
      <c r="LSB809" s="12"/>
      <c r="LSC809" s="12"/>
      <c r="LSD809" s="12"/>
      <c r="LSE809" s="12"/>
      <c r="LSF809" s="12"/>
      <c r="LSG809" s="12"/>
      <c r="LSH809" s="12"/>
      <c r="LSI809" s="12"/>
      <c r="LSJ809" s="12"/>
      <c r="LSK809" s="12"/>
      <c r="LSL809" s="12"/>
      <c r="LSM809" s="12"/>
      <c r="LSN809" s="12"/>
      <c r="LSO809" s="12"/>
      <c r="LSP809" s="12"/>
      <c r="LSQ809" s="12"/>
      <c r="LSR809" s="12"/>
      <c r="LSS809" s="12"/>
      <c r="LST809" s="12"/>
      <c r="LSU809" s="12"/>
      <c r="LSV809" s="12"/>
      <c r="LSW809" s="12"/>
      <c r="LSX809" s="12"/>
      <c r="LSY809" s="12"/>
      <c r="LSZ809" s="12"/>
      <c r="LTA809" s="12"/>
      <c r="LTB809" s="12"/>
      <c r="LTC809" s="12"/>
      <c r="LTD809" s="12"/>
      <c r="LTE809" s="12"/>
      <c r="LTF809" s="12"/>
      <c r="LTG809" s="12"/>
      <c r="LTH809" s="12"/>
      <c r="LTI809" s="12"/>
      <c r="LTJ809" s="12"/>
      <c r="LTK809" s="12"/>
      <c r="LTL809" s="12"/>
      <c r="LTM809" s="12"/>
      <c r="LTN809" s="12"/>
      <c r="LTO809" s="12"/>
      <c r="LTP809" s="12"/>
      <c r="LTQ809" s="12"/>
      <c r="LTR809" s="12"/>
      <c r="LTS809" s="12"/>
      <c r="LTT809" s="12"/>
      <c r="LTU809" s="12"/>
      <c r="LTV809" s="12"/>
      <c r="LTW809" s="12"/>
      <c r="LTX809" s="12"/>
      <c r="LTY809" s="12"/>
      <c r="LTZ809" s="12"/>
      <c r="LUA809" s="12"/>
      <c r="LUB809" s="12"/>
      <c r="LUC809" s="12"/>
      <c r="LUD809" s="12"/>
      <c r="LUE809" s="12"/>
      <c r="LUF809" s="12"/>
      <c r="LUG809" s="12"/>
      <c r="LUH809" s="12"/>
      <c r="LUI809" s="12"/>
      <c r="LUJ809" s="12"/>
      <c r="LUK809" s="12"/>
      <c r="LUL809" s="12"/>
      <c r="LUM809" s="12"/>
      <c r="LUN809" s="12"/>
      <c r="LUO809" s="12"/>
      <c r="LUP809" s="12"/>
      <c r="LUQ809" s="12"/>
      <c r="LUR809" s="12"/>
      <c r="LUS809" s="12"/>
      <c r="LUT809" s="12"/>
      <c r="LUU809" s="12"/>
      <c r="LUV809" s="12"/>
      <c r="LUW809" s="12"/>
      <c r="LUX809" s="12"/>
      <c r="LUY809" s="12"/>
      <c r="LUZ809" s="12"/>
      <c r="LVA809" s="12"/>
      <c r="LVB809" s="12"/>
      <c r="LVC809" s="12"/>
      <c r="LVD809" s="12"/>
      <c r="LVE809" s="12"/>
      <c r="LVF809" s="12"/>
      <c r="LVG809" s="12"/>
      <c r="LVH809" s="12"/>
      <c r="LVI809" s="12"/>
      <c r="LVJ809" s="12"/>
      <c r="LVK809" s="12"/>
      <c r="LVL809" s="12"/>
      <c r="LVM809" s="12"/>
      <c r="LVN809" s="12"/>
      <c r="LVO809" s="12"/>
      <c r="LVP809" s="12"/>
      <c r="LVQ809" s="12"/>
      <c r="LVR809" s="12"/>
      <c r="LVS809" s="12"/>
      <c r="LVT809" s="12"/>
      <c r="LVU809" s="12"/>
      <c r="LVV809" s="12"/>
      <c r="LVW809" s="12"/>
      <c r="LVX809" s="12"/>
      <c r="LVY809" s="12"/>
      <c r="LVZ809" s="12"/>
      <c r="LWA809" s="12"/>
      <c r="LWB809" s="12"/>
      <c r="LWC809" s="12"/>
      <c r="LWD809" s="12"/>
      <c r="LWE809" s="12"/>
      <c r="LWF809" s="12"/>
      <c r="LWG809" s="12"/>
      <c r="LWH809" s="12"/>
      <c r="LWI809" s="12"/>
      <c r="LWJ809" s="12"/>
      <c r="LWK809" s="12"/>
      <c r="LWL809" s="12"/>
      <c r="LWM809" s="12"/>
      <c r="LWN809" s="12"/>
      <c r="LWO809" s="12"/>
      <c r="LWP809" s="12"/>
      <c r="LWQ809" s="12"/>
      <c r="LWR809" s="12"/>
      <c r="LWS809" s="12"/>
      <c r="LWT809" s="12"/>
      <c r="LWU809" s="12"/>
      <c r="LWV809" s="12"/>
      <c r="LWW809" s="12"/>
      <c r="LWX809" s="12"/>
      <c r="LWY809" s="12"/>
      <c r="LWZ809" s="12"/>
      <c r="LXA809" s="12"/>
      <c r="LXB809" s="12"/>
      <c r="LXC809" s="12"/>
      <c r="LXD809" s="12"/>
      <c r="LXE809" s="12"/>
      <c r="LXF809" s="12"/>
      <c r="LXG809" s="12"/>
      <c r="LXH809" s="12"/>
      <c r="LXI809" s="12"/>
      <c r="LXJ809" s="12"/>
      <c r="LXK809" s="12"/>
      <c r="LXL809" s="12"/>
      <c r="LXM809" s="12"/>
      <c r="LXN809" s="12"/>
      <c r="LXO809" s="12"/>
      <c r="LXP809" s="12"/>
      <c r="LXQ809" s="12"/>
      <c r="LXR809" s="12"/>
      <c r="LXS809" s="12"/>
      <c r="LXT809" s="12"/>
      <c r="LXU809" s="12"/>
      <c r="LXV809" s="12"/>
      <c r="LXW809" s="12"/>
      <c r="LXX809" s="12"/>
      <c r="LXY809" s="12"/>
      <c r="LXZ809" s="12"/>
      <c r="LYA809" s="12"/>
      <c r="LYB809" s="12"/>
      <c r="LYC809" s="12"/>
      <c r="LYD809" s="12"/>
      <c r="LYE809" s="12"/>
      <c r="LYF809" s="12"/>
      <c r="LYG809" s="12"/>
      <c r="LYH809" s="12"/>
      <c r="LYI809" s="12"/>
      <c r="LYJ809" s="12"/>
      <c r="LYK809" s="12"/>
      <c r="LYL809" s="12"/>
      <c r="LYM809" s="12"/>
      <c r="LYN809" s="12"/>
      <c r="LYO809" s="12"/>
      <c r="LYP809" s="12"/>
      <c r="LYQ809" s="12"/>
      <c r="LYR809" s="12"/>
      <c r="LYS809" s="12"/>
      <c r="LYT809" s="12"/>
      <c r="LYU809" s="12"/>
      <c r="LYV809" s="12"/>
      <c r="LYW809" s="12"/>
      <c r="LYX809" s="12"/>
      <c r="LYY809" s="12"/>
      <c r="LYZ809" s="12"/>
      <c r="LZA809" s="12"/>
      <c r="LZB809" s="12"/>
      <c r="LZC809" s="12"/>
      <c r="LZD809" s="12"/>
      <c r="LZE809" s="12"/>
      <c r="LZF809" s="12"/>
      <c r="LZG809" s="12"/>
      <c r="LZH809" s="12"/>
      <c r="LZI809" s="12"/>
      <c r="LZJ809" s="12"/>
      <c r="LZK809" s="12"/>
      <c r="LZL809" s="12"/>
      <c r="LZM809" s="12"/>
      <c r="LZN809" s="12"/>
      <c r="LZO809" s="12"/>
      <c r="LZP809" s="12"/>
      <c r="LZQ809" s="12"/>
      <c r="LZR809" s="12"/>
      <c r="LZS809" s="12"/>
      <c r="LZT809" s="12"/>
      <c r="LZU809" s="12"/>
      <c r="LZV809" s="12"/>
      <c r="LZW809" s="12"/>
      <c r="LZX809" s="12"/>
      <c r="LZY809" s="12"/>
      <c r="LZZ809" s="12"/>
      <c r="MAA809" s="12"/>
      <c r="MAB809" s="12"/>
      <c r="MAC809" s="12"/>
      <c r="MAD809" s="12"/>
      <c r="MAE809" s="12"/>
      <c r="MAF809" s="12"/>
      <c r="MAG809" s="12"/>
      <c r="MAH809" s="12"/>
      <c r="MAI809" s="12"/>
      <c r="MAJ809" s="12"/>
      <c r="MAK809" s="12"/>
      <c r="MAL809" s="12"/>
      <c r="MAM809" s="12"/>
      <c r="MAN809" s="12"/>
      <c r="MAO809" s="12"/>
      <c r="MAP809" s="12"/>
      <c r="MAQ809" s="12"/>
      <c r="MAR809" s="12"/>
      <c r="MAS809" s="12"/>
      <c r="MAT809" s="12"/>
      <c r="MAU809" s="12"/>
      <c r="MAV809" s="12"/>
      <c r="MAW809" s="12"/>
      <c r="MAX809" s="12"/>
      <c r="MAY809" s="12"/>
      <c r="MAZ809" s="12"/>
      <c r="MBA809" s="12"/>
      <c r="MBB809" s="12"/>
      <c r="MBC809" s="12"/>
      <c r="MBD809" s="12"/>
      <c r="MBE809" s="12"/>
      <c r="MBF809" s="12"/>
      <c r="MBG809" s="12"/>
      <c r="MBH809" s="12"/>
      <c r="MBI809" s="12"/>
      <c r="MBJ809" s="12"/>
      <c r="MBK809" s="12"/>
      <c r="MBL809" s="12"/>
      <c r="MBM809" s="12"/>
      <c r="MBN809" s="12"/>
      <c r="MBO809" s="12"/>
      <c r="MBP809" s="12"/>
      <c r="MBQ809" s="12"/>
      <c r="MBR809" s="12"/>
      <c r="MBS809" s="12"/>
      <c r="MBT809" s="12"/>
      <c r="MBU809" s="12"/>
      <c r="MBV809" s="12"/>
      <c r="MBW809" s="12"/>
      <c r="MBX809" s="12"/>
      <c r="MBY809" s="12"/>
      <c r="MBZ809" s="12"/>
      <c r="MCA809" s="12"/>
      <c r="MCB809" s="12"/>
      <c r="MCC809" s="12"/>
      <c r="MCD809" s="12"/>
      <c r="MCE809" s="12"/>
      <c r="MCF809" s="12"/>
      <c r="MCG809" s="12"/>
      <c r="MCH809" s="12"/>
      <c r="MCI809" s="12"/>
      <c r="MCJ809" s="12"/>
      <c r="MCK809" s="12"/>
      <c r="MCL809" s="12"/>
      <c r="MCM809" s="12"/>
      <c r="MCN809" s="12"/>
      <c r="MCO809" s="12"/>
      <c r="MCP809" s="12"/>
      <c r="MCQ809" s="12"/>
      <c r="MCR809" s="12"/>
      <c r="MCS809" s="12"/>
      <c r="MCT809" s="12"/>
      <c r="MCU809" s="12"/>
      <c r="MCV809" s="12"/>
      <c r="MCW809" s="12"/>
      <c r="MCX809" s="12"/>
      <c r="MCY809" s="12"/>
      <c r="MCZ809" s="12"/>
      <c r="MDA809" s="12"/>
      <c r="MDB809" s="12"/>
      <c r="MDC809" s="12"/>
      <c r="MDD809" s="12"/>
      <c r="MDE809" s="12"/>
      <c r="MDF809" s="12"/>
      <c r="MDG809" s="12"/>
      <c r="MDH809" s="12"/>
      <c r="MDI809" s="12"/>
      <c r="MDJ809" s="12"/>
      <c r="MDK809" s="12"/>
      <c r="MDL809" s="12"/>
      <c r="MDM809" s="12"/>
      <c r="MDN809" s="12"/>
      <c r="MDO809" s="12"/>
      <c r="MDP809" s="12"/>
      <c r="MDQ809" s="12"/>
      <c r="MDR809" s="12"/>
      <c r="MDS809" s="12"/>
      <c r="MDT809" s="12"/>
      <c r="MDU809" s="12"/>
      <c r="MDV809" s="12"/>
      <c r="MDW809" s="12"/>
      <c r="MDX809" s="12"/>
      <c r="MDY809" s="12"/>
      <c r="MDZ809" s="12"/>
      <c r="MEA809" s="12"/>
      <c r="MEB809" s="12"/>
      <c r="MEC809" s="12"/>
      <c r="MED809" s="12"/>
      <c r="MEE809" s="12"/>
      <c r="MEF809" s="12"/>
      <c r="MEG809" s="12"/>
      <c r="MEH809" s="12"/>
      <c r="MEI809" s="12"/>
      <c r="MEJ809" s="12"/>
      <c r="MEK809" s="12"/>
      <c r="MEL809" s="12"/>
      <c r="MEM809" s="12"/>
      <c r="MEN809" s="12"/>
      <c r="MEO809" s="12"/>
      <c r="MEP809" s="12"/>
      <c r="MEQ809" s="12"/>
      <c r="MER809" s="12"/>
      <c r="MES809" s="12"/>
      <c r="MET809" s="12"/>
      <c r="MEU809" s="12"/>
      <c r="MEV809" s="12"/>
      <c r="MEW809" s="12"/>
      <c r="MEX809" s="12"/>
      <c r="MEY809" s="12"/>
      <c r="MEZ809" s="12"/>
      <c r="MFA809" s="12"/>
      <c r="MFB809" s="12"/>
      <c r="MFC809" s="12"/>
      <c r="MFD809" s="12"/>
      <c r="MFE809" s="12"/>
      <c r="MFF809" s="12"/>
      <c r="MFG809" s="12"/>
      <c r="MFH809" s="12"/>
      <c r="MFI809" s="12"/>
      <c r="MFJ809" s="12"/>
      <c r="MFK809" s="12"/>
      <c r="MFL809" s="12"/>
      <c r="MFM809" s="12"/>
      <c r="MFN809" s="12"/>
      <c r="MFO809" s="12"/>
      <c r="MFP809" s="12"/>
      <c r="MFQ809" s="12"/>
      <c r="MFR809" s="12"/>
      <c r="MFS809" s="12"/>
      <c r="MFT809" s="12"/>
      <c r="MFU809" s="12"/>
      <c r="MFV809" s="12"/>
      <c r="MFW809" s="12"/>
      <c r="MFX809" s="12"/>
      <c r="MFY809" s="12"/>
      <c r="MFZ809" s="12"/>
      <c r="MGA809" s="12"/>
      <c r="MGB809" s="12"/>
      <c r="MGC809" s="12"/>
      <c r="MGD809" s="12"/>
      <c r="MGE809" s="12"/>
      <c r="MGF809" s="12"/>
      <c r="MGG809" s="12"/>
      <c r="MGH809" s="12"/>
      <c r="MGI809" s="12"/>
      <c r="MGJ809" s="12"/>
      <c r="MGK809" s="12"/>
      <c r="MGL809" s="12"/>
      <c r="MGM809" s="12"/>
      <c r="MGN809" s="12"/>
      <c r="MGO809" s="12"/>
      <c r="MGP809" s="12"/>
      <c r="MGQ809" s="12"/>
      <c r="MGR809" s="12"/>
      <c r="MGS809" s="12"/>
      <c r="MGT809" s="12"/>
      <c r="MGU809" s="12"/>
      <c r="MGV809" s="12"/>
      <c r="MGW809" s="12"/>
      <c r="MGX809" s="12"/>
      <c r="MGY809" s="12"/>
      <c r="MGZ809" s="12"/>
      <c r="MHA809" s="12"/>
      <c r="MHB809" s="12"/>
      <c r="MHC809" s="12"/>
      <c r="MHD809" s="12"/>
      <c r="MHE809" s="12"/>
      <c r="MHF809" s="12"/>
      <c r="MHG809" s="12"/>
      <c r="MHH809" s="12"/>
      <c r="MHI809" s="12"/>
      <c r="MHJ809" s="12"/>
      <c r="MHK809" s="12"/>
      <c r="MHL809" s="12"/>
      <c r="MHM809" s="12"/>
      <c r="MHN809" s="12"/>
      <c r="MHO809" s="12"/>
      <c r="MHP809" s="12"/>
      <c r="MHQ809" s="12"/>
      <c r="MHR809" s="12"/>
      <c r="MHS809" s="12"/>
      <c r="MHT809" s="12"/>
      <c r="MHU809" s="12"/>
      <c r="MHV809" s="12"/>
      <c r="MHW809" s="12"/>
      <c r="MHX809" s="12"/>
      <c r="MHY809" s="12"/>
      <c r="MHZ809" s="12"/>
      <c r="MIA809" s="12"/>
      <c r="MIB809" s="12"/>
      <c r="MIC809" s="12"/>
      <c r="MID809" s="12"/>
      <c r="MIE809" s="12"/>
      <c r="MIF809" s="12"/>
      <c r="MIG809" s="12"/>
      <c r="MIH809" s="12"/>
      <c r="MII809" s="12"/>
      <c r="MIJ809" s="12"/>
      <c r="MIK809" s="12"/>
      <c r="MIL809" s="12"/>
      <c r="MIM809" s="12"/>
      <c r="MIN809" s="12"/>
      <c r="MIO809" s="12"/>
      <c r="MIP809" s="12"/>
      <c r="MIQ809" s="12"/>
      <c r="MIR809" s="12"/>
      <c r="MIS809" s="12"/>
      <c r="MIT809" s="12"/>
      <c r="MIU809" s="12"/>
      <c r="MIV809" s="12"/>
      <c r="MIW809" s="12"/>
      <c r="MIX809" s="12"/>
      <c r="MIY809" s="12"/>
      <c r="MIZ809" s="12"/>
      <c r="MJA809" s="12"/>
      <c r="MJB809" s="12"/>
      <c r="MJC809" s="12"/>
      <c r="MJD809" s="12"/>
      <c r="MJE809" s="12"/>
      <c r="MJF809" s="12"/>
      <c r="MJG809" s="12"/>
      <c r="MJH809" s="12"/>
      <c r="MJI809" s="12"/>
      <c r="MJJ809" s="12"/>
      <c r="MJK809" s="12"/>
      <c r="MJL809" s="12"/>
      <c r="MJM809" s="12"/>
      <c r="MJN809" s="12"/>
      <c r="MJO809" s="12"/>
      <c r="MJP809" s="12"/>
      <c r="MJQ809" s="12"/>
      <c r="MJR809" s="12"/>
      <c r="MJS809" s="12"/>
      <c r="MJT809" s="12"/>
      <c r="MJU809" s="12"/>
      <c r="MJV809" s="12"/>
      <c r="MJW809" s="12"/>
      <c r="MJX809" s="12"/>
      <c r="MJY809" s="12"/>
      <c r="MJZ809" s="12"/>
      <c r="MKA809" s="12"/>
      <c r="MKB809" s="12"/>
      <c r="MKC809" s="12"/>
      <c r="MKD809" s="12"/>
      <c r="MKE809" s="12"/>
      <c r="MKF809" s="12"/>
      <c r="MKG809" s="12"/>
      <c r="MKH809" s="12"/>
      <c r="MKI809" s="12"/>
      <c r="MKJ809" s="12"/>
      <c r="MKK809" s="12"/>
      <c r="MKL809" s="12"/>
      <c r="MKM809" s="12"/>
      <c r="MKN809" s="12"/>
      <c r="MKO809" s="12"/>
      <c r="MKP809" s="12"/>
      <c r="MKQ809" s="12"/>
      <c r="MKR809" s="12"/>
      <c r="MKS809" s="12"/>
      <c r="MKT809" s="12"/>
      <c r="MKU809" s="12"/>
      <c r="MKV809" s="12"/>
      <c r="MKW809" s="12"/>
      <c r="MKX809" s="12"/>
      <c r="MKY809" s="12"/>
      <c r="MKZ809" s="12"/>
      <c r="MLA809" s="12"/>
      <c r="MLB809" s="12"/>
      <c r="MLC809" s="12"/>
      <c r="MLD809" s="12"/>
      <c r="MLE809" s="12"/>
      <c r="MLF809" s="12"/>
      <c r="MLG809" s="12"/>
      <c r="MLH809" s="12"/>
      <c r="MLI809" s="12"/>
      <c r="MLJ809" s="12"/>
      <c r="MLK809" s="12"/>
      <c r="MLL809" s="12"/>
      <c r="MLM809" s="12"/>
      <c r="MLN809" s="12"/>
      <c r="MLO809" s="12"/>
      <c r="MLP809" s="12"/>
      <c r="MLQ809" s="12"/>
      <c r="MLR809" s="12"/>
      <c r="MLS809" s="12"/>
      <c r="MLT809" s="12"/>
      <c r="MLU809" s="12"/>
      <c r="MLV809" s="12"/>
      <c r="MLW809" s="12"/>
      <c r="MLX809" s="12"/>
      <c r="MLY809" s="12"/>
      <c r="MLZ809" s="12"/>
      <c r="MMA809" s="12"/>
      <c r="MMB809" s="12"/>
      <c r="MMC809" s="12"/>
      <c r="MMD809" s="12"/>
      <c r="MME809" s="12"/>
      <c r="MMF809" s="12"/>
      <c r="MMG809" s="12"/>
      <c r="MMH809" s="12"/>
      <c r="MMI809" s="12"/>
      <c r="MMJ809" s="12"/>
      <c r="MMK809" s="12"/>
      <c r="MML809" s="12"/>
      <c r="MMM809" s="12"/>
      <c r="MMN809" s="12"/>
      <c r="MMO809" s="12"/>
      <c r="MMP809" s="12"/>
      <c r="MMQ809" s="12"/>
      <c r="MMR809" s="12"/>
      <c r="MMS809" s="12"/>
      <c r="MMT809" s="12"/>
      <c r="MMU809" s="12"/>
      <c r="MMV809" s="12"/>
      <c r="MMW809" s="12"/>
      <c r="MMX809" s="12"/>
      <c r="MMY809" s="12"/>
      <c r="MMZ809" s="12"/>
      <c r="MNA809" s="12"/>
      <c r="MNB809" s="12"/>
      <c r="MNC809" s="12"/>
      <c r="MND809" s="12"/>
      <c r="MNE809" s="12"/>
      <c r="MNF809" s="12"/>
      <c r="MNG809" s="12"/>
      <c r="MNH809" s="12"/>
      <c r="MNI809" s="12"/>
      <c r="MNJ809" s="12"/>
      <c r="MNK809" s="12"/>
      <c r="MNL809" s="12"/>
      <c r="MNM809" s="12"/>
      <c r="MNN809" s="12"/>
      <c r="MNO809" s="12"/>
      <c r="MNP809" s="12"/>
      <c r="MNQ809" s="12"/>
      <c r="MNR809" s="12"/>
      <c r="MNS809" s="12"/>
      <c r="MNT809" s="12"/>
      <c r="MNU809" s="12"/>
      <c r="MNV809" s="12"/>
      <c r="MNW809" s="12"/>
      <c r="MNX809" s="12"/>
      <c r="MNY809" s="12"/>
      <c r="MNZ809" s="12"/>
      <c r="MOA809" s="12"/>
      <c r="MOB809" s="12"/>
      <c r="MOC809" s="12"/>
      <c r="MOD809" s="12"/>
      <c r="MOE809" s="12"/>
      <c r="MOF809" s="12"/>
      <c r="MOG809" s="12"/>
      <c r="MOH809" s="12"/>
      <c r="MOI809" s="12"/>
      <c r="MOJ809" s="12"/>
      <c r="MOK809" s="12"/>
      <c r="MOL809" s="12"/>
      <c r="MOM809" s="12"/>
      <c r="MON809" s="12"/>
      <c r="MOO809" s="12"/>
      <c r="MOP809" s="12"/>
      <c r="MOQ809" s="12"/>
      <c r="MOR809" s="12"/>
      <c r="MOS809" s="12"/>
      <c r="MOT809" s="12"/>
      <c r="MOU809" s="12"/>
      <c r="MOV809" s="12"/>
      <c r="MOW809" s="12"/>
      <c r="MOX809" s="12"/>
      <c r="MOY809" s="12"/>
      <c r="MOZ809" s="12"/>
      <c r="MPA809" s="12"/>
      <c r="MPB809" s="12"/>
      <c r="MPC809" s="12"/>
      <c r="MPD809" s="12"/>
      <c r="MPE809" s="12"/>
      <c r="MPF809" s="12"/>
      <c r="MPG809" s="12"/>
      <c r="MPH809" s="12"/>
      <c r="MPI809" s="12"/>
      <c r="MPJ809" s="12"/>
      <c r="MPK809" s="12"/>
      <c r="MPL809" s="12"/>
      <c r="MPM809" s="12"/>
      <c r="MPN809" s="12"/>
      <c r="MPO809" s="12"/>
      <c r="MPP809" s="12"/>
      <c r="MPQ809" s="12"/>
      <c r="MPR809" s="12"/>
      <c r="MPS809" s="12"/>
      <c r="MPT809" s="12"/>
      <c r="MPU809" s="12"/>
      <c r="MPV809" s="12"/>
      <c r="MPW809" s="12"/>
      <c r="MPX809" s="12"/>
      <c r="MPY809" s="12"/>
      <c r="MPZ809" s="12"/>
      <c r="MQA809" s="12"/>
      <c r="MQB809" s="12"/>
      <c r="MQC809" s="12"/>
      <c r="MQD809" s="12"/>
      <c r="MQE809" s="12"/>
      <c r="MQF809" s="12"/>
      <c r="MQG809" s="12"/>
      <c r="MQH809" s="12"/>
      <c r="MQI809" s="12"/>
      <c r="MQJ809" s="12"/>
      <c r="MQK809" s="12"/>
      <c r="MQL809" s="12"/>
      <c r="MQM809" s="12"/>
      <c r="MQN809" s="12"/>
      <c r="MQO809" s="12"/>
      <c r="MQP809" s="12"/>
      <c r="MQQ809" s="12"/>
      <c r="MQR809" s="12"/>
      <c r="MQS809" s="12"/>
      <c r="MQT809" s="12"/>
      <c r="MQU809" s="12"/>
      <c r="MQV809" s="12"/>
      <c r="MQW809" s="12"/>
      <c r="MQX809" s="12"/>
      <c r="MQY809" s="12"/>
      <c r="MQZ809" s="12"/>
      <c r="MRA809" s="12"/>
      <c r="MRB809" s="12"/>
      <c r="MRC809" s="12"/>
      <c r="MRD809" s="12"/>
      <c r="MRE809" s="12"/>
      <c r="MRF809" s="12"/>
      <c r="MRG809" s="12"/>
      <c r="MRH809" s="12"/>
      <c r="MRI809" s="12"/>
      <c r="MRJ809" s="12"/>
      <c r="MRK809" s="12"/>
      <c r="MRL809" s="12"/>
      <c r="MRM809" s="12"/>
      <c r="MRN809" s="12"/>
      <c r="MRO809" s="12"/>
      <c r="MRP809" s="12"/>
      <c r="MRQ809" s="12"/>
      <c r="MRR809" s="12"/>
      <c r="MRS809" s="12"/>
      <c r="MRT809" s="12"/>
      <c r="MRU809" s="12"/>
      <c r="MRV809" s="12"/>
      <c r="MRW809" s="12"/>
      <c r="MRX809" s="12"/>
      <c r="MRY809" s="12"/>
      <c r="MRZ809" s="12"/>
      <c r="MSA809" s="12"/>
      <c r="MSB809" s="12"/>
      <c r="MSC809" s="12"/>
      <c r="MSD809" s="12"/>
      <c r="MSE809" s="12"/>
      <c r="MSF809" s="12"/>
      <c r="MSG809" s="12"/>
      <c r="MSH809" s="12"/>
      <c r="MSI809" s="12"/>
      <c r="MSJ809" s="12"/>
      <c r="MSK809" s="12"/>
      <c r="MSL809" s="12"/>
      <c r="MSM809" s="12"/>
      <c r="MSN809" s="12"/>
      <c r="MSO809" s="12"/>
      <c r="MSP809" s="12"/>
      <c r="MSQ809" s="12"/>
      <c r="MSR809" s="12"/>
      <c r="MSS809" s="12"/>
      <c r="MST809" s="12"/>
      <c r="MSU809" s="12"/>
      <c r="MSV809" s="12"/>
      <c r="MSW809" s="12"/>
      <c r="MSX809" s="12"/>
      <c r="MSY809" s="12"/>
      <c r="MSZ809" s="12"/>
      <c r="MTA809" s="12"/>
      <c r="MTB809" s="12"/>
      <c r="MTC809" s="12"/>
      <c r="MTD809" s="12"/>
      <c r="MTE809" s="12"/>
      <c r="MTF809" s="12"/>
      <c r="MTG809" s="12"/>
      <c r="MTH809" s="12"/>
      <c r="MTI809" s="12"/>
      <c r="MTJ809" s="12"/>
      <c r="MTK809" s="12"/>
      <c r="MTL809" s="12"/>
      <c r="MTM809" s="12"/>
      <c r="MTN809" s="12"/>
      <c r="MTO809" s="12"/>
      <c r="MTP809" s="12"/>
      <c r="MTQ809" s="12"/>
      <c r="MTR809" s="12"/>
      <c r="MTS809" s="12"/>
      <c r="MTT809" s="12"/>
      <c r="MTU809" s="12"/>
      <c r="MTV809" s="12"/>
      <c r="MTW809" s="12"/>
      <c r="MTX809" s="12"/>
      <c r="MTY809" s="12"/>
      <c r="MTZ809" s="12"/>
      <c r="MUA809" s="12"/>
      <c r="MUB809" s="12"/>
      <c r="MUC809" s="12"/>
      <c r="MUD809" s="12"/>
      <c r="MUE809" s="12"/>
      <c r="MUF809" s="12"/>
      <c r="MUG809" s="12"/>
      <c r="MUH809" s="12"/>
      <c r="MUI809" s="12"/>
      <c r="MUJ809" s="12"/>
      <c r="MUK809" s="12"/>
      <c r="MUL809" s="12"/>
      <c r="MUM809" s="12"/>
      <c r="MUN809" s="12"/>
      <c r="MUO809" s="12"/>
      <c r="MUP809" s="12"/>
      <c r="MUQ809" s="12"/>
      <c r="MUR809" s="12"/>
      <c r="MUS809" s="12"/>
      <c r="MUT809" s="12"/>
      <c r="MUU809" s="12"/>
      <c r="MUV809" s="12"/>
      <c r="MUW809" s="12"/>
      <c r="MUX809" s="12"/>
      <c r="MUY809" s="12"/>
      <c r="MUZ809" s="12"/>
      <c r="MVA809" s="12"/>
      <c r="MVB809" s="12"/>
      <c r="MVC809" s="12"/>
      <c r="MVD809" s="12"/>
      <c r="MVE809" s="12"/>
      <c r="MVF809" s="12"/>
      <c r="MVG809" s="12"/>
      <c r="MVH809" s="12"/>
      <c r="MVI809" s="12"/>
      <c r="MVJ809" s="12"/>
      <c r="MVK809" s="12"/>
      <c r="MVL809" s="12"/>
      <c r="MVM809" s="12"/>
      <c r="MVN809" s="12"/>
      <c r="MVO809" s="12"/>
      <c r="MVP809" s="12"/>
      <c r="MVQ809" s="12"/>
      <c r="MVR809" s="12"/>
      <c r="MVS809" s="12"/>
      <c r="MVT809" s="12"/>
      <c r="MVU809" s="12"/>
      <c r="MVV809" s="12"/>
      <c r="MVW809" s="12"/>
      <c r="MVX809" s="12"/>
      <c r="MVY809" s="12"/>
      <c r="MVZ809" s="12"/>
      <c r="MWA809" s="12"/>
      <c r="MWB809" s="12"/>
      <c r="MWC809" s="12"/>
      <c r="MWD809" s="12"/>
      <c r="MWE809" s="12"/>
      <c r="MWF809" s="12"/>
      <c r="MWG809" s="12"/>
      <c r="MWH809" s="12"/>
      <c r="MWI809" s="12"/>
      <c r="MWJ809" s="12"/>
      <c r="MWK809" s="12"/>
      <c r="MWL809" s="12"/>
      <c r="MWM809" s="12"/>
      <c r="MWN809" s="12"/>
      <c r="MWO809" s="12"/>
      <c r="MWP809" s="12"/>
      <c r="MWQ809" s="12"/>
      <c r="MWR809" s="12"/>
      <c r="MWS809" s="12"/>
      <c r="MWT809" s="12"/>
      <c r="MWU809" s="12"/>
      <c r="MWV809" s="12"/>
      <c r="MWW809" s="12"/>
      <c r="MWX809" s="12"/>
      <c r="MWY809" s="12"/>
      <c r="MWZ809" s="12"/>
      <c r="MXA809" s="12"/>
      <c r="MXB809" s="12"/>
      <c r="MXC809" s="12"/>
      <c r="MXD809" s="12"/>
      <c r="MXE809" s="12"/>
      <c r="MXF809" s="12"/>
      <c r="MXG809" s="12"/>
      <c r="MXH809" s="12"/>
      <c r="MXI809" s="12"/>
      <c r="MXJ809" s="12"/>
      <c r="MXK809" s="12"/>
      <c r="MXL809" s="12"/>
      <c r="MXM809" s="12"/>
      <c r="MXN809" s="12"/>
      <c r="MXO809" s="12"/>
      <c r="MXP809" s="12"/>
      <c r="MXQ809" s="12"/>
      <c r="MXR809" s="12"/>
      <c r="MXS809" s="12"/>
      <c r="MXT809" s="12"/>
      <c r="MXU809" s="12"/>
      <c r="MXV809" s="12"/>
      <c r="MXW809" s="12"/>
      <c r="MXX809" s="12"/>
      <c r="MXY809" s="12"/>
      <c r="MXZ809" s="12"/>
      <c r="MYA809" s="12"/>
      <c r="MYB809" s="12"/>
      <c r="MYC809" s="12"/>
      <c r="MYD809" s="12"/>
      <c r="MYE809" s="12"/>
      <c r="MYF809" s="12"/>
      <c r="MYG809" s="12"/>
      <c r="MYH809" s="12"/>
      <c r="MYI809" s="12"/>
      <c r="MYJ809" s="12"/>
      <c r="MYK809" s="12"/>
      <c r="MYL809" s="12"/>
      <c r="MYM809" s="12"/>
      <c r="MYN809" s="12"/>
      <c r="MYO809" s="12"/>
      <c r="MYP809" s="12"/>
      <c r="MYQ809" s="12"/>
      <c r="MYR809" s="12"/>
      <c r="MYS809" s="12"/>
      <c r="MYT809" s="12"/>
      <c r="MYU809" s="12"/>
      <c r="MYV809" s="12"/>
      <c r="MYW809" s="12"/>
      <c r="MYX809" s="12"/>
      <c r="MYY809" s="12"/>
      <c r="MYZ809" s="12"/>
      <c r="MZA809" s="12"/>
      <c r="MZB809" s="12"/>
      <c r="MZC809" s="12"/>
      <c r="MZD809" s="12"/>
      <c r="MZE809" s="12"/>
      <c r="MZF809" s="12"/>
      <c r="MZG809" s="12"/>
      <c r="MZH809" s="12"/>
      <c r="MZI809" s="12"/>
      <c r="MZJ809" s="12"/>
      <c r="MZK809" s="12"/>
      <c r="MZL809" s="12"/>
      <c r="MZM809" s="12"/>
      <c r="MZN809" s="12"/>
      <c r="MZO809" s="12"/>
      <c r="MZP809" s="12"/>
      <c r="MZQ809" s="12"/>
      <c r="MZR809" s="12"/>
      <c r="MZS809" s="12"/>
      <c r="MZT809" s="12"/>
      <c r="MZU809" s="12"/>
      <c r="MZV809" s="12"/>
      <c r="MZW809" s="12"/>
      <c r="MZX809" s="12"/>
      <c r="MZY809" s="12"/>
      <c r="MZZ809" s="12"/>
      <c r="NAA809" s="12"/>
      <c r="NAB809" s="12"/>
      <c r="NAC809" s="12"/>
      <c r="NAD809" s="12"/>
      <c r="NAE809" s="12"/>
      <c r="NAF809" s="12"/>
      <c r="NAG809" s="12"/>
      <c r="NAH809" s="12"/>
      <c r="NAI809" s="12"/>
      <c r="NAJ809" s="12"/>
      <c r="NAK809" s="12"/>
      <c r="NAL809" s="12"/>
      <c r="NAM809" s="12"/>
      <c r="NAN809" s="12"/>
      <c r="NAO809" s="12"/>
      <c r="NAP809" s="12"/>
      <c r="NAQ809" s="12"/>
      <c r="NAR809" s="12"/>
      <c r="NAS809" s="12"/>
      <c r="NAT809" s="12"/>
      <c r="NAU809" s="12"/>
      <c r="NAV809" s="12"/>
      <c r="NAW809" s="12"/>
      <c r="NAX809" s="12"/>
      <c r="NAY809" s="12"/>
      <c r="NAZ809" s="12"/>
      <c r="NBA809" s="12"/>
      <c r="NBB809" s="12"/>
      <c r="NBC809" s="12"/>
      <c r="NBD809" s="12"/>
      <c r="NBE809" s="12"/>
      <c r="NBF809" s="12"/>
      <c r="NBG809" s="12"/>
      <c r="NBH809" s="12"/>
      <c r="NBI809" s="12"/>
      <c r="NBJ809" s="12"/>
      <c r="NBK809" s="12"/>
      <c r="NBL809" s="12"/>
      <c r="NBM809" s="12"/>
      <c r="NBN809" s="12"/>
      <c r="NBO809" s="12"/>
      <c r="NBP809" s="12"/>
      <c r="NBQ809" s="12"/>
      <c r="NBR809" s="12"/>
      <c r="NBS809" s="12"/>
      <c r="NBT809" s="12"/>
      <c r="NBU809" s="12"/>
      <c r="NBV809" s="12"/>
      <c r="NBW809" s="12"/>
      <c r="NBX809" s="12"/>
      <c r="NBY809" s="12"/>
      <c r="NBZ809" s="12"/>
      <c r="NCA809" s="12"/>
      <c r="NCB809" s="12"/>
      <c r="NCC809" s="12"/>
      <c r="NCD809" s="12"/>
      <c r="NCE809" s="12"/>
      <c r="NCF809" s="12"/>
      <c r="NCG809" s="12"/>
      <c r="NCH809" s="12"/>
      <c r="NCI809" s="12"/>
      <c r="NCJ809" s="12"/>
      <c r="NCK809" s="12"/>
      <c r="NCL809" s="12"/>
      <c r="NCM809" s="12"/>
      <c r="NCN809" s="12"/>
      <c r="NCO809" s="12"/>
      <c r="NCP809" s="12"/>
      <c r="NCQ809" s="12"/>
      <c r="NCR809" s="12"/>
      <c r="NCS809" s="12"/>
      <c r="NCT809" s="12"/>
      <c r="NCU809" s="12"/>
      <c r="NCV809" s="12"/>
      <c r="NCW809" s="12"/>
      <c r="NCX809" s="12"/>
      <c r="NCY809" s="12"/>
      <c r="NCZ809" s="12"/>
      <c r="NDA809" s="12"/>
      <c r="NDB809" s="12"/>
      <c r="NDC809" s="12"/>
      <c r="NDD809" s="12"/>
      <c r="NDE809" s="12"/>
      <c r="NDF809" s="12"/>
      <c r="NDG809" s="12"/>
      <c r="NDH809" s="12"/>
      <c r="NDI809" s="12"/>
      <c r="NDJ809" s="12"/>
      <c r="NDK809" s="12"/>
      <c r="NDL809" s="12"/>
      <c r="NDM809" s="12"/>
      <c r="NDN809" s="12"/>
      <c r="NDO809" s="12"/>
      <c r="NDP809" s="12"/>
      <c r="NDQ809" s="12"/>
      <c r="NDR809" s="12"/>
      <c r="NDS809" s="12"/>
      <c r="NDT809" s="12"/>
      <c r="NDU809" s="12"/>
      <c r="NDV809" s="12"/>
      <c r="NDW809" s="12"/>
      <c r="NDX809" s="12"/>
      <c r="NDY809" s="12"/>
      <c r="NDZ809" s="12"/>
      <c r="NEA809" s="12"/>
      <c r="NEB809" s="12"/>
      <c r="NEC809" s="12"/>
      <c r="NED809" s="12"/>
      <c r="NEE809" s="12"/>
      <c r="NEF809" s="12"/>
      <c r="NEG809" s="12"/>
      <c r="NEH809" s="12"/>
      <c r="NEI809" s="12"/>
      <c r="NEJ809" s="12"/>
      <c r="NEK809" s="12"/>
      <c r="NEL809" s="12"/>
      <c r="NEM809" s="12"/>
      <c r="NEN809" s="12"/>
      <c r="NEO809" s="12"/>
      <c r="NEP809" s="12"/>
      <c r="NEQ809" s="12"/>
      <c r="NER809" s="12"/>
      <c r="NES809" s="12"/>
      <c r="NET809" s="12"/>
      <c r="NEU809" s="12"/>
      <c r="NEV809" s="12"/>
      <c r="NEW809" s="12"/>
      <c r="NEX809" s="12"/>
      <c r="NEY809" s="12"/>
      <c r="NEZ809" s="12"/>
      <c r="NFA809" s="12"/>
      <c r="NFB809" s="12"/>
      <c r="NFC809" s="12"/>
      <c r="NFD809" s="12"/>
      <c r="NFE809" s="12"/>
      <c r="NFF809" s="12"/>
      <c r="NFG809" s="12"/>
      <c r="NFH809" s="12"/>
      <c r="NFI809" s="12"/>
      <c r="NFJ809" s="12"/>
      <c r="NFK809" s="12"/>
      <c r="NFL809" s="12"/>
      <c r="NFM809" s="12"/>
      <c r="NFN809" s="12"/>
      <c r="NFO809" s="12"/>
      <c r="NFP809" s="12"/>
      <c r="NFQ809" s="12"/>
      <c r="NFR809" s="12"/>
      <c r="NFS809" s="12"/>
      <c r="NFT809" s="12"/>
      <c r="NFU809" s="12"/>
      <c r="NFV809" s="12"/>
      <c r="NFW809" s="12"/>
      <c r="NFX809" s="12"/>
      <c r="NFY809" s="12"/>
      <c r="NFZ809" s="12"/>
      <c r="NGA809" s="12"/>
      <c r="NGB809" s="12"/>
      <c r="NGC809" s="12"/>
      <c r="NGD809" s="12"/>
      <c r="NGE809" s="12"/>
      <c r="NGF809" s="12"/>
      <c r="NGG809" s="12"/>
      <c r="NGH809" s="12"/>
      <c r="NGI809" s="12"/>
      <c r="NGJ809" s="12"/>
      <c r="NGK809" s="12"/>
      <c r="NGL809" s="12"/>
      <c r="NGM809" s="12"/>
      <c r="NGN809" s="12"/>
      <c r="NGO809" s="12"/>
      <c r="NGP809" s="12"/>
      <c r="NGQ809" s="12"/>
      <c r="NGR809" s="12"/>
      <c r="NGS809" s="12"/>
      <c r="NGT809" s="12"/>
      <c r="NGU809" s="12"/>
      <c r="NGV809" s="12"/>
      <c r="NGW809" s="12"/>
      <c r="NGX809" s="12"/>
      <c r="NGY809" s="12"/>
      <c r="NGZ809" s="12"/>
      <c r="NHA809" s="12"/>
      <c r="NHB809" s="12"/>
      <c r="NHC809" s="12"/>
      <c r="NHD809" s="12"/>
      <c r="NHE809" s="12"/>
      <c r="NHF809" s="12"/>
      <c r="NHG809" s="12"/>
      <c r="NHH809" s="12"/>
      <c r="NHI809" s="12"/>
      <c r="NHJ809" s="12"/>
      <c r="NHK809" s="12"/>
      <c r="NHL809" s="12"/>
      <c r="NHM809" s="12"/>
      <c r="NHN809" s="12"/>
      <c r="NHO809" s="12"/>
      <c r="NHP809" s="12"/>
      <c r="NHQ809" s="12"/>
      <c r="NHR809" s="12"/>
      <c r="NHS809" s="12"/>
      <c r="NHT809" s="12"/>
      <c r="NHU809" s="12"/>
      <c r="NHV809" s="12"/>
      <c r="NHW809" s="12"/>
      <c r="NHX809" s="12"/>
      <c r="NHY809" s="12"/>
      <c r="NHZ809" s="12"/>
      <c r="NIA809" s="12"/>
      <c r="NIB809" s="12"/>
      <c r="NIC809" s="12"/>
      <c r="NID809" s="12"/>
      <c r="NIE809" s="12"/>
      <c r="NIF809" s="12"/>
      <c r="NIG809" s="12"/>
      <c r="NIH809" s="12"/>
      <c r="NII809" s="12"/>
      <c r="NIJ809" s="12"/>
      <c r="NIK809" s="12"/>
      <c r="NIL809" s="12"/>
      <c r="NIM809" s="12"/>
      <c r="NIN809" s="12"/>
      <c r="NIO809" s="12"/>
      <c r="NIP809" s="12"/>
      <c r="NIQ809" s="12"/>
      <c r="NIR809" s="12"/>
      <c r="NIS809" s="12"/>
      <c r="NIT809" s="12"/>
      <c r="NIU809" s="12"/>
      <c r="NIV809" s="12"/>
      <c r="NIW809" s="12"/>
      <c r="NIX809" s="12"/>
      <c r="NIY809" s="12"/>
      <c r="NIZ809" s="12"/>
      <c r="NJA809" s="12"/>
      <c r="NJB809" s="12"/>
      <c r="NJC809" s="12"/>
      <c r="NJD809" s="12"/>
      <c r="NJE809" s="12"/>
      <c r="NJF809" s="12"/>
      <c r="NJG809" s="12"/>
      <c r="NJH809" s="12"/>
      <c r="NJI809" s="12"/>
      <c r="NJJ809" s="12"/>
      <c r="NJK809" s="12"/>
      <c r="NJL809" s="12"/>
      <c r="NJM809" s="12"/>
      <c r="NJN809" s="12"/>
      <c r="NJO809" s="12"/>
      <c r="NJP809" s="12"/>
      <c r="NJQ809" s="12"/>
      <c r="NJR809" s="12"/>
      <c r="NJS809" s="12"/>
      <c r="NJT809" s="12"/>
      <c r="NJU809" s="12"/>
      <c r="NJV809" s="12"/>
      <c r="NJW809" s="12"/>
      <c r="NJX809" s="12"/>
      <c r="NJY809" s="12"/>
      <c r="NJZ809" s="12"/>
      <c r="NKA809" s="12"/>
      <c r="NKB809" s="12"/>
      <c r="NKC809" s="12"/>
      <c r="NKD809" s="12"/>
      <c r="NKE809" s="12"/>
      <c r="NKF809" s="12"/>
      <c r="NKG809" s="12"/>
      <c r="NKH809" s="12"/>
      <c r="NKI809" s="12"/>
      <c r="NKJ809" s="12"/>
      <c r="NKK809" s="12"/>
      <c r="NKL809" s="12"/>
      <c r="NKM809" s="12"/>
      <c r="NKN809" s="12"/>
      <c r="NKO809" s="12"/>
      <c r="NKP809" s="12"/>
      <c r="NKQ809" s="12"/>
      <c r="NKR809" s="12"/>
      <c r="NKS809" s="12"/>
      <c r="NKT809" s="12"/>
      <c r="NKU809" s="12"/>
      <c r="NKV809" s="12"/>
      <c r="NKW809" s="12"/>
      <c r="NKX809" s="12"/>
      <c r="NKY809" s="12"/>
      <c r="NKZ809" s="12"/>
      <c r="NLA809" s="12"/>
      <c r="NLB809" s="12"/>
      <c r="NLC809" s="12"/>
      <c r="NLD809" s="12"/>
      <c r="NLE809" s="12"/>
      <c r="NLF809" s="12"/>
      <c r="NLG809" s="12"/>
      <c r="NLH809" s="12"/>
      <c r="NLI809" s="12"/>
      <c r="NLJ809" s="12"/>
      <c r="NLK809" s="12"/>
      <c r="NLL809" s="12"/>
      <c r="NLM809" s="12"/>
      <c r="NLN809" s="12"/>
      <c r="NLO809" s="12"/>
      <c r="NLP809" s="12"/>
      <c r="NLQ809" s="12"/>
      <c r="NLR809" s="12"/>
      <c r="NLS809" s="12"/>
      <c r="NLT809" s="12"/>
      <c r="NLU809" s="12"/>
      <c r="NLV809" s="12"/>
      <c r="NLW809" s="12"/>
      <c r="NLX809" s="12"/>
      <c r="NLY809" s="12"/>
      <c r="NLZ809" s="12"/>
      <c r="NMA809" s="12"/>
      <c r="NMB809" s="12"/>
      <c r="NMC809" s="12"/>
      <c r="NMD809" s="12"/>
      <c r="NME809" s="12"/>
      <c r="NMF809" s="12"/>
      <c r="NMG809" s="12"/>
      <c r="NMH809" s="12"/>
      <c r="NMI809" s="12"/>
      <c r="NMJ809" s="12"/>
      <c r="NMK809" s="12"/>
      <c r="NML809" s="12"/>
      <c r="NMM809" s="12"/>
      <c r="NMN809" s="12"/>
      <c r="NMO809" s="12"/>
      <c r="NMP809" s="12"/>
      <c r="NMQ809" s="12"/>
      <c r="NMR809" s="12"/>
      <c r="NMS809" s="12"/>
      <c r="NMT809" s="12"/>
      <c r="NMU809" s="12"/>
      <c r="NMV809" s="12"/>
      <c r="NMW809" s="12"/>
      <c r="NMX809" s="12"/>
      <c r="NMY809" s="12"/>
      <c r="NMZ809" s="12"/>
      <c r="NNA809" s="12"/>
      <c r="NNB809" s="12"/>
      <c r="NNC809" s="12"/>
      <c r="NND809" s="12"/>
      <c r="NNE809" s="12"/>
      <c r="NNF809" s="12"/>
      <c r="NNG809" s="12"/>
      <c r="NNH809" s="12"/>
      <c r="NNI809" s="12"/>
      <c r="NNJ809" s="12"/>
      <c r="NNK809" s="12"/>
      <c r="NNL809" s="12"/>
      <c r="NNM809" s="12"/>
      <c r="NNN809" s="12"/>
      <c r="NNO809" s="12"/>
      <c r="NNP809" s="12"/>
      <c r="NNQ809" s="12"/>
      <c r="NNR809" s="12"/>
      <c r="NNS809" s="12"/>
      <c r="NNT809" s="12"/>
      <c r="NNU809" s="12"/>
      <c r="NNV809" s="12"/>
      <c r="NNW809" s="12"/>
      <c r="NNX809" s="12"/>
      <c r="NNY809" s="12"/>
      <c r="NNZ809" s="12"/>
      <c r="NOA809" s="12"/>
      <c r="NOB809" s="12"/>
      <c r="NOC809" s="12"/>
      <c r="NOD809" s="12"/>
      <c r="NOE809" s="12"/>
      <c r="NOF809" s="12"/>
      <c r="NOG809" s="12"/>
      <c r="NOH809" s="12"/>
      <c r="NOI809" s="12"/>
      <c r="NOJ809" s="12"/>
      <c r="NOK809" s="12"/>
      <c r="NOL809" s="12"/>
      <c r="NOM809" s="12"/>
      <c r="NON809" s="12"/>
      <c r="NOO809" s="12"/>
      <c r="NOP809" s="12"/>
      <c r="NOQ809" s="12"/>
      <c r="NOR809" s="12"/>
      <c r="NOS809" s="12"/>
      <c r="NOT809" s="12"/>
      <c r="NOU809" s="12"/>
      <c r="NOV809" s="12"/>
      <c r="NOW809" s="12"/>
      <c r="NOX809" s="12"/>
      <c r="NOY809" s="12"/>
      <c r="NOZ809" s="12"/>
      <c r="NPA809" s="12"/>
      <c r="NPB809" s="12"/>
      <c r="NPC809" s="12"/>
      <c r="NPD809" s="12"/>
      <c r="NPE809" s="12"/>
      <c r="NPF809" s="12"/>
      <c r="NPG809" s="12"/>
      <c r="NPH809" s="12"/>
      <c r="NPI809" s="12"/>
      <c r="NPJ809" s="12"/>
      <c r="NPK809" s="12"/>
      <c r="NPL809" s="12"/>
      <c r="NPM809" s="12"/>
      <c r="NPN809" s="12"/>
      <c r="NPO809" s="12"/>
      <c r="NPP809" s="12"/>
      <c r="NPQ809" s="12"/>
      <c r="NPR809" s="12"/>
      <c r="NPS809" s="12"/>
      <c r="NPT809" s="12"/>
      <c r="NPU809" s="12"/>
      <c r="NPV809" s="12"/>
      <c r="NPW809" s="12"/>
      <c r="NPX809" s="12"/>
      <c r="NPY809" s="12"/>
      <c r="NPZ809" s="12"/>
      <c r="NQA809" s="12"/>
      <c r="NQB809" s="12"/>
      <c r="NQC809" s="12"/>
      <c r="NQD809" s="12"/>
      <c r="NQE809" s="12"/>
      <c r="NQF809" s="12"/>
      <c r="NQG809" s="12"/>
      <c r="NQH809" s="12"/>
      <c r="NQI809" s="12"/>
      <c r="NQJ809" s="12"/>
      <c r="NQK809" s="12"/>
      <c r="NQL809" s="12"/>
      <c r="NQM809" s="12"/>
      <c r="NQN809" s="12"/>
      <c r="NQO809" s="12"/>
      <c r="NQP809" s="12"/>
      <c r="NQQ809" s="12"/>
      <c r="NQR809" s="12"/>
      <c r="NQS809" s="12"/>
      <c r="NQT809" s="12"/>
      <c r="NQU809" s="12"/>
      <c r="NQV809" s="12"/>
      <c r="NQW809" s="12"/>
      <c r="NQX809" s="12"/>
      <c r="NQY809" s="12"/>
      <c r="NQZ809" s="12"/>
      <c r="NRA809" s="12"/>
      <c r="NRB809" s="12"/>
      <c r="NRC809" s="12"/>
      <c r="NRD809" s="12"/>
      <c r="NRE809" s="12"/>
      <c r="NRF809" s="12"/>
      <c r="NRG809" s="12"/>
      <c r="NRH809" s="12"/>
      <c r="NRI809" s="12"/>
      <c r="NRJ809" s="12"/>
      <c r="NRK809" s="12"/>
      <c r="NRL809" s="12"/>
      <c r="NRM809" s="12"/>
      <c r="NRN809" s="12"/>
      <c r="NRO809" s="12"/>
      <c r="NRP809" s="12"/>
      <c r="NRQ809" s="12"/>
      <c r="NRR809" s="12"/>
      <c r="NRS809" s="12"/>
      <c r="NRT809" s="12"/>
      <c r="NRU809" s="12"/>
      <c r="NRV809" s="12"/>
      <c r="NRW809" s="12"/>
      <c r="NRX809" s="12"/>
      <c r="NRY809" s="12"/>
      <c r="NRZ809" s="12"/>
      <c r="NSA809" s="12"/>
      <c r="NSB809" s="12"/>
      <c r="NSC809" s="12"/>
      <c r="NSD809" s="12"/>
      <c r="NSE809" s="12"/>
      <c r="NSF809" s="12"/>
      <c r="NSG809" s="12"/>
      <c r="NSH809" s="12"/>
      <c r="NSI809" s="12"/>
      <c r="NSJ809" s="12"/>
      <c r="NSK809" s="12"/>
      <c r="NSL809" s="12"/>
      <c r="NSM809" s="12"/>
      <c r="NSN809" s="12"/>
      <c r="NSO809" s="12"/>
      <c r="NSP809" s="12"/>
      <c r="NSQ809" s="12"/>
      <c r="NSR809" s="12"/>
      <c r="NSS809" s="12"/>
      <c r="NST809" s="12"/>
      <c r="NSU809" s="12"/>
      <c r="NSV809" s="12"/>
      <c r="NSW809" s="12"/>
      <c r="NSX809" s="12"/>
      <c r="NSY809" s="12"/>
      <c r="NSZ809" s="12"/>
      <c r="NTA809" s="12"/>
      <c r="NTB809" s="12"/>
      <c r="NTC809" s="12"/>
      <c r="NTD809" s="12"/>
      <c r="NTE809" s="12"/>
      <c r="NTF809" s="12"/>
      <c r="NTG809" s="12"/>
      <c r="NTH809" s="12"/>
      <c r="NTI809" s="12"/>
      <c r="NTJ809" s="12"/>
      <c r="NTK809" s="12"/>
      <c r="NTL809" s="12"/>
      <c r="NTM809" s="12"/>
      <c r="NTN809" s="12"/>
      <c r="NTO809" s="12"/>
      <c r="NTP809" s="12"/>
      <c r="NTQ809" s="12"/>
      <c r="NTR809" s="12"/>
      <c r="NTS809" s="12"/>
      <c r="NTT809" s="12"/>
      <c r="NTU809" s="12"/>
      <c r="NTV809" s="12"/>
      <c r="NTW809" s="12"/>
      <c r="NTX809" s="12"/>
      <c r="NTY809" s="12"/>
      <c r="NTZ809" s="12"/>
      <c r="NUA809" s="12"/>
      <c r="NUB809" s="12"/>
      <c r="NUC809" s="12"/>
      <c r="NUD809" s="12"/>
      <c r="NUE809" s="12"/>
      <c r="NUF809" s="12"/>
      <c r="NUG809" s="12"/>
      <c r="NUH809" s="12"/>
      <c r="NUI809" s="12"/>
      <c r="NUJ809" s="12"/>
      <c r="NUK809" s="12"/>
      <c r="NUL809" s="12"/>
      <c r="NUM809" s="12"/>
      <c r="NUN809" s="12"/>
      <c r="NUO809" s="12"/>
      <c r="NUP809" s="12"/>
      <c r="NUQ809" s="12"/>
      <c r="NUR809" s="12"/>
      <c r="NUS809" s="12"/>
      <c r="NUT809" s="12"/>
      <c r="NUU809" s="12"/>
      <c r="NUV809" s="12"/>
      <c r="NUW809" s="12"/>
      <c r="NUX809" s="12"/>
      <c r="NUY809" s="12"/>
      <c r="NUZ809" s="12"/>
      <c r="NVA809" s="12"/>
      <c r="NVB809" s="12"/>
      <c r="NVC809" s="12"/>
      <c r="NVD809" s="12"/>
      <c r="NVE809" s="12"/>
      <c r="NVF809" s="12"/>
      <c r="NVG809" s="12"/>
      <c r="NVH809" s="12"/>
      <c r="NVI809" s="12"/>
      <c r="NVJ809" s="12"/>
      <c r="NVK809" s="12"/>
      <c r="NVL809" s="12"/>
      <c r="NVM809" s="12"/>
      <c r="NVN809" s="12"/>
      <c r="NVO809" s="12"/>
      <c r="NVP809" s="12"/>
      <c r="NVQ809" s="12"/>
      <c r="NVR809" s="12"/>
      <c r="NVS809" s="12"/>
      <c r="NVT809" s="12"/>
      <c r="NVU809" s="12"/>
      <c r="NVV809" s="12"/>
      <c r="NVW809" s="12"/>
      <c r="NVX809" s="12"/>
      <c r="NVY809" s="12"/>
      <c r="NVZ809" s="12"/>
      <c r="NWA809" s="12"/>
      <c r="NWB809" s="12"/>
      <c r="NWC809" s="12"/>
      <c r="NWD809" s="12"/>
      <c r="NWE809" s="12"/>
      <c r="NWF809" s="12"/>
      <c r="NWG809" s="12"/>
      <c r="NWH809" s="12"/>
      <c r="NWI809" s="12"/>
      <c r="NWJ809" s="12"/>
      <c r="NWK809" s="12"/>
      <c r="NWL809" s="12"/>
      <c r="NWM809" s="12"/>
      <c r="NWN809" s="12"/>
      <c r="NWO809" s="12"/>
      <c r="NWP809" s="12"/>
      <c r="NWQ809" s="12"/>
      <c r="NWR809" s="12"/>
      <c r="NWS809" s="12"/>
      <c r="NWT809" s="12"/>
      <c r="NWU809" s="12"/>
      <c r="NWV809" s="12"/>
      <c r="NWW809" s="12"/>
      <c r="NWX809" s="12"/>
      <c r="NWY809" s="12"/>
      <c r="NWZ809" s="12"/>
      <c r="NXA809" s="12"/>
      <c r="NXB809" s="12"/>
      <c r="NXC809" s="12"/>
      <c r="NXD809" s="12"/>
      <c r="NXE809" s="12"/>
      <c r="NXF809" s="12"/>
      <c r="NXG809" s="12"/>
      <c r="NXH809" s="12"/>
      <c r="NXI809" s="12"/>
      <c r="NXJ809" s="12"/>
      <c r="NXK809" s="12"/>
      <c r="NXL809" s="12"/>
      <c r="NXM809" s="12"/>
      <c r="NXN809" s="12"/>
      <c r="NXO809" s="12"/>
      <c r="NXP809" s="12"/>
      <c r="NXQ809" s="12"/>
      <c r="NXR809" s="12"/>
      <c r="NXS809" s="12"/>
      <c r="NXT809" s="12"/>
      <c r="NXU809" s="12"/>
      <c r="NXV809" s="12"/>
      <c r="NXW809" s="12"/>
      <c r="NXX809" s="12"/>
      <c r="NXY809" s="12"/>
      <c r="NXZ809" s="12"/>
      <c r="NYA809" s="12"/>
      <c r="NYB809" s="12"/>
      <c r="NYC809" s="12"/>
      <c r="NYD809" s="12"/>
      <c r="NYE809" s="12"/>
      <c r="NYF809" s="12"/>
      <c r="NYG809" s="12"/>
      <c r="NYH809" s="12"/>
      <c r="NYI809" s="12"/>
      <c r="NYJ809" s="12"/>
      <c r="NYK809" s="12"/>
      <c r="NYL809" s="12"/>
      <c r="NYM809" s="12"/>
      <c r="NYN809" s="12"/>
      <c r="NYO809" s="12"/>
      <c r="NYP809" s="12"/>
      <c r="NYQ809" s="12"/>
      <c r="NYR809" s="12"/>
      <c r="NYS809" s="12"/>
      <c r="NYT809" s="12"/>
      <c r="NYU809" s="12"/>
      <c r="NYV809" s="12"/>
      <c r="NYW809" s="12"/>
      <c r="NYX809" s="12"/>
      <c r="NYY809" s="12"/>
      <c r="NYZ809" s="12"/>
      <c r="NZA809" s="12"/>
      <c r="NZB809" s="12"/>
      <c r="NZC809" s="12"/>
      <c r="NZD809" s="12"/>
      <c r="NZE809" s="12"/>
      <c r="NZF809" s="12"/>
      <c r="NZG809" s="12"/>
      <c r="NZH809" s="12"/>
      <c r="NZI809" s="12"/>
      <c r="NZJ809" s="12"/>
      <c r="NZK809" s="12"/>
      <c r="NZL809" s="12"/>
      <c r="NZM809" s="12"/>
      <c r="NZN809" s="12"/>
      <c r="NZO809" s="12"/>
      <c r="NZP809" s="12"/>
      <c r="NZQ809" s="12"/>
      <c r="NZR809" s="12"/>
      <c r="NZS809" s="12"/>
      <c r="NZT809" s="12"/>
      <c r="NZU809" s="12"/>
      <c r="NZV809" s="12"/>
      <c r="NZW809" s="12"/>
      <c r="NZX809" s="12"/>
      <c r="NZY809" s="12"/>
      <c r="NZZ809" s="12"/>
      <c r="OAA809" s="12"/>
      <c r="OAB809" s="12"/>
      <c r="OAC809" s="12"/>
      <c r="OAD809" s="12"/>
      <c r="OAE809" s="12"/>
      <c r="OAF809" s="12"/>
      <c r="OAG809" s="12"/>
      <c r="OAH809" s="12"/>
      <c r="OAI809" s="12"/>
      <c r="OAJ809" s="12"/>
      <c r="OAK809" s="12"/>
      <c r="OAL809" s="12"/>
      <c r="OAM809" s="12"/>
      <c r="OAN809" s="12"/>
      <c r="OAO809" s="12"/>
      <c r="OAP809" s="12"/>
      <c r="OAQ809" s="12"/>
      <c r="OAR809" s="12"/>
      <c r="OAS809" s="12"/>
      <c r="OAT809" s="12"/>
      <c r="OAU809" s="12"/>
      <c r="OAV809" s="12"/>
      <c r="OAW809" s="12"/>
      <c r="OAX809" s="12"/>
      <c r="OAY809" s="12"/>
      <c r="OAZ809" s="12"/>
      <c r="OBA809" s="12"/>
      <c r="OBB809" s="12"/>
      <c r="OBC809" s="12"/>
      <c r="OBD809" s="12"/>
      <c r="OBE809" s="12"/>
      <c r="OBF809" s="12"/>
      <c r="OBG809" s="12"/>
      <c r="OBH809" s="12"/>
      <c r="OBI809" s="12"/>
      <c r="OBJ809" s="12"/>
      <c r="OBK809" s="12"/>
      <c r="OBL809" s="12"/>
      <c r="OBM809" s="12"/>
      <c r="OBN809" s="12"/>
      <c r="OBO809" s="12"/>
      <c r="OBP809" s="12"/>
      <c r="OBQ809" s="12"/>
      <c r="OBR809" s="12"/>
      <c r="OBS809" s="12"/>
      <c r="OBT809" s="12"/>
      <c r="OBU809" s="12"/>
      <c r="OBV809" s="12"/>
      <c r="OBW809" s="12"/>
      <c r="OBX809" s="12"/>
      <c r="OBY809" s="12"/>
      <c r="OBZ809" s="12"/>
      <c r="OCA809" s="12"/>
      <c r="OCB809" s="12"/>
      <c r="OCC809" s="12"/>
      <c r="OCD809" s="12"/>
      <c r="OCE809" s="12"/>
      <c r="OCF809" s="12"/>
      <c r="OCG809" s="12"/>
      <c r="OCH809" s="12"/>
      <c r="OCI809" s="12"/>
      <c r="OCJ809" s="12"/>
      <c r="OCK809" s="12"/>
      <c r="OCL809" s="12"/>
      <c r="OCM809" s="12"/>
      <c r="OCN809" s="12"/>
      <c r="OCO809" s="12"/>
      <c r="OCP809" s="12"/>
      <c r="OCQ809" s="12"/>
      <c r="OCR809" s="12"/>
      <c r="OCS809" s="12"/>
      <c r="OCT809" s="12"/>
      <c r="OCU809" s="12"/>
      <c r="OCV809" s="12"/>
      <c r="OCW809" s="12"/>
      <c r="OCX809" s="12"/>
      <c r="OCY809" s="12"/>
      <c r="OCZ809" s="12"/>
      <c r="ODA809" s="12"/>
      <c r="ODB809" s="12"/>
      <c r="ODC809" s="12"/>
      <c r="ODD809" s="12"/>
      <c r="ODE809" s="12"/>
      <c r="ODF809" s="12"/>
      <c r="ODG809" s="12"/>
      <c r="ODH809" s="12"/>
      <c r="ODI809" s="12"/>
      <c r="ODJ809" s="12"/>
      <c r="ODK809" s="12"/>
      <c r="ODL809" s="12"/>
      <c r="ODM809" s="12"/>
      <c r="ODN809" s="12"/>
      <c r="ODO809" s="12"/>
      <c r="ODP809" s="12"/>
      <c r="ODQ809" s="12"/>
      <c r="ODR809" s="12"/>
      <c r="ODS809" s="12"/>
      <c r="ODT809" s="12"/>
      <c r="ODU809" s="12"/>
      <c r="ODV809" s="12"/>
      <c r="ODW809" s="12"/>
      <c r="ODX809" s="12"/>
      <c r="ODY809" s="12"/>
      <c r="ODZ809" s="12"/>
      <c r="OEA809" s="12"/>
      <c r="OEB809" s="12"/>
      <c r="OEC809" s="12"/>
      <c r="OED809" s="12"/>
      <c r="OEE809" s="12"/>
      <c r="OEF809" s="12"/>
      <c r="OEG809" s="12"/>
      <c r="OEH809" s="12"/>
      <c r="OEI809" s="12"/>
      <c r="OEJ809" s="12"/>
      <c r="OEK809" s="12"/>
      <c r="OEL809" s="12"/>
      <c r="OEM809" s="12"/>
      <c r="OEN809" s="12"/>
      <c r="OEO809" s="12"/>
      <c r="OEP809" s="12"/>
      <c r="OEQ809" s="12"/>
      <c r="OER809" s="12"/>
      <c r="OES809" s="12"/>
      <c r="OET809" s="12"/>
      <c r="OEU809" s="12"/>
      <c r="OEV809" s="12"/>
      <c r="OEW809" s="12"/>
      <c r="OEX809" s="12"/>
      <c r="OEY809" s="12"/>
      <c r="OEZ809" s="12"/>
      <c r="OFA809" s="12"/>
      <c r="OFB809" s="12"/>
      <c r="OFC809" s="12"/>
      <c r="OFD809" s="12"/>
      <c r="OFE809" s="12"/>
      <c r="OFF809" s="12"/>
      <c r="OFG809" s="12"/>
      <c r="OFH809" s="12"/>
      <c r="OFI809" s="12"/>
      <c r="OFJ809" s="12"/>
      <c r="OFK809" s="12"/>
      <c r="OFL809" s="12"/>
      <c r="OFM809" s="12"/>
      <c r="OFN809" s="12"/>
      <c r="OFO809" s="12"/>
      <c r="OFP809" s="12"/>
      <c r="OFQ809" s="12"/>
      <c r="OFR809" s="12"/>
      <c r="OFS809" s="12"/>
      <c r="OFT809" s="12"/>
      <c r="OFU809" s="12"/>
      <c r="OFV809" s="12"/>
      <c r="OFW809" s="12"/>
      <c r="OFX809" s="12"/>
      <c r="OFY809" s="12"/>
      <c r="OFZ809" s="12"/>
      <c r="OGA809" s="12"/>
      <c r="OGB809" s="12"/>
      <c r="OGC809" s="12"/>
      <c r="OGD809" s="12"/>
      <c r="OGE809" s="12"/>
      <c r="OGF809" s="12"/>
      <c r="OGG809" s="12"/>
      <c r="OGH809" s="12"/>
      <c r="OGI809" s="12"/>
      <c r="OGJ809" s="12"/>
      <c r="OGK809" s="12"/>
      <c r="OGL809" s="12"/>
      <c r="OGM809" s="12"/>
      <c r="OGN809" s="12"/>
      <c r="OGO809" s="12"/>
      <c r="OGP809" s="12"/>
      <c r="OGQ809" s="12"/>
      <c r="OGR809" s="12"/>
      <c r="OGS809" s="12"/>
      <c r="OGT809" s="12"/>
      <c r="OGU809" s="12"/>
      <c r="OGV809" s="12"/>
      <c r="OGW809" s="12"/>
      <c r="OGX809" s="12"/>
      <c r="OGY809" s="12"/>
      <c r="OGZ809" s="12"/>
      <c r="OHA809" s="12"/>
      <c r="OHB809" s="12"/>
      <c r="OHC809" s="12"/>
      <c r="OHD809" s="12"/>
      <c r="OHE809" s="12"/>
      <c r="OHF809" s="12"/>
      <c r="OHG809" s="12"/>
      <c r="OHH809" s="12"/>
      <c r="OHI809" s="12"/>
      <c r="OHJ809" s="12"/>
      <c r="OHK809" s="12"/>
      <c r="OHL809" s="12"/>
      <c r="OHM809" s="12"/>
      <c r="OHN809" s="12"/>
      <c r="OHO809" s="12"/>
      <c r="OHP809" s="12"/>
      <c r="OHQ809" s="12"/>
      <c r="OHR809" s="12"/>
      <c r="OHS809" s="12"/>
      <c r="OHT809" s="12"/>
      <c r="OHU809" s="12"/>
      <c r="OHV809" s="12"/>
      <c r="OHW809" s="12"/>
      <c r="OHX809" s="12"/>
      <c r="OHY809" s="12"/>
      <c r="OHZ809" s="12"/>
      <c r="OIA809" s="12"/>
      <c r="OIB809" s="12"/>
      <c r="OIC809" s="12"/>
      <c r="OID809" s="12"/>
      <c r="OIE809" s="12"/>
      <c r="OIF809" s="12"/>
      <c r="OIG809" s="12"/>
      <c r="OIH809" s="12"/>
      <c r="OII809" s="12"/>
      <c r="OIJ809" s="12"/>
      <c r="OIK809" s="12"/>
      <c r="OIL809" s="12"/>
      <c r="OIM809" s="12"/>
      <c r="OIN809" s="12"/>
      <c r="OIO809" s="12"/>
      <c r="OIP809" s="12"/>
      <c r="OIQ809" s="12"/>
      <c r="OIR809" s="12"/>
      <c r="OIS809" s="12"/>
      <c r="OIT809" s="12"/>
      <c r="OIU809" s="12"/>
      <c r="OIV809" s="12"/>
      <c r="OIW809" s="12"/>
      <c r="OIX809" s="12"/>
      <c r="OIY809" s="12"/>
      <c r="OIZ809" s="12"/>
      <c r="OJA809" s="12"/>
      <c r="OJB809" s="12"/>
      <c r="OJC809" s="12"/>
      <c r="OJD809" s="12"/>
      <c r="OJE809" s="12"/>
      <c r="OJF809" s="12"/>
      <c r="OJG809" s="12"/>
      <c r="OJH809" s="12"/>
      <c r="OJI809" s="12"/>
      <c r="OJJ809" s="12"/>
      <c r="OJK809" s="12"/>
      <c r="OJL809" s="12"/>
      <c r="OJM809" s="12"/>
      <c r="OJN809" s="12"/>
      <c r="OJO809" s="12"/>
      <c r="OJP809" s="12"/>
      <c r="OJQ809" s="12"/>
      <c r="OJR809" s="12"/>
      <c r="OJS809" s="12"/>
      <c r="OJT809" s="12"/>
      <c r="OJU809" s="12"/>
      <c r="OJV809" s="12"/>
      <c r="OJW809" s="12"/>
      <c r="OJX809" s="12"/>
      <c r="OJY809" s="12"/>
      <c r="OJZ809" s="12"/>
      <c r="OKA809" s="12"/>
      <c r="OKB809" s="12"/>
      <c r="OKC809" s="12"/>
      <c r="OKD809" s="12"/>
      <c r="OKE809" s="12"/>
      <c r="OKF809" s="12"/>
      <c r="OKG809" s="12"/>
      <c r="OKH809" s="12"/>
      <c r="OKI809" s="12"/>
      <c r="OKJ809" s="12"/>
      <c r="OKK809" s="12"/>
      <c r="OKL809" s="12"/>
      <c r="OKM809" s="12"/>
      <c r="OKN809" s="12"/>
      <c r="OKO809" s="12"/>
      <c r="OKP809" s="12"/>
      <c r="OKQ809" s="12"/>
      <c r="OKR809" s="12"/>
      <c r="OKS809" s="12"/>
      <c r="OKT809" s="12"/>
      <c r="OKU809" s="12"/>
      <c r="OKV809" s="12"/>
      <c r="OKW809" s="12"/>
      <c r="OKX809" s="12"/>
      <c r="OKY809" s="12"/>
      <c r="OKZ809" s="12"/>
      <c r="OLA809" s="12"/>
      <c r="OLB809" s="12"/>
      <c r="OLC809" s="12"/>
      <c r="OLD809" s="12"/>
      <c r="OLE809" s="12"/>
      <c r="OLF809" s="12"/>
      <c r="OLG809" s="12"/>
      <c r="OLH809" s="12"/>
      <c r="OLI809" s="12"/>
      <c r="OLJ809" s="12"/>
      <c r="OLK809" s="12"/>
      <c r="OLL809" s="12"/>
      <c r="OLM809" s="12"/>
      <c r="OLN809" s="12"/>
      <c r="OLO809" s="12"/>
      <c r="OLP809" s="12"/>
      <c r="OLQ809" s="12"/>
      <c r="OLR809" s="12"/>
      <c r="OLS809" s="12"/>
      <c r="OLT809" s="12"/>
      <c r="OLU809" s="12"/>
      <c r="OLV809" s="12"/>
      <c r="OLW809" s="12"/>
      <c r="OLX809" s="12"/>
      <c r="OLY809" s="12"/>
      <c r="OLZ809" s="12"/>
      <c r="OMA809" s="12"/>
      <c r="OMB809" s="12"/>
      <c r="OMC809" s="12"/>
      <c r="OMD809" s="12"/>
      <c r="OME809" s="12"/>
      <c r="OMF809" s="12"/>
      <c r="OMG809" s="12"/>
      <c r="OMH809" s="12"/>
      <c r="OMI809" s="12"/>
      <c r="OMJ809" s="12"/>
      <c r="OMK809" s="12"/>
      <c r="OML809" s="12"/>
      <c r="OMM809" s="12"/>
      <c r="OMN809" s="12"/>
      <c r="OMO809" s="12"/>
      <c r="OMP809" s="12"/>
      <c r="OMQ809" s="12"/>
      <c r="OMR809" s="12"/>
      <c r="OMS809" s="12"/>
      <c r="OMT809" s="12"/>
      <c r="OMU809" s="12"/>
      <c r="OMV809" s="12"/>
      <c r="OMW809" s="12"/>
      <c r="OMX809" s="12"/>
      <c r="OMY809" s="12"/>
      <c r="OMZ809" s="12"/>
      <c r="ONA809" s="12"/>
      <c r="ONB809" s="12"/>
      <c r="ONC809" s="12"/>
      <c r="OND809" s="12"/>
      <c r="ONE809" s="12"/>
      <c r="ONF809" s="12"/>
      <c r="ONG809" s="12"/>
      <c r="ONH809" s="12"/>
      <c r="ONI809" s="12"/>
      <c r="ONJ809" s="12"/>
      <c r="ONK809" s="12"/>
      <c r="ONL809" s="12"/>
      <c r="ONM809" s="12"/>
      <c r="ONN809" s="12"/>
      <c r="ONO809" s="12"/>
      <c r="ONP809" s="12"/>
      <c r="ONQ809" s="12"/>
      <c r="ONR809" s="12"/>
      <c r="ONS809" s="12"/>
      <c r="ONT809" s="12"/>
      <c r="ONU809" s="12"/>
      <c r="ONV809" s="12"/>
      <c r="ONW809" s="12"/>
      <c r="ONX809" s="12"/>
      <c r="ONY809" s="12"/>
      <c r="ONZ809" s="12"/>
      <c r="OOA809" s="12"/>
      <c r="OOB809" s="12"/>
      <c r="OOC809" s="12"/>
      <c r="OOD809" s="12"/>
      <c r="OOE809" s="12"/>
      <c r="OOF809" s="12"/>
      <c r="OOG809" s="12"/>
      <c r="OOH809" s="12"/>
      <c r="OOI809" s="12"/>
      <c r="OOJ809" s="12"/>
      <c r="OOK809" s="12"/>
      <c r="OOL809" s="12"/>
      <c r="OOM809" s="12"/>
      <c r="OON809" s="12"/>
      <c r="OOO809" s="12"/>
      <c r="OOP809" s="12"/>
      <c r="OOQ809" s="12"/>
      <c r="OOR809" s="12"/>
      <c r="OOS809" s="12"/>
      <c r="OOT809" s="12"/>
      <c r="OOU809" s="12"/>
      <c r="OOV809" s="12"/>
      <c r="OOW809" s="12"/>
      <c r="OOX809" s="12"/>
      <c r="OOY809" s="12"/>
      <c r="OOZ809" s="12"/>
      <c r="OPA809" s="12"/>
      <c r="OPB809" s="12"/>
      <c r="OPC809" s="12"/>
      <c r="OPD809" s="12"/>
      <c r="OPE809" s="12"/>
      <c r="OPF809" s="12"/>
      <c r="OPG809" s="12"/>
      <c r="OPH809" s="12"/>
      <c r="OPI809" s="12"/>
      <c r="OPJ809" s="12"/>
      <c r="OPK809" s="12"/>
      <c r="OPL809" s="12"/>
      <c r="OPM809" s="12"/>
      <c r="OPN809" s="12"/>
      <c r="OPO809" s="12"/>
      <c r="OPP809" s="12"/>
      <c r="OPQ809" s="12"/>
      <c r="OPR809" s="12"/>
      <c r="OPS809" s="12"/>
      <c r="OPT809" s="12"/>
      <c r="OPU809" s="12"/>
      <c r="OPV809" s="12"/>
      <c r="OPW809" s="12"/>
      <c r="OPX809" s="12"/>
      <c r="OPY809" s="12"/>
      <c r="OPZ809" s="12"/>
      <c r="OQA809" s="12"/>
      <c r="OQB809" s="12"/>
      <c r="OQC809" s="12"/>
      <c r="OQD809" s="12"/>
      <c r="OQE809" s="12"/>
      <c r="OQF809" s="12"/>
      <c r="OQG809" s="12"/>
      <c r="OQH809" s="12"/>
      <c r="OQI809" s="12"/>
      <c r="OQJ809" s="12"/>
      <c r="OQK809" s="12"/>
      <c r="OQL809" s="12"/>
      <c r="OQM809" s="12"/>
      <c r="OQN809" s="12"/>
      <c r="OQO809" s="12"/>
      <c r="OQP809" s="12"/>
      <c r="OQQ809" s="12"/>
      <c r="OQR809" s="12"/>
      <c r="OQS809" s="12"/>
      <c r="OQT809" s="12"/>
      <c r="OQU809" s="12"/>
      <c r="OQV809" s="12"/>
      <c r="OQW809" s="12"/>
      <c r="OQX809" s="12"/>
      <c r="OQY809" s="12"/>
      <c r="OQZ809" s="12"/>
      <c r="ORA809" s="12"/>
      <c r="ORB809" s="12"/>
      <c r="ORC809" s="12"/>
      <c r="ORD809" s="12"/>
      <c r="ORE809" s="12"/>
      <c r="ORF809" s="12"/>
      <c r="ORG809" s="12"/>
      <c r="ORH809" s="12"/>
      <c r="ORI809" s="12"/>
      <c r="ORJ809" s="12"/>
      <c r="ORK809" s="12"/>
      <c r="ORL809" s="12"/>
      <c r="ORM809" s="12"/>
      <c r="ORN809" s="12"/>
      <c r="ORO809" s="12"/>
      <c r="ORP809" s="12"/>
      <c r="ORQ809" s="12"/>
      <c r="ORR809" s="12"/>
      <c r="ORS809" s="12"/>
      <c r="ORT809" s="12"/>
      <c r="ORU809" s="12"/>
      <c r="ORV809" s="12"/>
      <c r="ORW809" s="12"/>
      <c r="ORX809" s="12"/>
      <c r="ORY809" s="12"/>
      <c r="ORZ809" s="12"/>
      <c r="OSA809" s="12"/>
      <c r="OSB809" s="12"/>
      <c r="OSC809" s="12"/>
      <c r="OSD809" s="12"/>
      <c r="OSE809" s="12"/>
      <c r="OSF809" s="12"/>
      <c r="OSG809" s="12"/>
      <c r="OSH809" s="12"/>
      <c r="OSI809" s="12"/>
      <c r="OSJ809" s="12"/>
      <c r="OSK809" s="12"/>
      <c r="OSL809" s="12"/>
      <c r="OSM809" s="12"/>
      <c r="OSN809" s="12"/>
      <c r="OSO809" s="12"/>
      <c r="OSP809" s="12"/>
      <c r="OSQ809" s="12"/>
      <c r="OSR809" s="12"/>
      <c r="OSS809" s="12"/>
      <c r="OST809" s="12"/>
      <c r="OSU809" s="12"/>
      <c r="OSV809" s="12"/>
      <c r="OSW809" s="12"/>
      <c r="OSX809" s="12"/>
      <c r="OSY809" s="12"/>
      <c r="OSZ809" s="12"/>
      <c r="OTA809" s="12"/>
      <c r="OTB809" s="12"/>
      <c r="OTC809" s="12"/>
      <c r="OTD809" s="12"/>
      <c r="OTE809" s="12"/>
      <c r="OTF809" s="12"/>
      <c r="OTG809" s="12"/>
      <c r="OTH809" s="12"/>
      <c r="OTI809" s="12"/>
      <c r="OTJ809" s="12"/>
      <c r="OTK809" s="12"/>
      <c r="OTL809" s="12"/>
      <c r="OTM809" s="12"/>
      <c r="OTN809" s="12"/>
      <c r="OTO809" s="12"/>
      <c r="OTP809" s="12"/>
      <c r="OTQ809" s="12"/>
      <c r="OTR809" s="12"/>
      <c r="OTS809" s="12"/>
      <c r="OTT809" s="12"/>
      <c r="OTU809" s="12"/>
      <c r="OTV809" s="12"/>
      <c r="OTW809" s="12"/>
      <c r="OTX809" s="12"/>
      <c r="OTY809" s="12"/>
      <c r="OTZ809" s="12"/>
      <c r="OUA809" s="12"/>
      <c r="OUB809" s="12"/>
      <c r="OUC809" s="12"/>
      <c r="OUD809" s="12"/>
      <c r="OUE809" s="12"/>
      <c r="OUF809" s="12"/>
      <c r="OUG809" s="12"/>
      <c r="OUH809" s="12"/>
      <c r="OUI809" s="12"/>
      <c r="OUJ809" s="12"/>
      <c r="OUK809" s="12"/>
      <c r="OUL809" s="12"/>
      <c r="OUM809" s="12"/>
      <c r="OUN809" s="12"/>
      <c r="OUO809" s="12"/>
      <c r="OUP809" s="12"/>
      <c r="OUQ809" s="12"/>
      <c r="OUR809" s="12"/>
      <c r="OUS809" s="12"/>
      <c r="OUT809" s="12"/>
      <c r="OUU809" s="12"/>
      <c r="OUV809" s="12"/>
      <c r="OUW809" s="12"/>
      <c r="OUX809" s="12"/>
      <c r="OUY809" s="12"/>
      <c r="OUZ809" s="12"/>
      <c r="OVA809" s="12"/>
      <c r="OVB809" s="12"/>
      <c r="OVC809" s="12"/>
      <c r="OVD809" s="12"/>
      <c r="OVE809" s="12"/>
      <c r="OVF809" s="12"/>
      <c r="OVG809" s="12"/>
      <c r="OVH809" s="12"/>
      <c r="OVI809" s="12"/>
      <c r="OVJ809" s="12"/>
      <c r="OVK809" s="12"/>
      <c r="OVL809" s="12"/>
      <c r="OVM809" s="12"/>
      <c r="OVN809" s="12"/>
      <c r="OVO809" s="12"/>
      <c r="OVP809" s="12"/>
      <c r="OVQ809" s="12"/>
      <c r="OVR809" s="12"/>
      <c r="OVS809" s="12"/>
      <c r="OVT809" s="12"/>
      <c r="OVU809" s="12"/>
      <c r="OVV809" s="12"/>
      <c r="OVW809" s="12"/>
      <c r="OVX809" s="12"/>
      <c r="OVY809" s="12"/>
      <c r="OVZ809" s="12"/>
      <c r="OWA809" s="12"/>
      <c r="OWB809" s="12"/>
      <c r="OWC809" s="12"/>
      <c r="OWD809" s="12"/>
      <c r="OWE809" s="12"/>
      <c r="OWF809" s="12"/>
      <c r="OWG809" s="12"/>
      <c r="OWH809" s="12"/>
      <c r="OWI809" s="12"/>
      <c r="OWJ809" s="12"/>
      <c r="OWK809" s="12"/>
      <c r="OWL809" s="12"/>
      <c r="OWM809" s="12"/>
      <c r="OWN809" s="12"/>
      <c r="OWO809" s="12"/>
      <c r="OWP809" s="12"/>
      <c r="OWQ809" s="12"/>
      <c r="OWR809" s="12"/>
      <c r="OWS809" s="12"/>
      <c r="OWT809" s="12"/>
      <c r="OWU809" s="12"/>
      <c r="OWV809" s="12"/>
      <c r="OWW809" s="12"/>
      <c r="OWX809" s="12"/>
      <c r="OWY809" s="12"/>
      <c r="OWZ809" s="12"/>
      <c r="OXA809" s="12"/>
      <c r="OXB809" s="12"/>
      <c r="OXC809" s="12"/>
      <c r="OXD809" s="12"/>
      <c r="OXE809" s="12"/>
      <c r="OXF809" s="12"/>
      <c r="OXG809" s="12"/>
      <c r="OXH809" s="12"/>
      <c r="OXI809" s="12"/>
      <c r="OXJ809" s="12"/>
      <c r="OXK809" s="12"/>
      <c r="OXL809" s="12"/>
      <c r="OXM809" s="12"/>
      <c r="OXN809" s="12"/>
      <c r="OXO809" s="12"/>
      <c r="OXP809" s="12"/>
      <c r="OXQ809" s="12"/>
      <c r="OXR809" s="12"/>
      <c r="OXS809" s="12"/>
      <c r="OXT809" s="12"/>
      <c r="OXU809" s="12"/>
      <c r="OXV809" s="12"/>
      <c r="OXW809" s="12"/>
      <c r="OXX809" s="12"/>
      <c r="OXY809" s="12"/>
      <c r="OXZ809" s="12"/>
      <c r="OYA809" s="12"/>
      <c r="OYB809" s="12"/>
      <c r="OYC809" s="12"/>
      <c r="OYD809" s="12"/>
      <c r="OYE809" s="12"/>
      <c r="OYF809" s="12"/>
      <c r="OYG809" s="12"/>
      <c r="OYH809" s="12"/>
      <c r="OYI809" s="12"/>
      <c r="OYJ809" s="12"/>
      <c r="OYK809" s="12"/>
      <c r="OYL809" s="12"/>
      <c r="OYM809" s="12"/>
      <c r="OYN809" s="12"/>
      <c r="OYO809" s="12"/>
      <c r="OYP809" s="12"/>
      <c r="OYQ809" s="12"/>
      <c r="OYR809" s="12"/>
      <c r="OYS809" s="12"/>
      <c r="OYT809" s="12"/>
      <c r="OYU809" s="12"/>
      <c r="OYV809" s="12"/>
      <c r="OYW809" s="12"/>
      <c r="OYX809" s="12"/>
      <c r="OYY809" s="12"/>
      <c r="OYZ809" s="12"/>
      <c r="OZA809" s="12"/>
      <c r="OZB809" s="12"/>
      <c r="OZC809" s="12"/>
      <c r="OZD809" s="12"/>
      <c r="OZE809" s="12"/>
      <c r="OZF809" s="12"/>
      <c r="OZG809" s="12"/>
      <c r="OZH809" s="12"/>
      <c r="OZI809" s="12"/>
      <c r="OZJ809" s="12"/>
      <c r="OZK809" s="12"/>
      <c r="OZL809" s="12"/>
      <c r="OZM809" s="12"/>
      <c r="OZN809" s="12"/>
      <c r="OZO809" s="12"/>
      <c r="OZP809" s="12"/>
      <c r="OZQ809" s="12"/>
      <c r="OZR809" s="12"/>
      <c r="OZS809" s="12"/>
      <c r="OZT809" s="12"/>
      <c r="OZU809" s="12"/>
      <c r="OZV809" s="12"/>
      <c r="OZW809" s="12"/>
      <c r="OZX809" s="12"/>
      <c r="OZY809" s="12"/>
      <c r="OZZ809" s="12"/>
      <c r="PAA809" s="12"/>
      <c r="PAB809" s="12"/>
      <c r="PAC809" s="12"/>
      <c r="PAD809" s="12"/>
      <c r="PAE809" s="12"/>
      <c r="PAF809" s="12"/>
      <c r="PAG809" s="12"/>
      <c r="PAH809" s="12"/>
      <c r="PAI809" s="12"/>
      <c r="PAJ809" s="12"/>
      <c r="PAK809" s="12"/>
      <c r="PAL809" s="12"/>
      <c r="PAM809" s="12"/>
      <c r="PAN809" s="12"/>
      <c r="PAO809" s="12"/>
      <c r="PAP809" s="12"/>
      <c r="PAQ809" s="12"/>
      <c r="PAR809" s="12"/>
      <c r="PAS809" s="12"/>
      <c r="PAT809" s="12"/>
      <c r="PAU809" s="12"/>
      <c r="PAV809" s="12"/>
      <c r="PAW809" s="12"/>
      <c r="PAX809" s="12"/>
      <c r="PAY809" s="12"/>
      <c r="PAZ809" s="12"/>
      <c r="PBA809" s="12"/>
      <c r="PBB809" s="12"/>
      <c r="PBC809" s="12"/>
      <c r="PBD809" s="12"/>
      <c r="PBE809" s="12"/>
      <c r="PBF809" s="12"/>
      <c r="PBG809" s="12"/>
      <c r="PBH809" s="12"/>
      <c r="PBI809" s="12"/>
      <c r="PBJ809" s="12"/>
      <c r="PBK809" s="12"/>
      <c r="PBL809" s="12"/>
      <c r="PBM809" s="12"/>
      <c r="PBN809" s="12"/>
      <c r="PBO809" s="12"/>
      <c r="PBP809" s="12"/>
      <c r="PBQ809" s="12"/>
      <c r="PBR809" s="12"/>
      <c r="PBS809" s="12"/>
      <c r="PBT809" s="12"/>
      <c r="PBU809" s="12"/>
      <c r="PBV809" s="12"/>
      <c r="PBW809" s="12"/>
      <c r="PBX809" s="12"/>
      <c r="PBY809" s="12"/>
      <c r="PBZ809" s="12"/>
      <c r="PCA809" s="12"/>
      <c r="PCB809" s="12"/>
      <c r="PCC809" s="12"/>
      <c r="PCD809" s="12"/>
      <c r="PCE809" s="12"/>
      <c r="PCF809" s="12"/>
      <c r="PCG809" s="12"/>
      <c r="PCH809" s="12"/>
      <c r="PCI809" s="12"/>
      <c r="PCJ809" s="12"/>
      <c r="PCK809" s="12"/>
      <c r="PCL809" s="12"/>
      <c r="PCM809" s="12"/>
      <c r="PCN809" s="12"/>
      <c r="PCO809" s="12"/>
      <c r="PCP809" s="12"/>
      <c r="PCQ809" s="12"/>
      <c r="PCR809" s="12"/>
      <c r="PCS809" s="12"/>
      <c r="PCT809" s="12"/>
      <c r="PCU809" s="12"/>
      <c r="PCV809" s="12"/>
      <c r="PCW809" s="12"/>
      <c r="PCX809" s="12"/>
      <c r="PCY809" s="12"/>
      <c r="PCZ809" s="12"/>
      <c r="PDA809" s="12"/>
      <c r="PDB809" s="12"/>
      <c r="PDC809" s="12"/>
      <c r="PDD809" s="12"/>
      <c r="PDE809" s="12"/>
      <c r="PDF809" s="12"/>
      <c r="PDG809" s="12"/>
      <c r="PDH809" s="12"/>
      <c r="PDI809" s="12"/>
      <c r="PDJ809" s="12"/>
      <c r="PDK809" s="12"/>
      <c r="PDL809" s="12"/>
      <c r="PDM809" s="12"/>
      <c r="PDN809" s="12"/>
      <c r="PDO809" s="12"/>
      <c r="PDP809" s="12"/>
      <c r="PDQ809" s="12"/>
      <c r="PDR809" s="12"/>
      <c r="PDS809" s="12"/>
      <c r="PDT809" s="12"/>
      <c r="PDU809" s="12"/>
      <c r="PDV809" s="12"/>
      <c r="PDW809" s="12"/>
      <c r="PDX809" s="12"/>
      <c r="PDY809" s="12"/>
      <c r="PDZ809" s="12"/>
      <c r="PEA809" s="12"/>
      <c r="PEB809" s="12"/>
      <c r="PEC809" s="12"/>
      <c r="PED809" s="12"/>
      <c r="PEE809" s="12"/>
      <c r="PEF809" s="12"/>
      <c r="PEG809" s="12"/>
      <c r="PEH809" s="12"/>
      <c r="PEI809" s="12"/>
      <c r="PEJ809" s="12"/>
      <c r="PEK809" s="12"/>
      <c r="PEL809" s="12"/>
      <c r="PEM809" s="12"/>
      <c r="PEN809" s="12"/>
      <c r="PEO809" s="12"/>
      <c r="PEP809" s="12"/>
      <c r="PEQ809" s="12"/>
      <c r="PER809" s="12"/>
      <c r="PES809" s="12"/>
      <c r="PET809" s="12"/>
      <c r="PEU809" s="12"/>
      <c r="PEV809" s="12"/>
      <c r="PEW809" s="12"/>
      <c r="PEX809" s="12"/>
      <c r="PEY809" s="12"/>
      <c r="PEZ809" s="12"/>
      <c r="PFA809" s="12"/>
      <c r="PFB809" s="12"/>
      <c r="PFC809" s="12"/>
      <c r="PFD809" s="12"/>
      <c r="PFE809" s="12"/>
      <c r="PFF809" s="12"/>
      <c r="PFG809" s="12"/>
      <c r="PFH809" s="12"/>
      <c r="PFI809" s="12"/>
      <c r="PFJ809" s="12"/>
      <c r="PFK809" s="12"/>
      <c r="PFL809" s="12"/>
      <c r="PFM809" s="12"/>
      <c r="PFN809" s="12"/>
      <c r="PFO809" s="12"/>
      <c r="PFP809" s="12"/>
      <c r="PFQ809" s="12"/>
      <c r="PFR809" s="12"/>
      <c r="PFS809" s="12"/>
      <c r="PFT809" s="12"/>
      <c r="PFU809" s="12"/>
      <c r="PFV809" s="12"/>
      <c r="PFW809" s="12"/>
      <c r="PFX809" s="12"/>
      <c r="PFY809" s="12"/>
      <c r="PFZ809" s="12"/>
      <c r="PGA809" s="12"/>
      <c r="PGB809" s="12"/>
      <c r="PGC809" s="12"/>
      <c r="PGD809" s="12"/>
      <c r="PGE809" s="12"/>
      <c r="PGF809" s="12"/>
      <c r="PGG809" s="12"/>
      <c r="PGH809" s="12"/>
      <c r="PGI809" s="12"/>
      <c r="PGJ809" s="12"/>
      <c r="PGK809" s="12"/>
      <c r="PGL809" s="12"/>
      <c r="PGM809" s="12"/>
      <c r="PGN809" s="12"/>
      <c r="PGO809" s="12"/>
      <c r="PGP809" s="12"/>
      <c r="PGQ809" s="12"/>
      <c r="PGR809" s="12"/>
      <c r="PGS809" s="12"/>
      <c r="PGT809" s="12"/>
      <c r="PGU809" s="12"/>
      <c r="PGV809" s="12"/>
      <c r="PGW809" s="12"/>
      <c r="PGX809" s="12"/>
      <c r="PGY809" s="12"/>
      <c r="PGZ809" s="12"/>
      <c r="PHA809" s="12"/>
      <c r="PHB809" s="12"/>
      <c r="PHC809" s="12"/>
      <c r="PHD809" s="12"/>
      <c r="PHE809" s="12"/>
      <c r="PHF809" s="12"/>
      <c r="PHG809" s="12"/>
      <c r="PHH809" s="12"/>
      <c r="PHI809" s="12"/>
      <c r="PHJ809" s="12"/>
      <c r="PHK809" s="12"/>
      <c r="PHL809" s="12"/>
      <c r="PHM809" s="12"/>
      <c r="PHN809" s="12"/>
      <c r="PHO809" s="12"/>
      <c r="PHP809" s="12"/>
      <c r="PHQ809" s="12"/>
      <c r="PHR809" s="12"/>
      <c r="PHS809" s="12"/>
      <c r="PHT809" s="12"/>
      <c r="PHU809" s="12"/>
      <c r="PHV809" s="12"/>
      <c r="PHW809" s="12"/>
      <c r="PHX809" s="12"/>
      <c r="PHY809" s="12"/>
      <c r="PHZ809" s="12"/>
      <c r="PIA809" s="12"/>
      <c r="PIB809" s="12"/>
      <c r="PIC809" s="12"/>
      <c r="PID809" s="12"/>
      <c r="PIE809" s="12"/>
      <c r="PIF809" s="12"/>
      <c r="PIG809" s="12"/>
      <c r="PIH809" s="12"/>
      <c r="PII809" s="12"/>
      <c r="PIJ809" s="12"/>
      <c r="PIK809" s="12"/>
      <c r="PIL809" s="12"/>
      <c r="PIM809" s="12"/>
      <c r="PIN809" s="12"/>
      <c r="PIO809" s="12"/>
      <c r="PIP809" s="12"/>
      <c r="PIQ809" s="12"/>
      <c r="PIR809" s="12"/>
      <c r="PIS809" s="12"/>
      <c r="PIT809" s="12"/>
      <c r="PIU809" s="12"/>
      <c r="PIV809" s="12"/>
      <c r="PIW809" s="12"/>
      <c r="PIX809" s="12"/>
      <c r="PIY809" s="12"/>
      <c r="PIZ809" s="12"/>
      <c r="PJA809" s="12"/>
      <c r="PJB809" s="12"/>
      <c r="PJC809" s="12"/>
      <c r="PJD809" s="12"/>
      <c r="PJE809" s="12"/>
      <c r="PJF809" s="12"/>
      <c r="PJG809" s="12"/>
      <c r="PJH809" s="12"/>
      <c r="PJI809" s="12"/>
      <c r="PJJ809" s="12"/>
      <c r="PJK809" s="12"/>
      <c r="PJL809" s="12"/>
      <c r="PJM809" s="12"/>
      <c r="PJN809" s="12"/>
      <c r="PJO809" s="12"/>
      <c r="PJP809" s="12"/>
      <c r="PJQ809" s="12"/>
      <c r="PJR809" s="12"/>
      <c r="PJS809" s="12"/>
      <c r="PJT809" s="12"/>
      <c r="PJU809" s="12"/>
      <c r="PJV809" s="12"/>
      <c r="PJW809" s="12"/>
      <c r="PJX809" s="12"/>
      <c r="PJY809" s="12"/>
      <c r="PJZ809" s="12"/>
      <c r="PKA809" s="12"/>
      <c r="PKB809" s="12"/>
      <c r="PKC809" s="12"/>
      <c r="PKD809" s="12"/>
      <c r="PKE809" s="12"/>
      <c r="PKF809" s="12"/>
      <c r="PKG809" s="12"/>
      <c r="PKH809" s="12"/>
      <c r="PKI809" s="12"/>
      <c r="PKJ809" s="12"/>
      <c r="PKK809" s="12"/>
      <c r="PKL809" s="12"/>
      <c r="PKM809" s="12"/>
      <c r="PKN809" s="12"/>
      <c r="PKO809" s="12"/>
      <c r="PKP809" s="12"/>
      <c r="PKQ809" s="12"/>
      <c r="PKR809" s="12"/>
      <c r="PKS809" s="12"/>
      <c r="PKT809" s="12"/>
      <c r="PKU809" s="12"/>
      <c r="PKV809" s="12"/>
      <c r="PKW809" s="12"/>
      <c r="PKX809" s="12"/>
      <c r="PKY809" s="12"/>
      <c r="PKZ809" s="12"/>
      <c r="PLA809" s="12"/>
      <c r="PLB809" s="12"/>
      <c r="PLC809" s="12"/>
      <c r="PLD809" s="12"/>
      <c r="PLE809" s="12"/>
      <c r="PLF809" s="12"/>
      <c r="PLG809" s="12"/>
      <c r="PLH809" s="12"/>
      <c r="PLI809" s="12"/>
      <c r="PLJ809" s="12"/>
      <c r="PLK809" s="12"/>
      <c r="PLL809" s="12"/>
      <c r="PLM809" s="12"/>
      <c r="PLN809" s="12"/>
      <c r="PLO809" s="12"/>
      <c r="PLP809" s="12"/>
      <c r="PLQ809" s="12"/>
      <c r="PLR809" s="12"/>
      <c r="PLS809" s="12"/>
      <c r="PLT809" s="12"/>
      <c r="PLU809" s="12"/>
      <c r="PLV809" s="12"/>
      <c r="PLW809" s="12"/>
      <c r="PLX809" s="12"/>
      <c r="PLY809" s="12"/>
      <c r="PLZ809" s="12"/>
      <c r="PMA809" s="12"/>
      <c r="PMB809" s="12"/>
      <c r="PMC809" s="12"/>
      <c r="PMD809" s="12"/>
      <c r="PME809" s="12"/>
      <c r="PMF809" s="12"/>
      <c r="PMG809" s="12"/>
      <c r="PMH809" s="12"/>
      <c r="PMI809" s="12"/>
      <c r="PMJ809" s="12"/>
      <c r="PMK809" s="12"/>
      <c r="PML809" s="12"/>
      <c r="PMM809" s="12"/>
      <c r="PMN809" s="12"/>
      <c r="PMO809" s="12"/>
      <c r="PMP809" s="12"/>
      <c r="PMQ809" s="12"/>
      <c r="PMR809" s="12"/>
      <c r="PMS809" s="12"/>
      <c r="PMT809" s="12"/>
      <c r="PMU809" s="12"/>
      <c r="PMV809" s="12"/>
      <c r="PMW809" s="12"/>
      <c r="PMX809" s="12"/>
      <c r="PMY809" s="12"/>
      <c r="PMZ809" s="12"/>
      <c r="PNA809" s="12"/>
      <c r="PNB809" s="12"/>
      <c r="PNC809" s="12"/>
      <c r="PND809" s="12"/>
      <c r="PNE809" s="12"/>
      <c r="PNF809" s="12"/>
      <c r="PNG809" s="12"/>
      <c r="PNH809" s="12"/>
      <c r="PNI809" s="12"/>
      <c r="PNJ809" s="12"/>
      <c r="PNK809" s="12"/>
      <c r="PNL809" s="12"/>
      <c r="PNM809" s="12"/>
      <c r="PNN809" s="12"/>
      <c r="PNO809" s="12"/>
      <c r="PNP809" s="12"/>
      <c r="PNQ809" s="12"/>
      <c r="PNR809" s="12"/>
      <c r="PNS809" s="12"/>
      <c r="PNT809" s="12"/>
      <c r="PNU809" s="12"/>
      <c r="PNV809" s="12"/>
      <c r="PNW809" s="12"/>
      <c r="PNX809" s="12"/>
      <c r="PNY809" s="12"/>
      <c r="PNZ809" s="12"/>
      <c r="POA809" s="12"/>
      <c r="POB809" s="12"/>
      <c r="POC809" s="12"/>
      <c r="POD809" s="12"/>
      <c r="POE809" s="12"/>
      <c r="POF809" s="12"/>
      <c r="POG809" s="12"/>
      <c r="POH809" s="12"/>
      <c r="POI809" s="12"/>
      <c r="POJ809" s="12"/>
      <c r="POK809" s="12"/>
      <c r="POL809" s="12"/>
      <c r="POM809" s="12"/>
      <c r="PON809" s="12"/>
      <c r="POO809" s="12"/>
      <c r="POP809" s="12"/>
      <c r="POQ809" s="12"/>
      <c r="POR809" s="12"/>
      <c r="POS809" s="12"/>
      <c r="POT809" s="12"/>
      <c r="POU809" s="12"/>
      <c r="POV809" s="12"/>
      <c r="POW809" s="12"/>
      <c r="POX809" s="12"/>
      <c r="POY809" s="12"/>
      <c r="POZ809" s="12"/>
      <c r="PPA809" s="12"/>
      <c r="PPB809" s="12"/>
      <c r="PPC809" s="12"/>
      <c r="PPD809" s="12"/>
      <c r="PPE809" s="12"/>
      <c r="PPF809" s="12"/>
      <c r="PPG809" s="12"/>
      <c r="PPH809" s="12"/>
      <c r="PPI809" s="12"/>
      <c r="PPJ809" s="12"/>
      <c r="PPK809" s="12"/>
      <c r="PPL809" s="12"/>
      <c r="PPM809" s="12"/>
      <c r="PPN809" s="12"/>
      <c r="PPO809" s="12"/>
      <c r="PPP809" s="12"/>
      <c r="PPQ809" s="12"/>
      <c r="PPR809" s="12"/>
      <c r="PPS809" s="12"/>
      <c r="PPT809" s="12"/>
      <c r="PPU809" s="12"/>
      <c r="PPV809" s="12"/>
      <c r="PPW809" s="12"/>
      <c r="PPX809" s="12"/>
      <c r="PPY809" s="12"/>
      <c r="PPZ809" s="12"/>
      <c r="PQA809" s="12"/>
      <c r="PQB809" s="12"/>
      <c r="PQC809" s="12"/>
      <c r="PQD809" s="12"/>
      <c r="PQE809" s="12"/>
      <c r="PQF809" s="12"/>
      <c r="PQG809" s="12"/>
      <c r="PQH809" s="12"/>
      <c r="PQI809" s="12"/>
      <c r="PQJ809" s="12"/>
      <c r="PQK809" s="12"/>
      <c r="PQL809" s="12"/>
      <c r="PQM809" s="12"/>
      <c r="PQN809" s="12"/>
      <c r="PQO809" s="12"/>
      <c r="PQP809" s="12"/>
      <c r="PQQ809" s="12"/>
      <c r="PQR809" s="12"/>
      <c r="PQS809" s="12"/>
      <c r="PQT809" s="12"/>
      <c r="PQU809" s="12"/>
      <c r="PQV809" s="12"/>
      <c r="PQW809" s="12"/>
      <c r="PQX809" s="12"/>
      <c r="PQY809" s="12"/>
      <c r="PQZ809" s="12"/>
      <c r="PRA809" s="12"/>
      <c r="PRB809" s="12"/>
      <c r="PRC809" s="12"/>
      <c r="PRD809" s="12"/>
      <c r="PRE809" s="12"/>
      <c r="PRF809" s="12"/>
      <c r="PRG809" s="12"/>
      <c r="PRH809" s="12"/>
      <c r="PRI809" s="12"/>
      <c r="PRJ809" s="12"/>
      <c r="PRK809" s="12"/>
      <c r="PRL809" s="12"/>
      <c r="PRM809" s="12"/>
      <c r="PRN809" s="12"/>
      <c r="PRO809" s="12"/>
      <c r="PRP809" s="12"/>
      <c r="PRQ809" s="12"/>
      <c r="PRR809" s="12"/>
      <c r="PRS809" s="12"/>
      <c r="PRT809" s="12"/>
      <c r="PRU809" s="12"/>
      <c r="PRV809" s="12"/>
      <c r="PRW809" s="12"/>
      <c r="PRX809" s="12"/>
      <c r="PRY809" s="12"/>
      <c r="PRZ809" s="12"/>
      <c r="PSA809" s="12"/>
      <c r="PSB809" s="12"/>
      <c r="PSC809" s="12"/>
      <c r="PSD809" s="12"/>
      <c r="PSE809" s="12"/>
      <c r="PSF809" s="12"/>
      <c r="PSG809" s="12"/>
      <c r="PSH809" s="12"/>
      <c r="PSI809" s="12"/>
      <c r="PSJ809" s="12"/>
      <c r="PSK809" s="12"/>
      <c r="PSL809" s="12"/>
      <c r="PSM809" s="12"/>
      <c r="PSN809" s="12"/>
      <c r="PSO809" s="12"/>
      <c r="PSP809" s="12"/>
      <c r="PSQ809" s="12"/>
      <c r="PSR809" s="12"/>
      <c r="PSS809" s="12"/>
      <c r="PST809" s="12"/>
      <c r="PSU809" s="12"/>
      <c r="PSV809" s="12"/>
      <c r="PSW809" s="12"/>
      <c r="PSX809" s="12"/>
      <c r="PSY809" s="12"/>
      <c r="PSZ809" s="12"/>
      <c r="PTA809" s="12"/>
      <c r="PTB809" s="12"/>
      <c r="PTC809" s="12"/>
      <c r="PTD809" s="12"/>
      <c r="PTE809" s="12"/>
      <c r="PTF809" s="12"/>
      <c r="PTG809" s="12"/>
      <c r="PTH809" s="12"/>
      <c r="PTI809" s="12"/>
      <c r="PTJ809" s="12"/>
      <c r="PTK809" s="12"/>
      <c r="PTL809" s="12"/>
      <c r="PTM809" s="12"/>
      <c r="PTN809" s="12"/>
      <c r="PTO809" s="12"/>
      <c r="PTP809" s="12"/>
      <c r="PTQ809" s="12"/>
      <c r="PTR809" s="12"/>
      <c r="PTS809" s="12"/>
      <c r="PTT809" s="12"/>
      <c r="PTU809" s="12"/>
      <c r="PTV809" s="12"/>
      <c r="PTW809" s="12"/>
      <c r="PTX809" s="12"/>
      <c r="PTY809" s="12"/>
      <c r="PTZ809" s="12"/>
      <c r="PUA809" s="12"/>
      <c r="PUB809" s="12"/>
      <c r="PUC809" s="12"/>
      <c r="PUD809" s="12"/>
      <c r="PUE809" s="12"/>
      <c r="PUF809" s="12"/>
      <c r="PUG809" s="12"/>
      <c r="PUH809" s="12"/>
      <c r="PUI809" s="12"/>
      <c r="PUJ809" s="12"/>
      <c r="PUK809" s="12"/>
      <c r="PUL809" s="12"/>
      <c r="PUM809" s="12"/>
      <c r="PUN809" s="12"/>
      <c r="PUO809" s="12"/>
      <c r="PUP809" s="12"/>
      <c r="PUQ809" s="12"/>
      <c r="PUR809" s="12"/>
      <c r="PUS809" s="12"/>
      <c r="PUT809" s="12"/>
      <c r="PUU809" s="12"/>
      <c r="PUV809" s="12"/>
      <c r="PUW809" s="12"/>
      <c r="PUX809" s="12"/>
      <c r="PUY809" s="12"/>
      <c r="PUZ809" s="12"/>
      <c r="PVA809" s="12"/>
      <c r="PVB809" s="12"/>
      <c r="PVC809" s="12"/>
      <c r="PVD809" s="12"/>
      <c r="PVE809" s="12"/>
      <c r="PVF809" s="12"/>
      <c r="PVG809" s="12"/>
      <c r="PVH809" s="12"/>
      <c r="PVI809" s="12"/>
      <c r="PVJ809" s="12"/>
      <c r="PVK809" s="12"/>
      <c r="PVL809" s="12"/>
      <c r="PVM809" s="12"/>
      <c r="PVN809" s="12"/>
      <c r="PVO809" s="12"/>
      <c r="PVP809" s="12"/>
      <c r="PVQ809" s="12"/>
      <c r="PVR809" s="12"/>
      <c r="PVS809" s="12"/>
      <c r="PVT809" s="12"/>
      <c r="PVU809" s="12"/>
      <c r="PVV809" s="12"/>
      <c r="PVW809" s="12"/>
      <c r="PVX809" s="12"/>
      <c r="PVY809" s="12"/>
      <c r="PVZ809" s="12"/>
      <c r="PWA809" s="12"/>
      <c r="PWB809" s="12"/>
      <c r="PWC809" s="12"/>
      <c r="PWD809" s="12"/>
      <c r="PWE809" s="12"/>
      <c r="PWF809" s="12"/>
      <c r="PWG809" s="12"/>
      <c r="PWH809" s="12"/>
      <c r="PWI809" s="12"/>
      <c r="PWJ809" s="12"/>
      <c r="PWK809" s="12"/>
      <c r="PWL809" s="12"/>
      <c r="PWM809" s="12"/>
      <c r="PWN809" s="12"/>
      <c r="PWO809" s="12"/>
      <c r="PWP809" s="12"/>
      <c r="PWQ809" s="12"/>
      <c r="PWR809" s="12"/>
      <c r="PWS809" s="12"/>
      <c r="PWT809" s="12"/>
      <c r="PWU809" s="12"/>
      <c r="PWV809" s="12"/>
      <c r="PWW809" s="12"/>
      <c r="PWX809" s="12"/>
      <c r="PWY809" s="12"/>
      <c r="PWZ809" s="12"/>
      <c r="PXA809" s="12"/>
      <c r="PXB809" s="12"/>
      <c r="PXC809" s="12"/>
      <c r="PXD809" s="12"/>
      <c r="PXE809" s="12"/>
      <c r="PXF809" s="12"/>
      <c r="PXG809" s="12"/>
      <c r="PXH809" s="12"/>
      <c r="PXI809" s="12"/>
      <c r="PXJ809" s="12"/>
      <c r="PXK809" s="12"/>
      <c r="PXL809" s="12"/>
      <c r="PXM809" s="12"/>
      <c r="PXN809" s="12"/>
      <c r="PXO809" s="12"/>
      <c r="PXP809" s="12"/>
      <c r="PXQ809" s="12"/>
      <c r="PXR809" s="12"/>
      <c r="PXS809" s="12"/>
      <c r="PXT809" s="12"/>
      <c r="PXU809" s="12"/>
      <c r="PXV809" s="12"/>
      <c r="PXW809" s="12"/>
      <c r="PXX809" s="12"/>
      <c r="PXY809" s="12"/>
      <c r="PXZ809" s="12"/>
      <c r="PYA809" s="12"/>
      <c r="PYB809" s="12"/>
      <c r="PYC809" s="12"/>
      <c r="PYD809" s="12"/>
      <c r="PYE809" s="12"/>
      <c r="PYF809" s="12"/>
      <c r="PYG809" s="12"/>
      <c r="PYH809" s="12"/>
      <c r="PYI809" s="12"/>
      <c r="PYJ809" s="12"/>
      <c r="PYK809" s="12"/>
      <c r="PYL809" s="12"/>
      <c r="PYM809" s="12"/>
      <c r="PYN809" s="12"/>
      <c r="PYO809" s="12"/>
      <c r="PYP809" s="12"/>
      <c r="PYQ809" s="12"/>
      <c r="PYR809" s="12"/>
      <c r="PYS809" s="12"/>
      <c r="PYT809" s="12"/>
      <c r="PYU809" s="12"/>
      <c r="PYV809" s="12"/>
      <c r="PYW809" s="12"/>
      <c r="PYX809" s="12"/>
      <c r="PYY809" s="12"/>
      <c r="PYZ809" s="12"/>
      <c r="PZA809" s="12"/>
      <c r="PZB809" s="12"/>
      <c r="PZC809" s="12"/>
      <c r="PZD809" s="12"/>
      <c r="PZE809" s="12"/>
      <c r="PZF809" s="12"/>
      <c r="PZG809" s="12"/>
      <c r="PZH809" s="12"/>
      <c r="PZI809" s="12"/>
      <c r="PZJ809" s="12"/>
      <c r="PZK809" s="12"/>
      <c r="PZL809" s="12"/>
      <c r="PZM809" s="12"/>
      <c r="PZN809" s="12"/>
      <c r="PZO809" s="12"/>
      <c r="PZP809" s="12"/>
      <c r="PZQ809" s="12"/>
      <c r="PZR809" s="12"/>
      <c r="PZS809" s="12"/>
      <c r="PZT809" s="12"/>
      <c r="PZU809" s="12"/>
      <c r="PZV809" s="12"/>
      <c r="PZW809" s="12"/>
      <c r="PZX809" s="12"/>
      <c r="PZY809" s="12"/>
      <c r="PZZ809" s="12"/>
      <c r="QAA809" s="12"/>
      <c r="QAB809" s="12"/>
      <c r="QAC809" s="12"/>
      <c r="QAD809" s="12"/>
      <c r="QAE809" s="12"/>
      <c r="QAF809" s="12"/>
      <c r="QAG809" s="12"/>
      <c r="QAH809" s="12"/>
      <c r="QAI809" s="12"/>
      <c r="QAJ809" s="12"/>
      <c r="QAK809" s="12"/>
      <c r="QAL809" s="12"/>
      <c r="QAM809" s="12"/>
      <c r="QAN809" s="12"/>
      <c r="QAO809" s="12"/>
      <c r="QAP809" s="12"/>
      <c r="QAQ809" s="12"/>
      <c r="QAR809" s="12"/>
      <c r="QAS809" s="12"/>
      <c r="QAT809" s="12"/>
      <c r="QAU809" s="12"/>
      <c r="QAV809" s="12"/>
      <c r="QAW809" s="12"/>
      <c r="QAX809" s="12"/>
      <c r="QAY809" s="12"/>
      <c r="QAZ809" s="12"/>
      <c r="QBA809" s="12"/>
      <c r="QBB809" s="12"/>
      <c r="QBC809" s="12"/>
      <c r="QBD809" s="12"/>
      <c r="QBE809" s="12"/>
      <c r="QBF809" s="12"/>
      <c r="QBG809" s="12"/>
      <c r="QBH809" s="12"/>
      <c r="QBI809" s="12"/>
      <c r="QBJ809" s="12"/>
      <c r="QBK809" s="12"/>
      <c r="QBL809" s="12"/>
      <c r="QBM809" s="12"/>
      <c r="QBN809" s="12"/>
      <c r="QBO809" s="12"/>
      <c r="QBP809" s="12"/>
      <c r="QBQ809" s="12"/>
      <c r="QBR809" s="12"/>
      <c r="QBS809" s="12"/>
      <c r="QBT809" s="12"/>
      <c r="QBU809" s="12"/>
      <c r="QBV809" s="12"/>
      <c r="QBW809" s="12"/>
      <c r="QBX809" s="12"/>
      <c r="QBY809" s="12"/>
      <c r="QBZ809" s="12"/>
      <c r="QCA809" s="12"/>
      <c r="QCB809" s="12"/>
      <c r="QCC809" s="12"/>
      <c r="QCD809" s="12"/>
      <c r="QCE809" s="12"/>
      <c r="QCF809" s="12"/>
      <c r="QCG809" s="12"/>
      <c r="QCH809" s="12"/>
      <c r="QCI809" s="12"/>
      <c r="QCJ809" s="12"/>
      <c r="QCK809" s="12"/>
      <c r="QCL809" s="12"/>
      <c r="QCM809" s="12"/>
      <c r="QCN809" s="12"/>
      <c r="QCO809" s="12"/>
      <c r="QCP809" s="12"/>
      <c r="QCQ809" s="12"/>
      <c r="QCR809" s="12"/>
      <c r="QCS809" s="12"/>
      <c r="QCT809" s="12"/>
      <c r="QCU809" s="12"/>
      <c r="QCV809" s="12"/>
      <c r="QCW809" s="12"/>
      <c r="QCX809" s="12"/>
      <c r="QCY809" s="12"/>
      <c r="QCZ809" s="12"/>
      <c r="QDA809" s="12"/>
      <c r="QDB809" s="12"/>
      <c r="QDC809" s="12"/>
      <c r="QDD809" s="12"/>
      <c r="QDE809" s="12"/>
      <c r="QDF809" s="12"/>
      <c r="QDG809" s="12"/>
      <c r="QDH809" s="12"/>
      <c r="QDI809" s="12"/>
      <c r="QDJ809" s="12"/>
      <c r="QDK809" s="12"/>
      <c r="QDL809" s="12"/>
      <c r="QDM809" s="12"/>
      <c r="QDN809" s="12"/>
      <c r="QDO809" s="12"/>
      <c r="QDP809" s="12"/>
      <c r="QDQ809" s="12"/>
      <c r="QDR809" s="12"/>
      <c r="QDS809" s="12"/>
      <c r="QDT809" s="12"/>
      <c r="QDU809" s="12"/>
      <c r="QDV809" s="12"/>
      <c r="QDW809" s="12"/>
      <c r="QDX809" s="12"/>
      <c r="QDY809" s="12"/>
      <c r="QDZ809" s="12"/>
      <c r="QEA809" s="12"/>
      <c r="QEB809" s="12"/>
      <c r="QEC809" s="12"/>
      <c r="QED809" s="12"/>
      <c r="QEE809" s="12"/>
      <c r="QEF809" s="12"/>
      <c r="QEG809" s="12"/>
      <c r="QEH809" s="12"/>
      <c r="QEI809" s="12"/>
      <c r="QEJ809" s="12"/>
      <c r="QEK809" s="12"/>
      <c r="QEL809" s="12"/>
      <c r="QEM809" s="12"/>
      <c r="QEN809" s="12"/>
      <c r="QEO809" s="12"/>
      <c r="QEP809" s="12"/>
      <c r="QEQ809" s="12"/>
      <c r="QER809" s="12"/>
      <c r="QES809" s="12"/>
      <c r="QET809" s="12"/>
      <c r="QEU809" s="12"/>
      <c r="QEV809" s="12"/>
      <c r="QEW809" s="12"/>
      <c r="QEX809" s="12"/>
      <c r="QEY809" s="12"/>
      <c r="QEZ809" s="12"/>
      <c r="QFA809" s="12"/>
      <c r="QFB809" s="12"/>
      <c r="QFC809" s="12"/>
      <c r="QFD809" s="12"/>
      <c r="QFE809" s="12"/>
      <c r="QFF809" s="12"/>
      <c r="QFG809" s="12"/>
      <c r="QFH809" s="12"/>
      <c r="QFI809" s="12"/>
      <c r="QFJ809" s="12"/>
      <c r="QFK809" s="12"/>
      <c r="QFL809" s="12"/>
      <c r="QFM809" s="12"/>
      <c r="QFN809" s="12"/>
      <c r="QFO809" s="12"/>
      <c r="QFP809" s="12"/>
      <c r="QFQ809" s="12"/>
      <c r="QFR809" s="12"/>
      <c r="QFS809" s="12"/>
      <c r="QFT809" s="12"/>
      <c r="QFU809" s="12"/>
      <c r="QFV809" s="12"/>
      <c r="QFW809" s="12"/>
      <c r="QFX809" s="12"/>
      <c r="QFY809" s="12"/>
      <c r="QFZ809" s="12"/>
      <c r="QGA809" s="12"/>
      <c r="QGB809" s="12"/>
      <c r="QGC809" s="12"/>
      <c r="QGD809" s="12"/>
      <c r="QGE809" s="12"/>
      <c r="QGF809" s="12"/>
      <c r="QGG809" s="12"/>
      <c r="QGH809" s="12"/>
      <c r="QGI809" s="12"/>
      <c r="QGJ809" s="12"/>
      <c r="QGK809" s="12"/>
      <c r="QGL809" s="12"/>
      <c r="QGM809" s="12"/>
      <c r="QGN809" s="12"/>
      <c r="QGO809" s="12"/>
      <c r="QGP809" s="12"/>
      <c r="QGQ809" s="12"/>
      <c r="QGR809" s="12"/>
      <c r="QGS809" s="12"/>
      <c r="QGT809" s="12"/>
      <c r="QGU809" s="12"/>
      <c r="QGV809" s="12"/>
      <c r="QGW809" s="12"/>
      <c r="QGX809" s="12"/>
      <c r="QGY809" s="12"/>
      <c r="QGZ809" s="12"/>
      <c r="QHA809" s="12"/>
      <c r="QHB809" s="12"/>
      <c r="QHC809" s="12"/>
      <c r="QHD809" s="12"/>
      <c r="QHE809" s="12"/>
      <c r="QHF809" s="12"/>
      <c r="QHG809" s="12"/>
      <c r="QHH809" s="12"/>
      <c r="QHI809" s="12"/>
      <c r="QHJ809" s="12"/>
      <c r="QHK809" s="12"/>
      <c r="QHL809" s="12"/>
      <c r="QHM809" s="12"/>
      <c r="QHN809" s="12"/>
      <c r="QHO809" s="12"/>
      <c r="QHP809" s="12"/>
      <c r="QHQ809" s="12"/>
      <c r="QHR809" s="12"/>
      <c r="QHS809" s="12"/>
      <c r="QHT809" s="12"/>
      <c r="QHU809" s="12"/>
      <c r="QHV809" s="12"/>
      <c r="QHW809" s="12"/>
      <c r="QHX809" s="12"/>
      <c r="QHY809" s="12"/>
      <c r="QHZ809" s="12"/>
      <c r="QIA809" s="12"/>
      <c r="QIB809" s="12"/>
      <c r="QIC809" s="12"/>
      <c r="QID809" s="12"/>
      <c r="QIE809" s="12"/>
      <c r="QIF809" s="12"/>
      <c r="QIG809" s="12"/>
      <c r="QIH809" s="12"/>
      <c r="QII809" s="12"/>
      <c r="QIJ809" s="12"/>
      <c r="QIK809" s="12"/>
      <c r="QIL809" s="12"/>
      <c r="QIM809" s="12"/>
      <c r="QIN809" s="12"/>
      <c r="QIO809" s="12"/>
      <c r="QIP809" s="12"/>
      <c r="QIQ809" s="12"/>
      <c r="QIR809" s="12"/>
      <c r="QIS809" s="12"/>
      <c r="QIT809" s="12"/>
      <c r="QIU809" s="12"/>
      <c r="QIV809" s="12"/>
      <c r="QIW809" s="12"/>
      <c r="QIX809" s="12"/>
      <c r="QIY809" s="12"/>
      <c r="QIZ809" s="12"/>
      <c r="QJA809" s="12"/>
      <c r="QJB809" s="12"/>
      <c r="QJC809" s="12"/>
      <c r="QJD809" s="12"/>
      <c r="QJE809" s="12"/>
      <c r="QJF809" s="12"/>
      <c r="QJG809" s="12"/>
      <c r="QJH809" s="12"/>
      <c r="QJI809" s="12"/>
      <c r="QJJ809" s="12"/>
      <c r="QJK809" s="12"/>
      <c r="QJL809" s="12"/>
      <c r="QJM809" s="12"/>
      <c r="QJN809" s="12"/>
      <c r="QJO809" s="12"/>
      <c r="QJP809" s="12"/>
      <c r="QJQ809" s="12"/>
      <c r="QJR809" s="12"/>
      <c r="QJS809" s="12"/>
      <c r="QJT809" s="12"/>
      <c r="QJU809" s="12"/>
      <c r="QJV809" s="12"/>
      <c r="QJW809" s="12"/>
      <c r="QJX809" s="12"/>
      <c r="QJY809" s="12"/>
      <c r="QJZ809" s="12"/>
      <c r="QKA809" s="12"/>
      <c r="QKB809" s="12"/>
      <c r="QKC809" s="12"/>
      <c r="QKD809" s="12"/>
      <c r="QKE809" s="12"/>
      <c r="QKF809" s="12"/>
      <c r="QKG809" s="12"/>
      <c r="QKH809" s="12"/>
      <c r="QKI809" s="12"/>
      <c r="QKJ809" s="12"/>
      <c r="QKK809" s="12"/>
      <c r="QKL809" s="12"/>
      <c r="QKM809" s="12"/>
      <c r="QKN809" s="12"/>
      <c r="QKO809" s="12"/>
      <c r="QKP809" s="12"/>
      <c r="QKQ809" s="12"/>
      <c r="QKR809" s="12"/>
      <c r="QKS809" s="12"/>
      <c r="QKT809" s="12"/>
      <c r="QKU809" s="12"/>
      <c r="QKV809" s="12"/>
      <c r="QKW809" s="12"/>
      <c r="QKX809" s="12"/>
      <c r="QKY809" s="12"/>
      <c r="QKZ809" s="12"/>
      <c r="QLA809" s="12"/>
      <c r="QLB809" s="12"/>
      <c r="QLC809" s="12"/>
      <c r="QLD809" s="12"/>
      <c r="QLE809" s="12"/>
      <c r="QLF809" s="12"/>
      <c r="QLG809" s="12"/>
      <c r="QLH809" s="12"/>
      <c r="QLI809" s="12"/>
      <c r="QLJ809" s="12"/>
      <c r="QLK809" s="12"/>
      <c r="QLL809" s="12"/>
      <c r="QLM809" s="12"/>
      <c r="QLN809" s="12"/>
      <c r="QLO809" s="12"/>
      <c r="QLP809" s="12"/>
      <c r="QLQ809" s="12"/>
      <c r="QLR809" s="12"/>
      <c r="QLS809" s="12"/>
      <c r="QLT809" s="12"/>
      <c r="QLU809" s="12"/>
      <c r="QLV809" s="12"/>
      <c r="QLW809" s="12"/>
      <c r="QLX809" s="12"/>
      <c r="QLY809" s="12"/>
      <c r="QLZ809" s="12"/>
      <c r="QMA809" s="12"/>
      <c r="QMB809" s="12"/>
      <c r="QMC809" s="12"/>
      <c r="QMD809" s="12"/>
      <c r="QME809" s="12"/>
      <c r="QMF809" s="12"/>
      <c r="QMG809" s="12"/>
      <c r="QMH809" s="12"/>
      <c r="QMI809" s="12"/>
      <c r="QMJ809" s="12"/>
      <c r="QMK809" s="12"/>
      <c r="QML809" s="12"/>
      <c r="QMM809" s="12"/>
      <c r="QMN809" s="12"/>
      <c r="QMO809" s="12"/>
      <c r="QMP809" s="12"/>
      <c r="QMQ809" s="12"/>
      <c r="QMR809" s="12"/>
      <c r="QMS809" s="12"/>
      <c r="QMT809" s="12"/>
      <c r="QMU809" s="12"/>
      <c r="QMV809" s="12"/>
      <c r="QMW809" s="12"/>
      <c r="QMX809" s="12"/>
      <c r="QMY809" s="12"/>
      <c r="QMZ809" s="12"/>
      <c r="QNA809" s="12"/>
      <c r="QNB809" s="12"/>
      <c r="QNC809" s="12"/>
      <c r="QND809" s="12"/>
      <c r="QNE809" s="12"/>
      <c r="QNF809" s="12"/>
      <c r="QNG809" s="12"/>
      <c r="QNH809" s="12"/>
      <c r="QNI809" s="12"/>
      <c r="QNJ809" s="12"/>
      <c r="QNK809" s="12"/>
      <c r="QNL809" s="12"/>
      <c r="QNM809" s="12"/>
      <c r="QNN809" s="12"/>
      <c r="QNO809" s="12"/>
      <c r="QNP809" s="12"/>
      <c r="QNQ809" s="12"/>
      <c r="QNR809" s="12"/>
      <c r="QNS809" s="12"/>
      <c r="QNT809" s="12"/>
      <c r="QNU809" s="12"/>
      <c r="QNV809" s="12"/>
      <c r="QNW809" s="12"/>
      <c r="QNX809" s="12"/>
      <c r="QNY809" s="12"/>
      <c r="QNZ809" s="12"/>
      <c r="QOA809" s="12"/>
      <c r="QOB809" s="12"/>
      <c r="QOC809" s="12"/>
      <c r="QOD809" s="12"/>
      <c r="QOE809" s="12"/>
      <c r="QOF809" s="12"/>
      <c r="QOG809" s="12"/>
      <c r="QOH809" s="12"/>
      <c r="QOI809" s="12"/>
      <c r="QOJ809" s="12"/>
      <c r="QOK809" s="12"/>
      <c r="QOL809" s="12"/>
      <c r="QOM809" s="12"/>
      <c r="QON809" s="12"/>
      <c r="QOO809" s="12"/>
      <c r="QOP809" s="12"/>
      <c r="QOQ809" s="12"/>
      <c r="QOR809" s="12"/>
      <c r="QOS809" s="12"/>
      <c r="QOT809" s="12"/>
      <c r="QOU809" s="12"/>
      <c r="QOV809" s="12"/>
      <c r="QOW809" s="12"/>
      <c r="QOX809" s="12"/>
      <c r="QOY809" s="12"/>
      <c r="QOZ809" s="12"/>
      <c r="QPA809" s="12"/>
      <c r="QPB809" s="12"/>
      <c r="QPC809" s="12"/>
      <c r="QPD809" s="12"/>
      <c r="QPE809" s="12"/>
      <c r="QPF809" s="12"/>
      <c r="QPG809" s="12"/>
      <c r="QPH809" s="12"/>
      <c r="QPI809" s="12"/>
      <c r="QPJ809" s="12"/>
      <c r="QPK809" s="12"/>
      <c r="QPL809" s="12"/>
      <c r="QPM809" s="12"/>
      <c r="QPN809" s="12"/>
      <c r="QPO809" s="12"/>
      <c r="QPP809" s="12"/>
      <c r="QPQ809" s="12"/>
      <c r="QPR809" s="12"/>
      <c r="QPS809" s="12"/>
      <c r="QPT809" s="12"/>
      <c r="QPU809" s="12"/>
      <c r="QPV809" s="12"/>
      <c r="QPW809" s="12"/>
      <c r="QPX809" s="12"/>
      <c r="QPY809" s="12"/>
      <c r="QPZ809" s="12"/>
      <c r="QQA809" s="12"/>
      <c r="QQB809" s="12"/>
      <c r="QQC809" s="12"/>
      <c r="QQD809" s="12"/>
      <c r="QQE809" s="12"/>
      <c r="QQF809" s="12"/>
      <c r="QQG809" s="12"/>
      <c r="QQH809" s="12"/>
      <c r="QQI809" s="12"/>
      <c r="QQJ809" s="12"/>
      <c r="QQK809" s="12"/>
      <c r="QQL809" s="12"/>
      <c r="QQM809" s="12"/>
      <c r="QQN809" s="12"/>
      <c r="QQO809" s="12"/>
      <c r="QQP809" s="12"/>
      <c r="QQQ809" s="12"/>
      <c r="QQR809" s="12"/>
      <c r="QQS809" s="12"/>
      <c r="QQT809" s="12"/>
      <c r="QQU809" s="12"/>
      <c r="QQV809" s="12"/>
      <c r="QQW809" s="12"/>
      <c r="QQX809" s="12"/>
      <c r="QQY809" s="12"/>
      <c r="QQZ809" s="12"/>
      <c r="QRA809" s="12"/>
      <c r="QRB809" s="12"/>
      <c r="QRC809" s="12"/>
      <c r="QRD809" s="12"/>
      <c r="QRE809" s="12"/>
      <c r="QRF809" s="12"/>
      <c r="QRG809" s="12"/>
      <c r="QRH809" s="12"/>
      <c r="QRI809" s="12"/>
      <c r="QRJ809" s="12"/>
      <c r="QRK809" s="12"/>
      <c r="QRL809" s="12"/>
      <c r="QRM809" s="12"/>
      <c r="QRN809" s="12"/>
      <c r="QRO809" s="12"/>
      <c r="QRP809" s="12"/>
      <c r="QRQ809" s="12"/>
      <c r="QRR809" s="12"/>
      <c r="QRS809" s="12"/>
      <c r="QRT809" s="12"/>
      <c r="QRU809" s="12"/>
      <c r="QRV809" s="12"/>
      <c r="QRW809" s="12"/>
      <c r="QRX809" s="12"/>
      <c r="QRY809" s="12"/>
      <c r="QRZ809" s="12"/>
      <c r="QSA809" s="12"/>
      <c r="QSB809" s="12"/>
      <c r="QSC809" s="12"/>
      <c r="QSD809" s="12"/>
      <c r="QSE809" s="12"/>
      <c r="QSF809" s="12"/>
      <c r="QSG809" s="12"/>
      <c r="QSH809" s="12"/>
      <c r="QSI809" s="12"/>
      <c r="QSJ809" s="12"/>
      <c r="QSK809" s="12"/>
      <c r="QSL809" s="12"/>
      <c r="QSM809" s="12"/>
      <c r="QSN809" s="12"/>
      <c r="QSO809" s="12"/>
      <c r="QSP809" s="12"/>
      <c r="QSQ809" s="12"/>
      <c r="QSR809" s="12"/>
      <c r="QSS809" s="12"/>
      <c r="QST809" s="12"/>
      <c r="QSU809" s="12"/>
      <c r="QSV809" s="12"/>
      <c r="QSW809" s="12"/>
      <c r="QSX809" s="12"/>
      <c r="QSY809" s="12"/>
      <c r="QSZ809" s="12"/>
      <c r="QTA809" s="12"/>
      <c r="QTB809" s="12"/>
      <c r="QTC809" s="12"/>
      <c r="QTD809" s="12"/>
      <c r="QTE809" s="12"/>
      <c r="QTF809" s="12"/>
      <c r="QTG809" s="12"/>
      <c r="QTH809" s="12"/>
      <c r="QTI809" s="12"/>
      <c r="QTJ809" s="12"/>
      <c r="QTK809" s="12"/>
      <c r="QTL809" s="12"/>
      <c r="QTM809" s="12"/>
      <c r="QTN809" s="12"/>
      <c r="QTO809" s="12"/>
      <c r="QTP809" s="12"/>
      <c r="QTQ809" s="12"/>
      <c r="QTR809" s="12"/>
      <c r="QTS809" s="12"/>
      <c r="QTT809" s="12"/>
      <c r="QTU809" s="12"/>
      <c r="QTV809" s="12"/>
      <c r="QTW809" s="12"/>
      <c r="QTX809" s="12"/>
      <c r="QTY809" s="12"/>
      <c r="QTZ809" s="12"/>
      <c r="QUA809" s="12"/>
      <c r="QUB809" s="12"/>
      <c r="QUC809" s="12"/>
      <c r="QUD809" s="12"/>
      <c r="QUE809" s="12"/>
      <c r="QUF809" s="12"/>
      <c r="QUG809" s="12"/>
      <c r="QUH809" s="12"/>
      <c r="QUI809" s="12"/>
      <c r="QUJ809" s="12"/>
      <c r="QUK809" s="12"/>
      <c r="QUL809" s="12"/>
      <c r="QUM809" s="12"/>
      <c r="QUN809" s="12"/>
      <c r="QUO809" s="12"/>
      <c r="QUP809" s="12"/>
      <c r="QUQ809" s="12"/>
      <c r="QUR809" s="12"/>
      <c r="QUS809" s="12"/>
      <c r="QUT809" s="12"/>
      <c r="QUU809" s="12"/>
      <c r="QUV809" s="12"/>
      <c r="QUW809" s="12"/>
      <c r="QUX809" s="12"/>
      <c r="QUY809" s="12"/>
      <c r="QUZ809" s="12"/>
      <c r="QVA809" s="12"/>
      <c r="QVB809" s="12"/>
      <c r="QVC809" s="12"/>
      <c r="QVD809" s="12"/>
      <c r="QVE809" s="12"/>
      <c r="QVF809" s="12"/>
      <c r="QVG809" s="12"/>
      <c r="QVH809" s="12"/>
      <c r="QVI809" s="12"/>
      <c r="QVJ809" s="12"/>
      <c r="QVK809" s="12"/>
      <c r="QVL809" s="12"/>
      <c r="QVM809" s="12"/>
      <c r="QVN809" s="12"/>
      <c r="QVO809" s="12"/>
      <c r="QVP809" s="12"/>
      <c r="QVQ809" s="12"/>
      <c r="QVR809" s="12"/>
      <c r="QVS809" s="12"/>
      <c r="QVT809" s="12"/>
      <c r="QVU809" s="12"/>
      <c r="QVV809" s="12"/>
      <c r="QVW809" s="12"/>
      <c r="QVX809" s="12"/>
      <c r="QVY809" s="12"/>
      <c r="QVZ809" s="12"/>
      <c r="QWA809" s="12"/>
      <c r="QWB809" s="12"/>
      <c r="QWC809" s="12"/>
      <c r="QWD809" s="12"/>
      <c r="QWE809" s="12"/>
      <c r="QWF809" s="12"/>
      <c r="QWG809" s="12"/>
      <c r="QWH809" s="12"/>
      <c r="QWI809" s="12"/>
      <c r="QWJ809" s="12"/>
      <c r="QWK809" s="12"/>
      <c r="QWL809" s="12"/>
      <c r="QWM809" s="12"/>
      <c r="QWN809" s="12"/>
      <c r="QWO809" s="12"/>
      <c r="QWP809" s="12"/>
      <c r="QWQ809" s="12"/>
      <c r="QWR809" s="12"/>
      <c r="QWS809" s="12"/>
      <c r="QWT809" s="12"/>
      <c r="QWU809" s="12"/>
      <c r="QWV809" s="12"/>
      <c r="QWW809" s="12"/>
      <c r="QWX809" s="12"/>
      <c r="QWY809" s="12"/>
      <c r="QWZ809" s="12"/>
      <c r="QXA809" s="12"/>
      <c r="QXB809" s="12"/>
      <c r="QXC809" s="12"/>
      <c r="QXD809" s="12"/>
      <c r="QXE809" s="12"/>
      <c r="QXF809" s="12"/>
      <c r="QXG809" s="12"/>
      <c r="QXH809" s="12"/>
      <c r="QXI809" s="12"/>
      <c r="QXJ809" s="12"/>
      <c r="QXK809" s="12"/>
      <c r="QXL809" s="12"/>
      <c r="QXM809" s="12"/>
      <c r="QXN809" s="12"/>
      <c r="QXO809" s="12"/>
      <c r="QXP809" s="12"/>
      <c r="QXQ809" s="12"/>
      <c r="QXR809" s="12"/>
      <c r="QXS809" s="12"/>
      <c r="QXT809" s="12"/>
      <c r="QXU809" s="12"/>
      <c r="QXV809" s="12"/>
      <c r="QXW809" s="12"/>
      <c r="QXX809" s="12"/>
      <c r="QXY809" s="12"/>
      <c r="QXZ809" s="12"/>
      <c r="QYA809" s="12"/>
      <c r="QYB809" s="12"/>
      <c r="QYC809" s="12"/>
      <c r="QYD809" s="12"/>
      <c r="QYE809" s="12"/>
      <c r="QYF809" s="12"/>
      <c r="QYG809" s="12"/>
      <c r="QYH809" s="12"/>
      <c r="QYI809" s="12"/>
      <c r="QYJ809" s="12"/>
      <c r="QYK809" s="12"/>
      <c r="QYL809" s="12"/>
      <c r="QYM809" s="12"/>
      <c r="QYN809" s="12"/>
      <c r="QYO809" s="12"/>
      <c r="QYP809" s="12"/>
      <c r="QYQ809" s="12"/>
      <c r="QYR809" s="12"/>
      <c r="QYS809" s="12"/>
      <c r="QYT809" s="12"/>
      <c r="QYU809" s="12"/>
      <c r="QYV809" s="12"/>
      <c r="QYW809" s="12"/>
      <c r="QYX809" s="12"/>
      <c r="QYY809" s="12"/>
      <c r="QYZ809" s="12"/>
      <c r="QZA809" s="12"/>
      <c r="QZB809" s="12"/>
      <c r="QZC809" s="12"/>
      <c r="QZD809" s="12"/>
      <c r="QZE809" s="12"/>
      <c r="QZF809" s="12"/>
      <c r="QZG809" s="12"/>
      <c r="QZH809" s="12"/>
      <c r="QZI809" s="12"/>
      <c r="QZJ809" s="12"/>
      <c r="QZK809" s="12"/>
      <c r="QZL809" s="12"/>
      <c r="QZM809" s="12"/>
      <c r="QZN809" s="12"/>
      <c r="QZO809" s="12"/>
      <c r="QZP809" s="12"/>
      <c r="QZQ809" s="12"/>
      <c r="QZR809" s="12"/>
      <c r="QZS809" s="12"/>
      <c r="QZT809" s="12"/>
      <c r="QZU809" s="12"/>
      <c r="QZV809" s="12"/>
      <c r="QZW809" s="12"/>
      <c r="QZX809" s="12"/>
      <c r="QZY809" s="12"/>
      <c r="QZZ809" s="12"/>
      <c r="RAA809" s="12"/>
      <c r="RAB809" s="12"/>
      <c r="RAC809" s="12"/>
      <c r="RAD809" s="12"/>
      <c r="RAE809" s="12"/>
      <c r="RAF809" s="12"/>
      <c r="RAG809" s="12"/>
      <c r="RAH809" s="12"/>
      <c r="RAI809" s="12"/>
      <c r="RAJ809" s="12"/>
      <c r="RAK809" s="12"/>
      <c r="RAL809" s="12"/>
      <c r="RAM809" s="12"/>
      <c r="RAN809" s="12"/>
      <c r="RAO809" s="12"/>
      <c r="RAP809" s="12"/>
      <c r="RAQ809" s="12"/>
      <c r="RAR809" s="12"/>
      <c r="RAS809" s="12"/>
      <c r="RAT809" s="12"/>
      <c r="RAU809" s="12"/>
      <c r="RAV809" s="12"/>
      <c r="RAW809" s="12"/>
      <c r="RAX809" s="12"/>
      <c r="RAY809" s="12"/>
      <c r="RAZ809" s="12"/>
      <c r="RBA809" s="12"/>
      <c r="RBB809" s="12"/>
      <c r="RBC809" s="12"/>
      <c r="RBD809" s="12"/>
      <c r="RBE809" s="12"/>
      <c r="RBF809" s="12"/>
      <c r="RBG809" s="12"/>
      <c r="RBH809" s="12"/>
      <c r="RBI809" s="12"/>
      <c r="RBJ809" s="12"/>
      <c r="RBK809" s="12"/>
      <c r="RBL809" s="12"/>
      <c r="RBM809" s="12"/>
      <c r="RBN809" s="12"/>
      <c r="RBO809" s="12"/>
      <c r="RBP809" s="12"/>
      <c r="RBQ809" s="12"/>
      <c r="RBR809" s="12"/>
      <c r="RBS809" s="12"/>
      <c r="RBT809" s="12"/>
      <c r="RBU809" s="12"/>
      <c r="RBV809" s="12"/>
      <c r="RBW809" s="12"/>
      <c r="RBX809" s="12"/>
      <c r="RBY809" s="12"/>
      <c r="RBZ809" s="12"/>
      <c r="RCA809" s="12"/>
      <c r="RCB809" s="12"/>
      <c r="RCC809" s="12"/>
      <c r="RCD809" s="12"/>
      <c r="RCE809" s="12"/>
      <c r="RCF809" s="12"/>
      <c r="RCG809" s="12"/>
      <c r="RCH809" s="12"/>
      <c r="RCI809" s="12"/>
      <c r="RCJ809" s="12"/>
      <c r="RCK809" s="12"/>
      <c r="RCL809" s="12"/>
      <c r="RCM809" s="12"/>
      <c r="RCN809" s="12"/>
      <c r="RCO809" s="12"/>
      <c r="RCP809" s="12"/>
      <c r="RCQ809" s="12"/>
      <c r="RCR809" s="12"/>
      <c r="RCS809" s="12"/>
      <c r="RCT809" s="12"/>
      <c r="RCU809" s="12"/>
      <c r="RCV809" s="12"/>
      <c r="RCW809" s="12"/>
      <c r="RCX809" s="12"/>
      <c r="RCY809" s="12"/>
      <c r="RCZ809" s="12"/>
      <c r="RDA809" s="12"/>
      <c r="RDB809" s="12"/>
      <c r="RDC809" s="12"/>
      <c r="RDD809" s="12"/>
      <c r="RDE809" s="12"/>
      <c r="RDF809" s="12"/>
      <c r="RDG809" s="12"/>
      <c r="RDH809" s="12"/>
      <c r="RDI809" s="12"/>
      <c r="RDJ809" s="12"/>
      <c r="RDK809" s="12"/>
      <c r="RDL809" s="12"/>
      <c r="RDM809" s="12"/>
      <c r="RDN809" s="12"/>
      <c r="RDO809" s="12"/>
      <c r="RDP809" s="12"/>
      <c r="RDQ809" s="12"/>
      <c r="RDR809" s="12"/>
      <c r="RDS809" s="12"/>
      <c r="RDT809" s="12"/>
      <c r="RDU809" s="12"/>
      <c r="RDV809" s="12"/>
      <c r="RDW809" s="12"/>
      <c r="RDX809" s="12"/>
      <c r="RDY809" s="12"/>
      <c r="RDZ809" s="12"/>
      <c r="REA809" s="12"/>
      <c r="REB809" s="12"/>
      <c r="REC809" s="12"/>
      <c r="RED809" s="12"/>
      <c r="REE809" s="12"/>
      <c r="REF809" s="12"/>
      <c r="REG809" s="12"/>
      <c r="REH809" s="12"/>
      <c r="REI809" s="12"/>
      <c r="REJ809" s="12"/>
      <c r="REK809" s="12"/>
      <c r="REL809" s="12"/>
      <c r="REM809" s="12"/>
      <c r="REN809" s="12"/>
      <c r="REO809" s="12"/>
      <c r="REP809" s="12"/>
      <c r="REQ809" s="12"/>
      <c r="RER809" s="12"/>
      <c r="RES809" s="12"/>
      <c r="RET809" s="12"/>
      <c r="REU809" s="12"/>
      <c r="REV809" s="12"/>
      <c r="REW809" s="12"/>
      <c r="REX809" s="12"/>
      <c r="REY809" s="12"/>
      <c r="REZ809" s="12"/>
      <c r="RFA809" s="12"/>
      <c r="RFB809" s="12"/>
      <c r="RFC809" s="12"/>
      <c r="RFD809" s="12"/>
      <c r="RFE809" s="12"/>
      <c r="RFF809" s="12"/>
      <c r="RFG809" s="12"/>
      <c r="RFH809" s="12"/>
      <c r="RFI809" s="12"/>
      <c r="RFJ809" s="12"/>
      <c r="RFK809" s="12"/>
      <c r="RFL809" s="12"/>
      <c r="RFM809" s="12"/>
      <c r="RFN809" s="12"/>
      <c r="RFO809" s="12"/>
      <c r="RFP809" s="12"/>
      <c r="RFQ809" s="12"/>
      <c r="RFR809" s="12"/>
      <c r="RFS809" s="12"/>
      <c r="RFT809" s="12"/>
      <c r="RFU809" s="12"/>
      <c r="RFV809" s="12"/>
      <c r="RFW809" s="12"/>
      <c r="RFX809" s="12"/>
      <c r="RFY809" s="12"/>
      <c r="RFZ809" s="12"/>
      <c r="RGA809" s="12"/>
      <c r="RGB809" s="12"/>
      <c r="RGC809" s="12"/>
      <c r="RGD809" s="12"/>
      <c r="RGE809" s="12"/>
      <c r="RGF809" s="12"/>
      <c r="RGG809" s="12"/>
      <c r="RGH809" s="12"/>
      <c r="RGI809" s="12"/>
      <c r="RGJ809" s="12"/>
      <c r="RGK809" s="12"/>
      <c r="RGL809" s="12"/>
      <c r="RGM809" s="12"/>
      <c r="RGN809" s="12"/>
      <c r="RGO809" s="12"/>
      <c r="RGP809" s="12"/>
      <c r="RGQ809" s="12"/>
      <c r="RGR809" s="12"/>
      <c r="RGS809" s="12"/>
      <c r="RGT809" s="12"/>
      <c r="RGU809" s="12"/>
      <c r="RGV809" s="12"/>
      <c r="RGW809" s="12"/>
      <c r="RGX809" s="12"/>
      <c r="RGY809" s="12"/>
      <c r="RGZ809" s="12"/>
      <c r="RHA809" s="12"/>
      <c r="RHB809" s="12"/>
      <c r="RHC809" s="12"/>
      <c r="RHD809" s="12"/>
      <c r="RHE809" s="12"/>
      <c r="RHF809" s="12"/>
      <c r="RHG809" s="12"/>
      <c r="RHH809" s="12"/>
      <c r="RHI809" s="12"/>
      <c r="RHJ809" s="12"/>
      <c r="RHK809" s="12"/>
      <c r="RHL809" s="12"/>
      <c r="RHM809" s="12"/>
      <c r="RHN809" s="12"/>
      <c r="RHO809" s="12"/>
      <c r="RHP809" s="12"/>
      <c r="RHQ809" s="12"/>
      <c r="RHR809" s="12"/>
      <c r="RHS809" s="12"/>
      <c r="RHT809" s="12"/>
      <c r="RHU809" s="12"/>
      <c r="RHV809" s="12"/>
      <c r="RHW809" s="12"/>
      <c r="RHX809" s="12"/>
      <c r="RHY809" s="12"/>
      <c r="RHZ809" s="12"/>
      <c r="RIA809" s="12"/>
      <c r="RIB809" s="12"/>
      <c r="RIC809" s="12"/>
      <c r="RID809" s="12"/>
      <c r="RIE809" s="12"/>
      <c r="RIF809" s="12"/>
      <c r="RIG809" s="12"/>
      <c r="RIH809" s="12"/>
      <c r="RII809" s="12"/>
      <c r="RIJ809" s="12"/>
      <c r="RIK809" s="12"/>
      <c r="RIL809" s="12"/>
      <c r="RIM809" s="12"/>
      <c r="RIN809" s="12"/>
      <c r="RIO809" s="12"/>
      <c r="RIP809" s="12"/>
      <c r="RIQ809" s="12"/>
      <c r="RIR809" s="12"/>
      <c r="RIS809" s="12"/>
      <c r="RIT809" s="12"/>
      <c r="RIU809" s="12"/>
      <c r="RIV809" s="12"/>
      <c r="RIW809" s="12"/>
      <c r="RIX809" s="12"/>
      <c r="RIY809" s="12"/>
      <c r="RIZ809" s="12"/>
      <c r="RJA809" s="12"/>
      <c r="RJB809" s="12"/>
      <c r="RJC809" s="12"/>
      <c r="RJD809" s="12"/>
      <c r="RJE809" s="12"/>
      <c r="RJF809" s="12"/>
      <c r="RJG809" s="12"/>
      <c r="RJH809" s="12"/>
      <c r="RJI809" s="12"/>
      <c r="RJJ809" s="12"/>
      <c r="RJK809" s="12"/>
      <c r="RJL809" s="12"/>
      <c r="RJM809" s="12"/>
      <c r="RJN809" s="12"/>
      <c r="RJO809" s="12"/>
      <c r="RJP809" s="12"/>
      <c r="RJQ809" s="12"/>
      <c r="RJR809" s="12"/>
      <c r="RJS809" s="12"/>
      <c r="RJT809" s="12"/>
      <c r="RJU809" s="12"/>
      <c r="RJV809" s="12"/>
      <c r="RJW809" s="12"/>
      <c r="RJX809" s="12"/>
      <c r="RJY809" s="12"/>
      <c r="RJZ809" s="12"/>
      <c r="RKA809" s="12"/>
      <c r="RKB809" s="12"/>
      <c r="RKC809" s="12"/>
      <c r="RKD809" s="12"/>
      <c r="RKE809" s="12"/>
      <c r="RKF809" s="12"/>
      <c r="RKG809" s="12"/>
      <c r="RKH809" s="12"/>
      <c r="RKI809" s="12"/>
      <c r="RKJ809" s="12"/>
      <c r="RKK809" s="12"/>
      <c r="RKL809" s="12"/>
      <c r="RKM809" s="12"/>
      <c r="RKN809" s="12"/>
      <c r="RKO809" s="12"/>
      <c r="RKP809" s="12"/>
      <c r="RKQ809" s="12"/>
      <c r="RKR809" s="12"/>
      <c r="RKS809" s="12"/>
      <c r="RKT809" s="12"/>
      <c r="RKU809" s="12"/>
      <c r="RKV809" s="12"/>
      <c r="RKW809" s="12"/>
      <c r="RKX809" s="12"/>
      <c r="RKY809" s="12"/>
      <c r="RKZ809" s="12"/>
      <c r="RLA809" s="12"/>
      <c r="RLB809" s="12"/>
      <c r="RLC809" s="12"/>
      <c r="RLD809" s="12"/>
      <c r="RLE809" s="12"/>
      <c r="RLF809" s="12"/>
      <c r="RLG809" s="12"/>
      <c r="RLH809" s="12"/>
      <c r="RLI809" s="12"/>
      <c r="RLJ809" s="12"/>
      <c r="RLK809" s="12"/>
      <c r="RLL809" s="12"/>
      <c r="RLM809" s="12"/>
      <c r="RLN809" s="12"/>
      <c r="RLO809" s="12"/>
      <c r="RLP809" s="12"/>
      <c r="RLQ809" s="12"/>
      <c r="RLR809" s="12"/>
      <c r="RLS809" s="12"/>
      <c r="RLT809" s="12"/>
      <c r="RLU809" s="12"/>
      <c r="RLV809" s="12"/>
      <c r="RLW809" s="12"/>
      <c r="RLX809" s="12"/>
      <c r="RLY809" s="12"/>
      <c r="RLZ809" s="12"/>
      <c r="RMA809" s="12"/>
      <c r="RMB809" s="12"/>
      <c r="RMC809" s="12"/>
      <c r="RMD809" s="12"/>
      <c r="RME809" s="12"/>
      <c r="RMF809" s="12"/>
      <c r="RMG809" s="12"/>
      <c r="RMH809" s="12"/>
      <c r="RMI809" s="12"/>
      <c r="RMJ809" s="12"/>
      <c r="RMK809" s="12"/>
      <c r="RML809" s="12"/>
      <c r="RMM809" s="12"/>
      <c r="RMN809" s="12"/>
      <c r="RMO809" s="12"/>
      <c r="RMP809" s="12"/>
      <c r="RMQ809" s="12"/>
      <c r="RMR809" s="12"/>
      <c r="RMS809" s="12"/>
      <c r="RMT809" s="12"/>
      <c r="RMU809" s="12"/>
      <c r="RMV809" s="12"/>
      <c r="RMW809" s="12"/>
      <c r="RMX809" s="12"/>
      <c r="RMY809" s="12"/>
      <c r="RMZ809" s="12"/>
      <c r="RNA809" s="12"/>
      <c r="RNB809" s="12"/>
      <c r="RNC809" s="12"/>
      <c r="RND809" s="12"/>
      <c r="RNE809" s="12"/>
      <c r="RNF809" s="12"/>
      <c r="RNG809" s="12"/>
      <c r="RNH809" s="12"/>
      <c r="RNI809" s="12"/>
      <c r="RNJ809" s="12"/>
      <c r="RNK809" s="12"/>
      <c r="RNL809" s="12"/>
      <c r="RNM809" s="12"/>
      <c r="RNN809" s="12"/>
      <c r="RNO809" s="12"/>
      <c r="RNP809" s="12"/>
      <c r="RNQ809" s="12"/>
      <c r="RNR809" s="12"/>
      <c r="RNS809" s="12"/>
      <c r="RNT809" s="12"/>
      <c r="RNU809" s="12"/>
      <c r="RNV809" s="12"/>
      <c r="RNW809" s="12"/>
      <c r="RNX809" s="12"/>
      <c r="RNY809" s="12"/>
      <c r="RNZ809" s="12"/>
      <c r="ROA809" s="12"/>
      <c r="ROB809" s="12"/>
      <c r="ROC809" s="12"/>
      <c r="ROD809" s="12"/>
      <c r="ROE809" s="12"/>
      <c r="ROF809" s="12"/>
      <c r="ROG809" s="12"/>
      <c r="ROH809" s="12"/>
      <c r="ROI809" s="12"/>
      <c r="ROJ809" s="12"/>
      <c r="ROK809" s="12"/>
      <c r="ROL809" s="12"/>
      <c r="ROM809" s="12"/>
      <c r="RON809" s="12"/>
      <c r="ROO809" s="12"/>
      <c r="ROP809" s="12"/>
      <c r="ROQ809" s="12"/>
      <c r="ROR809" s="12"/>
      <c r="ROS809" s="12"/>
      <c r="ROT809" s="12"/>
      <c r="ROU809" s="12"/>
      <c r="ROV809" s="12"/>
      <c r="ROW809" s="12"/>
      <c r="ROX809" s="12"/>
      <c r="ROY809" s="12"/>
      <c r="ROZ809" s="12"/>
      <c r="RPA809" s="12"/>
      <c r="RPB809" s="12"/>
      <c r="RPC809" s="12"/>
      <c r="RPD809" s="12"/>
      <c r="RPE809" s="12"/>
      <c r="RPF809" s="12"/>
      <c r="RPG809" s="12"/>
      <c r="RPH809" s="12"/>
      <c r="RPI809" s="12"/>
      <c r="RPJ809" s="12"/>
      <c r="RPK809" s="12"/>
      <c r="RPL809" s="12"/>
      <c r="RPM809" s="12"/>
      <c r="RPN809" s="12"/>
      <c r="RPO809" s="12"/>
      <c r="RPP809" s="12"/>
      <c r="RPQ809" s="12"/>
      <c r="RPR809" s="12"/>
      <c r="RPS809" s="12"/>
      <c r="RPT809" s="12"/>
      <c r="RPU809" s="12"/>
      <c r="RPV809" s="12"/>
      <c r="RPW809" s="12"/>
      <c r="RPX809" s="12"/>
      <c r="RPY809" s="12"/>
      <c r="RPZ809" s="12"/>
      <c r="RQA809" s="12"/>
      <c r="RQB809" s="12"/>
      <c r="RQC809" s="12"/>
      <c r="RQD809" s="12"/>
      <c r="RQE809" s="12"/>
      <c r="RQF809" s="12"/>
      <c r="RQG809" s="12"/>
      <c r="RQH809" s="12"/>
      <c r="RQI809" s="12"/>
      <c r="RQJ809" s="12"/>
      <c r="RQK809" s="12"/>
      <c r="RQL809" s="12"/>
      <c r="RQM809" s="12"/>
      <c r="RQN809" s="12"/>
      <c r="RQO809" s="12"/>
      <c r="RQP809" s="12"/>
      <c r="RQQ809" s="12"/>
      <c r="RQR809" s="12"/>
      <c r="RQS809" s="12"/>
      <c r="RQT809" s="12"/>
      <c r="RQU809" s="12"/>
      <c r="RQV809" s="12"/>
      <c r="RQW809" s="12"/>
      <c r="RQX809" s="12"/>
      <c r="RQY809" s="12"/>
      <c r="RQZ809" s="12"/>
      <c r="RRA809" s="12"/>
      <c r="RRB809" s="12"/>
      <c r="RRC809" s="12"/>
      <c r="RRD809" s="12"/>
      <c r="RRE809" s="12"/>
      <c r="RRF809" s="12"/>
      <c r="RRG809" s="12"/>
      <c r="RRH809" s="12"/>
      <c r="RRI809" s="12"/>
      <c r="RRJ809" s="12"/>
      <c r="RRK809" s="12"/>
      <c r="RRL809" s="12"/>
      <c r="RRM809" s="12"/>
      <c r="RRN809" s="12"/>
      <c r="RRO809" s="12"/>
      <c r="RRP809" s="12"/>
      <c r="RRQ809" s="12"/>
      <c r="RRR809" s="12"/>
      <c r="RRS809" s="12"/>
      <c r="RRT809" s="12"/>
      <c r="RRU809" s="12"/>
      <c r="RRV809" s="12"/>
      <c r="RRW809" s="12"/>
      <c r="RRX809" s="12"/>
      <c r="RRY809" s="12"/>
      <c r="RRZ809" s="12"/>
      <c r="RSA809" s="12"/>
      <c r="RSB809" s="12"/>
      <c r="RSC809" s="12"/>
      <c r="RSD809" s="12"/>
      <c r="RSE809" s="12"/>
      <c r="RSF809" s="12"/>
      <c r="RSG809" s="12"/>
      <c r="RSH809" s="12"/>
      <c r="RSI809" s="12"/>
      <c r="RSJ809" s="12"/>
      <c r="RSK809" s="12"/>
      <c r="RSL809" s="12"/>
      <c r="RSM809" s="12"/>
      <c r="RSN809" s="12"/>
      <c r="RSO809" s="12"/>
      <c r="RSP809" s="12"/>
      <c r="RSQ809" s="12"/>
      <c r="RSR809" s="12"/>
      <c r="RSS809" s="12"/>
      <c r="RST809" s="12"/>
      <c r="RSU809" s="12"/>
      <c r="RSV809" s="12"/>
      <c r="RSW809" s="12"/>
      <c r="RSX809" s="12"/>
      <c r="RSY809" s="12"/>
      <c r="RSZ809" s="12"/>
      <c r="RTA809" s="12"/>
      <c r="RTB809" s="12"/>
      <c r="RTC809" s="12"/>
      <c r="RTD809" s="12"/>
      <c r="RTE809" s="12"/>
      <c r="RTF809" s="12"/>
      <c r="RTG809" s="12"/>
      <c r="RTH809" s="12"/>
      <c r="RTI809" s="12"/>
      <c r="RTJ809" s="12"/>
      <c r="RTK809" s="12"/>
      <c r="RTL809" s="12"/>
      <c r="RTM809" s="12"/>
      <c r="RTN809" s="12"/>
      <c r="RTO809" s="12"/>
      <c r="RTP809" s="12"/>
      <c r="RTQ809" s="12"/>
      <c r="RTR809" s="12"/>
      <c r="RTS809" s="12"/>
      <c r="RTT809" s="12"/>
      <c r="RTU809" s="12"/>
      <c r="RTV809" s="12"/>
      <c r="RTW809" s="12"/>
      <c r="RTX809" s="12"/>
      <c r="RTY809" s="12"/>
      <c r="RTZ809" s="12"/>
      <c r="RUA809" s="12"/>
      <c r="RUB809" s="12"/>
      <c r="RUC809" s="12"/>
      <c r="RUD809" s="12"/>
      <c r="RUE809" s="12"/>
      <c r="RUF809" s="12"/>
      <c r="RUG809" s="12"/>
      <c r="RUH809" s="12"/>
      <c r="RUI809" s="12"/>
      <c r="RUJ809" s="12"/>
      <c r="RUK809" s="12"/>
      <c r="RUL809" s="12"/>
      <c r="RUM809" s="12"/>
      <c r="RUN809" s="12"/>
      <c r="RUO809" s="12"/>
      <c r="RUP809" s="12"/>
      <c r="RUQ809" s="12"/>
      <c r="RUR809" s="12"/>
      <c r="RUS809" s="12"/>
      <c r="RUT809" s="12"/>
      <c r="RUU809" s="12"/>
      <c r="RUV809" s="12"/>
      <c r="RUW809" s="12"/>
      <c r="RUX809" s="12"/>
      <c r="RUY809" s="12"/>
      <c r="RUZ809" s="12"/>
      <c r="RVA809" s="12"/>
      <c r="RVB809" s="12"/>
      <c r="RVC809" s="12"/>
      <c r="RVD809" s="12"/>
      <c r="RVE809" s="12"/>
      <c r="RVF809" s="12"/>
      <c r="RVG809" s="12"/>
      <c r="RVH809" s="12"/>
      <c r="RVI809" s="12"/>
      <c r="RVJ809" s="12"/>
      <c r="RVK809" s="12"/>
      <c r="RVL809" s="12"/>
      <c r="RVM809" s="12"/>
      <c r="RVN809" s="12"/>
      <c r="RVO809" s="12"/>
      <c r="RVP809" s="12"/>
      <c r="RVQ809" s="12"/>
      <c r="RVR809" s="12"/>
      <c r="RVS809" s="12"/>
      <c r="RVT809" s="12"/>
      <c r="RVU809" s="12"/>
      <c r="RVV809" s="12"/>
      <c r="RVW809" s="12"/>
      <c r="RVX809" s="12"/>
      <c r="RVY809" s="12"/>
      <c r="RVZ809" s="12"/>
      <c r="RWA809" s="12"/>
      <c r="RWB809" s="12"/>
      <c r="RWC809" s="12"/>
      <c r="RWD809" s="12"/>
      <c r="RWE809" s="12"/>
      <c r="RWF809" s="12"/>
      <c r="RWG809" s="12"/>
      <c r="RWH809" s="12"/>
      <c r="RWI809" s="12"/>
      <c r="RWJ809" s="12"/>
      <c r="RWK809" s="12"/>
      <c r="RWL809" s="12"/>
      <c r="RWM809" s="12"/>
      <c r="RWN809" s="12"/>
      <c r="RWO809" s="12"/>
      <c r="RWP809" s="12"/>
      <c r="RWQ809" s="12"/>
      <c r="RWR809" s="12"/>
      <c r="RWS809" s="12"/>
      <c r="RWT809" s="12"/>
      <c r="RWU809" s="12"/>
      <c r="RWV809" s="12"/>
      <c r="RWW809" s="12"/>
      <c r="RWX809" s="12"/>
      <c r="RWY809" s="12"/>
      <c r="RWZ809" s="12"/>
      <c r="RXA809" s="12"/>
      <c r="RXB809" s="12"/>
      <c r="RXC809" s="12"/>
      <c r="RXD809" s="12"/>
      <c r="RXE809" s="12"/>
      <c r="RXF809" s="12"/>
      <c r="RXG809" s="12"/>
      <c r="RXH809" s="12"/>
      <c r="RXI809" s="12"/>
      <c r="RXJ809" s="12"/>
      <c r="RXK809" s="12"/>
      <c r="RXL809" s="12"/>
      <c r="RXM809" s="12"/>
      <c r="RXN809" s="12"/>
      <c r="RXO809" s="12"/>
      <c r="RXP809" s="12"/>
      <c r="RXQ809" s="12"/>
      <c r="RXR809" s="12"/>
      <c r="RXS809" s="12"/>
      <c r="RXT809" s="12"/>
      <c r="RXU809" s="12"/>
      <c r="RXV809" s="12"/>
      <c r="RXW809" s="12"/>
      <c r="RXX809" s="12"/>
      <c r="RXY809" s="12"/>
      <c r="RXZ809" s="12"/>
      <c r="RYA809" s="12"/>
      <c r="RYB809" s="12"/>
      <c r="RYC809" s="12"/>
      <c r="RYD809" s="12"/>
      <c r="RYE809" s="12"/>
      <c r="RYF809" s="12"/>
      <c r="RYG809" s="12"/>
      <c r="RYH809" s="12"/>
      <c r="RYI809" s="12"/>
      <c r="RYJ809" s="12"/>
      <c r="RYK809" s="12"/>
      <c r="RYL809" s="12"/>
      <c r="RYM809" s="12"/>
      <c r="RYN809" s="12"/>
      <c r="RYO809" s="12"/>
      <c r="RYP809" s="12"/>
      <c r="RYQ809" s="12"/>
      <c r="RYR809" s="12"/>
      <c r="RYS809" s="12"/>
      <c r="RYT809" s="12"/>
      <c r="RYU809" s="12"/>
      <c r="RYV809" s="12"/>
      <c r="RYW809" s="12"/>
      <c r="RYX809" s="12"/>
      <c r="RYY809" s="12"/>
      <c r="RYZ809" s="12"/>
      <c r="RZA809" s="12"/>
      <c r="RZB809" s="12"/>
      <c r="RZC809" s="12"/>
      <c r="RZD809" s="12"/>
      <c r="RZE809" s="12"/>
      <c r="RZF809" s="12"/>
      <c r="RZG809" s="12"/>
      <c r="RZH809" s="12"/>
      <c r="RZI809" s="12"/>
      <c r="RZJ809" s="12"/>
      <c r="RZK809" s="12"/>
      <c r="RZL809" s="12"/>
      <c r="RZM809" s="12"/>
      <c r="RZN809" s="12"/>
      <c r="RZO809" s="12"/>
      <c r="RZP809" s="12"/>
      <c r="RZQ809" s="12"/>
      <c r="RZR809" s="12"/>
      <c r="RZS809" s="12"/>
      <c r="RZT809" s="12"/>
      <c r="RZU809" s="12"/>
      <c r="RZV809" s="12"/>
      <c r="RZW809" s="12"/>
      <c r="RZX809" s="12"/>
      <c r="RZY809" s="12"/>
      <c r="RZZ809" s="12"/>
      <c r="SAA809" s="12"/>
      <c r="SAB809" s="12"/>
      <c r="SAC809" s="12"/>
      <c r="SAD809" s="12"/>
      <c r="SAE809" s="12"/>
      <c r="SAF809" s="12"/>
      <c r="SAG809" s="12"/>
      <c r="SAH809" s="12"/>
      <c r="SAI809" s="12"/>
      <c r="SAJ809" s="12"/>
      <c r="SAK809" s="12"/>
      <c r="SAL809" s="12"/>
      <c r="SAM809" s="12"/>
      <c r="SAN809" s="12"/>
      <c r="SAO809" s="12"/>
      <c r="SAP809" s="12"/>
      <c r="SAQ809" s="12"/>
      <c r="SAR809" s="12"/>
      <c r="SAS809" s="12"/>
      <c r="SAT809" s="12"/>
      <c r="SAU809" s="12"/>
      <c r="SAV809" s="12"/>
      <c r="SAW809" s="12"/>
      <c r="SAX809" s="12"/>
      <c r="SAY809" s="12"/>
      <c r="SAZ809" s="12"/>
      <c r="SBA809" s="12"/>
      <c r="SBB809" s="12"/>
      <c r="SBC809" s="12"/>
      <c r="SBD809" s="12"/>
      <c r="SBE809" s="12"/>
      <c r="SBF809" s="12"/>
      <c r="SBG809" s="12"/>
      <c r="SBH809" s="12"/>
      <c r="SBI809" s="12"/>
      <c r="SBJ809" s="12"/>
      <c r="SBK809" s="12"/>
      <c r="SBL809" s="12"/>
      <c r="SBM809" s="12"/>
      <c r="SBN809" s="12"/>
      <c r="SBO809" s="12"/>
      <c r="SBP809" s="12"/>
      <c r="SBQ809" s="12"/>
      <c r="SBR809" s="12"/>
      <c r="SBS809" s="12"/>
      <c r="SBT809" s="12"/>
      <c r="SBU809" s="12"/>
      <c r="SBV809" s="12"/>
      <c r="SBW809" s="12"/>
      <c r="SBX809" s="12"/>
      <c r="SBY809" s="12"/>
      <c r="SBZ809" s="12"/>
      <c r="SCA809" s="12"/>
      <c r="SCB809" s="12"/>
      <c r="SCC809" s="12"/>
      <c r="SCD809" s="12"/>
      <c r="SCE809" s="12"/>
      <c r="SCF809" s="12"/>
      <c r="SCG809" s="12"/>
      <c r="SCH809" s="12"/>
      <c r="SCI809" s="12"/>
      <c r="SCJ809" s="12"/>
      <c r="SCK809" s="12"/>
      <c r="SCL809" s="12"/>
      <c r="SCM809" s="12"/>
      <c r="SCN809" s="12"/>
      <c r="SCO809" s="12"/>
      <c r="SCP809" s="12"/>
      <c r="SCQ809" s="12"/>
      <c r="SCR809" s="12"/>
      <c r="SCS809" s="12"/>
      <c r="SCT809" s="12"/>
      <c r="SCU809" s="12"/>
      <c r="SCV809" s="12"/>
      <c r="SCW809" s="12"/>
      <c r="SCX809" s="12"/>
      <c r="SCY809" s="12"/>
      <c r="SCZ809" s="12"/>
      <c r="SDA809" s="12"/>
      <c r="SDB809" s="12"/>
      <c r="SDC809" s="12"/>
      <c r="SDD809" s="12"/>
      <c r="SDE809" s="12"/>
      <c r="SDF809" s="12"/>
      <c r="SDG809" s="12"/>
      <c r="SDH809" s="12"/>
      <c r="SDI809" s="12"/>
      <c r="SDJ809" s="12"/>
      <c r="SDK809" s="12"/>
      <c r="SDL809" s="12"/>
      <c r="SDM809" s="12"/>
      <c r="SDN809" s="12"/>
      <c r="SDO809" s="12"/>
      <c r="SDP809" s="12"/>
      <c r="SDQ809" s="12"/>
      <c r="SDR809" s="12"/>
      <c r="SDS809" s="12"/>
      <c r="SDT809" s="12"/>
      <c r="SDU809" s="12"/>
      <c r="SDV809" s="12"/>
      <c r="SDW809" s="12"/>
      <c r="SDX809" s="12"/>
      <c r="SDY809" s="12"/>
      <c r="SDZ809" s="12"/>
      <c r="SEA809" s="12"/>
      <c r="SEB809" s="12"/>
      <c r="SEC809" s="12"/>
      <c r="SED809" s="12"/>
      <c r="SEE809" s="12"/>
      <c r="SEF809" s="12"/>
      <c r="SEG809" s="12"/>
      <c r="SEH809" s="12"/>
      <c r="SEI809" s="12"/>
      <c r="SEJ809" s="12"/>
      <c r="SEK809" s="12"/>
      <c r="SEL809" s="12"/>
      <c r="SEM809" s="12"/>
      <c r="SEN809" s="12"/>
      <c r="SEO809" s="12"/>
      <c r="SEP809" s="12"/>
      <c r="SEQ809" s="12"/>
      <c r="SER809" s="12"/>
      <c r="SES809" s="12"/>
      <c r="SET809" s="12"/>
      <c r="SEU809" s="12"/>
      <c r="SEV809" s="12"/>
      <c r="SEW809" s="12"/>
      <c r="SEX809" s="12"/>
      <c r="SEY809" s="12"/>
      <c r="SEZ809" s="12"/>
      <c r="SFA809" s="12"/>
      <c r="SFB809" s="12"/>
      <c r="SFC809" s="12"/>
      <c r="SFD809" s="12"/>
      <c r="SFE809" s="12"/>
      <c r="SFF809" s="12"/>
      <c r="SFG809" s="12"/>
      <c r="SFH809" s="12"/>
      <c r="SFI809" s="12"/>
      <c r="SFJ809" s="12"/>
      <c r="SFK809" s="12"/>
      <c r="SFL809" s="12"/>
      <c r="SFM809" s="12"/>
      <c r="SFN809" s="12"/>
      <c r="SFO809" s="12"/>
      <c r="SFP809" s="12"/>
      <c r="SFQ809" s="12"/>
      <c r="SFR809" s="12"/>
      <c r="SFS809" s="12"/>
      <c r="SFT809" s="12"/>
      <c r="SFU809" s="12"/>
      <c r="SFV809" s="12"/>
      <c r="SFW809" s="12"/>
      <c r="SFX809" s="12"/>
      <c r="SFY809" s="12"/>
      <c r="SFZ809" s="12"/>
      <c r="SGA809" s="12"/>
      <c r="SGB809" s="12"/>
      <c r="SGC809" s="12"/>
      <c r="SGD809" s="12"/>
      <c r="SGE809" s="12"/>
      <c r="SGF809" s="12"/>
      <c r="SGG809" s="12"/>
      <c r="SGH809" s="12"/>
      <c r="SGI809" s="12"/>
      <c r="SGJ809" s="12"/>
      <c r="SGK809" s="12"/>
      <c r="SGL809" s="12"/>
      <c r="SGM809" s="12"/>
      <c r="SGN809" s="12"/>
      <c r="SGO809" s="12"/>
      <c r="SGP809" s="12"/>
      <c r="SGQ809" s="12"/>
      <c r="SGR809" s="12"/>
      <c r="SGS809" s="12"/>
      <c r="SGT809" s="12"/>
      <c r="SGU809" s="12"/>
      <c r="SGV809" s="12"/>
      <c r="SGW809" s="12"/>
      <c r="SGX809" s="12"/>
      <c r="SGY809" s="12"/>
      <c r="SGZ809" s="12"/>
      <c r="SHA809" s="12"/>
      <c r="SHB809" s="12"/>
      <c r="SHC809" s="12"/>
      <c r="SHD809" s="12"/>
      <c r="SHE809" s="12"/>
      <c r="SHF809" s="12"/>
      <c r="SHG809" s="12"/>
      <c r="SHH809" s="12"/>
      <c r="SHI809" s="12"/>
      <c r="SHJ809" s="12"/>
      <c r="SHK809" s="12"/>
      <c r="SHL809" s="12"/>
      <c r="SHM809" s="12"/>
      <c r="SHN809" s="12"/>
      <c r="SHO809" s="12"/>
      <c r="SHP809" s="12"/>
      <c r="SHQ809" s="12"/>
      <c r="SHR809" s="12"/>
      <c r="SHS809" s="12"/>
      <c r="SHT809" s="12"/>
      <c r="SHU809" s="12"/>
      <c r="SHV809" s="12"/>
      <c r="SHW809" s="12"/>
      <c r="SHX809" s="12"/>
      <c r="SHY809" s="12"/>
      <c r="SHZ809" s="12"/>
      <c r="SIA809" s="12"/>
      <c r="SIB809" s="12"/>
      <c r="SIC809" s="12"/>
      <c r="SID809" s="12"/>
      <c r="SIE809" s="12"/>
      <c r="SIF809" s="12"/>
      <c r="SIG809" s="12"/>
      <c r="SIH809" s="12"/>
      <c r="SII809" s="12"/>
      <c r="SIJ809" s="12"/>
      <c r="SIK809" s="12"/>
      <c r="SIL809" s="12"/>
      <c r="SIM809" s="12"/>
      <c r="SIN809" s="12"/>
      <c r="SIO809" s="12"/>
      <c r="SIP809" s="12"/>
      <c r="SIQ809" s="12"/>
      <c r="SIR809" s="12"/>
      <c r="SIS809" s="12"/>
      <c r="SIT809" s="12"/>
      <c r="SIU809" s="12"/>
      <c r="SIV809" s="12"/>
      <c r="SIW809" s="12"/>
      <c r="SIX809" s="12"/>
      <c r="SIY809" s="12"/>
      <c r="SIZ809" s="12"/>
      <c r="SJA809" s="12"/>
      <c r="SJB809" s="12"/>
      <c r="SJC809" s="12"/>
      <c r="SJD809" s="12"/>
      <c r="SJE809" s="12"/>
      <c r="SJF809" s="12"/>
      <c r="SJG809" s="12"/>
      <c r="SJH809" s="12"/>
      <c r="SJI809" s="12"/>
      <c r="SJJ809" s="12"/>
      <c r="SJK809" s="12"/>
      <c r="SJL809" s="12"/>
      <c r="SJM809" s="12"/>
      <c r="SJN809" s="12"/>
      <c r="SJO809" s="12"/>
      <c r="SJP809" s="12"/>
      <c r="SJQ809" s="12"/>
      <c r="SJR809" s="12"/>
      <c r="SJS809" s="12"/>
      <c r="SJT809" s="12"/>
      <c r="SJU809" s="12"/>
      <c r="SJV809" s="12"/>
      <c r="SJW809" s="12"/>
      <c r="SJX809" s="12"/>
      <c r="SJY809" s="12"/>
      <c r="SJZ809" s="12"/>
      <c r="SKA809" s="12"/>
      <c r="SKB809" s="12"/>
      <c r="SKC809" s="12"/>
      <c r="SKD809" s="12"/>
      <c r="SKE809" s="12"/>
      <c r="SKF809" s="12"/>
      <c r="SKG809" s="12"/>
      <c r="SKH809" s="12"/>
      <c r="SKI809" s="12"/>
      <c r="SKJ809" s="12"/>
      <c r="SKK809" s="12"/>
      <c r="SKL809" s="12"/>
      <c r="SKM809" s="12"/>
      <c r="SKN809" s="12"/>
      <c r="SKO809" s="12"/>
      <c r="SKP809" s="12"/>
      <c r="SKQ809" s="12"/>
      <c r="SKR809" s="12"/>
      <c r="SKS809" s="12"/>
      <c r="SKT809" s="12"/>
      <c r="SKU809" s="12"/>
      <c r="SKV809" s="12"/>
      <c r="SKW809" s="12"/>
      <c r="SKX809" s="12"/>
      <c r="SKY809" s="12"/>
      <c r="SKZ809" s="12"/>
      <c r="SLA809" s="12"/>
      <c r="SLB809" s="12"/>
      <c r="SLC809" s="12"/>
      <c r="SLD809" s="12"/>
      <c r="SLE809" s="12"/>
      <c r="SLF809" s="12"/>
      <c r="SLG809" s="12"/>
      <c r="SLH809" s="12"/>
      <c r="SLI809" s="12"/>
      <c r="SLJ809" s="12"/>
      <c r="SLK809" s="12"/>
      <c r="SLL809" s="12"/>
      <c r="SLM809" s="12"/>
      <c r="SLN809" s="12"/>
      <c r="SLO809" s="12"/>
      <c r="SLP809" s="12"/>
      <c r="SLQ809" s="12"/>
      <c r="SLR809" s="12"/>
      <c r="SLS809" s="12"/>
      <c r="SLT809" s="12"/>
      <c r="SLU809" s="12"/>
      <c r="SLV809" s="12"/>
      <c r="SLW809" s="12"/>
      <c r="SLX809" s="12"/>
      <c r="SLY809" s="12"/>
      <c r="SLZ809" s="12"/>
      <c r="SMA809" s="12"/>
      <c r="SMB809" s="12"/>
      <c r="SMC809" s="12"/>
      <c r="SMD809" s="12"/>
      <c r="SME809" s="12"/>
      <c r="SMF809" s="12"/>
      <c r="SMG809" s="12"/>
      <c r="SMH809" s="12"/>
      <c r="SMI809" s="12"/>
      <c r="SMJ809" s="12"/>
      <c r="SMK809" s="12"/>
      <c r="SML809" s="12"/>
      <c r="SMM809" s="12"/>
      <c r="SMN809" s="12"/>
      <c r="SMO809" s="12"/>
      <c r="SMP809" s="12"/>
      <c r="SMQ809" s="12"/>
      <c r="SMR809" s="12"/>
      <c r="SMS809" s="12"/>
      <c r="SMT809" s="12"/>
      <c r="SMU809" s="12"/>
      <c r="SMV809" s="12"/>
      <c r="SMW809" s="12"/>
      <c r="SMX809" s="12"/>
      <c r="SMY809" s="12"/>
      <c r="SMZ809" s="12"/>
      <c r="SNA809" s="12"/>
      <c r="SNB809" s="12"/>
      <c r="SNC809" s="12"/>
      <c r="SND809" s="12"/>
      <c r="SNE809" s="12"/>
      <c r="SNF809" s="12"/>
      <c r="SNG809" s="12"/>
      <c r="SNH809" s="12"/>
      <c r="SNI809" s="12"/>
      <c r="SNJ809" s="12"/>
      <c r="SNK809" s="12"/>
      <c r="SNL809" s="12"/>
      <c r="SNM809" s="12"/>
      <c r="SNN809" s="12"/>
      <c r="SNO809" s="12"/>
      <c r="SNP809" s="12"/>
      <c r="SNQ809" s="12"/>
      <c r="SNR809" s="12"/>
      <c r="SNS809" s="12"/>
      <c r="SNT809" s="12"/>
      <c r="SNU809" s="12"/>
      <c r="SNV809" s="12"/>
      <c r="SNW809" s="12"/>
      <c r="SNX809" s="12"/>
      <c r="SNY809" s="12"/>
      <c r="SNZ809" s="12"/>
      <c r="SOA809" s="12"/>
      <c r="SOB809" s="12"/>
      <c r="SOC809" s="12"/>
      <c r="SOD809" s="12"/>
      <c r="SOE809" s="12"/>
      <c r="SOF809" s="12"/>
      <c r="SOG809" s="12"/>
      <c r="SOH809" s="12"/>
      <c r="SOI809" s="12"/>
      <c r="SOJ809" s="12"/>
      <c r="SOK809" s="12"/>
      <c r="SOL809" s="12"/>
      <c r="SOM809" s="12"/>
      <c r="SON809" s="12"/>
      <c r="SOO809" s="12"/>
      <c r="SOP809" s="12"/>
      <c r="SOQ809" s="12"/>
      <c r="SOR809" s="12"/>
      <c r="SOS809" s="12"/>
      <c r="SOT809" s="12"/>
      <c r="SOU809" s="12"/>
      <c r="SOV809" s="12"/>
      <c r="SOW809" s="12"/>
      <c r="SOX809" s="12"/>
      <c r="SOY809" s="12"/>
      <c r="SOZ809" s="12"/>
      <c r="SPA809" s="12"/>
      <c r="SPB809" s="12"/>
      <c r="SPC809" s="12"/>
      <c r="SPD809" s="12"/>
      <c r="SPE809" s="12"/>
      <c r="SPF809" s="12"/>
      <c r="SPG809" s="12"/>
      <c r="SPH809" s="12"/>
      <c r="SPI809" s="12"/>
      <c r="SPJ809" s="12"/>
      <c r="SPK809" s="12"/>
      <c r="SPL809" s="12"/>
      <c r="SPM809" s="12"/>
      <c r="SPN809" s="12"/>
      <c r="SPO809" s="12"/>
      <c r="SPP809" s="12"/>
      <c r="SPQ809" s="12"/>
      <c r="SPR809" s="12"/>
      <c r="SPS809" s="12"/>
      <c r="SPT809" s="12"/>
      <c r="SPU809" s="12"/>
      <c r="SPV809" s="12"/>
      <c r="SPW809" s="12"/>
      <c r="SPX809" s="12"/>
      <c r="SPY809" s="12"/>
      <c r="SPZ809" s="12"/>
      <c r="SQA809" s="12"/>
      <c r="SQB809" s="12"/>
      <c r="SQC809" s="12"/>
      <c r="SQD809" s="12"/>
      <c r="SQE809" s="12"/>
      <c r="SQF809" s="12"/>
      <c r="SQG809" s="12"/>
      <c r="SQH809" s="12"/>
      <c r="SQI809" s="12"/>
      <c r="SQJ809" s="12"/>
      <c r="SQK809" s="12"/>
      <c r="SQL809" s="12"/>
      <c r="SQM809" s="12"/>
      <c r="SQN809" s="12"/>
      <c r="SQO809" s="12"/>
      <c r="SQP809" s="12"/>
      <c r="SQQ809" s="12"/>
      <c r="SQR809" s="12"/>
      <c r="SQS809" s="12"/>
      <c r="SQT809" s="12"/>
      <c r="SQU809" s="12"/>
      <c r="SQV809" s="12"/>
      <c r="SQW809" s="12"/>
      <c r="SQX809" s="12"/>
      <c r="SQY809" s="12"/>
      <c r="SQZ809" s="12"/>
      <c r="SRA809" s="12"/>
      <c r="SRB809" s="12"/>
      <c r="SRC809" s="12"/>
      <c r="SRD809" s="12"/>
      <c r="SRE809" s="12"/>
      <c r="SRF809" s="12"/>
      <c r="SRG809" s="12"/>
      <c r="SRH809" s="12"/>
      <c r="SRI809" s="12"/>
      <c r="SRJ809" s="12"/>
      <c r="SRK809" s="12"/>
      <c r="SRL809" s="12"/>
      <c r="SRM809" s="12"/>
      <c r="SRN809" s="12"/>
      <c r="SRO809" s="12"/>
      <c r="SRP809" s="12"/>
      <c r="SRQ809" s="12"/>
      <c r="SRR809" s="12"/>
      <c r="SRS809" s="12"/>
      <c r="SRT809" s="12"/>
      <c r="SRU809" s="12"/>
      <c r="SRV809" s="12"/>
      <c r="SRW809" s="12"/>
      <c r="SRX809" s="12"/>
      <c r="SRY809" s="12"/>
      <c r="SRZ809" s="12"/>
      <c r="SSA809" s="12"/>
      <c r="SSB809" s="12"/>
      <c r="SSC809" s="12"/>
      <c r="SSD809" s="12"/>
      <c r="SSE809" s="12"/>
      <c r="SSF809" s="12"/>
      <c r="SSG809" s="12"/>
      <c r="SSH809" s="12"/>
      <c r="SSI809" s="12"/>
      <c r="SSJ809" s="12"/>
      <c r="SSK809" s="12"/>
      <c r="SSL809" s="12"/>
      <c r="SSM809" s="12"/>
      <c r="SSN809" s="12"/>
      <c r="SSO809" s="12"/>
      <c r="SSP809" s="12"/>
      <c r="SSQ809" s="12"/>
      <c r="SSR809" s="12"/>
      <c r="SSS809" s="12"/>
      <c r="SST809" s="12"/>
      <c r="SSU809" s="12"/>
      <c r="SSV809" s="12"/>
      <c r="SSW809" s="12"/>
      <c r="SSX809" s="12"/>
      <c r="SSY809" s="12"/>
      <c r="SSZ809" s="12"/>
      <c r="STA809" s="12"/>
      <c r="STB809" s="12"/>
      <c r="STC809" s="12"/>
      <c r="STD809" s="12"/>
      <c r="STE809" s="12"/>
      <c r="STF809" s="12"/>
      <c r="STG809" s="12"/>
      <c r="STH809" s="12"/>
      <c r="STI809" s="12"/>
      <c r="STJ809" s="12"/>
      <c r="STK809" s="12"/>
      <c r="STL809" s="12"/>
      <c r="STM809" s="12"/>
      <c r="STN809" s="12"/>
      <c r="STO809" s="12"/>
      <c r="STP809" s="12"/>
      <c r="STQ809" s="12"/>
      <c r="STR809" s="12"/>
      <c r="STS809" s="12"/>
      <c r="STT809" s="12"/>
      <c r="STU809" s="12"/>
      <c r="STV809" s="12"/>
      <c r="STW809" s="12"/>
      <c r="STX809" s="12"/>
      <c r="STY809" s="12"/>
      <c r="STZ809" s="12"/>
      <c r="SUA809" s="12"/>
      <c r="SUB809" s="12"/>
      <c r="SUC809" s="12"/>
      <c r="SUD809" s="12"/>
      <c r="SUE809" s="12"/>
      <c r="SUF809" s="12"/>
      <c r="SUG809" s="12"/>
      <c r="SUH809" s="12"/>
      <c r="SUI809" s="12"/>
      <c r="SUJ809" s="12"/>
      <c r="SUK809" s="12"/>
      <c r="SUL809" s="12"/>
      <c r="SUM809" s="12"/>
      <c r="SUN809" s="12"/>
      <c r="SUO809" s="12"/>
      <c r="SUP809" s="12"/>
      <c r="SUQ809" s="12"/>
      <c r="SUR809" s="12"/>
      <c r="SUS809" s="12"/>
      <c r="SUT809" s="12"/>
      <c r="SUU809" s="12"/>
      <c r="SUV809" s="12"/>
      <c r="SUW809" s="12"/>
      <c r="SUX809" s="12"/>
      <c r="SUY809" s="12"/>
      <c r="SUZ809" s="12"/>
      <c r="SVA809" s="12"/>
      <c r="SVB809" s="12"/>
      <c r="SVC809" s="12"/>
      <c r="SVD809" s="12"/>
      <c r="SVE809" s="12"/>
      <c r="SVF809" s="12"/>
      <c r="SVG809" s="12"/>
      <c r="SVH809" s="12"/>
      <c r="SVI809" s="12"/>
      <c r="SVJ809" s="12"/>
      <c r="SVK809" s="12"/>
      <c r="SVL809" s="12"/>
      <c r="SVM809" s="12"/>
      <c r="SVN809" s="12"/>
      <c r="SVO809" s="12"/>
      <c r="SVP809" s="12"/>
      <c r="SVQ809" s="12"/>
      <c r="SVR809" s="12"/>
      <c r="SVS809" s="12"/>
      <c r="SVT809" s="12"/>
      <c r="SVU809" s="12"/>
      <c r="SVV809" s="12"/>
      <c r="SVW809" s="12"/>
      <c r="SVX809" s="12"/>
      <c r="SVY809" s="12"/>
      <c r="SVZ809" s="12"/>
      <c r="SWA809" s="12"/>
      <c r="SWB809" s="12"/>
      <c r="SWC809" s="12"/>
      <c r="SWD809" s="12"/>
      <c r="SWE809" s="12"/>
      <c r="SWF809" s="12"/>
      <c r="SWG809" s="12"/>
      <c r="SWH809" s="12"/>
      <c r="SWI809" s="12"/>
      <c r="SWJ809" s="12"/>
      <c r="SWK809" s="12"/>
      <c r="SWL809" s="12"/>
      <c r="SWM809" s="12"/>
      <c r="SWN809" s="12"/>
      <c r="SWO809" s="12"/>
      <c r="SWP809" s="12"/>
      <c r="SWQ809" s="12"/>
      <c r="SWR809" s="12"/>
      <c r="SWS809" s="12"/>
      <c r="SWT809" s="12"/>
      <c r="SWU809" s="12"/>
      <c r="SWV809" s="12"/>
      <c r="SWW809" s="12"/>
      <c r="SWX809" s="12"/>
      <c r="SWY809" s="12"/>
      <c r="SWZ809" s="12"/>
      <c r="SXA809" s="12"/>
      <c r="SXB809" s="12"/>
      <c r="SXC809" s="12"/>
      <c r="SXD809" s="12"/>
      <c r="SXE809" s="12"/>
      <c r="SXF809" s="12"/>
      <c r="SXG809" s="12"/>
      <c r="SXH809" s="12"/>
      <c r="SXI809" s="12"/>
      <c r="SXJ809" s="12"/>
      <c r="SXK809" s="12"/>
      <c r="SXL809" s="12"/>
      <c r="SXM809" s="12"/>
      <c r="SXN809" s="12"/>
      <c r="SXO809" s="12"/>
      <c r="SXP809" s="12"/>
      <c r="SXQ809" s="12"/>
      <c r="SXR809" s="12"/>
      <c r="SXS809" s="12"/>
      <c r="SXT809" s="12"/>
      <c r="SXU809" s="12"/>
      <c r="SXV809" s="12"/>
      <c r="SXW809" s="12"/>
      <c r="SXX809" s="12"/>
      <c r="SXY809" s="12"/>
      <c r="SXZ809" s="12"/>
      <c r="SYA809" s="12"/>
      <c r="SYB809" s="12"/>
      <c r="SYC809" s="12"/>
      <c r="SYD809" s="12"/>
      <c r="SYE809" s="12"/>
      <c r="SYF809" s="12"/>
      <c r="SYG809" s="12"/>
      <c r="SYH809" s="12"/>
      <c r="SYI809" s="12"/>
      <c r="SYJ809" s="12"/>
      <c r="SYK809" s="12"/>
      <c r="SYL809" s="12"/>
      <c r="SYM809" s="12"/>
      <c r="SYN809" s="12"/>
      <c r="SYO809" s="12"/>
      <c r="SYP809" s="12"/>
      <c r="SYQ809" s="12"/>
      <c r="SYR809" s="12"/>
      <c r="SYS809" s="12"/>
      <c r="SYT809" s="12"/>
      <c r="SYU809" s="12"/>
      <c r="SYV809" s="12"/>
      <c r="SYW809" s="12"/>
      <c r="SYX809" s="12"/>
      <c r="SYY809" s="12"/>
      <c r="SYZ809" s="12"/>
      <c r="SZA809" s="12"/>
      <c r="SZB809" s="12"/>
      <c r="SZC809" s="12"/>
      <c r="SZD809" s="12"/>
      <c r="SZE809" s="12"/>
      <c r="SZF809" s="12"/>
      <c r="SZG809" s="12"/>
      <c r="SZH809" s="12"/>
      <c r="SZI809" s="12"/>
      <c r="SZJ809" s="12"/>
      <c r="SZK809" s="12"/>
      <c r="SZL809" s="12"/>
      <c r="SZM809" s="12"/>
      <c r="SZN809" s="12"/>
      <c r="SZO809" s="12"/>
      <c r="SZP809" s="12"/>
      <c r="SZQ809" s="12"/>
      <c r="SZR809" s="12"/>
      <c r="SZS809" s="12"/>
      <c r="SZT809" s="12"/>
      <c r="SZU809" s="12"/>
      <c r="SZV809" s="12"/>
      <c r="SZW809" s="12"/>
      <c r="SZX809" s="12"/>
      <c r="SZY809" s="12"/>
      <c r="SZZ809" s="12"/>
      <c r="TAA809" s="12"/>
      <c r="TAB809" s="12"/>
      <c r="TAC809" s="12"/>
      <c r="TAD809" s="12"/>
      <c r="TAE809" s="12"/>
      <c r="TAF809" s="12"/>
      <c r="TAG809" s="12"/>
      <c r="TAH809" s="12"/>
      <c r="TAI809" s="12"/>
      <c r="TAJ809" s="12"/>
      <c r="TAK809" s="12"/>
      <c r="TAL809" s="12"/>
      <c r="TAM809" s="12"/>
      <c r="TAN809" s="12"/>
      <c r="TAO809" s="12"/>
      <c r="TAP809" s="12"/>
      <c r="TAQ809" s="12"/>
      <c r="TAR809" s="12"/>
      <c r="TAS809" s="12"/>
      <c r="TAT809" s="12"/>
      <c r="TAU809" s="12"/>
      <c r="TAV809" s="12"/>
      <c r="TAW809" s="12"/>
      <c r="TAX809" s="12"/>
      <c r="TAY809" s="12"/>
      <c r="TAZ809" s="12"/>
      <c r="TBA809" s="12"/>
      <c r="TBB809" s="12"/>
      <c r="TBC809" s="12"/>
      <c r="TBD809" s="12"/>
      <c r="TBE809" s="12"/>
      <c r="TBF809" s="12"/>
      <c r="TBG809" s="12"/>
      <c r="TBH809" s="12"/>
      <c r="TBI809" s="12"/>
      <c r="TBJ809" s="12"/>
      <c r="TBK809" s="12"/>
      <c r="TBL809" s="12"/>
      <c r="TBM809" s="12"/>
      <c r="TBN809" s="12"/>
      <c r="TBO809" s="12"/>
      <c r="TBP809" s="12"/>
      <c r="TBQ809" s="12"/>
      <c r="TBR809" s="12"/>
      <c r="TBS809" s="12"/>
      <c r="TBT809" s="12"/>
      <c r="TBU809" s="12"/>
      <c r="TBV809" s="12"/>
      <c r="TBW809" s="12"/>
      <c r="TBX809" s="12"/>
      <c r="TBY809" s="12"/>
      <c r="TBZ809" s="12"/>
      <c r="TCA809" s="12"/>
      <c r="TCB809" s="12"/>
      <c r="TCC809" s="12"/>
      <c r="TCD809" s="12"/>
      <c r="TCE809" s="12"/>
      <c r="TCF809" s="12"/>
      <c r="TCG809" s="12"/>
      <c r="TCH809" s="12"/>
      <c r="TCI809" s="12"/>
      <c r="TCJ809" s="12"/>
      <c r="TCK809" s="12"/>
      <c r="TCL809" s="12"/>
      <c r="TCM809" s="12"/>
      <c r="TCN809" s="12"/>
      <c r="TCO809" s="12"/>
      <c r="TCP809" s="12"/>
      <c r="TCQ809" s="12"/>
      <c r="TCR809" s="12"/>
      <c r="TCS809" s="12"/>
      <c r="TCT809" s="12"/>
      <c r="TCU809" s="12"/>
      <c r="TCV809" s="12"/>
      <c r="TCW809" s="12"/>
      <c r="TCX809" s="12"/>
      <c r="TCY809" s="12"/>
      <c r="TCZ809" s="12"/>
      <c r="TDA809" s="12"/>
      <c r="TDB809" s="12"/>
      <c r="TDC809" s="12"/>
      <c r="TDD809" s="12"/>
      <c r="TDE809" s="12"/>
      <c r="TDF809" s="12"/>
      <c r="TDG809" s="12"/>
      <c r="TDH809" s="12"/>
      <c r="TDI809" s="12"/>
      <c r="TDJ809" s="12"/>
      <c r="TDK809" s="12"/>
      <c r="TDL809" s="12"/>
      <c r="TDM809" s="12"/>
      <c r="TDN809" s="12"/>
      <c r="TDO809" s="12"/>
      <c r="TDP809" s="12"/>
      <c r="TDQ809" s="12"/>
      <c r="TDR809" s="12"/>
      <c r="TDS809" s="12"/>
      <c r="TDT809" s="12"/>
      <c r="TDU809" s="12"/>
      <c r="TDV809" s="12"/>
      <c r="TDW809" s="12"/>
      <c r="TDX809" s="12"/>
      <c r="TDY809" s="12"/>
      <c r="TDZ809" s="12"/>
      <c r="TEA809" s="12"/>
      <c r="TEB809" s="12"/>
      <c r="TEC809" s="12"/>
      <c r="TED809" s="12"/>
      <c r="TEE809" s="12"/>
      <c r="TEF809" s="12"/>
      <c r="TEG809" s="12"/>
      <c r="TEH809" s="12"/>
      <c r="TEI809" s="12"/>
      <c r="TEJ809" s="12"/>
      <c r="TEK809" s="12"/>
      <c r="TEL809" s="12"/>
      <c r="TEM809" s="12"/>
      <c r="TEN809" s="12"/>
      <c r="TEO809" s="12"/>
      <c r="TEP809" s="12"/>
      <c r="TEQ809" s="12"/>
      <c r="TER809" s="12"/>
      <c r="TES809" s="12"/>
      <c r="TET809" s="12"/>
      <c r="TEU809" s="12"/>
      <c r="TEV809" s="12"/>
      <c r="TEW809" s="12"/>
      <c r="TEX809" s="12"/>
      <c r="TEY809" s="12"/>
      <c r="TEZ809" s="12"/>
      <c r="TFA809" s="12"/>
      <c r="TFB809" s="12"/>
      <c r="TFC809" s="12"/>
      <c r="TFD809" s="12"/>
      <c r="TFE809" s="12"/>
      <c r="TFF809" s="12"/>
      <c r="TFG809" s="12"/>
      <c r="TFH809" s="12"/>
      <c r="TFI809" s="12"/>
      <c r="TFJ809" s="12"/>
      <c r="TFK809" s="12"/>
      <c r="TFL809" s="12"/>
      <c r="TFM809" s="12"/>
      <c r="TFN809" s="12"/>
      <c r="TFO809" s="12"/>
      <c r="TFP809" s="12"/>
      <c r="TFQ809" s="12"/>
      <c r="TFR809" s="12"/>
      <c r="TFS809" s="12"/>
      <c r="TFT809" s="12"/>
      <c r="TFU809" s="12"/>
      <c r="TFV809" s="12"/>
      <c r="TFW809" s="12"/>
      <c r="TFX809" s="12"/>
      <c r="TFY809" s="12"/>
      <c r="TFZ809" s="12"/>
      <c r="TGA809" s="12"/>
      <c r="TGB809" s="12"/>
      <c r="TGC809" s="12"/>
      <c r="TGD809" s="12"/>
      <c r="TGE809" s="12"/>
      <c r="TGF809" s="12"/>
      <c r="TGG809" s="12"/>
      <c r="TGH809" s="12"/>
      <c r="TGI809" s="12"/>
      <c r="TGJ809" s="12"/>
      <c r="TGK809" s="12"/>
      <c r="TGL809" s="12"/>
      <c r="TGM809" s="12"/>
      <c r="TGN809" s="12"/>
      <c r="TGO809" s="12"/>
      <c r="TGP809" s="12"/>
      <c r="TGQ809" s="12"/>
      <c r="TGR809" s="12"/>
      <c r="TGS809" s="12"/>
      <c r="TGT809" s="12"/>
      <c r="TGU809" s="12"/>
      <c r="TGV809" s="12"/>
      <c r="TGW809" s="12"/>
      <c r="TGX809" s="12"/>
      <c r="TGY809" s="12"/>
      <c r="TGZ809" s="12"/>
      <c r="THA809" s="12"/>
      <c r="THB809" s="12"/>
      <c r="THC809" s="12"/>
      <c r="THD809" s="12"/>
      <c r="THE809" s="12"/>
      <c r="THF809" s="12"/>
      <c r="THG809" s="12"/>
      <c r="THH809" s="12"/>
      <c r="THI809" s="12"/>
      <c r="THJ809" s="12"/>
      <c r="THK809" s="12"/>
      <c r="THL809" s="12"/>
      <c r="THM809" s="12"/>
      <c r="THN809" s="12"/>
      <c r="THO809" s="12"/>
      <c r="THP809" s="12"/>
      <c r="THQ809" s="12"/>
      <c r="THR809" s="12"/>
      <c r="THS809" s="12"/>
      <c r="THT809" s="12"/>
      <c r="THU809" s="12"/>
      <c r="THV809" s="12"/>
      <c r="THW809" s="12"/>
      <c r="THX809" s="12"/>
      <c r="THY809" s="12"/>
      <c r="THZ809" s="12"/>
      <c r="TIA809" s="12"/>
      <c r="TIB809" s="12"/>
      <c r="TIC809" s="12"/>
      <c r="TID809" s="12"/>
      <c r="TIE809" s="12"/>
      <c r="TIF809" s="12"/>
      <c r="TIG809" s="12"/>
      <c r="TIH809" s="12"/>
      <c r="TII809" s="12"/>
      <c r="TIJ809" s="12"/>
      <c r="TIK809" s="12"/>
      <c r="TIL809" s="12"/>
      <c r="TIM809" s="12"/>
      <c r="TIN809" s="12"/>
      <c r="TIO809" s="12"/>
      <c r="TIP809" s="12"/>
      <c r="TIQ809" s="12"/>
      <c r="TIR809" s="12"/>
      <c r="TIS809" s="12"/>
      <c r="TIT809" s="12"/>
      <c r="TIU809" s="12"/>
      <c r="TIV809" s="12"/>
      <c r="TIW809" s="12"/>
      <c r="TIX809" s="12"/>
      <c r="TIY809" s="12"/>
      <c r="TIZ809" s="12"/>
      <c r="TJA809" s="12"/>
      <c r="TJB809" s="12"/>
      <c r="TJC809" s="12"/>
      <c r="TJD809" s="12"/>
      <c r="TJE809" s="12"/>
      <c r="TJF809" s="12"/>
      <c r="TJG809" s="12"/>
      <c r="TJH809" s="12"/>
      <c r="TJI809" s="12"/>
      <c r="TJJ809" s="12"/>
      <c r="TJK809" s="12"/>
      <c r="TJL809" s="12"/>
      <c r="TJM809" s="12"/>
      <c r="TJN809" s="12"/>
      <c r="TJO809" s="12"/>
      <c r="TJP809" s="12"/>
      <c r="TJQ809" s="12"/>
      <c r="TJR809" s="12"/>
      <c r="TJS809" s="12"/>
      <c r="TJT809" s="12"/>
      <c r="TJU809" s="12"/>
      <c r="TJV809" s="12"/>
      <c r="TJW809" s="12"/>
      <c r="TJX809" s="12"/>
      <c r="TJY809" s="12"/>
      <c r="TJZ809" s="12"/>
      <c r="TKA809" s="12"/>
      <c r="TKB809" s="12"/>
      <c r="TKC809" s="12"/>
      <c r="TKD809" s="12"/>
      <c r="TKE809" s="12"/>
      <c r="TKF809" s="12"/>
      <c r="TKG809" s="12"/>
      <c r="TKH809" s="12"/>
      <c r="TKI809" s="12"/>
      <c r="TKJ809" s="12"/>
      <c r="TKK809" s="12"/>
      <c r="TKL809" s="12"/>
      <c r="TKM809" s="12"/>
      <c r="TKN809" s="12"/>
      <c r="TKO809" s="12"/>
      <c r="TKP809" s="12"/>
      <c r="TKQ809" s="12"/>
      <c r="TKR809" s="12"/>
      <c r="TKS809" s="12"/>
      <c r="TKT809" s="12"/>
      <c r="TKU809" s="12"/>
      <c r="TKV809" s="12"/>
      <c r="TKW809" s="12"/>
      <c r="TKX809" s="12"/>
      <c r="TKY809" s="12"/>
      <c r="TKZ809" s="12"/>
      <c r="TLA809" s="12"/>
      <c r="TLB809" s="12"/>
      <c r="TLC809" s="12"/>
      <c r="TLD809" s="12"/>
      <c r="TLE809" s="12"/>
      <c r="TLF809" s="12"/>
      <c r="TLG809" s="12"/>
      <c r="TLH809" s="12"/>
      <c r="TLI809" s="12"/>
      <c r="TLJ809" s="12"/>
      <c r="TLK809" s="12"/>
      <c r="TLL809" s="12"/>
      <c r="TLM809" s="12"/>
      <c r="TLN809" s="12"/>
      <c r="TLO809" s="12"/>
      <c r="TLP809" s="12"/>
      <c r="TLQ809" s="12"/>
      <c r="TLR809" s="12"/>
      <c r="TLS809" s="12"/>
      <c r="TLT809" s="12"/>
      <c r="TLU809" s="12"/>
      <c r="TLV809" s="12"/>
      <c r="TLW809" s="12"/>
      <c r="TLX809" s="12"/>
      <c r="TLY809" s="12"/>
      <c r="TLZ809" s="12"/>
      <c r="TMA809" s="12"/>
      <c r="TMB809" s="12"/>
      <c r="TMC809" s="12"/>
      <c r="TMD809" s="12"/>
      <c r="TME809" s="12"/>
      <c r="TMF809" s="12"/>
      <c r="TMG809" s="12"/>
      <c r="TMH809" s="12"/>
      <c r="TMI809" s="12"/>
      <c r="TMJ809" s="12"/>
      <c r="TMK809" s="12"/>
      <c r="TML809" s="12"/>
      <c r="TMM809" s="12"/>
      <c r="TMN809" s="12"/>
      <c r="TMO809" s="12"/>
      <c r="TMP809" s="12"/>
      <c r="TMQ809" s="12"/>
      <c r="TMR809" s="12"/>
      <c r="TMS809" s="12"/>
      <c r="TMT809" s="12"/>
      <c r="TMU809" s="12"/>
      <c r="TMV809" s="12"/>
      <c r="TMW809" s="12"/>
      <c r="TMX809" s="12"/>
      <c r="TMY809" s="12"/>
      <c r="TMZ809" s="12"/>
      <c r="TNA809" s="12"/>
      <c r="TNB809" s="12"/>
      <c r="TNC809" s="12"/>
      <c r="TND809" s="12"/>
      <c r="TNE809" s="12"/>
      <c r="TNF809" s="12"/>
      <c r="TNG809" s="12"/>
      <c r="TNH809" s="12"/>
      <c r="TNI809" s="12"/>
      <c r="TNJ809" s="12"/>
      <c r="TNK809" s="12"/>
      <c r="TNL809" s="12"/>
      <c r="TNM809" s="12"/>
      <c r="TNN809" s="12"/>
      <c r="TNO809" s="12"/>
      <c r="TNP809" s="12"/>
      <c r="TNQ809" s="12"/>
      <c r="TNR809" s="12"/>
      <c r="TNS809" s="12"/>
      <c r="TNT809" s="12"/>
      <c r="TNU809" s="12"/>
      <c r="TNV809" s="12"/>
      <c r="TNW809" s="12"/>
      <c r="TNX809" s="12"/>
      <c r="TNY809" s="12"/>
      <c r="TNZ809" s="12"/>
      <c r="TOA809" s="12"/>
      <c r="TOB809" s="12"/>
      <c r="TOC809" s="12"/>
      <c r="TOD809" s="12"/>
      <c r="TOE809" s="12"/>
      <c r="TOF809" s="12"/>
      <c r="TOG809" s="12"/>
      <c r="TOH809" s="12"/>
      <c r="TOI809" s="12"/>
      <c r="TOJ809" s="12"/>
      <c r="TOK809" s="12"/>
      <c r="TOL809" s="12"/>
      <c r="TOM809" s="12"/>
      <c r="TON809" s="12"/>
      <c r="TOO809" s="12"/>
      <c r="TOP809" s="12"/>
      <c r="TOQ809" s="12"/>
      <c r="TOR809" s="12"/>
      <c r="TOS809" s="12"/>
      <c r="TOT809" s="12"/>
      <c r="TOU809" s="12"/>
      <c r="TOV809" s="12"/>
      <c r="TOW809" s="12"/>
      <c r="TOX809" s="12"/>
      <c r="TOY809" s="12"/>
      <c r="TOZ809" s="12"/>
      <c r="TPA809" s="12"/>
      <c r="TPB809" s="12"/>
      <c r="TPC809" s="12"/>
      <c r="TPD809" s="12"/>
      <c r="TPE809" s="12"/>
      <c r="TPF809" s="12"/>
      <c r="TPG809" s="12"/>
      <c r="TPH809" s="12"/>
      <c r="TPI809" s="12"/>
      <c r="TPJ809" s="12"/>
      <c r="TPK809" s="12"/>
      <c r="TPL809" s="12"/>
      <c r="TPM809" s="12"/>
      <c r="TPN809" s="12"/>
      <c r="TPO809" s="12"/>
      <c r="TPP809" s="12"/>
      <c r="TPQ809" s="12"/>
      <c r="TPR809" s="12"/>
      <c r="TPS809" s="12"/>
      <c r="TPT809" s="12"/>
      <c r="TPU809" s="12"/>
      <c r="TPV809" s="12"/>
      <c r="TPW809" s="12"/>
      <c r="TPX809" s="12"/>
      <c r="TPY809" s="12"/>
      <c r="TPZ809" s="12"/>
      <c r="TQA809" s="12"/>
      <c r="TQB809" s="12"/>
      <c r="TQC809" s="12"/>
      <c r="TQD809" s="12"/>
      <c r="TQE809" s="12"/>
      <c r="TQF809" s="12"/>
      <c r="TQG809" s="12"/>
      <c r="TQH809" s="12"/>
      <c r="TQI809" s="12"/>
      <c r="TQJ809" s="12"/>
      <c r="TQK809" s="12"/>
      <c r="TQL809" s="12"/>
      <c r="TQM809" s="12"/>
      <c r="TQN809" s="12"/>
      <c r="TQO809" s="12"/>
      <c r="TQP809" s="12"/>
      <c r="TQQ809" s="12"/>
      <c r="TQR809" s="12"/>
      <c r="TQS809" s="12"/>
      <c r="TQT809" s="12"/>
      <c r="TQU809" s="12"/>
      <c r="TQV809" s="12"/>
      <c r="TQW809" s="12"/>
      <c r="TQX809" s="12"/>
      <c r="TQY809" s="12"/>
      <c r="TQZ809" s="12"/>
      <c r="TRA809" s="12"/>
      <c r="TRB809" s="12"/>
      <c r="TRC809" s="12"/>
      <c r="TRD809" s="12"/>
      <c r="TRE809" s="12"/>
      <c r="TRF809" s="12"/>
      <c r="TRG809" s="12"/>
      <c r="TRH809" s="12"/>
      <c r="TRI809" s="12"/>
      <c r="TRJ809" s="12"/>
      <c r="TRK809" s="12"/>
      <c r="TRL809" s="12"/>
      <c r="TRM809" s="12"/>
      <c r="TRN809" s="12"/>
      <c r="TRO809" s="12"/>
      <c r="TRP809" s="12"/>
      <c r="TRQ809" s="12"/>
      <c r="TRR809" s="12"/>
      <c r="TRS809" s="12"/>
      <c r="TRT809" s="12"/>
      <c r="TRU809" s="12"/>
      <c r="TRV809" s="12"/>
      <c r="TRW809" s="12"/>
      <c r="TRX809" s="12"/>
      <c r="TRY809" s="12"/>
      <c r="TRZ809" s="12"/>
      <c r="TSA809" s="12"/>
      <c r="TSB809" s="12"/>
      <c r="TSC809" s="12"/>
      <c r="TSD809" s="12"/>
      <c r="TSE809" s="12"/>
      <c r="TSF809" s="12"/>
      <c r="TSG809" s="12"/>
      <c r="TSH809" s="12"/>
      <c r="TSI809" s="12"/>
      <c r="TSJ809" s="12"/>
      <c r="TSK809" s="12"/>
      <c r="TSL809" s="12"/>
      <c r="TSM809" s="12"/>
      <c r="TSN809" s="12"/>
      <c r="TSO809" s="12"/>
      <c r="TSP809" s="12"/>
      <c r="TSQ809" s="12"/>
      <c r="TSR809" s="12"/>
      <c r="TSS809" s="12"/>
      <c r="TST809" s="12"/>
      <c r="TSU809" s="12"/>
      <c r="TSV809" s="12"/>
      <c r="TSW809" s="12"/>
      <c r="TSX809" s="12"/>
      <c r="TSY809" s="12"/>
      <c r="TSZ809" s="12"/>
      <c r="TTA809" s="12"/>
      <c r="TTB809" s="12"/>
      <c r="TTC809" s="12"/>
      <c r="TTD809" s="12"/>
      <c r="TTE809" s="12"/>
      <c r="TTF809" s="12"/>
      <c r="TTG809" s="12"/>
      <c r="TTH809" s="12"/>
      <c r="TTI809" s="12"/>
      <c r="TTJ809" s="12"/>
      <c r="TTK809" s="12"/>
      <c r="TTL809" s="12"/>
      <c r="TTM809" s="12"/>
      <c r="TTN809" s="12"/>
      <c r="TTO809" s="12"/>
      <c r="TTP809" s="12"/>
      <c r="TTQ809" s="12"/>
      <c r="TTR809" s="12"/>
      <c r="TTS809" s="12"/>
      <c r="TTT809" s="12"/>
      <c r="TTU809" s="12"/>
      <c r="TTV809" s="12"/>
      <c r="TTW809" s="12"/>
      <c r="TTX809" s="12"/>
      <c r="TTY809" s="12"/>
      <c r="TTZ809" s="12"/>
      <c r="TUA809" s="12"/>
      <c r="TUB809" s="12"/>
      <c r="TUC809" s="12"/>
      <c r="TUD809" s="12"/>
      <c r="TUE809" s="12"/>
      <c r="TUF809" s="12"/>
      <c r="TUG809" s="12"/>
      <c r="TUH809" s="12"/>
      <c r="TUI809" s="12"/>
      <c r="TUJ809" s="12"/>
      <c r="TUK809" s="12"/>
      <c r="TUL809" s="12"/>
      <c r="TUM809" s="12"/>
      <c r="TUN809" s="12"/>
      <c r="TUO809" s="12"/>
      <c r="TUP809" s="12"/>
      <c r="TUQ809" s="12"/>
      <c r="TUR809" s="12"/>
      <c r="TUS809" s="12"/>
      <c r="TUT809" s="12"/>
      <c r="TUU809" s="12"/>
      <c r="TUV809" s="12"/>
      <c r="TUW809" s="12"/>
      <c r="TUX809" s="12"/>
      <c r="TUY809" s="12"/>
      <c r="TUZ809" s="12"/>
      <c r="TVA809" s="12"/>
      <c r="TVB809" s="12"/>
      <c r="TVC809" s="12"/>
      <c r="TVD809" s="12"/>
      <c r="TVE809" s="12"/>
      <c r="TVF809" s="12"/>
      <c r="TVG809" s="12"/>
      <c r="TVH809" s="12"/>
      <c r="TVI809" s="12"/>
      <c r="TVJ809" s="12"/>
      <c r="TVK809" s="12"/>
      <c r="TVL809" s="12"/>
      <c r="TVM809" s="12"/>
      <c r="TVN809" s="12"/>
      <c r="TVO809" s="12"/>
      <c r="TVP809" s="12"/>
      <c r="TVQ809" s="12"/>
      <c r="TVR809" s="12"/>
      <c r="TVS809" s="12"/>
      <c r="TVT809" s="12"/>
      <c r="TVU809" s="12"/>
      <c r="TVV809" s="12"/>
      <c r="TVW809" s="12"/>
      <c r="TVX809" s="12"/>
      <c r="TVY809" s="12"/>
      <c r="TVZ809" s="12"/>
      <c r="TWA809" s="12"/>
      <c r="TWB809" s="12"/>
      <c r="TWC809" s="12"/>
      <c r="TWD809" s="12"/>
      <c r="TWE809" s="12"/>
      <c r="TWF809" s="12"/>
      <c r="TWG809" s="12"/>
      <c r="TWH809" s="12"/>
      <c r="TWI809" s="12"/>
      <c r="TWJ809" s="12"/>
      <c r="TWK809" s="12"/>
      <c r="TWL809" s="12"/>
      <c r="TWM809" s="12"/>
      <c r="TWN809" s="12"/>
      <c r="TWO809" s="12"/>
      <c r="TWP809" s="12"/>
      <c r="TWQ809" s="12"/>
      <c r="TWR809" s="12"/>
      <c r="TWS809" s="12"/>
      <c r="TWT809" s="12"/>
      <c r="TWU809" s="12"/>
      <c r="TWV809" s="12"/>
      <c r="TWW809" s="12"/>
      <c r="TWX809" s="12"/>
      <c r="TWY809" s="12"/>
      <c r="TWZ809" s="12"/>
      <c r="TXA809" s="12"/>
      <c r="TXB809" s="12"/>
      <c r="TXC809" s="12"/>
      <c r="TXD809" s="12"/>
      <c r="TXE809" s="12"/>
      <c r="TXF809" s="12"/>
      <c r="TXG809" s="12"/>
      <c r="TXH809" s="12"/>
      <c r="TXI809" s="12"/>
      <c r="TXJ809" s="12"/>
      <c r="TXK809" s="12"/>
      <c r="TXL809" s="12"/>
      <c r="TXM809" s="12"/>
      <c r="TXN809" s="12"/>
      <c r="TXO809" s="12"/>
      <c r="TXP809" s="12"/>
      <c r="TXQ809" s="12"/>
      <c r="TXR809" s="12"/>
      <c r="TXS809" s="12"/>
      <c r="TXT809" s="12"/>
      <c r="TXU809" s="12"/>
      <c r="TXV809" s="12"/>
      <c r="TXW809" s="12"/>
      <c r="TXX809" s="12"/>
      <c r="TXY809" s="12"/>
      <c r="TXZ809" s="12"/>
      <c r="TYA809" s="12"/>
      <c r="TYB809" s="12"/>
      <c r="TYC809" s="12"/>
      <c r="TYD809" s="12"/>
      <c r="TYE809" s="12"/>
      <c r="TYF809" s="12"/>
      <c r="TYG809" s="12"/>
      <c r="TYH809" s="12"/>
      <c r="TYI809" s="12"/>
      <c r="TYJ809" s="12"/>
      <c r="TYK809" s="12"/>
      <c r="TYL809" s="12"/>
      <c r="TYM809" s="12"/>
      <c r="TYN809" s="12"/>
      <c r="TYO809" s="12"/>
      <c r="TYP809" s="12"/>
      <c r="TYQ809" s="12"/>
      <c r="TYR809" s="12"/>
      <c r="TYS809" s="12"/>
      <c r="TYT809" s="12"/>
      <c r="TYU809" s="12"/>
      <c r="TYV809" s="12"/>
      <c r="TYW809" s="12"/>
      <c r="TYX809" s="12"/>
      <c r="TYY809" s="12"/>
      <c r="TYZ809" s="12"/>
      <c r="TZA809" s="12"/>
      <c r="TZB809" s="12"/>
      <c r="TZC809" s="12"/>
      <c r="TZD809" s="12"/>
      <c r="TZE809" s="12"/>
      <c r="TZF809" s="12"/>
      <c r="TZG809" s="12"/>
      <c r="TZH809" s="12"/>
      <c r="TZI809" s="12"/>
      <c r="TZJ809" s="12"/>
      <c r="TZK809" s="12"/>
      <c r="TZL809" s="12"/>
      <c r="TZM809" s="12"/>
      <c r="TZN809" s="12"/>
      <c r="TZO809" s="12"/>
      <c r="TZP809" s="12"/>
      <c r="TZQ809" s="12"/>
      <c r="TZR809" s="12"/>
      <c r="TZS809" s="12"/>
      <c r="TZT809" s="12"/>
      <c r="TZU809" s="12"/>
      <c r="TZV809" s="12"/>
      <c r="TZW809" s="12"/>
      <c r="TZX809" s="12"/>
      <c r="TZY809" s="12"/>
      <c r="TZZ809" s="12"/>
      <c r="UAA809" s="12"/>
      <c r="UAB809" s="12"/>
      <c r="UAC809" s="12"/>
      <c r="UAD809" s="12"/>
      <c r="UAE809" s="12"/>
      <c r="UAF809" s="12"/>
      <c r="UAG809" s="12"/>
      <c r="UAH809" s="12"/>
      <c r="UAI809" s="12"/>
      <c r="UAJ809" s="12"/>
      <c r="UAK809" s="12"/>
      <c r="UAL809" s="12"/>
      <c r="UAM809" s="12"/>
      <c r="UAN809" s="12"/>
      <c r="UAO809" s="12"/>
      <c r="UAP809" s="12"/>
      <c r="UAQ809" s="12"/>
      <c r="UAR809" s="12"/>
      <c r="UAS809" s="12"/>
      <c r="UAT809" s="12"/>
      <c r="UAU809" s="12"/>
      <c r="UAV809" s="12"/>
      <c r="UAW809" s="12"/>
      <c r="UAX809" s="12"/>
      <c r="UAY809" s="12"/>
      <c r="UAZ809" s="12"/>
      <c r="UBA809" s="12"/>
      <c r="UBB809" s="12"/>
      <c r="UBC809" s="12"/>
      <c r="UBD809" s="12"/>
      <c r="UBE809" s="12"/>
      <c r="UBF809" s="12"/>
      <c r="UBG809" s="12"/>
      <c r="UBH809" s="12"/>
      <c r="UBI809" s="12"/>
      <c r="UBJ809" s="12"/>
      <c r="UBK809" s="12"/>
      <c r="UBL809" s="12"/>
      <c r="UBM809" s="12"/>
      <c r="UBN809" s="12"/>
      <c r="UBO809" s="12"/>
      <c r="UBP809" s="12"/>
      <c r="UBQ809" s="12"/>
      <c r="UBR809" s="12"/>
      <c r="UBS809" s="12"/>
      <c r="UBT809" s="12"/>
      <c r="UBU809" s="12"/>
      <c r="UBV809" s="12"/>
      <c r="UBW809" s="12"/>
      <c r="UBX809" s="12"/>
      <c r="UBY809" s="12"/>
      <c r="UBZ809" s="12"/>
      <c r="UCA809" s="12"/>
      <c r="UCB809" s="12"/>
      <c r="UCC809" s="12"/>
      <c r="UCD809" s="12"/>
      <c r="UCE809" s="12"/>
      <c r="UCF809" s="12"/>
      <c r="UCG809" s="12"/>
      <c r="UCH809" s="12"/>
      <c r="UCI809" s="12"/>
      <c r="UCJ809" s="12"/>
      <c r="UCK809" s="12"/>
      <c r="UCL809" s="12"/>
      <c r="UCM809" s="12"/>
      <c r="UCN809" s="12"/>
      <c r="UCO809" s="12"/>
      <c r="UCP809" s="12"/>
      <c r="UCQ809" s="12"/>
      <c r="UCR809" s="12"/>
      <c r="UCS809" s="12"/>
      <c r="UCT809" s="12"/>
      <c r="UCU809" s="12"/>
      <c r="UCV809" s="12"/>
      <c r="UCW809" s="12"/>
      <c r="UCX809" s="12"/>
      <c r="UCY809" s="12"/>
      <c r="UCZ809" s="12"/>
      <c r="UDA809" s="12"/>
      <c r="UDB809" s="12"/>
      <c r="UDC809" s="12"/>
      <c r="UDD809" s="12"/>
      <c r="UDE809" s="12"/>
      <c r="UDF809" s="12"/>
      <c r="UDG809" s="12"/>
      <c r="UDH809" s="12"/>
      <c r="UDI809" s="12"/>
      <c r="UDJ809" s="12"/>
      <c r="UDK809" s="12"/>
      <c r="UDL809" s="12"/>
      <c r="UDM809" s="12"/>
      <c r="UDN809" s="12"/>
      <c r="UDO809" s="12"/>
      <c r="UDP809" s="12"/>
      <c r="UDQ809" s="12"/>
      <c r="UDR809" s="12"/>
      <c r="UDS809" s="12"/>
      <c r="UDT809" s="12"/>
      <c r="UDU809" s="12"/>
      <c r="UDV809" s="12"/>
      <c r="UDW809" s="12"/>
      <c r="UDX809" s="12"/>
      <c r="UDY809" s="12"/>
      <c r="UDZ809" s="12"/>
      <c r="UEA809" s="12"/>
      <c r="UEB809" s="12"/>
      <c r="UEC809" s="12"/>
      <c r="UED809" s="12"/>
      <c r="UEE809" s="12"/>
      <c r="UEF809" s="12"/>
      <c r="UEG809" s="12"/>
      <c r="UEH809" s="12"/>
      <c r="UEI809" s="12"/>
      <c r="UEJ809" s="12"/>
      <c r="UEK809" s="12"/>
      <c r="UEL809" s="12"/>
      <c r="UEM809" s="12"/>
      <c r="UEN809" s="12"/>
      <c r="UEO809" s="12"/>
      <c r="UEP809" s="12"/>
      <c r="UEQ809" s="12"/>
      <c r="UER809" s="12"/>
      <c r="UES809" s="12"/>
      <c r="UET809" s="12"/>
      <c r="UEU809" s="12"/>
      <c r="UEV809" s="12"/>
      <c r="UEW809" s="12"/>
      <c r="UEX809" s="12"/>
      <c r="UEY809" s="12"/>
      <c r="UEZ809" s="12"/>
      <c r="UFA809" s="12"/>
      <c r="UFB809" s="12"/>
      <c r="UFC809" s="12"/>
      <c r="UFD809" s="12"/>
      <c r="UFE809" s="12"/>
      <c r="UFF809" s="12"/>
      <c r="UFG809" s="12"/>
      <c r="UFH809" s="12"/>
      <c r="UFI809" s="12"/>
      <c r="UFJ809" s="12"/>
      <c r="UFK809" s="12"/>
      <c r="UFL809" s="12"/>
      <c r="UFM809" s="12"/>
      <c r="UFN809" s="12"/>
      <c r="UFO809" s="12"/>
      <c r="UFP809" s="12"/>
      <c r="UFQ809" s="12"/>
      <c r="UFR809" s="12"/>
      <c r="UFS809" s="12"/>
      <c r="UFT809" s="12"/>
      <c r="UFU809" s="12"/>
      <c r="UFV809" s="12"/>
      <c r="UFW809" s="12"/>
      <c r="UFX809" s="12"/>
      <c r="UFY809" s="12"/>
      <c r="UFZ809" s="12"/>
      <c r="UGA809" s="12"/>
      <c r="UGB809" s="12"/>
      <c r="UGC809" s="12"/>
      <c r="UGD809" s="12"/>
      <c r="UGE809" s="12"/>
      <c r="UGF809" s="12"/>
      <c r="UGG809" s="12"/>
      <c r="UGH809" s="12"/>
      <c r="UGI809" s="12"/>
      <c r="UGJ809" s="12"/>
      <c r="UGK809" s="12"/>
      <c r="UGL809" s="12"/>
      <c r="UGM809" s="12"/>
      <c r="UGN809" s="12"/>
      <c r="UGO809" s="12"/>
      <c r="UGP809" s="12"/>
      <c r="UGQ809" s="12"/>
      <c r="UGR809" s="12"/>
      <c r="UGS809" s="12"/>
      <c r="UGT809" s="12"/>
      <c r="UGU809" s="12"/>
      <c r="UGV809" s="12"/>
      <c r="UGW809" s="12"/>
      <c r="UGX809" s="12"/>
      <c r="UGY809" s="12"/>
      <c r="UGZ809" s="12"/>
      <c r="UHA809" s="12"/>
      <c r="UHB809" s="12"/>
      <c r="UHC809" s="12"/>
      <c r="UHD809" s="12"/>
      <c r="UHE809" s="12"/>
      <c r="UHF809" s="12"/>
      <c r="UHG809" s="12"/>
      <c r="UHH809" s="12"/>
      <c r="UHI809" s="12"/>
      <c r="UHJ809" s="12"/>
      <c r="UHK809" s="12"/>
      <c r="UHL809" s="12"/>
      <c r="UHM809" s="12"/>
      <c r="UHN809" s="12"/>
      <c r="UHO809" s="12"/>
      <c r="UHP809" s="12"/>
      <c r="UHQ809" s="12"/>
      <c r="UHR809" s="12"/>
      <c r="UHS809" s="12"/>
      <c r="UHT809" s="12"/>
      <c r="UHU809" s="12"/>
      <c r="UHV809" s="12"/>
      <c r="UHW809" s="12"/>
      <c r="UHX809" s="12"/>
      <c r="UHY809" s="12"/>
      <c r="UHZ809" s="12"/>
      <c r="UIA809" s="12"/>
      <c r="UIB809" s="12"/>
      <c r="UIC809" s="12"/>
      <c r="UID809" s="12"/>
      <c r="UIE809" s="12"/>
      <c r="UIF809" s="12"/>
      <c r="UIG809" s="12"/>
      <c r="UIH809" s="12"/>
      <c r="UII809" s="12"/>
      <c r="UIJ809" s="12"/>
      <c r="UIK809" s="12"/>
      <c r="UIL809" s="12"/>
      <c r="UIM809" s="12"/>
      <c r="UIN809" s="12"/>
      <c r="UIO809" s="12"/>
      <c r="UIP809" s="12"/>
      <c r="UIQ809" s="12"/>
      <c r="UIR809" s="12"/>
      <c r="UIS809" s="12"/>
      <c r="UIT809" s="12"/>
      <c r="UIU809" s="12"/>
      <c r="UIV809" s="12"/>
      <c r="UIW809" s="12"/>
      <c r="UIX809" s="12"/>
      <c r="UIY809" s="12"/>
      <c r="UIZ809" s="12"/>
      <c r="UJA809" s="12"/>
      <c r="UJB809" s="12"/>
      <c r="UJC809" s="12"/>
      <c r="UJD809" s="12"/>
      <c r="UJE809" s="12"/>
      <c r="UJF809" s="12"/>
      <c r="UJG809" s="12"/>
      <c r="UJH809" s="12"/>
      <c r="UJI809" s="12"/>
      <c r="UJJ809" s="12"/>
      <c r="UJK809" s="12"/>
      <c r="UJL809" s="12"/>
      <c r="UJM809" s="12"/>
      <c r="UJN809" s="12"/>
      <c r="UJO809" s="12"/>
      <c r="UJP809" s="12"/>
      <c r="UJQ809" s="12"/>
      <c r="UJR809" s="12"/>
      <c r="UJS809" s="12"/>
      <c r="UJT809" s="12"/>
      <c r="UJU809" s="12"/>
      <c r="UJV809" s="12"/>
      <c r="UJW809" s="12"/>
      <c r="UJX809" s="12"/>
      <c r="UJY809" s="12"/>
      <c r="UJZ809" s="12"/>
      <c r="UKA809" s="12"/>
      <c r="UKB809" s="12"/>
      <c r="UKC809" s="12"/>
      <c r="UKD809" s="12"/>
      <c r="UKE809" s="12"/>
      <c r="UKF809" s="12"/>
      <c r="UKG809" s="12"/>
      <c r="UKH809" s="12"/>
      <c r="UKI809" s="12"/>
      <c r="UKJ809" s="12"/>
      <c r="UKK809" s="12"/>
      <c r="UKL809" s="12"/>
      <c r="UKM809" s="12"/>
      <c r="UKN809" s="12"/>
      <c r="UKO809" s="12"/>
      <c r="UKP809" s="12"/>
      <c r="UKQ809" s="12"/>
      <c r="UKR809" s="12"/>
      <c r="UKS809" s="12"/>
      <c r="UKT809" s="12"/>
      <c r="UKU809" s="12"/>
      <c r="UKV809" s="12"/>
      <c r="UKW809" s="12"/>
      <c r="UKX809" s="12"/>
      <c r="UKY809" s="12"/>
      <c r="UKZ809" s="12"/>
      <c r="ULA809" s="12"/>
      <c r="ULB809" s="12"/>
      <c r="ULC809" s="12"/>
      <c r="ULD809" s="12"/>
      <c r="ULE809" s="12"/>
      <c r="ULF809" s="12"/>
      <c r="ULG809" s="12"/>
      <c r="ULH809" s="12"/>
      <c r="ULI809" s="12"/>
      <c r="ULJ809" s="12"/>
      <c r="ULK809" s="12"/>
      <c r="ULL809" s="12"/>
      <c r="ULM809" s="12"/>
      <c r="ULN809" s="12"/>
      <c r="ULO809" s="12"/>
      <c r="ULP809" s="12"/>
      <c r="ULQ809" s="12"/>
      <c r="ULR809" s="12"/>
      <c r="ULS809" s="12"/>
      <c r="ULT809" s="12"/>
      <c r="ULU809" s="12"/>
      <c r="ULV809" s="12"/>
      <c r="ULW809" s="12"/>
      <c r="ULX809" s="12"/>
      <c r="ULY809" s="12"/>
      <c r="ULZ809" s="12"/>
      <c r="UMA809" s="12"/>
      <c r="UMB809" s="12"/>
      <c r="UMC809" s="12"/>
      <c r="UMD809" s="12"/>
      <c r="UME809" s="12"/>
      <c r="UMF809" s="12"/>
      <c r="UMG809" s="12"/>
      <c r="UMH809" s="12"/>
      <c r="UMI809" s="12"/>
      <c r="UMJ809" s="12"/>
      <c r="UMK809" s="12"/>
      <c r="UML809" s="12"/>
      <c r="UMM809" s="12"/>
      <c r="UMN809" s="12"/>
      <c r="UMO809" s="12"/>
      <c r="UMP809" s="12"/>
      <c r="UMQ809" s="12"/>
      <c r="UMR809" s="12"/>
      <c r="UMS809" s="12"/>
      <c r="UMT809" s="12"/>
      <c r="UMU809" s="12"/>
      <c r="UMV809" s="12"/>
      <c r="UMW809" s="12"/>
      <c r="UMX809" s="12"/>
      <c r="UMY809" s="12"/>
      <c r="UMZ809" s="12"/>
      <c r="UNA809" s="12"/>
      <c r="UNB809" s="12"/>
      <c r="UNC809" s="12"/>
      <c r="UND809" s="12"/>
      <c r="UNE809" s="12"/>
      <c r="UNF809" s="12"/>
      <c r="UNG809" s="12"/>
      <c r="UNH809" s="12"/>
      <c r="UNI809" s="12"/>
      <c r="UNJ809" s="12"/>
      <c r="UNK809" s="12"/>
      <c r="UNL809" s="12"/>
      <c r="UNM809" s="12"/>
      <c r="UNN809" s="12"/>
      <c r="UNO809" s="12"/>
      <c r="UNP809" s="12"/>
      <c r="UNQ809" s="12"/>
      <c r="UNR809" s="12"/>
      <c r="UNS809" s="12"/>
      <c r="UNT809" s="12"/>
      <c r="UNU809" s="12"/>
      <c r="UNV809" s="12"/>
      <c r="UNW809" s="12"/>
      <c r="UNX809" s="12"/>
      <c r="UNY809" s="12"/>
      <c r="UNZ809" s="12"/>
      <c r="UOA809" s="12"/>
      <c r="UOB809" s="12"/>
      <c r="UOC809" s="12"/>
      <c r="UOD809" s="12"/>
      <c r="UOE809" s="12"/>
      <c r="UOF809" s="12"/>
      <c r="UOG809" s="12"/>
      <c r="UOH809" s="12"/>
      <c r="UOI809" s="12"/>
      <c r="UOJ809" s="12"/>
      <c r="UOK809" s="12"/>
      <c r="UOL809" s="12"/>
      <c r="UOM809" s="12"/>
      <c r="UON809" s="12"/>
      <c r="UOO809" s="12"/>
      <c r="UOP809" s="12"/>
      <c r="UOQ809" s="12"/>
      <c r="UOR809" s="12"/>
      <c r="UOS809" s="12"/>
      <c r="UOT809" s="12"/>
      <c r="UOU809" s="12"/>
      <c r="UOV809" s="12"/>
      <c r="UOW809" s="12"/>
      <c r="UOX809" s="12"/>
      <c r="UOY809" s="12"/>
      <c r="UOZ809" s="12"/>
      <c r="UPA809" s="12"/>
      <c r="UPB809" s="12"/>
      <c r="UPC809" s="12"/>
      <c r="UPD809" s="12"/>
      <c r="UPE809" s="12"/>
      <c r="UPF809" s="12"/>
      <c r="UPG809" s="12"/>
      <c r="UPH809" s="12"/>
      <c r="UPI809" s="12"/>
      <c r="UPJ809" s="12"/>
      <c r="UPK809" s="12"/>
      <c r="UPL809" s="12"/>
      <c r="UPM809" s="12"/>
      <c r="UPN809" s="12"/>
      <c r="UPO809" s="12"/>
      <c r="UPP809" s="12"/>
      <c r="UPQ809" s="12"/>
      <c r="UPR809" s="12"/>
      <c r="UPS809" s="12"/>
      <c r="UPT809" s="12"/>
      <c r="UPU809" s="12"/>
      <c r="UPV809" s="12"/>
      <c r="UPW809" s="12"/>
      <c r="UPX809" s="12"/>
      <c r="UPY809" s="12"/>
      <c r="UPZ809" s="12"/>
      <c r="UQA809" s="12"/>
      <c r="UQB809" s="12"/>
      <c r="UQC809" s="12"/>
      <c r="UQD809" s="12"/>
      <c r="UQE809" s="12"/>
      <c r="UQF809" s="12"/>
      <c r="UQG809" s="12"/>
      <c r="UQH809" s="12"/>
      <c r="UQI809" s="12"/>
      <c r="UQJ809" s="12"/>
      <c r="UQK809" s="12"/>
      <c r="UQL809" s="12"/>
      <c r="UQM809" s="12"/>
      <c r="UQN809" s="12"/>
      <c r="UQO809" s="12"/>
      <c r="UQP809" s="12"/>
      <c r="UQQ809" s="12"/>
      <c r="UQR809" s="12"/>
      <c r="UQS809" s="12"/>
      <c r="UQT809" s="12"/>
      <c r="UQU809" s="12"/>
      <c r="UQV809" s="12"/>
      <c r="UQW809" s="12"/>
      <c r="UQX809" s="12"/>
      <c r="UQY809" s="12"/>
      <c r="UQZ809" s="12"/>
      <c r="URA809" s="12"/>
      <c r="URB809" s="12"/>
      <c r="URC809" s="12"/>
      <c r="URD809" s="12"/>
      <c r="URE809" s="12"/>
      <c r="URF809" s="12"/>
      <c r="URG809" s="12"/>
      <c r="URH809" s="12"/>
      <c r="URI809" s="12"/>
      <c r="URJ809" s="12"/>
      <c r="URK809" s="12"/>
      <c r="URL809" s="12"/>
      <c r="URM809" s="12"/>
      <c r="URN809" s="12"/>
      <c r="URO809" s="12"/>
      <c r="URP809" s="12"/>
      <c r="URQ809" s="12"/>
      <c r="URR809" s="12"/>
      <c r="URS809" s="12"/>
      <c r="URT809" s="12"/>
      <c r="URU809" s="12"/>
      <c r="URV809" s="12"/>
      <c r="URW809" s="12"/>
      <c r="URX809" s="12"/>
      <c r="URY809" s="12"/>
      <c r="URZ809" s="12"/>
      <c r="USA809" s="12"/>
      <c r="USB809" s="12"/>
      <c r="USC809" s="12"/>
      <c r="USD809" s="12"/>
      <c r="USE809" s="12"/>
      <c r="USF809" s="12"/>
      <c r="USG809" s="12"/>
      <c r="USH809" s="12"/>
      <c r="USI809" s="12"/>
      <c r="USJ809" s="12"/>
      <c r="USK809" s="12"/>
      <c r="USL809" s="12"/>
      <c r="USM809" s="12"/>
      <c r="USN809" s="12"/>
      <c r="USO809" s="12"/>
      <c r="USP809" s="12"/>
      <c r="USQ809" s="12"/>
      <c r="USR809" s="12"/>
      <c r="USS809" s="12"/>
      <c r="UST809" s="12"/>
      <c r="USU809" s="12"/>
      <c r="USV809" s="12"/>
      <c r="USW809" s="12"/>
      <c r="USX809" s="12"/>
      <c r="USY809" s="12"/>
      <c r="USZ809" s="12"/>
      <c r="UTA809" s="12"/>
      <c r="UTB809" s="12"/>
      <c r="UTC809" s="12"/>
      <c r="UTD809" s="12"/>
      <c r="UTE809" s="12"/>
      <c r="UTF809" s="12"/>
      <c r="UTG809" s="12"/>
      <c r="UTH809" s="12"/>
      <c r="UTI809" s="12"/>
      <c r="UTJ809" s="12"/>
      <c r="UTK809" s="12"/>
      <c r="UTL809" s="12"/>
      <c r="UTM809" s="12"/>
      <c r="UTN809" s="12"/>
      <c r="UTO809" s="12"/>
      <c r="UTP809" s="12"/>
      <c r="UTQ809" s="12"/>
      <c r="UTR809" s="12"/>
      <c r="UTS809" s="12"/>
      <c r="UTT809" s="12"/>
      <c r="UTU809" s="12"/>
      <c r="UTV809" s="12"/>
      <c r="UTW809" s="12"/>
      <c r="UTX809" s="12"/>
      <c r="UTY809" s="12"/>
      <c r="UTZ809" s="12"/>
      <c r="UUA809" s="12"/>
      <c r="UUB809" s="12"/>
      <c r="UUC809" s="12"/>
      <c r="UUD809" s="12"/>
      <c r="UUE809" s="12"/>
      <c r="UUF809" s="12"/>
      <c r="UUG809" s="12"/>
      <c r="UUH809" s="12"/>
      <c r="UUI809" s="12"/>
      <c r="UUJ809" s="12"/>
      <c r="UUK809" s="12"/>
      <c r="UUL809" s="12"/>
      <c r="UUM809" s="12"/>
      <c r="UUN809" s="12"/>
      <c r="UUO809" s="12"/>
      <c r="UUP809" s="12"/>
      <c r="UUQ809" s="12"/>
      <c r="UUR809" s="12"/>
      <c r="UUS809" s="12"/>
      <c r="UUT809" s="12"/>
      <c r="UUU809" s="12"/>
      <c r="UUV809" s="12"/>
      <c r="UUW809" s="12"/>
      <c r="UUX809" s="12"/>
      <c r="UUY809" s="12"/>
      <c r="UUZ809" s="12"/>
      <c r="UVA809" s="12"/>
      <c r="UVB809" s="12"/>
      <c r="UVC809" s="12"/>
      <c r="UVD809" s="12"/>
      <c r="UVE809" s="12"/>
      <c r="UVF809" s="12"/>
      <c r="UVG809" s="12"/>
      <c r="UVH809" s="12"/>
      <c r="UVI809" s="12"/>
      <c r="UVJ809" s="12"/>
      <c r="UVK809" s="12"/>
      <c r="UVL809" s="12"/>
      <c r="UVM809" s="12"/>
      <c r="UVN809" s="12"/>
      <c r="UVO809" s="12"/>
      <c r="UVP809" s="12"/>
      <c r="UVQ809" s="12"/>
      <c r="UVR809" s="12"/>
      <c r="UVS809" s="12"/>
      <c r="UVT809" s="12"/>
      <c r="UVU809" s="12"/>
      <c r="UVV809" s="12"/>
      <c r="UVW809" s="12"/>
      <c r="UVX809" s="12"/>
      <c r="UVY809" s="12"/>
      <c r="UVZ809" s="12"/>
      <c r="UWA809" s="12"/>
      <c r="UWB809" s="12"/>
      <c r="UWC809" s="12"/>
      <c r="UWD809" s="12"/>
      <c r="UWE809" s="12"/>
      <c r="UWF809" s="12"/>
      <c r="UWG809" s="12"/>
      <c r="UWH809" s="12"/>
      <c r="UWI809" s="12"/>
      <c r="UWJ809" s="12"/>
      <c r="UWK809" s="12"/>
      <c r="UWL809" s="12"/>
      <c r="UWM809" s="12"/>
      <c r="UWN809" s="12"/>
      <c r="UWO809" s="12"/>
      <c r="UWP809" s="12"/>
      <c r="UWQ809" s="12"/>
      <c r="UWR809" s="12"/>
      <c r="UWS809" s="12"/>
      <c r="UWT809" s="12"/>
      <c r="UWU809" s="12"/>
      <c r="UWV809" s="12"/>
      <c r="UWW809" s="12"/>
      <c r="UWX809" s="12"/>
      <c r="UWY809" s="12"/>
      <c r="UWZ809" s="12"/>
      <c r="UXA809" s="12"/>
      <c r="UXB809" s="12"/>
      <c r="UXC809" s="12"/>
      <c r="UXD809" s="12"/>
      <c r="UXE809" s="12"/>
      <c r="UXF809" s="12"/>
      <c r="UXG809" s="12"/>
      <c r="UXH809" s="12"/>
      <c r="UXI809" s="12"/>
      <c r="UXJ809" s="12"/>
      <c r="UXK809" s="12"/>
      <c r="UXL809" s="12"/>
      <c r="UXM809" s="12"/>
      <c r="UXN809" s="12"/>
      <c r="UXO809" s="12"/>
      <c r="UXP809" s="12"/>
      <c r="UXQ809" s="12"/>
      <c r="UXR809" s="12"/>
      <c r="UXS809" s="12"/>
      <c r="UXT809" s="12"/>
      <c r="UXU809" s="12"/>
      <c r="UXV809" s="12"/>
      <c r="UXW809" s="12"/>
      <c r="UXX809" s="12"/>
      <c r="UXY809" s="12"/>
      <c r="UXZ809" s="12"/>
      <c r="UYA809" s="12"/>
      <c r="UYB809" s="12"/>
      <c r="UYC809" s="12"/>
      <c r="UYD809" s="12"/>
      <c r="UYE809" s="12"/>
      <c r="UYF809" s="12"/>
      <c r="UYG809" s="12"/>
      <c r="UYH809" s="12"/>
      <c r="UYI809" s="12"/>
      <c r="UYJ809" s="12"/>
      <c r="UYK809" s="12"/>
      <c r="UYL809" s="12"/>
      <c r="UYM809" s="12"/>
      <c r="UYN809" s="12"/>
      <c r="UYO809" s="12"/>
      <c r="UYP809" s="12"/>
      <c r="UYQ809" s="12"/>
      <c r="UYR809" s="12"/>
      <c r="UYS809" s="12"/>
      <c r="UYT809" s="12"/>
      <c r="UYU809" s="12"/>
      <c r="UYV809" s="12"/>
      <c r="UYW809" s="12"/>
      <c r="UYX809" s="12"/>
      <c r="UYY809" s="12"/>
      <c r="UYZ809" s="12"/>
      <c r="UZA809" s="12"/>
      <c r="UZB809" s="12"/>
      <c r="UZC809" s="12"/>
      <c r="UZD809" s="12"/>
      <c r="UZE809" s="12"/>
      <c r="UZF809" s="12"/>
      <c r="UZG809" s="12"/>
      <c r="UZH809" s="12"/>
      <c r="UZI809" s="12"/>
      <c r="UZJ809" s="12"/>
      <c r="UZK809" s="12"/>
      <c r="UZL809" s="12"/>
      <c r="UZM809" s="12"/>
      <c r="UZN809" s="12"/>
      <c r="UZO809" s="12"/>
      <c r="UZP809" s="12"/>
      <c r="UZQ809" s="12"/>
      <c r="UZR809" s="12"/>
      <c r="UZS809" s="12"/>
      <c r="UZT809" s="12"/>
      <c r="UZU809" s="12"/>
      <c r="UZV809" s="12"/>
      <c r="UZW809" s="12"/>
      <c r="UZX809" s="12"/>
      <c r="UZY809" s="12"/>
      <c r="UZZ809" s="12"/>
      <c r="VAA809" s="12"/>
      <c r="VAB809" s="12"/>
      <c r="VAC809" s="12"/>
      <c r="VAD809" s="12"/>
      <c r="VAE809" s="12"/>
      <c r="VAF809" s="12"/>
      <c r="VAG809" s="12"/>
      <c r="VAH809" s="12"/>
      <c r="VAI809" s="12"/>
      <c r="VAJ809" s="12"/>
      <c r="VAK809" s="12"/>
      <c r="VAL809" s="12"/>
      <c r="VAM809" s="12"/>
      <c r="VAN809" s="12"/>
      <c r="VAO809" s="12"/>
      <c r="VAP809" s="12"/>
      <c r="VAQ809" s="12"/>
      <c r="VAR809" s="12"/>
      <c r="VAS809" s="12"/>
      <c r="VAT809" s="12"/>
      <c r="VAU809" s="12"/>
      <c r="VAV809" s="12"/>
      <c r="VAW809" s="12"/>
      <c r="VAX809" s="12"/>
      <c r="VAY809" s="12"/>
      <c r="VAZ809" s="12"/>
      <c r="VBA809" s="12"/>
      <c r="VBB809" s="12"/>
      <c r="VBC809" s="12"/>
      <c r="VBD809" s="12"/>
      <c r="VBE809" s="12"/>
      <c r="VBF809" s="12"/>
      <c r="VBG809" s="12"/>
      <c r="VBH809" s="12"/>
      <c r="VBI809" s="12"/>
      <c r="VBJ809" s="12"/>
      <c r="VBK809" s="12"/>
      <c r="VBL809" s="12"/>
      <c r="VBM809" s="12"/>
      <c r="VBN809" s="12"/>
      <c r="VBO809" s="12"/>
      <c r="VBP809" s="12"/>
      <c r="VBQ809" s="12"/>
      <c r="VBR809" s="12"/>
      <c r="VBS809" s="12"/>
      <c r="VBT809" s="12"/>
      <c r="VBU809" s="12"/>
      <c r="VBV809" s="12"/>
      <c r="VBW809" s="12"/>
      <c r="VBX809" s="12"/>
      <c r="VBY809" s="12"/>
      <c r="VBZ809" s="12"/>
      <c r="VCA809" s="12"/>
      <c r="VCB809" s="12"/>
      <c r="VCC809" s="12"/>
      <c r="VCD809" s="12"/>
      <c r="VCE809" s="12"/>
      <c r="VCF809" s="12"/>
      <c r="VCG809" s="12"/>
      <c r="VCH809" s="12"/>
      <c r="VCI809" s="12"/>
      <c r="VCJ809" s="12"/>
      <c r="VCK809" s="12"/>
      <c r="VCL809" s="12"/>
      <c r="VCM809" s="12"/>
      <c r="VCN809" s="12"/>
      <c r="VCO809" s="12"/>
      <c r="VCP809" s="12"/>
      <c r="VCQ809" s="12"/>
      <c r="VCR809" s="12"/>
      <c r="VCS809" s="12"/>
      <c r="VCT809" s="12"/>
      <c r="VCU809" s="12"/>
      <c r="VCV809" s="12"/>
      <c r="VCW809" s="12"/>
      <c r="VCX809" s="12"/>
      <c r="VCY809" s="12"/>
      <c r="VCZ809" s="12"/>
      <c r="VDA809" s="12"/>
      <c r="VDB809" s="12"/>
      <c r="VDC809" s="12"/>
      <c r="VDD809" s="12"/>
      <c r="VDE809" s="12"/>
      <c r="VDF809" s="12"/>
      <c r="VDG809" s="12"/>
      <c r="VDH809" s="12"/>
      <c r="VDI809" s="12"/>
      <c r="VDJ809" s="12"/>
      <c r="VDK809" s="12"/>
      <c r="VDL809" s="12"/>
      <c r="VDM809" s="12"/>
      <c r="VDN809" s="12"/>
      <c r="VDO809" s="12"/>
      <c r="VDP809" s="12"/>
      <c r="VDQ809" s="12"/>
      <c r="VDR809" s="12"/>
      <c r="VDS809" s="12"/>
      <c r="VDT809" s="12"/>
      <c r="VDU809" s="12"/>
      <c r="VDV809" s="12"/>
      <c r="VDW809" s="12"/>
      <c r="VDX809" s="12"/>
      <c r="VDY809" s="12"/>
      <c r="VDZ809" s="12"/>
      <c r="VEA809" s="12"/>
      <c r="VEB809" s="12"/>
      <c r="VEC809" s="12"/>
      <c r="VED809" s="12"/>
      <c r="VEE809" s="12"/>
      <c r="VEF809" s="12"/>
      <c r="VEG809" s="12"/>
      <c r="VEH809" s="12"/>
      <c r="VEI809" s="12"/>
      <c r="VEJ809" s="12"/>
      <c r="VEK809" s="12"/>
      <c r="VEL809" s="12"/>
      <c r="VEM809" s="12"/>
      <c r="VEN809" s="12"/>
      <c r="VEO809" s="12"/>
      <c r="VEP809" s="12"/>
      <c r="VEQ809" s="12"/>
      <c r="VER809" s="12"/>
      <c r="VES809" s="12"/>
      <c r="VET809" s="12"/>
      <c r="VEU809" s="12"/>
      <c r="VEV809" s="12"/>
      <c r="VEW809" s="12"/>
      <c r="VEX809" s="12"/>
      <c r="VEY809" s="12"/>
      <c r="VEZ809" s="12"/>
      <c r="VFA809" s="12"/>
      <c r="VFB809" s="12"/>
      <c r="VFC809" s="12"/>
      <c r="VFD809" s="12"/>
      <c r="VFE809" s="12"/>
      <c r="VFF809" s="12"/>
      <c r="VFG809" s="12"/>
      <c r="VFH809" s="12"/>
      <c r="VFI809" s="12"/>
      <c r="VFJ809" s="12"/>
      <c r="VFK809" s="12"/>
      <c r="VFL809" s="12"/>
      <c r="VFM809" s="12"/>
      <c r="VFN809" s="12"/>
      <c r="VFO809" s="12"/>
      <c r="VFP809" s="12"/>
      <c r="VFQ809" s="12"/>
      <c r="VFR809" s="12"/>
      <c r="VFS809" s="12"/>
      <c r="VFT809" s="12"/>
      <c r="VFU809" s="12"/>
      <c r="VFV809" s="12"/>
      <c r="VFW809" s="12"/>
      <c r="VFX809" s="12"/>
      <c r="VFY809" s="12"/>
      <c r="VFZ809" s="12"/>
      <c r="VGA809" s="12"/>
      <c r="VGB809" s="12"/>
      <c r="VGC809" s="12"/>
      <c r="VGD809" s="12"/>
      <c r="VGE809" s="12"/>
      <c r="VGF809" s="12"/>
      <c r="VGG809" s="12"/>
      <c r="VGH809" s="12"/>
      <c r="VGI809" s="12"/>
      <c r="VGJ809" s="12"/>
      <c r="VGK809" s="12"/>
      <c r="VGL809" s="12"/>
      <c r="VGM809" s="12"/>
      <c r="VGN809" s="12"/>
      <c r="VGO809" s="12"/>
      <c r="VGP809" s="12"/>
      <c r="VGQ809" s="12"/>
      <c r="VGR809" s="12"/>
      <c r="VGS809" s="12"/>
      <c r="VGT809" s="12"/>
      <c r="VGU809" s="12"/>
      <c r="VGV809" s="12"/>
      <c r="VGW809" s="12"/>
      <c r="VGX809" s="12"/>
      <c r="VGY809" s="12"/>
      <c r="VGZ809" s="12"/>
      <c r="VHA809" s="12"/>
      <c r="VHB809" s="12"/>
      <c r="VHC809" s="12"/>
      <c r="VHD809" s="12"/>
      <c r="VHE809" s="12"/>
      <c r="VHF809" s="12"/>
      <c r="VHG809" s="12"/>
      <c r="VHH809" s="12"/>
      <c r="VHI809" s="12"/>
      <c r="VHJ809" s="12"/>
      <c r="VHK809" s="12"/>
      <c r="VHL809" s="12"/>
      <c r="VHM809" s="12"/>
      <c r="VHN809" s="12"/>
      <c r="VHO809" s="12"/>
      <c r="VHP809" s="12"/>
      <c r="VHQ809" s="12"/>
      <c r="VHR809" s="12"/>
      <c r="VHS809" s="12"/>
      <c r="VHT809" s="12"/>
      <c r="VHU809" s="12"/>
      <c r="VHV809" s="12"/>
      <c r="VHW809" s="12"/>
      <c r="VHX809" s="12"/>
      <c r="VHY809" s="12"/>
      <c r="VHZ809" s="12"/>
      <c r="VIA809" s="12"/>
      <c r="VIB809" s="12"/>
      <c r="VIC809" s="12"/>
      <c r="VID809" s="12"/>
      <c r="VIE809" s="12"/>
      <c r="VIF809" s="12"/>
      <c r="VIG809" s="12"/>
      <c r="VIH809" s="12"/>
      <c r="VII809" s="12"/>
      <c r="VIJ809" s="12"/>
      <c r="VIK809" s="12"/>
      <c r="VIL809" s="12"/>
      <c r="VIM809" s="12"/>
      <c r="VIN809" s="12"/>
      <c r="VIO809" s="12"/>
      <c r="VIP809" s="12"/>
      <c r="VIQ809" s="12"/>
      <c r="VIR809" s="12"/>
      <c r="VIS809" s="12"/>
      <c r="VIT809" s="12"/>
      <c r="VIU809" s="12"/>
      <c r="VIV809" s="12"/>
      <c r="VIW809" s="12"/>
      <c r="VIX809" s="12"/>
      <c r="VIY809" s="12"/>
      <c r="VIZ809" s="12"/>
      <c r="VJA809" s="12"/>
      <c r="VJB809" s="12"/>
      <c r="VJC809" s="12"/>
      <c r="VJD809" s="12"/>
      <c r="VJE809" s="12"/>
      <c r="VJF809" s="12"/>
      <c r="VJG809" s="12"/>
      <c r="VJH809" s="12"/>
      <c r="VJI809" s="12"/>
      <c r="VJJ809" s="12"/>
      <c r="VJK809" s="12"/>
      <c r="VJL809" s="12"/>
      <c r="VJM809" s="12"/>
      <c r="VJN809" s="12"/>
      <c r="VJO809" s="12"/>
      <c r="VJP809" s="12"/>
      <c r="VJQ809" s="12"/>
      <c r="VJR809" s="12"/>
      <c r="VJS809" s="12"/>
      <c r="VJT809" s="12"/>
      <c r="VJU809" s="12"/>
      <c r="VJV809" s="12"/>
      <c r="VJW809" s="12"/>
      <c r="VJX809" s="12"/>
      <c r="VJY809" s="12"/>
      <c r="VJZ809" s="12"/>
      <c r="VKA809" s="12"/>
      <c r="VKB809" s="12"/>
      <c r="VKC809" s="12"/>
      <c r="VKD809" s="12"/>
      <c r="VKE809" s="12"/>
      <c r="VKF809" s="12"/>
      <c r="VKG809" s="12"/>
      <c r="VKH809" s="12"/>
      <c r="VKI809" s="12"/>
      <c r="VKJ809" s="12"/>
      <c r="VKK809" s="12"/>
      <c r="VKL809" s="12"/>
      <c r="VKM809" s="12"/>
      <c r="VKN809" s="12"/>
      <c r="VKO809" s="12"/>
      <c r="VKP809" s="12"/>
      <c r="VKQ809" s="12"/>
      <c r="VKR809" s="12"/>
      <c r="VKS809" s="12"/>
      <c r="VKT809" s="12"/>
      <c r="VKU809" s="12"/>
      <c r="VKV809" s="12"/>
      <c r="VKW809" s="12"/>
      <c r="VKX809" s="12"/>
      <c r="VKY809" s="12"/>
      <c r="VKZ809" s="12"/>
      <c r="VLA809" s="12"/>
      <c r="VLB809" s="12"/>
      <c r="VLC809" s="12"/>
      <c r="VLD809" s="12"/>
      <c r="VLE809" s="12"/>
      <c r="VLF809" s="12"/>
      <c r="VLG809" s="12"/>
      <c r="VLH809" s="12"/>
      <c r="VLI809" s="12"/>
      <c r="VLJ809" s="12"/>
      <c r="VLK809" s="12"/>
      <c r="VLL809" s="12"/>
      <c r="VLM809" s="12"/>
      <c r="VLN809" s="12"/>
      <c r="VLO809" s="12"/>
      <c r="VLP809" s="12"/>
      <c r="VLQ809" s="12"/>
      <c r="VLR809" s="12"/>
      <c r="VLS809" s="12"/>
      <c r="VLT809" s="12"/>
      <c r="VLU809" s="12"/>
      <c r="VLV809" s="12"/>
      <c r="VLW809" s="12"/>
      <c r="VLX809" s="12"/>
      <c r="VLY809" s="12"/>
      <c r="VLZ809" s="12"/>
      <c r="VMA809" s="12"/>
      <c r="VMB809" s="12"/>
      <c r="VMC809" s="12"/>
      <c r="VMD809" s="12"/>
      <c r="VME809" s="12"/>
      <c r="VMF809" s="12"/>
      <c r="VMG809" s="12"/>
      <c r="VMH809" s="12"/>
      <c r="VMI809" s="12"/>
      <c r="VMJ809" s="12"/>
      <c r="VMK809" s="12"/>
      <c r="VML809" s="12"/>
      <c r="VMM809" s="12"/>
      <c r="VMN809" s="12"/>
      <c r="VMO809" s="12"/>
      <c r="VMP809" s="12"/>
      <c r="VMQ809" s="12"/>
      <c r="VMR809" s="12"/>
      <c r="VMS809" s="12"/>
      <c r="VMT809" s="12"/>
      <c r="VMU809" s="12"/>
      <c r="VMV809" s="12"/>
      <c r="VMW809" s="12"/>
      <c r="VMX809" s="12"/>
      <c r="VMY809" s="12"/>
      <c r="VMZ809" s="12"/>
      <c r="VNA809" s="12"/>
      <c r="VNB809" s="12"/>
      <c r="VNC809" s="12"/>
      <c r="VND809" s="12"/>
      <c r="VNE809" s="12"/>
      <c r="VNF809" s="12"/>
      <c r="VNG809" s="12"/>
      <c r="VNH809" s="12"/>
      <c r="VNI809" s="12"/>
      <c r="VNJ809" s="12"/>
      <c r="VNK809" s="12"/>
      <c r="VNL809" s="12"/>
      <c r="VNM809" s="12"/>
      <c r="VNN809" s="12"/>
      <c r="VNO809" s="12"/>
      <c r="VNP809" s="12"/>
      <c r="VNQ809" s="12"/>
      <c r="VNR809" s="12"/>
      <c r="VNS809" s="12"/>
      <c r="VNT809" s="12"/>
      <c r="VNU809" s="12"/>
      <c r="VNV809" s="12"/>
      <c r="VNW809" s="12"/>
      <c r="VNX809" s="12"/>
      <c r="VNY809" s="12"/>
      <c r="VNZ809" s="12"/>
      <c r="VOA809" s="12"/>
      <c r="VOB809" s="12"/>
      <c r="VOC809" s="12"/>
      <c r="VOD809" s="12"/>
      <c r="VOE809" s="12"/>
      <c r="VOF809" s="12"/>
      <c r="VOG809" s="12"/>
      <c r="VOH809" s="12"/>
      <c r="VOI809" s="12"/>
      <c r="VOJ809" s="12"/>
      <c r="VOK809" s="12"/>
      <c r="VOL809" s="12"/>
      <c r="VOM809" s="12"/>
      <c r="VON809" s="12"/>
      <c r="VOO809" s="12"/>
      <c r="VOP809" s="12"/>
      <c r="VOQ809" s="12"/>
      <c r="VOR809" s="12"/>
      <c r="VOS809" s="12"/>
      <c r="VOT809" s="12"/>
      <c r="VOU809" s="12"/>
      <c r="VOV809" s="12"/>
      <c r="VOW809" s="12"/>
      <c r="VOX809" s="12"/>
      <c r="VOY809" s="12"/>
      <c r="VOZ809" s="12"/>
      <c r="VPA809" s="12"/>
      <c r="VPB809" s="12"/>
      <c r="VPC809" s="12"/>
      <c r="VPD809" s="12"/>
      <c r="VPE809" s="12"/>
      <c r="VPF809" s="12"/>
      <c r="VPG809" s="12"/>
      <c r="VPH809" s="12"/>
      <c r="VPI809" s="12"/>
      <c r="VPJ809" s="12"/>
      <c r="VPK809" s="12"/>
      <c r="VPL809" s="12"/>
      <c r="VPM809" s="12"/>
      <c r="VPN809" s="12"/>
      <c r="VPO809" s="12"/>
      <c r="VPP809" s="12"/>
      <c r="VPQ809" s="12"/>
      <c r="VPR809" s="12"/>
      <c r="VPS809" s="12"/>
      <c r="VPT809" s="12"/>
      <c r="VPU809" s="12"/>
      <c r="VPV809" s="12"/>
      <c r="VPW809" s="12"/>
      <c r="VPX809" s="12"/>
      <c r="VPY809" s="12"/>
      <c r="VPZ809" s="12"/>
      <c r="VQA809" s="12"/>
      <c r="VQB809" s="12"/>
      <c r="VQC809" s="12"/>
      <c r="VQD809" s="12"/>
      <c r="VQE809" s="12"/>
      <c r="VQF809" s="12"/>
      <c r="VQG809" s="12"/>
      <c r="VQH809" s="12"/>
      <c r="VQI809" s="12"/>
      <c r="VQJ809" s="12"/>
      <c r="VQK809" s="12"/>
      <c r="VQL809" s="12"/>
      <c r="VQM809" s="12"/>
      <c r="VQN809" s="12"/>
      <c r="VQO809" s="12"/>
      <c r="VQP809" s="12"/>
      <c r="VQQ809" s="12"/>
      <c r="VQR809" s="12"/>
      <c r="VQS809" s="12"/>
      <c r="VQT809" s="12"/>
      <c r="VQU809" s="12"/>
      <c r="VQV809" s="12"/>
      <c r="VQW809" s="12"/>
      <c r="VQX809" s="12"/>
      <c r="VQY809" s="12"/>
      <c r="VQZ809" s="12"/>
      <c r="VRA809" s="12"/>
      <c r="VRB809" s="12"/>
      <c r="VRC809" s="12"/>
      <c r="VRD809" s="12"/>
      <c r="VRE809" s="12"/>
      <c r="VRF809" s="12"/>
      <c r="VRG809" s="12"/>
      <c r="VRH809" s="12"/>
      <c r="VRI809" s="12"/>
      <c r="VRJ809" s="12"/>
      <c r="VRK809" s="12"/>
      <c r="VRL809" s="12"/>
      <c r="VRM809" s="12"/>
      <c r="VRN809" s="12"/>
      <c r="VRO809" s="12"/>
      <c r="VRP809" s="12"/>
      <c r="VRQ809" s="12"/>
      <c r="VRR809" s="12"/>
      <c r="VRS809" s="12"/>
      <c r="VRT809" s="12"/>
      <c r="VRU809" s="12"/>
      <c r="VRV809" s="12"/>
      <c r="VRW809" s="12"/>
      <c r="VRX809" s="12"/>
      <c r="VRY809" s="12"/>
      <c r="VRZ809" s="12"/>
      <c r="VSA809" s="12"/>
      <c r="VSB809" s="12"/>
      <c r="VSC809" s="12"/>
      <c r="VSD809" s="12"/>
      <c r="VSE809" s="12"/>
      <c r="VSF809" s="12"/>
      <c r="VSG809" s="12"/>
      <c r="VSH809" s="12"/>
      <c r="VSI809" s="12"/>
      <c r="VSJ809" s="12"/>
      <c r="VSK809" s="12"/>
      <c r="VSL809" s="12"/>
      <c r="VSM809" s="12"/>
      <c r="VSN809" s="12"/>
      <c r="VSO809" s="12"/>
      <c r="VSP809" s="12"/>
      <c r="VSQ809" s="12"/>
      <c r="VSR809" s="12"/>
      <c r="VSS809" s="12"/>
      <c r="VST809" s="12"/>
      <c r="VSU809" s="12"/>
      <c r="VSV809" s="12"/>
      <c r="VSW809" s="12"/>
      <c r="VSX809" s="12"/>
      <c r="VSY809" s="12"/>
      <c r="VSZ809" s="12"/>
      <c r="VTA809" s="12"/>
      <c r="VTB809" s="12"/>
      <c r="VTC809" s="12"/>
      <c r="VTD809" s="12"/>
      <c r="VTE809" s="12"/>
      <c r="VTF809" s="12"/>
      <c r="VTG809" s="12"/>
      <c r="VTH809" s="12"/>
      <c r="VTI809" s="12"/>
      <c r="VTJ809" s="12"/>
      <c r="VTK809" s="12"/>
      <c r="VTL809" s="12"/>
      <c r="VTM809" s="12"/>
      <c r="VTN809" s="12"/>
      <c r="VTO809" s="12"/>
      <c r="VTP809" s="12"/>
      <c r="VTQ809" s="12"/>
      <c r="VTR809" s="12"/>
      <c r="VTS809" s="12"/>
      <c r="VTT809" s="12"/>
      <c r="VTU809" s="12"/>
      <c r="VTV809" s="12"/>
      <c r="VTW809" s="12"/>
      <c r="VTX809" s="12"/>
      <c r="VTY809" s="12"/>
      <c r="VTZ809" s="12"/>
      <c r="VUA809" s="12"/>
      <c r="VUB809" s="12"/>
      <c r="VUC809" s="12"/>
      <c r="VUD809" s="12"/>
      <c r="VUE809" s="12"/>
      <c r="VUF809" s="12"/>
      <c r="VUG809" s="12"/>
      <c r="VUH809" s="12"/>
      <c r="VUI809" s="12"/>
      <c r="VUJ809" s="12"/>
      <c r="VUK809" s="12"/>
      <c r="VUL809" s="12"/>
      <c r="VUM809" s="12"/>
      <c r="VUN809" s="12"/>
      <c r="VUO809" s="12"/>
      <c r="VUP809" s="12"/>
      <c r="VUQ809" s="12"/>
      <c r="VUR809" s="12"/>
      <c r="VUS809" s="12"/>
      <c r="VUT809" s="12"/>
      <c r="VUU809" s="12"/>
      <c r="VUV809" s="12"/>
      <c r="VUW809" s="12"/>
      <c r="VUX809" s="12"/>
      <c r="VUY809" s="12"/>
      <c r="VUZ809" s="12"/>
      <c r="VVA809" s="12"/>
      <c r="VVB809" s="12"/>
      <c r="VVC809" s="12"/>
      <c r="VVD809" s="12"/>
      <c r="VVE809" s="12"/>
      <c r="VVF809" s="12"/>
      <c r="VVG809" s="12"/>
      <c r="VVH809" s="12"/>
      <c r="VVI809" s="12"/>
      <c r="VVJ809" s="12"/>
      <c r="VVK809" s="12"/>
      <c r="VVL809" s="12"/>
      <c r="VVM809" s="12"/>
      <c r="VVN809" s="12"/>
      <c r="VVO809" s="12"/>
      <c r="VVP809" s="12"/>
      <c r="VVQ809" s="12"/>
      <c r="VVR809" s="12"/>
      <c r="VVS809" s="12"/>
      <c r="VVT809" s="12"/>
      <c r="VVU809" s="12"/>
      <c r="VVV809" s="12"/>
      <c r="VVW809" s="12"/>
      <c r="VVX809" s="12"/>
      <c r="VVY809" s="12"/>
      <c r="VVZ809" s="12"/>
      <c r="VWA809" s="12"/>
      <c r="VWB809" s="12"/>
      <c r="VWC809" s="12"/>
      <c r="VWD809" s="12"/>
      <c r="VWE809" s="12"/>
      <c r="VWF809" s="12"/>
      <c r="VWG809" s="12"/>
      <c r="VWH809" s="12"/>
      <c r="VWI809" s="12"/>
      <c r="VWJ809" s="12"/>
      <c r="VWK809" s="12"/>
      <c r="VWL809" s="12"/>
      <c r="VWM809" s="12"/>
      <c r="VWN809" s="12"/>
      <c r="VWO809" s="12"/>
      <c r="VWP809" s="12"/>
      <c r="VWQ809" s="12"/>
      <c r="VWR809" s="12"/>
      <c r="VWS809" s="12"/>
      <c r="VWT809" s="12"/>
      <c r="VWU809" s="12"/>
      <c r="VWV809" s="12"/>
      <c r="VWW809" s="12"/>
      <c r="VWX809" s="12"/>
      <c r="VWY809" s="12"/>
      <c r="VWZ809" s="12"/>
      <c r="VXA809" s="12"/>
      <c r="VXB809" s="12"/>
      <c r="VXC809" s="12"/>
      <c r="VXD809" s="12"/>
      <c r="VXE809" s="12"/>
      <c r="VXF809" s="12"/>
      <c r="VXG809" s="12"/>
      <c r="VXH809" s="12"/>
      <c r="VXI809" s="12"/>
      <c r="VXJ809" s="12"/>
      <c r="VXK809" s="12"/>
      <c r="VXL809" s="12"/>
      <c r="VXM809" s="12"/>
      <c r="VXN809" s="12"/>
      <c r="VXO809" s="12"/>
      <c r="VXP809" s="12"/>
      <c r="VXQ809" s="12"/>
      <c r="VXR809" s="12"/>
      <c r="VXS809" s="12"/>
      <c r="VXT809" s="12"/>
      <c r="VXU809" s="12"/>
      <c r="VXV809" s="12"/>
      <c r="VXW809" s="12"/>
      <c r="VXX809" s="12"/>
      <c r="VXY809" s="12"/>
      <c r="VXZ809" s="12"/>
      <c r="VYA809" s="12"/>
      <c r="VYB809" s="12"/>
      <c r="VYC809" s="12"/>
      <c r="VYD809" s="12"/>
      <c r="VYE809" s="12"/>
      <c r="VYF809" s="12"/>
      <c r="VYG809" s="12"/>
      <c r="VYH809" s="12"/>
      <c r="VYI809" s="12"/>
      <c r="VYJ809" s="12"/>
      <c r="VYK809" s="12"/>
      <c r="VYL809" s="12"/>
      <c r="VYM809" s="12"/>
      <c r="VYN809" s="12"/>
      <c r="VYO809" s="12"/>
      <c r="VYP809" s="12"/>
      <c r="VYQ809" s="12"/>
      <c r="VYR809" s="12"/>
      <c r="VYS809" s="12"/>
      <c r="VYT809" s="12"/>
      <c r="VYU809" s="12"/>
      <c r="VYV809" s="12"/>
      <c r="VYW809" s="12"/>
      <c r="VYX809" s="12"/>
      <c r="VYY809" s="12"/>
      <c r="VYZ809" s="12"/>
      <c r="VZA809" s="12"/>
      <c r="VZB809" s="12"/>
      <c r="VZC809" s="12"/>
      <c r="VZD809" s="12"/>
      <c r="VZE809" s="12"/>
      <c r="VZF809" s="12"/>
      <c r="VZG809" s="12"/>
      <c r="VZH809" s="12"/>
      <c r="VZI809" s="12"/>
      <c r="VZJ809" s="12"/>
      <c r="VZK809" s="12"/>
      <c r="VZL809" s="12"/>
      <c r="VZM809" s="12"/>
      <c r="VZN809" s="12"/>
      <c r="VZO809" s="12"/>
      <c r="VZP809" s="12"/>
      <c r="VZQ809" s="12"/>
      <c r="VZR809" s="12"/>
      <c r="VZS809" s="12"/>
      <c r="VZT809" s="12"/>
      <c r="VZU809" s="12"/>
      <c r="VZV809" s="12"/>
      <c r="VZW809" s="12"/>
      <c r="VZX809" s="12"/>
      <c r="VZY809" s="12"/>
      <c r="VZZ809" s="12"/>
      <c r="WAA809" s="12"/>
      <c r="WAB809" s="12"/>
      <c r="WAC809" s="12"/>
      <c r="WAD809" s="12"/>
      <c r="WAE809" s="12"/>
      <c r="WAF809" s="12"/>
      <c r="WAG809" s="12"/>
      <c r="WAH809" s="12"/>
      <c r="WAI809" s="12"/>
      <c r="WAJ809" s="12"/>
      <c r="WAK809" s="12"/>
      <c r="WAL809" s="12"/>
      <c r="WAM809" s="12"/>
      <c r="WAN809" s="12"/>
      <c r="WAO809" s="12"/>
      <c r="WAP809" s="12"/>
      <c r="WAQ809" s="12"/>
      <c r="WAR809" s="12"/>
      <c r="WAS809" s="12"/>
      <c r="WAT809" s="12"/>
      <c r="WAU809" s="12"/>
      <c r="WAV809" s="12"/>
      <c r="WAW809" s="12"/>
      <c r="WAX809" s="12"/>
      <c r="WAY809" s="12"/>
      <c r="WAZ809" s="12"/>
      <c r="WBA809" s="12"/>
      <c r="WBB809" s="12"/>
      <c r="WBC809" s="12"/>
      <c r="WBD809" s="12"/>
      <c r="WBE809" s="12"/>
      <c r="WBF809" s="12"/>
      <c r="WBG809" s="12"/>
      <c r="WBH809" s="12"/>
      <c r="WBI809" s="12"/>
      <c r="WBJ809" s="12"/>
      <c r="WBK809" s="12"/>
      <c r="WBL809" s="12"/>
      <c r="WBM809" s="12"/>
      <c r="WBN809" s="12"/>
      <c r="WBO809" s="12"/>
      <c r="WBP809" s="12"/>
      <c r="WBQ809" s="12"/>
      <c r="WBR809" s="12"/>
      <c r="WBS809" s="12"/>
      <c r="WBT809" s="12"/>
      <c r="WBU809" s="12"/>
      <c r="WBV809" s="12"/>
      <c r="WBW809" s="12"/>
      <c r="WBX809" s="12"/>
      <c r="WBY809" s="12"/>
      <c r="WBZ809" s="12"/>
      <c r="WCA809" s="12"/>
      <c r="WCB809" s="12"/>
      <c r="WCC809" s="12"/>
      <c r="WCD809" s="12"/>
      <c r="WCE809" s="12"/>
      <c r="WCF809" s="12"/>
      <c r="WCG809" s="12"/>
      <c r="WCH809" s="12"/>
      <c r="WCI809" s="12"/>
      <c r="WCJ809" s="12"/>
      <c r="WCK809" s="12"/>
      <c r="WCL809" s="12"/>
      <c r="WCM809" s="12"/>
      <c r="WCN809" s="12"/>
      <c r="WCO809" s="12"/>
      <c r="WCP809" s="12"/>
      <c r="WCQ809" s="12"/>
      <c r="WCR809" s="12"/>
      <c r="WCS809" s="12"/>
      <c r="WCT809" s="12"/>
      <c r="WCU809" s="12"/>
      <c r="WCV809" s="12"/>
      <c r="WCW809" s="12"/>
      <c r="WCX809" s="12"/>
      <c r="WCY809" s="12"/>
      <c r="WCZ809" s="12"/>
      <c r="WDA809" s="12"/>
      <c r="WDB809" s="12"/>
      <c r="WDC809" s="12"/>
      <c r="WDD809" s="12"/>
      <c r="WDE809" s="12"/>
      <c r="WDF809" s="12"/>
      <c r="WDG809" s="12"/>
      <c r="WDH809" s="12"/>
      <c r="WDI809" s="12"/>
      <c r="WDJ809" s="12"/>
      <c r="WDK809" s="12"/>
      <c r="WDL809" s="12"/>
      <c r="WDM809" s="12"/>
      <c r="WDN809" s="12"/>
      <c r="WDO809" s="12"/>
      <c r="WDP809" s="12"/>
      <c r="WDQ809" s="12"/>
      <c r="WDR809" s="12"/>
      <c r="WDS809" s="12"/>
      <c r="WDT809" s="12"/>
      <c r="WDU809" s="12"/>
      <c r="WDV809" s="12"/>
      <c r="WDW809" s="12"/>
      <c r="WDX809" s="12"/>
      <c r="WDY809" s="12"/>
      <c r="WDZ809" s="12"/>
      <c r="WEA809" s="12"/>
      <c r="WEB809" s="12"/>
      <c r="WEC809" s="12"/>
      <c r="WED809" s="12"/>
      <c r="WEE809" s="12"/>
      <c r="WEF809" s="12"/>
      <c r="WEG809" s="12"/>
      <c r="WEH809" s="12"/>
      <c r="WEI809" s="12"/>
      <c r="WEJ809" s="12"/>
      <c r="WEK809" s="12"/>
      <c r="WEL809" s="12"/>
      <c r="WEM809" s="12"/>
      <c r="WEN809" s="12"/>
      <c r="WEO809" s="12"/>
      <c r="WEP809" s="12"/>
      <c r="WEQ809" s="12"/>
      <c r="WER809" s="12"/>
      <c r="WES809" s="12"/>
      <c r="WET809" s="12"/>
      <c r="WEU809" s="12"/>
      <c r="WEV809" s="12"/>
      <c r="WEW809" s="12"/>
      <c r="WEX809" s="12"/>
      <c r="WEY809" s="12"/>
      <c r="WEZ809" s="12"/>
      <c r="WFA809" s="12"/>
      <c r="WFB809" s="12"/>
      <c r="WFC809" s="12"/>
      <c r="WFD809" s="12"/>
      <c r="WFE809" s="12"/>
      <c r="WFF809" s="12"/>
      <c r="WFG809" s="12"/>
      <c r="WFH809" s="12"/>
      <c r="WFI809" s="12"/>
      <c r="WFJ809" s="12"/>
      <c r="WFK809" s="12"/>
      <c r="WFL809" s="12"/>
      <c r="WFM809" s="12"/>
      <c r="WFN809" s="12"/>
      <c r="WFO809" s="12"/>
      <c r="WFP809" s="12"/>
      <c r="WFQ809" s="12"/>
      <c r="WFR809" s="12"/>
      <c r="WFS809" s="12"/>
      <c r="WFT809" s="12"/>
      <c r="WFU809" s="12"/>
      <c r="WFV809" s="12"/>
      <c r="WFW809" s="12"/>
      <c r="WFX809" s="12"/>
      <c r="WFY809" s="12"/>
      <c r="WFZ809" s="12"/>
      <c r="WGA809" s="12"/>
      <c r="WGB809" s="12"/>
      <c r="WGC809" s="12"/>
      <c r="WGD809" s="12"/>
      <c r="WGE809" s="12"/>
      <c r="WGF809" s="12"/>
      <c r="WGG809" s="12"/>
      <c r="WGH809" s="12"/>
      <c r="WGI809" s="12"/>
      <c r="WGJ809" s="12"/>
      <c r="WGK809" s="12"/>
      <c r="WGL809" s="12"/>
      <c r="WGM809" s="12"/>
      <c r="WGN809" s="12"/>
      <c r="WGO809" s="12"/>
      <c r="WGP809" s="12"/>
      <c r="WGQ809" s="12"/>
      <c r="WGR809" s="12"/>
      <c r="WGS809" s="12"/>
      <c r="WGT809" s="12"/>
      <c r="WGU809" s="12"/>
      <c r="WGV809" s="12"/>
      <c r="WGW809" s="12"/>
      <c r="WGX809" s="12"/>
      <c r="WGY809" s="12"/>
      <c r="WGZ809" s="12"/>
      <c r="WHA809" s="12"/>
      <c r="WHB809" s="12"/>
      <c r="WHC809" s="12"/>
      <c r="WHD809" s="12"/>
      <c r="WHE809" s="12"/>
      <c r="WHF809" s="12"/>
      <c r="WHG809" s="12"/>
      <c r="WHH809" s="12"/>
      <c r="WHI809" s="12"/>
      <c r="WHJ809" s="12"/>
      <c r="WHK809" s="12"/>
      <c r="WHL809" s="12"/>
      <c r="WHM809" s="12"/>
      <c r="WHN809" s="12"/>
      <c r="WHO809" s="12"/>
      <c r="WHP809" s="12"/>
      <c r="WHQ809" s="12"/>
      <c r="WHR809" s="12"/>
      <c r="WHS809" s="12"/>
      <c r="WHT809" s="12"/>
      <c r="WHU809" s="12"/>
      <c r="WHV809" s="12"/>
      <c r="WHW809" s="12"/>
      <c r="WHX809" s="12"/>
      <c r="WHY809" s="12"/>
      <c r="WHZ809" s="12"/>
      <c r="WIA809" s="12"/>
      <c r="WIB809" s="12"/>
      <c r="WIC809" s="12"/>
      <c r="WID809" s="12"/>
      <c r="WIE809" s="12"/>
      <c r="WIF809" s="12"/>
      <c r="WIG809" s="12"/>
      <c r="WIH809" s="12"/>
      <c r="WII809" s="12"/>
      <c r="WIJ809" s="12"/>
      <c r="WIK809" s="12"/>
      <c r="WIL809" s="12"/>
      <c r="WIM809" s="12"/>
      <c r="WIN809" s="12"/>
      <c r="WIO809" s="12"/>
      <c r="WIP809" s="12"/>
      <c r="WIQ809" s="12"/>
      <c r="WIR809" s="12"/>
      <c r="WIS809" s="12"/>
      <c r="WIT809" s="12"/>
      <c r="WIU809" s="12"/>
      <c r="WIV809" s="12"/>
      <c r="WIW809" s="12"/>
      <c r="WIX809" s="12"/>
      <c r="WIY809" s="12"/>
      <c r="WIZ809" s="12"/>
      <c r="WJA809" s="12"/>
      <c r="WJB809" s="12"/>
      <c r="WJC809" s="12"/>
      <c r="WJD809" s="12"/>
      <c r="WJE809" s="12"/>
      <c r="WJF809" s="12"/>
      <c r="WJG809" s="12"/>
      <c r="WJH809" s="12"/>
      <c r="WJI809" s="12"/>
      <c r="WJJ809" s="12"/>
      <c r="WJK809" s="12"/>
      <c r="WJL809" s="12"/>
      <c r="WJM809" s="12"/>
      <c r="WJN809" s="12"/>
      <c r="WJO809" s="12"/>
      <c r="WJP809" s="12"/>
      <c r="WJQ809" s="12"/>
      <c r="WJR809" s="12"/>
      <c r="WJS809" s="12"/>
      <c r="WJT809" s="12"/>
      <c r="WJU809" s="12"/>
      <c r="WJV809" s="12"/>
      <c r="WJW809" s="12"/>
      <c r="WJX809" s="12"/>
      <c r="WJY809" s="12"/>
      <c r="WJZ809" s="12"/>
      <c r="WKA809" s="12"/>
      <c r="WKB809" s="12"/>
      <c r="WKC809" s="12"/>
      <c r="WKD809" s="12"/>
      <c r="WKE809" s="12"/>
      <c r="WKF809" s="12"/>
      <c r="WKG809" s="12"/>
      <c r="WKH809" s="12"/>
      <c r="WKI809" s="12"/>
      <c r="WKJ809" s="12"/>
      <c r="WKK809" s="12"/>
      <c r="WKL809" s="12"/>
      <c r="WKM809" s="12"/>
      <c r="WKN809" s="12"/>
      <c r="WKO809" s="12"/>
      <c r="WKP809" s="12"/>
      <c r="WKQ809" s="12"/>
      <c r="WKR809" s="12"/>
      <c r="WKS809" s="12"/>
      <c r="WKT809" s="12"/>
      <c r="WKU809" s="12"/>
      <c r="WKV809" s="12"/>
      <c r="WKW809" s="12"/>
      <c r="WKX809" s="12"/>
      <c r="WKY809" s="12"/>
      <c r="WKZ809" s="12"/>
      <c r="WLA809" s="12"/>
      <c r="WLB809" s="12"/>
      <c r="WLC809" s="12"/>
      <c r="WLD809" s="12"/>
      <c r="WLE809" s="12"/>
      <c r="WLF809" s="12"/>
      <c r="WLG809" s="12"/>
      <c r="WLH809" s="12"/>
      <c r="WLI809" s="12"/>
      <c r="WLJ809" s="12"/>
      <c r="WLK809" s="12"/>
      <c r="WLL809" s="12"/>
      <c r="WLM809" s="12"/>
      <c r="WLN809" s="12"/>
      <c r="WLO809" s="12"/>
      <c r="WLP809" s="12"/>
      <c r="WLQ809" s="12"/>
      <c r="WLR809" s="12"/>
      <c r="WLS809" s="12"/>
      <c r="WLT809" s="12"/>
      <c r="WLU809" s="12"/>
      <c r="WLV809" s="12"/>
      <c r="WLW809" s="12"/>
      <c r="WLX809" s="12"/>
      <c r="WLY809" s="12"/>
      <c r="WLZ809" s="12"/>
      <c r="WMA809" s="12"/>
      <c r="WMB809" s="12"/>
      <c r="WMC809" s="12"/>
      <c r="WMD809" s="12"/>
      <c r="WME809" s="12"/>
      <c r="WMF809" s="12"/>
      <c r="WMG809" s="12"/>
      <c r="WMH809" s="12"/>
      <c r="WMI809" s="12"/>
      <c r="WMJ809" s="12"/>
      <c r="WMK809" s="12"/>
      <c r="WML809" s="12"/>
      <c r="WMM809" s="12"/>
      <c r="WMN809" s="12"/>
      <c r="WMO809" s="12"/>
      <c r="WMP809" s="12"/>
      <c r="WMQ809" s="12"/>
      <c r="WMR809" s="12"/>
      <c r="WMS809" s="12"/>
      <c r="WMT809" s="12"/>
      <c r="WMU809" s="12"/>
      <c r="WMV809" s="12"/>
      <c r="WMW809" s="12"/>
      <c r="WMX809" s="12"/>
      <c r="WMY809" s="12"/>
      <c r="WMZ809" s="12"/>
      <c r="WNA809" s="12"/>
      <c r="WNB809" s="12"/>
      <c r="WNC809" s="12"/>
      <c r="WND809" s="12"/>
      <c r="WNE809" s="12"/>
      <c r="WNF809" s="12"/>
      <c r="WNG809" s="12"/>
      <c r="WNH809" s="12"/>
      <c r="WNI809" s="12"/>
      <c r="WNJ809" s="12"/>
      <c r="WNK809" s="12"/>
      <c r="WNL809" s="12"/>
      <c r="WNM809" s="12"/>
      <c r="WNN809" s="12"/>
      <c r="WNO809" s="12"/>
      <c r="WNP809" s="12"/>
      <c r="WNQ809" s="12"/>
      <c r="WNR809" s="12"/>
      <c r="WNS809" s="12"/>
      <c r="WNT809" s="12"/>
      <c r="WNU809" s="12"/>
      <c r="WNV809" s="12"/>
      <c r="WNW809" s="12"/>
      <c r="WNX809" s="12"/>
      <c r="WNY809" s="12"/>
      <c r="WNZ809" s="12"/>
      <c r="WOA809" s="12"/>
      <c r="WOB809" s="12"/>
      <c r="WOC809" s="12"/>
      <c r="WOD809" s="12"/>
      <c r="WOE809" s="12"/>
      <c r="WOF809" s="12"/>
      <c r="WOG809" s="12"/>
      <c r="WOH809" s="12"/>
      <c r="WOI809" s="12"/>
      <c r="WOJ809" s="12"/>
      <c r="WOK809" s="12"/>
      <c r="WOL809" s="12"/>
      <c r="WOM809" s="12"/>
      <c r="WON809" s="12"/>
      <c r="WOO809" s="12"/>
      <c r="WOP809" s="12"/>
      <c r="WOQ809" s="12"/>
      <c r="WOR809" s="12"/>
      <c r="WOS809" s="12"/>
      <c r="WOT809" s="12"/>
      <c r="WOU809" s="12"/>
      <c r="WOV809" s="12"/>
      <c r="WOW809" s="12"/>
      <c r="WOX809" s="12"/>
      <c r="WOY809" s="12"/>
      <c r="WOZ809" s="12"/>
      <c r="WPA809" s="12"/>
      <c r="WPB809" s="12"/>
      <c r="WPC809" s="12"/>
      <c r="WPD809" s="12"/>
      <c r="WPE809" s="12"/>
      <c r="WPF809" s="12"/>
      <c r="WPG809" s="12"/>
      <c r="WPH809" s="12"/>
      <c r="WPI809" s="12"/>
      <c r="WPJ809" s="12"/>
      <c r="WPK809" s="12"/>
      <c r="WPL809" s="12"/>
      <c r="WPM809" s="12"/>
      <c r="WPN809" s="12"/>
      <c r="WPO809" s="12"/>
      <c r="WPP809" s="12"/>
      <c r="WPQ809" s="12"/>
      <c r="WPR809" s="12"/>
      <c r="WPS809" s="12"/>
      <c r="WPT809" s="12"/>
      <c r="WPU809" s="12"/>
      <c r="WPV809" s="12"/>
      <c r="WPW809" s="12"/>
      <c r="WPX809" s="12"/>
      <c r="WPY809" s="12"/>
      <c r="WPZ809" s="12"/>
      <c r="WQA809" s="12"/>
      <c r="WQB809" s="12"/>
      <c r="WQC809" s="12"/>
      <c r="WQD809" s="12"/>
      <c r="WQE809" s="12"/>
      <c r="WQF809" s="12"/>
      <c r="WQG809" s="12"/>
      <c r="WQH809" s="12"/>
      <c r="WQI809" s="12"/>
      <c r="WQJ809" s="12"/>
      <c r="WQK809" s="12"/>
      <c r="WQL809" s="12"/>
      <c r="WQM809" s="12"/>
      <c r="WQN809" s="12"/>
      <c r="WQO809" s="12"/>
      <c r="WQP809" s="12"/>
      <c r="WQQ809" s="12"/>
      <c r="WQR809" s="12"/>
      <c r="WQS809" s="12"/>
      <c r="WQT809" s="12"/>
      <c r="WQU809" s="12"/>
      <c r="WQV809" s="12"/>
      <c r="WQW809" s="12"/>
      <c r="WQX809" s="12"/>
      <c r="WQY809" s="12"/>
      <c r="WQZ809" s="12"/>
      <c r="WRA809" s="12"/>
      <c r="WRB809" s="12"/>
      <c r="WRC809" s="12"/>
      <c r="WRD809" s="12"/>
      <c r="WRE809" s="12"/>
      <c r="WRF809" s="12"/>
      <c r="WRG809" s="12"/>
      <c r="WRH809" s="12"/>
      <c r="WRI809" s="12"/>
      <c r="WRJ809" s="12"/>
      <c r="WRK809" s="12"/>
      <c r="WRL809" s="12"/>
      <c r="WRM809" s="12"/>
      <c r="WRN809" s="12"/>
      <c r="WRO809" s="12"/>
      <c r="WRP809" s="12"/>
      <c r="WRQ809" s="12"/>
      <c r="WRR809" s="12"/>
      <c r="WRS809" s="12"/>
      <c r="WRT809" s="12"/>
      <c r="WRU809" s="12"/>
      <c r="WRV809" s="12"/>
      <c r="WRW809" s="12"/>
      <c r="WRX809" s="12"/>
      <c r="WRY809" s="12"/>
      <c r="WRZ809" s="12"/>
      <c r="WSA809" s="12"/>
      <c r="WSB809" s="12"/>
      <c r="WSC809" s="12"/>
      <c r="WSD809" s="12"/>
      <c r="WSE809" s="12"/>
      <c r="WSF809" s="12"/>
      <c r="WSG809" s="12"/>
      <c r="WSH809" s="12"/>
      <c r="WSI809" s="12"/>
      <c r="WSJ809" s="12"/>
      <c r="WSK809" s="12"/>
      <c r="WSL809" s="12"/>
      <c r="WSM809" s="12"/>
      <c r="WSN809" s="12"/>
      <c r="WSO809" s="12"/>
      <c r="WSP809" s="12"/>
      <c r="WSQ809" s="12"/>
      <c r="WSR809" s="12"/>
      <c r="WSS809" s="12"/>
      <c r="WST809" s="12"/>
      <c r="WSU809" s="12"/>
      <c r="WSV809" s="12"/>
      <c r="WSW809" s="12"/>
      <c r="WSX809" s="12"/>
      <c r="WSY809" s="12"/>
      <c r="WSZ809" s="12"/>
      <c r="WTA809" s="12"/>
      <c r="WTB809" s="12"/>
      <c r="WTC809" s="12"/>
      <c r="WTD809" s="12"/>
      <c r="WTE809" s="12"/>
      <c r="WTF809" s="12"/>
      <c r="WTG809" s="12"/>
      <c r="WTH809" s="12"/>
      <c r="WTI809" s="12"/>
      <c r="WTJ809" s="12"/>
      <c r="WTK809" s="12"/>
      <c r="WTL809" s="12"/>
      <c r="WTM809" s="12"/>
      <c r="WTN809" s="12"/>
      <c r="WTO809" s="12"/>
      <c r="WTP809" s="12"/>
      <c r="WTQ809" s="12"/>
      <c r="WTR809" s="12"/>
      <c r="WTS809" s="12"/>
      <c r="WTT809" s="12"/>
      <c r="WTU809" s="12"/>
      <c r="WTV809" s="12"/>
      <c r="WTW809" s="12"/>
      <c r="WTX809" s="12"/>
      <c r="WTY809" s="12"/>
      <c r="WTZ809" s="12"/>
      <c r="WUA809" s="12"/>
      <c r="WUB809" s="12"/>
      <c r="WUC809" s="12"/>
      <c r="WUD809" s="12"/>
      <c r="WUE809" s="12"/>
      <c r="WUF809" s="12"/>
      <c r="WUG809" s="12"/>
      <c r="WUH809" s="12"/>
      <c r="WUI809" s="12"/>
      <c r="WUJ809" s="12"/>
      <c r="WUK809" s="12"/>
      <c r="WUL809" s="12"/>
      <c r="WUM809" s="12"/>
      <c r="WUN809" s="12"/>
      <c r="WUO809" s="12"/>
      <c r="WUP809" s="12"/>
      <c r="WUQ809" s="12"/>
      <c r="WUR809" s="12"/>
      <c r="WUS809" s="12"/>
      <c r="WUT809" s="12"/>
      <c r="WUU809" s="12"/>
      <c r="WUV809" s="12"/>
      <c r="WUW809" s="12"/>
      <c r="WUX809" s="12"/>
      <c r="WUY809" s="12"/>
      <c r="WUZ809" s="12"/>
      <c r="WVA809" s="12"/>
      <c r="WVB809" s="12"/>
      <c r="WVC809" s="12"/>
      <c r="WVD809" s="12"/>
      <c r="WVE809" s="12"/>
      <c r="WVF809" s="12"/>
      <c r="WVG809" s="12"/>
      <c r="WVH809" s="12"/>
      <c r="WVI809" s="12"/>
      <c r="WVJ809" s="12"/>
      <c r="WVK809" s="12"/>
      <c r="WVL809" s="12"/>
      <c r="WVM809" s="12"/>
      <c r="WVN809" s="12"/>
      <c r="WVO809" s="12"/>
      <c r="WVP809" s="12"/>
      <c r="WVQ809" s="12"/>
      <c r="WVR809" s="12"/>
      <c r="WVS809" s="12"/>
      <c r="WVT809" s="12"/>
      <c r="WVU809" s="12"/>
      <c r="WVV809" s="12"/>
      <c r="WVW809" s="12"/>
      <c r="WVX809" s="12"/>
      <c r="WVY809" s="12"/>
      <c r="WVZ809" s="12"/>
      <c r="WWA809" s="12"/>
      <c r="WWB809" s="12"/>
      <c r="WWC809" s="12"/>
      <c r="WWD809" s="12"/>
      <c r="WWE809" s="12"/>
      <c r="WWF809" s="12"/>
      <c r="WWG809" s="12"/>
      <c r="WWH809" s="12"/>
      <c r="WWI809" s="12"/>
      <c r="WWJ809" s="12"/>
      <c r="WWK809" s="12"/>
      <c r="WWL809" s="12"/>
      <c r="WWM809" s="12"/>
      <c r="WWN809" s="12"/>
      <c r="WWO809" s="12"/>
      <c r="WWP809" s="12"/>
      <c r="WWQ809" s="12"/>
      <c r="WWR809" s="12"/>
      <c r="WWS809" s="12"/>
      <c r="WWT809" s="12"/>
      <c r="WWU809" s="12"/>
      <c r="WWV809" s="12"/>
      <c r="WWW809" s="12"/>
      <c r="WWX809" s="12"/>
      <c r="WWY809" s="12"/>
      <c r="WWZ809" s="12"/>
      <c r="WXA809" s="12"/>
      <c r="WXB809" s="12"/>
      <c r="WXC809" s="12"/>
      <c r="WXD809" s="12"/>
      <c r="WXE809" s="12"/>
      <c r="WXF809" s="12"/>
      <c r="WXG809" s="12"/>
      <c r="WXH809" s="12"/>
      <c r="WXI809" s="12"/>
      <c r="WXJ809" s="12"/>
      <c r="WXK809" s="12"/>
      <c r="WXL809" s="12"/>
      <c r="WXM809" s="12"/>
      <c r="WXN809" s="12"/>
      <c r="WXO809" s="12"/>
      <c r="WXP809" s="12"/>
      <c r="WXQ809" s="12"/>
      <c r="WXR809" s="12"/>
      <c r="WXS809" s="12"/>
      <c r="WXT809" s="12"/>
      <c r="WXU809" s="12"/>
      <c r="WXV809" s="12"/>
      <c r="WXW809" s="12"/>
      <c r="WXX809" s="12"/>
      <c r="WXY809" s="12"/>
      <c r="WXZ809" s="12"/>
      <c r="WYA809" s="12"/>
      <c r="WYB809" s="12"/>
      <c r="WYC809" s="12"/>
      <c r="WYD809" s="12"/>
      <c r="WYE809" s="12"/>
      <c r="WYF809" s="12"/>
      <c r="WYG809" s="12"/>
      <c r="WYH809" s="12"/>
      <c r="WYI809" s="12"/>
      <c r="WYJ809" s="12"/>
      <c r="WYK809" s="12"/>
      <c r="WYL809" s="12"/>
      <c r="WYM809" s="12"/>
      <c r="WYN809" s="12"/>
      <c r="WYO809" s="12"/>
      <c r="WYP809" s="12"/>
      <c r="WYQ809" s="12"/>
      <c r="WYR809" s="12"/>
      <c r="WYS809" s="12"/>
      <c r="WYT809" s="12"/>
      <c r="WYU809" s="12"/>
      <c r="WYV809" s="12"/>
      <c r="WYW809" s="12"/>
      <c r="WYX809" s="12"/>
      <c r="WYY809" s="12"/>
      <c r="WYZ809" s="12"/>
      <c r="WZA809" s="12"/>
      <c r="WZB809" s="12"/>
      <c r="WZC809" s="12"/>
      <c r="WZD809" s="12"/>
      <c r="WZE809" s="12"/>
      <c r="WZF809" s="12"/>
      <c r="WZG809" s="12"/>
      <c r="WZH809" s="12"/>
      <c r="WZI809" s="12"/>
      <c r="WZJ809" s="12"/>
      <c r="WZK809" s="12"/>
      <c r="WZL809" s="12"/>
      <c r="WZM809" s="12"/>
      <c r="WZN809" s="12"/>
      <c r="WZO809" s="12"/>
      <c r="WZP809" s="12"/>
      <c r="WZQ809" s="12"/>
      <c r="WZR809" s="12"/>
      <c r="WZS809" s="12"/>
      <c r="WZT809" s="12"/>
      <c r="WZU809" s="12"/>
      <c r="WZV809" s="12"/>
      <c r="WZW809" s="12"/>
      <c r="WZX809" s="12"/>
      <c r="WZY809" s="12"/>
      <c r="WZZ809" s="12"/>
      <c r="XAA809" s="12"/>
      <c r="XAB809" s="12"/>
      <c r="XAC809" s="12"/>
      <c r="XAD809" s="12"/>
      <c r="XAE809" s="12"/>
      <c r="XAF809" s="12"/>
      <c r="XAG809" s="12"/>
      <c r="XAH809" s="12"/>
      <c r="XAI809" s="12"/>
      <c r="XAJ809" s="12"/>
      <c r="XAK809" s="12"/>
      <c r="XAL809" s="12"/>
      <c r="XAM809" s="12"/>
      <c r="XAN809" s="12"/>
      <c r="XAO809" s="12"/>
      <c r="XAP809" s="12"/>
      <c r="XAQ809" s="12"/>
      <c r="XAR809" s="12"/>
      <c r="XAS809" s="12"/>
      <c r="XAT809" s="12"/>
      <c r="XAU809" s="12"/>
      <c r="XAV809" s="12"/>
      <c r="XAW809" s="12"/>
      <c r="XAX809" s="12"/>
      <c r="XAY809" s="12"/>
      <c r="XAZ809" s="12"/>
      <c r="XBA809" s="12"/>
      <c r="XBB809" s="12"/>
      <c r="XBC809" s="12"/>
      <c r="XBD809" s="12"/>
      <c r="XBE809" s="12"/>
      <c r="XBF809" s="12"/>
      <c r="XBG809" s="12"/>
      <c r="XBH809" s="12"/>
      <c r="XBI809" s="12"/>
      <c r="XBJ809" s="12"/>
      <c r="XBK809" s="12"/>
      <c r="XBL809" s="12"/>
      <c r="XBM809" s="12"/>
      <c r="XBN809" s="12"/>
      <c r="XBO809" s="12"/>
      <c r="XBP809" s="12"/>
      <c r="XBQ809" s="12"/>
      <c r="XBR809" s="12"/>
      <c r="XBS809" s="12"/>
      <c r="XBT809" s="12"/>
      <c r="XBU809" s="12"/>
      <c r="XBV809" s="12"/>
      <c r="XBW809" s="12"/>
      <c r="XBX809" s="12"/>
      <c r="XBY809" s="12"/>
      <c r="XBZ809" s="12"/>
      <c r="XCA809" s="12"/>
      <c r="XCB809" s="12"/>
      <c r="XCC809" s="12"/>
      <c r="XCD809" s="12"/>
      <c r="XCE809" s="12"/>
      <c r="XCF809" s="12"/>
      <c r="XCG809" s="12"/>
      <c r="XCH809" s="12"/>
      <c r="XCI809" s="12"/>
      <c r="XCJ809" s="12"/>
      <c r="XCK809" s="12"/>
      <c r="XCL809" s="12"/>
      <c r="XCM809" s="12"/>
      <c r="XCN809" s="12"/>
      <c r="XCO809" s="12"/>
      <c r="XCP809" s="12"/>
      <c r="XCQ809" s="12"/>
      <c r="XCR809" s="12"/>
      <c r="XCS809" s="12"/>
      <c r="XCT809" s="12"/>
      <c r="XCU809" s="12"/>
      <c r="XCV809" s="12"/>
      <c r="XCW809" s="12"/>
      <c r="XCX809" s="12"/>
      <c r="XCY809" s="12"/>
      <c r="XCZ809" s="12"/>
      <c r="XDA809" s="12"/>
      <c r="XDB809" s="12"/>
      <c r="XDC809" s="12"/>
      <c r="XDD809" s="12"/>
      <c r="XDE809" s="12"/>
      <c r="XDF809" s="12"/>
      <c r="XDG809" s="12"/>
      <c r="XDH809" s="12"/>
      <c r="XDI809" s="12"/>
      <c r="XDJ809" s="12"/>
      <c r="XDK809" s="12"/>
      <c r="XDL809" s="12"/>
      <c r="XDM809" s="12"/>
      <c r="XDN809" s="12"/>
      <c r="XDO809" s="12"/>
      <c r="XDP809" s="12"/>
      <c r="XDQ809" s="12"/>
      <c r="XDR809" s="12"/>
      <c r="XDS809" s="12"/>
      <c r="XDT809" s="12"/>
    </row>
    <row r="810" s="12" customFormat="1" ht="36" spans="1:23">
      <c r="A810" s="35">
        <v>801</v>
      </c>
      <c r="B810" s="73" t="s">
        <v>2435</v>
      </c>
      <c r="C810" s="36" t="s">
        <v>31</v>
      </c>
      <c r="D810" s="193" t="s">
        <v>34</v>
      </c>
      <c r="E810" s="194" t="s">
        <v>1049</v>
      </c>
      <c r="F810" s="37">
        <v>44378</v>
      </c>
      <c r="G810" s="37">
        <v>44501</v>
      </c>
      <c r="H810" s="36" t="s">
        <v>2414</v>
      </c>
      <c r="I810" s="69" t="s">
        <v>2438</v>
      </c>
      <c r="J810" s="73">
        <v>40</v>
      </c>
      <c r="K810" s="73"/>
      <c r="L810" s="73">
        <v>40</v>
      </c>
      <c r="M810" s="197"/>
      <c r="N810" s="197"/>
      <c r="O810" s="53">
        <v>1</v>
      </c>
      <c r="P810" s="69">
        <v>15</v>
      </c>
      <c r="Q810" s="69">
        <v>56</v>
      </c>
      <c r="R810" s="197">
        <v>1</v>
      </c>
      <c r="S810" s="69">
        <v>15</v>
      </c>
      <c r="T810" s="69">
        <v>56</v>
      </c>
      <c r="U810" s="193" t="s">
        <v>2439</v>
      </c>
      <c r="V810" s="42" t="s">
        <v>39</v>
      </c>
      <c r="W810" s="36" t="s">
        <v>54</v>
      </c>
    </row>
    <row r="811" s="12" customFormat="1" ht="36" spans="1:23">
      <c r="A811" s="35">
        <v>802</v>
      </c>
      <c r="B811" s="195" t="s">
        <v>2440</v>
      </c>
      <c r="C811" s="36" t="s">
        <v>31</v>
      </c>
      <c r="D811" s="36" t="s">
        <v>87</v>
      </c>
      <c r="E811" s="195" t="s">
        <v>297</v>
      </c>
      <c r="F811" s="37">
        <v>44378</v>
      </c>
      <c r="G811" s="37">
        <v>44501</v>
      </c>
      <c r="H811" s="36" t="s">
        <v>2414</v>
      </c>
      <c r="I811" s="73" t="s">
        <v>2441</v>
      </c>
      <c r="J811" s="73">
        <v>52</v>
      </c>
      <c r="K811" s="73"/>
      <c r="L811" s="73">
        <v>52</v>
      </c>
      <c r="M811" s="53"/>
      <c r="N811" s="53"/>
      <c r="O811" s="53">
        <v>1</v>
      </c>
      <c r="P811" s="36">
        <v>81</v>
      </c>
      <c r="Q811" s="36">
        <v>308</v>
      </c>
      <c r="R811" s="53"/>
      <c r="S811" s="36">
        <v>81</v>
      </c>
      <c r="T811" s="36">
        <v>308</v>
      </c>
      <c r="U811" s="73" t="s">
        <v>2442</v>
      </c>
      <c r="V811" s="42" t="s">
        <v>39</v>
      </c>
      <c r="W811" s="36" t="s">
        <v>54</v>
      </c>
    </row>
    <row r="812" s="12" customFormat="1" ht="36" spans="1:23">
      <c r="A812" s="35">
        <v>803</v>
      </c>
      <c r="B812" s="36" t="s">
        <v>2443</v>
      </c>
      <c r="C812" s="36" t="s">
        <v>31</v>
      </c>
      <c r="D812" s="36" t="s">
        <v>87</v>
      </c>
      <c r="E812" s="36" t="s">
        <v>1788</v>
      </c>
      <c r="F812" s="37">
        <v>44378</v>
      </c>
      <c r="G812" s="37">
        <v>44501</v>
      </c>
      <c r="H812" s="36" t="s">
        <v>2414</v>
      </c>
      <c r="I812" s="73" t="s">
        <v>2444</v>
      </c>
      <c r="J812" s="53">
        <v>70</v>
      </c>
      <c r="K812" s="53"/>
      <c r="L812" s="53">
        <v>70</v>
      </c>
      <c r="M812" s="53"/>
      <c r="N812" s="53"/>
      <c r="O812" s="53">
        <v>1</v>
      </c>
      <c r="P812" s="36">
        <v>78</v>
      </c>
      <c r="Q812" s="36">
        <v>306</v>
      </c>
      <c r="R812" s="53">
        <v>1</v>
      </c>
      <c r="S812" s="36">
        <v>78</v>
      </c>
      <c r="T812" s="36">
        <v>306</v>
      </c>
      <c r="U812" s="73" t="s">
        <v>2445</v>
      </c>
      <c r="V812" s="42" t="s">
        <v>39</v>
      </c>
      <c r="W812" s="36" t="s">
        <v>54</v>
      </c>
    </row>
    <row r="813" s="12" customFormat="1" ht="36" spans="1:16348">
      <c r="A813" s="35">
        <v>804</v>
      </c>
      <c r="B813" s="36" t="s">
        <v>2446</v>
      </c>
      <c r="C813" s="36" t="s">
        <v>31</v>
      </c>
      <c r="D813" s="36" t="s">
        <v>92</v>
      </c>
      <c r="E813" s="36" t="s">
        <v>1097</v>
      </c>
      <c r="F813" s="37">
        <v>44378</v>
      </c>
      <c r="G813" s="37">
        <v>44501</v>
      </c>
      <c r="H813" s="36" t="s">
        <v>2414</v>
      </c>
      <c r="I813" s="73" t="s">
        <v>2447</v>
      </c>
      <c r="J813" s="53">
        <v>50</v>
      </c>
      <c r="K813" s="53"/>
      <c r="L813" s="53">
        <v>50</v>
      </c>
      <c r="M813" s="53"/>
      <c r="N813" s="53"/>
      <c r="O813" s="53">
        <v>1</v>
      </c>
      <c r="P813" s="36">
        <v>53</v>
      </c>
      <c r="Q813" s="36">
        <v>165</v>
      </c>
      <c r="R813" s="53"/>
      <c r="S813" s="36">
        <v>53</v>
      </c>
      <c r="T813" s="36">
        <v>165</v>
      </c>
      <c r="U813" s="36" t="s">
        <v>2448</v>
      </c>
      <c r="V813" s="42" t="s">
        <v>39</v>
      </c>
      <c r="W813" s="36" t="s">
        <v>54</v>
      </c>
      <c r="X813" s="201"/>
      <c r="Y813" s="201"/>
      <c r="Z813" s="201"/>
      <c r="AA813" s="201"/>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c r="BG813" s="201"/>
      <c r="BH813" s="201"/>
      <c r="BI813" s="201"/>
      <c r="BJ813" s="201"/>
      <c r="BK813" s="201"/>
      <c r="BL813" s="201"/>
      <c r="BM813" s="201"/>
      <c r="BN813" s="201"/>
      <c r="BO813" s="201"/>
      <c r="BP813" s="201"/>
      <c r="BQ813" s="201"/>
      <c r="BR813" s="201"/>
      <c r="BS813" s="201"/>
      <c r="BT813" s="201"/>
      <c r="BU813" s="201"/>
      <c r="BV813" s="201"/>
      <c r="BW813" s="201"/>
      <c r="BX813" s="201"/>
      <c r="BY813" s="201"/>
      <c r="BZ813" s="201"/>
      <c r="CA813" s="201"/>
      <c r="CB813" s="201"/>
      <c r="CC813" s="201"/>
      <c r="CD813" s="201"/>
      <c r="CE813" s="201"/>
      <c r="CF813" s="201"/>
      <c r="CG813" s="201"/>
      <c r="CH813" s="201"/>
      <c r="CI813" s="201"/>
      <c r="CJ813" s="201"/>
      <c r="CK813" s="201"/>
      <c r="CL813" s="201"/>
      <c r="CM813" s="201"/>
      <c r="CN813" s="201"/>
      <c r="CO813" s="201"/>
      <c r="CP813" s="201"/>
      <c r="CQ813" s="201"/>
      <c r="CR813" s="201"/>
      <c r="CS813" s="201"/>
      <c r="CT813" s="201"/>
      <c r="CU813" s="201"/>
      <c r="CV813" s="201"/>
      <c r="CW813" s="201"/>
      <c r="CX813" s="201"/>
      <c r="CY813" s="201"/>
      <c r="CZ813" s="201"/>
      <c r="DA813" s="201"/>
      <c r="DB813" s="201"/>
      <c r="DC813" s="201"/>
      <c r="DD813" s="201"/>
      <c r="DE813" s="201"/>
      <c r="DF813" s="201"/>
      <c r="DG813" s="201"/>
      <c r="DH813" s="201"/>
      <c r="DI813" s="201"/>
      <c r="DJ813" s="201"/>
      <c r="DK813" s="201"/>
      <c r="DL813" s="201"/>
      <c r="DM813" s="201"/>
      <c r="DN813" s="201"/>
      <c r="DO813" s="201"/>
      <c r="DP813" s="201"/>
      <c r="DQ813" s="201"/>
      <c r="DR813" s="201"/>
      <c r="DS813" s="201"/>
      <c r="DT813" s="201"/>
      <c r="DU813" s="201"/>
      <c r="DV813" s="201"/>
      <c r="DW813" s="201"/>
      <c r="DX813" s="201"/>
      <c r="DY813" s="201"/>
      <c r="DZ813" s="201"/>
      <c r="EA813" s="201"/>
      <c r="EB813" s="201"/>
      <c r="EC813" s="201"/>
      <c r="ED813" s="201"/>
      <c r="EE813" s="201"/>
      <c r="EF813" s="201"/>
      <c r="EG813" s="201"/>
      <c r="EH813" s="201"/>
      <c r="EI813" s="201"/>
      <c r="EJ813" s="201"/>
      <c r="EK813" s="201"/>
      <c r="EL813" s="201"/>
      <c r="EM813" s="201"/>
      <c r="EN813" s="201"/>
      <c r="EO813" s="201"/>
      <c r="EP813" s="201"/>
      <c r="EQ813" s="201"/>
      <c r="ER813" s="201"/>
      <c r="ES813" s="201"/>
      <c r="ET813" s="201"/>
      <c r="EU813" s="201"/>
      <c r="EV813" s="201"/>
      <c r="EW813" s="201"/>
      <c r="EX813" s="201"/>
      <c r="EY813" s="201"/>
      <c r="EZ813" s="201"/>
      <c r="FA813" s="201"/>
      <c r="FB813" s="201"/>
      <c r="FC813" s="201"/>
      <c r="FD813" s="201"/>
      <c r="FE813" s="201"/>
      <c r="FF813" s="201"/>
      <c r="FG813" s="201"/>
      <c r="FH813" s="201"/>
      <c r="FI813" s="201"/>
      <c r="FJ813" s="201"/>
      <c r="FK813" s="201"/>
      <c r="FL813" s="201"/>
      <c r="FM813" s="201"/>
      <c r="FN813" s="201"/>
      <c r="FO813" s="201"/>
      <c r="FP813" s="201"/>
      <c r="FQ813" s="201"/>
      <c r="FR813" s="201"/>
      <c r="FS813" s="201"/>
      <c r="FT813" s="201"/>
      <c r="FU813" s="201"/>
      <c r="FV813" s="201"/>
      <c r="FW813" s="201"/>
      <c r="FX813" s="201"/>
      <c r="FY813" s="201"/>
      <c r="FZ813" s="201"/>
      <c r="GA813" s="201"/>
      <c r="GB813" s="201"/>
      <c r="GC813" s="201"/>
      <c r="GD813" s="201"/>
      <c r="GE813" s="201"/>
      <c r="GF813" s="201"/>
      <c r="GG813" s="201"/>
      <c r="GH813" s="201"/>
      <c r="GI813" s="201"/>
      <c r="GJ813" s="201"/>
      <c r="GK813" s="201"/>
      <c r="GL813" s="201"/>
      <c r="GM813" s="201"/>
      <c r="GN813" s="201"/>
      <c r="GO813" s="201"/>
      <c r="GP813" s="201"/>
      <c r="GQ813" s="201"/>
      <c r="GR813" s="201"/>
      <c r="GS813" s="201"/>
      <c r="GT813" s="201"/>
      <c r="GU813" s="201"/>
      <c r="GV813" s="201"/>
      <c r="GW813" s="201"/>
      <c r="GX813" s="201"/>
      <c r="GY813" s="201"/>
      <c r="GZ813" s="201"/>
      <c r="HA813" s="201"/>
      <c r="HB813" s="201"/>
      <c r="HC813" s="201"/>
      <c r="HD813" s="201"/>
      <c r="HE813" s="201"/>
      <c r="HF813" s="201"/>
      <c r="HG813" s="201"/>
      <c r="HH813" s="201"/>
      <c r="HI813" s="201"/>
      <c r="HJ813" s="201"/>
      <c r="HK813" s="201"/>
      <c r="HL813" s="201"/>
      <c r="HM813" s="201"/>
      <c r="HN813" s="201"/>
      <c r="HO813" s="201"/>
      <c r="HP813" s="201"/>
      <c r="HQ813" s="201"/>
      <c r="HR813" s="201"/>
      <c r="HS813" s="201"/>
      <c r="HT813" s="201"/>
      <c r="HU813" s="201"/>
      <c r="HV813" s="201"/>
      <c r="HW813" s="201"/>
      <c r="HX813" s="201"/>
      <c r="HY813" s="201"/>
      <c r="HZ813" s="201"/>
      <c r="IA813" s="201"/>
      <c r="IB813" s="201"/>
      <c r="IC813" s="201"/>
      <c r="ID813" s="201"/>
      <c r="IE813" s="201"/>
      <c r="IF813" s="201"/>
      <c r="IG813" s="201"/>
      <c r="IH813" s="201"/>
      <c r="II813" s="201"/>
      <c r="IJ813" s="201"/>
      <c r="IK813" s="201"/>
      <c r="IL813" s="201"/>
      <c r="IM813" s="201"/>
      <c r="IN813" s="201"/>
      <c r="IO813" s="201"/>
      <c r="IP813" s="201"/>
      <c r="IQ813" s="201"/>
      <c r="IR813" s="201"/>
      <c r="IS813" s="201"/>
      <c r="IT813" s="201"/>
      <c r="IU813" s="201"/>
      <c r="IV813" s="201"/>
      <c r="IW813" s="201"/>
      <c r="IX813" s="201"/>
      <c r="IY813" s="201"/>
      <c r="IZ813" s="201"/>
      <c r="JA813" s="201"/>
      <c r="JB813" s="201"/>
      <c r="JC813" s="201"/>
      <c r="JD813" s="201"/>
      <c r="JE813" s="201"/>
      <c r="JF813" s="201"/>
      <c r="JG813" s="201"/>
      <c r="JH813" s="201"/>
      <c r="JI813" s="201"/>
      <c r="JJ813" s="201"/>
      <c r="JK813" s="201"/>
      <c r="JL813" s="201"/>
      <c r="JM813" s="201"/>
      <c r="JN813" s="201"/>
      <c r="JO813" s="201"/>
      <c r="JP813" s="201"/>
      <c r="JQ813" s="201"/>
      <c r="JR813" s="201"/>
      <c r="JS813" s="201"/>
      <c r="JT813" s="201"/>
      <c r="JU813" s="201"/>
      <c r="JV813" s="201"/>
      <c r="JW813" s="201"/>
      <c r="JX813" s="201"/>
      <c r="JY813" s="201"/>
      <c r="JZ813" s="201"/>
      <c r="KA813" s="201"/>
      <c r="KB813" s="201"/>
      <c r="KC813" s="201"/>
      <c r="KD813" s="201"/>
      <c r="KE813" s="201"/>
      <c r="KF813" s="201"/>
      <c r="KG813" s="201"/>
      <c r="KH813" s="201"/>
      <c r="KI813" s="201"/>
      <c r="KJ813" s="201"/>
      <c r="KK813" s="201"/>
      <c r="KL813" s="201"/>
      <c r="KM813" s="201"/>
      <c r="KN813" s="201"/>
      <c r="KO813" s="201"/>
      <c r="KP813" s="201"/>
      <c r="KQ813" s="201"/>
      <c r="KR813" s="201"/>
      <c r="KS813" s="201"/>
      <c r="KT813" s="201"/>
      <c r="KU813" s="201"/>
      <c r="KV813" s="201"/>
      <c r="KW813" s="201"/>
      <c r="KX813" s="201"/>
      <c r="KY813" s="201"/>
      <c r="KZ813" s="201"/>
      <c r="LA813" s="201"/>
      <c r="LB813" s="201"/>
      <c r="LC813" s="201"/>
      <c r="LD813" s="201"/>
      <c r="LE813" s="201"/>
      <c r="LF813" s="201"/>
      <c r="LG813" s="201"/>
      <c r="LH813" s="201"/>
      <c r="LI813" s="201"/>
      <c r="LJ813" s="201"/>
      <c r="LK813" s="201"/>
      <c r="LL813" s="201"/>
      <c r="LM813" s="201"/>
      <c r="LN813" s="201"/>
      <c r="LO813" s="201"/>
      <c r="LP813" s="201"/>
      <c r="LQ813" s="201"/>
      <c r="LR813" s="201"/>
      <c r="LS813" s="201"/>
      <c r="LT813" s="201"/>
      <c r="LU813" s="201"/>
      <c r="LV813" s="201"/>
      <c r="LW813" s="201"/>
      <c r="LX813" s="201"/>
      <c r="LY813" s="201"/>
      <c r="LZ813" s="201"/>
      <c r="MA813" s="201"/>
      <c r="MB813" s="201"/>
      <c r="MC813" s="201"/>
      <c r="MD813" s="201"/>
      <c r="ME813" s="201"/>
      <c r="MF813" s="201"/>
      <c r="MG813" s="201"/>
      <c r="MH813" s="201"/>
      <c r="MI813" s="201"/>
      <c r="MJ813" s="201"/>
      <c r="MK813" s="201"/>
      <c r="ML813" s="201"/>
      <c r="MM813" s="201"/>
      <c r="MN813" s="201"/>
      <c r="MO813" s="201"/>
      <c r="MP813" s="201"/>
      <c r="MQ813" s="201"/>
      <c r="MR813" s="201"/>
      <c r="MS813" s="201"/>
      <c r="MT813" s="201"/>
      <c r="MU813" s="201"/>
      <c r="MV813" s="201"/>
      <c r="MW813" s="201"/>
      <c r="MX813" s="201"/>
      <c r="MY813" s="201"/>
      <c r="MZ813" s="201"/>
      <c r="NA813" s="201"/>
      <c r="NB813" s="201"/>
      <c r="NC813" s="201"/>
      <c r="ND813" s="201"/>
      <c r="NE813" s="201"/>
      <c r="NF813" s="201"/>
      <c r="NG813" s="201"/>
      <c r="NH813" s="201"/>
      <c r="NI813" s="201"/>
      <c r="NJ813" s="201"/>
      <c r="NK813" s="201"/>
      <c r="NL813" s="201"/>
      <c r="NM813" s="201"/>
      <c r="NN813" s="201"/>
      <c r="NO813" s="201"/>
      <c r="NP813" s="201"/>
      <c r="NQ813" s="201"/>
      <c r="NR813" s="201"/>
      <c r="NS813" s="201"/>
      <c r="NT813" s="201"/>
      <c r="NU813" s="201"/>
      <c r="NV813" s="201"/>
      <c r="NW813" s="201"/>
      <c r="NX813" s="201"/>
      <c r="NY813" s="201"/>
      <c r="NZ813" s="201"/>
      <c r="OA813" s="201"/>
      <c r="OB813" s="201"/>
      <c r="OC813" s="201"/>
      <c r="OD813" s="201"/>
      <c r="OE813" s="201"/>
      <c r="OF813" s="201"/>
      <c r="OG813" s="201"/>
      <c r="OH813" s="201"/>
      <c r="OI813" s="201"/>
      <c r="OJ813" s="201"/>
      <c r="OK813" s="201"/>
      <c r="OL813" s="201"/>
      <c r="OM813" s="201"/>
      <c r="ON813" s="201"/>
      <c r="OO813" s="201"/>
      <c r="OP813" s="201"/>
      <c r="OQ813" s="201"/>
      <c r="OR813" s="201"/>
      <c r="OS813" s="201"/>
      <c r="OT813" s="201"/>
      <c r="OU813" s="201"/>
      <c r="OV813" s="201"/>
      <c r="OW813" s="201"/>
      <c r="OX813" s="201"/>
      <c r="OY813" s="201"/>
      <c r="OZ813" s="201"/>
      <c r="PA813" s="201"/>
      <c r="PB813" s="201"/>
      <c r="PC813" s="201"/>
      <c r="PD813" s="201"/>
      <c r="PE813" s="201"/>
      <c r="PF813" s="201"/>
      <c r="PG813" s="201"/>
      <c r="PH813" s="201"/>
      <c r="PI813" s="201"/>
      <c r="PJ813" s="201"/>
      <c r="PK813" s="201"/>
      <c r="PL813" s="201"/>
      <c r="PM813" s="201"/>
      <c r="PN813" s="201"/>
      <c r="PO813" s="201"/>
      <c r="PP813" s="201"/>
      <c r="PQ813" s="201"/>
      <c r="PR813" s="201"/>
      <c r="PS813" s="201"/>
      <c r="PT813" s="201"/>
      <c r="PU813" s="201"/>
      <c r="PV813" s="201"/>
      <c r="PW813" s="201"/>
      <c r="PX813" s="201"/>
      <c r="PY813" s="201"/>
      <c r="PZ813" s="201"/>
      <c r="QA813" s="201"/>
      <c r="QB813" s="201"/>
      <c r="QC813" s="201"/>
      <c r="QD813" s="201"/>
      <c r="QE813" s="201"/>
      <c r="QF813" s="201"/>
      <c r="QG813" s="201"/>
      <c r="QH813" s="201"/>
      <c r="QI813" s="201"/>
      <c r="QJ813" s="201"/>
      <c r="QK813" s="201"/>
      <c r="QL813" s="201"/>
      <c r="QM813" s="201"/>
      <c r="QN813" s="201"/>
      <c r="QO813" s="201"/>
      <c r="QP813" s="201"/>
      <c r="QQ813" s="201"/>
      <c r="QR813" s="201"/>
      <c r="QS813" s="201"/>
      <c r="QT813" s="201"/>
      <c r="QU813" s="201"/>
      <c r="QV813" s="201"/>
      <c r="QW813" s="201"/>
      <c r="QX813" s="201"/>
      <c r="QY813" s="201"/>
      <c r="QZ813" s="201"/>
      <c r="RA813" s="201"/>
      <c r="RB813" s="201"/>
      <c r="RC813" s="201"/>
      <c r="RD813" s="201"/>
      <c r="RE813" s="201"/>
      <c r="RF813" s="201"/>
      <c r="RG813" s="201"/>
      <c r="RH813" s="201"/>
      <c r="RI813" s="201"/>
      <c r="RJ813" s="201"/>
      <c r="RK813" s="201"/>
      <c r="RL813" s="201"/>
      <c r="RM813" s="201"/>
      <c r="RN813" s="201"/>
      <c r="RO813" s="201"/>
      <c r="RP813" s="201"/>
      <c r="RQ813" s="201"/>
      <c r="RR813" s="201"/>
      <c r="RS813" s="201"/>
      <c r="RT813" s="201"/>
      <c r="RU813" s="201"/>
      <c r="RV813" s="201"/>
      <c r="RW813" s="201"/>
      <c r="RX813" s="201"/>
      <c r="RY813" s="201"/>
      <c r="RZ813" s="201"/>
      <c r="SA813" s="201"/>
      <c r="SB813" s="201"/>
      <c r="SC813" s="201"/>
      <c r="SD813" s="201"/>
      <c r="SE813" s="201"/>
      <c r="SF813" s="201"/>
      <c r="SG813" s="201"/>
      <c r="SH813" s="201"/>
      <c r="SI813" s="201"/>
      <c r="SJ813" s="201"/>
      <c r="SK813" s="201"/>
      <c r="SL813" s="201"/>
      <c r="SM813" s="201"/>
      <c r="SN813" s="201"/>
      <c r="SO813" s="201"/>
      <c r="SP813" s="201"/>
      <c r="SQ813" s="201"/>
      <c r="SR813" s="201"/>
      <c r="SS813" s="201"/>
      <c r="ST813" s="201"/>
      <c r="SU813" s="201"/>
      <c r="SV813" s="201"/>
      <c r="SW813" s="201"/>
      <c r="SX813" s="201"/>
      <c r="SY813" s="201"/>
      <c r="SZ813" s="201"/>
      <c r="TA813" s="201"/>
      <c r="TB813" s="201"/>
      <c r="TC813" s="201"/>
      <c r="TD813" s="201"/>
      <c r="TE813" s="201"/>
      <c r="TF813" s="201"/>
      <c r="TG813" s="201"/>
      <c r="TH813" s="201"/>
      <c r="TI813" s="201"/>
      <c r="TJ813" s="201"/>
      <c r="TK813" s="201"/>
      <c r="TL813" s="201"/>
      <c r="TM813" s="201"/>
      <c r="TN813" s="201"/>
      <c r="TO813" s="201"/>
      <c r="TP813" s="201"/>
      <c r="TQ813" s="201"/>
      <c r="TR813" s="201"/>
      <c r="TS813" s="201"/>
      <c r="TT813" s="201"/>
      <c r="TU813" s="201"/>
      <c r="TV813" s="201"/>
      <c r="TW813" s="201"/>
      <c r="TX813" s="201"/>
      <c r="TY813" s="201"/>
      <c r="TZ813" s="201"/>
      <c r="UA813" s="201"/>
      <c r="UB813" s="201"/>
      <c r="UC813" s="201"/>
      <c r="UD813" s="201"/>
      <c r="UE813" s="201"/>
      <c r="UF813" s="201"/>
      <c r="UG813" s="201"/>
      <c r="UH813" s="201"/>
      <c r="UI813" s="201"/>
      <c r="UJ813" s="201"/>
      <c r="UK813" s="201"/>
      <c r="UL813" s="201"/>
      <c r="UM813" s="201"/>
      <c r="UN813" s="201"/>
      <c r="UO813" s="201"/>
      <c r="UP813" s="201"/>
      <c r="UQ813" s="201"/>
      <c r="UR813" s="201"/>
      <c r="US813" s="201"/>
      <c r="UT813" s="201"/>
      <c r="UU813" s="201"/>
      <c r="UV813" s="201"/>
      <c r="UW813" s="201"/>
      <c r="UX813" s="201"/>
      <c r="UY813" s="201"/>
      <c r="UZ813" s="201"/>
      <c r="VA813" s="201"/>
      <c r="VB813" s="201"/>
      <c r="VC813" s="201"/>
      <c r="VD813" s="201"/>
      <c r="VE813" s="201"/>
      <c r="VF813" s="201"/>
      <c r="VG813" s="201"/>
      <c r="VH813" s="201"/>
      <c r="VI813" s="201"/>
      <c r="VJ813" s="201"/>
      <c r="VK813" s="201"/>
      <c r="VL813" s="201"/>
      <c r="VM813" s="201"/>
      <c r="VN813" s="201"/>
      <c r="VO813" s="201"/>
      <c r="VP813" s="201"/>
      <c r="VQ813" s="201"/>
      <c r="VR813" s="201"/>
      <c r="VS813" s="201"/>
      <c r="VT813" s="201"/>
      <c r="VU813" s="201"/>
      <c r="VV813" s="201"/>
      <c r="VW813" s="201"/>
      <c r="VX813" s="201"/>
      <c r="VY813" s="201"/>
      <c r="VZ813" s="201"/>
      <c r="WA813" s="201"/>
      <c r="WB813" s="201"/>
      <c r="WC813" s="201"/>
      <c r="WD813" s="201"/>
      <c r="WE813" s="201"/>
      <c r="WF813" s="201"/>
      <c r="WG813" s="201"/>
      <c r="WH813" s="201"/>
      <c r="WI813" s="201"/>
      <c r="WJ813" s="201"/>
      <c r="WK813" s="201"/>
      <c r="WL813" s="201"/>
      <c r="WM813" s="201"/>
      <c r="WN813" s="201"/>
      <c r="WO813" s="201"/>
      <c r="WP813" s="201"/>
      <c r="WQ813" s="201"/>
      <c r="WR813" s="201"/>
      <c r="WS813" s="201"/>
      <c r="WT813" s="201"/>
      <c r="WU813" s="201"/>
      <c r="WV813" s="201"/>
      <c r="WW813" s="201"/>
      <c r="WX813" s="201"/>
      <c r="WY813" s="201"/>
      <c r="WZ813" s="201"/>
      <c r="XA813" s="201"/>
      <c r="XB813" s="201"/>
      <c r="XC813" s="201"/>
      <c r="XD813" s="201"/>
      <c r="XE813" s="201"/>
      <c r="XF813" s="201"/>
      <c r="XG813" s="201"/>
      <c r="XH813" s="201"/>
      <c r="XI813" s="201"/>
      <c r="XJ813" s="201"/>
      <c r="XK813" s="201"/>
      <c r="XL813" s="201"/>
      <c r="XM813" s="201"/>
      <c r="XN813" s="201"/>
      <c r="XO813" s="201"/>
      <c r="XP813" s="201"/>
      <c r="XQ813" s="201"/>
      <c r="XR813" s="201"/>
      <c r="XS813" s="201"/>
      <c r="XT813" s="201"/>
      <c r="XU813" s="201"/>
      <c r="XV813" s="201"/>
      <c r="XW813" s="201"/>
      <c r="XX813" s="201"/>
      <c r="XY813" s="201"/>
      <c r="XZ813" s="201"/>
      <c r="YA813" s="201"/>
      <c r="YB813" s="201"/>
      <c r="YC813" s="201"/>
      <c r="YD813" s="201"/>
      <c r="YE813" s="201"/>
      <c r="YF813" s="201"/>
      <c r="YG813" s="201"/>
      <c r="YH813" s="201"/>
      <c r="YI813" s="201"/>
      <c r="YJ813" s="201"/>
      <c r="YK813" s="201"/>
      <c r="YL813" s="201"/>
      <c r="YM813" s="201"/>
      <c r="YN813" s="201"/>
      <c r="YO813" s="201"/>
      <c r="YP813" s="201"/>
      <c r="YQ813" s="201"/>
      <c r="YR813" s="201"/>
      <c r="YS813" s="201"/>
      <c r="YT813" s="201"/>
      <c r="YU813" s="201"/>
      <c r="YV813" s="201"/>
      <c r="YW813" s="201"/>
      <c r="YX813" s="201"/>
      <c r="YY813" s="201"/>
      <c r="YZ813" s="201"/>
      <c r="ZA813" s="201"/>
      <c r="ZB813" s="201"/>
      <c r="ZC813" s="201"/>
      <c r="ZD813" s="201"/>
      <c r="ZE813" s="201"/>
      <c r="ZF813" s="201"/>
      <c r="ZG813" s="201"/>
      <c r="ZH813" s="201"/>
      <c r="ZI813" s="201"/>
      <c r="ZJ813" s="201"/>
      <c r="ZK813" s="201"/>
      <c r="ZL813" s="201"/>
      <c r="ZM813" s="201"/>
      <c r="ZN813" s="201"/>
      <c r="ZO813" s="201"/>
      <c r="ZP813" s="201"/>
      <c r="ZQ813" s="201"/>
      <c r="ZR813" s="201"/>
      <c r="ZS813" s="201"/>
      <c r="ZT813" s="201"/>
      <c r="ZU813" s="201"/>
      <c r="ZV813" s="201"/>
      <c r="ZW813" s="201"/>
      <c r="ZX813" s="201"/>
      <c r="ZY813" s="201"/>
      <c r="ZZ813" s="201"/>
      <c r="AAA813" s="201"/>
      <c r="AAB813" s="201"/>
      <c r="AAC813" s="201"/>
      <c r="AAD813" s="201"/>
      <c r="AAE813" s="201"/>
      <c r="AAF813" s="201"/>
      <c r="AAG813" s="201"/>
      <c r="AAH813" s="201"/>
      <c r="AAI813" s="201"/>
      <c r="AAJ813" s="201"/>
      <c r="AAK813" s="201"/>
      <c r="AAL813" s="201"/>
      <c r="AAM813" s="201"/>
      <c r="AAN813" s="201"/>
      <c r="AAO813" s="201"/>
      <c r="AAP813" s="201"/>
      <c r="AAQ813" s="201"/>
      <c r="AAR813" s="201"/>
      <c r="AAS813" s="201"/>
      <c r="AAT813" s="201"/>
      <c r="AAU813" s="201"/>
      <c r="AAV813" s="201"/>
      <c r="AAW813" s="201"/>
      <c r="AAX813" s="201"/>
      <c r="AAY813" s="201"/>
      <c r="AAZ813" s="201"/>
      <c r="ABA813" s="201"/>
      <c r="ABB813" s="201"/>
      <c r="ABC813" s="201"/>
      <c r="ABD813" s="201"/>
      <c r="ABE813" s="201"/>
      <c r="ABF813" s="201"/>
      <c r="ABG813" s="201"/>
      <c r="ABH813" s="201"/>
      <c r="ABI813" s="201"/>
      <c r="ABJ813" s="201"/>
      <c r="ABK813" s="201"/>
      <c r="ABL813" s="201"/>
      <c r="ABM813" s="201"/>
      <c r="ABN813" s="201"/>
      <c r="ABO813" s="201"/>
      <c r="ABP813" s="201"/>
      <c r="ABQ813" s="201"/>
      <c r="ABR813" s="201"/>
      <c r="ABS813" s="201"/>
      <c r="ABT813" s="201"/>
      <c r="ABU813" s="201"/>
      <c r="ABV813" s="201"/>
      <c r="ABW813" s="201"/>
      <c r="ABX813" s="201"/>
      <c r="ABY813" s="201"/>
      <c r="ABZ813" s="201"/>
      <c r="ACA813" s="201"/>
      <c r="ACB813" s="201"/>
      <c r="ACC813" s="201"/>
      <c r="ACD813" s="201"/>
      <c r="ACE813" s="201"/>
      <c r="ACF813" s="201"/>
      <c r="ACG813" s="201"/>
      <c r="ACH813" s="201"/>
      <c r="ACI813" s="201"/>
      <c r="ACJ813" s="201"/>
      <c r="ACK813" s="201"/>
      <c r="ACL813" s="201"/>
      <c r="ACM813" s="201"/>
      <c r="ACN813" s="201"/>
      <c r="ACO813" s="201"/>
      <c r="ACP813" s="201"/>
      <c r="ACQ813" s="201"/>
      <c r="ACR813" s="201"/>
      <c r="ACS813" s="201"/>
      <c r="ACT813" s="201"/>
      <c r="ACU813" s="201"/>
      <c r="ACV813" s="201"/>
      <c r="ACW813" s="201"/>
      <c r="ACX813" s="201"/>
      <c r="ACY813" s="201"/>
      <c r="ACZ813" s="201"/>
      <c r="ADA813" s="201"/>
      <c r="ADB813" s="201"/>
      <c r="ADC813" s="201"/>
      <c r="ADD813" s="201"/>
      <c r="ADE813" s="201"/>
      <c r="ADF813" s="201"/>
      <c r="ADG813" s="201"/>
      <c r="ADH813" s="201"/>
      <c r="ADI813" s="201"/>
      <c r="ADJ813" s="201"/>
      <c r="ADK813" s="201"/>
      <c r="ADL813" s="201"/>
      <c r="ADM813" s="201"/>
      <c r="ADN813" s="201"/>
      <c r="ADO813" s="201"/>
      <c r="ADP813" s="201"/>
      <c r="ADQ813" s="201"/>
      <c r="ADR813" s="201"/>
      <c r="ADS813" s="201"/>
      <c r="ADT813" s="201"/>
      <c r="ADU813" s="201"/>
      <c r="ADV813" s="201"/>
      <c r="ADW813" s="201"/>
      <c r="ADX813" s="201"/>
      <c r="ADY813" s="201"/>
      <c r="ADZ813" s="201"/>
      <c r="AEA813" s="201"/>
      <c r="AEB813" s="201"/>
      <c r="AEC813" s="201"/>
      <c r="AED813" s="201"/>
      <c r="AEE813" s="201"/>
      <c r="AEF813" s="201"/>
      <c r="AEG813" s="201"/>
      <c r="AEH813" s="201"/>
      <c r="AEI813" s="201"/>
      <c r="AEJ813" s="201"/>
      <c r="AEK813" s="201"/>
      <c r="AEL813" s="201"/>
      <c r="AEM813" s="201"/>
      <c r="AEN813" s="201"/>
      <c r="AEO813" s="201"/>
      <c r="AEP813" s="201"/>
      <c r="AEQ813" s="201"/>
      <c r="AER813" s="201"/>
      <c r="AES813" s="201"/>
      <c r="AET813" s="201"/>
      <c r="AEU813" s="201"/>
      <c r="AEV813" s="201"/>
      <c r="AEW813" s="201"/>
      <c r="AEX813" s="201"/>
      <c r="AEY813" s="201"/>
      <c r="AEZ813" s="201"/>
      <c r="AFA813" s="201"/>
      <c r="AFB813" s="201"/>
      <c r="AFC813" s="201"/>
      <c r="AFD813" s="201"/>
      <c r="AFE813" s="201"/>
      <c r="AFF813" s="201"/>
      <c r="AFG813" s="201"/>
      <c r="AFH813" s="201"/>
      <c r="AFI813" s="201"/>
      <c r="AFJ813" s="201"/>
      <c r="AFK813" s="201"/>
      <c r="AFL813" s="201"/>
      <c r="AFM813" s="201"/>
      <c r="AFN813" s="201"/>
      <c r="AFO813" s="201"/>
      <c r="AFP813" s="201"/>
      <c r="AFQ813" s="201"/>
      <c r="AFR813" s="201"/>
      <c r="AFS813" s="201"/>
      <c r="AFT813" s="201"/>
      <c r="AFU813" s="201"/>
      <c r="AFV813" s="201"/>
      <c r="AFW813" s="201"/>
      <c r="AFX813" s="201"/>
      <c r="AFY813" s="201"/>
      <c r="AFZ813" s="201"/>
      <c r="AGA813" s="201"/>
      <c r="AGB813" s="201"/>
      <c r="AGC813" s="201"/>
      <c r="AGD813" s="201"/>
      <c r="AGE813" s="201"/>
      <c r="AGF813" s="201"/>
      <c r="AGG813" s="201"/>
      <c r="AGH813" s="201"/>
      <c r="AGI813" s="201"/>
      <c r="AGJ813" s="201"/>
      <c r="AGK813" s="201"/>
      <c r="AGL813" s="201"/>
      <c r="AGM813" s="201"/>
      <c r="AGN813" s="201"/>
      <c r="AGO813" s="201"/>
      <c r="AGP813" s="201"/>
      <c r="AGQ813" s="201"/>
      <c r="AGR813" s="201"/>
      <c r="AGS813" s="201"/>
      <c r="AGT813" s="201"/>
      <c r="AGU813" s="201"/>
      <c r="AGV813" s="201"/>
      <c r="AGW813" s="201"/>
      <c r="AGX813" s="201"/>
      <c r="AGY813" s="201"/>
      <c r="AGZ813" s="201"/>
      <c r="AHA813" s="201"/>
      <c r="AHB813" s="201"/>
      <c r="AHC813" s="201"/>
      <c r="AHD813" s="201"/>
      <c r="AHE813" s="201"/>
      <c r="AHF813" s="201"/>
      <c r="AHG813" s="201"/>
      <c r="AHH813" s="201"/>
      <c r="AHI813" s="201"/>
      <c r="AHJ813" s="201"/>
      <c r="AHK813" s="201"/>
      <c r="AHL813" s="201"/>
      <c r="AHM813" s="201"/>
      <c r="AHN813" s="201"/>
      <c r="AHO813" s="201"/>
      <c r="AHP813" s="201"/>
      <c r="AHQ813" s="201"/>
      <c r="AHR813" s="201"/>
      <c r="AHS813" s="201"/>
      <c r="AHT813" s="201"/>
      <c r="AHU813" s="201"/>
      <c r="AHV813" s="201"/>
      <c r="AHW813" s="201"/>
      <c r="AHX813" s="201"/>
      <c r="AHY813" s="201"/>
      <c r="AHZ813" s="201"/>
      <c r="AIA813" s="201"/>
      <c r="AIB813" s="201"/>
      <c r="AIC813" s="201"/>
      <c r="AID813" s="201"/>
      <c r="AIE813" s="201"/>
      <c r="AIF813" s="201"/>
      <c r="AIG813" s="201"/>
      <c r="AIH813" s="201"/>
      <c r="AII813" s="201"/>
      <c r="AIJ813" s="201"/>
      <c r="AIK813" s="201"/>
      <c r="AIL813" s="201"/>
      <c r="AIM813" s="201"/>
      <c r="AIN813" s="201"/>
      <c r="AIO813" s="201"/>
      <c r="AIP813" s="201"/>
      <c r="AIQ813" s="201"/>
      <c r="AIR813" s="201"/>
      <c r="AIS813" s="201"/>
      <c r="AIT813" s="201"/>
      <c r="AIU813" s="201"/>
      <c r="AIV813" s="201"/>
      <c r="AIW813" s="201"/>
      <c r="AIX813" s="201"/>
      <c r="AIY813" s="201"/>
      <c r="AIZ813" s="201"/>
      <c r="AJA813" s="201"/>
      <c r="AJB813" s="201"/>
      <c r="AJC813" s="201"/>
      <c r="AJD813" s="201"/>
      <c r="AJE813" s="201"/>
      <c r="AJF813" s="201"/>
      <c r="AJG813" s="201"/>
      <c r="AJH813" s="201"/>
      <c r="AJI813" s="201"/>
      <c r="AJJ813" s="201"/>
      <c r="AJK813" s="201"/>
      <c r="AJL813" s="201"/>
      <c r="AJM813" s="201"/>
      <c r="AJN813" s="201"/>
      <c r="AJO813" s="201"/>
      <c r="AJP813" s="201"/>
      <c r="AJQ813" s="201"/>
      <c r="AJR813" s="201"/>
      <c r="AJS813" s="201"/>
      <c r="AJT813" s="201"/>
      <c r="AJU813" s="201"/>
      <c r="AJV813" s="201"/>
      <c r="AJW813" s="201"/>
      <c r="AJX813" s="201"/>
      <c r="AJY813" s="201"/>
      <c r="AJZ813" s="201"/>
      <c r="AKA813" s="201"/>
      <c r="AKB813" s="201"/>
      <c r="AKC813" s="201"/>
      <c r="AKD813" s="201"/>
      <c r="AKE813" s="201"/>
      <c r="AKF813" s="201"/>
      <c r="AKG813" s="201"/>
      <c r="AKH813" s="201"/>
      <c r="AKI813" s="201"/>
      <c r="AKJ813" s="201"/>
      <c r="AKK813" s="201"/>
      <c r="AKL813" s="201"/>
      <c r="AKM813" s="201"/>
      <c r="AKN813" s="201"/>
      <c r="AKO813" s="201"/>
      <c r="AKP813" s="201"/>
      <c r="AKQ813" s="201"/>
      <c r="AKR813" s="201"/>
      <c r="AKS813" s="201"/>
      <c r="AKT813" s="201"/>
      <c r="AKU813" s="201"/>
      <c r="AKV813" s="201"/>
      <c r="AKW813" s="201"/>
      <c r="AKX813" s="201"/>
      <c r="AKY813" s="201"/>
      <c r="AKZ813" s="201"/>
      <c r="ALA813" s="201"/>
      <c r="ALB813" s="201"/>
      <c r="ALC813" s="201"/>
      <c r="ALD813" s="201"/>
      <c r="ALE813" s="201"/>
      <c r="ALF813" s="201"/>
      <c r="ALG813" s="201"/>
      <c r="ALH813" s="201"/>
      <c r="ALI813" s="201"/>
      <c r="ALJ813" s="201"/>
      <c r="ALK813" s="201"/>
      <c r="ALL813" s="201"/>
      <c r="ALM813" s="201"/>
      <c r="ALN813" s="201"/>
      <c r="ALO813" s="201"/>
      <c r="ALP813" s="201"/>
      <c r="ALQ813" s="201"/>
      <c r="ALR813" s="201"/>
      <c r="ALS813" s="201"/>
      <c r="ALT813" s="201"/>
      <c r="ALU813" s="201"/>
      <c r="ALV813" s="201"/>
      <c r="ALW813" s="201"/>
      <c r="ALX813" s="201"/>
      <c r="ALY813" s="201"/>
      <c r="ALZ813" s="201"/>
      <c r="AMA813" s="201"/>
      <c r="AMB813" s="201"/>
      <c r="AMC813" s="201"/>
      <c r="AMD813" s="201"/>
      <c r="AME813" s="201"/>
      <c r="AMF813" s="201"/>
      <c r="AMG813" s="201"/>
      <c r="AMH813" s="201"/>
      <c r="AMI813" s="201"/>
      <c r="AMJ813" s="201"/>
      <c r="AMK813" s="201"/>
      <c r="AML813" s="201"/>
      <c r="AMM813" s="201"/>
      <c r="AMN813" s="201"/>
      <c r="AMO813" s="201"/>
      <c r="AMP813" s="201"/>
      <c r="AMQ813" s="201"/>
      <c r="AMR813" s="201"/>
      <c r="AMS813" s="201"/>
      <c r="AMT813" s="201"/>
      <c r="AMU813" s="201"/>
      <c r="AMV813" s="201"/>
      <c r="AMW813" s="201"/>
      <c r="AMX813" s="201"/>
      <c r="AMY813" s="201"/>
      <c r="AMZ813" s="201"/>
      <c r="ANA813" s="201"/>
      <c r="ANB813" s="201"/>
      <c r="ANC813" s="201"/>
      <c r="AND813" s="201"/>
      <c r="ANE813" s="201"/>
      <c r="ANF813" s="201"/>
      <c r="ANG813" s="201"/>
      <c r="ANH813" s="201"/>
      <c r="ANI813" s="201"/>
      <c r="ANJ813" s="201"/>
      <c r="ANK813" s="201"/>
      <c r="ANL813" s="201"/>
      <c r="ANM813" s="201"/>
      <c r="ANN813" s="201"/>
      <c r="ANO813" s="201"/>
      <c r="ANP813" s="201"/>
      <c r="ANQ813" s="201"/>
      <c r="ANR813" s="201"/>
      <c r="ANS813" s="201"/>
      <c r="ANT813" s="201"/>
      <c r="ANU813" s="201"/>
      <c r="ANV813" s="201"/>
      <c r="ANW813" s="201"/>
      <c r="ANX813" s="201"/>
      <c r="ANY813" s="201"/>
      <c r="ANZ813" s="201"/>
      <c r="AOA813" s="201"/>
      <c r="AOB813" s="201"/>
      <c r="AOC813" s="201"/>
      <c r="AOD813" s="201"/>
      <c r="AOE813" s="201"/>
      <c r="AOF813" s="201"/>
      <c r="AOG813" s="201"/>
      <c r="AOH813" s="201"/>
      <c r="AOI813" s="201"/>
      <c r="AOJ813" s="201"/>
      <c r="AOK813" s="201"/>
      <c r="AOL813" s="201"/>
      <c r="AOM813" s="201"/>
      <c r="AON813" s="201"/>
      <c r="AOO813" s="201"/>
      <c r="AOP813" s="201"/>
      <c r="AOQ813" s="201"/>
      <c r="AOR813" s="201"/>
      <c r="AOS813" s="201"/>
      <c r="AOT813" s="201"/>
      <c r="AOU813" s="201"/>
      <c r="AOV813" s="201"/>
      <c r="AOW813" s="201"/>
      <c r="AOX813" s="201"/>
      <c r="AOY813" s="201"/>
      <c r="AOZ813" s="201"/>
      <c r="APA813" s="201"/>
      <c r="APB813" s="201"/>
      <c r="APC813" s="201"/>
      <c r="APD813" s="201"/>
      <c r="APE813" s="201"/>
      <c r="APF813" s="201"/>
      <c r="APG813" s="201"/>
      <c r="APH813" s="201"/>
      <c r="API813" s="201"/>
      <c r="APJ813" s="201"/>
      <c r="APK813" s="201"/>
      <c r="APL813" s="201"/>
      <c r="APM813" s="201"/>
      <c r="APN813" s="201"/>
      <c r="APO813" s="201"/>
      <c r="APP813" s="201"/>
      <c r="APQ813" s="201"/>
      <c r="APR813" s="201"/>
      <c r="APS813" s="201"/>
      <c r="APT813" s="201"/>
      <c r="APU813" s="201"/>
      <c r="APV813" s="201"/>
      <c r="APW813" s="201"/>
      <c r="APX813" s="201"/>
      <c r="APY813" s="201"/>
      <c r="APZ813" s="201"/>
      <c r="AQA813" s="201"/>
      <c r="AQB813" s="201"/>
      <c r="AQC813" s="201"/>
      <c r="AQD813" s="201"/>
      <c r="AQE813" s="201"/>
      <c r="AQF813" s="201"/>
      <c r="AQG813" s="201"/>
      <c r="AQH813" s="201"/>
      <c r="AQI813" s="201"/>
      <c r="AQJ813" s="201"/>
      <c r="AQK813" s="201"/>
      <c r="AQL813" s="201"/>
      <c r="AQM813" s="201"/>
      <c r="AQN813" s="201"/>
      <c r="AQO813" s="201"/>
      <c r="AQP813" s="201"/>
      <c r="AQQ813" s="201"/>
      <c r="AQR813" s="201"/>
      <c r="AQS813" s="201"/>
      <c r="AQT813" s="201"/>
      <c r="AQU813" s="201"/>
      <c r="AQV813" s="201"/>
      <c r="AQW813" s="201"/>
      <c r="AQX813" s="201"/>
      <c r="AQY813" s="201"/>
      <c r="AQZ813" s="201"/>
      <c r="ARA813" s="201"/>
      <c r="ARB813" s="201"/>
      <c r="ARC813" s="201"/>
      <c r="ARD813" s="201"/>
      <c r="ARE813" s="201"/>
      <c r="ARF813" s="201"/>
      <c r="ARG813" s="201"/>
      <c r="ARH813" s="201"/>
      <c r="ARI813" s="201"/>
      <c r="ARJ813" s="201"/>
      <c r="ARK813" s="201"/>
      <c r="ARL813" s="201"/>
      <c r="ARM813" s="201"/>
      <c r="ARN813" s="201"/>
      <c r="ARO813" s="201"/>
      <c r="ARP813" s="201"/>
      <c r="ARQ813" s="201"/>
      <c r="ARR813" s="201"/>
      <c r="ARS813" s="201"/>
      <c r="ART813" s="201"/>
      <c r="ARU813" s="201"/>
      <c r="ARV813" s="201"/>
      <c r="ARW813" s="201"/>
      <c r="ARX813" s="201"/>
      <c r="ARY813" s="201"/>
      <c r="ARZ813" s="201"/>
      <c r="ASA813" s="201"/>
      <c r="ASB813" s="201"/>
      <c r="ASC813" s="201"/>
      <c r="ASD813" s="201"/>
      <c r="ASE813" s="201"/>
      <c r="ASF813" s="201"/>
      <c r="ASG813" s="201"/>
      <c r="ASH813" s="201"/>
      <c r="ASI813" s="201"/>
      <c r="ASJ813" s="201"/>
      <c r="ASK813" s="201"/>
      <c r="ASL813" s="201"/>
      <c r="ASM813" s="201"/>
      <c r="ASN813" s="201"/>
      <c r="ASO813" s="201"/>
      <c r="ASP813" s="201"/>
      <c r="ASQ813" s="201"/>
      <c r="ASR813" s="201"/>
      <c r="ASS813" s="201"/>
      <c r="AST813" s="201"/>
      <c r="ASU813" s="201"/>
      <c r="ASV813" s="201"/>
      <c r="ASW813" s="201"/>
      <c r="ASX813" s="201"/>
      <c r="ASY813" s="201"/>
      <c r="ASZ813" s="201"/>
      <c r="ATA813" s="201"/>
      <c r="ATB813" s="201"/>
      <c r="ATC813" s="201"/>
      <c r="ATD813" s="201"/>
      <c r="ATE813" s="201"/>
      <c r="ATF813" s="201"/>
      <c r="ATG813" s="201"/>
      <c r="ATH813" s="201"/>
      <c r="ATI813" s="201"/>
      <c r="ATJ813" s="201"/>
      <c r="ATK813" s="201"/>
      <c r="ATL813" s="201"/>
      <c r="ATM813" s="201"/>
      <c r="ATN813" s="201"/>
      <c r="ATO813" s="201"/>
      <c r="ATP813" s="201"/>
      <c r="ATQ813" s="201"/>
      <c r="ATR813" s="201"/>
      <c r="ATS813" s="201"/>
      <c r="ATT813" s="201"/>
      <c r="ATU813" s="201"/>
      <c r="ATV813" s="201"/>
      <c r="ATW813" s="201"/>
      <c r="ATX813" s="201"/>
      <c r="ATY813" s="201"/>
      <c r="ATZ813" s="201"/>
      <c r="AUA813" s="201"/>
      <c r="AUB813" s="201"/>
      <c r="AUC813" s="201"/>
      <c r="AUD813" s="201"/>
      <c r="AUE813" s="201"/>
      <c r="AUF813" s="201"/>
      <c r="AUG813" s="201"/>
      <c r="AUH813" s="201"/>
      <c r="AUI813" s="201"/>
      <c r="AUJ813" s="201"/>
      <c r="AUK813" s="201"/>
      <c r="AUL813" s="201"/>
      <c r="AUM813" s="201"/>
      <c r="AUN813" s="201"/>
      <c r="AUO813" s="201"/>
      <c r="AUP813" s="201"/>
      <c r="AUQ813" s="201"/>
      <c r="AUR813" s="201"/>
      <c r="AUS813" s="201"/>
      <c r="AUT813" s="201"/>
      <c r="AUU813" s="201"/>
      <c r="AUV813" s="201"/>
      <c r="AUW813" s="201"/>
      <c r="AUX813" s="201"/>
      <c r="AUY813" s="201"/>
      <c r="AUZ813" s="201"/>
      <c r="AVA813" s="201"/>
      <c r="AVB813" s="201"/>
      <c r="AVC813" s="201"/>
      <c r="AVD813" s="201"/>
      <c r="AVE813" s="201"/>
      <c r="AVF813" s="201"/>
      <c r="AVG813" s="201"/>
      <c r="AVH813" s="201"/>
      <c r="AVI813" s="201"/>
      <c r="AVJ813" s="201"/>
      <c r="AVK813" s="201"/>
      <c r="AVL813" s="201"/>
      <c r="AVM813" s="201"/>
      <c r="AVN813" s="201"/>
      <c r="AVO813" s="201"/>
      <c r="AVP813" s="201"/>
      <c r="AVQ813" s="201"/>
      <c r="AVR813" s="201"/>
      <c r="AVS813" s="201"/>
      <c r="AVT813" s="201"/>
      <c r="AVU813" s="201"/>
      <c r="AVV813" s="201"/>
      <c r="AVW813" s="201"/>
      <c r="AVX813" s="201"/>
      <c r="AVY813" s="201"/>
      <c r="AVZ813" s="201"/>
      <c r="AWA813" s="201"/>
      <c r="AWB813" s="201"/>
      <c r="AWC813" s="201"/>
      <c r="AWD813" s="201"/>
      <c r="AWE813" s="201"/>
      <c r="AWF813" s="201"/>
      <c r="AWG813" s="201"/>
      <c r="AWH813" s="201"/>
      <c r="AWI813" s="201"/>
      <c r="AWJ813" s="201"/>
      <c r="AWK813" s="201"/>
      <c r="AWL813" s="201"/>
      <c r="AWM813" s="201"/>
      <c r="AWN813" s="201"/>
      <c r="AWO813" s="201"/>
      <c r="AWP813" s="201"/>
      <c r="AWQ813" s="201"/>
      <c r="AWR813" s="201"/>
      <c r="AWS813" s="201"/>
      <c r="AWT813" s="201"/>
      <c r="AWU813" s="201"/>
      <c r="AWV813" s="201"/>
      <c r="AWW813" s="201"/>
      <c r="AWX813" s="201"/>
      <c r="AWY813" s="201"/>
      <c r="AWZ813" s="201"/>
      <c r="AXA813" s="201"/>
      <c r="AXB813" s="201"/>
      <c r="AXC813" s="201"/>
      <c r="AXD813" s="201"/>
      <c r="AXE813" s="201"/>
      <c r="AXF813" s="201"/>
      <c r="AXG813" s="201"/>
      <c r="AXH813" s="201"/>
      <c r="AXI813" s="201"/>
      <c r="AXJ813" s="201"/>
      <c r="AXK813" s="201"/>
      <c r="AXL813" s="201"/>
      <c r="AXM813" s="201"/>
      <c r="AXN813" s="201"/>
      <c r="AXO813" s="201"/>
      <c r="AXP813" s="201"/>
      <c r="AXQ813" s="201"/>
      <c r="AXR813" s="201"/>
      <c r="AXS813" s="201"/>
      <c r="AXT813" s="201"/>
      <c r="AXU813" s="201"/>
      <c r="AXV813" s="201"/>
      <c r="AXW813" s="201"/>
      <c r="AXX813" s="201"/>
      <c r="AXY813" s="201"/>
      <c r="AXZ813" s="201"/>
      <c r="AYA813" s="201"/>
      <c r="AYB813" s="201"/>
      <c r="AYC813" s="201"/>
      <c r="AYD813" s="201"/>
      <c r="AYE813" s="201"/>
      <c r="AYF813" s="201"/>
      <c r="AYG813" s="201"/>
      <c r="AYH813" s="201"/>
      <c r="AYI813" s="201"/>
      <c r="AYJ813" s="201"/>
      <c r="AYK813" s="201"/>
      <c r="AYL813" s="201"/>
      <c r="AYM813" s="201"/>
      <c r="AYN813" s="201"/>
      <c r="AYO813" s="201"/>
      <c r="AYP813" s="201"/>
      <c r="AYQ813" s="201"/>
      <c r="AYR813" s="201"/>
      <c r="AYS813" s="201"/>
      <c r="AYT813" s="201"/>
      <c r="AYU813" s="201"/>
      <c r="AYV813" s="201"/>
      <c r="AYW813" s="201"/>
      <c r="AYX813" s="201"/>
      <c r="AYY813" s="201"/>
      <c r="AYZ813" s="201"/>
      <c r="AZA813" s="201"/>
      <c r="AZB813" s="201"/>
      <c r="AZC813" s="201"/>
      <c r="AZD813" s="201"/>
      <c r="AZE813" s="201"/>
      <c r="AZF813" s="201"/>
      <c r="AZG813" s="201"/>
      <c r="AZH813" s="201"/>
      <c r="AZI813" s="201"/>
      <c r="AZJ813" s="201"/>
      <c r="AZK813" s="201"/>
      <c r="AZL813" s="201"/>
      <c r="AZM813" s="201"/>
      <c r="AZN813" s="201"/>
      <c r="AZO813" s="201"/>
      <c r="AZP813" s="201"/>
      <c r="AZQ813" s="201"/>
      <c r="AZR813" s="201"/>
      <c r="AZS813" s="201"/>
      <c r="AZT813" s="201"/>
      <c r="AZU813" s="201"/>
      <c r="AZV813" s="201"/>
      <c r="AZW813" s="201"/>
      <c r="AZX813" s="201"/>
      <c r="AZY813" s="201"/>
      <c r="AZZ813" s="201"/>
      <c r="BAA813" s="201"/>
      <c r="BAB813" s="201"/>
      <c r="BAC813" s="201"/>
      <c r="BAD813" s="201"/>
      <c r="BAE813" s="201"/>
      <c r="BAF813" s="201"/>
      <c r="BAG813" s="201"/>
      <c r="BAH813" s="201"/>
      <c r="BAI813" s="201"/>
      <c r="BAJ813" s="201"/>
      <c r="BAK813" s="201"/>
      <c r="BAL813" s="201"/>
      <c r="BAM813" s="201"/>
      <c r="BAN813" s="201"/>
      <c r="BAO813" s="201"/>
      <c r="BAP813" s="201"/>
      <c r="BAQ813" s="201"/>
      <c r="BAR813" s="201"/>
      <c r="BAS813" s="201"/>
      <c r="BAT813" s="201"/>
      <c r="BAU813" s="201"/>
      <c r="BAV813" s="201"/>
      <c r="BAW813" s="201"/>
      <c r="BAX813" s="201"/>
      <c r="BAY813" s="201"/>
      <c r="BAZ813" s="201"/>
      <c r="BBA813" s="201"/>
      <c r="BBB813" s="201"/>
      <c r="BBC813" s="201"/>
      <c r="BBD813" s="201"/>
      <c r="BBE813" s="201"/>
      <c r="BBF813" s="201"/>
      <c r="BBG813" s="201"/>
      <c r="BBH813" s="201"/>
      <c r="BBI813" s="201"/>
      <c r="BBJ813" s="201"/>
      <c r="BBK813" s="201"/>
      <c r="BBL813" s="201"/>
      <c r="BBM813" s="201"/>
      <c r="BBN813" s="201"/>
      <c r="BBO813" s="201"/>
      <c r="BBP813" s="201"/>
      <c r="BBQ813" s="201"/>
      <c r="BBR813" s="201"/>
      <c r="BBS813" s="201"/>
      <c r="BBT813" s="201"/>
      <c r="BBU813" s="201"/>
      <c r="BBV813" s="201"/>
      <c r="BBW813" s="201"/>
      <c r="BBX813" s="201"/>
      <c r="BBY813" s="201"/>
      <c r="BBZ813" s="201"/>
      <c r="BCA813" s="201"/>
      <c r="BCB813" s="201"/>
      <c r="BCC813" s="201"/>
      <c r="BCD813" s="201"/>
      <c r="BCE813" s="201"/>
      <c r="BCF813" s="201"/>
      <c r="BCG813" s="201"/>
      <c r="BCH813" s="201"/>
      <c r="BCI813" s="201"/>
      <c r="BCJ813" s="201"/>
      <c r="BCK813" s="201"/>
      <c r="BCL813" s="201"/>
      <c r="BCM813" s="201"/>
      <c r="BCN813" s="201"/>
      <c r="BCO813" s="201"/>
      <c r="BCP813" s="201"/>
      <c r="BCQ813" s="201"/>
      <c r="BCR813" s="201"/>
      <c r="BCS813" s="201"/>
      <c r="BCT813" s="201"/>
      <c r="BCU813" s="201"/>
      <c r="BCV813" s="201"/>
      <c r="BCW813" s="201"/>
      <c r="BCX813" s="201"/>
      <c r="BCY813" s="201"/>
      <c r="BCZ813" s="201"/>
      <c r="BDA813" s="201"/>
      <c r="BDB813" s="201"/>
      <c r="BDC813" s="201"/>
      <c r="BDD813" s="201"/>
      <c r="BDE813" s="201"/>
      <c r="BDF813" s="201"/>
      <c r="BDG813" s="201"/>
      <c r="BDH813" s="201"/>
      <c r="BDI813" s="201"/>
      <c r="BDJ813" s="201"/>
      <c r="BDK813" s="201"/>
      <c r="BDL813" s="201"/>
      <c r="BDM813" s="201"/>
      <c r="BDN813" s="201"/>
      <c r="BDO813" s="201"/>
      <c r="BDP813" s="201"/>
      <c r="BDQ813" s="201"/>
      <c r="BDR813" s="201"/>
      <c r="BDS813" s="201"/>
      <c r="BDT813" s="201"/>
      <c r="BDU813" s="201"/>
      <c r="BDV813" s="201"/>
      <c r="BDW813" s="201"/>
      <c r="BDX813" s="201"/>
      <c r="BDY813" s="201"/>
      <c r="BDZ813" s="201"/>
      <c r="BEA813" s="201"/>
      <c r="BEB813" s="201"/>
      <c r="BEC813" s="201"/>
      <c r="BED813" s="201"/>
      <c r="BEE813" s="201"/>
      <c r="BEF813" s="201"/>
      <c r="BEG813" s="201"/>
      <c r="BEH813" s="201"/>
      <c r="BEI813" s="201"/>
      <c r="BEJ813" s="201"/>
      <c r="BEK813" s="201"/>
      <c r="BEL813" s="201"/>
      <c r="BEM813" s="201"/>
      <c r="BEN813" s="201"/>
      <c r="BEO813" s="201"/>
      <c r="BEP813" s="201"/>
      <c r="BEQ813" s="201"/>
      <c r="BER813" s="201"/>
      <c r="BES813" s="201"/>
      <c r="BET813" s="201"/>
      <c r="BEU813" s="201"/>
      <c r="BEV813" s="201"/>
      <c r="BEW813" s="201"/>
      <c r="BEX813" s="201"/>
      <c r="BEY813" s="201"/>
      <c r="BEZ813" s="201"/>
      <c r="BFA813" s="201"/>
      <c r="BFB813" s="201"/>
      <c r="BFC813" s="201"/>
      <c r="BFD813" s="201"/>
      <c r="BFE813" s="201"/>
      <c r="BFF813" s="201"/>
      <c r="BFG813" s="201"/>
      <c r="BFH813" s="201"/>
      <c r="BFI813" s="201"/>
      <c r="BFJ813" s="201"/>
      <c r="BFK813" s="201"/>
      <c r="BFL813" s="201"/>
      <c r="BFM813" s="201"/>
      <c r="BFN813" s="201"/>
      <c r="BFO813" s="201"/>
      <c r="BFP813" s="201"/>
      <c r="BFQ813" s="201"/>
      <c r="BFR813" s="201"/>
      <c r="BFS813" s="201"/>
      <c r="BFT813" s="201"/>
      <c r="BFU813" s="201"/>
      <c r="BFV813" s="201"/>
      <c r="BFW813" s="201"/>
      <c r="BFX813" s="201"/>
      <c r="BFY813" s="201"/>
      <c r="BFZ813" s="201"/>
      <c r="BGA813" s="201"/>
      <c r="BGB813" s="201"/>
      <c r="BGC813" s="201"/>
      <c r="BGD813" s="201"/>
      <c r="BGE813" s="201"/>
      <c r="BGF813" s="201"/>
      <c r="BGG813" s="201"/>
      <c r="BGH813" s="201"/>
      <c r="BGI813" s="201"/>
      <c r="BGJ813" s="201"/>
      <c r="BGK813" s="201"/>
      <c r="BGL813" s="201"/>
      <c r="BGM813" s="201"/>
      <c r="BGN813" s="201"/>
      <c r="BGO813" s="201"/>
      <c r="BGP813" s="201"/>
      <c r="BGQ813" s="201"/>
      <c r="BGR813" s="201"/>
      <c r="BGS813" s="201"/>
      <c r="BGT813" s="201"/>
      <c r="BGU813" s="201"/>
      <c r="BGV813" s="201"/>
      <c r="BGW813" s="201"/>
      <c r="BGX813" s="201"/>
      <c r="BGY813" s="201"/>
      <c r="BGZ813" s="201"/>
      <c r="BHA813" s="201"/>
      <c r="BHB813" s="201"/>
      <c r="BHC813" s="201"/>
      <c r="BHD813" s="201"/>
      <c r="BHE813" s="201"/>
      <c r="BHF813" s="201"/>
      <c r="BHG813" s="201"/>
      <c r="BHH813" s="201"/>
      <c r="BHI813" s="201"/>
      <c r="BHJ813" s="201"/>
      <c r="BHK813" s="201"/>
      <c r="BHL813" s="201"/>
      <c r="BHM813" s="201"/>
      <c r="BHN813" s="201"/>
      <c r="BHO813" s="201"/>
      <c r="BHP813" s="201"/>
      <c r="BHQ813" s="201"/>
      <c r="BHR813" s="201"/>
      <c r="BHS813" s="201"/>
      <c r="BHT813" s="201"/>
      <c r="BHU813" s="201"/>
      <c r="BHV813" s="201"/>
      <c r="BHW813" s="201"/>
      <c r="BHX813" s="201"/>
      <c r="BHY813" s="201"/>
      <c r="BHZ813" s="201"/>
      <c r="BIA813" s="201"/>
      <c r="BIB813" s="201"/>
      <c r="BIC813" s="201"/>
      <c r="BID813" s="201"/>
      <c r="BIE813" s="201"/>
      <c r="BIF813" s="201"/>
      <c r="BIG813" s="201"/>
      <c r="BIH813" s="201"/>
      <c r="BII813" s="201"/>
      <c r="BIJ813" s="201"/>
      <c r="BIK813" s="201"/>
      <c r="BIL813" s="201"/>
      <c r="BIM813" s="201"/>
      <c r="BIN813" s="201"/>
      <c r="BIO813" s="201"/>
      <c r="BIP813" s="201"/>
      <c r="BIQ813" s="201"/>
      <c r="BIR813" s="201"/>
      <c r="BIS813" s="201"/>
      <c r="BIT813" s="201"/>
      <c r="BIU813" s="201"/>
      <c r="BIV813" s="201"/>
      <c r="BIW813" s="201"/>
      <c r="BIX813" s="201"/>
      <c r="BIY813" s="201"/>
      <c r="BIZ813" s="201"/>
      <c r="BJA813" s="201"/>
      <c r="BJB813" s="201"/>
      <c r="BJC813" s="201"/>
      <c r="BJD813" s="201"/>
      <c r="BJE813" s="201"/>
      <c r="BJF813" s="201"/>
      <c r="BJG813" s="201"/>
      <c r="BJH813" s="201"/>
      <c r="BJI813" s="201"/>
      <c r="BJJ813" s="201"/>
      <c r="BJK813" s="201"/>
      <c r="BJL813" s="201"/>
      <c r="BJM813" s="201"/>
      <c r="BJN813" s="201"/>
      <c r="BJO813" s="201"/>
      <c r="BJP813" s="201"/>
      <c r="BJQ813" s="201"/>
      <c r="BJR813" s="201"/>
      <c r="BJS813" s="201"/>
      <c r="BJT813" s="201"/>
      <c r="BJU813" s="201"/>
      <c r="BJV813" s="201"/>
      <c r="BJW813" s="201"/>
      <c r="BJX813" s="201"/>
      <c r="BJY813" s="201"/>
      <c r="BJZ813" s="201"/>
      <c r="BKA813" s="201"/>
      <c r="BKB813" s="201"/>
      <c r="BKC813" s="201"/>
      <c r="BKD813" s="201"/>
      <c r="BKE813" s="201"/>
      <c r="BKF813" s="201"/>
      <c r="BKG813" s="201"/>
      <c r="BKH813" s="201"/>
      <c r="BKI813" s="201"/>
      <c r="BKJ813" s="201"/>
      <c r="BKK813" s="201"/>
      <c r="BKL813" s="201"/>
      <c r="BKM813" s="201"/>
      <c r="BKN813" s="201"/>
      <c r="BKO813" s="201"/>
      <c r="BKP813" s="201"/>
      <c r="BKQ813" s="201"/>
      <c r="BKR813" s="201"/>
      <c r="BKS813" s="201"/>
      <c r="BKT813" s="201"/>
      <c r="BKU813" s="201"/>
      <c r="BKV813" s="201"/>
      <c r="BKW813" s="201"/>
      <c r="BKX813" s="201"/>
      <c r="BKY813" s="201"/>
      <c r="BKZ813" s="201"/>
      <c r="BLA813" s="201"/>
      <c r="BLB813" s="201"/>
      <c r="BLC813" s="201"/>
      <c r="BLD813" s="201"/>
      <c r="BLE813" s="201"/>
      <c r="BLF813" s="201"/>
      <c r="BLG813" s="201"/>
      <c r="BLH813" s="201"/>
      <c r="BLI813" s="201"/>
      <c r="BLJ813" s="201"/>
      <c r="BLK813" s="201"/>
      <c r="BLL813" s="201"/>
      <c r="BLM813" s="201"/>
      <c r="BLN813" s="201"/>
      <c r="BLO813" s="201"/>
      <c r="BLP813" s="201"/>
      <c r="BLQ813" s="201"/>
      <c r="BLR813" s="201"/>
      <c r="BLS813" s="201"/>
      <c r="BLT813" s="201"/>
      <c r="BLU813" s="201"/>
      <c r="BLV813" s="201"/>
      <c r="BLW813" s="201"/>
      <c r="BLX813" s="201"/>
      <c r="BLY813" s="201"/>
      <c r="BLZ813" s="201"/>
      <c r="BMA813" s="201"/>
      <c r="BMB813" s="201"/>
      <c r="BMC813" s="201"/>
      <c r="BMD813" s="201"/>
      <c r="BME813" s="201"/>
      <c r="BMF813" s="201"/>
      <c r="BMG813" s="201"/>
      <c r="BMH813" s="201"/>
      <c r="BMI813" s="201"/>
      <c r="BMJ813" s="201"/>
      <c r="BMK813" s="201"/>
      <c r="BML813" s="201"/>
      <c r="BMM813" s="201"/>
      <c r="BMN813" s="201"/>
      <c r="BMO813" s="201"/>
      <c r="BMP813" s="201"/>
      <c r="BMQ813" s="201"/>
      <c r="BMR813" s="201"/>
      <c r="BMS813" s="201"/>
      <c r="BMT813" s="201"/>
      <c r="BMU813" s="201"/>
      <c r="BMV813" s="201"/>
      <c r="BMW813" s="201"/>
      <c r="BMX813" s="201"/>
      <c r="BMY813" s="201"/>
      <c r="BMZ813" s="201"/>
      <c r="BNA813" s="201"/>
      <c r="BNB813" s="201"/>
      <c r="BNC813" s="201"/>
      <c r="BND813" s="201"/>
      <c r="BNE813" s="201"/>
      <c r="BNF813" s="201"/>
      <c r="BNG813" s="201"/>
      <c r="BNH813" s="201"/>
      <c r="BNI813" s="201"/>
      <c r="BNJ813" s="201"/>
      <c r="BNK813" s="201"/>
      <c r="BNL813" s="201"/>
      <c r="BNM813" s="201"/>
      <c r="BNN813" s="201"/>
      <c r="BNO813" s="201"/>
      <c r="BNP813" s="201"/>
      <c r="BNQ813" s="201"/>
      <c r="BNR813" s="201"/>
      <c r="BNS813" s="201"/>
      <c r="BNT813" s="201"/>
      <c r="BNU813" s="201"/>
      <c r="BNV813" s="201"/>
      <c r="BNW813" s="201"/>
      <c r="BNX813" s="201"/>
      <c r="BNY813" s="201"/>
      <c r="BNZ813" s="201"/>
      <c r="BOA813" s="201"/>
      <c r="BOB813" s="201"/>
      <c r="BOC813" s="201"/>
      <c r="BOD813" s="201"/>
      <c r="BOE813" s="201"/>
      <c r="BOF813" s="201"/>
      <c r="BOG813" s="201"/>
      <c r="BOH813" s="201"/>
      <c r="BOI813" s="201"/>
      <c r="BOJ813" s="201"/>
      <c r="BOK813" s="201"/>
      <c r="BOL813" s="201"/>
      <c r="BOM813" s="201"/>
      <c r="BON813" s="201"/>
      <c r="BOO813" s="201"/>
      <c r="BOP813" s="201"/>
      <c r="BOQ813" s="201"/>
      <c r="BOR813" s="201"/>
      <c r="BOS813" s="201"/>
      <c r="BOT813" s="201"/>
      <c r="BOU813" s="201"/>
      <c r="BOV813" s="201"/>
      <c r="BOW813" s="201"/>
      <c r="BOX813" s="201"/>
      <c r="BOY813" s="201"/>
      <c r="BOZ813" s="201"/>
      <c r="BPA813" s="201"/>
      <c r="BPB813" s="201"/>
      <c r="BPC813" s="201"/>
      <c r="BPD813" s="201"/>
      <c r="BPE813" s="201"/>
      <c r="BPF813" s="201"/>
      <c r="BPG813" s="201"/>
      <c r="BPH813" s="201"/>
      <c r="BPI813" s="201"/>
      <c r="BPJ813" s="201"/>
      <c r="BPK813" s="201"/>
      <c r="BPL813" s="201"/>
      <c r="BPM813" s="201"/>
      <c r="BPN813" s="201"/>
      <c r="BPO813" s="201"/>
      <c r="BPP813" s="201"/>
      <c r="BPQ813" s="201"/>
      <c r="BPR813" s="201"/>
      <c r="BPS813" s="201"/>
      <c r="BPT813" s="201"/>
      <c r="BPU813" s="201"/>
      <c r="BPV813" s="201"/>
      <c r="BPW813" s="201"/>
      <c r="BPX813" s="201"/>
      <c r="BPY813" s="201"/>
      <c r="BPZ813" s="201"/>
      <c r="BQA813" s="201"/>
      <c r="BQB813" s="201"/>
      <c r="BQC813" s="201"/>
      <c r="BQD813" s="201"/>
      <c r="BQE813" s="201"/>
      <c r="BQF813" s="201"/>
      <c r="BQG813" s="201"/>
      <c r="BQH813" s="201"/>
      <c r="BQI813" s="201"/>
      <c r="BQJ813" s="201"/>
      <c r="BQK813" s="201"/>
      <c r="BQL813" s="201"/>
      <c r="BQM813" s="201"/>
      <c r="BQN813" s="201"/>
      <c r="BQO813" s="201"/>
      <c r="BQP813" s="201"/>
      <c r="BQQ813" s="201"/>
      <c r="BQR813" s="201"/>
      <c r="BQS813" s="201"/>
      <c r="BQT813" s="201"/>
      <c r="BQU813" s="201"/>
      <c r="BQV813" s="201"/>
      <c r="BQW813" s="201"/>
      <c r="BQX813" s="201"/>
      <c r="BQY813" s="201"/>
      <c r="BQZ813" s="201"/>
      <c r="BRA813" s="201"/>
      <c r="BRB813" s="201"/>
      <c r="BRC813" s="201"/>
      <c r="BRD813" s="201"/>
      <c r="BRE813" s="201"/>
      <c r="BRF813" s="201"/>
      <c r="BRG813" s="201"/>
      <c r="BRH813" s="201"/>
      <c r="BRI813" s="201"/>
      <c r="BRJ813" s="201"/>
      <c r="BRK813" s="201"/>
      <c r="BRL813" s="201"/>
      <c r="BRM813" s="201"/>
      <c r="BRN813" s="201"/>
      <c r="BRO813" s="201"/>
      <c r="BRP813" s="201"/>
      <c r="BRQ813" s="201"/>
      <c r="BRR813" s="201"/>
      <c r="BRS813" s="201"/>
      <c r="BRT813" s="201"/>
      <c r="BRU813" s="201"/>
      <c r="BRV813" s="201"/>
      <c r="BRW813" s="201"/>
      <c r="BRX813" s="201"/>
      <c r="BRY813" s="201"/>
      <c r="BRZ813" s="201"/>
      <c r="BSA813" s="201"/>
      <c r="BSB813" s="201"/>
      <c r="BSC813" s="201"/>
      <c r="BSD813" s="201"/>
      <c r="BSE813" s="201"/>
      <c r="BSF813" s="201"/>
      <c r="BSG813" s="201"/>
      <c r="BSH813" s="201"/>
      <c r="BSI813" s="201"/>
      <c r="BSJ813" s="201"/>
      <c r="BSK813" s="201"/>
      <c r="BSL813" s="201"/>
      <c r="BSM813" s="201"/>
      <c r="BSN813" s="201"/>
      <c r="BSO813" s="201"/>
      <c r="BSP813" s="201"/>
      <c r="BSQ813" s="201"/>
      <c r="BSR813" s="201"/>
      <c r="BSS813" s="201"/>
      <c r="BST813" s="201"/>
      <c r="BSU813" s="201"/>
      <c r="BSV813" s="201"/>
      <c r="BSW813" s="201"/>
      <c r="BSX813" s="201"/>
      <c r="BSY813" s="201"/>
      <c r="BSZ813" s="201"/>
      <c r="BTA813" s="201"/>
      <c r="BTB813" s="201"/>
      <c r="BTC813" s="201"/>
      <c r="BTD813" s="201"/>
      <c r="BTE813" s="201"/>
      <c r="BTF813" s="201"/>
      <c r="BTG813" s="201"/>
      <c r="BTH813" s="201"/>
      <c r="BTI813" s="201"/>
      <c r="BTJ813" s="201"/>
      <c r="BTK813" s="201"/>
      <c r="BTL813" s="201"/>
      <c r="BTM813" s="201"/>
      <c r="BTN813" s="201"/>
      <c r="BTO813" s="201"/>
      <c r="BTP813" s="201"/>
      <c r="BTQ813" s="201"/>
      <c r="BTR813" s="201"/>
      <c r="BTS813" s="201"/>
      <c r="BTT813" s="201"/>
      <c r="BTU813" s="201"/>
      <c r="BTV813" s="201"/>
      <c r="BTW813" s="201"/>
      <c r="BTX813" s="201"/>
      <c r="BTY813" s="201"/>
      <c r="BTZ813" s="201"/>
      <c r="BUA813" s="201"/>
      <c r="BUB813" s="201"/>
      <c r="BUC813" s="201"/>
      <c r="BUD813" s="201"/>
      <c r="BUE813" s="201"/>
      <c r="BUF813" s="201"/>
      <c r="BUG813" s="201"/>
      <c r="BUH813" s="201"/>
      <c r="BUI813" s="201"/>
      <c r="BUJ813" s="201"/>
      <c r="BUK813" s="201"/>
      <c r="BUL813" s="201"/>
      <c r="BUM813" s="201"/>
      <c r="BUN813" s="201"/>
      <c r="BUO813" s="201"/>
      <c r="BUP813" s="201"/>
      <c r="BUQ813" s="201"/>
      <c r="BUR813" s="201"/>
      <c r="BUS813" s="201"/>
      <c r="BUT813" s="201"/>
      <c r="BUU813" s="201"/>
      <c r="BUV813" s="201"/>
      <c r="BUW813" s="201"/>
      <c r="BUX813" s="201"/>
      <c r="BUY813" s="201"/>
      <c r="BUZ813" s="201"/>
      <c r="BVA813" s="201"/>
      <c r="BVB813" s="201"/>
      <c r="BVC813" s="201"/>
      <c r="BVD813" s="201"/>
      <c r="BVE813" s="201"/>
      <c r="BVF813" s="201"/>
      <c r="BVG813" s="201"/>
      <c r="BVH813" s="201"/>
      <c r="BVI813" s="201"/>
      <c r="BVJ813" s="201"/>
      <c r="BVK813" s="201"/>
      <c r="BVL813" s="201"/>
      <c r="BVM813" s="201"/>
      <c r="BVN813" s="201"/>
      <c r="BVO813" s="201"/>
      <c r="BVP813" s="201"/>
      <c r="BVQ813" s="201"/>
      <c r="BVR813" s="201"/>
      <c r="BVS813" s="201"/>
      <c r="BVT813" s="201"/>
      <c r="BVU813" s="201"/>
      <c r="BVV813" s="201"/>
      <c r="BVW813" s="201"/>
      <c r="BVX813" s="201"/>
      <c r="BVY813" s="201"/>
      <c r="BVZ813" s="201"/>
      <c r="BWA813" s="201"/>
      <c r="BWB813" s="201"/>
      <c r="BWC813" s="201"/>
      <c r="BWD813" s="201"/>
      <c r="BWE813" s="201"/>
      <c r="BWF813" s="201"/>
      <c r="BWG813" s="201"/>
      <c r="BWH813" s="201"/>
      <c r="BWI813" s="201"/>
      <c r="BWJ813" s="201"/>
      <c r="BWK813" s="201"/>
      <c r="BWL813" s="201"/>
      <c r="BWM813" s="201"/>
      <c r="BWN813" s="201"/>
      <c r="BWO813" s="201"/>
      <c r="BWP813" s="201"/>
      <c r="BWQ813" s="201"/>
      <c r="BWR813" s="201"/>
      <c r="BWS813" s="201"/>
      <c r="BWT813" s="201"/>
      <c r="BWU813" s="201"/>
      <c r="BWV813" s="201"/>
      <c r="BWW813" s="201"/>
      <c r="BWX813" s="201"/>
      <c r="BWY813" s="201"/>
      <c r="BWZ813" s="201"/>
      <c r="BXA813" s="201"/>
      <c r="BXB813" s="201"/>
      <c r="BXC813" s="201"/>
      <c r="BXD813" s="201"/>
      <c r="BXE813" s="201"/>
      <c r="BXF813" s="201"/>
      <c r="BXG813" s="201"/>
      <c r="BXH813" s="201"/>
      <c r="BXI813" s="201"/>
      <c r="BXJ813" s="201"/>
      <c r="BXK813" s="201"/>
      <c r="BXL813" s="201"/>
      <c r="BXM813" s="201"/>
      <c r="BXN813" s="201"/>
      <c r="BXO813" s="201"/>
      <c r="BXP813" s="201"/>
      <c r="BXQ813" s="201"/>
      <c r="BXR813" s="201"/>
      <c r="BXS813" s="201"/>
      <c r="BXT813" s="201"/>
      <c r="BXU813" s="201"/>
      <c r="BXV813" s="201"/>
      <c r="BXW813" s="201"/>
      <c r="BXX813" s="201"/>
      <c r="BXY813" s="201"/>
      <c r="BXZ813" s="201"/>
      <c r="BYA813" s="201"/>
      <c r="BYB813" s="201"/>
      <c r="BYC813" s="201"/>
      <c r="BYD813" s="201"/>
      <c r="BYE813" s="201"/>
      <c r="BYF813" s="201"/>
      <c r="BYG813" s="201"/>
      <c r="BYH813" s="201"/>
      <c r="BYI813" s="201"/>
      <c r="BYJ813" s="201"/>
      <c r="BYK813" s="201"/>
      <c r="BYL813" s="201"/>
      <c r="BYM813" s="201"/>
      <c r="BYN813" s="201"/>
      <c r="BYO813" s="201"/>
      <c r="BYP813" s="201"/>
      <c r="BYQ813" s="201"/>
      <c r="BYR813" s="201"/>
      <c r="BYS813" s="201"/>
      <c r="BYT813" s="201"/>
      <c r="BYU813" s="201"/>
      <c r="BYV813" s="201"/>
      <c r="BYW813" s="201"/>
      <c r="BYX813" s="201"/>
      <c r="BYY813" s="201"/>
      <c r="BYZ813" s="201"/>
      <c r="BZA813" s="201"/>
      <c r="BZB813" s="201"/>
      <c r="BZC813" s="201"/>
      <c r="BZD813" s="201"/>
      <c r="BZE813" s="201"/>
      <c r="BZF813" s="201"/>
      <c r="BZG813" s="201"/>
      <c r="BZH813" s="201"/>
      <c r="BZI813" s="201"/>
      <c r="BZJ813" s="201"/>
      <c r="BZK813" s="201"/>
      <c r="BZL813" s="201"/>
      <c r="BZM813" s="201"/>
      <c r="BZN813" s="201"/>
      <c r="BZO813" s="201"/>
      <c r="BZP813" s="201"/>
      <c r="BZQ813" s="201"/>
      <c r="BZR813" s="201"/>
      <c r="BZS813" s="201"/>
      <c r="BZT813" s="201"/>
      <c r="BZU813" s="201"/>
      <c r="BZV813" s="201"/>
      <c r="BZW813" s="201"/>
      <c r="BZX813" s="201"/>
      <c r="BZY813" s="201"/>
      <c r="BZZ813" s="201"/>
      <c r="CAA813" s="201"/>
      <c r="CAB813" s="201"/>
      <c r="CAC813" s="201"/>
      <c r="CAD813" s="201"/>
      <c r="CAE813" s="201"/>
      <c r="CAF813" s="201"/>
      <c r="CAG813" s="201"/>
      <c r="CAH813" s="201"/>
      <c r="CAI813" s="201"/>
      <c r="CAJ813" s="201"/>
      <c r="CAK813" s="201"/>
      <c r="CAL813" s="201"/>
      <c r="CAM813" s="201"/>
      <c r="CAN813" s="201"/>
      <c r="CAO813" s="201"/>
      <c r="CAP813" s="201"/>
      <c r="CAQ813" s="201"/>
      <c r="CAR813" s="201"/>
      <c r="CAS813" s="201"/>
      <c r="CAT813" s="201"/>
      <c r="CAU813" s="201"/>
      <c r="CAV813" s="201"/>
      <c r="CAW813" s="201"/>
      <c r="CAX813" s="201"/>
      <c r="CAY813" s="201"/>
      <c r="CAZ813" s="201"/>
      <c r="CBA813" s="201"/>
      <c r="CBB813" s="201"/>
      <c r="CBC813" s="201"/>
      <c r="CBD813" s="201"/>
      <c r="CBE813" s="201"/>
      <c r="CBF813" s="201"/>
      <c r="CBG813" s="201"/>
      <c r="CBH813" s="201"/>
      <c r="CBI813" s="201"/>
      <c r="CBJ813" s="201"/>
      <c r="CBK813" s="201"/>
      <c r="CBL813" s="201"/>
      <c r="CBM813" s="201"/>
      <c r="CBN813" s="201"/>
      <c r="CBO813" s="201"/>
      <c r="CBP813" s="201"/>
      <c r="CBQ813" s="201"/>
      <c r="CBR813" s="201"/>
      <c r="CBS813" s="201"/>
      <c r="CBT813" s="201"/>
      <c r="CBU813" s="201"/>
      <c r="CBV813" s="201"/>
      <c r="CBW813" s="201"/>
      <c r="CBX813" s="201"/>
      <c r="CBY813" s="201"/>
      <c r="CBZ813" s="201"/>
      <c r="CCA813" s="201"/>
      <c r="CCB813" s="201"/>
      <c r="CCC813" s="201"/>
      <c r="CCD813" s="201"/>
      <c r="CCE813" s="201"/>
      <c r="CCF813" s="201"/>
      <c r="CCG813" s="201"/>
      <c r="CCH813" s="201"/>
      <c r="CCI813" s="201"/>
      <c r="CCJ813" s="201"/>
      <c r="CCK813" s="201"/>
      <c r="CCL813" s="201"/>
      <c r="CCM813" s="201"/>
      <c r="CCN813" s="201"/>
      <c r="CCO813" s="201"/>
      <c r="CCP813" s="201"/>
      <c r="CCQ813" s="201"/>
      <c r="CCR813" s="201"/>
      <c r="CCS813" s="201"/>
      <c r="CCT813" s="201"/>
      <c r="CCU813" s="201"/>
      <c r="CCV813" s="201"/>
      <c r="CCW813" s="201"/>
      <c r="CCX813" s="201"/>
      <c r="CCY813" s="201"/>
      <c r="CCZ813" s="201"/>
      <c r="CDA813" s="201"/>
      <c r="CDB813" s="201"/>
      <c r="CDC813" s="201"/>
      <c r="CDD813" s="201"/>
      <c r="CDE813" s="201"/>
      <c r="CDF813" s="201"/>
      <c r="CDG813" s="201"/>
      <c r="CDH813" s="201"/>
      <c r="CDI813" s="201"/>
      <c r="CDJ813" s="201"/>
      <c r="CDK813" s="201"/>
      <c r="CDL813" s="201"/>
      <c r="CDM813" s="201"/>
      <c r="CDN813" s="201"/>
      <c r="CDO813" s="201"/>
      <c r="CDP813" s="201"/>
      <c r="CDQ813" s="201"/>
      <c r="CDR813" s="201"/>
      <c r="CDS813" s="201"/>
      <c r="CDT813" s="201"/>
      <c r="CDU813" s="201"/>
      <c r="CDV813" s="201"/>
      <c r="CDW813" s="201"/>
      <c r="CDX813" s="201"/>
      <c r="CDY813" s="201"/>
      <c r="CDZ813" s="201"/>
      <c r="CEA813" s="201"/>
      <c r="CEB813" s="201"/>
      <c r="CEC813" s="201"/>
      <c r="CED813" s="201"/>
      <c r="CEE813" s="201"/>
      <c r="CEF813" s="201"/>
      <c r="CEG813" s="201"/>
      <c r="CEH813" s="201"/>
      <c r="CEI813" s="201"/>
      <c r="CEJ813" s="201"/>
      <c r="CEK813" s="201"/>
      <c r="CEL813" s="201"/>
      <c r="CEM813" s="201"/>
      <c r="CEN813" s="201"/>
      <c r="CEO813" s="201"/>
      <c r="CEP813" s="201"/>
      <c r="CEQ813" s="201"/>
      <c r="CER813" s="201"/>
      <c r="CES813" s="201"/>
      <c r="CET813" s="201"/>
      <c r="CEU813" s="201"/>
      <c r="CEV813" s="201"/>
      <c r="CEW813" s="201"/>
      <c r="CEX813" s="201"/>
      <c r="CEY813" s="201"/>
      <c r="CEZ813" s="201"/>
      <c r="CFA813" s="201"/>
      <c r="CFB813" s="201"/>
      <c r="CFC813" s="201"/>
      <c r="CFD813" s="201"/>
      <c r="CFE813" s="201"/>
      <c r="CFF813" s="201"/>
      <c r="CFG813" s="201"/>
      <c r="CFH813" s="201"/>
      <c r="CFI813" s="201"/>
      <c r="CFJ813" s="201"/>
      <c r="CFK813" s="201"/>
      <c r="CFL813" s="201"/>
      <c r="CFM813" s="201"/>
      <c r="CFN813" s="201"/>
      <c r="CFO813" s="201"/>
      <c r="CFP813" s="201"/>
      <c r="CFQ813" s="201"/>
      <c r="CFR813" s="201"/>
      <c r="CFS813" s="201"/>
      <c r="CFT813" s="201"/>
      <c r="CFU813" s="201"/>
      <c r="CFV813" s="201"/>
      <c r="CFW813" s="201"/>
      <c r="CFX813" s="201"/>
      <c r="CFY813" s="201"/>
      <c r="CFZ813" s="201"/>
      <c r="CGA813" s="201"/>
      <c r="CGB813" s="201"/>
      <c r="CGC813" s="201"/>
      <c r="CGD813" s="201"/>
      <c r="CGE813" s="201"/>
      <c r="CGF813" s="201"/>
      <c r="CGG813" s="201"/>
      <c r="CGH813" s="201"/>
      <c r="CGI813" s="201"/>
      <c r="CGJ813" s="201"/>
      <c r="CGK813" s="201"/>
      <c r="CGL813" s="201"/>
      <c r="CGM813" s="201"/>
      <c r="CGN813" s="201"/>
      <c r="CGO813" s="201"/>
      <c r="CGP813" s="201"/>
      <c r="CGQ813" s="201"/>
      <c r="CGR813" s="201"/>
      <c r="CGS813" s="201"/>
      <c r="CGT813" s="201"/>
      <c r="CGU813" s="201"/>
      <c r="CGV813" s="201"/>
      <c r="CGW813" s="201"/>
      <c r="CGX813" s="201"/>
      <c r="CGY813" s="201"/>
      <c r="CGZ813" s="201"/>
      <c r="CHA813" s="201"/>
      <c r="CHB813" s="201"/>
      <c r="CHC813" s="201"/>
      <c r="CHD813" s="201"/>
      <c r="CHE813" s="201"/>
      <c r="CHF813" s="201"/>
      <c r="CHG813" s="201"/>
      <c r="CHH813" s="201"/>
      <c r="CHI813" s="201"/>
      <c r="CHJ813" s="201"/>
      <c r="CHK813" s="201"/>
      <c r="CHL813" s="201"/>
      <c r="CHM813" s="201"/>
      <c r="CHN813" s="201"/>
      <c r="CHO813" s="201"/>
      <c r="CHP813" s="201"/>
      <c r="CHQ813" s="201"/>
      <c r="CHR813" s="201"/>
      <c r="CHS813" s="201"/>
      <c r="CHT813" s="201"/>
      <c r="CHU813" s="201"/>
      <c r="CHV813" s="201"/>
      <c r="CHW813" s="201"/>
      <c r="CHX813" s="201"/>
      <c r="CHY813" s="201"/>
      <c r="CHZ813" s="201"/>
      <c r="CIA813" s="201"/>
      <c r="CIB813" s="201"/>
      <c r="CIC813" s="201"/>
      <c r="CID813" s="201"/>
      <c r="CIE813" s="201"/>
      <c r="CIF813" s="201"/>
      <c r="CIG813" s="201"/>
      <c r="CIH813" s="201"/>
      <c r="CII813" s="201"/>
      <c r="CIJ813" s="201"/>
      <c r="CIK813" s="201"/>
      <c r="CIL813" s="201"/>
      <c r="CIM813" s="201"/>
      <c r="CIN813" s="201"/>
      <c r="CIO813" s="201"/>
      <c r="CIP813" s="201"/>
      <c r="CIQ813" s="201"/>
      <c r="CIR813" s="201"/>
      <c r="CIS813" s="201"/>
      <c r="CIT813" s="201"/>
      <c r="CIU813" s="201"/>
      <c r="CIV813" s="201"/>
      <c r="CIW813" s="201"/>
      <c r="CIX813" s="201"/>
      <c r="CIY813" s="201"/>
      <c r="CIZ813" s="201"/>
      <c r="CJA813" s="201"/>
      <c r="CJB813" s="201"/>
      <c r="CJC813" s="201"/>
      <c r="CJD813" s="201"/>
      <c r="CJE813" s="201"/>
      <c r="CJF813" s="201"/>
      <c r="CJG813" s="201"/>
      <c r="CJH813" s="201"/>
      <c r="CJI813" s="201"/>
      <c r="CJJ813" s="201"/>
      <c r="CJK813" s="201"/>
      <c r="CJL813" s="201"/>
      <c r="CJM813" s="201"/>
      <c r="CJN813" s="201"/>
      <c r="CJO813" s="201"/>
      <c r="CJP813" s="201"/>
      <c r="CJQ813" s="201"/>
      <c r="CJR813" s="201"/>
      <c r="CJS813" s="201"/>
      <c r="CJT813" s="201"/>
      <c r="CJU813" s="201"/>
      <c r="CJV813" s="201"/>
      <c r="CJW813" s="201"/>
      <c r="CJX813" s="201"/>
      <c r="CJY813" s="201"/>
      <c r="CJZ813" s="201"/>
      <c r="CKA813" s="201"/>
      <c r="CKB813" s="201"/>
      <c r="CKC813" s="201"/>
      <c r="CKD813" s="201"/>
      <c r="CKE813" s="201"/>
      <c r="CKF813" s="201"/>
      <c r="CKG813" s="201"/>
      <c r="CKH813" s="201"/>
      <c r="CKI813" s="201"/>
      <c r="CKJ813" s="201"/>
      <c r="CKK813" s="201"/>
      <c r="CKL813" s="201"/>
      <c r="CKM813" s="201"/>
      <c r="CKN813" s="201"/>
      <c r="CKO813" s="201"/>
      <c r="CKP813" s="201"/>
      <c r="CKQ813" s="201"/>
      <c r="CKR813" s="201"/>
      <c r="CKS813" s="201"/>
      <c r="CKT813" s="201"/>
      <c r="CKU813" s="201"/>
      <c r="CKV813" s="201"/>
      <c r="CKW813" s="201"/>
      <c r="CKX813" s="201"/>
      <c r="CKY813" s="201"/>
      <c r="CKZ813" s="201"/>
      <c r="CLA813" s="201"/>
      <c r="CLB813" s="201"/>
      <c r="CLC813" s="201"/>
      <c r="CLD813" s="201"/>
      <c r="CLE813" s="201"/>
      <c r="CLF813" s="201"/>
      <c r="CLG813" s="201"/>
      <c r="CLH813" s="201"/>
      <c r="CLI813" s="201"/>
      <c r="CLJ813" s="201"/>
      <c r="CLK813" s="201"/>
      <c r="CLL813" s="201"/>
      <c r="CLM813" s="201"/>
      <c r="CLN813" s="201"/>
      <c r="CLO813" s="201"/>
      <c r="CLP813" s="201"/>
      <c r="CLQ813" s="201"/>
      <c r="CLR813" s="201"/>
      <c r="CLS813" s="201"/>
      <c r="CLT813" s="201"/>
      <c r="CLU813" s="201"/>
      <c r="CLV813" s="201"/>
      <c r="CLW813" s="201"/>
      <c r="CLX813" s="201"/>
      <c r="CLY813" s="201"/>
      <c r="CLZ813" s="201"/>
      <c r="CMA813" s="201"/>
      <c r="CMB813" s="201"/>
      <c r="CMC813" s="201"/>
      <c r="CMD813" s="201"/>
      <c r="CME813" s="201"/>
      <c r="CMF813" s="201"/>
      <c r="CMG813" s="201"/>
      <c r="CMH813" s="201"/>
      <c r="CMI813" s="201"/>
      <c r="CMJ813" s="201"/>
      <c r="CMK813" s="201"/>
      <c r="CML813" s="201"/>
      <c r="CMM813" s="201"/>
      <c r="CMN813" s="201"/>
      <c r="CMO813" s="201"/>
      <c r="CMP813" s="201"/>
      <c r="CMQ813" s="201"/>
      <c r="CMR813" s="201"/>
      <c r="CMS813" s="201"/>
      <c r="CMT813" s="201"/>
      <c r="CMU813" s="201"/>
      <c r="CMV813" s="201"/>
      <c r="CMW813" s="201"/>
      <c r="CMX813" s="201"/>
      <c r="CMY813" s="201"/>
      <c r="CMZ813" s="201"/>
      <c r="CNA813" s="201"/>
      <c r="CNB813" s="201"/>
      <c r="CNC813" s="201"/>
      <c r="CND813" s="201"/>
      <c r="CNE813" s="201"/>
      <c r="CNF813" s="201"/>
      <c r="CNG813" s="201"/>
      <c r="CNH813" s="201"/>
      <c r="CNI813" s="201"/>
      <c r="CNJ813" s="201"/>
      <c r="CNK813" s="201"/>
      <c r="CNL813" s="201"/>
      <c r="CNM813" s="201"/>
      <c r="CNN813" s="201"/>
      <c r="CNO813" s="201"/>
      <c r="CNP813" s="201"/>
      <c r="CNQ813" s="201"/>
      <c r="CNR813" s="201"/>
      <c r="CNS813" s="201"/>
      <c r="CNT813" s="201"/>
      <c r="CNU813" s="201"/>
      <c r="CNV813" s="201"/>
      <c r="CNW813" s="201"/>
      <c r="CNX813" s="201"/>
      <c r="CNY813" s="201"/>
      <c r="CNZ813" s="201"/>
      <c r="COA813" s="201"/>
      <c r="COB813" s="201"/>
      <c r="COC813" s="201"/>
      <c r="COD813" s="201"/>
      <c r="COE813" s="201"/>
      <c r="COF813" s="201"/>
      <c r="COG813" s="201"/>
      <c r="COH813" s="201"/>
      <c r="COI813" s="201"/>
      <c r="COJ813" s="201"/>
      <c r="COK813" s="201"/>
      <c r="COL813" s="201"/>
      <c r="COM813" s="201"/>
      <c r="CON813" s="201"/>
      <c r="COO813" s="201"/>
      <c r="COP813" s="201"/>
      <c r="COQ813" s="201"/>
      <c r="COR813" s="201"/>
      <c r="COS813" s="201"/>
      <c r="COT813" s="201"/>
      <c r="COU813" s="201"/>
      <c r="COV813" s="201"/>
      <c r="COW813" s="201"/>
      <c r="COX813" s="201"/>
      <c r="COY813" s="201"/>
      <c r="COZ813" s="201"/>
      <c r="CPA813" s="201"/>
      <c r="CPB813" s="201"/>
      <c r="CPC813" s="201"/>
      <c r="CPD813" s="201"/>
      <c r="CPE813" s="201"/>
      <c r="CPF813" s="201"/>
      <c r="CPG813" s="201"/>
      <c r="CPH813" s="201"/>
      <c r="CPI813" s="201"/>
      <c r="CPJ813" s="201"/>
      <c r="CPK813" s="201"/>
      <c r="CPL813" s="201"/>
      <c r="CPM813" s="201"/>
      <c r="CPN813" s="201"/>
      <c r="CPO813" s="201"/>
      <c r="CPP813" s="201"/>
      <c r="CPQ813" s="201"/>
      <c r="CPR813" s="201"/>
      <c r="CPS813" s="201"/>
      <c r="CPT813" s="201"/>
      <c r="CPU813" s="201"/>
      <c r="CPV813" s="201"/>
      <c r="CPW813" s="201"/>
      <c r="CPX813" s="201"/>
      <c r="CPY813" s="201"/>
      <c r="CPZ813" s="201"/>
      <c r="CQA813" s="201"/>
      <c r="CQB813" s="201"/>
      <c r="CQC813" s="201"/>
      <c r="CQD813" s="201"/>
      <c r="CQE813" s="201"/>
      <c r="CQF813" s="201"/>
      <c r="CQG813" s="201"/>
      <c r="CQH813" s="201"/>
      <c r="CQI813" s="201"/>
      <c r="CQJ813" s="201"/>
      <c r="CQK813" s="201"/>
      <c r="CQL813" s="201"/>
      <c r="CQM813" s="201"/>
      <c r="CQN813" s="201"/>
      <c r="CQO813" s="201"/>
      <c r="CQP813" s="201"/>
      <c r="CQQ813" s="201"/>
      <c r="CQR813" s="201"/>
      <c r="CQS813" s="201"/>
      <c r="CQT813" s="201"/>
      <c r="CQU813" s="201"/>
      <c r="CQV813" s="201"/>
      <c r="CQW813" s="201"/>
      <c r="CQX813" s="201"/>
      <c r="CQY813" s="201"/>
      <c r="CQZ813" s="201"/>
      <c r="CRA813" s="201"/>
      <c r="CRB813" s="201"/>
      <c r="CRC813" s="201"/>
      <c r="CRD813" s="201"/>
      <c r="CRE813" s="201"/>
      <c r="CRF813" s="201"/>
      <c r="CRG813" s="201"/>
      <c r="CRH813" s="201"/>
      <c r="CRI813" s="201"/>
      <c r="CRJ813" s="201"/>
      <c r="CRK813" s="201"/>
      <c r="CRL813" s="201"/>
      <c r="CRM813" s="201"/>
      <c r="CRN813" s="201"/>
      <c r="CRO813" s="201"/>
      <c r="CRP813" s="201"/>
      <c r="CRQ813" s="201"/>
      <c r="CRR813" s="201"/>
      <c r="CRS813" s="201"/>
      <c r="CRT813" s="201"/>
      <c r="CRU813" s="201"/>
      <c r="CRV813" s="201"/>
      <c r="CRW813" s="201"/>
      <c r="CRX813" s="201"/>
      <c r="CRY813" s="201"/>
      <c r="CRZ813" s="201"/>
      <c r="CSA813" s="201"/>
      <c r="CSB813" s="201"/>
      <c r="CSC813" s="201"/>
      <c r="CSD813" s="201"/>
      <c r="CSE813" s="201"/>
      <c r="CSF813" s="201"/>
      <c r="CSG813" s="201"/>
      <c r="CSH813" s="201"/>
      <c r="CSI813" s="201"/>
      <c r="CSJ813" s="201"/>
      <c r="CSK813" s="201"/>
      <c r="CSL813" s="201"/>
      <c r="CSM813" s="201"/>
      <c r="CSN813" s="201"/>
      <c r="CSO813" s="201"/>
      <c r="CSP813" s="201"/>
      <c r="CSQ813" s="201"/>
      <c r="CSR813" s="201"/>
      <c r="CSS813" s="201"/>
      <c r="CST813" s="201"/>
      <c r="CSU813" s="201"/>
      <c r="CSV813" s="201"/>
      <c r="CSW813" s="201"/>
      <c r="CSX813" s="201"/>
      <c r="CSY813" s="201"/>
      <c r="CSZ813" s="201"/>
      <c r="CTA813" s="201"/>
      <c r="CTB813" s="201"/>
      <c r="CTC813" s="201"/>
      <c r="CTD813" s="201"/>
      <c r="CTE813" s="201"/>
      <c r="CTF813" s="201"/>
      <c r="CTG813" s="201"/>
      <c r="CTH813" s="201"/>
      <c r="CTI813" s="201"/>
      <c r="CTJ813" s="201"/>
      <c r="CTK813" s="201"/>
      <c r="CTL813" s="201"/>
      <c r="CTM813" s="201"/>
      <c r="CTN813" s="201"/>
      <c r="CTO813" s="201"/>
      <c r="CTP813" s="201"/>
      <c r="CTQ813" s="201"/>
      <c r="CTR813" s="201"/>
      <c r="CTS813" s="201"/>
      <c r="CTT813" s="201"/>
      <c r="CTU813" s="201"/>
      <c r="CTV813" s="201"/>
      <c r="CTW813" s="201"/>
      <c r="CTX813" s="201"/>
      <c r="CTY813" s="201"/>
      <c r="CTZ813" s="201"/>
      <c r="CUA813" s="201"/>
      <c r="CUB813" s="201"/>
      <c r="CUC813" s="201"/>
      <c r="CUD813" s="201"/>
      <c r="CUE813" s="201"/>
      <c r="CUF813" s="201"/>
      <c r="CUG813" s="201"/>
      <c r="CUH813" s="201"/>
      <c r="CUI813" s="201"/>
      <c r="CUJ813" s="201"/>
      <c r="CUK813" s="201"/>
      <c r="CUL813" s="201"/>
      <c r="CUM813" s="201"/>
      <c r="CUN813" s="201"/>
      <c r="CUO813" s="201"/>
      <c r="CUP813" s="201"/>
      <c r="CUQ813" s="201"/>
      <c r="CUR813" s="201"/>
      <c r="CUS813" s="201"/>
      <c r="CUT813" s="201"/>
      <c r="CUU813" s="201"/>
      <c r="CUV813" s="201"/>
      <c r="CUW813" s="201"/>
      <c r="CUX813" s="201"/>
      <c r="CUY813" s="201"/>
      <c r="CUZ813" s="201"/>
      <c r="CVA813" s="201"/>
      <c r="CVB813" s="201"/>
      <c r="CVC813" s="201"/>
      <c r="CVD813" s="201"/>
      <c r="CVE813" s="201"/>
      <c r="CVF813" s="201"/>
      <c r="CVG813" s="201"/>
      <c r="CVH813" s="201"/>
      <c r="CVI813" s="201"/>
      <c r="CVJ813" s="201"/>
      <c r="CVK813" s="201"/>
      <c r="CVL813" s="201"/>
      <c r="CVM813" s="201"/>
      <c r="CVN813" s="201"/>
      <c r="CVO813" s="201"/>
      <c r="CVP813" s="201"/>
      <c r="CVQ813" s="201"/>
      <c r="CVR813" s="201"/>
      <c r="CVS813" s="201"/>
      <c r="CVT813" s="201"/>
      <c r="CVU813" s="201"/>
      <c r="CVV813" s="201"/>
      <c r="CVW813" s="201"/>
      <c r="CVX813" s="201"/>
      <c r="CVY813" s="201"/>
      <c r="CVZ813" s="201"/>
      <c r="CWA813" s="201"/>
      <c r="CWB813" s="201"/>
      <c r="CWC813" s="201"/>
      <c r="CWD813" s="201"/>
      <c r="CWE813" s="201"/>
      <c r="CWF813" s="201"/>
      <c r="CWG813" s="201"/>
      <c r="CWH813" s="201"/>
      <c r="CWI813" s="201"/>
      <c r="CWJ813" s="201"/>
      <c r="CWK813" s="201"/>
      <c r="CWL813" s="201"/>
      <c r="CWM813" s="201"/>
      <c r="CWN813" s="201"/>
      <c r="CWO813" s="201"/>
      <c r="CWP813" s="201"/>
      <c r="CWQ813" s="201"/>
      <c r="CWR813" s="201"/>
      <c r="CWS813" s="201"/>
      <c r="CWT813" s="201"/>
      <c r="CWU813" s="201"/>
      <c r="CWV813" s="201"/>
      <c r="CWW813" s="201"/>
      <c r="CWX813" s="201"/>
      <c r="CWY813" s="201"/>
      <c r="CWZ813" s="201"/>
      <c r="CXA813" s="201"/>
      <c r="CXB813" s="201"/>
      <c r="CXC813" s="201"/>
      <c r="CXD813" s="201"/>
      <c r="CXE813" s="201"/>
      <c r="CXF813" s="201"/>
      <c r="CXG813" s="201"/>
      <c r="CXH813" s="201"/>
      <c r="CXI813" s="201"/>
      <c r="CXJ813" s="201"/>
      <c r="CXK813" s="201"/>
      <c r="CXL813" s="201"/>
      <c r="CXM813" s="201"/>
      <c r="CXN813" s="201"/>
      <c r="CXO813" s="201"/>
      <c r="CXP813" s="201"/>
      <c r="CXQ813" s="201"/>
      <c r="CXR813" s="201"/>
      <c r="CXS813" s="201"/>
      <c r="CXT813" s="201"/>
      <c r="CXU813" s="201"/>
      <c r="CXV813" s="201"/>
      <c r="CXW813" s="201"/>
      <c r="CXX813" s="201"/>
      <c r="CXY813" s="201"/>
      <c r="CXZ813" s="201"/>
      <c r="CYA813" s="201"/>
      <c r="CYB813" s="201"/>
      <c r="CYC813" s="201"/>
      <c r="CYD813" s="201"/>
      <c r="CYE813" s="201"/>
      <c r="CYF813" s="201"/>
      <c r="CYG813" s="201"/>
      <c r="CYH813" s="201"/>
      <c r="CYI813" s="201"/>
      <c r="CYJ813" s="201"/>
      <c r="CYK813" s="201"/>
      <c r="CYL813" s="201"/>
      <c r="CYM813" s="201"/>
      <c r="CYN813" s="201"/>
      <c r="CYO813" s="201"/>
      <c r="CYP813" s="201"/>
      <c r="CYQ813" s="201"/>
      <c r="CYR813" s="201"/>
      <c r="CYS813" s="201"/>
      <c r="CYT813" s="201"/>
      <c r="CYU813" s="201"/>
      <c r="CYV813" s="201"/>
      <c r="CYW813" s="201"/>
      <c r="CYX813" s="201"/>
      <c r="CYY813" s="201"/>
      <c r="CYZ813" s="201"/>
      <c r="CZA813" s="201"/>
      <c r="CZB813" s="201"/>
      <c r="CZC813" s="201"/>
      <c r="CZD813" s="201"/>
      <c r="CZE813" s="201"/>
      <c r="CZF813" s="201"/>
      <c r="CZG813" s="201"/>
      <c r="CZH813" s="201"/>
      <c r="CZI813" s="201"/>
      <c r="CZJ813" s="201"/>
      <c r="CZK813" s="201"/>
      <c r="CZL813" s="201"/>
      <c r="CZM813" s="201"/>
      <c r="CZN813" s="201"/>
      <c r="CZO813" s="201"/>
      <c r="CZP813" s="201"/>
      <c r="CZQ813" s="201"/>
      <c r="CZR813" s="201"/>
      <c r="CZS813" s="201"/>
      <c r="CZT813" s="201"/>
      <c r="CZU813" s="201"/>
      <c r="CZV813" s="201"/>
      <c r="CZW813" s="201"/>
      <c r="CZX813" s="201"/>
      <c r="CZY813" s="201"/>
      <c r="CZZ813" s="201"/>
      <c r="DAA813" s="201"/>
      <c r="DAB813" s="201"/>
      <c r="DAC813" s="201"/>
      <c r="DAD813" s="201"/>
      <c r="DAE813" s="201"/>
      <c r="DAF813" s="201"/>
      <c r="DAG813" s="201"/>
      <c r="DAH813" s="201"/>
      <c r="DAI813" s="201"/>
      <c r="DAJ813" s="201"/>
      <c r="DAK813" s="201"/>
      <c r="DAL813" s="201"/>
      <c r="DAM813" s="201"/>
      <c r="DAN813" s="201"/>
      <c r="DAO813" s="201"/>
      <c r="DAP813" s="201"/>
      <c r="DAQ813" s="201"/>
      <c r="DAR813" s="201"/>
      <c r="DAS813" s="201"/>
      <c r="DAT813" s="201"/>
      <c r="DAU813" s="201"/>
      <c r="DAV813" s="201"/>
      <c r="DAW813" s="201"/>
      <c r="DAX813" s="201"/>
      <c r="DAY813" s="201"/>
      <c r="DAZ813" s="201"/>
      <c r="DBA813" s="201"/>
      <c r="DBB813" s="201"/>
      <c r="DBC813" s="201"/>
      <c r="DBD813" s="201"/>
      <c r="DBE813" s="201"/>
      <c r="DBF813" s="201"/>
      <c r="DBG813" s="201"/>
      <c r="DBH813" s="201"/>
      <c r="DBI813" s="201"/>
      <c r="DBJ813" s="201"/>
      <c r="DBK813" s="201"/>
      <c r="DBL813" s="201"/>
      <c r="DBM813" s="201"/>
      <c r="DBN813" s="201"/>
      <c r="DBO813" s="201"/>
      <c r="DBP813" s="201"/>
      <c r="DBQ813" s="201"/>
      <c r="DBR813" s="201"/>
      <c r="DBS813" s="201"/>
      <c r="DBT813" s="201"/>
      <c r="DBU813" s="201"/>
      <c r="DBV813" s="201"/>
      <c r="DBW813" s="201"/>
      <c r="DBX813" s="201"/>
      <c r="DBY813" s="201"/>
      <c r="DBZ813" s="201"/>
      <c r="DCA813" s="201"/>
      <c r="DCB813" s="201"/>
      <c r="DCC813" s="201"/>
      <c r="DCD813" s="201"/>
      <c r="DCE813" s="201"/>
      <c r="DCF813" s="201"/>
      <c r="DCG813" s="201"/>
      <c r="DCH813" s="201"/>
      <c r="DCI813" s="201"/>
      <c r="DCJ813" s="201"/>
      <c r="DCK813" s="201"/>
      <c r="DCL813" s="201"/>
      <c r="DCM813" s="201"/>
      <c r="DCN813" s="201"/>
      <c r="DCO813" s="201"/>
      <c r="DCP813" s="201"/>
      <c r="DCQ813" s="201"/>
      <c r="DCR813" s="201"/>
      <c r="DCS813" s="201"/>
      <c r="DCT813" s="201"/>
      <c r="DCU813" s="201"/>
      <c r="DCV813" s="201"/>
      <c r="DCW813" s="201"/>
      <c r="DCX813" s="201"/>
      <c r="DCY813" s="201"/>
      <c r="DCZ813" s="201"/>
      <c r="DDA813" s="201"/>
      <c r="DDB813" s="201"/>
      <c r="DDC813" s="201"/>
      <c r="DDD813" s="201"/>
      <c r="DDE813" s="201"/>
      <c r="DDF813" s="201"/>
      <c r="DDG813" s="201"/>
      <c r="DDH813" s="201"/>
      <c r="DDI813" s="201"/>
      <c r="DDJ813" s="201"/>
      <c r="DDK813" s="201"/>
      <c r="DDL813" s="201"/>
      <c r="DDM813" s="201"/>
      <c r="DDN813" s="201"/>
      <c r="DDO813" s="201"/>
      <c r="DDP813" s="201"/>
      <c r="DDQ813" s="201"/>
      <c r="DDR813" s="201"/>
      <c r="DDS813" s="201"/>
      <c r="DDT813" s="201"/>
      <c r="DDU813" s="201"/>
      <c r="DDV813" s="201"/>
      <c r="DDW813" s="201"/>
      <c r="DDX813" s="201"/>
      <c r="DDY813" s="201"/>
      <c r="DDZ813" s="201"/>
      <c r="DEA813" s="201"/>
      <c r="DEB813" s="201"/>
      <c r="DEC813" s="201"/>
      <c r="DED813" s="201"/>
      <c r="DEE813" s="201"/>
      <c r="DEF813" s="201"/>
      <c r="DEG813" s="201"/>
      <c r="DEH813" s="201"/>
      <c r="DEI813" s="201"/>
      <c r="DEJ813" s="201"/>
      <c r="DEK813" s="201"/>
      <c r="DEL813" s="201"/>
      <c r="DEM813" s="201"/>
      <c r="DEN813" s="201"/>
      <c r="DEO813" s="201"/>
      <c r="DEP813" s="201"/>
      <c r="DEQ813" s="201"/>
      <c r="DER813" s="201"/>
      <c r="DES813" s="201"/>
      <c r="DET813" s="201"/>
      <c r="DEU813" s="201"/>
      <c r="DEV813" s="201"/>
      <c r="DEW813" s="201"/>
      <c r="DEX813" s="201"/>
      <c r="DEY813" s="201"/>
      <c r="DEZ813" s="201"/>
      <c r="DFA813" s="201"/>
      <c r="DFB813" s="201"/>
      <c r="DFC813" s="201"/>
      <c r="DFD813" s="201"/>
      <c r="DFE813" s="201"/>
      <c r="DFF813" s="201"/>
      <c r="DFG813" s="201"/>
      <c r="DFH813" s="201"/>
      <c r="DFI813" s="201"/>
      <c r="DFJ813" s="201"/>
      <c r="DFK813" s="201"/>
      <c r="DFL813" s="201"/>
      <c r="DFM813" s="201"/>
      <c r="DFN813" s="201"/>
      <c r="DFO813" s="201"/>
      <c r="DFP813" s="201"/>
      <c r="DFQ813" s="201"/>
      <c r="DFR813" s="201"/>
      <c r="DFS813" s="201"/>
      <c r="DFT813" s="201"/>
      <c r="DFU813" s="201"/>
      <c r="DFV813" s="201"/>
      <c r="DFW813" s="201"/>
      <c r="DFX813" s="201"/>
      <c r="DFY813" s="201"/>
      <c r="DFZ813" s="201"/>
      <c r="DGA813" s="201"/>
      <c r="DGB813" s="201"/>
      <c r="DGC813" s="201"/>
      <c r="DGD813" s="201"/>
      <c r="DGE813" s="201"/>
      <c r="DGF813" s="201"/>
      <c r="DGG813" s="201"/>
      <c r="DGH813" s="201"/>
      <c r="DGI813" s="201"/>
      <c r="DGJ813" s="201"/>
      <c r="DGK813" s="201"/>
      <c r="DGL813" s="201"/>
      <c r="DGM813" s="201"/>
      <c r="DGN813" s="201"/>
      <c r="DGO813" s="201"/>
      <c r="DGP813" s="201"/>
      <c r="DGQ813" s="201"/>
      <c r="DGR813" s="201"/>
      <c r="DGS813" s="201"/>
      <c r="DGT813" s="201"/>
      <c r="DGU813" s="201"/>
      <c r="DGV813" s="201"/>
      <c r="DGW813" s="201"/>
      <c r="DGX813" s="201"/>
      <c r="DGY813" s="201"/>
      <c r="DGZ813" s="201"/>
      <c r="DHA813" s="201"/>
      <c r="DHB813" s="201"/>
      <c r="DHC813" s="201"/>
      <c r="DHD813" s="201"/>
      <c r="DHE813" s="201"/>
      <c r="DHF813" s="201"/>
      <c r="DHG813" s="201"/>
      <c r="DHH813" s="201"/>
      <c r="DHI813" s="201"/>
      <c r="DHJ813" s="201"/>
      <c r="DHK813" s="201"/>
      <c r="DHL813" s="201"/>
      <c r="DHM813" s="201"/>
      <c r="DHN813" s="201"/>
      <c r="DHO813" s="201"/>
      <c r="DHP813" s="201"/>
      <c r="DHQ813" s="201"/>
      <c r="DHR813" s="201"/>
      <c r="DHS813" s="201"/>
      <c r="DHT813" s="201"/>
      <c r="DHU813" s="201"/>
      <c r="DHV813" s="201"/>
      <c r="DHW813" s="201"/>
      <c r="DHX813" s="201"/>
      <c r="DHY813" s="201"/>
      <c r="DHZ813" s="201"/>
      <c r="DIA813" s="201"/>
      <c r="DIB813" s="201"/>
      <c r="DIC813" s="201"/>
      <c r="DID813" s="201"/>
      <c r="DIE813" s="201"/>
      <c r="DIF813" s="201"/>
      <c r="DIG813" s="201"/>
      <c r="DIH813" s="201"/>
      <c r="DII813" s="201"/>
      <c r="DIJ813" s="201"/>
      <c r="DIK813" s="201"/>
      <c r="DIL813" s="201"/>
      <c r="DIM813" s="201"/>
      <c r="DIN813" s="201"/>
      <c r="DIO813" s="201"/>
      <c r="DIP813" s="201"/>
      <c r="DIQ813" s="201"/>
      <c r="DIR813" s="201"/>
      <c r="DIS813" s="201"/>
      <c r="DIT813" s="201"/>
      <c r="DIU813" s="201"/>
      <c r="DIV813" s="201"/>
      <c r="DIW813" s="201"/>
      <c r="DIX813" s="201"/>
      <c r="DIY813" s="201"/>
      <c r="DIZ813" s="201"/>
      <c r="DJA813" s="201"/>
      <c r="DJB813" s="201"/>
      <c r="DJC813" s="201"/>
      <c r="DJD813" s="201"/>
      <c r="DJE813" s="201"/>
      <c r="DJF813" s="201"/>
      <c r="DJG813" s="201"/>
      <c r="DJH813" s="201"/>
      <c r="DJI813" s="201"/>
      <c r="DJJ813" s="201"/>
      <c r="DJK813" s="201"/>
      <c r="DJL813" s="201"/>
      <c r="DJM813" s="201"/>
      <c r="DJN813" s="201"/>
      <c r="DJO813" s="201"/>
      <c r="DJP813" s="201"/>
      <c r="DJQ813" s="201"/>
      <c r="DJR813" s="201"/>
      <c r="DJS813" s="201"/>
      <c r="DJT813" s="201"/>
      <c r="DJU813" s="201"/>
      <c r="DJV813" s="201"/>
      <c r="DJW813" s="201"/>
      <c r="DJX813" s="201"/>
      <c r="DJY813" s="201"/>
      <c r="DJZ813" s="201"/>
      <c r="DKA813" s="201"/>
      <c r="DKB813" s="201"/>
      <c r="DKC813" s="201"/>
      <c r="DKD813" s="201"/>
      <c r="DKE813" s="201"/>
      <c r="DKF813" s="201"/>
      <c r="DKG813" s="201"/>
      <c r="DKH813" s="201"/>
      <c r="DKI813" s="201"/>
      <c r="DKJ813" s="201"/>
      <c r="DKK813" s="201"/>
      <c r="DKL813" s="201"/>
      <c r="DKM813" s="201"/>
      <c r="DKN813" s="201"/>
      <c r="DKO813" s="201"/>
      <c r="DKP813" s="201"/>
      <c r="DKQ813" s="201"/>
      <c r="DKR813" s="201"/>
      <c r="DKS813" s="201"/>
      <c r="DKT813" s="201"/>
      <c r="DKU813" s="201"/>
      <c r="DKV813" s="201"/>
      <c r="DKW813" s="201"/>
      <c r="DKX813" s="201"/>
      <c r="DKY813" s="201"/>
      <c r="DKZ813" s="201"/>
      <c r="DLA813" s="201"/>
      <c r="DLB813" s="201"/>
      <c r="DLC813" s="201"/>
      <c r="DLD813" s="201"/>
      <c r="DLE813" s="201"/>
      <c r="DLF813" s="201"/>
      <c r="DLG813" s="201"/>
      <c r="DLH813" s="201"/>
      <c r="DLI813" s="201"/>
      <c r="DLJ813" s="201"/>
      <c r="DLK813" s="201"/>
      <c r="DLL813" s="201"/>
      <c r="DLM813" s="201"/>
      <c r="DLN813" s="201"/>
      <c r="DLO813" s="201"/>
      <c r="DLP813" s="201"/>
      <c r="DLQ813" s="201"/>
      <c r="DLR813" s="201"/>
      <c r="DLS813" s="201"/>
      <c r="DLT813" s="201"/>
      <c r="DLU813" s="201"/>
      <c r="DLV813" s="201"/>
      <c r="DLW813" s="201"/>
      <c r="DLX813" s="201"/>
      <c r="DLY813" s="201"/>
      <c r="DLZ813" s="201"/>
      <c r="DMA813" s="201"/>
      <c r="DMB813" s="201"/>
      <c r="DMC813" s="201"/>
      <c r="DMD813" s="201"/>
      <c r="DME813" s="201"/>
      <c r="DMF813" s="201"/>
      <c r="DMG813" s="201"/>
      <c r="DMH813" s="201"/>
      <c r="DMI813" s="201"/>
      <c r="DMJ813" s="201"/>
      <c r="DMK813" s="201"/>
      <c r="DML813" s="201"/>
      <c r="DMM813" s="201"/>
      <c r="DMN813" s="201"/>
      <c r="DMO813" s="201"/>
      <c r="DMP813" s="201"/>
      <c r="DMQ813" s="201"/>
      <c r="DMR813" s="201"/>
      <c r="DMS813" s="201"/>
      <c r="DMT813" s="201"/>
      <c r="DMU813" s="201"/>
      <c r="DMV813" s="201"/>
      <c r="DMW813" s="201"/>
      <c r="DMX813" s="201"/>
      <c r="DMY813" s="201"/>
      <c r="DMZ813" s="201"/>
      <c r="DNA813" s="201"/>
      <c r="DNB813" s="201"/>
      <c r="DNC813" s="201"/>
      <c r="DND813" s="201"/>
      <c r="DNE813" s="201"/>
      <c r="DNF813" s="201"/>
      <c r="DNG813" s="201"/>
      <c r="DNH813" s="201"/>
      <c r="DNI813" s="201"/>
      <c r="DNJ813" s="201"/>
      <c r="DNK813" s="201"/>
      <c r="DNL813" s="201"/>
      <c r="DNM813" s="201"/>
      <c r="DNN813" s="201"/>
      <c r="DNO813" s="201"/>
      <c r="DNP813" s="201"/>
      <c r="DNQ813" s="201"/>
      <c r="DNR813" s="201"/>
      <c r="DNS813" s="201"/>
      <c r="DNT813" s="201"/>
      <c r="DNU813" s="201"/>
      <c r="DNV813" s="201"/>
      <c r="DNW813" s="201"/>
      <c r="DNX813" s="201"/>
      <c r="DNY813" s="201"/>
      <c r="DNZ813" s="201"/>
      <c r="DOA813" s="201"/>
      <c r="DOB813" s="201"/>
      <c r="DOC813" s="201"/>
      <c r="DOD813" s="201"/>
      <c r="DOE813" s="201"/>
      <c r="DOF813" s="201"/>
      <c r="DOG813" s="201"/>
      <c r="DOH813" s="201"/>
      <c r="DOI813" s="201"/>
      <c r="DOJ813" s="201"/>
      <c r="DOK813" s="201"/>
      <c r="DOL813" s="201"/>
      <c r="DOM813" s="201"/>
      <c r="DON813" s="201"/>
      <c r="DOO813" s="201"/>
      <c r="DOP813" s="201"/>
      <c r="DOQ813" s="201"/>
      <c r="DOR813" s="201"/>
      <c r="DOS813" s="201"/>
      <c r="DOT813" s="201"/>
      <c r="DOU813" s="201"/>
      <c r="DOV813" s="201"/>
      <c r="DOW813" s="201"/>
      <c r="DOX813" s="201"/>
      <c r="DOY813" s="201"/>
      <c r="DOZ813" s="201"/>
      <c r="DPA813" s="201"/>
      <c r="DPB813" s="201"/>
      <c r="DPC813" s="201"/>
      <c r="DPD813" s="201"/>
      <c r="DPE813" s="201"/>
      <c r="DPF813" s="201"/>
      <c r="DPG813" s="201"/>
      <c r="DPH813" s="201"/>
      <c r="DPI813" s="201"/>
      <c r="DPJ813" s="201"/>
      <c r="DPK813" s="201"/>
      <c r="DPL813" s="201"/>
      <c r="DPM813" s="201"/>
      <c r="DPN813" s="201"/>
      <c r="DPO813" s="201"/>
      <c r="DPP813" s="201"/>
      <c r="DPQ813" s="201"/>
      <c r="DPR813" s="201"/>
      <c r="DPS813" s="201"/>
      <c r="DPT813" s="201"/>
      <c r="DPU813" s="201"/>
      <c r="DPV813" s="201"/>
      <c r="DPW813" s="201"/>
      <c r="DPX813" s="201"/>
      <c r="DPY813" s="201"/>
      <c r="DPZ813" s="201"/>
      <c r="DQA813" s="201"/>
      <c r="DQB813" s="201"/>
      <c r="DQC813" s="201"/>
      <c r="DQD813" s="201"/>
      <c r="DQE813" s="201"/>
      <c r="DQF813" s="201"/>
      <c r="DQG813" s="201"/>
      <c r="DQH813" s="201"/>
      <c r="DQI813" s="201"/>
      <c r="DQJ813" s="201"/>
      <c r="DQK813" s="201"/>
      <c r="DQL813" s="201"/>
      <c r="DQM813" s="201"/>
      <c r="DQN813" s="201"/>
      <c r="DQO813" s="201"/>
      <c r="DQP813" s="201"/>
      <c r="DQQ813" s="201"/>
      <c r="DQR813" s="201"/>
      <c r="DQS813" s="201"/>
      <c r="DQT813" s="201"/>
      <c r="DQU813" s="201"/>
      <c r="DQV813" s="201"/>
      <c r="DQW813" s="201"/>
      <c r="DQX813" s="201"/>
      <c r="DQY813" s="201"/>
      <c r="DQZ813" s="201"/>
      <c r="DRA813" s="201"/>
      <c r="DRB813" s="201"/>
      <c r="DRC813" s="201"/>
      <c r="DRD813" s="201"/>
      <c r="DRE813" s="201"/>
      <c r="DRF813" s="201"/>
      <c r="DRG813" s="201"/>
      <c r="DRH813" s="201"/>
      <c r="DRI813" s="201"/>
      <c r="DRJ813" s="201"/>
      <c r="DRK813" s="201"/>
      <c r="DRL813" s="201"/>
      <c r="DRM813" s="201"/>
      <c r="DRN813" s="201"/>
      <c r="DRO813" s="201"/>
      <c r="DRP813" s="201"/>
      <c r="DRQ813" s="201"/>
      <c r="DRR813" s="201"/>
      <c r="DRS813" s="201"/>
      <c r="DRT813" s="201"/>
      <c r="DRU813" s="201"/>
      <c r="DRV813" s="201"/>
      <c r="DRW813" s="201"/>
      <c r="DRX813" s="201"/>
      <c r="DRY813" s="201"/>
      <c r="DRZ813" s="201"/>
      <c r="DSA813" s="201"/>
      <c r="DSB813" s="201"/>
      <c r="DSC813" s="201"/>
      <c r="DSD813" s="201"/>
      <c r="DSE813" s="201"/>
      <c r="DSF813" s="201"/>
      <c r="DSG813" s="201"/>
      <c r="DSH813" s="201"/>
      <c r="DSI813" s="201"/>
      <c r="DSJ813" s="201"/>
      <c r="DSK813" s="201"/>
      <c r="DSL813" s="201"/>
      <c r="DSM813" s="201"/>
      <c r="DSN813" s="201"/>
      <c r="DSO813" s="201"/>
      <c r="DSP813" s="201"/>
      <c r="DSQ813" s="201"/>
      <c r="DSR813" s="201"/>
      <c r="DSS813" s="201"/>
      <c r="DST813" s="201"/>
      <c r="DSU813" s="201"/>
      <c r="DSV813" s="201"/>
      <c r="DSW813" s="201"/>
      <c r="DSX813" s="201"/>
      <c r="DSY813" s="201"/>
      <c r="DSZ813" s="201"/>
      <c r="DTA813" s="201"/>
      <c r="DTB813" s="201"/>
      <c r="DTC813" s="201"/>
      <c r="DTD813" s="201"/>
      <c r="DTE813" s="201"/>
      <c r="DTF813" s="201"/>
      <c r="DTG813" s="201"/>
      <c r="DTH813" s="201"/>
      <c r="DTI813" s="201"/>
      <c r="DTJ813" s="201"/>
      <c r="DTK813" s="201"/>
      <c r="DTL813" s="201"/>
      <c r="DTM813" s="201"/>
      <c r="DTN813" s="201"/>
      <c r="DTO813" s="201"/>
      <c r="DTP813" s="201"/>
      <c r="DTQ813" s="201"/>
      <c r="DTR813" s="201"/>
      <c r="DTS813" s="201"/>
      <c r="DTT813" s="201"/>
      <c r="DTU813" s="201"/>
      <c r="DTV813" s="201"/>
      <c r="DTW813" s="201"/>
      <c r="DTX813" s="201"/>
      <c r="DTY813" s="201"/>
      <c r="DTZ813" s="201"/>
      <c r="DUA813" s="201"/>
      <c r="DUB813" s="201"/>
      <c r="DUC813" s="201"/>
      <c r="DUD813" s="201"/>
      <c r="DUE813" s="201"/>
      <c r="DUF813" s="201"/>
      <c r="DUG813" s="201"/>
      <c r="DUH813" s="201"/>
      <c r="DUI813" s="201"/>
      <c r="DUJ813" s="201"/>
      <c r="DUK813" s="201"/>
      <c r="DUL813" s="201"/>
      <c r="DUM813" s="201"/>
      <c r="DUN813" s="201"/>
      <c r="DUO813" s="201"/>
      <c r="DUP813" s="201"/>
      <c r="DUQ813" s="201"/>
      <c r="DUR813" s="201"/>
      <c r="DUS813" s="201"/>
      <c r="DUT813" s="201"/>
      <c r="DUU813" s="201"/>
      <c r="DUV813" s="201"/>
      <c r="DUW813" s="201"/>
      <c r="DUX813" s="201"/>
      <c r="DUY813" s="201"/>
      <c r="DUZ813" s="201"/>
      <c r="DVA813" s="201"/>
      <c r="DVB813" s="201"/>
      <c r="DVC813" s="201"/>
      <c r="DVD813" s="201"/>
      <c r="DVE813" s="201"/>
      <c r="DVF813" s="201"/>
      <c r="DVG813" s="201"/>
      <c r="DVH813" s="201"/>
      <c r="DVI813" s="201"/>
      <c r="DVJ813" s="201"/>
      <c r="DVK813" s="201"/>
      <c r="DVL813" s="201"/>
      <c r="DVM813" s="201"/>
      <c r="DVN813" s="201"/>
      <c r="DVO813" s="201"/>
      <c r="DVP813" s="201"/>
      <c r="DVQ813" s="201"/>
      <c r="DVR813" s="201"/>
      <c r="DVS813" s="201"/>
      <c r="DVT813" s="201"/>
      <c r="DVU813" s="201"/>
      <c r="DVV813" s="201"/>
      <c r="DVW813" s="201"/>
      <c r="DVX813" s="201"/>
      <c r="DVY813" s="201"/>
      <c r="DVZ813" s="201"/>
      <c r="DWA813" s="201"/>
      <c r="DWB813" s="201"/>
      <c r="DWC813" s="201"/>
      <c r="DWD813" s="201"/>
      <c r="DWE813" s="201"/>
      <c r="DWF813" s="201"/>
      <c r="DWG813" s="201"/>
      <c r="DWH813" s="201"/>
      <c r="DWI813" s="201"/>
      <c r="DWJ813" s="201"/>
      <c r="DWK813" s="201"/>
      <c r="DWL813" s="201"/>
      <c r="DWM813" s="201"/>
      <c r="DWN813" s="201"/>
      <c r="DWO813" s="201"/>
      <c r="DWP813" s="201"/>
      <c r="DWQ813" s="201"/>
      <c r="DWR813" s="201"/>
      <c r="DWS813" s="201"/>
      <c r="DWT813" s="201"/>
      <c r="DWU813" s="201"/>
      <c r="DWV813" s="201"/>
      <c r="DWW813" s="201"/>
      <c r="DWX813" s="201"/>
      <c r="DWY813" s="201"/>
      <c r="DWZ813" s="201"/>
      <c r="DXA813" s="201"/>
      <c r="DXB813" s="201"/>
      <c r="DXC813" s="201"/>
      <c r="DXD813" s="201"/>
      <c r="DXE813" s="201"/>
      <c r="DXF813" s="201"/>
      <c r="DXG813" s="201"/>
      <c r="DXH813" s="201"/>
      <c r="DXI813" s="201"/>
      <c r="DXJ813" s="201"/>
      <c r="DXK813" s="201"/>
      <c r="DXL813" s="201"/>
      <c r="DXM813" s="201"/>
      <c r="DXN813" s="201"/>
      <c r="DXO813" s="201"/>
      <c r="DXP813" s="201"/>
      <c r="DXQ813" s="201"/>
      <c r="DXR813" s="201"/>
      <c r="DXS813" s="201"/>
      <c r="DXT813" s="201"/>
      <c r="DXU813" s="201"/>
      <c r="DXV813" s="201"/>
      <c r="DXW813" s="201"/>
      <c r="DXX813" s="201"/>
      <c r="DXY813" s="201"/>
      <c r="DXZ813" s="201"/>
      <c r="DYA813" s="201"/>
      <c r="DYB813" s="201"/>
      <c r="DYC813" s="201"/>
      <c r="DYD813" s="201"/>
      <c r="DYE813" s="201"/>
      <c r="DYF813" s="201"/>
      <c r="DYG813" s="201"/>
      <c r="DYH813" s="201"/>
      <c r="DYI813" s="201"/>
      <c r="DYJ813" s="201"/>
      <c r="DYK813" s="201"/>
      <c r="DYL813" s="201"/>
      <c r="DYM813" s="201"/>
      <c r="DYN813" s="201"/>
      <c r="DYO813" s="201"/>
      <c r="DYP813" s="201"/>
      <c r="DYQ813" s="201"/>
      <c r="DYR813" s="201"/>
      <c r="DYS813" s="201"/>
      <c r="DYT813" s="201"/>
      <c r="DYU813" s="201"/>
      <c r="DYV813" s="201"/>
      <c r="DYW813" s="201"/>
      <c r="DYX813" s="201"/>
      <c r="DYY813" s="201"/>
      <c r="DYZ813" s="201"/>
      <c r="DZA813" s="201"/>
      <c r="DZB813" s="201"/>
      <c r="DZC813" s="201"/>
      <c r="DZD813" s="201"/>
      <c r="DZE813" s="201"/>
      <c r="DZF813" s="201"/>
      <c r="DZG813" s="201"/>
      <c r="DZH813" s="201"/>
      <c r="DZI813" s="201"/>
      <c r="DZJ813" s="201"/>
      <c r="DZK813" s="201"/>
      <c r="DZL813" s="201"/>
      <c r="DZM813" s="201"/>
      <c r="DZN813" s="201"/>
      <c r="DZO813" s="201"/>
      <c r="DZP813" s="201"/>
      <c r="DZQ813" s="201"/>
      <c r="DZR813" s="201"/>
      <c r="DZS813" s="201"/>
      <c r="DZT813" s="201"/>
      <c r="DZU813" s="201"/>
      <c r="DZV813" s="201"/>
      <c r="DZW813" s="201"/>
      <c r="DZX813" s="201"/>
      <c r="DZY813" s="201"/>
      <c r="DZZ813" s="201"/>
      <c r="EAA813" s="201"/>
      <c r="EAB813" s="201"/>
      <c r="EAC813" s="201"/>
      <c r="EAD813" s="201"/>
      <c r="EAE813" s="201"/>
      <c r="EAF813" s="201"/>
      <c r="EAG813" s="201"/>
      <c r="EAH813" s="201"/>
      <c r="EAI813" s="201"/>
      <c r="EAJ813" s="201"/>
      <c r="EAK813" s="201"/>
      <c r="EAL813" s="201"/>
      <c r="EAM813" s="201"/>
      <c r="EAN813" s="201"/>
      <c r="EAO813" s="201"/>
      <c r="EAP813" s="201"/>
      <c r="EAQ813" s="201"/>
      <c r="EAR813" s="201"/>
      <c r="EAS813" s="201"/>
      <c r="EAT813" s="201"/>
      <c r="EAU813" s="201"/>
      <c r="EAV813" s="201"/>
      <c r="EAW813" s="201"/>
      <c r="EAX813" s="201"/>
      <c r="EAY813" s="201"/>
      <c r="EAZ813" s="201"/>
      <c r="EBA813" s="201"/>
      <c r="EBB813" s="201"/>
      <c r="EBC813" s="201"/>
      <c r="EBD813" s="201"/>
      <c r="EBE813" s="201"/>
      <c r="EBF813" s="201"/>
      <c r="EBG813" s="201"/>
      <c r="EBH813" s="201"/>
      <c r="EBI813" s="201"/>
      <c r="EBJ813" s="201"/>
      <c r="EBK813" s="201"/>
      <c r="EBL813" s="201"/>
      <c r="EBM813" s="201"/>
      <c r="EBN813" s="201"/>
      <c r="EBO813" s="201"/>
      <c r="EBP813" s="201"/>
      <c r="EBQ813" s="201"/>
      <c r="EBR813" s="201"/>
      <c r="EBS813" s="201"/>
      <c r="EBT813" s="201"/>
      <c r="EBU813" s="201"/>
      <c r="EBV813" s="201"/>
      <c r="EBW813" s="201"/>
      <c r="EBX813" s="201"/>
      <c r="EBY813" s="201"/>
      <c r="EBZ813" s="201"/>
      <c r="ECA813" s="201"/>
      <c r="ECB813" s="201"/>
      <c r="ECC813" s="201"/>
      <c r="ECD813" s="201"/>
      <c r="ECE813" s="201"/>
      <c r="ECF813" s="201"/>
      <c r="ECG813" s="201"/>
      <c r="ECH813" s="201"/>
      <c r="ECI813" s="201"/>
      <c r="ECJ813" s="201"/>
      <c r="ECK813" s="201"/>
      <c r="ECL813" s="201"/>
      <c r="ECM813" s="201"/>
      <c r="ECN813" s="201"/>
      <c r="ECO813" s="201"/>
      <c r="ECP813" s="201"/>
      <c r="ECQ813" s="201"/>
      <c r="ECR813" s="201"/>
      <c r="ECS813" s="201"/>
      <c r="ECT813" s="201"/>
      <c r="ECU813" s="201"/>
      <c r="ECV813" s="201"/>
      <c r="ECW813" s="201"/>
      <c r="ECX813" s="201"/>
      <c r="ECY813" s="201"/>
      <c r="ECZ813" s="201"/>
      <c r="EDA813" s="201"/>
      <c r="EDB813" s="201"/>
      <c r="EDC813" s="201"/>
      <c r="EDD813" s="201"/>
      <c r="EDE813" s="201"/>
      <c r="EDF813" s="201"/>
      <c r="EDG813" s="201"/>
      <c r="EDH813" s="201"/>
      <c r="EDI813" s="201"/>
      <c r="EDJ813" s="201"/>
      <c r="EDK813" s="201"/>
      <c r="EDL813" s="201"/>
      <c r="EDM813" s="201"/>
      <c r="EDN813" s="201"/>
      <c r="EDO813" s="201"/>
      <c r="EDP813" s="201"/>
      <c r="EDQ813" s="201"/>
      <c r="EDR813" s="201"/>
      <c r="EDS813" s="201"/>
      <c r="EDT813" s="201"/>
      <c r="EDU813" s="201"/>
      <c r="EDV813" s="201"/>
      <c r="EDW813" s="201"/>
      <c r="EDX813" s="201"/>
      <c r="EDY813" s="201"/>
      <c r="EDZ813" s="201"/>
      <c r="EEA813" s="201"/>
      <c r="EEB813" s="201"/>
      <c r="EEC813" s="201"/>
      <c r="EED813" s="201"/>
      <c r="EEE813" s="201"/>
      <c r="EEF813" s="201"/>
      <c r="EEG813" s="201"/>
      <c r="EEH813" s="201"/>
      <c r="EEI813" s="201"/>
      <c r="EEJ813" s="201"/>
      <c r="EEK813" s="201"/>
      <c r="EEL813" s="201"/>
      <c r="EEM813" s="201"/>
      <c r="EEN813" s="201"/>
      <c r="EEO813" s="201"/>
      <c r="EEP813" s="201"/>
      <c r="EEQ813" s="201"/>
      <c r="EER813" s="201"/>
      <c r="EES813" s="201"/>
      <c r="EET813" s="201"/>
      <c r="EEU813" s="201"/>
      <c r="EEV813" s="201"/>
      <c r="EEW813" s="201"/>
      <c r="EEX813" s="201"/>
      <c r="EEY813" s="201"/>
      <c r="EEZ813" s="201"/>
      <c r="EFA813" s="201"/>
      <c r="EFB813" s="201"/>
      <c r="EFC813" s="201"/>
      <c r="EFD813" s="201"/>
      <c r="EFE813" s="201"/>
      <c r="EFF813" s="201"/>
      <c r="EFG813" s="201"/>
      <c r="EFH813" s="201"/>
      <c r="EFI813" s="201"/>
      <c r="EFJ813" s="201"/>
      <c r="EFK813" s="201"/>
      <c r="EFL813" s="201"/>
      <c r="EFM813" s="201"/>
      <c r="EFN813" s="201"/>
      <c r="EFO813" s="201"/>
      <c r="EFP813" s="201"/>
      <c r="EFQ813" s="201"/>
      <c r="EFR813" s="201"/>
      <c r="EFS813" s="201"/>
      <c r="EFT813" s="201"/>
      <c r="EFU813" s="201"/>
      <c r="EFV813" s="201"/>
      <c r="EFW813" s="201"/>
      <c r="EFX813" s="201"/>
      <c r="EFY813" s="201"/>
      <c r="EFZ813" s="201"/>
      <c r="EGA813" s="201"/>
      <c r="EGB813" s="201"/>
      <c r="EGC813" s="201"/>
      <c r="EGD813" s="201"/>
      <c r="EGE813" s="201"/>
      <c r="EGF813" s="201"/>
      <c r="EGG813" s="201"/>
      <c r="EGH813" s="201"/>
      <c r="EGI813" s="201"/>
      <c r="EGJ813" s="201"/>
      <c r="EGK813" s="201"/>
      <c r="EGL813" s="201"/>
      <c r="EGM813" s="201"/>
      <c r="EGN813" s="201"/>
      <c r="EGO813" s="201"/>
      <c r="EGP813" s="201"/>
      <c r="EGQ813" s="201"/>
      <c r="EGR813" s="201"/>
      <c r="EGS813" s="201"/>
      <c r="EGT813" s="201"/>
      <c r="EGU813" s="201"/>
      <c r="EGV813" s="201"/>
      <c r="EGW813" s="201"/>
      <c r="EGX813" s="201"/>
      <c r="EGY813" s="201"/>
      <c r="EGZ813" s="201"/>
      <c r="EHA813" s="201"/>
      <c r="EHB813" s="201"/>
      <c r="EHC813" s="201"/>
      <c r="EHD813" s="201"/>
      <c r="EHE813" s="201"/>
      <c r="EHF813" s="201"/>
      <c r="EHG813" s="201"/>
      <c r="EHH813" s="201"/>
      <c r="EHI813" s="201"/>
      <c r="EHJ813" s="201"/>
      <c r="EHK813" s="201"/>
      <c r="EHL813" s="201"/>
      <c r="EHM813" s="201"/>
      <c r="EHN813" s="201"/>
      <c r="EHO813" s="201"/>
      <c r="EHP813" s="201"/>
      <c r="EHQ813" s="201"/>
      <c r="EHR813" s="201"/>
      <c r="EHS813" s="201"/>
      <c r="EHT813" s="201"/>
      <c r="EHU813" s="201"/>
      <c r="EHV813" s="201"/>
      <c r="EHW813" s="201"/>
      <c r="EHX813" s="201"/>
      <c r="EHY813" s="201"/>
      <c r="EHZ813" s="201"/>
      <c r="EIA813" s="201"/>
      <c r="EIB813" s="201"/>
      <c r="EIC813" s="201"/>
      <c r="EID813" s="201"/>
      <c r="EIE813" s="201"/>
      <c r="EIF813" s="201"/>
      <c r="EIG813" s="201"/>
      <c r="EIH813" s="201"/>
      <c r="EII813" s="201"/>
      <c r="EIJ813" s="201"/>
      <c r="EIK813" s="201"/>
      <c r="EIL813" s="201"/>
      <c r="EIM813" s="201"/>
      <c r="EIN813" s="201"/>
      <c r="EIO813" s="201"/>
      <c r="EIP813" s="201"/>
      <c r="EIQ813" s="201"/>
      <c r="EIR813" s="201"/>
      <c r="EIS813" s="201"/>
      <c r="EIT813" s="201"/>
      <c r="EIU813" s="201"/>
      <c r="EIV813" s="201"/>
      <c r="EIW813" s="201"/>
      <c r="EIX813" s="201"/>
      <c r="EIY813" s="201"/>
      <c r="EIZ813" s="201"/>
      <c r="EJA813" s="201"/>
      <c r="EJB813" s="201"/>
      <c r="EJC813" s="201"/>
      <c r="EJD813" s="201"/>
      <c r="EJE813" s="201"/>
      <c r="EJF813" s="201"/>
      <c r="EJG813" s="201"/>
      <c r="EJH813" s="201"/>
      <c r="EJI813" s="201"/>
      <c r="EJJ813" s="201"/>
      <c r="EJK813" s="201"/>
      <c r="EJL813" s="201"/>
      <c r="EJM813" s="201"/>
      <c r="EJN813" s="201"/>
      <c r="EJO813" s="201"/>
      <c r="EJP813" s="201"/>
      <c r="EJQ813" s="201"/>
      <c r="EJR813" s="201"/>
      <c r="EJS813" s="201"/>
      <c r="EJT813" s="201"/>
      <c r="EJU813" s="201"/>
      <c r="EJV813" s="201"/>
      <c r="EJW813" s="201"/>
      <c r="EJX813" s="201"/>
      <c r="EJY813" s="201"/>
      <c r="EJZ813" s="201"/>
      <c r="EKA813" s="201"/>
      <c r="EKB813" s="201"/>
      <c r="EKC813" s="201"/>
      <c r="EKD813" s="201"/>
      <c r="EKE813" s="201"/>
      <c r="EKF813" s="201"/>
      <c r="EKG813" s="201"/>
      <c r="EKH813" s="201"/>
      <c r="EKI813" s="201"/>
      <c r="EKJ813" s="201"/>
      <c r="EKK813" s="201"/>
      <c r="EKL813" s="201"/>
      <c r="EKM813" s="201"/>
      <c r="EKN813" s="201"/>
      <c r="EKO813" s="201"/>
      <c r="EKP813" s="201"/>
      <c r="EKQ813" s="201"/>
      <c r="EKR813" s="201"/>
      <c r="EKS813" s="201"/>
      <c r="EKT813" s="201"/>
      <c r="EKU813" s="201"/>
      <c r="EKV813" s="201"/>
      <c r="EKW813" s="201"/>
      <c r="EKX813" s="201"/>
      <c r="EKY813" s="201"/>
      <c r="EKZ813" s="201"/>
      <c r="ELA813" s="201"/>
      <c r="ELB813" s="201"/>
      <c r="ELC813" s="201"/>
      <c r="ELD813" s="201"/>
      <c r="ELE813" s="201"/>
      <c r="ELF813" s="201"/>
      <c r="ELG813" s="201"/>
      <c r="ELH813" s="201"/>
      <c r="ELI813" s="201"/>
      <c r="ELJ813" s="201"/>
      <c r="ELK813" s="201"/>
      <c r="ELL813" s="201"/>
      <c r="ELM813" s="201"/>
      <c r="ELN813" s="201"/>
      <c r="ELO813" s="201"/>
      <c r="ELP813" s="201"/>
      <c r="ELQ813" s="201"/>
      <c r="ELR813" s="201"/>
      <c r="ELS813" s="201"/>
      <c r="ELT813" s="201"/>
      <c r="ELU813" s="201"/>
      <c r="ELV813" s="201"/>
      <c r="ELW813" s="201"/>
      <c r="ELX813" s="201"/>
      <c r="ELY813" s="201"/>
      <c r="ELZ813" s="201"/>
      <c r="EMA813" s="201"/>
      <c r="EMB813" s="201"/>
      <c r="EMC813" s="201"/>
      <c r="EMD813" s="201"/>
      <c r="EME813" s="201"/>
      <c r="EMF813" s="201"/>
      <c r="EMG813" s="201"/>
      <c r="EMH813" s="201"/>
      <c r="EMI813" s="201"/>
      <c r="EMJ813" s="201"/>
      <c r="EMK813" s="201"/>
      <c r="EML813" s="201"/>
      <c r="EMM813" s="201"/>
      <c r="EMN813" s="201"/>
      <c r="EMO813" s="201"/>
      <c r="EMP813" s="201"/>
      <c r="EMQ813" s="201"/>
      <c r="EMR813" s="201"/>
      <c r="EMS813" s="201"/>
      <c r="EMT813" s="201"/>
      <c r="EMU813" s="201"/>
      <c r="EMV813" s="201"/>
      <c r="EMW813" s="201"/>
      <c r="EMX813" s="201"/>
      <c r="EMY813" s="201"/>
      <c r="EMZ813" s="201"/>
      <c r="ENA813" s="201"/>
      <c r="ENB813" s="201"/>
      <c r="ENC813" s="201"/>
      <c r="END813" s="201"/>
      <c r="ENE813" s="201"/>
      <c r="ENF813" s="201"/>
      <c r="ENG813" s="201"/>
      <c r="ENH813" s="201"/>
      <c r="ENI813" s="201"/>
      <c r="ENJ813" s="201"/>
      <c r="ENK813" s="201"/>
      <c r="ENL813" s="201"/>
      <c r="ENM813" s="201"/>
      <c r="ENN813" s="201"/>
      <c r="ENO813" s="201"/>
      <c r="ENP813" s="201"/>
      <c r="ENQ813" s="201"/>
      <c r="ENR813" s="201"/>
      <c r="ENS813" s="201"/>
      <c r="ENT813" s="201"/>
      <c r="ENU813" s="201"/>
      <c r="ENV813" s="201"/>
      <c r="ENW813" s="201"/>
      <c r="ENX813" s="201"/>
      <c r="ENY813" s="201"/>
      <c r="ENZ813" s="201"/>
      <c r="EOA813" s="201"/>
      <c r="EOB813" s="201"/>
      <c r="EOC813" s="201"/>
      <c r="EOD813" s="201"/>
      <c r="EOE813" s="201"/>
      <c r="EOF813" s="201"/>
      <c r="EOG813" s="201"/>
      <c r="EOH813" s="201"/>
      <c r="EOI813" s="201"/>
      <c r="EOJ813" s="201"/>
      <c r="EOK813" s="201"/>
      <c r="EOL813" s="201"/>
      <c r="EOM813" s="201"/>
      <c r="EON813" s="201"/>
      <c r="EOO813" s="201"/>
      <c r="EOP813" s="201"/>
      <c r="EOQ813" s="201"/>
      <c r="EOR813" s="201"/>
      <c r="EOS813" s="201"/>
      <c r="EOT813" s="201"/>
      <c r="EOU813" s="201"/>
      <c r="EOV813" s="201"/>
      <c r="EOW813" s="201"/>
      <c r="EOX813" s="201"/>
      <c r="EOY813" s="201"/>
      <c r="EOZ813" s="201"/>
      <c r="EPA813" s="201"/>
      <c r="EPB813" s="201"/>
      <c r="EPC813" s="201"/>
      <c r="EPD813" s="201"/>
      <c r="EPE813" s="201"/>
      <c r="EPF813" s="201"/>
      <c r="EPG813" s="201"/>
      <c r="EPH813" s="201"/>
      <c r="EPI813" s="201"/>
      <c r="EPJ813" s="201"/>
      <c r="EPK813" s="201"/>
      <c r="EPL813" s="201"/>
      <c r="EPM813" s="201"/>
      <c r="EPN813" s="201"/>
      <c r="EPO813" s="201"/>
      <c r="EPP813" s="201"/>
      <c r="EPQ813" s="201"/>
      <c r="EPR813" s="201"/>
      <c r="EPS813" s="201"/>
      <c r="EPT813" s="201"/>
      <c r="EPU813" s="201"/>
      <c r="EPV813" s="201"/>
      <c r="EPW813" s="201"/>
      <c r="EPX813" s="201"/>
      <c r="EPY813" s="201"/>
      <c r="EPZ813" s="201"/>
      <c r="EQA813" s="201"/>
      <c r="EQB813" s="201"/>
      <c r="EQC813" s="201"/>
      <c r="EQD813" s="201"/>
      <c r="EQE813" s="201"/>
      <c r="EQF813" s="201"/>
      <c r="EQG813" s="201"/>
      <c r="EQH813" s="201"/>
      <c r="EQI813" s="201"/>
      <c r="EQJ813" s="201"/>
      <c r="EQK813" s="201"/>
      <c r="EQL813" s="201"/>
      <c r="EQM813" s="201"/>
      <c r="EQN813" s="201"/>
      <c r="EQO813" s="201"/>
      <c r="EQP813" s="201"/>
      <c r="EQQ813" s="201"/>
      <c r="EQR813" s="201"/>
      <c r="EQS813" s="201"/>
      <c r="EQT813" s="201"/>
      <c r="EQU813" s="201"/>
      <c r="EQV813" s="201"/>
      <c r="EQW813" s="201"/>
      <c r="EQX813" s="201"/>
      <c r="EQY813" s="201"/>
      <c r="EQZ813" s="201"/>
      <c r="ERA813" s="201"/>
      <c r="ERB813" s="201"/>
      <c r="ERC813" s="201"/>
      <c r="ERD813" s="201"/>
      <c r="ERE813" s="201"/>
      <c r="ERF813" s="201"/>
      <c r="ERG813" s="201"/>
      <c r="ERH813" s="201"/>
      <c r="ERI813" s="201"/>
      <c r="ERJ813" s="201"/>
      <c r="ERK813" s="201"/>
      <c r="ERL813" s="201"/>
      <c r="ERM813" s="201"/>
      <c r="ERN813" s="201"/>
      <c r="ERO813" s="201"/>
      <c r="ERP813" s="201"/>
      <c r="ERQ813" s="201"/>
      <c r="ERR813" s="201"/>
      <c r="ERS813" s="201"/>
      <c r="ERT813" s="201"/>
      <c r="ERU813" s="201"/>
      <c r="ERV813" s="201"/>
      <c r="ERW813" s="201"/>
      <c r="ERX813" s="201"/>
      <c r="ERY813" s="201"/>
      <c r="ERZ813" s="201"/>
      <c r="ESA813" s="201"/>
      <c r="ESB813" s="201"/>
      <c r="ESC813" s="201"/>
      <c r="ESD813" s="201"/>
      <c r="ESE813" s="201"/>
      <c r="ESF813" s="201"/>
      <c r="ESG813" s="201"/>
      <c r="ESH813" s="201"/>
      <c r="ESI813" s="201"/>
      <c r="ESJ813" s="201"/>
      <c r="ESK813" s="201"/>
      <c r="ESL813" s="201"/>
      <c r="ESM813" s="201"/>
      <c r="ESN813" s="201"/>
      <c r="ESO813" s="201"/>
      <c r="ESP813" s="201"/>
      <c r="ESQ813" s="201"/>
      <c r="ESR813" s="201"/>
      <c r="ESS813" s="201"/>
      <c r="EST813" s="201"/>
      <c r="ESU813" s="201"/>
      <c r="ESV813" s="201"/>
      <c r="ESW813" s="201"/>
      <c r="ESX813" s="201"/>
      <c r="ESY813" s="201"/>
      <c r="ESZ813" s="201"/>
      <c r="ETA813" s="201"/>
      <c r="ETB813" s="201"/>
      <c r="ETC813" s="201"/>
      <c r="ETD813" s="201"/>
      <c r="ETE813" s="201"/>
      <c r="ETF813" s="201"/>
      <c r="ETG813" s="201"/>
      <c r="ETH813" s="201"/>
      <c r="ETI813" s="201"/>
      <c r="ETJ813" s="201"/>
      <c r="ETK813" s="201"/>
      <c r="ETL813" s="201"/>
      <c r="ETM813" s="201"/>
      <c r="ETN813" s="201"/>
      <c r="ETO813" s="201"/>
      <c r="ETP813" s="201"/>
      <c r="ETQ813" s="201"/>
      <c r="ETR813" s="201"/>
      <c r="ETS813" s="201"/>
      <c r="ETT813" s="201"/>
      <c r="ETU813" s="201"/>
      <c r="ETV813" s="201"/>
      <c r="ETW813" s="201"/>
      <c r="ETX813" s="201"/>
      <c r="ETY813" s="201"/>
      <c r="ETZ813" s="201"/>
      <c r="EUA813" s="201"/>
      <c r="EUB813" s="201"/>
      <c r="EUC813" s="201"/>
      <c r="EUD813" s="201"/>
      <c r="EUE813" s="201"/>
      <c r="EUF813" s="201"/>
      <c r="EUG813" s="201"/>
      <c r="EUH813" s="201"/>
      <c r="EUI813" s="201"/>
      <c r="EUJ813" s="201"/>
      <c r="EUK813" s="201"/>
      <c r="EUL813" s="201"/>
      <c r="EUM813" s="201"/>
      <c r="EUN813" s="201"/>
      <c r="EUO813" s="201"/>
      <c r="EUP813" s="201"/>
      <c r="EUQ813" s="201"/>
      <c r="EUR813" s="201"/>
      <c r="EUS813" s="201"/>
      <c r="EUT813" s="201"/>
      <c r="EUU813" s="201"/>
      <c r="EUV813" s="201"/>
      <c r="EUW813" s="201"/>
      <c r="EUX813" s="201"/>
      <c r="EUY813" s="201"/>
      <c r="EUZ813" s="201"/>
      <c r="EVA813" s="201"/>
      <c r="EVB813" s="201"/>
      <c r="EVC813" s="201"/>
      <c r="EVD813" s="201"/>
      <c r="EVE813" s="201"/>
      <c r="EVF813" s="201"/>
      <c r="EVG813" s="201"/>
      <c r="EVH813" s="201"/>
      <c r="EVI813" s="201"/>
      <c r="EVJ813" s="201"/>
      <c r="EVK813" s="201"/>
      <c r="EVL813" s="201"/>
      <c r="EVM813" s="201"/>
      <c r="EVN813" s="201"/>
      <c r="EVO813" s="201"/>
      <c r="EVP813" s="201"/>
      <c r="EVQ813" s="201"/>
      <c r="EVR813" s="201"/>
      <c r="EVS813" s="201"/>
      <c r="EVT813" s="201"/>
      <c r="EVU813" s="201"/>
      <c r="EVV813" s="201"/>
      <c r="EVW813" s="201"/>
      <c r="EVX813" s="201"/>
      <c r="EVY813" s="201"/>
      <c r="EVZ813" s="201"/>
      <c r="EWA813" s="201"/>
      <c r="EWB813" s="201"/>
      <c r="EWC813" s="201"/>
      <c r="EWD813" s="201"/>
      <c r="EWE813" s="201"/>
      <c r="EWF813" s="201"/>
      <c r="EWG813" s="201"/>
      <c r="EWH813" s="201"/>
      <c r="EWI813" s="201"/>
      <c r="EWJ813" s="201"/>
      <c r="EWK813" s="201"/>
      <c r="EWL813" s="201"/>
      <c r="EWM813" s="201"/>
      <c r="EWN813" s="201"/>
      <c r="EWO813" s="201"/>
      <c r="EWP813" s="201"/>
      <c r="EWQ813" s="201"/>
      <c r="EWR813" s="201"/>
      <c r="EWS813" s="201"/>
      <c r="EWT813" s="201"/>
      <c r="EWU813" s="201"/>
      <c r="EWV813" s="201"/>
      <c r="EWW813" s="201"/>
      <c r="EWX813" s="201"/>
      <c r="EWY813" s="201"/>
      <c r="EWZ813" s="201"/>
      <c r="EXA813" s="201"/>
      <c r="EXB813" s="201"/>
      <c r="EXC813" s="201"/>
      <c r="EXD813" s="201"/>
      <c r="EXE813" s="201"/>
      <c r="EXF813" s="201"/>
      <c r="EXG813" s="201"/>
      <c r="EXH813" s="201"/>
      <c r="EXI813" s="201"/>
      <c r="EXJ813" s="201"/>
      <c r="EXK813" s="201"/>
      <c r="EXL813" s="201"/>
      <c r="EXM813" s="201"/>
      <c r="EXN813" s="201"/>
      <c r="EXO813" s="201"/>
      <c r="EXP813" s="201"/>
      <c r="EXQ813" s="201"/>
      <c r="EXR813" s="201"/>
      <c r="EXS813" s="201"/>
      <c r="EXT813" s="201"/>
      <c r="EXU813" s="201"/>
      <c r="EXV813" s="201"/>
      <c r="EXW813" s="201"/>
      <c r="EXX813" s="201"/>
      <c r="EXY813" s="201"/>
      <c r="EXZ813" s="201"/>
      <c r="EYA813" s="201"/>
      <c r="EYB813" s="201"/>
      <c r="EYC813" s="201"/>
      <c r="EYD813" s="201"/>
      <c r="EYE813" s="201"/>
      <c r="EYF813" s="201"/>
      <c r="EYG813" s="201"/>
      <c r="EYH813" s="201"/>
      <c r="EYI813" s="201"/>
      <c r="EYJ813" s="201"/>
      <c r="EYK813" s="201"/>
      <c r="EYL813" s="201"/>
      <c r="EYM813" s="201"/>
      <c r="EYN813" s="201"/>
      <c r="EYO813" s="201"/>
      <c r="EYP813" s="201"/>
      <c r="EYQ813" s="201"/>
      <c r="EYR813" s="201"/>
      <c r="EYS813" s="201"/>
      <c r="EYT813" s="201"/>
      <c r="EYU813" s="201"/>
      <c r="EYV813" s="201"/>
      <c r="EYW813" s="201"/>
      <c r="EYX813" s="201"/>
      <c r="EYY813" s="201"/>
      <c r="EYZ813" s="201"/>
      <c r="EZA813" s="201"/>
      <c r="EZB813" s="201"/>
      <c r="EZC813" s="201"/>
      <c r="EZD813" s="201"/>
      <c r="EZE813" s="201"/>
      <c r="EZF813" s="201"/>
      <c r="EZG813" s="201"/>
      <c r="EZH813" s="201"/>
      <c r="EZI813" s="201"/>
      <c r="EZJ813" s="201"/>
      <c r="EZK813" s="201"/>
      <c r="EZL813" s="201"/>
      <c r="EZM813" s="201"/>
      <c r="EZN813" s="201"/>
      <c r="EZO813" s="201"/>
      <c r="EZP813" s="201"/>
      <c r="EZQ813" s="201"/>
      <c r="EZR813" s="201"/>
      <c r="EZS813" s="201"/>
      <c r="EZT813" s="201"/>
      <c r="EZU813" s="201"/>
      <c r="EZV813" s="201"/>
      <c r="EZW813" s="201"/>
      <c r="EZX813" s="201"/>
      <c r="EZY813" s="201"/>
      <c r="EZZ813" s="201"/>
      <c r="FAA813" s="201"/>
      <c r="FAB813" s="201"/>
      <c r="FAC813" s="201"/>
      <c r="FAD813" s="201"/>
      <c r="FAE813" s="201"/>
      <c r="FAF813" s="201"/>
      <c r="FAG813" s="201"/>
      <c r="FAH813" s="201"/>
      <c r="FAI813" s="201"/>
      <c r="FAJ813" s="201"/>
      <c r="FAK813" s="201"/>
      <c r="FAL813" s="201"/>
      <c r="FAM813" s="201"/>
      <c r="FAN813" s="201"/>
      <c r="FAO813" s="201"/>
      <c r="FAP813" s="201"/>
      <c r="FAQ813" s="201"/>
      <c r="FAR813" s="201"/>
      <c r="FAS813" s="201"/>
      <c r="FAT813" s="201"/>
      <c r="FAU813" s="201"/>
      <c r="FAV813" s="201"/>
      <c r="FAW813" s="201"/>
      <c r="FAX813" s="201"/>
      <c r="FAY813" s="201"/>
      <c r="FAZ813" s="201"/>
      <c r="FBA813" s="201"/>
      <c r="FBB813" s="201"/>
      <c r="FBC813" s="201"/>
      <c r="FBD813" s="201"/>
      <c r="FBE813" s="201"/>
      <c r="FBF813" s="201"/>
      <c r="FBG813" s="201"/>
      <c r="FBH813" s="201"/>
      <c r="FBI813" s="201"/>
      <c r="FBJ813" s="201"/>
      <c r="FBK813" s="201"/>
      <c r="FBL813" s="201"/>
      <c r="FBM813" s="201"/>
      <c r="FBN813" s="201"/>
      <c r="FBO813" s="201"/>
      <c r="FBP813" s="201"/>
      <c r="FBQ813" s="201"/>
      <c r="FBR813" s="201"/>
      <c r="FBS813" s="201"/>
      <c r="FBT813" s="201"/>
      <c r="FBU813" s="201"/>
      <c r="FBV813" s="201"/>
      <c r="FBW813" s="201"/>
      <c r="FBX813" s="201"/>
      <c r="FBY813" s="201"/>
      <c r="FBZ813" s="201"/>
      <c r="FCA813" s="201"/>
      <c r="FCB813" s="201"/>
      <c r="FCC813" s="201"/>
      <c r="FCD813" s="201"/>
      <c r="FCE813" s="201"/>
      <c r="FCF813" s="201"/>
      <c r="FCG813" s="201"/>
      <c r="FCH813" s="201"/>
      <c r="FCI813" s="201"/>
      <c r="FCJ813" s="201"/>
      <c r="FCK813" s="201"/>
      <c r="FCL813" s="201"/>
      <c r="FCM813" s="201"/>
      <c r="FCN813" s="201"/>
      <c r="FCO813" s="201"/>
      <c r="FCP813" s="201"/>
      <c r="FCQ813" s="201"/>
      <c r="FCR813" s="201"/>
      <c r="FCS813" s="201"/>
      <c r="FCT813" s="201"/>
      <c r="FCU813" s="201"/>
      <c r="FCV813" s="201"/>
      <c r="FCW813" s="201"/>
      <c r="FCX813" s="201"/>
      <c r="FCY813" s="201"/>
      <c r="FCZ813" s="201"/>
      <c r="FDA813" s="201"/>
      <c r="FDB813" s="201"/>
      <c r="FDC813" s="201"/>
      <c r="FDD813" s="201"/>
      <c r="FDE813" s="201"/>
      <c r="FDF813" s="201"/>
      <c r="FDG813" s="201"/>
      <c r="FDH813" s="201"/>
      <c r="FDI813" s="201"/>
      <c r="FDJ813" s="201"/>
      <c r="FDK813" s="201"/>
      <c r="FDL813" s="201"/>
      <c r="FDM813" s="201"/>
      <c r="FDN813" s="201"/>
      <c r="FDO813" s="201"/>
      <c r="FDP813" s="201"/>
      <c r="FDQ813" s="201"/>
      <c r="FDR813" s="201"/>
      <c r="FDS813" s="201"/>
      <c r="FDT813" s="201"/>
      <c r="FDU813" s="201"/>
      <c r="FDV813" s="201"/>
      <c r="FDW813" s="201"/>
      <c r="FDX813" s="201"/>
      <c r="FDY813" s="201"/>
      <c r="FDZ813" s="201"/>
      <c r="FEA813" s="201"/>
      <c r="FEB813" s="201"/>
      <c r="FEC813" s="201"/>
      <c r="FED813" s="201"/>
      <c r="FEE813" s="201"/>
      <c r="FEF813" s="201"/>
      <c r="FEG813" s="201"/>
      <c r="FEH813" s="201"/>
      <c r="FEI813" s="201"/>
      <c r="FEJ813" s="201"/>
      <c r="FEK813" s="201"/>
      <c r="FEL813" s="201"/>
      <c r="FEM813" s="201"/>
      <c r="FEN813" s="201"/>
      <c r="FEO813" s="201"/>
      <c r="FEP813" s="201"/>
      <c r="FEQ813" s="201"/>
      <c r="FER813" s="201"/>
      <c r="FES813" s="201"/>
      <c r="FET813" s="201"/>
      <c r="FEU813" s="201"/>
      <c r="FEV813" s="201"/>
      <c r="FEW813" s="201"/>
      <c r="FEX813" s="201"/>
      <c r="FEY813" s="201"/>
      <c r="FEZ813" s="201"/>
      <c r="FFA813" s="201"/>
      <c r="FFB813" s="201"/>
      <c r="FFC813" s="201"/>
      <c r="FFD813" s="201"/>
      <c r="FFE813" s="201"/>
      <c r="FFF813" s="201"/>
      <c r="FFG813" s="201"/>
      <c r="FFH813" s="201"/>
      <c r="FFI813" s="201"/>
      <c r="FFJ813" s="201"/>
      <c r="FFK813" s="201"/>
      <c r="FFL813" s="201"/>
      <c r="FFM813" s="201"/>
      <c r="FFN813" s="201"/>
      <c r="FFO813" s="201"/>
      <c r="FFP813" s="201"/>
      <c r="FFQ813" s="201"/>
      <c r="FFR813" s="201"/>
      <c r="FFS813" s="201"/>
      <c r="FFT813" s="201"/>
      <c r="FFU813" s="201"/>
      <c r="FFV813" s="201"/>
      <c r="FFW813" s="201"/>
      <c r="FFX813" s="201"/>
      <c r="FFY813" s="201"/>
      <c r="FFZ813" s="201"/>
      <c r="FGA813" s="201"/>
      <c r="FGB813" s="201"/>
      <c r="FGC813" s="201"/>
      <c r="FGD813" s="201"/>
      <c r="FGE813" s="201"/>
      <c r="FGF813" s="201"/>
      <c r="FGG813" s="201"/>
      <c r="FGH813" s="201"/>
      <c r="FGI813" s="201"/>
      <c r="FGJ813" s="201"/>
      <c r="FGK813" s="201"/>
      <c r="FGL813" s="201"/>
      <c r="FGM813" s="201"/>
      <c r="FGN813" s="201"/>
      <c r="FGO813" s="201"/>
      <c r="FGP813" s="201"/>
      <c r="FGQ813" s="201"/>
      <c r="FGR813" s="201"/>
      <c r="FGS813" s="201"/>
      <c r="FGT813" s="201"/>
      <c r="FGU813" s="201"/>
      <c r="FGV813" s="201"/>
      <c r="FGW813" s="201"/>
      <c r="FGX813" s="201"/>
      <c r="FGY813" s="201"/>
      <c r="FGZ813" s="201"/>
      <c r="FHA813" s="201"/>
      <c r="FHB813" s="201"/>
      <c r="FHC813" s="201"/>
      <c r="FHD813" s="201"/>
      <c r="FHE813" s="201"/>
      <c r="FHF813" s="201"/>
      <c r="FHG813" s="201"/>
      <c r="FHH813" s="201"/>
      <c r="FHI813" s="201"/>
      <c r="FHJ813" s="201"/>
      <c r="FHK813" s="201"/>
      <c r="FHL813" s="201"/>
      <c r="FHM813" s="201"/>
      <c r="FHN813" s="201"/>
      <c r="FHO813" s="201"/>
      <c r="FHP813" s="201"/>
      <c r="FHQ813" s="201"/>
      <c r="FHR813" s="201"/>
      <c r="FHS813" s="201"/>
      <c r="FHT813" s="201"/>
      <c r="FHU813" s="201"/>
      <c r="FHV813" s="201"/>
      <c r="FHW813" s="201"/>
      <c r="FHX813" s="201"/>
      <c r="FHY813" s="201"/>
      <c r="FHZ813" s="201"/>
      <c r="FIA813" s="201"/>
      <c r="FIB813" s="201"/>
      <c r="FIC813" s="201"/>
      <c r="FID813" s="201"/>
      <c r="FIE813" s="201"/>
      <c r="FIF813" s="201"/>
      <c r="FIG813" s="201"/>
      <c r="FIH813" s="201"/>
      <c r="FII813" s="201"/>
      <c r="FIJ813" s="201"/>
      <c r="FIK813" s="201"/>
      <c r="FIL813" s="201"/>
      <c r="FIM813" s="201"/>
      <c r="FIN813" s="201"/>
      <c r="FIO813" s="201"/>
      <c r="FIP813" s="201"/>
      <c r="FIQ813" s="201"/>
      <c r="FIR813" s="201"/>
      <c r="FIS813" s="201"/>
      <c r="FIT813" s="201"/>
      <c r="FIU813" s="201"/>
      <c r="FIV813" s="201"/>
      <c r="FIW813" s="201"/>
      <c r="FIX813" s="201"/>
      <c r="FIY813" s="201"/>
      <c r="FIZ813" s="201"/>
      <c r="FJA813" s="201"/>
      <c r="FJB813" s="201"/>
      <c r="FJC813" s="201"/>
      <c r="FJD813" s="201"/>
      <c r="FJE813" s="201"/>
      <c r="FJF813" s="201"/>
      <c r="FJG813" s="201"/>
      <c r="FJH813" s="201"/>
      <c r="FJI813" s="201"/>
      <c r="FJJ813" s="201"/>
      <c r="FJK813" s="201"/>
      <c r="FJL813" s="201"/>
      <c r="FJM813" s="201"/>
      <c r="FJN813" s="201"/>
      <c r="FJO813" s="201"/>
      <c r="FJP813" s="201"/>
      <c r="FJQ813" s="201"/>
      <c r="FJR813" s="201"/>
      <c r="FJS813" s="201"/>
      <c r="FJT813" s="201"/>
      <c r="FJU813" s="201"/>
      <c r="FJV813" s="201"/>
      <c r="FJW813" s="201"/>
      <c r="FJX813" s="201"/>
      <c r="FJY813" s="201"/>
      <c r="FJZ813" s="201"/>
      <c r="FKA813" s="201"/>
      <c r="FKB813" s="201"/>
      <c r="FKC813" s="201"/>
      <c r="FKD813" s="201"/>
      <c r="FKE813" s="201"/>
      <c r="FKF813" s="201"/>
      <c r="FKG813" s="201"/>
      <c r="FKH813" s="201"/>
      <c r="FKI813" s="201"/>
      <c r="FKJ813" s="201"/>
      <c r="FKK813" s="201"/>
      <c r="FKL813" s="201"/>
      <c r="FKM813" s="201"/>
      <c r="FKN813" s="201"/>
      <c r="FKO813" s="201"/>
      <c r="FKP813" s="201"/>
      <c r="FKQ813" s="201"/>
      <c r="FKR813" s="201"/>
      <c r="FKS813" s="201"/>
      <c r="FKT813" s="201"/>
      <c r="FKU813" s="201"/>
      <c r="FKV813" s="201"/>
      <c r="FKW813" s="201"/>
      <c r="FKX813" s="201"/>
      <c r="FKY813" s="201"/>
      <c r="FKZ813" s="201"/>
      <c r="FLA813" s="201"/>
      <c r="FLB813" s="201"/>
      <c r="FLC813" s="201"/>
      <c r="FLD813" s="201"/>
      <c r="FLE813" s="201"/>
      <c r="FLF813" s="201"/>
      <c r="FLG813" s="201"/>
      <c r="FLH813" s="201"/>
      <c r="FLI813" s="201"/>
      <c r="FLJ813" s="201"/>
      <c r="FLK813" s="201"/>
      <c r="FLL813" s="201"/>
      <c r="FLM813" s="201"/>
      <c r="FLN813" s="201"/>
      <c r="FLO813" s="201"/>
      <c r="FLP813" s="201"/>
      <c r="FLQ813" s="201"/>
      <c r="FLR813" s="201"/>
      <c r="FLS813" s="201"/>
      <c r="FLT813" s="201"/>
      <c r="FLU813" s="201"/>
      <c r="FLV813" s="201"/>
      <c r="FLW813" s="201"/>
      <c r="FLX813" s="201"/>
      <c r="FLY813" s="201"/>
      <c r="FLZ813" s="201"/>
      <c r="FMA813" s="201"/>
      <c r="FMB813" s="201"/>
      <c r="FMC813" s="201"/>
      <c r="FMD813" s="201"/>
      <c r="FME813" s="201"/>
      <c r="FMF813" s="201"/>
      <c r="FMG813" s="201"/>
      <c r="FMH813" s="201"/>
      <c r="FMI813" s="201"/>
      <c r="FMJ813" s="201"/>
      <c r="FMK813" s="201"/>
      <c r="FML813" s="201"/>
      <c r="FMM813" s="201"/>
      <c r="FMN813" s="201"/>
      <c r="FMO813" s="201"/>
      <c r="FMP813" s="201"/>
      <c r="FMQ813" s="201"/>
      <c r="FMR813" s="201"/>
      <c r="FMS813" s="201"/>
      <c r="FMT813" s="201"/>
      <c r="FMU813" s="201"/>
      <c r="FMV813" s="201"/>
      <c r="FMW813" s="201"/>
      <c r="FMX813" s="201"/>
      <c r="FMY813" s="201"/>
      <c r="FMZ813" s="201"/>
      <c r="FNA813" s="201"/>
      <c r="FNB813" s="201"/>
      <c r="FNC813" s="201"/>
      <c r="FND813" s="201"/>
      <c r="FNE813" s="201"/>
      <c r="FNF813" s="201"/>
      <c r="FNG813" s="201"/>
      <c r="FNH813" s="201"/>
      <c r="FNI813" s="201"/>
      <c r="FNJ813" s="201"/>
      <c r="FNK813" s="201"/>
      <c r="FNL813" s="201"/>
      <c r="FNM813" s="201"/>
      <c r="FNN813" s="201"/>
      <c r="FNO813" s="201"/>
      <c r="FNP813" s="201"/>
      <c r="FNQ813" s="201"/>
      <c r="FNR813" s="201"/>
      <c r="FNS813" s="201"/>
      <c r="FNT813" s="201"/>
      <c r="FNU813" s="201"/>
      <c r="FNV813" s="201"/>
      <c r="FNW813" s="201"/>
      <c r="FNX813" s="201"/>
      <c r="FNY813" s="201"/>
      <c r="FNZ813" s="201"/>
      <c r="FOA813" s="201"/>
      <c r="FOB813" s="201"/>
      <c r="FOC813" s="201"/>
      <c r="FOD813" s="201"/>
      <c r="FOE813" s="201"/>
      <c r="FOF813" s="201"/>
      <c r="FOG813" s="201"/>
      <c r="FOH813" s="201"/>
      <c r="FOI813" s="201"/>
      <c r="FOJ813" s="201"/>
      <c r="FOK813" s="201"/>
      <c r="FOL813" s="201"/>
      <c r="FOM813" s="201"/>
      <c r="FON813" s="201"/>
      <c r="FOO813" s="201"/>
      <c r="FOP813" s="201"/>
      <c r="FOQ813" s="201"/>
      <c r="FOR813" s="201"/>
      <c r="FOS813" s="201"/>
      <c r="FOT813" s="201"/>
      <c r="FOU813" s="201"/>
      <c r="FOV813" s="201"/>
      <c r="FOW813" s="201"/>
      <c r="FOX813" s="201"/>
      <c r="FOY813" s="201"/>
      <c r="FOZ813" s="201"/>
      <c r="FPA813" s="201"/>
      <c r="FPB813" s="201"/>
      <c r="FPC813" s="201"/>
      <c r="FPD813" s="201"/>
      <c r="FPE813" s="201"/>
      <c r="FPF813" s="201"/>
      <c r="FPG813" s="201"/>
      <c r="FPH813" s="201"/>
      <c r="FPI813" s="201"/>
      <c r="FPJ813" s="201"/>
      <c r="FPK813" s="201"/>
      <c r="FPL813" s="201"/>
      <c r="FPM813" s="201"/>
      <c r="FPN813" s="201"/>
      <c r="FPO813" s="201"/>
      <c r="FPP813" s="201"/>
      <c r="FPQ813" s="201"/>
      <c r="FPR813" s="201"/>
      <c r="FPS813" s="201"/>
      <c r="FPT813" s="201"/>
      <c r="FPU813" s="201"/>
      <c r="FPV813" s="201"/>
      <c r="FPW813" s="201"/>
      <c r="FPX813" s="201"/>
      <c r="FPY813" s="201"/>
      <c r="FPZ813" s="201"/>
      <c r="FQA813" s="201"/>
      <c r="FQB813" s="201"/>
      <c r="FQC813" s="201"/>
      <c r="FQD813" s="201"/>
      <c r="FQE813" s="201"/>
      <c r="FQF813" s="201"/>
      <c r="FQG813" s="201"/>
      <c r="FQH813" s="201"/>
      <c r="FQI813" s="201"/>
      <c r="FQJ813" s="201"/>
      <c r="FQK813" s="201"/>
      <c r="FQL813" s="201"/>
      <c r="FQM813" s="201"/>
      <c r="FQN813" s="201"/>
      <c r="FQO813" s="201"/>
      <c r="FQP813" s="201"/>
      <c r="FQQ813" s="201"/>
      <c r="FQR813" s="201"/>
      <c r="FQS813" s="201"/>
      <c r="FQT813" s="201"/>
      <c r="FQU813" s="201"/>
      <c r="FQV813" s="201"/>
      <c r="FQW813" s="201"/>
      <c r="FQX813" s="201"/>
      <c r="FQY813" s="201"/>
      <c r="FQZ813" s="201"/>
      <c r="FRA813" s="201"/>
      <c r="FRB813" s="201"/>
      <c r="FRC813" s="201"/>
      <c r="FRD813" s="201"/>
      <c r="FRE813" s="201"/>
      <c r="FRF813" s="201"/>
      <c r="FRG813" s="201"/>
      <c r="FRH813" s="201"/>
      <c r="FRI813" s="201"/>
      <c r="FRJ813" s="201"/>
      <c r="FRK813" s="201"/>
      <c r="FRL813" s="201"/>
      <c r="FRM813" s="201"/>
      <c r="FRN813" s="201"/>
      <c r="FRO813" s="201"/>
      <c r="FRP813" s="201"/>
      <c r="FRQ813" s="201"/>
      <c r="FRR813" s="201"/>
      <c r="FRS813" s="201"/>
      <c r="FRT813" s="201"/>
      <c r="FRU813" s="201"/>
      <c r="FRV813" s="201"/>
      <c r="FRW813" s="201"/>
      <c r="FRX813" s="201"/>
      <c r="FRY813" s="201"/>
      <c r="FRZ813" s="201"/>
      <c r="FSA813" s="201"/>
      <c r="FSB813" s="201"/>
      <c r="FSC813" s="201"/>
      <c r="FSD813" s="201"/>
      <c r="FSE813" s="201"/>
      <c r="FSF813" s="201"/>
      <c r="FSG813" s="201"/>
      <c r="FSH813" s="201"/>
      <c r="FSI813" s="201"/>
      <c r="FSJ813" s="201"/>
      <c r="FSK813" s="201"/>
      <c r="FSL813" s="201"/>
      <c r="FSM813" s="201"/>
      <c r="FSN813" s="201"/>
      <c r="FSO813" s="201"/>
      <c r="FSP813" s="201"/>
      <c r="FSQ813" s="201"/>
      <c r="FSR813" s="201"/>
      <c r="FSS813" s="201"/>
      <c r="FST813" s="201"/>
      <c r="FSU813" s="201"/>
      <c r="FSV813" s="201"/>
      <c r="FSW813" s="201"/>
      <c r="FSX813" s="201"/>
      <c r="FSY813" s="201"/>
      <c r="FSZ813" s="201"/>
      <c r="FTA813" s="201"/>
      <c r="FTB813" s="201"/>
      <c r="FTC813" s="201"/>
      <c r="FTD813" s="201"/>
      <c r="FTE813" s="201"/>
      <c r="FTF813" s="201"/>
      <c r="FTG813" s="201"/>
      <c r="FTH813" s="201"/>
      <c r="FTI813" s="201"/>
      <c r="FTJ813" s="201"/>
      <c r="FTK813" s="201"/>
      <c r="FTL813" s="201"/>
      <c r="FTM813" s="201"/>
      <c r="FTN813" s="201"/>
      <c r="FTO813" s="201"/>
      <c r="FTP813" s="201"/>
      <c r="FTQ813" s="201"/>
      <c r="FTR813" s="201"/>
      <c r="FTS813" s="201"/>
      <c r="FTT813" s="201"/>
      <c r="FTU813" s="201"/>
      <c r="FTV813" s="201"/>
      <c r="FTW813" s="201"/>
      <c r="FTX813" s="201"/>
      <c r="FTY813" s="201"/>
      <c r="FTZ813" s="201"/>
      <c r="FUA813" s="201"/>
      <c r="FUB813" s="201"/>
      <c r="FUC813" s="201"/>
      <c r="FUD813" s="201"/>
      <c r="FUE813" s="201"/>
      <c r="FUF813" s="201"/>
      <c r="FUG813" s="201"/>
      <c r="FUH813" s="201"/>
      <c r="FUI813" s="201"/>
      <c r="FUJ813" s="201"/>
      <c r="FUK813" s="201"/>
      <c r="FUL813" s="201"/>
      <c r="FUM813" s="201"/>
      <c r="FUN813" s="201"/>
      <c r="FUO813" s="201"/>
      <c r="FUP813" s="201"/>
      <c r="FUQ813" s="201"/>
      <c r="FUR813" s="201"/>
      <c r="FUS813" s="201"/>
      <c r="FUT813" s="201"/>
      <c r="FUU813" s="201"/>
      <c r="FUV813" s="201"/>
      <c r="FUW813" s="201"/>
      <c r="FUX813" s="201"/>
      <c r="FUY813" s="201"/>
      <c r="FUZ813" s="201"/>
      <c r="FVA813" s="201"/>
      <c r="FVB813" s="201"/>
      <c r="FVC813" s="201"/>
      <c r="FVD813" s="201"/>
      <c r="FVE813" s="201"/>
      <c r="FVF813" s="201"/>
      <c r="FVG813" s="201"/>
      <c r="FVH813" s="201"/>
      <c r="FVI813" s="201"/>
      <c r="FVJ813" s="201"/>
      <c r="FVK813" s="201"/>
      <c r="FVL813" s="201"/>
      <c r="FVM813" s="201"/>
      <c r="FVN813" s="201"/>
      <c r="FVO813" s="201"/>
      <c r="FVP813" s="201"/>
      <c r="FVQ813" s="201"/>
      <c r="FVR813" s="201"/>
      <c r="FVS813" s="201"/>
      <c r="FVT813" s="201"/>
      <c r="FVU813" s="201"/>
      <c r="FVV813" s="201"/>
      <c r="FVW813" s="201"/>
      <c r="FVX813" s="201"/>
      <c r="FVY813" s="201"/>
      <c r="FVZ813" s="201"/>
      <c r="FWA813" s="201"/>
      <c r="FWB813" s="201"/>
      <c r="FWC813" s="201"/>
      <c r="FWD813" s="201"/>
      <c r="FWE813" s="201"/>
      <c r="FWF813" s="201"/>
      <c r="FWG813" s="201"/>
      <c r="FWH813" s="201"/>
      <c r="FWI813" s="201"/>
      <c r="FWJ813" s="201"/>
      <c r="FWK813" s="201"/>
      <c r="FWL813" s="201"/>
      <c r="FWM813" s="201"/>
      <c r="FWN813" s="201"/>
      <c r="FWO813" s="201"/>
      <c r="FWP813" s="201"/>
      <c r="FWQ813" s="201"/>
      <c r="FWR813" s="201"/>
      <c r="FWS813" s="201"/>
      <c r="FWT813" s="201"/>
      <c r="FWU813" s="201"/>
      <c r="FWV813" s="201"/>
      <c r="FWW813" s="201"/>
      <c r="FWX813" s="201"/>
      <c r="FWY813" s="201"/>
      <c r="FWZ813" s="201"/>
      <c r="FXA813" s="201"/>
      <c r="FXB813" s="201"/>
      <c r="FXC813" s="201"/>
      <c r="FXD813" s="201"/>
      <c r="FXE813" s="201"/>
      <c r="FXF813" s="201"/>
      <c r="FXG813" s="201"/>
      <c r="FXH813" s="201"/>
      <c r="FXI813" s="201"/>
      <c r="FXJ813" s="201"/>
      <c r="FXK813" s="201"/>
      <c r="FXL813" s="201"/>
      <c r="FXM813" s="201"/>
      <c r="FXN813" s="201"/>
      <c r="FXO813" s="201"/>
      <c r="FXP813" s="201"/>
      <c r="FXQ813" s="201"/>
      <c r="FXR813" s="201"/>
      <c r="FXS813" s="201"/>
      <c r="FXT813" s="201"/>
      <c r="FXU813" s="201"/>
      <c r="FXV813" s="201"/>
      <c r="FXW813" s="201"/>
      <c r="FXX813" s="201"/>
      <c r="FXY813" s="201"/>
      <c r="FXZ813" s="201"/>
      <c r="FYA813" s="201"/>
      <c r="FYB813" s="201"/>
      <c r="FYC813" s="201"/>
      <c r="FYD813" s="201"/>
      <c r="FYE813" s="201"/>
      <c r="FYF813" s="201"/>
      <c r="FYG813" s="201"/>
      <c r="FYH813" s="201"/>
      <c r="FYI813" s="201"/>
      <c r="FYJ813" s="201"/>
      <c r="FYK813" s="201"/>
      <c r="FYL813" s="201"/>
      <c r="FYM813" s="201"/>
      <c r="FYN813" s="201"/>
      <c r="FYO813" s="201"/>
      <c r="FYP813" s="201"/>
      <c r="FYQ813" s="201"/>
      <c r="FYR813" s="201"/>
      <c r="FYS813" s="201"/>
      <c r="FYT813" s="201"/>
      <c r="FYU813" s="201"/>
      <c r="FYV813" s="201"/>
      <c r="FYW813" s="201"/>
      <c r="FYX813" s="201"/>
      <c r="FYY813" s="201"/>
      <c r="FYZ813" s="201"/>
      <c r="FZA813" s="201"/>
      <c r="FZB813" s="201"/>
      <c r="FZC813" s="201"/>
      <c r="FZD813" s="201"/>
      <c r="FZE813" s="201"/>
      <c r="FZF813" s="201"/>
      <c r="FZG813" s="201"/>
      <c r="FZH813" s="201"/>
      <c r="FZI813" s="201"/>
      <c r="FZJ813" s="201"/>
      <c r="FZK813" s="201"/>
      <c r="FZL813" s="201"/>
      <c r="FZM813" s="201"/>
      <c r="FZN813" s="201"/>
      <c r="FZO813" s="201"/>
      <c r="FZP813" s="201"/>
      <c r="FZQ813" s="201"/>
      <c r="FZR813" s="201"/>
      <c r="FZS813" s="201"/>
      <c r="FZT813" s="201"/>
      <c r="FZU813" s="201"/>
      <c r="FZV813" s="201"/>
      <c r="FZW813" s="201"/>
      <c r="FZX813" s="201"/>
      <c r="FZY813" s="201"/>
      <c r="FZZ813" s="201"/>
      <c r="GAA813" s="201"/>
      <c r="GAB813" s="201"/>
      <c r="GAC813" s="201"/>
      <c r="GAD813" s="201"/>
      <c r="GAE813" s="201"/>
      <c r="GAF813" s="201"/>
      <c r="GAG813" s="201"/>
      <c r="GAH813" s="201"/>
      <c r="GAI813" s="201"/>
      <c r="GAJ813" s="201"/>
      <c r="GAK813" s="201"/>
      <c r="GAL813" s="201"/>
      <c r="GAM813" s="201"/>
      <c r="GAN813" s="201"/>
      <c r="GAO813" s="201"/>
      <c r="GAP813" s="201"/>
      <c r="GAQ813" s="201"/>
      <c r="GAR813" s="201"/>
      <c r="GAS813" s="201"/>
      <c r="GAT813" s="201"/>
      <c r="GAU813" s="201"/>
      <c r="GAV813" s="201"/>
      <c r="GAW813" s="201"/>
      <c r="GAX813" s="201"/>
      <c r="GAY813" s="201"/>
      <c r="GAZ813" s="201"/>
      <c r="GBA813" s="201"/>
      <c r="GBB813" s="201"/>
      <c r="GBC813" s="201"/>
      <c r="GBD813" s="201"/>
      <c r="GBE813" s="201"/>
      <c r="GBF813" s="201"/>
      <c r="GBG813" s="201"/>
      <c r="GBH813" s="201"/>
      <c r="GBI813" s="201"/>
      <c r="GBJ813" s="201"/>
      <c r="GBK813" s="201"/>
      <c r="GBL813" s="201"/>
      <c r="GBM813" s="201"/>
      <c r="GBN813" s="201"/>
      <c r="GBO813" s="201"/>
      <c r="GBP813" s="201"/>
      <c r="GBQ813" s="201"/>
      <c r="GBR813" s="201"/>
      <c r="GBS813" s="201"/>
      <c r="GBT813" s="201"/>
      <c r="GBU813" s="201"/>
      <c r="GBV813" s="201"/>
      <c r="GBW813" s="201"/>
      <c r="GBX813" s="201"/>
      <c r="GBY813" s="201"/>
      <c r="GBZ813" s="201"/>
      <c r="GCA813" s="201"/>
      <c r="GCB813" s="201"/>
      <c r="GCC813" s="201"/>
      <c r="GCD813" s="201"/>
      <c r="GCE813" s="201"/>
      <c r="GCF813" s="201"/>
      <c r="GCG813" s="201"/>
      <c r="GCH813" s="201"/>
      <c r="GCI813" s="201"/>
      <c r="GCJ813" s="201"/>
      <c r="GCK813" s="201"/>
      <c r="GCL813" s="201"/>
      <c r="GCM813" s="201"/>
      <c r="GCN813" s="201"/>
      <c r="GCO813" s="201"/>
      <c r="GCP813" s="201"/>
      <c r="GCQ813" s="201"/>
      <c r="GCR813" s="201"/>
      <c r="GCS813" s="201"/>
      <c r="GCT813" s="201"/>
      <c r="GCU813" s="201"/>
      <c r="GCV813" s="201"/>
      <c r="GCW813" s="201"/>
      <c r="GCX813" s="201"/>
      <c r="GCY813" s="201"/>
      <c r="GCZ813" s="201"/>
      <c r="GDA813" s="201"/>
      <c r="GDB813" s="201"/>
      <c r="GDC813" s="201"/>
      <c r="GDD813" s="201"/>
      <c r="GDE813" s="201"/>
      <c r="GDF813" s="201"/>
      <c r="GDG813" s="201"/>
      <c r="GDH813" s="201"/>
      <c r="GDI813" s="201"/>
      <c r="GDJ813" s="201"/>
      <c r="GDK813" s="201"/>
      <c r="GDL813" s="201"/>
      <c r="GDM813" s="201"/>
      <c r="GDN813" s="201"/>
      <c r="GDO813" s="201"/>
      <c r="GDP813" s="201"/>
      <c r="GDQ813" s="201"/>
      <c r="GDR813" s="201"/>
      <c r="GDS813" s="201"/>
      <c r="GDT813" s="201"/>
      <c r="GDU813" s="201"/>
      <c r="GDV813" s="201"/>
      <c r="GDW813" s="201"/>
      <c r="GDX813" s="201"/>
      <c r="GDY813" s="201"/>
      <c r="GDZ813" s="201"/>
      <c r="GEA813" s="201"/>
      <c r="GEB813" s="201"/>
      <c r="GEC813" s="201"/>
      <c r="GED813" s="201"/>
      <c r="GEE813" s="201"/>
      <c r="GEF813" s="201"/>
      <c r="GEG813" s="201"/>
      <c r="GEH813" s="201"/>
      <c r="GEI813" s="201"/>
      <c r="GEJ813" s="201"/>
      <c r="GEK813" s="201"/>
      <c r="GEL813" s="201"/>
      <c r="GEM813" s="201"/>
      <c r="GEN813" s="201"/>
      <c r="GEO813" s="201"/>
      <c r="GEP813" s="201"/>
      <c r="GEQ813" s="201"/>
      <c r="GER813" s="201"/>
      <c r="GES813" s="201"/>
      <c r="GET813" s="201"/>
      <c r="GEU813" s="201"/>
      <c r="GEV813" s="201"/>
      <c r="GEW813" s="201"/>
      <c r="GEX813" s="201"/>
      <c r="GEY813" s="201"/>
      <c r="GEZ813" s="201"/>
      <c r="GFA813" s="201"/>
      <c r="GFB813" s="201"/>
      <c r="GFC813" s="201"/>
      <c r="GFD813" s="201"/>
      <c r="GFE813" s="201"/>
      <c r="GFF813" s="201"/>
      <c r="GFG813" s="201"/>
      <c r="GFH813" s="201"/>
      <c r="GFI813" s="201"/>
      <c r="GFJ813" s="201"/>
      <c r="GFK813" s="201"/>
      <c r="GFL813" s="201"/>
      <c r="GFM813" s="201"/>
      <c r="GFN813" s="201"/>
      <c r="GFO813" s="201"/>
      <c r="GFP813" s="201"/>
      <c r="GFQ813" s="201"/>
      <c r="GFR813" s="201"/>
      <c r="GFS813" s="201"/>
      <c r="GFT813" s="201"/>
      <c r="GFU813" s="201"/>
      <c r="GFV813" s="201"/>
      <c r="GFW813" s="201"/>
      <c r="GFX813" s="201"/>
      <c r="GFY813" s="201"/>
      <c r="GFZ813" s="201"/>
      <c r="GGA813" s="201"/>
      <c r="GGB813" s="201"/>
      <c r="GGC813" s="201"/>
      <c r="GGD813" s="201"/>
      <c r="GGE813" s="201"/>
      <c r="GGF813" s="201"/>
      <c r="GGG813" s="201"/>
      <c r="GGH813" s="201"/>
      <c r="GGI813" s="201"/>
      <c r="GGJ813" s="201"/>
      <c r="GGK813" s="201"/>
      <c r="GGL813" s="201"/>
      <c r="GGM813" s="201"/>
      <c r="GGN813" s="201"/>
      <c r="GGO813" s="201"/>
      <c r="GGP813" s="201"/>
      <c r="GGQ813" s="201"/>
      <c r="GGR813" s="201"/>
      <c r="GGS813" s="201"/>
      <c r="GGT813" s="201"/>
      <c r="GGU813" s="201"/>
      <c r="GGV813" s="201"/>
      <c r="GGW813" s="201"/>
      <c r="GGX813" s="201"/>
      <c r="GGY813" s="201"/>
      <c r="GGZ813" s="201"/>
      <c r="GHA813" s="201"/>
      <c r="GHB813" s="201"/>
      <c r="GHC813" s="201"/>
      <c r="GHD813" s="201"/>
      <c r="GHE813" s="201"/>
      <c r="GHF813" s="201"/>
      <c r="GHG813" s="201"/>
      <c r="GHH813" s="201"/>
      <c r="GHI813" s="201"/>
      <c r="GHJ813" s="201"/>
      <c r="GHK813" s="201"/>
      <c r="GHL813" s="201"/>
      <c r="GHM813" s="201"/>
      <c r="GHN813" s="201"/>
      <c r="GHO813" s="201"/>
      <c r="GHP813" s="201"/>
      <c r="GHQ813" s="201"/>
      <c r="GHR813" s="201"/>
      <c r="GHS813" s="201"/>
      <c r="GHT813" s="201"/>
      <c r="GHU813" s="201"/>
      <c r="GHV813" s="201"/>
      <c r="GHW813" s="201"/>
      <c r="GHX813" s="201"/>
      <c r="GHY813" s="201"/>
      <c r="GHZ813" s="201"/>
      <c r="GIA813" s="201"/>
      <c r="GIB813" s="201"/>
      <c r="GIC813" s="201"/>
      <c r="GID813" s="201"/>
      <c r="GIE813" s="201"/>
      <c r="GIF813" s="201"/>
      <c r="GIG813" s="201"/>
      <c r="GIH813" s="201"/>
      <c r="GII813" s="201"/>
      <c r="GIJ813" s="201"/>
      <c r="GIK813" s="201"/>
      <c r="GIL813" s="201"/>
      <c r="GIM813" s="201"/>
      <c r="GIN813" s="201"/>
      <c r="GIO813" s="201"/>
      <c r="GIP813" s="201"/>
      <c r="GIQ813" s="201"/>
      <c r="GIR813" s="201"/>
      <c r="GIS813" s="201"/>
      <c r="GIT813" s="201"/>
      <c r="GIU813" s="201"/>
      <c r="GIV813" s="201"/>
      <c r="GIW813" s="201"/>
      <c r="GIX813" s="201"/>
      <c r="GIY813" s="201"/>
      <c r="GIZ813" s="201"/>
      <c r="GJA813" s="201"/>
      <c r="GJB813" s="201"/>
      <c r="GJC813" s="201"/>
      <c r="GJD813" s="201"/>
      <c r="GJE813" s="201"/>
      <c r="GJF813" s="201"/>
      <c r="GJG813" s="201"/>
      <c r="GJH813" s="201"/>
      <c r="GJI813" s="201"/>
      <c r="GJJ813" s="201"/>
      <c r="GJK813" s="201"/>
      <c r="GJL813" s="201"/>
      <c r="GJM813" s="201"/>
      <c r="GJN813" s="201"/>
      <c r="GJO813" s="201"/>
      <c r="GJP813" s="201"/>
      <c r="GJQ813" s="201"/>
      <c r="GJR813" s="201"/>
      <c r="GJS813" s="201"/>
      <c r="GJT813" s="201"/>
      <c r="GJU813" s="201"/>
      <c r="GJV813" s="201"/>
      <c r="GJW813" s="201"/>
      <c r="GJX813" s="201"/>
      <c r="GJY813" s="201"/>
      <c r="GJZ813" s="201"/>
      <c r="GKA813" s="201"/>
      <c r="GKB813" s="201"/>
      <c r="GKC813" s="201"/>
      <c r="GKD813" s="201"/>
      <c r="GKE813" s="201"/>
      <c r="GKF813" s="201"/>
      <c r="GKG813" s="201"/>
      <c r="GKH813" s="201"/>
      <c r="GKI813" s="201"/>
      <c r="GKJ813" s="201"/>
      <c r="GKK813" s="201"/>
      <c r="GKL813" s="201"/>
      <c r="GKM813" s="201"/>
      <c r="GKN813" s="201"/>
      <c r="GKO813" s="201"/>
      <c r="GKP813" s="201"/>
      <c r="GKQ813" s="201"/>
      <c r="GKR813" s="201"/>
      <c r="GKS813" s="201"/>
      <c r="GKT813" s="201"/>
      <c r="GKU813" s="201"/>
      <c r="GKV813" s="201"/>
      <c r="GKW813" s="201"/>
      <c r="GKX813" s="201"/>
      <c r="GKY813" s="201"/>
      <c r="GKZ813" s="201"/>
      <c r="GLA813" s="201"/>
      <c r="GLB813" s="201"/>
      <c r="GLC813" s="201"/>
      <c r="GLD813" s="201"/>
      <c r="GLE813" s="201"/>
      <c r="GLF813" s="201"/>
      <c r="GLG813" s="201"/>
      <c r="GLH813" s="201"/>
      <c r="GLI813" s="201"/>
      <c r="GLJ813" s="201"/>
      <c r="GLK813" s="201"/>
      <c r="GLL813" s="201"/>
      <c r="GLM813" s="201"/>
      <c r="GLN813" s="201"/>
      <c r="GLO813" s="201"/>
      <c r="GLP813" s="201"/>
      <c r="GLQ813" s="201"/>
      <c r="GLR813" s="201"/>
      <c r="GLS813" s="201"/>
      <c r="GLT813" s="201"/>
      <c r="GLU813" s="201"/>
      <c r="GLV813" s="201"/>
      <c r="GLW813" s="201"/>
      <c r="GLX813" s="201"/>
      <c r="GLY813" s="201"/>
      <c r="GLZ813" s="201"/>
      <c r="GMA813" s="201"/>
      <c r="GMB813" s="201"/>
      <c r="GMC813" s="201"/>
      <c r="GMD813" s="201"/>
      <c r="GME813" s="201"/>
      <c r="GMF813" s="201"/>
      <c r="GMG813" s="201"/>
      <c r="GMH813" s="201"/>
      <c r="GMI813" s="201"/>
      <c r="GMJ813" s="201"/>
      <c r="GMK813" s="201"/>
      <c r="GML813" s="201"/>
      <c r="GMM813" s="201"/>
      <c r="GMN813" s="201"/>
      <c r="GMO813" s="201"/>
      <c r="GMP813" s="201"/>
      <c r="GMQ813" s="201"/>
      <c r="GMR813" s="201"/>
      <c r="GMS813" s="201"/>
      <c r="GMT813" s="201"/>
      <c r="GMU813" s="201"/>
      <c r="GMV813" s="201"/>
      <c r="GMW813" s="201"/>
      <c r="GMX813" s="201"/>
      <c r="GMY813" s="201"/>
      <c r="GMZ813" s="201"/>
      <c r="GNA813" s="201"/>
      <c r="GNB813" s="201"/>
      <c r="GNC813" s="201"/>
      <c r="GND813" s="201"/>
      <c r="GNE813" s="201"/>
      <c r="GNF813" s="201"/>
      <c r="GNG813" s="201"/>
      <c r="GNH813" s="201"/>
      <c r="GNI813" s="201"/>
      <c r="GNJ813" s="201"/>
      <c r="GNK813" s="201"/>
      <c r="GNL813" s="201"/>
      <c r="GNM813" s="201"/>
      <c r="GNN813" s="201"/>
      <c r="GNO813" s="201"/>
      <c r="GNP813" s="201"/>
      <c r="GNQ813" s="201"/>
      <c r="GNR813" s="201"/>
      <c r="GNS813" s="201"/>
      <c r="GNT813" s="201"/>
      <c r="GNU813" s="201"/>
      <c r="GNV813" s="201"/>
      <c r="GNW813" s="201"/>
      <c r="GNX813" s="201"/>
      <c r="GNY813" s="201"/>
      <c r="GNZ813" s="201"/>
      <c r="GOA813" s="201"/>
      <c r="GOB813" s="201"/>
      <c r="GOC813" s="201"/>
      <c r="GOD813" s="201"/>
      <c r="GOE813" s="201"/>
      <c r="GOF813" s="201"/>
      <c r="GOG813" s="201"/>
      <c r="GOH813" s="201"/>
      <c r="GOI813" s="201"/>
      <c r="GOJ813" s="201"/>
      <c r="GOK813" s="201"/>
      <c r="GOL813" s="201"/>
      <c r="GOM813" s="201"/>
      <c r="GON813" s="201"/>
      <c r="GOO813" s="201"/>
      <c r="GOP813" s="201"/>
      <c r="GOQ813" s="201"/>
      <c r="GOR813" s="201"/>
      <c r="GOS813" s="201"/>
      <c r="GOT813" s="201"/>
      <c r="GOU813" s="201"/>
      <c r="GOV813" s="201"/>
      <c r="GOW813" s="201"/>
      <c r="GOX813" s="201"/>
      <c r="GOY813" s="201"/>
      <c r="GOZ813" s="201"/>
      <c r="GPA813" s="201"/>
      <c r="GPB813" s="201"/>
      <c r="GPC813" s="201"/>
      <c r="GPD813" s="201"/>
      <c r="GPE813" s="201"/>
      <c r="GPF813" s="201"/>
      <c r="GPG813" s="201"/>
      <c r="GPH813" s="201"/>
      <c r="GPI813" s="201"/>
      <c r="GPJ813" s="201"/>
      <c r="GPK813" s="201"/>
      <c r="GPL813" s="201"/>
      <c r="GPM813" s="201"/>
      <c r="GPN813" s="201"/>
      <c r="GPO813" s="201"/>
      <c r="GPP813" s="201"/>
      <c r="GPQ813" s="201"/>
      <c r="GPR813" s="201"/>
      <c r="GPS813" s="201"/>
      <c r="GPT813" s="201"/>
      <c r="GPU813" s="201"/>
      <c r="GPV813" s="201"/>
      <c r="GPW813" s="201"/>
      <c r="GPX813" s="201"/>
      <c r="GPY813" s="201"/>
      <c r="GPZ813" s="201"/>
      <c r="GQA813" s="201"/>
      <c r="GQB813" s="201"/>
      <c r="GQC813" s="201"/>
      <c r="GQD813" s="201"/>
      <c r="GQE813" s="201"/>
      <c r="GQF813" s="201"/>
      <c r="GQG813" s="201"/>
      <c r="GQH813" s="201"/>
      <c r="GQI813" s="201"/>
      <c r="GQJ813" s="201"/>
      <c r="GQK813" s="201"/>
      <c r="GQL813" s="201"/>
      <c r="GQM813" s="201"/>
      <c r="GQN813" s="201"/>
      <c r="GQO813" s="201"/>
      <c r="GQP813" s="201"/>
      <c r="GQQ813" s="201"/>
      <c r="GQR813" s="201"/>
      <c r="GQS813" s="201"/>
      <c r="GQT813" s="201"/>
      <c r="GQU813" s="201"/>
      <c r="GQV813" s="201"/>
      <c r="GQW813" s="201"/>
      <c r="GQX813" s="201"/>
      <c r="GQY813" s="201"/>
      <c r="GQZ813" s="201"/>
      <c r="GRA813" s="201"/>
      <c r="GRB813" s="201"/>
      <c r="GRC813" s="201"/>
      <c r="GRD813" s="201"/>
      <c r="GRE813" s="201"/>
      <c r="GRF813" s="201"/>
      <c r="GRG813" s="201"/>
      <c r="GRH813" s="201"/>
      <c r="GRI813" s="201"/>
      <c r="GRJ813" s="201"/>
      <c r="GRK813" s="201"/>
      <c r="GRL813" s="201"/>
      <c r="GRM813" s="201"/>
      <c r="GRN813" s="201"/>
      <c r="GRO813" s="201"/>
      <c r="GRP813" s="201"/>
      <c r="GRQ813" s="201"/>
      <c r="GRR813" s="201"/>
      <c r="GRS813" s="201"/>
      <c r="GRT813" s="201"/>
      <c r="GRU813" s="201"/>
      <c r="GRV813" s="201"/>
      <c r="GRW813" s="201"/>
      <c r="GRX813" s="201"/>
      <c r="GRY813" s="201"/>
      <c r="GRZ813" s="201"/>
      <c r="GSA813" s="201"/>
      <c r="GSB813" s="201"/>
      <c r="GSC813" s="201"/>
      <c r="GSD813" s="201"/>
      <c r="GSE813" s="201"/>
      <c r="GSF813" s="201"/>
      <c r="GSG813" s="201"/>
      <c r="GSH813" s="201"/>
      <c r="GSI813" s="201"/>
      <c r="GSJ813" s="201"/>
      <c r="GSK813" s="201"/>
      <c r="GSL813" s="201"/>
      <c r="GSM813" s="201"/>
      <c r="GSN813" s="201"/>
      <c r="GSO813" s="201"/>
      <c r="GSP813" s="201"/>
      <c r="GSQ813" s="201"/>
      <c r="GSR813" s="201"/>
      <c r="GSS813" s="201"/>
      <c r="GST813" s="201"/>
      <c r="GSU813" s="201"/>
      <c r="GSV813" s="201"/>
      <c r="GSW813" s="201"/>
      <c r="GSX813" s="201"/>
      <c r="GSY813" s="201"/>
      <c r="GSZ813" s="201"/>
      <c r="GTA813" s="201"/>
      <c r="GTB813" s="201"/>
      <c r="GTC813" s="201"/>
      <c r="GTD813" s="201"/>
      <c r="GTE813" s="201"/>
      <c r="GTF813" s="201"/>
      <c r="GTG813" s="201"/>
      <c r="GTH813" s="201"/>
      <c r="GTI813" s="201"/>
      <c r="GTJ813" s="201"/>
      <c r="GTK813" s="201"/>
      <c r="GTL813" s="201"/>
      <c r="GTM813" s="201"/>
      <c r="GTN813" s="201"/>
      <c r="GTO813" s="201"/>
      <c r="GTP813" s="201"/>
      <c r="GTQ813" s="201"/>
      <c r="GTR813" s="201"/>
      <c r="GTS813" s="201"/>
      <c r="GTT813" s="201"/>
      <c r="GTU813" s="201"/>
      <c r="GTV813" s="201"/>
      <c r="GTW813" s="201"/>
      <c r="GTX813" s="201"/>
      <c r="GTY813" s="201"/>
      <c r="GTZ813" s="201"/>
      <c r="GUA813" s="201"/>
      <c r="GUB813" s="201"/>
      <c r="GUC813" s="201"/>
      <c r="GUD813" s="201"/>
      <c r="GUE813" s="201"/>
      <c r="GUF813" s="201"/>
      <c r="GUG813" s="201"/>
      <c r="GUH813" s="201"/>
      <c r="GUI813" s="201"/>
      <c r="GUJ813" s="201"/>
      <c r="GUK813" s="201"/>
      <c r="GUL813" s="201"/>
      <c r="GUM813" s="201"/>
      <c r="GUN813" s="201"/>
      <c r="GUO813" s="201"/>
      <c r="GUP813" s="201"/>
      <c r="GUQ813" s="201"/>
      <c r="GUR813" s="201"/>
      <c r="GUS813" s="201"/>
      <c r="GUT813" s="201"/>
      <c r="GUU813" s="201"/>
      <c r="GUV813" s="201"/>
      <c r="GUW813" s="201"/>
      <c r="GUX813" s="201"/>
      <c r="GUY813" s="201"/>
      <c r="GUZ813" s="201"/>
      <c r="GVA813" s="201"/>
      <c r="GVB813" s="201"/>
      <c r="GVC813" s="201"/>
      <c r="GVD813" s="201"/>
      <c r="GVE813" s="201"/>
      <c r="GVF813" s="201"/>
      <c r="GVG813" s="201"/>
      <c r="GVH813" s="201"/>
      <c r="GVI813" s="201"/>
      <c r="GVJ813" s="201"/>
      <c r="GVK813" s="201"/>
      <c r="GVL813" s="201"/>
      <c r="GVM813" s="201"/>
      <c r="GVN813" s="201"/>
      <c r="GVO813" s="201"/>
      <c r="GVP813" s="201"/>
      <c r="GVQ813" s="201"/>
      <c r="GVR813" s="201"/>
      <c r="GVS813" s="201"/>
      <c r="GVT813" s="201"/>
      <c r="GVU813" s="201"/>
      <c r="GVV813" s="201"/>
      <c r="GVW813" s="201"/>
      <c r="GVX813" s="201"/>
      <c r="GVY813" s="201"/>
      <c r="GVZ813" s="201"/>
      <c r="GWA813" s="201"/>
      <c r="GWB813" s="201"/>
      <c r="GWC813" s="201"/>
      <c r="GWD813" s="201"/>
      <c r="GWE813" s="201"/>
      <c r="GWF813" s="201"/>
      <c r="GWG813" s="201"/>
      <c r="GWH813" s="201"/>
      <c r="GWI813" s="201"/>
      <c r="GWJ813" s="201"/>
      <c r="GWK813" s="201"/>
      <c r="GWL813" s="201"/>
      <c r="GWM813" s="201"/>
      <c r="GWN813" s="201"/>
      <c r="GWO813" s="201"/>
      <c r="GWP813" s="201"/>
      <c r="GWQ813" s="201"/>
      <c r="GWR813" s="201"/>
      <c r="GWS813" s="201"/>
      <c r="GWT813" s="201"/>
      <c r="GWU813" s="201"/>
      <c r="GWV813" s="201"/>
      <c r="GWW813" s="201"/>
      <c r="GWX813" s="201"/>
      <c r="GWY813" s="201"/>
      <c r="GWZ813" s="201"/>
      <c r="GXA813" s="201"/>
      <c r="GXB813" s="201"/>
      <c r="GXC813" s="201"/>
      <c r="GXD813" s="201"/>
      <c r="GXE813" s="201"/>
      <c r="GXF813" s="201"/>
      <c r="GXG813" s="201"/>
      <c r="GXH813" s="201"/>
      <c r="GXI813" s="201"/>
      <c r="GXJ813" s="201"/>
      <c r="GXK813" s="201"/>
      <c r="GXL813" s="201"/>
      <c r="GXM813" s="201"/>
      <c r="GXN813" s="201"/>
      <c r="GXO813" s="201"/>
      <c r="GXP813" s="201"/>
      <c r="GXQ813" s="201"/>
      <c r="GXR813" s="201"/>
      <c r="GXS813" s="201"/>
      <c r="GXT813" s="201"/>
      <c r="GXU813" s="201"/>
      <c r="GXV813" s="201"/>
      <c r="GXW813" s="201"/>
      <c r="GXX813" s="201"/>
      <c r="GXY813" s="201"/>
      <c r="GXZ813" s="201"/>
      <c r="GYA813" s="201"/>
      <c r="GYB813" s="201"/>
      <c r="GYC813" s="201"/>
      <c r="GYD813" s="201"/>
      <c r="GYE813" s="201"/>
      <c r="GYF813" s="201"/>
      <c r="GYG813" s="201"/>
      <c r="GYH813" s="201"/>
      <c r="GYI813" s="201"/>
      <c r="GYJ813" s="201"/>
      <c r="GYK813" s="201"/>
      <c r="GYL813" s="201"/>
      <c r="GYM813" s="201"/>
      <c r="GYN813" s="201"/>
      <c r="GYO813" s="201"/>
      <c r="GYP813" s="201"/>
      <c r="GYQ813" s="201"/>
      <c r="GYR813" s="201"/>
      <c r="GYS813" s="201"/>
      <c r="GYT813" s="201"/>
      <c r="GYU813" s="201"/>
      <c r="GYV813" s="201"/>
      <c r="GYW813" s="201"/>
      <c r="GYX813" s="201"/>
      <c r="GYY813" s="201"/>
      <c r="GYZ813" s="201"/>
      <c r="GZA813" s="201"/>
      <c r="GZB813" s="201"/>
      <c r="GZC813" s="201"/>
      <c r="GZD813" s="201"/>
      <c r="GZE813" s="201"/>
      <c r="GZF813" s="201"/>
      <c r="GZG813" s="201"/>
      <c r="GZH813" s="201"/>
      <c r="GZI813" s="201"/>
      <c r="GZJ813" s="201"/>
      <c r="GZK813" s="201"/>
      <c r="GZL813" s="201"/>
      <c r="GZM813" s="201"/>
      <c r="GZN813" s="201"/>
      <c r="GZO813" s="201"/>
      <c r="GZP813" s="201"/>
      <c r="GZQ813" s="201"/>
      <c r="GZR813" s="201"/>
      <c r="GZS813" s="201"/>
      <c r="GZT813" s="201"/>
      <c r="GZU813" s="201"/>
      <c r="GZV813" s="201"/>
      <c r="GZW813" s="201"/>
      <c r="GZX813" s="201"/>
      <c r="GZY813" s="201"/>
      <c r="GZZ813" s="201"/>
      <c r="HAA813" s="201"/>
      <c r="HAB813" s="201"/>
      <c r="HAC813" s="201"/>
      <c r="HAD813" s="201"/>
      <c r="HAE813" s="201"/>
      <c r="HAF813" s="201"/>
      <c r="HAG813" s="201"/>
      <c r="HAH813" s="201"/>
      <c r="HAI813" s="201"/>
      <c r="HAJ813" s="201"/>
      <c r="HAK813" s="201"/>
      <c r="HAL813" s="201"/>
      <c r="HAM813" s="201"/>
      <c r="HAN813" s="201"/>
      <c r="HAO813" s="201"/>
      <c r="HAP813" s="201"/>
      <c r="HAQ813" s="201"/>
      <c r="HAR813" s="201"/>
      <c r="HAS813" s="201"/>
      <c r="HAT813" s="201"/>
      <c r="HAU813" s="201"/>
      <c r="HAV813" s="201"/>
      <c r="HAW813" s="201"/>
      <c r="HAX813" s="201"/>
      <c r="HAY813" s="201"/>
      <c r="HAZ813" s="201"/>
      <c r="HBA813" s="201"/>
      <c r="HBB813" s="201"/>
      <c r="HBC813" s="201"/>
      <c r="HBD813" s="201"/>
      <c r="HBE813" s="201"/>
      <c r="HBF813" s="201"/>
      <c r="HBG813" s="201"/>
      <c r="HBH813" s="201"/>
      <c r="HBI813" s="201"/>
      <c r="HBJ813" s="201"/>
      <c r="HBK813" s="201"/>
      <c r="HBL813" s="201"/>
      <c r="HBM813" s="201"/>
      <c r="HBN813" s="201"/>
      <c r="HBO813" s="201"/>
      <c r="HBP813" s="201"/>
      <c r="HBQ813" s="201"/>
      <c r="HBR813" s="201"/>
      <c r="HBS813" s="201"/>
      <c r="HBT813" s="201"/>
      <c r="HBU813" s="201"/>
      <c r="HBV813" s="201"/>
      <c r="HBW813" s="201"/>
      <c r="HBX813" s="201"/>
      <c r="HBY813" s="201"/>
      <c r="HBZ813" s="201"/>
      <c r="HCA813" s="201"/>
      <c r="HCB813" s="201"/>
      <c r="HCC813" s="201"/>
      <c r="HCD813" s="201"/>
      <c r="HCE813" s="201"/>
      <c r="HCF813" s="201"/>
      <c r="HCG813" s="201"/>
      <c r="HCH813" s="201"/>
      <c r="HCI813" s="201"/>
      <c r="HCJ813" s="201"/>
      <c r="HCK813" s="201"/>
      <c r="HCL813" s="201"/>
      <c r="HCM813" s="201"/>
      <c r="HCN813" s="201"/>
      <c r="HCO813" s="201"/>
      <c r="HCP813" s="201"/>
      <c r="HCQ813" s="201"/>
      <c r="HCR813" s="201"/>
      <c r="HCS813" s="201"/>
      <c r="HCT813" s="201"/>
      <c r="HCU813" s="201"/>
      <c r="HCV813" s="201"/>
      <c r="HCW813" s="201"/>
      <c r="HCX813" s="201"/>
      <c r="HCY813" s="201"/>
      <c r="HCZ813" s="201"/>
      <c r="HDA813" s="201"/>
      <c r="HDB813" s="201"/>
      <c r="HDC813" s="201"/>
      <c r="HDD813" s="201"/>
      <c r="HDE813" s="201"/>
      <c r="HDF813" s="201"/>
      <c r="HDG813" s="201"/>
      <c r="HDH813" s="201"/>
      <c r="HDI813" s="201"/>
      <c r="HDJ813" s="201"/>
      <c r="HDK813" s="201"/>
      <c r="HDL813" s="201"/>
      <c r="HDM813" s="201"/>
      <c r="HDN813" s="201"/>
      <c r="HDO813" s="201"/>
      <c r="HDP813" s="201"/>
      <c r="HDQ813" s="201"/>
      <c r="HDR813" s="201"/>
      <c r="HDS813" s="201"/>
      <c r="HDT813" s="201"/>
      <c r="HDU813" s="201"/>
      <c r="HDV813" s="201"/>
      <c r="HDW813" s="201"/>
      <c r="HDX813" s="201"/>
      <c r="HDY813" s="201"/>
      <c r="HDZ813" s="201"/>
      <c r="HEA813" s="201"/>
      <c r="HEB813" s="201"/>
      <c r="HEC813" s="201"/>
      <c r="HED813" s="201"/>
      <c r="HEE813" s="201"/>
      <c r="HEF813" s="201"/>
      <c r="HEG813" s="201"/>
      <c r="HEH813" s="201"/>
      <c r="HEI813" s="201"/>
      <c r="HEJ813" s="201"/>
      <c r="HEK813" s="201"/>
      <c r="HEL813" s="201"/>
      <c r="HEM813" s="201"/>
      <c r="HEN813" s="201"/>
      <c r="HEO813" s="201"/>
      <c r="HEP813" s="201"/>
      <c r="HEQ813" s="201"/>
      <c r="HER813" s="201"/>
      <c r="HES813" s="201"/>
      <c r="HET813" s="201"/>
      <c r="HEU813" s="201"/>
      <c r="HEV813" s="201"/>
      <c r="HEW813" s="201"/>
      <c r="HEX813" s="201"/>
      <c r="HEY813" s="201"/>
      <c r="HEZ813" s="201"/>
      <c r="HFA813" s="201"/>
      <c r="HFB813" s="201"/>
      <c r="HFC813" s="201"/>
      <c r="HFD813" s="201"/>
      <c r="HFE813" s="201"/>
      <c r="HFF813" s="201"/>
      <c r="HFG813" s="201"/>
      <c r="HFH813" s="201"/>
      <c r="HFI813" s="201"/>
      <c r="HFJ813" s="201"/>
      <c r="HFK813" s="201"/>
      <c r="HFL813" s="201"/>
      <c r="HFM813" s="201"/>
      <c r="HFN813" s="201"/>
      <c r="HFO813" s="201"/>
      <c r="HFP813" s="201"/>
      <c r="HFQ813" s="201"/>
      <c r="HFR813" s="201"/>
      <c r="HFS813" s="201"/>
      <c r="HFT813" s="201"/>
      <c r="HFU813" s="201"/>
      <c r="HFV813" s="201"/>
      <c r="HFW813" s="201"/>
      <c r="HFX813" s="201"/>
      <c r="HFY813" s="201"/>
      <c r="HFZ813" s="201"/>
      <c r="HGA813" s="201"/>
      <c r="HGB813" s="201"/>
      <c r="HGC813" s="201"/>
      <c r="HGD813" s="201"/>
      <c r="HGE813" s="201"/>
      <c r="HGF813" s="201"/>
      <c r="HGG813" s="201"/>
      <c r="HGH813" s="201"/>
      <c r="HGI813" s="201"/>
      <c r="HGJ813" s="201"/>
      <c r="HGK813" s="201"/>
      <c r="HGL813" s="201"/>
      <c r="HGM813" s="201"/>
      <c r="HGN813" s="201"/>
      <c r="HGO813" s="201"/>
      <c r="HGP813" s="201"/>
      <c r="HGQ813" s="201"/>
      <c r="HGR813" s="201"/>
      <c r="HGS813" s="201"/>
      <c r="HGT813" s="201"/>
      <c r="HGU813" s="201"/>
      <c r="HGV813" s="201"/>
      <c r="HGW813" s="201"/>
      <c r="HGX813" s="201"/>
      <c r="HGY813" s="201"/>
      <c r="HGZ813" s="201"/>
      <c r="HHA813" s="201"/>
      <c r="HHB813" s="201"/>
      <c r="HHC813" s="201"/>
      <c r="HHD813" s="201"/>
      <c r="HHE813" s="201"/>
      <c r="HHF813" s="201"/>
      <c r="HHG813" s="201"/>
      <c r="HHH813" s="201"/>
      <c r="HHI813" s="201"/>
      <c r="HHJ813" s="201"/>
      <c r="HHK813" s="201"/>
      <c r="HHL813" s="201"/>
      <c r="HHM813" s="201"/>
      <c r="HHN813" s="201"/>
      <c r="HHO813" s="201"/>
      <c r="HHP813" s="201"/>
      <c r="HHQ813" s="201"/>
      <c r="HHR813" s="201"/>
      <c r="HHS813" s="201"/>
      <c r="HHT813" s="201"/>
      <c r="HHU813" s="201"/>
      <c r="HHV813" s="201"/>
      <c r="HHW813" s="201"/>
      <c r="HHX813" s="201"/>
      <c r="HHY813" s="201"/>
      <c r="HHZ813" s="201"/>
      <c r="HIA813" s="201"/>
      <c r="HIB813" s="201"/>
      <c r="HIC813" s="201"/>
      <c r="HID813" s="201"/>
      <c r="HIE813" s="201"/>
      <c r="HIF813" s="201"/>
      <c r="HIG813" s="201"/>
      <c r="HIH813" s="201"/>
      <c r="HII813" s="201"/>
      <c r="HIJ813" s="201"/>
      <c r="HIK813" s="201"/>
      <c r="HIL813" s="201"/>
      <c r="HIM813" s="201"/>
      <c r="HIN813" s="201"/>
      <c r="HIO813" s="201"/>
      <c r="HIP813" s="201"/>
      <c r="HIQ813" s="201"/>
      <c r="HIR813" s="201"/>
      <c r="HIS813" s="201"/>
      <c r="HIT813" s="201"/>
      <c r="HIU813" s="201"/>
      <c r="HIV813" s="201"/>
      <c r="HIW813" s="201"/>
      <c r="HIX813" s="201"/>
      <c r="HIY813" s="201"/>
      <c r="HIZ813" s="201"/>
      <c r="HJA813" s="201"/>
      <c r="HJB813" s="201"/>
      <c r="HJC813" s="201"/>
      <c r="HJD813" s="201"/>
      <c r="HJE813" s="201"/>
      <c r="HJF813" s="201"/>
      <c r="HJG813" s="201"/>
      <c r="HJH813" s="201"/>
      <c r="HJI813" s="201"/>
      <c r="HJJ813" s="201"/>
      <c r="HJK813" s="201"/>
      <c r="HJL813" s="201"/>
      <c r="HJM813" s="201"/>
      <c r="HJN813" s="201"/>
      <c r="HJO813" s="201"/>
      <c r="HJP813" s="201"/>
      <c r="HJQ813" s="201"/>
      <c r="HJR813" s="201"/>
      <c r="HJS813" s="201"/>
      <c r="HJT813" s="201"/>
      <c r="HJU813" s="201"/>
      <c r="HJV813" s="201"/>
      <c r="HJW813" s="201"/>
      <c r="HJX813" s="201"/>
      <c r="HJY813" s="201"/>
      <c r="HJZ813" s="201"/>
      <c r="HKA813" s="201"/>
      <c r="HKB813" s="201"/>
      <c r="HKC813" s="201"/>
      <c r="HKD813" s="201"/>
      <c r="HKE813" s="201"/>
      <c r="HKF813" s="201"/>
      <c r="HKG813" s="201"/>
      <c r="HKH813" s="201"/>
      <c r="HKI813" s="201"/>
      <c r="HKJ813" s="201"/>
      <c r="HKK813" s="201"/>
      <c r="HKL813" s="201"/>
      <c r="HKM813" s="201"/>
      <c r="HKN813" s="201"/>
      <c r="HKO813" s="201"/>
      <c r="HKP813" s="201"/>
      <c r="HKQ813" s="201"/>
      <c r="HKR813" s="201"/>
      <c r="HKS813" s="201"/>
      <c r="HKT813" s="201"/>
      <c r="HKU813" s="201"/>
      <c r="HKV813" s="201"/>
      <c r="HKW813" s="201"/>
      <c r="HKX813" s="201"/>
      <c r="HKY813" s="201"/>
      <c r="HKZ813" s="201"/>
      <c r="HLA813" s="201"/>
      <c r="HLB813" s="201"/>
      <c r="HLC813" s="201"/>
      <c r="HLD813" s="201"/>
      <c r="HLE813" s="201"/>
      <c r="HLF813" s="201"/>
      <c r="HLG813" s="201"/>
      <c r="HLH813" s="201"/>
      <c r="HLI813" s="201"/>
      <c r="HLJ813" s="201"/>
      <c r="HLK813" s="201"/>
      <c r="HLL813" s="201"/>
      <c r="HLM813" s="201"/>
      <c r="HLN813" s="201"/>
      <c r="HLO813" s="201"/>
      <c r="HLP813" s="201"/>
      <c r="HLQ813" s="201"/>
      <c r="HLR813" s="201"/>
      <c r="HLS813" s="201"/>
      <c r="HLT813" s="201"/>
      <c r="HLU813" s="201"/>
      <c r="HLV813" s="201"/>
      <c r="HLW813" s="201"/>
      <c r="HLX813" s="201"/>
      <c r="HLY813" s="201"/>
      <c r="HLZ813" s="201"/>
      <c r="HMA813" s="201"/>
      <c r="HMB813" s="201"/>
      <c r="HMC813" s="201"/>
      <c r="HMD813" s="201"/>
      <c r="HME813" s="201"/>
      <c r="HMF813" s="201"/>
      <c r="HMG813" s="201"/>
      <c r="HMH813" s="201"/>
      <c r="HMI813" s="201"/>
      <c r="HMJ813" s="201"/>
      <c r="HMK813" s="201"/>
      <c r="HML813" s="201"/>
      <c r="HMM813" s="201"/>
      <c r="HMN813" s="201"/>
      <c r="HMO813" s="201"/>
      <c r="HMP813" s="201"/>
      <c r="HMQ813" s="201"/>
      <c r="HMR813" s="201"/>
      <c r="HMS813" s="201"/>
      <c r="HMT813" s="201"/>
      <c r="HMU813" s="201"/>
      <c r="HMV813" s="201"/>
      <c r="HMW813" s="201"/>
      <c r="HMX813" s="201"/>
      <c r="HMY813" s="201"/>
      <c r="HMZ813" s="201"/>
      <c r="HNA813" s="201"/>
      <c r="HNB813" s="201"/>
      <c r="HNC813" s="201"/>
      <c r="HND813" s="201"/>
      <c r="HNE813" s="201"/>
      <c r="HNF813" s="201"/>
      <c r="HNG813" s="201"/>
      <c r="HNH813" s="201"/>
      <c r="HNI813" s="201"/>
      <c r="HNJ813" s="201"/>
      <c r="HNK813" s="201"/>
      <c r="HNL813" s="201"/>
      <c r="HNM813" s="201"/>
      <c r="HNN813" s="201"/>
      <c r="HNO813" s="201"/>
      <c r="HNP813" s="201"/>
      <c r="HNQ813" s="201"/>
      <c r="HNR813" s="201"/>
      <c r="HNS813" s="201"/>
      <c r="HNT813" s="201"/>
      <c r="HNU813" s="201"/>
      <c r="HNV813" s="201"/>
      <c r="HNW813" s="201"/>
      <c r="HNX813" s="201"/>
      <c r="HNY813" s="201"/>
      <c r="HNZ813" s="201"/>
      <c r="HOA813" s="201"/>
      <c r="HOB813" s="201"/>
      <c r="HOC813" s="201"/>
      <c r="HOD813" s="201"/>
      <c r="HOE813" s="201"/>
      <c r="HOF813" s="201"/>
      <c r="HOG813" s="201"/>
      <c r="HOH813" s="201"/>
      <c r="HOI813" s="201"/>
      <c r="HOJ813" s="201"/>
      <c r="HOK813" s="201"/>
      <c r="HOL813" s="201"/>
      <c r="HOM813" s="201"/>
      <c r="HON813" s="201"/>
      <c r="HOO813" s="201"/>
      <c r="HOP813" s="201"/>
      <c r="HOQ813" s="201"/>
      <c r="HOR813" s="201"/>
      <c r="HOS813" s="201"/>
      <c r="HOT813" s="201"/>
      <c r="HOU813" s="201"/>
      <c r="HOV813" s="201"/>
      <c r="HOW813" s="201"/>
      <c r="HOX813" s="201"/>
      <c r="HOY813" s="201"/>
      <c r="HOZ813" s="201"/>
      <c r="HPA813" s="201"/>
      <c r="HPB813" s="201"/>
      <c r="HPC813" s="201"/>
      <c r="HPD813" s="201"/>
      <c r="HPE813" s="201"/>
      <c r="HPF813" s="201"/>
      <c r="HPG813" s="201"/>
      <c r="HPH813" s="201"/>
      <c r="HPI813" s="201"/>
      <c r="HPJ813" s="201"/>
      <c r="HPK813" s="201"/>
      <c r="HPL813" s="201"/>
      <c r="HPM813" s="201"/>
      <c r="HPN813" s="201"/>
      <c r="HPO813" s="201"/>
      <c r="HPP813" s="201"/>
      <c r="HPQ813" s="201"/>
      <c r="HPR813" s="201"/>
      <c r="HPS813" s="201"/>
      <c r="HPT813" s="201"/>
      <c r="HPU813" s="201"/>
      <c r="HPV813" s="201"/>
      <c r="HPW813" s="201"/>
      <c r="HPX813" s="201"/>
      <c r="HPY813" s="201"/>
      <c r="HPZ813" s="201"/>
      <c r="HQA813" s="201"/>
      <c r="HQB813" s="201"/>
      <c r="HQC813" s="201"/>
      <c r="HQD813" s="201"/>
      <c r="HQE813" s="201"/>
      <c r="HQF813" s="201"/>
      <c r="HQG813" s="201"/>
      <c r="HQH813" s="201"/>
      <c r="HQI813" s="201"/>
      <c r="HQJ813" s="201"/>
      <c r="HQK813" s="201"/>
      <c r="HQL813" s="201"/>
      <c r="HQM813" s="201"/>
      <c r="HQN813" s="201"/>
      <c r="HQO813" s="201"/>
      <c r="HQP813" s="201"/>
      <c r="HQQ813" s="201"/>
      <c r="HQR813" s="201"/>
      <c r="HQS813" s="201"/>
      <c r="HQT813" s="201"/>
      <c r="HQU813" s="201"/>
      <c r="HQV813" s="201"/>
      <c r="HQW813" s="201"/>
      <c r="HQX813" s="201"/>
      <c r="HQY813" s="201"/>
      <c r="HQZ813" s="201"/>
      <c r="HRA813" s="201"/>
      <c r="HRB813" s="201"/>
      <c r="HRC813" s="201"/>
      <c r="HRD813" s="201"/>
      <c r="HRE813" s="201"/>
      <c r="HRF813" s="201"/>
      <c r="HRG813" s="201"/>
      <c r="HRH813" s="201"/>
      <c r="HRI813" s="201"/>
      <c r="HRJ813" s="201"/>
      <c r="HRK813" s="201"/>
      <c r="HRL813" s="201"/>
      <c r="HRM813" s="201"/>
      <c r="HRN813" s="201"/>
      <c r="HRO813" s="201"/>
      <c r="HRP813" s="201"/>
      <c r="HRQ813" s="201"/>
      <c r="HRR813" s="201"/>
      <c r="HRS813" s="201"/>
      <c r="HRT813" s="201"/>
      <c r="HRU813" s="201"/>
      <c r="HRV813" s="201"/>
      <c r="HRW813" s="201"/>
      <c r="HRX813" s="201"/>
      <c r="HRY813" s="201"/>
      <c r="HRZ813" s="201"/>
      <c r="HSA813" s="201"/>
      <c r="HSB813" s="201"/>
      <c r="HSC813" s="201"/>
      <c r="HSD813" s="201"/>
      <c r="HSE813" s="201"/>
      <c r="HSF813" s="201"/>
      <c r="HSG813" s="201"/>
      <c r="HSH813" s="201"/>
      <c r="HSI813" s="201"/>
      <c r="HSJ813" s="201"/>
      <c r="HSK813" s="201"/>
      <c r="HSL813" s="201"/>
      <c r="HSM813" s="201"/>
      <c r="HSN813" s="201"/>
      <c r="HSO813" s="201"/>
      <c r="HSP813" s="201"/>
      <c r="HSQ813" s="201"/>
      <c r="HSR813" s="201"/>
      <c r="HSS813" s="201"/>
      <c r="HST813" s="201"/>
      <c r="HSU813" s="201"/>
      <c r="HSV813" s="201"/>
      <c r="HSW813" s="201"/>
      <c r="HSX813" s="201"/>
      <c r="HSY813" s="201"/>
      <c r="HSZ813" s="201"/>
      <c r="HTA813" s="201"/>
      <c r="HTB813" s="201"/>
      <c r="HTC813" s="201"/>
      <c r="HTD813" s="201"/>
      <c r="HTE813" s="201"/>
      <c r="HTF813" s="201"/>
      <c r="HTG813" s="201"/>
      <c r="HTH813" s="201"/>
      <c r="HTI813" s="201"/>
      <c r="HTJ813" s="201"/>
      <c r="HTK813" s="201"/>
      <c r="HTL813" s="201"/>
      <c r="HTM813" s="201"/>
      <c r="HTN813" s="201"/>
      <c r="HTO813" s="201"/>
      <c r="HTP813" s="201"/>
      <c r="HTQ813" s="201"/>
      <c r="HTR813" s="201"/>
      <c r="HTS813" s="201"/>
      <c r="HTT813" s="201"/>
      <c r="HTU813" s="201"/>
      <c r="HTV813" s="201"/>
      <c r="HTW813" s="201"/>
      <c r="HTX813" s="201"/>
      <c r="HTY813" s="201"/>
      <c r="HTZ813" s="201"/>
      <c r="HUA813" s="201"/>
      <c r="HUB813" s="201"/>
      <c r="HUC813" s="201"/>
      <c r="HUD813" s="201"/>
      <c r="HUE813" s="201"/>
      <c r="HUF813" s="201"/>
      <c r="HUG813" s="201"/>
      <c r="HUH813" s="201"/>
      <c r="HUI813" s="201"/>
      <c r="HUJ813" s="201"/>
      <c r="HUK813" s="201"/>
      <c r="HUL813" s="201"/>
      <c r="HUM813" s="201"/>
      <c r="HUN813" s="201"/>
      <c r="HUO813" s="201"/>
      <c r="HUP813" s="201"/>
      <c r="HUQ813" s="201"/>
      <c r="HUR813" s="201"/>
      <c r="HUS813" s="201"/>
      <c r="HUT813" s="201"/>
      <c r="HUU813" s="201"/>
      <c r="HUV813" s="201"/>
      <c r="HUW813" s="201"/>
      <c r="HUX813" s="201"/>
      <c r="HUY813" s="201"/>
      <c r="HUZ813" s="201"/>
      <c r="HVA813" s="201"/>
      <c r="HVB813" s="201"/>
      <c r="HVC813" s="201"/>
      <c r="HVD813" s="201"/>
      <c r="HVE813" s="201"/>
      <c r="HVF813" s="201"/>
      <c r="HVG813" s="201"/>
      <c r="HVH813" s="201"/>
      <c r="HVI813" s="201"/>
      <c r="HVJ813" s="201"/>
      <c r="HVK813" s="201"/>
      <c r="HVL813" s="201"/>
      <c r="HVM813" s="201"/>
      <c r="HVN813" s="201"/>
      <c r="HVO813" s="201"/>
      <c r="HVP813" s="201"/>
      <c r="HVQ813" s="201"/>
      <c r="HVR813" s="201"/>
      <c r="HVS813" s="201"/>
      <c r="HVT813" s="201"/>
      <c r="HVU813" s="201"/>
      <c r="HVV813" s="201"/>
      <c r="HVW813" s="201"/>
      <c r="HVX813" s="201"/>
      <c r="HVY813" s="201"/>
      <c r="HVZ813" s="201"/>
      <c r="HWA813" s="201"/>
      <c r="HWB813" s="201"/>
      <c r="HWC813" s="201"/>
      <c r="HWD813" s="201"/>
      <c r="HWE813" s="201"/>
      <c r="HWF813" s="201"/>
      <c r="HWG813" s="201"/>
      <c r="HWH813" s="201"/>
      <c r="HWI813" s="201"/>
      <c r="HWJ813" s="201"/>
      <c r="HWK813" s="201"/>
      <c r="HWL813" s="201"/>
      <c r="HWM813" s="201"/>
      <c r="HWN813" s="201"/>
      <c r="HWO813" s="201"/>
      <c r="HWP813" s="201"/>
      <c r="HWQ813" s="201"/>
      <c r="HWR813" s="201"/>
      <c r="HWS813" s="201"/>
      <c r="HWT813" s="201"/>
      <c r="HWU813" s="201"/>
      <c r="HWV813" s="201"/>
      <c r="HWW813" s="201"/>
      <c r="HWX813" s="201"/>
      <c r="HWY813" s="201"/>
      <c r="HWZ813" s="201"/>
      <c r="HXA813" s="201"/>
      <c r="HXB813" s="201"/>
      <c r="HXC813" s="201"/>
      <c r="HXD813" s="201"/>
      <c r="HXE813" s="201"/>
      <c r="HXF813" s="201"/>
      <c r="HXG813" s="201"/>
      <c r="HXH813" s="201"/>
      <c r="HXI813" s="201"/>
      <c r="HXJ813" s="201"/>
      <c r="HXK813" s="201"/>
      <c r="HXL813" s="201"/>
      <c r="HXM813" s="201"/>
      <c r="HXN813" s="201"/>
      <c r="HXO813" s="201"/>
      <c r="HXP813" s="201"/>
      <c r="HXQ813" s="201"/>
      <c r="HXR813" s="201"/>
      <c r="HXS813" s="201"/>
      <c r="HXT813" s="201"/>
      <c r="HXU813" s="201"/>
      <c r="HXV813" s="201"/>
      <c r="HXW813" s="201"/>
      <c r="HXX813" s="201"/>
      <c r="HXY813" s="201"/>
      <c r="HXZ813" s="201"/>
      <c r="HYA813" s="201"/>
      <c r="HYB813" s="201"/>
      <c r="HYC813" s="201"/>
      <c r="HYD813" s="201"/>
      <c r="HYE813" s="201"/>
      <c r="HYF813" s="201"/>
      <c r="HYG813" s="201"/>
      <c r="HYH813" s="201"/>
      <c r="HYI813" s="201"/>
      <c r="HYJ813" s="201"/>
      <c r="HYK813" s="201"/>
      <c r="HYL813" s="201"/>
      <c r="HYM813" s="201"/>
      <c r="HYN813" s="201"/>
      <c r="HYO813" s="201"/>
      <c r="HYP813" s="201"/>
      <c r="HYQ813" s="201"/>
      <c r="HYR813" s="201"/>
      <c r="HYS813" s="201"/>
      <c r="HYT813" s="201"/>
      <c r="HYU813" s="201"/>
      <c r="HYV813" s="201"/>
      <c r="HYW813" s="201"/>
      <c r="HYX813" s="201"/>
      <c r="HYY813" s="201"/>
      <c r="HYZ813" s="201"/>
      <c r="HZA813" s="201"/>
      <c r="HZB813" s="201"/>
      <c r="HZC813" s="201"/>
      <c r="HZD813" s="201"/>
      <c r="HZE813" s="201"/>
      <c r="HZF813" s="201"/>
      <c r="HZG813" s="201"/>
      <c r="HZH813" s="201"/>
      <c r="HZI813" s="201"/>
      <c r="HZJ813" s="201"/>
      <c r="HZK813" s="201"/>
      <c r="HZL813" s="201"/>
      <c r="HZM813" s="201"/>
      <c r="HZN813" s="201"/>
      <c r="HZO813" s="201"/>
      <c r="HZP813" s="201"/>
      <c r="HZQ813" s="201"/>
      <c r="HZR813" s="201"/>
      <c r="HZS813" s="201"/>
      <c r="HZT813" s="201"/>
      <c r="HZU813" s="201"/>
      <c r="HZV813" s="201"/>
      <c r="HZW813" s="201"/>
      <c r="HZX813" s="201"/>
      <c r="HZY813" s="201"/>
      <c r="HZZ813" s="201"/>
      <c r="IAA813" s="201"/>
      <c r="IAB813" s="201"/>
      <c r="IAC813" s="201"/>
      <c r="IAD813" s="201"/>
      <c r="IAE813" s="201"/>
      <c r="IAF813" s="201"/>
      <c r="IAG813" s="201"/>
      <c r="IAH813" s="201"/>
      <c r="IAI813" s="201"/>
      <c r="IAJ813" s="201"/>
      <c r="IAK813" s="201"/>
      <c r="IAL813" s="201"/>
      <c r="IAM813" s="201"/>
      <c r="IAN813" s="201"/>
      <c r="IAO813" s="201"/>
      <c r="IAP813" s="201"/>
      <c r="IAQ813" s="201"/>
      <c r="IAR813" s="201"/>
      <c r="IAS813" s="201"/>
      <c r="IAT813" s="201"/>
      <c r="IAU813" s="201"/>
      <c r="IAV813" s="201"/>
      <c r="IAW813" s="201"/>
      <c r="IAX813" s="201"/>
      <c r="IAY813" s="201"/>
      <c r="IAZ813" s="201"/>
      <c r="IBA813" s="201"/>
      <c r="IBB813" s="201"/>
      <c r="IBC813" s="201"/>
      <c r="IBD813" s="201"/>
      <c r="IBE813" s="201"/>
      <c r="IBF813" s="201"/>
      <c r="IBG813" s="201"/>
      <c r="IBH813" s="201"/>
      <c r="IBI813" s="201"/>
      <c r="IBJ813" s="201"/>
      <c r="IBK813" s="201"/>
      <c r="IBL813" s="201"/>
      <c r="IBM813" s="201"/>
      <c r="IBN813" s="201"/>
      <c r="IBO813" s="201"/>
      <c r="IBP813" s="201"/>
      <c r="IBQ813" s="201"/>
      <c r="IBR813" s="201"/>
      <c r="IBS813" s="201"/>
      <c r="IBT813" s="201"/>
      <c r="IBU813" s="201"/>
      <c r="IBV813" s="201"/>
      <c r="IBW813" s="201"/>
      <c r="IBX813" s="201"/>
      <c r="IBY813" s="201"/>
      <c r="IBZ813" s="201"/>
      <c r="ICA813" s="201"/>
      <c r="ICB813" s="201"/>
      <c r="ICC813" s="201"/>
      <c r="ICD813" s="201"/>
      <c r="ICE813" s="201"/>
      <c r="ICF813" s="201"/>
      <c r="ICG813" s="201"/>
      <c r="ICH813" s="201"/>
      <c r="ICI813" s="201"/>
      <c r="ICJ813" s="201"/>
      <c r="ICK813" s="201"/>
      <c r="ICL813" s="201"/>
      <c r="ICM813" s="201"/>
      <c r="ICN813" s="201"/>
      <c r="ICO813" s="201"/>
      <c r="ICP813" s="201"/>
      <c r="ICQ813" s="201"/>
      <c r="ICR813" s="201"/>
      <c r="ICS813" s="201"/>
      <c r="ICT813" s="201"/>
      <c r="ICU813" s="201"/>
      <c r="ICV813" s="201"/>
      <c r="ICW813" s="201"/>
      <c r="ICX813" s="201"/>
      <c r="ICY813" s="201"/>
      <c r="ICZ813" s="201"/>
      <c r="IDA813" s="201"/>
      <c r="IDB813" s="201"/>
      <c r="IDC813" s="201"/>
      <c r="IDD813" s="201"/>
      <c r="IDE813" s="201"/>
      <c r="IDF813" s="201"/>
      <c r="IDG813" s="201"/>
      <c r="IDH813" s="201"/>
      <c r="IDI813" s="201"/>
      <c r="IDJ813" s="201"/>
      <c r="IDK813" s="201"/>
      <c r="IDL813" s="201"/>
      <c r="IDM813" s="201"/>
      <c r="IDN813" s="201"/>
      <c r="IDO813" s="201"/>
      <c r="IDP813" s="201"/>
      <c r="IDQ813" s="201"/>
      <c r="IDR813" s="201"/>
      <c r="IDS813" s="201"/>
      <c r="IDT813" s="201"/>
      <c r="IDU813" s="201"/>
      <c r="IDV813" s="201"/>
      <c r="IDW813" s="201"/>
      <c r="IDX813" s="201"/>
      <c r="IDY813" s="201"/>
      <c r="IDZ813" s="201"/>
      <c r="IEA813" s="201"/>
      <c r="IEB813" s="201"/>
      <c r="IEC813" s="201"/>
      <c r="IED813" s="201"/>
      <c r="IEE813" s="201"/>
      <c r="IEF813" s="201"/>
      <c r="IEG813" s="201"/>
      <c r="IEH813" s="201"/>
      <c r="IEI813" s="201"/>
      <c r="IEJ813" s="201"/>
      <c r="IEK813" s="201"/>
      <c r="IEL813" s="201"/>
      <c r="IEM813" s="201"/>
      <c r="IEN813" s="201"/>
      <c r="IEO813" s="201"/>
      <c r="IEP813" s="201"/>
      <c r="IEQ813" s="201"/>
      <c r="IER813" s="201"/>
      <c r="IES813" s="201"/>
      <c r="IET813" s="201"/>
      <c r="IEU813" s="201"/>
      <c r="IEV813" s="201"/>
      <c r="IEW813" s="201"/>
      <c r="IEX813" s="201"/>
      <c r="IEY813" s="201"/>
      <c r="IEZ813" s="201"/>
      <c r="IFA813" s="201"/>
      <c r="IFB813" s="201"/>
      <c r="IFC813" s="201"/>
      <c r="IFD813" s="201"/>
      <c r="IFE813" s="201"/>
      <c r="IFF813" s="201"/>
      <c r="IFG813" s="201"/>
      <c r="IFH813" s="201"/>
      <c r="IFI813" s="201"/>
      <c r="IFJ813" s="201"/>
      <c r="IFK813" s="201"/>
      <c r="IFL813" s="201"/>
      <c r="IFM813" s="201"/>
      <c r="IFN813" s="201"/>
      <c r="IFO813" s="201"/>
      <c r="IFP813" s="201"/>
      <c r="IFQ813" s="201"/>
      <c r="IFR813" s="201"/>
      <c r="IFS813" s="201"/>
      <c r="IFT813" s="201"/>
      <c r="IFU813" s="201"/>
      <c r="IFV813" s="201"/>
      <c r="IFW813" s="201"/>
      <c r="IFX813" s="201"/>
      <c r="IFY813" s="201"/>
      <c r="IFZ813" s="201"/>
      <c r="IGA813" s="201"/>
      <c r="IGB813" s="201"/>
      <c r="IGC813" s="201"/>
      <c r="IGD813" s="201"/>
      <c r="IGE813" s="201"/>
      <c r="IGF813" s="201"/>
      <c r="IGG813" s="201"/>
      <c r="IGH813" s="201"/>
      <c r="IGI813" s="201"/>
      <c r="IGJ813" s="201"/>
      <c r="IGK813" s="201"/>
      <c r="IGL813" s="201"/>
      <c r="IGM813" s="201"/>
      <c r="IGN813" s="201"/>
      <c r="IGO813" s="201"/>
      <c r="IGP813" s="201"/>
      <c r="IGQ813" s="201"/>
      <c r="IGR813" s="201"/>
      <c r="IGS813" s="201"/>
      <c r="IGT813" s="201"/>
      <c r="IGU813" s="201"/>
      <c r="IGV813" s="201"/>
      <c r="IGW813" s="201"/>
      <c r="IGX813" s="201"/>
      <c r="IGY813" s="201"/>
      <c r="IGZ813" s="201"/>
      <c r="IHA813" s="201"/>
      <c r="IHB813" s="201"/>
      <c r="IHC813" s="201"/>
      <c r="IHD813" s="201"/>
      <c r="IHE813" s="201"/>
      <c r="IHF813" s="201"/>
      <c r="IHG813" s="201"/>
      <c r="IHH813" s="201"/>
      <c r="IHI813" s="201"/>
      <c r="IHJ813" s="201"/>
      <c r="IHK813" s="201"/>
      <c r="IHL813" s="201"/>
      <c r="IHM813" s="201"/>
      <c r="IHN813" s="201"/>
      <c r="IHO813" s="201"/>
      <c r="IHP813" s="201"/>
      <c r="IHQ813" s="201"/>
      <c r="IHR813" s="201"/>
      <c r="IHS813" s="201"/>
      <c r="IHT813" s="201"/>
      <c r="IHU813" s="201"/>
      <c r="IHV813" s="201"/>
      <c r="IHW813" s="201"/>
      <c r="IHX813" s="201"/>
      <c r="IHY813" s="201"/>
      <c r="IHZ813" s="201"/>
      <c r="IIA813" s="201"/>
      <c r="IIB813" s="201"/>
      <c r="IIC813" s="201"/>
      <c r="IID813" s="201"/>
      <c r="IIE813" s="201"/>
      <c r="IIF813" s="201"/>
      <c r="IIG813" s="201"/>
      <c r="IIH813" s="201"/>
      <c r="III813" s="201"/>
      <c r="IIJ813" s="201"/>
      <c r="IIK813" s="201"/>
      <c r="IIL813" s="201"/>
      <c r="IIM813" s="201"/>
      <c r="IIN813" s="201"/>
      <c r="IIO813" s="201"/>
      <c r="IIP813" s="201"/>
      <c r="IIQ813" s="201"/>
      <c r="IIR813" s="201"/>
      <c r="IIS813" s="201"/>
      <c r="IIT813" s="201"/>
      <c r="IIU813" s="201"/>
      <c r="IIV813" s="201"/>
      <c r="IIW813" s="201"/>
      <c r="IIX813" s="201"/>
      <c r="IIY813" s="201"/>
      <c r="IIZ813" s="201"/>
      <c r="IJA813" s="201"/>
      <c r="IJB813" s="201"/>
      <c r="IJC813" s="201"/>
      <c r="IJD813" s="201"/>
      <c r="IJE813" s="201"/>
      <c r="IJF813" s="201"/>
      <c r="IJG813" s="201"/>
      <c r="IJH813" s="201"/>
      <c r="IJI813" s="201"/>
      <c r="IJJ813" s="201"/>
      <c r="IJK813" s="201"/>
      <c r="IJL813" s="201"/>
      <c r="IJM813" s="201"/>
      <c r="IJN813" s="201"/>
      <c r="IJO813" s="201"/>
      <c r="IJP813" s="201"/>
      <c r="IJQ813" s="201"/>
      <c r="IJR813" s="201"/>
      <c r="IJS813" s="201"/>
      <c r="IJT813" s="201"/>
      <c r="IJU813" s="201"/>
      <c r="IJV813" s="201"/>
      <c r="IJW813" s="201"/>
      <c r="IJX813" s="201"/>
      <c r="IJY813" s="201"/>
      <c r="IJZ813" s="201"/>
      <c r="IKA813" s="201"/>
      <c r="IKB813" s="201"/>
      <c r="IKC813" s="201"/>
      <c r="IKD813" s="201"/>
      <c r="IKE813" s="201"/>
      <c r="IKF813" s="201"/>
      <c r="IKG813" s="201"/>
      <c r="IKH813" s="201"/>
      <c r="IKI813" s="201"/>
      <c r="IKJ813" s="201"/>
      <c r="IKK813" s="201"/>
      <c r="IKL813" s="201"/>
      <c r="IKM813" s="201"/>
      <c r="IKN813" s="201"/>
      <c r="IKO813" s="201"/>
      <c r="IKP813" s="201"/>
      <c r="IKQ813" s="201"/>
      <c r="IKR813" s="201"/>
      <c r="IKS813" s="201"/>
      <c r="IKT813" s="201"/>
      <c r="IKU813" s="201"/>
      <c r="IKV813" s="201"/>
      <c r="IKW813" s="201"/>
      <c r="IKX813" s="201"/>
      <c r="IKY813" s="201"/>
      <c r="IKZ813" s="201"/>
      <c r="ILA813" s="201"/>
      <c r="ILB813" s="201"/>
      <c r="ILC813" s="201"/>
      <c r="ILD813" s="201"/>
      <c r="ILE813" s="201"/>
      <c r="ILF813" s="201"/>
      <c r="ILG813" s="201"/>
      <c r="ILH813" s="201"/>
      <c r="ILI813" s="201"/>
      <c r="ILJ813" s="201"/>
      <c r="ILK813" s="201"/>
      <c r="ILL813" s="201"/>
      <c r="ILM813" s="201"/>
      <c r="ILN813" s="201"/>
      <c r="ILO813" s="201"/>
      <c r="ILP813" s="201"/>
      <c r="ILQ813" s="201"/>
      <c r="ILR813" s="201"/>
      <c r="ILS813" s="201"/>
      <c r="ILT813" s="201"/>
      <c r="ILU813" s="201"/>
      <c r="ILV813" s="201"/>
      <c r="ILW813" s="201"/>
      <c r="ILX813" s="201"/>
      <c r="ILY813" s="201"/>
      <c r="ILZ813" s="201"/>
      <c r="IMA813" s="201"/>
      <c r="IMB813" s="201"/>
      <c r="IMC813" s="201"/>
      <c r="IMD813" s="201"/>
      <c r="IME813" s="201"/>
      <c r="IMF813" s="201"/>
      <c r="IMG813" s="201"/>
      <c r="IMH813" s="201"/>
      <c r="IMI813" s="201"/>
      <c r="IMJ813" s="201"/>
      <c r="IMK813" s="201"/>
      <c r="IML813" s="201"/>
      <c r="IMM813" s="201"/>
      <c r="IMN813" s="201"/>
      <c r="IMO813" s="201"/>
      <c r="IMP813" s="201"/>
      <c r="IMQ813" s="201"/>
      <c r="IMR813" s="201"/>
      <c r="IMS813" s="201"/>
      <c r="IMT813" s="201"/>
      <c r="IMU813" s="201"/>
      <c r="IMV813" s="201"/>
      <c r="IMW813" s="201"/>
      <c r="IMX813" s="201"/>
      <c r="IMY813" s="201"/>
      <c r="IMZ813" s="201"/>
      <c r="INA813" s="201"/>
      <c r="INB813" s="201"/>
      <c r="INC813" s="201"/>
      <c r="IND813" s="201"/>
      <c r="INE813" s="201"/>
      <c r="INF813" s="201"/>
      <c r="ING813" s="201"/>
      <c r="INH813" s="201"/>
      <c r="INI813" s="201"/>
      <c r="INJ813" s="201"/>
      <c r="INK813" s="201"/>
      <c r="INL813" s="201"/>
      <c r="INM813" s="201"/>
      <c r="INN813" s="201"/>
      <c r="INO813" s="201"/>
      <c r="INP813" s="201"/>
      <c r="INQ813" s="201"/>
      <c r="INR813" s="201"/>
      <c r="INS813" s="201"/>
      <c r="INT813" s="201"/>
      <c r="INU813" s="201"/>
      <c r="INV813" s="201"/>
      <c r="INW813" s="201"/>
      <c r="INX813" s="201"/>
      <c r="INY813" s="201"/>
      <c r="INZ813" s="201"/>
      <c r="IOA813" s="201"/>
      <c r="IOB813" s="201"/>
      <c r="IOC813" s="201"/>
      <c r="IOD813" s="201"/>
      <c r="IOE813" s="201"/>
      <c r="IOF813" s="201"/>
      <c r="IOG813" s="201"/>
      <c r="IOH813" s="201"/>
      <c r="IOI813" s="201"/>
      <c r="IOJ813" s="201"/>
      <c r="IOK813" s="201"/>
      <c r="IOL813" s="201"/>
      <c r="IOM813" s="201"/>
      <c r="ION813" s="201"/>
      <c r="IOO813" s="201"/>
      <c r="IOP813" s="201"/>
      <c r="IOQ813" s="201"/>
      <c r="IOR813" s="201"/>
      <c r="IOS813" s="201"/>
      <c r="IOT813" s="201"/>
      <c r="IOU813" s="201"/>
      <c r="IOV813" s="201"/>
      <c r="IOW813" s="201"/>
      <c r="IOX813" s="201"/>
      <c r="IOY813" s="201"/>
      <c r="IOZ813" s="201"/>
      <c r="IPA813" s="201"/>
      <c r="IPB813" s="201"/>
      <c r="IPC813" s="201"/>
      <c r="IPD813" s="201"/>
      <c r="IPE813" s="201"/>
      <c r="IPF813" s="201"/>
      <c r="IPG813" s="201"/>
      <c r="IPH813" s="201"/>
      <c r="IPI813" s="201"/>
      <c r="IPJ813" s="201"/>
      <c r="IPK813" s="201"/>
      <c r="IPL813" s="201"/>
      <c r="IPM813" s="201"/>
      <c r="IPN813" s="201"/>
      <c r="IPO813" s="201"/>
      <c r="IPP813" s="201"/>
      <c r="IPQ813" s="201"/>
      <c r="IPR813" s="201"/>
      <c r="IPS813" s="201"/>
      <c r="IPT813" s="201"/>
      <c r="IPU813" s="201"/>
      <c r="IPV813" s="201"/>
      <c r="IPW813" s="201"/>
      <c r="IPX813" s="201"/>
      <c r="IPY813" s="201"/>
      <c r="IPZ813" s="201"/>
      <c r="IQA813" s="201"/>
      <c r="IQB813" s="201"/>
      <c r="IQC813" s="201"/>
      <c r="IQD813" s="201"/>
      <c r="IQE813" s="201"/>
      <c r="IQF813" s="201"/>
      <c r="IQG813" s="201"/>
      <c r="IQH813" s="201"/>
      <c r="IQI813" s="201"/>
      <c r="IQJ813" s="201"/>
      <c r="IQK813" s="201"/>
      <c r="IQL813" s="201"/>
      <c r="IQM813" s="201"/>
      <c r="IQN813" s="201"/>
      <c r="IQO813" s="201"/>
      <c r="IQP813" s="201"/>
      <c r="IQQ813" s="201"/>
      <c r="IQR813" s="201"/>
      <c r="IQS813" s="201"/>
      <c r="IQT813" s="201"/>
      <c r="IQU813" s="201"/>
      <c r="IQV813" s="201"/>
      <c r="IQW813" s="201"/>
      <c r="IQX813" s="201"/>
      <c r="IQY813" s="201"/>
      <c r="IQZ813" s="201"/>
      <c r="IRA813" s="201"/>
      <c r="IRB813" s="201"/>
      <c r="IRC813" s="201"/>
      <c r="IRD813" s="201"/>
      <c r="IRE813" s="201"/>
      <c r="IRF813" s="201"/>
      <c r="IRG813" s="201"/>
      <c r="IRH813" s="201"/>
      <c r="IRI813" s="201"/>
      <c r="IRJ813" s="201"/>
      <c r="IRK813" s="201"/>
      <c r="IRL813" s="201"/>
      <c r="IRM813" s="201"/>
      <c r="IRN813" s="201"/>
      <c r="IRO813" s="201"/>
      <c r="IRP813" s="201"/>
      <c r="IRQ813" s="201"/>
      <c r="IRR813" s="201"/>
      <c r="IRS813" s="201"/>
      <c r="IRT813" s="201"/>
      <c r="IRU813" s="201"/>
      <c r="IRV813" s="201"/>
      <c r="IRW813" s="201"/>
      <c r="IRX813" s="201"/>
      <c r="IRY813" s="201"/>
      <c r="IRZ813" s="201"/>
      <c r="ISA813" s="201"/>
      <c r="ISB813" s="201"/>
      <c r="ISC813" s="201"/>
      <c r="ISD813" s="201"/>
      <c r="ISE813" s="201"/>
      <c r="ISF813" s="201"/>
      <c r="ISG813" s="201"/>
      <c r="ISH813" s="201"/>
      <c r="ISI813" s="201"/>
      <c r="ISJ813" s="201"/>
      <c r="ISK813" s="201"/>
      <c r="ISL813" s="201"/>
      <c r="ISM813" s="201"/>
      <c r="ISN813" s="201"/>
      <c r="ISO813" s="201"/>
      <c r="ISP813" s="201"/>
      <c r="ISQ813" s="201"/>
      <c r="ISR813" s="201"/>
      <c r="ISS813" s="201"/>
      <c r="IST813" s="201"/>
      <c r="ISU813" s="201"/>
      <c r="ISV813" s="201"/>
      <c r="ISW813" s="201"/>
      <c r="ISX813" s="201"/>
      <c r="ISY813" s="201"/>
      <c r="ISZ813" s="201"/>
      <c r="ITA813" s="201"/>
      <c r="ITB813" s="201"/>
      <c r="ITC813" s="201"/>
      <c r="ITD813" s="201"/>
      <c r="ITE813" s="201"/>
      <c r="ITF813" s="201"/>
      <c r="ITG813" s="201"/>
      <c r="ITH813" s="201"/>
      <c r="ITI813" s="201"/>
      <c r="ITJ813" s="201"/>
      <c r="ITK813" s="201"/>
      <c r="ITL813" s="201"/>
      <c r="ITM813" s="201"/>
      <c r="ITN813" s="201"/>
      <c r="ITO813" s="201"/>
      <c r="ITP813" s="201"/>
      <c r="ITQ813" s="201"/>
      <c r="ITR813" s="201"/>
      <c r="ITS813" s="201"/>
      <c r="ITT813" s="201"/>
      <c r="ITU813" s="201"/>
      <c r="ITV813" s="201"/>
      <c r="ITW813" s="201"/>
      <c r="ITX813" s="201"/>
      <c r="ITY813" s="201"/>
      <c r="ITZ813" s="201"/>
      <c r="IUA813" s="201"/>
      <c r="IUB813" s="201"/>
      <c r="IUC813" s="201"/>
      <c r="IUD813" s="201"/>
      <c r="IUE813" s="201"/>
      <c r="IUF813" s="201"/>
      <c r="IUG813" s="201"/>
      <c r="IUH813" s="201"/>
      <c r="IUI813" s="201"/>
      <c r="IUJ813" s="201"/>
      <c r="IUK813" s="201"/>
      <c r="IUL813" s="201"/>
      <c r="IUM813" s="201"/>
      <c r="IUN813" s="201"/>
      <c r="IUO813" s="201"/>
      <c r="IUP813" s="201"/>
      <c r="IUQ813" s="201"/>
      <c r="IUR813" s="201"/>
      <c r="IUS813" s="201"/>
      <c r="IUT813" s="201"/>
      <c r="IUU813" s="201"/>
      <c r="IUV813" s="201"/>
      <c r="IUW813" s="201"/>
      <c r="IUX813" s="201"/>
      <c r="IUY813" s="201"/>
      <c r="IUZ813" s="201"/>
      <c r="IVA813" s="201"/>
      <c r="IVB813" s="201"/>
      <c r="IVC813" s="201"/>
      <c r="IVD813" s="201"/>
      <c r="IVE813" s="201"/>
      <c r="IVF813" s="201"/>
      <c r="IVG813" s="201"/>
      <c r="IVH813" s="201"/>
      <c r="IVI813" s="201"/>
      <c r="IVJ813" s="201"/>
      <c r="IVK813" s="201"/>
      <c r="IVL813" s="201"/>
      <c r="IVM813" s="201"/>
      <c r="IVN813" s="201"/>
      <c r="IVO813" s="201"/>
      <c r="IVP813" s="201"/>
      <c r="IVQ813" s="201"/>
      <c r="IVR813" s="201"/>
      <c r="IVS813" s="201"/>
      <c r="IVT813" s="201"/>
      <c r="IVU813" s="201"/>
      <c r="IVV813" s="201"/>
      <c r="IVW813" s="201"/>
      <c r="IVX813" s="201"/>
      <c r="IVY813" s="201"/>
      <c r="IVZ813" s="201"/>
      <c r="IWA813" s="201"/>
      <c r="IWB813" s="201"/>
      <c r="IWC813" s="201"/>
      <c r="IWD813" s="201"/>
      <c r="IWE813" s="201"/>
      <c r="IWF813" s="201"/>
      <c r="IWG813" s="201"/>
      <c r="IWH813" s="201"/>
      <c r="IWI813" s="201"/>
      <c r="IWJ813" s="201"/>
      <c r="IWK813" s="201"/>
      <c r="IWL813" s="201"/>
      <c r="IWM813" s="201"/>
      <c r="IWN813" s="201"/>
      <c r="IWO813" s="201"/>
      <c r="IWP813" s="201"/>
      <c r="IWQ813" s="201"/>
      <c r="IWR813" s="201"/>
      <c r="IWS813" s="201"/>
      <c r="IWT813" s="201"/>
      <c r="IWU813" s="201"/>
      <c r="IWV813" s="201"/>
      <c r="IWW813" s="201"/>
      <c r="IWX813" s="201"/>
      <c r="IWY813" s="201"/>
      <c r="IWZ813" s="201"/>
      <c r="IXA813" s="201"/>
      <c r="IXB813" s="201"/>
      <c r="IXC813" s="201"/>
      <c r="IXD813" s="201"/>
      <c r="IXE813" s="201"/>
      <c r="IXF813" s="201"/>
      <c r="IXG813" s="201"/>
      <c r="IXH813" s="201"/>
      <c r="IXI813" s="201"/>
      <c r="IXJ813" s="201"/>
      <c r="IXK813" s="201"/>
      <c r="IXL813" s="201"/>
      <c r="IXM813" s="201"/>
      <c r="IXN813" s="201"/>
      <c r="IXO813" s="201"/>
      <c r="IXP813" s="201"/>
      <c r="IXQ813" s="201"/>
      <c r="IXR813" s="201"/>
      <c r="IXS813" s="201"/>
      <c r="IXT813" s="201"/>
      <c r="IXU813" s="201"/>
      <c r="IXV813" s="201"/>
      <c r="IXW813" s="201"/>
      <c r="IXX813" s="201"/>
      <c r="IXY813" s="201"/>
      <c r="IXZ813" s="201"/>
      <c r="IYA813" s="201"/>
      <c r="IYB813" s="201"/>
      <c r="IYC813" s="201"/>
      <c r="IYD813" s="201"/>
      <c r="IYE813" s="201"/>
      <c r="IYF813" s="201"/>
      <c r="IYG813" s="201"/>
      <c r="IYH813" s="201"/>
      <c r="IYI813" s="201"/>
      <c r="IYJ813" s="201"/>
      <c r="IYK813" s="201"/>
      <c r="IYL813" s="201"/>
      <c r="IYM813" s="201"/>
      <c r="IYN813" s="201"/>
      <c r="IYO813" s="201"/>
      <c r="IYP813" s="201"/>
      <c r="IYQ813" s="201"/>
      <c r="IYR813" s="201"/>
      <c r="IYS813" s="201"/>
      <c r="IYT813" s="201"/>
      <c r="IYU813" s="201"/>
      <c r="IYV813" s="201"/>
      <c r="IYW813" s="201"/>
      <c r="IYX813" s="201"/>
      <c r="IYY813" s="201"/>
      <c r="IYZ813" s="201"/>
      <c r="IZA813" s="201"/>
      <c r="IZB813" s="201"/>
      <c r="IZC813" s="201"/>
      <c r="IZD813" s="201"/>
      <c r="IZE813" s="201"/>
      <c r="IZF813" s="201"/>
      <c r="IZG813" s="201"/>
      <c r="IZH813" s="201"/>
      <c r="IZI813" s="201"/>
      <c r="IZJ813" s="201"/>
      <c r="IZK813" s="201"/>
      <c r="IZL813" s="201"/>
      <c r="IZM813" s="201"/>
      <c r="IZN813" s="201"/>
      <c r="IZO813" s="201"/>
      <c r="IZP813" s="201"/>
      <c r="IZQ813" s="201"/>
      <c r="IZR813" s="201"/>
      <c r="IZS813" s="201"/>
      <c r="IZT813" s="201"/>
      <c r="IZU813" s="201"/>
      <c r="IZV813" s="201"/>
      <c r="IZW813" s="201"/>
      <c r="IZX813" s="201"/>
      <c r="IZY813" s="201"/>
      <c r="IZZ813" s="201"/>
      <c r="JAA813" s="201"/>
      <c r="JAB813" s="201"/>
      <c r="JAC813" s="201"/>
      <c r="JAD813" s="201"/>
      <c r="JAE813" s="201"/>
      <c r="JAF813" s="201"/>
      <c r="JAG813" s="201"/>
      <c r="JAH813" s="201"/>
      <c r="JAI813" s="201"/>
      <c r="JAJ813" s="201"/>
      <c r="JAK813" s="201"/>
      <c r="JAL813" s="201"/>
      <c r="JAM813" s="201"/>
      <c r="JAN813" s="201"/>
      <c r="JAO813" s="201"/>
      <c r="JAP813" s="201"/>
      <c r="JAQ813" s="201"/>
      <c r="JAR813" s="201"/>
      <c r="JAS813" s="201"/>
      <c r="JAT813" s="201"/>
      <c r="JAU813" s="201"/>
      <c r="JAV813" s="201"/>
      <c r="JAW813" s="201"/>
      <c r="JAX813" s="201"/>
      <c r="JAY813" s="201"/>
      <c r="JAZ813" s="201"/>
      <c r="JBA813" s="201"/>
      <c r="JBB813" s="201"/>
      <c r="JBC813" s="201"/>
      <c r="JBD813" s="201"/>
      <c r="JBE813" s="201"/>
      <c r="JBF813" s="201"/>
      <c r="JBG813" s="201"/>
      <c r="JBH813" s="201"/>
      <c r="JBI813" s="201"/>
      <c r="JBJ813" s="201"/>
      <c r="JBK813" s="201"/>
      <c r="JBL813" s="201"/>
      <c r="JBM813" s="201"/>
      <c r="JBN813" s="201"/>
      <c r="JBO813" s="201"/>
      <c r="JBP813" s="201"/>
      <c r="JBQ813" s="201"/>
      <c r="JBR813" s="201"/>
      <c r="JBS813" s="201"/>
      <c r="JBT813" s="201"/>
      <c r="JBU813" s="201"/>
      <c r="JBV813" s="201"/>
      <c r="JBW813" s="201"/>
      <c r="JBX813" s="201"/>
      <c r="JBY813" s="201"/>
      <c r="JBZ813" s="201"/>
      <c r="JCA813" s="201"/>
      <c r="JCB813" s="201"/>
      <c r="JCC813" s="201"/>
      <c r="JCD813" s="201"/>
      <c r="JCE813" s="201"/>
      <c r="JCF813" s="201"/>
      <c r="JCG813" s="201"/>
      <c r="JCH813" s="201"/>
      <c r="JCI813" s="201"/>
      <c r="JCJ813" s="201"/>
      <c r="JCK813" s="201"/>
      <c r="JCL813" s="201"/>
      <c r="JCM813" s="201"/>
      <c r="JCN813" s="201"/>
      <c r="JCO813" s="201"/>
      <c r="JCP813" s="201"/>
      <c r="JCQ813" s="201"/>
      <c r="JCR813" s="201"/>
      <c r="JCS813" s="201"/>
      <c r="JCT813" s="201"/>
      <c r="JCU813" s="201"/>
      <c r="JCV813" s="201"/>
      <c r="JCW813" s="201"/>
      <c r="JCX813" s="201"/>
      <c r="JCY813" s="201"/>
      <c r="JCZ813" s="201"/>
      <c r="JDA813" s="201"/>
      <c r="JDB813" s="201"/>
      <c r="JDC813" s="201"/>
      <c r="JDD813" s="201"/>
      <c r="JDE813" s="201"/>
      <c r="JDF813" s="201"/>
      <c r="JDG813" s="201"/>
      <c r="JDH813" s="201"/>
      <c r="JDI813" s="201"/>
      <c r="JDJ813" s="201"/>
      <c r="JDK813" s="201"/>
      <c r="JDL813" s="201"/>
      <c r="JDM813" s="201"/>
      <c r="JDN813" s="201"/>
      <c r="JDO813" s="201"/>
      <c r="JDP813" s="201"/>
      <c r="JDQ813" s="201"/>
      <c r="JDR813" s="201"/>
      <c r="JDS813" s="201"/>
      <c r="JDT813" s="201"/>
      <c r="JDU813" s="201"/>
      <c r="JDV813" s="201"/>
      <c r="JDW813" s="201"/>
      <c r="JDX813" s="201"/>
      <c r="JDY813" s="201"/>
      <c r="JDZ813" s="201"/>
      <c r="JEA813" s="201"/>
      <c r="JEB813" s="201"/>
      <c r="JEC813" s="201"/>
      <c r="JED813" s="201"/>
      <c r="JEE813" s="201"/>
      <c r="JEF813" s="201"/>
      <c r="JEG813" s="201"/>
      <c r="JEH813" s="201"/>
      <c r="JEI813" s="201"/>
      <c r="JEJ813" s="201"/>
      <c r="JEK813" s="201"/>
      <c r="JEL813" s="201"/>
      <c r="JEM813" s="201"/>
      <c r="JEN813" s="201"/>
      <c r="JEO813" s="201"/>
      <c r="JEP813" s="201"/>
      <c r="JEQ813" s="201"/>
      <c r="JER813" s="201"/>
      <c r="JES813" s="201"/>
      <c r="JET813" s="201"/>
      <c r="JEU813" s="201"/>
      <c r="JEV813" s="201"/>
      <c r="JEW813" s="201"/>
      <c r="JEX813" s="201"/>
      <c r="JEY813" s="201"/>
      <c r="JEZ813" s="201"/>
      <c r="JFA813" s="201"/>
      <c r="JFB813" s="201"/>
      <c r="JFC813" s="201"/>
      <c r="JFD813" s="201"/>
      <c r="JFE813" s="201"/>
      <c r="JFF813" s="201"/>
      <c r="JFG813" s="201"/>
      <c r="JFH813" s="201"/>
      <c r="JFI813" s="201"/>
      <c r="JFJ813" s="201"/>
      <c r="JFK813" s="201"/>
      <c r="JFL813" s="201"/>
      <c r="JFM813" s="201"/>
      <c r="JFN813" s="201"/>
      <c r="JFO813" s="201"/>
      <c r="JFP813" s="201"/>
      <c r="JFQ813" s="201"/>
      <c r="JFR813" s="201"/>
      <c r="JFS813" s="201"/>
      <c r="JFT813" s="201"/>
      <c r="JFU813" s="201"/>
      <c r="JFV813" s="201"/>
      <c r="JFW813" s="201"/>
      <c r="JFX813" s="201"/>
      <c r="JFY813" s="201"/>
      <c r="JFZ813" s="201"/>
      <c r="JGA813" s="201"/>
      <c r="JGB813" s="201"/>
      <c r="JGC813" s="201"/>
      <c r="JGD813" s="201"/>
      <c r="JGE813" s="201"/>
      <c r="JGF813" s="201"/>
      <c r="JGG813" s="201"/>
      <c r="JGH813" s="201"/>
      <c r="JGI813" s="201"/>
      <c r="JGJ813" s="201"/>
      <c r="JGK813" s="201"/>
      <c r="JGL813" s="201"/>
      <c r="JGM813" s="201"/>
      <c r="JGN813" s="201"/>
      <c r="JGO813" s="201"/>
      <c r="JGP813" s="201"/>
      <c r="JGQ813" s="201"/>
      <c r="JGR813" s="201"/>
      <c r="JGS813" s="201"/>
      <c r="JGT813" s="201"/>
      <c r="JGU813" s="201"/>
      <c r="JGV813" s="201"/>
      <c r="JGW813" s="201"/>
      <c r="JGX813" s="201"/>
      <c r="JGY813" s="201"/>
      <c r="JGZ813" s="201"/>
      <c r="JHA813" s="201"/>
      <c r="JHB813" s="201"/>
      <c r="JHC813" s="201"/>
      <c r="JHD813" s="201"/>
      <c r="JHE813" s="201"/>
      <c r="JHF813" s="201"/>
      <c r="JHG813" s="201"/>
      <c r="JHH813" s="201"/>
      <c r="JHI813" s="201"/>
      <c r="JHJ813" s="201"/>
      <c r="JHK813" s="201"/>
      <c r="JHL813" s="201"/>
      <c r="JHM813" s="201"/>
      <c r="JHN813" s="201"/>
      <c r="JHO813" s="201"/>
      <c r="JHP813" s="201"/>
      <c r="JHQ813" s="201"/>
      <c r="JHR813" s="201"/>
      <c r="JHS813" s="201"/>
      <c r="JHT813" s="201"/>
      <c r="JHU813" s="201"/>
      <c r="JHV813" s="201"/>
      <c r="JHW813" s="201"/>
      <c r="JHX813" s="201"/>
      <c r="JHY813" s="201"/>
      <c r="JHZ813" s="201"/>
      <c r="JIA813" s="201"/>
      <c r="JIB813" s="201"/>
      <c r="JIC813" s="201"/>
      <c r="JID813" s="201"/>
      <c r="JIE813" s="201"/>
      <c r="JIF813" s="201"/>
      <c r="JIG813" s="201"/>
      <c r="JIH813" s="201"/>
      <c r="JII813" s="201"/>
      <c r="JIJ813" s="201"/>
      <c r="JIK813" s="201"/>
      <c r="JIL813" s="201"/>
      <c r="JIM813" s="201"/>
      <c r="JIN813" s="201"/>
      <c r="JIO813" s="201"/>
      <c r="JIP813" s="201"/>
      <c r="JIQ813" s="201"/>
      <c r="JIR813" s="201"/>
      <c r="JIS813" s="201"/>
      <c r="JIT813" s="201"/>
      <c r="JIU813" s="201"/>
      <c r="JIV813" s="201"/>
      <c r="JIW813" s="201"/>
      <c r="JIX813" s="201"/>
      <c r="JIY813" s="201"/>
      <c r="JIZ813" s="201"/>
      <c r="JJA813" s="201"/>
      <c r="JJB813" s="201"/>
      <c r="JJC813" s="201"/>
      <c r="JJD813" s="201"/>
      <c r="JJE813" s="201"/>
      <c r="JJF813" s="201"/>
      <c r="JJG813" s="201"/>
      <c r="JJH813" s="201"/>
      <c r="JJI813" s="201"/>
      <c r="JJJ813" s="201"/>
      <c r="JJK813" s="201"/>
      <c r="JJL813" s="201"/>
      <c r="JJM813" s="201"/>
      <c r="JJN813" s="201"/>
      <c r="JJO813" s="201"/>
      <c r="JJP813" s="201"/>
      <c r="JJQ813" s="201"/>
      <c r="JJR813" s="201"/>
      <c r="JJS813" s="201"/>
      <c r="JJT813" s="201"/>
      <c r="JJU813" s="201"/>
      <c r="JJV813" s="201"/>
      <c r="JJW813" s="201"/>
      <c r="JJX813" s="201"/>
      <c r="JJY813" s="201"/>
      <c r="JJZ813" s="201"/>
      <c r="JKA813" s="201"/>
      <c r="JKB813" s="201"/>
      <c r="JKC813" s="201"/>
      <c r="JKD813" s="201"/>
      <c r="JKE813" s="201"/>
      <c r="JKF813" s="201"/>
      <c r="JKG813" s="201"/>
      <c r="JKH813" s="201"/>
      <c r="JKI813" s="201"/>
      <c r="JKJ813" s="201"/>
      <c r="JKK813" s="201"/>
      <c r="JKL813" s="201"/>
      <c r="JKM813" s="201"/>
      <c r="JKN813" s="201"/>
      <c r="JKO813" s="201"/>
      <c r="JKP813" s="201"/>
      <c r="JKQ813" s="201"/>
      <c r="JKR813" s="201"/>
      <c r="JKS813" s="201"/>
      <c r="JKT813" s="201"/>
      <c r="JKU813" s="201"/>
      <c r="JKV813" s="201"/>
      <c r="JKW813" s="201"/>
      <c r="JKX813" s="201"/>
      <c r="JKY813" s="201"/>
      <c r="JKZ813" s="201"/>
      <c r="JLA813" s="201"/>
      <c r="JLB813" s="201"/>
      <c r="JLC813" s="201"/>
      <c r="JLD813" s="201"/>
      <c r="JLE813" s="201"/>
      <c r="JLF813" s="201"/>
      <c r="JLG813" s="201"/>
      <c r="JLH813" s="201"/>
      <c r="JLI813" s="201"/>
      <c r="JLJ813" s="201"/>
      <c r="JLK813" s="201"/>
      <c r="JLL813" s="201"/>
      <c r="JLM813" s="201"/>
      <c r="JLN813" s="201"/>
      <c r="JLO813" s="201"/>
      <c r="JLP813" s="201"/>
      <c r="JLQ813" s="201"/>
      <c r="JLR813" s="201"/>
      <c r="JLS813" s="201"/>
      <c r="JLT813" s="201"/>
      <c r="JLU813" s="201"/>
      <c r="JLV813" s="201"/>
      <c r="JLW813" s="201"/>
      <c r="JLX813" s="201"/>
      <c r="JLY813" s="201"/>
      <c r="JLZ813" s="201"/>
      <c r="JMA813" s="201"/>
      <c r="JMB813" s="201"/>
      <c r="JMC813" s="201"/>
      <c r="JMD813" s="201"/>
      <c r="JME813" s="201"/>
      <c r="JMF813" s="201"/>
      <c r="JMG813" s="201"/>
      <c r="JMH813" s="201"/>
      <c r="JMI813" s="201"/>
      <c r="JMJ813" s="201"/>
      <c r="JMK813" s="201"/>
      <c r="JML813" s="201"/>
      <c r="JMM813" s="201"/>
      <c r="JMN813" s="201"/>
      <c r="JMO813" s="201"/>
      <c r="JMP813" s="201"/>
      <c r="JMQ813" s="201"/>
      <c r="JMR813" s="201"/>
      <c r="JMS813" s="201"/>
      <c r="JMT813" s="201"/>
      <c r="JMU813" s="201"/>
      <c r="JMV813" s="201"/>
      <c r="JMW813" s="201"/>
      <c r="JMX813" s="201"/>
      <c r="JMY813" s="201"/>
      <c r="JMZ813" s="201"/>
      <c r="JNA813" s="201"/>
      <c r="JNB813" s="201"/>
      <c r="JNC813" s="201"/>
      <c r="JND813" s="201"/>
      <c r="JNE813" s="201"/>
      <c r="JNF813" s="201"/>
      <c r="JNG813" s="201"/>
      <c r="JNH813" s="201"/>
      <c r="JNI813" s="201"/>
      <c r="JNJ813" s="201"/>
      <c r="JNK813" s="201"/>
      <c r="JNL813" s="201"/>
      <c r="JNM813" s="201"/>
      <c r="JNN813" s="201"/>
      <c r="JNO813" s="201"/>
      <c r="JNP813" s="201"/>
      <c r="JNQ813" s="201"/>
      <c r="JNR813" s="201"/>
      <c r="JNS813" s="201"/>
      <c r="JNT813" s="201"/>
      <c r="JNU813" s="201"/>
      <c r="JNV813" s="201"/>
      <c r="JNW813" s="201"/>
      <c r="JNX813" s="201"/>
      <c r="JNY813" s="201"/>
      <c r="JNZ813" s="201"/>
      <c r="JOA813" s="201"/>
      <c r="JOB813" s="201"/>
      <c r="JOC813" s="201"/>
      <c r="JOD813" s="201"/>
      <c r="JOE813" s="201"/>
      <c r="JOF813" s="201"/>
      <c r="JOG813" s="201"/>
      <c r="JOH813" s="201"/>
      <c r="JOI813" s="201"/>
      <c r="JOJ813" s="201"/>
      <c r="JOK813" s="201"/>
      <c r="JOL813" s="201"/>
      <c r="JOM813" s="201"/>
      <c r="JON813" s="201"/>
      <c r="JOO813" s="201"/>
      <c r="JOP813" s="201"/>
      <c r="JOQ813" s="201"/>
      <c r="JOR813" s="201"/>
      <c r="JOS813" s="201"/>
      <c r="JOT813" s="201"/>
      <c r="JOU813" s="201"/>
      <c r="JOV813" s="201"/>
      <c r="JOW813" s="201"/>
      <c r="JOX813" s="201"/>
      <c r="JOY813" s="201"/>
      <c r="JOZ813" s="201"/>
      <c r="JPA813" s="201"/>
      <c r="JPB813" s="201"/>
      <c r="JPC813" s="201"/>
      <c r="JPD813" s="201"/>
      <c r="JPE813" s="201"/>
      <c r="JPF813" s="201"/>
      <c r="JPG813" s="201"/>
      <c r="JPH813" s="201"/>
      <c r="JPI813" s="201"/>
      <c r="JPJ813" s="201"/>
      <c r="JPK813" s="201"/>
      <c r="JPL813" s="201"/>
      <c r="JPM813" s="201"/>
      <c r="JPN813" s="201"/>
      <c r="JPO813" s="201"/>
      <c r="JPP813" s="201"/>
      <c r="JPQ813" s="201"/>
      <c r="JPR813" s="201"/>
      <c r="JPS813" s="201"/>
      <c r="JPT813" s="201"/>
      <c r="JPU813" s="201"/>
      <c r="JPV813" s="201"/>
      <c r="JPW813" s="201"/>
      <c r="JPX813" s="201"/>
      <c r="JPY813" s="201"/>
      <c r="JPZ813" s="201"/>
      <c r="JQA813" s="201"/>
      <c r="JQB813" s="201"/>
      <c r="JQC813" s="201"/>
      <c r="JQD813" s="201"/>
      <c r="JQE813" s="201"/>
      <c r="JQF813" s="201"/>
      <c r="JQG813" s="201"/>
      <c r="JQH813" s="201"/>
      <c r="JQI813" s="201"/>
      <c r="JQJ813" s="201"/>
      <c r="JQK813" s="201"/>
      <c r="JQL813" s="201"/>
      <c r="JQM813" s="201"/>
      <c r="JQN813" s="201"/>
      <c r="JQO813" s="201"/>
      <c r="JQP813" s="201"/>
      <c r="JQQ813" s="201"/>
      <c r="JQR813" s="201"/>
      <c r="JQS813" s="201"/>
      <c r="JQT813" s="201"/>
      <c r="JQU813" s="201"/>
      <c r="JQV813" s="201"/>
      <c r="JQW813" s="201"/>
      <c r="JQX813" s="201"/>
      <c r="JQY813" s="201"/>
      <c r="JQZ813" s="201"/>
      <c r="JRA813" s="201"/>
      <c r="JRB813" s="201"/>
      <c r="JRC813" s="201"/>
      <c r="JRD813" s="201"/>
      <c r="JRE813" s="201"/>
      <c r="JRF813" s="201"/>
      <c r="JRG813" s="201"/>
      <c r="JRH813" s="201"/>
      <c r="JRI813" s="201"/>
      <c r="JRJ813" s="201"/>
      <c r="JRK813" s="201"/>
      <c r="JRL813" s="201"/>
      <c r="JRM813" s="201"/>
      <c r="JRN813" s="201"/>
      <c r="JRO813" s="201"/>
      <c r="JRP813" s="201"/>
      <c r="JRQ813" s="201"/>
      <c r="JRR813" s="201"/>
      <c r="JRS813" s="201"/>
      <c r="JRT813" s="201"/>
      <c r="JRU813" s="201"/>
      <c r="JRV813" s="201"/>
      <c r="JRW813" s="201"/>
      <c r="JRX813" s="201"/>
      <c r="JRY813" s="201"/>
      <c r="JRZ813" s="201"/>
      <c r="JSA813" s="201"/>
      <c r="JSB813" s="201"/>
      <c r="JSC813" s="201"/>
      <c r="JSD813" s="201"/>
      <c r="JSE813" s="201"/>
      <c r="JSF813" s="201"/>
      <c r="JSG813" s="201"/>
      <c r="JSH813" s="201"/>
      <c r="JSI813" s="201"/>
      <c r="JSJ813" s="201"/>
      <c r="JSK813" s="201"/>
      <c r="JSL813" s="201"/>
      <c r="JSM813" s="201"/>
      <c r="JSN813" s="201"/>
      <c r="JSO813" s="201"/>
      <c r="JSP813" s="201"/>
      <c r="JSQ813" s="201"/>
      <c r="JSR813" s="201"/>
      <c r="JSS813" s="201"/>
      <c r="JST813" s="201"/>
      <c r="JSU813" s="201"/>
      <c r="JSV813" s="201"/>
      <c r="JSW813" s="201"/>
      <c r="JSX813" s="201"/>
      <c r="JSY813" s="201"/>
      <c r="JSZ813" s="201"/>
      <c r="JTA813" s="201"/>
      <c r="JTB813" s="201"/>
      <c r="JTC813" s="201"/>
      <c r="JTD813" s="201"/>
      <c r="JTE813" s="201"/>
      <c r="JTF813" s="201"/>
      <c r="JTG813" s="201"/>
      <c r="JTH813" s="201"/>
      <c r="JTI813" s="201"/>
      <c r="JTJ813" s="201"/>
      <c r="JTK813" s="201"/>
      <c r="JTL813" s="201"/>
      <c r="JTM813" s="201"/>
      <c r="JTN813" s="201"/>
      <c r="JTO813" s="201"/>
      <c r="JTP813" s="201"/>
      <c r="JTQ813" s="201"/>
      <c r="JTR813" s="201"/>
      <c r="JTS813" s="201"/>
      <c r="JTT813" s="201"/>
      <c r="JTU813" s="201"/>
      <c r="JTV813" s="201"/>
      <c r="JTW813" s="201"/>
      <c r="JTX813" s="201"/>
      <c r="JTY813" s="201"/>
      <c r="JTZ813" s="201"/>
      <c r="JUA813" s="201"/>
      <c r="JUB813" s="201"/>
      <c r="JUC813" s="201"/>
      <c r="JUD813" s="201"/>
      <c r="JUE813" s="201"/>
      <c r="JUF813" s="201"/>
      <c r="JUG813" s="201"/>
      <c r="JUH813" s="201"/>
      <c r="JUI813" s="201"/>
      <c r="JUJ813" s="201"/>
      <c r="JUK813" s="201"/>
      <c r="JUL813" s="201"/>
      <c r="JUM813" s="201"/>
      <c r="JUN813" s="201"/>
      <c r="JUO813" s="201"/>
      <c r="JUP813" s="201"/>
      <c r="JUQ813" s="201"/>
      <c r="JUR813" s="201"/>
      <c r="JUS813" s="201"/>
      <c r="JUT813" s="201"/>
      <c r="JUU813" s="201"/>
      <c r="JUV813" s="201"/>
      <c r="JUW813" s="201"/>
      <c r="JUX813" s="201"/>
      <c r="JUY813" s="201"/>
      <c r="JUZ813" s="201"/>
      <c r="JVA813" s="201"/>
      <c r="JVB813" s="201"/>
      <c r="JVC813" s="201"/>
      <c r="JVD813" s="201"/>
      <c r="JVE813" s="201"/>
      <c r="JVF813" s="201"/>
      <c r="JVG813" s="201"/>
      <c r="JVH813" s="201"/>
      <c r="JVI813" s="201"/>
      <c r="JVJ813" s="201"/>
      <c r="JVK813" s="201"/>
      <c r="JVL813" s="201"/>
      <c r="JVM813" s="201"/>
      <c r="JVN813" s="201"/>
      <c r="JVO813" s="201"/>
      <c r="JVP813" s="201"/>
      <c r="JVQ813" s="201"/>
      <c r="JVR813" s="201"/>
      <c r="JVS813" s="201"/>
      <c r="JVT813" s="201"/>
      <c r="JVU813" s="201"/>
      <c r="JVV813" s="201"/>
      <c r="JVW813" s="201"/>
      <c r="JVX813" s="201"/>
      <c r="JVY813" s="201"/>
      <c r="JVZ813" s="201"/>
      <c r="JWA813" s="201"/>
      <c r="JWB813" s="201"/>
      <c r="JWC813" s="201"/>
      <c r="JWD813" s="201"/>
      <c r="JWE813" s="201"/>
      <c r="JWF813" s="201"/>
      <c r="JWG813" s="201"/>
      <c r="JWH813" s="201"/>
      <c r="JWI813" s="201"/>
      <c r="JWJ813" s="201"/>
      <c r="JWK813" s="201"/>
      <c r="JWL813" s="201"/>
      <c r="JWM813" s="201"/>
      <c r="JWN813" s="201"/>
      <c r="JWO813" s="201"/>
      <c r="JWP813" s="201"/>
      <c r="JWQ813" s="201"/>
      <c r="JWR813" s="201"/>
      <c r="JWS813" s="201"/>
      <c r="JWT813" s="201"/>
      <c r="JWU813" s="201"/>
      <c r="JWV813" s="201"/>
      <c r="JWW813" s="201"/>
      <c r="JWX813" s="201"/>
      <c r="JWY813" s="201"/>
      <c r="JWZ813" s="201"/>
      <c r="JXA813" s="201"/>
      <c r="JXB813" s="201"/>
      <c r="JXC813" s="201"/>
      <c r="JXD813" s="201"/>
      <c r="JXE813" s="201"/>
      <c r="JXF813" s="201"/>
      <c r="JXG813" s="201"/>
      <c r="JXH813" s="201"/>
      <c r="JXI813" s="201"/>
      <c r="JXJ813" s="201"/>
      <c r="JXK813" s="201"/>
      <c r="JXL813" s="201"/>
      <c r="JXM813" s="201"/>
      <c r="JXN813" s="201"/>
      <c r="JXO813" s="201"/>
      <c r="JXP813" s="201"/>
      <c r="JXQ813" s="201"/>
      <c r="JXR813" s="201"/>
      <c r="JXS813" s="201"/>
      <c r="JXT813" s="201"/>
      <c r="JXU813" s="201"/>
      <c r="JXV813" s="201"/>
      <c r="JXW813" s="201"/>
      <c r="JXX813" s="201"/>
      <c r="JXY813" s="201"/>
      <c r="JXZ813" s="201"/>
      <c r="JYA813" s="201"/>
      <c r="JYB813" s="201"/>
      <c r="JYC813" s="201"/>
      <c r="JYD813" s="201"/>
      <c r="JYE813" s="201"/>
      <c r="JYF813" s="201"/>
      <c r="JYG813" s="201"/>
      <c r="JYH813" s="201"/>
      <c r="JYI813" s="201"/>
      <c r="JYJ813" s="201"/>
      <c r="JYK813" s="201"/>
      <c r="JYL813" s="201"/>
      <c r="JYM813" s="201"/>
      <c r="JYN813" s="201"/>
      <c r="JYO813" s="201"/>
      <c r="JYP813" s="201"/>
      <c r="JYQ813" s="201"/>
      <c r="JYR813" s="201"/>
      <c r="JYS813" s="201"/>
      <c r="JYT813" s="201"/>
      <c r="JYU813" s="201"/>
      <c r="JYV813" s="201"/>
      <c r="JYW813" s="201"/>
      <c r="JYX813" s="201"/>
      <c r="JYY813" s="201"/>
      <c r="JYZ813" s="201"/>
      <c r="JZA813" s="201"/>
      <c r="JZB813" s="201"/>
      <c r="JZC813" s="201"/>
      <c r="JZD813" s="201"/>
      <c r="JZE813" s="201"/>
      <c r="JZF813" s="201"/>
      <c r="JZG813" s="201"/>
      <c r="JZH813" s="201"/>
      <c r="JZI813" s="201"/>
      <c r="JZJ813" s="201"/>
      <c r="JZK813" s="201"/>
      <c r="JZL813" s="201"/>
      <c r="JZM813" s="201"/>
      <c r="JZN813" s="201"/>
      <c r="JZO813" s="201"/>
      <c r="JZP813" s="201"/>
      <c r="JZQ813" s="201"/>
      <c r="JZR813" s="201"/>
      <c r="JZS813" s="201"/>
      <c r="JZT813" s="201"/>
      <c r="JZU813" s="201"/>
      <c r="JZV813" s="201"/>
      <c r="JZW813" s="201"/>
      <c r="JZX813" s="201"/>
      <c r="JZY813" s="201"/>
      <c r="JZZ813" s="201"/>
      <c r="KAA813" s="201"/>
      <c r="KAB813" s="201"/>
      <c r="KAC813" s="201"/>
      <c r="KAD813" s="201"/>
      <c r="KAE813" s="201"/>
      <c r="KAF813" s="201"/>
      <c r="KAG813" s="201"/>
      <c r="KAH813" s="201"/>
      <c r="KAI813" s="201"/>
      <c r="KAJ813" s="201"/>
      <c r="KAK813" s="201"/>
      <c r="KAL813" s="201"/>
      <c r="KAM813" s="201"/>
      <c r="KAN813" s="201"/>
      <c r="KAO813" s="201"/>
      <c r="KAP813" s="201"/>
      <c r="KAQ813" s="201"/>
      <c r="KAR813" s="201"/>
      <c r="KAS813" s="201"/>
      <c r="KAT813" s="201"/>
      <c r="KAU813" s="201"/>
      <c r="KAV813" s="201"/>
      <c r="KAW813" s="201"/>
      <c r="KAX813" s="201"/>
      <c r="KAY813" s="201"/>
      <c r="KAZ813" s="201"/>
      <c r="KBA813" s="201"/>
      <c r="KBB813" s="201"/>
      <c r="KBC813" s="201"/>
      <c r="KBD813" s="201"/>
      <c r="KBE813" s="201"/>
      <c r="KBF813" s="201"/>
      <c r="KBG813" s="201"/>
      <c r="KBH813" s="201"/>
      <c r="KBI813" s="201"/>
      <c r="KBJ813" s="201"/>
      <c r="KBK813" s="201"/>
      <c r="KBL813" s="201"/>
      <c r="KBM813" s="201"/>
      <c r="KBN813" s="201"/>
      <c r="KBO813" s="201"/>
      <c r="KBP813" s="201"/>
      <c r="KBQ813" s="201"/>
      <c r="KBR813" s="201"/>
      <c r="KBS813" s="201"/>
      <c r="KBT813" s="201"/>
      <c r="KBU813" s="201"/>
      <c r="KBV813" s="201"/>
      <c r="KBW813" s="201"/>
      <c r="KBX813" s="201"/>
      <c r="KBY813" s="201"/>
      <c r="KBZ813" s="201"/>
      <c r="KCA813" s="201"/>
      <c r="KCB813" s="201"/>
      <c r="KCC813" s="201"/>
      <c r="KCD813" s="201"/>
      <c r="KCE813" s="201"/>
      <c r="KCF813" s="201"/>
      <c r="KCG813" s="201"/>
      <c r="KCH813" s="201"/>
      <c r="KCI813" s="201"/>
      <c r="KCJ813" s="201"/>
      <c r="KCK813" s="201"/>
      <c r="KCL813" s="201"/>
      <c r="KCM813" s="201"/>
      <c r="KCN813" s="201"/>
      <c r="KCO813" s="201"/>
      <c r="KCP813" s="201"/>
      <c r="KCQ813" s="201"/>
      <c r="KCR813" s="201"/>
      <c r="KCS813" s="201"/>
      <c r="KCT813" s="201"/>
      <c r="KCU813" s="201"/>
      <c r="KCV813" s="201"/>
      <c r="KCW813" s="201"/>
      <c r="KCX813" s="201"/>
      <c r="KCY813" s="201"/>
      <c r="KCZ813" s="201"/>
      <c r="KDA813" s="201"/>
      <c r="KDB813" s="201"/>
      <c r="KDC813" s="201"/>
      <c r="KDD813" s="201"/>
      <c r="KDE813" s="201"/>
      <c r="KDF813" s="201"/>
      <c r="KDG813" s="201"/>
      <c r="KDH813" s="201"/>
      <c r="KDI813" s="201"/>
      <c r="KDJ813" s="201"/>
      <c r="KDK813" s="201"/>
      <c r="KDL813" s="201"/>
      <c r="KDM813" s="201"/>
      <c r="KDN813" s="201"/>
      <c r="KDO813" s="201"/>
      <c r="KDP813" s="201"/>
      <c r="KDQ813" s="201"/>
      <c r="KDR813" s="201"/>
      <c r="KDS813" s="201"/>
      <c r="KDT813" s="201"/>
      <c r="KDU813" s="201"/>
      <c r="KDV813" s="201"/>
      <c r="KDW813" s="201"/>
      <c r="KDX813" s="201"/>
      <c r="KDY813" s="201"/>
      <c r="KDZ813" s="201"/>
      <c r="KEA813" s="201"/>
      <c r="KEB813" s="201"/>
      <c r="KEC813" s="201"/>
      <c r="KED813" s="201"/>
      <c r="KEE813" s="201"/>
      <c r="KEF813" s="201"/>
      <c r="KEG813" s="201"/>
      <c r="KEH813" s="201"/>
      <c r="KEI813" s="201"/>
      <c r="KEJ813" s="201"/>
      <c r="KEK813" s="201"/>
      <c r="KEL813" s="201"/>
      <c r="KEM813" s="201"/>
      <c r="KEN813" s="201"/>
      <c r="KEO813" s="201"/>
      <c r="KEP813" s="201"/>
      <c r="KEQ813" s="201"/>
      <c r="KER813" s="201"/>
      <c r="KES813" s="201"/>
      <c r="KET813" s="201"/>
      <c r="KEU813" s="201"/>
      <c r="KEV813" s="201"/>
      <c r="KEW813" s="201"/>
      <c r="KEX813" s="201"/>
      <c r="KEY813" s="201"/>
      <c r="KEZ813" s="201"/>
      <c r="KFA813" s="201"/>
      <c r="KFB813" s="201"/>
      <c r="KFC813" s="201"/>
      <c r="KFD813" s="201"/>
      <c r="KFE813" s="201"/>
      <c r="KFF813" s="201"/>
      <c r="KFG813" s="201"/>
      <c r="KFH813" s="201"/>
      <c r="KFI813" s="201"/>
      <c r="KFJ813" s="201"/>
      <c r="KFK813" s="201"/>
      <c r="KFL813" s="201"/>
      <c r="KFM813" s="201"/>
      <c r="KFN813" s="201"/>
      <c r="KFO813" s="201"/>
      <c r="KFP813" s="201"/>
      <c r="KFQ813" s="201"/>
      <c r="KFR813" s="201"/>
      <c r="KFS813" s="201"/>
      <c r="KFT813" s="201"/>
      <c r="KFU813" s="201"/>
      <c r="KFV813" s="201"/>
      <c r="KFW813" s="201"/>
      <c r="KFX813" s="201"/>
      <c r="KFY813" s="201"/>
      <c r="KFZ813" s="201"/>
      <c r="KGA813" s="201"/>
      <c r="KGB813" s="201"/>
      <c r="KGC813" s="201"/>
      <c r="KGD813" s="201"/>
      <c r="KGE813" s="201"/>
      <c r="KGF813" s="201"/>
      <c r="KGG813" s="201"/>
      <c r="KGH813" s="201"/>
      <c r="KGI813" s="201"/>
      <c r="KGJ813" s="201"/>
      <c r="KGK813" s="201"/>
      <c r="KGL813" s="201"/>
      <c r="KGM813" s="201"/>
      <c r="KGN813" s="201"/>
      <c r="KGO813" s="201"/>
      <c r="KGP813" s="201"/>
      <c r="KGQ813" s="201"/>
      <c r="KGR813" s="201"/>
      <c r="KGS813" s="201"/>
      <c r="KGT813" s="201"/>
      <c r="KGU813" s="201"/>
      <c r="KGV813" s="201"/>
      <c r="KGW813" s="201"/>
      <c r="KGX813" s="201"/>
      <c r="KGY813" s="201"/>
      <c r="KGZ813" s="201"/>
      <c r="KHA813" s="201"/>
      <c r="KHB813" s="201"/>
      <c r="KHC813" s="201"/>
      <c r="KHD813" s="201"/>
      <c r="KHE813" s="201"/>
      <c r="KHF813" s="201"/>
      <c r="KHG813" s="201"/>
      <c r="KHH813" s="201"/>
      <c r="KHI813" s="201"/>
      <c r="KHJ813" s="201"/>
      <c r="KHK813" s="201"/>
      <c r="KHL813" s="201"/>
      <c r="KHM813" s="201"/>
      <c r="KHN813" s="201"/>
      <c r="KHO813" s="201"/>
      <c r="KHP813" s="201"/>
      <c r="KHQ813" s="201"/>
      <c r="KHR813" s="201"/>
      <c r="KHS813" s="201"/>
      <c r="KHT813" s="201"/>
      <c r="KHU813" s="201"/>
      <c r="KHV813" s="201"/>
      <c r="KHW813" s="201"/>
      <c r="KHX813" s="201"/>
      <c r="KHY813" s="201"/>
      <c r="KHZ813" s="201"/>
      <c r="KIA813" s="201"/>
      <c r="KIB813" s="201"/>
      <c r="KIC813" s="201"/>
      <c r="KID813" s="201"/>
      <c r="KIE813" s="201"/>
      <c r="KIF813" s="201"/>
      <c r="KIG813" s="201"/>
      <c r="KIH813" s="201"/>
      <c r="KII813" s="201"/>
      <c r="KIJ813" s="201"/>
      <c r="KIK813" s="201"/>
      <c r="KIL813" s="201"/>
      <c r="KIM813" s="201"/>
      <c r="KIN813" s="201"/>
      <c r="KIO813" s="201"/>
      <c r="KIP813" s="201"/>
      <c r="KIQ813" s="201"/>
      <c r="KIR813" s="201"/>
      <c r="KIS813" s="201"/>
      <c r="KIT813" s="201"/>
      <c r="KIU813" s="201"/>
      <c r="KIV813" s="201"/>
      <c r="KIW813" s="201"/>
      <c r="KIX813" s="201"/>
      <c r="KIY813" s="201"/>
      <c r="KIZ813" s="201"/>
      <c r="KJA813" s="201"/>
      <c r="KJB813" s="201"/>
      <c r="KJC813" s="201"/>
      <c r="KJD813" s="201"/>
      <c r="KJE813" s="201"/>
      <c r="KJF813" s="201"/>
      <c r="KJG813" s="201"/>
      <c r="KJH813" s="201"/>
      <c r="KJI813" s="201"/>
      <c r="KJJ813" s="201"/>
      <c r="KJK813" s="201"/>
      <c r="KJL813" s="201"/>
      <c r="KJM813" s="201"/>
      <c r="KJN813" s="201"/>
      <c r="KJO813" s="201"/>
      <c r="KJP813" s="201"/>
      <c r="KJQ813" s="201"/>
      <c r="KJR813" s="201"/>
      <c r="KJS813" s="201"/>
      <c r="KJT813" s="201"/>
      <c r="KJU813" s="201"/>
      <c r="KJV813" s="201"/>
      <c r="KJW813" s="201"/>
      <c r="KJX813" s="201"/>
      <c r="KJY813" s="201"/>
      <c r="KJZ813" s="201"/>
      <c r="KKA813" s="201"/>
      <c r="KKB813" s="201"/>
      <c r="KKC813" s="201"/>
      <c r="KKD813" s="201"/>
      <c r="KKE813" s="201"/>
      <c r="KKF813" s="201"/>
      <c r="KKG813" s="201"/>
      <c r="KKH813" s="201"/>
      <c r="KKI813" s="201"/>
      <c r="KKJ813" s="201"/>
      <c r="KKK813" s="201"/>
      <c r="KKL813" s="201"/>
      <c r="KKM813" s="201"/>
      <c r="KKN813" s="201"/>
      <c r="KKO813" s="201"/>
      <c r="KKP813" s="201"/>
      <c r="KKQ813" s="201"/>
      <c r="KKR813" s="201"/>
      <c r="KKS813" s="201"/>
      <c r="KKT813" s="201"/>
      <c r="KKU813" s="201"/>
      <c r="KKV813" s="201"/>
      <c r="KKW813" s="201"/>
      <c r="KKX813" s="201"/>
      <c r="KKY813" s="201"/>
      <c r="KKZ813" s="201"/>
      <c r="KLA813" s="201"/>
      <c r="KLB813" s="201"/>
      <c r="KLC813" s="201"/>
      <c r="KLD813" s="201"/>
      <c r="KLE813" s="201"/>
      <c r="KLF813" s="201"/>
      <c r="KLG813" s="201"/>
      <c r="KLH813" s="201"/>
      <c r="KLI813" s="201"/>
      <c r="KLJ813" s="201"/>
      <c r="KLK813" s="201"/>
      <c r="KLL813" s="201"/>
      <c r="KLM813" s="201"/>
      <c r="KLN813" s="201"/>
      <c r="KLO813" s="201"/>
      <c r="KLP813" s="201"/>
      <c r="KLQ813" s="201"/>
      <c r="KLR813" s="201"/>
      <c r="KLS813" s="201"/>
      <c r="KLT813" s="201"/>
      <c r="KLU813" s="201"/>
      <c r="KLV813" s="201"/>
      <c r="KLW813" s="201"/>
      <c r="KLX813" s="201"/>
      <c r="KLY813" s="201"/>
      <c r="KLZ813" s="201"/>
      <c r="KMA813" s="201"/>
      <c r="KMB813" s="201"/>
      <c r="KMC813" s="201"/>
      <c r="KMD813" s="201"/>
      <c r="KME813" s="201"/>
      <c r="KMF813" s="201"/>
      <c r="KMG813" s="201"/>
      <c r="KMH813" s="201"/>
      <c r="KMI813" s="201"/>
      <c r="KMJ813" s="201"/>
      <c r="KMK813" s="201"/>
      <c r="KML813" s="201"/>
      <c r="KMM813" s="201"/>
      <c r="KMN813" s="201"/>
      <c r="KMO813" s="201"/>
      <c r="KMP813" s="201"/>
      <c r="KMQ813" s="201"/>
      <c r="KMR813" s="201"/>
      <c r="KMS813" s="201"/>
      <c r="KMT813" s="201"/>
      <c r="KMU813" s="201"/>
      <c r="KMV813" s="201"/>
      <c r="KMW813" s="201"/>
      <c r="KMX813" s="201"/>
      <c r="KMY813" s="201"/>
      <c r="KMZ813" s="201"/>
      <c r="KNA813" s="201"/>
      <c r="KNB813" s="201"/>
      <c r="KNC813" s="201"/>
      <c r="KND813" s="201"/>
      <c r="KNE813" s="201"/>
      <c r="KNF813" s="201"/>
      <c r="KNG813" s="201"/>
      <c r="KNH813" s="201"/>
      <c r="KNI813" s="201"/>
      <c r="KNJ813" s="201"/>
      <c r="KNK813" s="201"/>
      <c r="KNL813" s="201"/>
      <c r="KNM813" s="201"/>
      <c r="KNN813" s="201"/>
      <c r="KNO813" s="201"/>
      <c r="KNP813" s="201"/>
      <c r="KNQ813" s="201"/>
      <c r="KNR813" s="201"/>
      <c r="KNS813" s="201"/>
      <c r="KNT813" s="201"/>
      <c r="KNU813" s="201"/>
      <c r="KNV813" s="201"/>
      <c r="KNW813" s="201"/>
      <c r="KNX813" s="201"/>
      <c r="KNY813" s="201"/>
      <c r="KNZ813" s="201"/>
      <c r="KOA813" s="201"/>
      <c r="KOB813" s="201"/>
      <c r="KOC813" s="201"/>
      <c r="KOD813" s="201"/>
      <c r="KOE813" s="201"/>
      <c r="KOF813" s="201"/>
      <c r="KOG813" s="201"/>
      <c r="KOH813" s="201"/>
      <c r="KOI813" s="201"/>
      <c r="KOJ813" s="201"/>
      <c r="KOK813" s="201"/>
      <c r="KOL813" s="201"/>
      <c r="KOM813" s="201"/>
      <c r="KON813" s="201"/>
      <c r="KOO813" s="201"/>
      <c r="KOP813" s="201"/>
      <c r="KOQ813" s="201"/>
      <c r="KOR813" s="201"/>
      <c r="KOS813" s="201"/>
      <c r="KOT813" s="201"/>
      <c r="KOU813" s="201"/>
      <c r="KOV813" s="201"/>
      <c r="KOW813" s="201"/>
      <c r="KOX813" s="201"/>
      <c r="KOY813" s="201"/>
      <c r="KOZ813" s="201"/>
      <c r="KPA813" s="201"/>
      <c r="KPB813" s="201"/>
      <c r="KPC813" s="201"/>
      <c r="KPD813" s="201"/>
      <c r="KPE813" s="201"/>
      <c r="KPF813" s="201"/>
      <c r="KPG813" s="201"/>
      <c r="KPH813" s="201"/>
      <c r="KPI813" s="201"/>
      <c r="KPJ813" s="201"/>
      <c r="KPK813" s="201"/>
      <c r="KPL813" s="201"/>
      <c r="KPM813" s="201"/>
      <c r="KPN813" s="201"/>
      <c r="KPO813" s="201"/>
      <c r="KPP813" s="201"/>
      <c r="KPQ813" s="201"/>
      <c r="KPR813" s="201"/>
      <c r="KPS813" s="201"/>
      <c r="KPT813" s="201"/>
      <c r="KPU813" s="201"/>
      <c r="KPV813" s="201"/>
      <c r="KPW813" s="201"/>
      <c r="KPX813" s="201"/>
      <c r="KPY813" s="201"/>
      <c r="KPZ813" s="201"/>
      <c r="KQA813" s="201"/>
      <c r="KQB813" s="201"/>
      <c r="KQC813" s="201"/>
      <c r="KQD813" s="201"/>
      <c r="KQE813" s="201"/>
      <c r="KQF813" s="201"/>
      <c r="KQG813" s="201"/>
      <c r="KQH813" s="201"/>
      <c r="KQI813" s="201"/>
      <c r="KQJ813" s="201"/>
      <c r="KQK813" s="201"/>
      <c r="KQL813" s="201"/>
      <c r="KQM813" s="201"/>
      <c r="KQN813" s="201"/>
      <c r="KQO813" s="201"/>
      <c r="KQP813" s="201"/>
      <c r="KQQ813" s="201"/>
      <c r="KQR813" s="201"/>
      <c r="KQS813" s="201"/>
      <c r="KQT813" s="201"/>
      <c r="KQU813" s="201"/>
      <c r="KQV813" s="201"/>
      <c r="KQW813" s="201"/>
      <c r="KQX813" s="201"/>
      <c r="KQY813" s="201"/>
      <c r="KQZ813" s="201"/>
      <c r="KRA813" s="201"/>
      <c r="KRB813" s="201"/>
      <c r="KRC813" s="201"/>
      <c r="KRD813" s="201"/>
      <c r="KRE813" s="201"/>
      <c r="KRF813" s="201"/>
      <c r="KRG813" s="201"/>
      <c r="KRH813" s="201"/>
      <c r="KRI813" s="201"/>
      <c r="KRJ813" s="201"/>
      <c r="KRK813" s="201"/>
      <c r="KRL813" s="201"/>
      <c r="KRM813" s="201"/>
      <c r="KRN813" s="201"/>
      <c r="KRO813" s="201"/>
      <c r="KRP813" s="201"/>
      <c r="KRQ813" s="201"/>
      <c r="KRR813" s="201"/>
      <c r="KRS813" s="201"/>
      <c r="KRT813" s="201"/>
      <c r="KRU813" s="201"/>
      <c r="KRV813" s="201"/>
      <c r="KRW813" s="201"/>
      <c r="KRX813" s="201"/>
      <c r="KRY813" s="201"/>
      <c r="KRZ813" s="201"/>
      <c r="KSA813" s="201"/>
      <c r="KSB813" s="201"/>
      <c r="KSC813" s="201"/>
      <c r="KSD813" s="201"/>
      <c r="KSE813" s="201"/>
      <c r="KSF813" s="201"/>
      <c r="KSG813" s="201"/>
      <c r="KSH813" s="201"/>
      <c r="KSI813" s="201"/>
      <c r="KSJ813" s="201"/>
      <c r="KSK813" s="201"/>
      <c r="KSL813" s="201"/>
      <c r="KSM813" s="201"/>
      <c r="KSN813" s="201"/>
      <c r="KSO813" s="201"/>
      <c r="KSP813" s="201"/>
      <c r="KSQ813" s="201"/>
      <c r="KSR813" s="201"/>
      <c r="KSS813" s="201"/>
      <c r="KST813" s="201"/>
      <c r="KSU813" s="201"/>
      <c r="KSV813" s="201"/>
      <c r="KSW813" s="201"/>
      <c r="KSX813" s="201"/>
      <c r="KSY813" s="201"/>
      <c r="KSZ813" s="201"/>
      <c r="KTA813" s="201"/>
      <c r="KTB813" s="201"/>
      <c r="KTC813" s="201"/>
      <c r="KTD813" s="201"/>
      <c r="KTE813" s="201"/>
      <c r="KTF813" s="201"/>
      <c r="KTG813" s="201"/>
      <c r="KTH813" s="201"/>
      <c r="KTI813" s="201"/>
      <c r="KTJ813" s="201"/>
      <c r="KTK813" s="201"/>
      <c r="KTL813" s="201"/>
      <c r="KTM813" s="201"/>
      <c r="KTN813" s="201"/>
      <c r="KTO813" s="201"/>
      <c r="KTP813" s="201"/>
      <c r="KTQ813" s="201"/>
      <c r="KTR813" s="201"/>
      <c r="KTS813" s="201"/>
      <c r="KTT813" s="201"/>
      <c r="KTU813" s="201"/>
      <c r="KTV813" s="201"/>
      <c r="KTW813" s="201"/>
      <c r="KTX813" s="201"/>
      <c r="KTY813" s="201"/>
      <c r="KTZ813" s="201"/>
      <c r="KUA813" s="201"/>
      <c r="KUB813" s="201"/>
      <c r="KUC813" s="201"/>
      <c r="KUD813" s="201"/>
      <c r="KUE813" s="201"/>
      <c r="KUF813" s="201"/>
      <c r="KUG813" s="201"/>
      <c r="KUH813" s="201"/>
      <c r="KUI813" s="201"/>
      <c r="KUJ813" s="201"/>
      <c r="KUK813" s="201"/>
      <c r="KUL813" s="201"/>
      <c r="KUM813" s="201"/>
      <c r="KUN813" s="201"/>
      <c r="KUO813" s="201"/>
      <c r="KUP813" s="201"/>
      <c r="KUQ813" s="201"/>
      <c r="KUR813" s="201"/>
      <c r="KUS813" s="201"/>
      <c r="KUT813" s="201"/>
      <c r="KUU813" s="201"/>
      <c r="KUV813" s="201"/>
      <c r="KUW813" s="201"/>
      <c r="KUX813" s="201"/>
      <c r="KUY813" s="201"/>
      <c r="KUZ813" s="201"/>
      <c r="KVA813" s="201"/>
      <c r="KVB813" s="201"/>
      <c r="KVC813" s="201"/>
      <c r="KVD813" s="201"/>
      <c r="KVE813" s="201"/>
      <c r="KVF813" s="201"/>
      <c r="KVG813" s="201"/>
      <c r="KVH813" s="201"/>
      <c r="KVI813" s="201"/>
      <c r="KVJ813" s="201"/>
      <c r="KVK813" s="201"/>
      <c r="KVL813" s="201"/>
      <c r="KVM813" s="201"/>
      <c r="KVN813" s="201"/>
      <c r="KVO813" s="201"/>
      <c r="KVP813" s="201"/>
      <c r="KVQ813" s="201"/>
      <c r="KVR813" s="201"/>
      <c r="KVS813" s="201"/>
      <c r="KVT813" s="201"/>
      <c r="KVU813" s="201"/>
      <c r="KVV813" s="201"/>
      <c r="KVW813" s="201"/>
      <c r="KVX813" s="201"/>
      <c r="KVY813" s="201"/>
      <c r="KVZ813" s="201"/>
      <c r="KWA813" s="201"/>
      <c r="KWB813" s="201"/>
      <c r="KWC813" s="201"/>
      <c r="KWD813" s="201"/>
      <c r="KWE813" s="201"/>
      <c r="KWF813" s="201"/>
      <c r="KWG813" s="201"/>
      <c r="KWH813" s="201"/>
      <c r="KWI813" s="201"/>
      <c r="KWJ813" s="201"/>
      <c r="KWK813" s="201"/>
      <c r="KWL813" s="201"/>
      <c r="KWM813" s="201"/>
      <c r="KWN813" s="201"/>
      <c r="KWO813" s="201"/>
      <c r="KWP813" s="201"/>
      <c r="KWQ813" s="201"/>
      <c r="KWR813" s="201"/>
      <c r="KWS813" s="201"/>
      <c r="KWT813" s="201"/>
      <c r="KWU813" s="201"/>
      <c r="KWV813" s="201"/>
      <c r="KWW813" s="201"/>
      <c r="KWX813" s="201"/>
      <c r="KWY813" s="201"/>
      <c r="KWZ813" s="201"/>
      <c r="KXA813" s="201"/>
      <c r="KXB813" s="201"/>
      <c r="KXC813" s="201"/>
      <c r="KXD813" s="201"/>
      <c r="KXE813" s="201"/>
      <c r="KXF813" s="201"/>
      <c r="KXG813" s="201"/>
      <c r="KXH813" s="201"/>
      <c r="KXI813" s="201"/>
      <c r="KXJ813" s="201"/>
      <c r="KXK813" s="201"/>
      <c r="KXL813" s="201"/>
      <c r="KXM813" s="201"/>
      <c r="KXN813" s="201"/>
      <c r="KXO813" s="201"/>
      <c r="KXP813" s="201"/>
      <c r="KXQ813" s="201"/>
      <c r="KXR813" s="201"/>
      <c r="KXS813" s="201"/>
      <c r="KXT813" s="201"/>
      <c r="KXU813" s="201"/>
      <c r="KXV813" s="201"/>
      <c r="KXW813" s="201"/>
      <c r="KXX813" s="201"/>
      <c r="KXY813" s="201"/>
      <c r="KXZ813" s="201"/>
      <c r="KYA813" s="201"/>
      <c r="KYB813" s="201"/>
      <c r="KYC813" s="201"/>
      <c r="KYD813" s="201"/>
      <c r="KYE813" s="201"/>
      <c r="KYF813" s="201"/>
      <c r="KYG813" s="201"/>
      <c r="KYH813" s="201"/>
      <c r="KYI813" s="201"/>
      <c r="KYJ813" s="201"/>
      <c r="KYK813" s="201"/>
      <c r="KYL813" s="201"/>
      <c r="KYM813" s="201"/>
      <c r="KYN813" s="201"/>
      <c r="KYO813" s="201"/>
      <c r="KYP813" s="201"/>
      <c r="KYQ813" s="201"/>
      <c r="KYR813" s="201"/>
      <c r="KYS813" s="201"/>
      <c r="KYT813" s="201"/>
      <c r="KYU813" s="201"/>
      <c r="KYV813" s="201"/>
      <c r="KYW813" s="201"/>
      <c r="KYX813" s="201"/>
      <c r="KYY813" s="201"/>
      <c r="KYZ813" s="201"/>
      <c r="KZA813" s="201"/>
      <c r="KZB813" s="201"/>
      <c r="KZC813" s="201"/>
      <c r="KZD813" s="201"/>
      <c r="KZE813" s="201"/>
      <c r="KZF813" s="201"/>
      <c r="KZG813" s="201"/>
      <c r="KZH813" s="201"/>
      <c r="KZI813" s="201"/>
      <c r="KZJ813" s="201"/>
      <c r="KZK813" s="201"/>
      <c r="KZL813" s="201"/>
      <c r="KZM813" s="201"/>
      <c r="KZN813" s="201"/>
      <c r="KZO813" s="201"/>
      <c r="KZP813" s="201"/>
      <c r="KZQ813" s="201"/>
      <c r="KZR813" s="201"/>
      <c r="KZS813" s="201"/>
      <c r="KZT813" s="201"/>
      <c r="KZU813" s="201"/>
      <c r="KZV813" s="201"/>
      <c r="KZW813" s="201"/>
      <c r="KZX813" s="201"/>
      <c r="KZY813" s="201"/>
      <c r="KZZ813" s="201"/>
      <c r="LAA813" s="201"/>
      <c r="LAB813" s="201"/>
      <c r="LAC813" s="201"/>
      <c r="LAD813" s="201"/>
      <c r="LAE813" s="201"/>
      <c r="LAF813" s="201"/>
      <c r="LAG813" s="201"/>
      <c r="LAH813" s="201"/>
      <c r="LAI813" s="201"/>
      <c r="LAJ813" s="201"/>
      <c r="LAK813" s="201"/>
      <c r="LAL813" s="201"/>
      <c r="LAM813" s="201"/>
      <c r="LAN813" s="201"/>
      <c r="LAO813" s="201"/>
      <c r="LAP813" s="201"/>
      <c r="LAQ813" s="201"/>
      <c r="LAR813" s="201"/>
      <c r="LAS813" s="201"/>
      <c r="LAT813" s="201"/>
      <c r="LAU813" s="201"/>
      <c r="LAV813" s="201"/>
      <c r="LAW813" s="201"/>
      <c r="LAX813" s="201"/>
      <c r="LAY813" s="201"/>
      <c r="LAZ813" s="201"/>
      <c r="LBA813" s="201"/>
      <c r="LBB813" s="201"/>
      <c r="LBC813" s="201"/>
      <c r="LBD813" s="201"/>
      <c r="LBE813" s="201"/>
      <c r="LBF813" s="201"/>
      <c r="LBG813" s="201"/>
      <c r="LBH813" s="201"/>
      <c r="LBI813" s="201"/>
      <c r="LBJ813" s="201"/>
      <c r="LBK813" s="201"/>
      <c r="LBL813" s="201"/>
      <c r="LBM813" s="201"/>
      <c r="LBN813" s="201"/>
      <c r="LBO813" s="201"/>
      <c r="LBP813" s="201"/>
      <c r="LBQ813" s="201"/>
      <c r="LBR813" s="201"/>
      <c r="LBS813" s="201"/>
      <c r="LBT813" s="201"/>
      <c r="LBU813" s="201"/>
      <c r="LBV813" s="201"/>
      <c r="LBW813" s="201"/>
      <c r="LBX813" s="201"/>
      <c r="LBY813" s="201"/>
      <c r="LBZ813" s="201"/>
      <c r="LCA813" s="201"/>
      <c r="LCB813" s="201"/>
      <c r="LCC813" s="201"/>
      <c r="LCD813" s="201"/>
      <c r="LCE813" s="201"/>
      <c r="LCF813" s="201"/>
      <c r="LCG813" s="201"/>
      <c r="LCH813" s="201"/>
      <c r="LCI813" s="201"/>
      <c r="LCJ813" s="201"/>
      <c r="LCK813" s="201"/>
      <c r="LCL813" s="201"/>
      <c r="LCM813" s="201"/>
      <c r="LCN813" s="201"/>
      <c r="LCO813" s="201"/>
      <c r="LCP813" s="201"/>
      <c r="LCQ813" s="201"/>
      <c r="LCR813" s="201"/>
      <c r="LCS813" s="201"/>
      <c r="LCT813" s="201"/>
      <c r="LCU813" s="201"/>
      <c r="LCV813" s="201"/>
      <c r="LCW813" s="201"/>
      <c r="LCX813" s="201"/>
      <c r="LCY813" s="201"/>
      <c r="LCZ813" s="201"/>
      <c r="LDA813" s="201"/>
      <c r="LDB813" s="201"/>
      <c r="LDC813" s="201"/>
      <c r="LDD813" s="201"/>
      <c r="LDE813" s="201"/>
      <c r="LDF813" s="201"/>
      <c r="LDG813" s="201"/>
      <c r="LDH813" s="201"/>
      <c r="LDI813" s="201"/>
      <c r="LDJ813" s="201"/>
      <c r="LDK813" s="201"/>
      <c r="LDL813" s="201"/>
      <c r="LDM813" s="201"/>
      <c r="LDN813" s="201"/>
      <c r="LDO813" s="201"/>
      <c r="LDP813" s="201"/>
      <c r="LDQ813" s="201"/>
      <c r="LDR813" s="201"/>
      <c r="LDS813" s="201"/>
      <c r="LDT813" s="201"/>
      <c r="LDU813" s="201"/>
      <c r="LDV813" s="201"/>
      <c r="LDW813" s="201"/>
      <c r="LDX813" s="201"/>
      <c r="LDY813" s="201"/>
      <c r="LDZ813" s="201"/>
      <c r="LEA813" s="201"/>
      <c r="LEB813" s="201"/>
      <c r="LEC813" s="201"/>
      <c r="LED813" s="201"/>
      <c r="LEE813" s="201"/>
      <c r="LEF813" s="201"/>
      <c r="LEG813" s="201"/>
      <c r="LEH813" s="201"/>
      <c r="LEI813" s="201"/>
      <c r="LEJ813" s="201"/>
      <c r="LEK813" s="201"/>
      <c r="LEL813" s="201"/>
      <c r="LEM813" s="201"/>
      <c r="LEN813" s="201"/>
      <c r="LEO813" s="201"/>
      <c r="LEP813" s="201"/>
      <c r="LEQ813" s="201"/>
      <c r="LER813" s="201"/>
      <c r="LES813" s="201"/>
      <c r="LET813" s="201"/>
      <c r="LEU813" s="201"/>
      <c r="LEV813" s="201"/>
      <c r="LEW813" s="201"/>
      <c r="LEX813" s="201"/>
      <c r="LEY813" s="201"/>
      <c r="LEZ813" s="201"/>
      <c r="LFA813" s="201"/>
      <c r="LFB813" s="201"/>
      <c r="LFC813" s="201"/>
      <c r="LFD813" s="201"/>
      <c r="LFE813" s="201"/>
      <c r="LFF813" s="201"/>
      <c r="LFG813" s="201"/>
      <c r="LFH813" s="201"/>
      <c r="LFI813" s="201"/>
      <c r="LFJ813" s="201"/>
      <c r="LFK813" s="201"/>
      <c r="LFL813" s="201"/>
      <c r="LFM813" s="201"/>
      <c r="LFN813" s="201"/>
      <c r="LFO813" s="201"/>
      <c r="LFP813" s="201"/>
      <c r="LFQ813" s="201"/>
      <c r="LFR813" s="201"/>
      <c r="LFS813" s="201"/>
      <c r="LFT813" s="201"/>
      <c r="LFU813" s="201"/>
      <c r="LFV813" s="201"/>
      <c r="LFW813" s="201"/>
      <c r="LFX813" s="201"/>
      <c r="LFY813" s="201"/>
      <c r="LFZ813" s="201"/>
      <c r="LGA813" s="201"/>
      <c r="LGB813" s="201"/>
      <c r="LGC813" s="201"/>
      <c r="LGD813" s="201"/>
      <c r="LGE813" s="201"/>
      <c r="LGF813" s="201"/>
      <c r="LGG813" s="201"/>
      <c r="LGH813" s="201"/>
      <c r="LGI813" s="201"/>
      <c r="LGJ813" s="201"/>
      <c r="LGK813" s="201"/>
      <c r="LGL813" s="201"/>
      <c r="LGM813" s="201"/>
      <c r="LGN813" s="201"/>
      <c r="LGO813" s="201"/>
      <c r="LGP813" s="201"/>
      <c r="LGQ813" s="201"/>
      <c r="LGR813" s="201"/>
      <c r="LGS813" s="201"/>
      <c r="LGT813" s="201"/>
      <c r="LGU813" s="201"/>
      <c r="LGV813" s="201"/>
      <c r="LGW813" s="201"/>
      <c r="LGX813" s="201"/>
      <c r="LGY813" s="201"/>
      <c r="LGZ813" s="201"/>
      <c r="LHA813" s="201"/>
      <c r="LHB813" s="201"/>
      <c r="LHC813" s="201"/>
      <c r="LHD813" s="201"/>
      <c r="LHE813" s="201"/>
      <c r="LHF813" s="201"/>
      <c r="LHG813" s="201"/>
      <c r="LHH813" s="201"/>
      <c r="LHI813" s="201"/>
      <c r="LHJ813" s="201"/>
      <c r="LHK813" s="201"/>
      <c r="LHL813" s="201"/>
      <c r="LHM813" s="201"/>
      <c r="LHN813" s="201"/>
      <c r="LHO813" s="201"/>
      <c r="LHP813" s="201"/>
      <c r="LHQ813" s="201"/>
      <c r="LHR813" s="201"/>
      <c r="LHS813" s="201"/>
      <c r="LHT813" s="201"/>
      <c r="LHU813" s="201"/>
      <c r="LHV813" s="201"/>
      <c r="LHW813" s="201"/>
      <c r="LHX813" s="201"/>
      <c r="LHY813" s="201"/>
      <c r="LHZ813" s="201"/>
      <c r="LIA813" s="201"/>
      <c r="LIB813" s="201"/>
      <c r="LIC813" s="201"/>
      <c r="LID813" s="201"/>
      <c r="LIE813" s="201"/>
      <c r="LIF813" s="201"/>
      <c r="LIG813" s="201"/>
      <c r="LIH813" s="201"/>
      <c r="LII813" s="201"/>
      <c r="LIJ813" s="201"/>
      <c r="LIK813" s="201"/>
      <c r="LIL813" s="201"/>
      <c r="LIM813" s="201"/>
      <c r="LIN813" s="201"/>
      <c r="LIO813" s="201"/>
      <c r="LIP813" s="201"/>
      <c r="LIQ813" s="201"/>
      <c r="LIR813" s="201"/>
      <c r="LIS813" s="201"/>
      <c r="LIT813" s="201"/>
      <c r="LIU813" s="201"/>
      <c r="LIV813" s="201"/>
      <c r="LIW813" s="201"/>
      <c r="LIX813" s="201"/>
      <c r="LIY813" s="201"/>
      <c r="LIZ813" s="201"/>
      <c r="LJA813" s="201"/>
      <c r="LJB813" s="201"/>
      <c r="LJC813" s="201"/>
      <c r="LJD813" s="201"/>
      <c r="LJE813" s="201"/>
      <c r="LJF813" s="201"/>
      <c r="LJG813" s="201"/>
      <c r="LJH813" s="201"/>
      <c r="LJI813" s="201"/>
      <c r="LJJ813" s="201"/>
      <c r="LJK813" s="201"/>
      <c r="LJL813" s="201"/>
      <c r="LJM813" s="201"/>
      <c r="LJN813" s="201"/>
      <c r="LJO813" s="201"/>
      <c r="LJP813" s="201"/>
      <c r="LJQ813" s="201"/>
      <c r="LJR813" s="201"/>
      <c r="LJS813" s="201"/>
      <c r="LJT813" s="201"/>
      <c r="LJU813" s="201"/>
      <c r="LJV813" s="201"/>
      <c r="LJW813" s="201"/>
      <c r="LJX813" s="201"/>
      <c r="LJY813" s="201"/>
      <c r="LJZ813" s="201"/>
      <c r="LKA813" s="201"/>
      <c r="LKB813" s="201"/>
      <c r="LKC813" s="201"/>
      <c r="LKD813" s="201"/>
      <c r="LKE813" s="201"/>
      <c r="LKF813" s="201"/>
      <c r="LKG813" s="201"/>
      <c r="LKH813" s="201"/>
      <c r="LKI813" s="201"/>
      <c r="LKJ813" s="201"/>
      <c r="LKK813" s="201"/>
      <c r="LKL813" s="201"/>
      <c r="LKM813" s="201"/>
      <c r="LKN813" s="201"/>
      <c r="LKO813" s="201"/>
      <c r="LKP813" s="201"/>
      <c r="LKQ813" s="201"/>
      <c r="LKR813" s="201"/>
      <c r="LKS813" s="201"/>
      <c r="LKT813" s="201"/>
      <c r="LKU813" s="201"/>
      <c r="LKV813" s="201"/>
      <c r="LKW813" s="201"/>
      <c r="LKX813" s="201"/>
      <c r="LKY813" s="201"/>
      <c r="LKZ813" s="201"/>
      <c r="LLA813" s="201"/>
      <c r="LLB813" s="201"/>
      <c r="LLC813" s="201"/>
      <c r="LLD813" s="201"/>
      <c r="LLE813" s="201"/>
      <c r="LLF813" s="201"/>
      <c r="LLG813" s="201"/>
      <c r="LLH813" s="201"/>
      <c r="LLI813" s="201"/>
      <c r="LLJ813" s="201"/>
      <c r="LLK813" s="201"/>
      <c r="LLL813" s="201"/>
      <c r="LLM813" s="201"/>
      <c r="LLN813" s="201"/>
      <c r="LLO813" s="201"/>
      <c r="LLP813" s="201"/>
      <c r="LLQ813" s="201"/>
      <c r="LLR813" s="201"/>
      <c r="LLS813" s="201"/>
      <c r="LLT813" s="201"/>
      <c r="LLU813" s="201"/>
      <c r="LLV813" s="201"/>
      <c r="LLW813" s="201"/>
      <c r="LLX813" s="201"/>
      <c r="LLY813" s="201"/>
      <c r="LLZ813" s="201"/>
      <c r="LMA813" s="201"/>
      <c r="LMB813" s="201"/>
      <c r="LMC813" s="201"/>
      <c r="LMD813" s="201"/>
      <c r="LME813" s="201"/>
      <c r="LMF813" s="201"/>
      <c r="LMG813" s="201"/>
      <c r="LMH813" s="201"/>
      <c r="LMI813" s="201"/>
      <c r="LMJ813" s="201"/>
      <c r="LMK813" s="201"/>
      <c r="LML813" s="201"/>
      <c r="LMM813" s="201"/>
      <c r="LMN813" s="201"/>
      <c r="LMO813" s="201"/>
      <c r="LMP813" s="201"/>
      <c r="LMQ813" s="201"/>
      <c r="LMR813" s="201"/>
      <c r="LMS813" s="201"/>
      <c r="LMT813" s="201"/>
      <c r="LMU813" s="201"/>
      <c r="LMV813" s="201"/>
      <c r="LMW813" s="201"/>
      <c r="LMX813" s="201"/>
      <c r="LMY813" s="201"/>
      <c r="LMZ813" s="201"/>
      <c r="LNA813" s="201"/>
      <c r="LNB813" s="201"/>
      <c r="LNC813" s="201"/>
      <c r="LND813" s="201"/>
      <c r="LNE813" s="201"/>
      <c r="LNF813" s="201"/>
      <c r="LNG813" s="201"/>
      <c r="LNH813" s="201"/>
      <c r="LNI813" s="201"/>
      <c r="LNJ813" s="201"/>
      <c r="LNK813" s="201"/>
      <c r="LNL813" s="201"/>
      <c r="LNM813" s="201"/>
      <c r="LNN813" s="201"/>
      <c r="LNO813" s="201"/>
      <c r="LNP813" s="201"/>
      <c r="LNQ813" s="201"/>
      <c r="LNR813" s="201"/>
      <c r="LNS813" s="201"/>
      <c r="LNT813" s="201"/>
      <c r="LNU813" s="201"/>
      <c r="LNV813" s="201"/>
      <c r="LNW813" s="201"/>
      <c r="LNX813" s="201"/>
      <c r="LNY813" s="201"/>
      <c r="LNZ813" s="201"/>
      <c r="LOA813" s="201"/>
      <c r="LOB813" s="201"/>
      <c r="LOC813" s="201"/>
      <c r="LOD813" s="201"/>
      <c r="LOE813" s="201"/>
      <c r="LOF813" s="201"/>
      <c r="LOG813" s="201"/>
      <c r="LOH813" s="201"/>
      <c r="LOI813" s="201"/>
      <c r="LOJ813" s="201"/>
      <c r="LOK813" s="201"/>
      <c r="LOL813" s="201"/>
      <c r="LOM813" s="201"/>
      <c r="LON813" s="201"/>
      <c r="LOO813" s="201"/>
      <c r="LOP813" s="201"/>
      <c r="LOQ813" s="201"/>
      <c r="LOR813" s="201"/>
      <c r="LOS813" s="201"/>
      <c r="LOT813" s="201"/>
      <c r="LOU813" s="201"/>
      <c r="LOV813" s="201"/>
      <c r="LOW813" s="201"/>
      <c r="LOX813" s="201"/>
      <c r="LOY813" s="201"/>
      <c r="LOZ813" s="201"/>
      <c r="LPA813" s="201"/>
      <c r="LPB813" s="201"/>
      <c r="LPC813" s="201"/>
      <c r="LPD813" s="201"/>
      <c r="LPE813" s="201"/>
      <c r="LPF813" s="201"/>
      <c r="LPG813" s="201"/>
      <c r="LPH813" s="201"/>
      <c r="LPI813" s="201"/>
      <c r="LPJ813" s="201"/>
      <c r="LPK813" s="201"/>
      <c r="LPL813" s="201"/>
      <c r="LPM813" s="201"/>
      <c r="LPN813" s="201"/>
      <c r="LPO813" s="201"/>
      <c r="LPP813" s="201"/>
      <c r="LPQ813" s="201"/>
      <c r="LPR813" s="201"/>
      <c r="LPS813" s="201"/>
      <c r="LPT813" s="201"/>
      <c r="LPU813" s="201"/>
      <c r="LPV813" s="201"/>
      <c r="LPW813" s="201"/>
      <c r="LPX813" s="201"/>
      <c r="LPY813" s="201"/>
      <c r="LPZ813" s="201"/>
      <c r="LQA813" s="201"/>
      <c r="LQB813" s="201"/>
      <c r="LQC813" s="201"/>
      <c r="LQD813" s="201"/>
      <c r="LQE813" s="201"/>
      <c r="LQF813" s="201"/>
      <c r="LQG813" s="201"/>
      <c r="LQH813" s="201"/>
      <c r="LQI813" s="201"/>
      <c r="LQJ813" s="201"/>
      <c r="LQK813" s="201"/>
      <c r="LQL813" s="201"/>
      <c r="LQM813" s="201"/>
      <c r="LQN813" s="201"/>
      <c r="LQO813" s="201"/>
      <c r="LQP813" s="201"/>
      <c r="LQQ813" s="201"/>
      <c r="LQR813" s="201"/>
      <c r="LQS813" s="201"/>
      <c r="LQT813" s="201"/>
      <c r="LQU813" s="201"/>
      <c r="LQV813" s="201"/>
      <c r="LQW813" s="201"/>
      <c r="LQX813" s="201"/>
      <c r="LQY813" s="201"/>
      <c r="LQZ813" s="201"/>
      <c r="LRA813" s="201"/>
      <c r="LRB813" s="201"/>
      <c r="LRC813" s="201"/>
      <c r="LRD813" s="201"/>
      <c r="LRE813" s="201"/>
      <c r="LRF813" s="201"/>
      <c r="LRG813" s="201"/>
      <c r="LRH813" s="201"/>
      <c r="LRI813" s="201"/>
      <c r="LRJ813" s="201"/>
      <c r="LRK813" s="201"/>
      <c r="LRL813" s="201"/>
      <c r="LRM813" s="201"/>
      <c r="LRN813" s="201"/>
      <c r="LRO813" s="201"/>
      <c r="LRP813" s="201"/>
      <c r="LRQ813" s="201"/>
      <c r="LRR813" s="201"/>
      <c r="LRS813" s="201"/>
      <c r="LRT813" s="201"/>
      <c r="LRU813" s="201"/>
      <c r="LRV813" s="201"/>
      <c r="LRW813" s="201"/>
      <c r="LRX813" s="201"/>
      <c r="LRY813" s="201"/>
      <c r="LRZ813" s="201"/>
      <c r="LSA813" s="201"/>
      <c r="LSB813" s="201"/>
      <c r="LSC813" s="201"/>
      <c r="LSD813" s="201"/>
      <c r="LSE813" s="201"/>
      <c r="LSF813" s="201"/>
      <c r="LSG813" s="201"/>
      <c r="LSH813" s="201"/>
      <c r="LSI813" s="201"/>
      <c r="LSJ813" s="201"/>
      <c r="LSK813" s="201"/>
      <c r="LSL813" s="201"/>
      <c r="LSM813" s="201"/>
      <c r="LSN813" s="201"/>
      <c r="LSO813" s="201"/>
      <c r="LSP813" s="201"/>
      <c r="LSQ813" s="201"/>
      <c r="LSR813" s="201"/>
      <c r="LSS813" s="201"/>
      <c r="LST813" s="201"/>
      <c r="LSU813" s="201"/>
      <c r="LSV813" s="201"/>
      <c r="LSW813" s="201"/>
      <c r="LSX813" s="201"/>
      <c r="LSY813" s="201"/>
      <c r="LSZ813" s="201"/>
      <c r="LTA813" s="201"/>
      <c r="LTB813" s="201"/>
      <c r="LTC813" s="201"/>
      <c r="LTD813" s="201"/>
      <c r="LTE813" s="201"/>
      <c r="LTF813" s="201"/>
      <c r="LTG813" s="201"/>
      <c r="LTH813" s="201"/>
      <c r="LTI813" s="201"/>
      <c r="LTJ813" s="201"/>
      <c r="LTK813" s="201"/>
      <c r="LTL813" s="201"/>
      <c r="LTM813" s="201"/>
      <c r="LTN813" s="201"/>
      <c r="LTO813" s="201"/>
      <c r="LTP813" s="201"/>
      <c r="LTQ813" s="201"/>
      <c r="LTR813" s="201"/>
      <c r="LTS813" s="201"/>
      <c r="LTT813" s="201"/>
      <c r="LTU813" s="201"/>
      <c r="LTV813" s="201"/>
      <c r="LTW813" s="201"/>
      <c r="LTX813" s="201"/>
      <c r="LTY813" s="201"/>
      <c r="LTZ813" s="201"/>
      <c r="LUA813" s="201"/>
      <c r="LUB813" s="201"/>
      <c r="LUC813" s="201"/>
      <c r="LUD813" s="201"/>
      <c r="LUE813" s="201"/>
      <c r="LUF813" s="201"/>
      <c r="LUG813" s="201"/>
      <c r="LUH813" s="201"/>
      <c r="LUI813" s="201"/>
      <c r="LUJ813" s="201"/>
      <c r="LUK813" s="201"/>
      <c r="LUL813" s="201"/>
      <c r="LUM813" s="201"/>
      <c r="LUN813" s="201"/>
      <c r="LUO813" s="201"/>
      <c r="LUP813" s="201"/>
      <c r="LUQ813" s="201"/>
      <c r="LUR813" s="201"/>
      <c r="LUS813" s="201"/>
      <c r="LUT813" s="201"/>
      <c r="LUU813" s="201"/>
      <c r="LUV813" s="201"/>
      <c r="LUW813" s="201"/>
      <c r="LUX813" s="201"/>
      <c r="LUY813" s="201"/>
      <c r="LUZ813" s="201"/>
      <c r="LVA813" s="201"/>
      <c r="LVB813" s="201"/>
      <c r="LVC813" s="201"/>
      <c r="LVD813" s="201"/>
      <c r="LVE813" s="201"/>
      <c r="LVF813" s="201"/>
      <c r="LVG813" s="201"/>
      <c r="LVH813" s="201"/>
      <c r="LVI813" s="201"/>
      <c r="LVJ813" s="201"/>
      <c r="LVK813" s="201"/>
      <c r="LVL813" s="201"/>
      <c r="LVM813" s="201"/>
      <c r="LVN813" s="201"/>
      <c r="LVO813" s="201"/>
      <c r="LVP813" s="201"/>
      <c r="LVQ813" s="201"/>
      <c r="LVR813" s="201"/>
      <c r="LVS813" s="201"/>
      <c r="LVT813" s="201"/>
      <c r="LVU813" s="201"/>
      <c r="LVV813" s="201"/>
      <c r="LVW813" s="201"/>
      <c r="LVX813" s="201"/>
      <c r="LVY813" s="201"/>
      <c r="LVZ813" s="201"/>
      <c r="LWA813" s="201"/>
      <c r="LWB813" s="201"/>
      <c r="LWC813" s="201"/>
      <c r="LWD813" s="201"/>
      <c r="LWE813" s="201"/>
      <c r="LWF813" s="201"/>
      <c r="LWG813" s="201"/>
      <c r="LWH813" s="201"/>
      <c r="LWI813" s="201"/>
      <c r="LWJ813" s="201"/>
      <c r="LWK813" s="201"/>
      <c r="LWL813" s="201"/>
      <c r="LWM813" s="201"/>
      <c r="LWN813" s="201"/>
      <c r="LWO813" s="201"/>
      <c r="LWP813" s="201"/>
      <c r="LWQ813" s="201"/>
      <c r="LWR813" s="201"/>
      <c r="LWS813" s="201"/>
      <c r="LWT813" s="201"/>
      <c r="LWU813" s="201"/>
      <c r="LWV813" s="201"/>
      <c r="LWW813" s="201"/>
      <c r="LWX813" s="201"/>
      <c r="LWY813" s="201"/>
      <c r="LWZ813" s="201"/>
      <c r="LXA813" s="201"/>
      <c r="LXB813" s="201"/>
      <c r="LXC813" s="201"/>
      <c r="LXD813" s="201"/>
      <c r="LXE813" s="201"/>
      <c r="LXF813" s="201"/>
      <c r="LXG813" s="201"/>
      <c r="LXH813" s="201"/>
      <c r="LXI813" s="201"/>
      <c r="LXJ813" s="201"/>
      <c r="LXK813" s="201"/>
      <c r="LXL813" s="201"/>
      <c r="LXM813" s="201"/>
      <c r="LXN813" s="201"/>
      <c r="LXO813" s="201"/>
      <c r="LXP813" s="201"/>
      <c r="LXQ813" s="201"/>
      <c r="LXR813" s="201"/>
      <c r="LXS813" s="201"/>
      <c r="LXT813" s="201"/>
      <c r="LXU813" s="201"/>
      <c r="LXV813" s="201"/>
      <c r="LXW813" s="201"/>
      <c r="LXX813" s="201"/>
      <c r="LXY813" s="201"/>
      <c r="LXZ813" s="201"/>
      <c r="LYA813" s="201"/>
      <c r="LYB813" s="201"/>
      <c r="LYC813" s="201"/>
      <c r="LYD813" s="201"/>
      <c r="LYE813" s="201"/>
      <c r="LYF813" s="201"/>
      <c r="LYG813" s="201"/>
      <c r="LYH813" s="201"/>
      <c r="LYI813" s="201"/>
      <c r="LYJ813" s="201"/>
      <c r="LYK813" s="201"/>
      <c r="LYL813" s="201"/>
      <c r="LYM813" s="201"/>
      <c r="LYN813" s="201"/>
      <c r="LYO813" s="201"/>
      <c r="LYP813" s="201"/>
      <c r="LYQ813" s="201"/>
      <c r="LYR813" s="201"/>
      <c r="LYS813" s="201"/>
      <c r="LYT813" s="201"/>
      <c r="LYU813" s="201"/>
      <c r="LYV813" s="201"/>
      <c r="LYW813" s="201"/>
      <c r="LYX813" s="201"/>
      <c r="LYY813" s="201"/>
      <c r="LYZ813" s="201"/>
      <c r="LZA813" s="201"/>
      <c r="LZB813" s="201"/>
      <c r="LZC813" s="201"/>
      <c r="LZD813" s="201"/>
      <c r="LZE813" s="201"/>
      <c r="LZF813" s="201"/>
      <c r="LZG813" s="201"/>
      <c r="LZH813" s="201"/>
      <c r="LZI813" s="201"/>
      <c r="LZJ813" s="201"/>
      <c r="LZK813" s="201"/>
      <c r="LZL813" s="201"/>
      <c r="LZM813" s="201"/>
      <c r="LZN813" s="201"/>
      <c r="LZO813" s="201"/>
      <c r="LZP813" s="201"/>
      <c r="LZQ813" s="201"/>
      <c r="LZR813" s="201"/>
      <c r="LZS813" s="201"/>
      <c r="LZT813" s="201"/>
      <c r="LZU813" s="201"/>
      <c r="LZV813" s="201"/>
      <c r="LZW813" s="201"/>
      <c r="LZX813" s="201"/>
      <c r="LZY813" s="201"/>
      <c r="LZZ813" s="201"/>
      <c r="MAA813" s="201"/>
      <c r="MAB813" s="201"/>
      <c r="MAC813" s="201"/>
      <c r="MAD813" s="201"/>
      <c r="MAE813" s="201"/>
      <c r="MAF813" s="201"/>
      <c r="MAG813" s="201"/>
      <c r="MAH813" s="201"/>
      <c r="MAI813" s="201"/>
      <c r="MAJ813" s="201"/>
      <c r="MAK813" s="201"/>
      <c r="MAL813" s="201"/>
      <c r="MAM813" s="201"/>
      <c r="MAN813" s="201"/>
      <c r="MAO813" s="201"/>
      <c r="MAP813" s="201"/>
      <c r="MAQ813" s="201"/>
      <c r="MAR813" s="201"/>
      <c r="MAS813" s="201"/>
      <c r="MAT813" s="201"/>
      <c r="MAU813" s="201"/>
      <c r="MAV813" s="201"/>
      <c r="MAW813" s="201"/>
      <c r="MAX813" s="201"/>
      <c r="MAY813" s="201"/>
      <c r="MAZ813" s="201"/>
      <c r="MBA813" s="201"/>
      <c r="MBB813" s="201"/>
      <c r="MBC813" s="201"/>
      <c r="MBD813" s="201"/>
      <c r="MBE813" s="201"/>
      <c r="MBF813" s="201"/>
      <c r="MBG813" s="201"/>
      <c r="MBH813" s="201"/>
      <c r="MBI813" s="201"/>
      <c r="MBJ813" s="201"/>
      <c r="MBK813" s="201"/>
      <c r="MBL813" s="201"/>
      <c r="MBM813" s="201"/>
      <c r="MBN813" s="201"/>
      <c r="MBO813" s="201"/>
      <c r="MBP813" s="201"/>
      <c r="MBQ813" s="201"/>
      <c r="MBR813" s="201"/>
      <c r="MBS813" s="201"/>
      <c r="MBT813" s="201"/>
      <c r="MBU813" s="201"/>
      <c r="MBV813" s="201"/>
      <c r="MBW813" s="201"/>
      <c r="MBX813" s="201"/>
      <c r="MBY813" s="201"/>
      <c r="MBZ813" s="201"/>
      <c r="MCA813" s="201"/>
      <c r="MCB813" s="201"/>
      <c r="MCC813" s="201"/>
      <c r="MCD813" s="201"/>
      <c r="MCE813" s="201"/>
      <c r="MCF813" s="201"/>
      <c r="MCG813" s="201"/>
      <c r="MCH813" s="201"/>
      <c r="MCI813" s="201"/>
      <c r="MCJ813" s="201"/>
      <c r="MCK813" s="201"/>
      <c r="MCL813" s="201"/>
      <c r="MCM813" s="201"/>
      <c r="MCN813" s="201"/>
      <c r="MCO813" s="201"/>
      <c r="MCP813" s="201"/>
      <c r="MCQ813" s="201"/>
      <c r="MCR813" s="201"/>
      <c r="MCS813" s="201"/>
      <c r="MCT813" s="201"/>
      <c r="MCU813" s="201"/>
      <c r="MCV813" s="201"/>
      <c r="MCW813" s="201"/>
      <c r="MCX813" s="201"/>
      <c r="MCY813" s="201"/>
      <c r="MCZ813" s="201"/>
      <c r="MDA813" s="201"/>
      <c r="MDB813" s="201"/>
      <c r="MDC813" s="201"/>
      <c r="MDD813" s="201"/>
      <c r="MDE813" s="201"/>
      <c r="MDF813" s="201"/>
      <c r="MDG813" s="201"/>
      <c r="MDH813" s="201"/>
      <c r="MDI813" s="201"/>
      <c r="MDJ813" s="201"/>
      <c r="MDK813" s="201"/>
      <c r="MDL813" s="201"/>
      <c r="MDM813" s="201"/>
      <c r="MDN813" s="201"/>
      <c r="MDO813" s="201"/>
      <c r="MDP813" s="201"/>
      <c r="MDQ813" s="201"/>
      <c r="MDR813" s="201"/>
      <c r="MDS813" s="201"/>
      <c r="MDT813" s="201"/>
      <c r="MDU813" s="201"/>
      <c r="MDV813" s="201"/>
      <c r="MDW813" s="201"/>
      <c r="MDX813" s="201"/>
      <c r="MDY813" s="201"/>
      <c r="MDZ813" s="201"/>
      <c r="MEA813" s="201"/>
      <c r="MEB813" s="201"/>
      <c r="MEC813" s="201"/>
      <c r="MED813" s="201"/>
      <c r="MEE813" s="201"/>
      <c r="MEF813" s="201"/>
      <c r="MEG813" s="201"/>
      <c r="MEH813" s="201"/>
      <c r="MEI813" s="201"/>
      <c r="MEJ813" s="201"/>
      <c r="MEK813" s="201"/>
      <c r="MEL813" s="201"/>
      <c r="MEM813" s="201"/>
      <c r="MEN813" s="201"/>
      <c r="MEO813" s="201"/>
      <c r="MEP813" s="201"/>
      <c r="MEQ813" s="201"/>
      <c r="MER813" s="201"/>
      <c r="MES813" s="201"/>
      <c r="MET813" s="201"/>
      <c r="MEU813" s="201"/>
      <c r="MEV813" s="201"/>
      <c r="MEW813" s="201"/>
      <c r="MEX813" s="201"/>
      <c r="MEY813" s="201"/>
      <c r="MEZ813" s="201"/>
      <c r="MFA813" s="201"/>
      <c r="MFB813" s="201"/>
      <c r="MFC813" s="201"/>
      <c r="MFD813" s="201"/>
      <c r="MFE813" s="201"/>
      <c r="MFF813" s="201"/>
      <c r="MFG813" s="201"/>
      <c r="MFH813" s="201"/>
      <c r="MFI813" s="201"/>
      <c r="MFJ813" s="201"/>
      <c r="MFK813" s="201"/>
      <c r="MFL813" s="201"/>
      <c r="MFM813" s="201"/>
      <c r="MFN813" s="201"/>
      <c r="MFO813" s="201"/>
      <c r="MFP813" s="201"/>
      <c r="MFQ813" s="201"/>
      <c r="MFR813" s="201"/>
      <c r="MFS813" s="201"/>
      <c r="MFT813" s="201"/>
      <c r="MFU813" s="201"/>
      <c r="MFV813" s="201"/>
      <c r="MFW813" s="201"/>
      <c r="MFX813" s="201"/>
      <c r="MFY813" s="201"/>
      <c r="MFZ813" s="201"/>
      <c r="MGA813" s="201"/>
      <c r="MGB813" s="201"/>
      <c r="MGC813" s="201"/>
      <c r="MGD813" s="201"/>
      <c r="MGE813" s="201"/>
      <c r="MGF813" s="201"/>
      <c r="MGG813" s="201"/>
      <c r="MGH813" s="201"/>
      <c r="MGI813" s="201"/>
      <c r="MGJ813" s="201"/>
      <c r="MGK813" s="201"/>
      <c r="MGL813" s="201"/>
      <c r="MGM813" s="201"/>
      <c r="MGN813" s="201"/>
      <c r="MGO813" s="201"/>
      <c r="MGP813" s="201"/>
      <c r="MGQ813" s="201"/>
      <c r="MGR813" s="201"/>
      <c r="MGS813" s="201"/>
      <c r="MGT813" s="201"/>
      <c r="MGU813" s="201"/>
      <c r="MGV813" s="201"/>
      <c r="MGW813" s="201"/>
      <c r="MGX813" s="201"/>
      <c r="MGY813" s="201"/>
      <c r="MGZ813" s="201"/>
      <c r="MHA813" s="201"/>
      <c r="MHB813" s="201"/>
      <c r="MHC813" s="201"/>
      <c r="MHD813" s="201"/>
      <c r="MHE813" s="201"/>
      <c r="MHF813" s="201"/>
      <c r="MHG813" s="201"/>
      <c r="MHH813" s="201"/>
      <c r="MHI813" s="201"/>
      <c r="MHJ813" s="201"/>
      <c r="MHK813" s="201"/>
      <c r="MHL813" s="201"/>
      <c r="MHM813" s="201"/>
      <c r="MHN813" s="201"/>
      <c r="MHO813" s="201"/>
      <c r="MHP813" s="201"/>
      <c r="MHQ813" s="201"/>
      <c r="MHR813" s="201"/>
      <c r="MHS813" s="201"/>
      <c r="MHT813" s="201"/>
      <c r="MHU813" s="201"/>
      <c r="MHV813" s="201"/>
      <c r="MHW813" s="201"/>
      <c r="MHX813" s="201"/>
      <c r="MHY813" s="201"/>
      <c r="MHZ813" s="201"/>
      <c r="MIA813" s="201"/>
      <c r="MIB813" s="201"/>
      <c r="MIC813" s="201"/>
      <c r="MID813" s="201"/>
      <c r="MIE813" s="201"/>
      <c r="MIF813" s="201"/>
      <c r="MIG813" s="201"/>
      <c r="MIH813" s="201"/>
      <c r="MII813" s="201"/>
      <c r="MIJ813" s="201"/>
      <c r="MIK813" s="201"/>
      <c r="MIL813" s="201"/>
      <c r="MIM813" s="201"/>
      <c r="MIN813" s="201"/>
      <c r="MIO813" s="201"/>
      <c r="MIP813" s="201"/>
      <c r="MIQ813" s="201"/>
      <c r="MIR813" s="201"/>
      <c r="MIS813" s="201"/>
      <c r="MIT813" s="201"/>
      <c r="MIU813" s="201"/>
      <c r="MIV813" s="201"/>
      <c r="MIW813" s="201"/>
      <c r="MIX813" s="201"/>
      <c r="MIY813" s="201"/>
      <c r="MIZ813" s="201"/>
      <c r="MJA813" s="201"/>
      <c r="MJB813" s="201"/>
      <c r="MJC813" s="201"/>
      <c r="MJD813" s="201"/>
      <c r="MJE813" s="201"/>
      <c r="MJF813" s="201"/>
      <c r="MJG813" s="201"/>
      <c r="MJH813" s="201"/>
      <c r="MJI813" s="201"/>
      <c r="MJJ813" s="201"/>
      <c r="MJK813" s="201"/>
      <c r="MJL813" s="201"/>
      <c r="MJM813" s="201"/>
      <c r="MJN813" s="201"/>
      <c r="MJO813" s="201"/>
      <c r="MJP813" s="201"/>
      <c r="MJQ813" s="201"/>
      <c r="MJR813" s="201"/>
      <c r="MJS813" s="201"/>
      <c r="MJT813" s="201"/>
      <c r="MJU813" s="201"/>
      <c r="MJV813" s="201"/>
      <c r="MJW813" s="201"/>
      <c r="MJX813" s="201"/>
      <c r="MJY813" s="201"/>
      <c r="MJZ813" s="201"/>
      <c r="MKA813" s="201"/>
      <c r="MKB813" s="201"/>
      <c r="MKC813" s="201"/>
      <c r="MKD813" s="201"/>
      <c r="MKE813" s="201"/>
      <c r="MKF813" s="201"/>
      <c r="MKG813" s="201"/>
      <c r="MKH813" s="201"/>
      <c r="MKI813" s="201"/>
      <c r="MKJ813" s="201"/>
      <c r="MKK813" s="201"/>
      <c r="MKL813" s="201"/>
      <c r="MKM813" s="201"/>
      <c r="MKN813" s="201"/>
      <c r="MKO813" s="201"/>
      <c r="MKP813" s="201"/>
      <c r="MKQ813" s="201"/>
      <c r="MKR813" s="201"/>
      <c r="MKS813" s="201"/>
      <c r="MKT813" s="201"/>
      <c r="MKU813" s="201"/>
      <c r="MKV813" s="201"/>
      <c r="MKW813" s="201"/>
      <c r="MKX813" s="201"/>
      <c r="MKY813" s="201"/>
      <c r="MKZ813" s="201"/>
      <c r="MLA813" s="201"/>
      <c r="MLB813" s="201"/>
      <c r="MLC813" s="201"/>
      <c r="MLD813" s="201"/>
      <c r="MLE813" s="201"/>
      <c r="MLF813" s="201"/>
      <c r="MLG813" s="201"/>
      <c r="MLH813" s="201"/>
      <c r="MLI813" s="201"/>
      <c r="MLJ813" s="201"/>
      <c r="MLK813" s="201"/>
      <c r="MLL813" s="201"/>
      <c r="MLM813" s="201"/>
      <c r="MLN813" s="201"/>
      <c r="MLO813" s="201"/>
      <c r="MLP813" s="201"/>
      <c r="MLQ813" s="201"/>
      <c r="MLR813" s="201"/>
      <c r="MLS813" s="201"/>
      <c r="MLT813" s="201"/>
      <c r="MLU813" s="201"/>
      <c r="MLV813" s="201"/>
      <c r="MLW813" s="201"/>
      <c r="MLX813" s="201"/>
      <c r="MLY813" s="201"/>
      <c r="MLZ813" s="201"/>
      <c r="MMA813" s="201"/>
      <c r="MMB813" s="201"/>
      <c r="MMC813" s="201"/>
      <c r="MMD813" s="201"/>
      <c r="MME813" s="201"/>
      <c r="MMF813" s="201"/>
      <c r="MMG813" s="201"/>
      <c r="MMH813" s="201"/>
      <c r="MMI813" s="201"/>
      <c r="MMJ813" s="201"/>
      <c r="MMK813" s="201"/>
      <c r="MML813" s="201"/>
      <c r="MMM813" s="201"/>
      <c r="MMN813" s="201"/>
      <c r="MMO813" s="201"/>
      <c r="MMP813" s="201"/>
      <c r="MMQ813" s="201"/>
      <c r="MMR813" s="201"/>
      <c r="MMS813" s="201"/>
      <c r="MMT813" s="201"/>
      <c r="MMU813" s="201"/>
      <c r="MMV813" s="201"/>
      <c r="MMW813" s="201"/>
      <c r="MMX813" s="201"/>
      <c r="MMY813" s="201"/>
      <c r="MMZ813" s="201"/>
      <c r="MNA813" s="201"/>
      <c r="MNB813" s="201"/>
      <c r="MNC813" s="201"/>
      <c r="MND813" s="201"/>
      <c r="MNE813" s="201"/>
      <c r="MNF813" s="201"/>
      <c r="MNG813" s="201"/>
      <c r="MNH813" s="201"/>
      <c r="MNI813" s="201"/>
      <c r="MNJ813" s="201"/>
      <c r="MNK813" s="201"/>
      <c r="MNL813" s="201"/>
      <c r="MNM813" s="201"/>
      <c r="MNN813" s="201"/>
      <c r="MNO813" s="201"/>
      <c r="MNP813" s="201"/>
      <c r="MNQ813" s="201"/>
      <c r="MNR813" s="201"/>
      <c r="MNS813" s="201"/>
      <c r="MNT813" s="201"/>
      <c r="MNU813" s="201"/>
      <c r="MNV813" s="201"/>
      <c r="MNW813" s="201"/>
      <c r="MNX813" s="201"/>
      <c r="MNY813" s="201"/>
      <c r="MNZ813" s="201"/>
      <c r="MOA813" s="201"/>
      <c r="MOB813" s="201"/>
      <c r="MOC813" s="201"/>
      <c r="MOD813" s="201"/>
      <c r="MOE813" s="201"/>
      <c r="MOF813" s="201"/>
      <c r="MOG813" s="201"/>
      <c r="MOH813" s="201"/>
      <c r="MOI813" s="201"/>
      <c r="MOJ813" s="201"/>
      <c r="MOK813" s="201"/>
      <c r="MOL813" s="201"/>
      <c r="MOM813" s="201"/>
      <c r="MON813" s="201"/>
      <c r="MOO813" s="201"/>
      <c r="MOP813" s="201"/>
      <c r="MOQ813" s="201"/>
      <c r="MOR813" s="201"/>
      <c r="MOS813" s="201"/>
      <c r="MOT813" s="201"/>
      <c r="MOU813" s="201"/>
      <c r="MOV813" s="201"/>
      <c r="MOW813" s="201"/>
      <c r="MOX813" s="201"/>
      <c r="MOY813" s="201"/>
      <c r="MOZ813" s="201"/>
      <c r="MPA813" s="201"/>
      <c r="MPB813" s="201"/>
      <c r="MPC813" s="201"/>
      <c r="MPD813" s="201"/>
      <c r="MPE813" s="201"/>
      <c r="MPF813" s="201"/>
      <c r="MPG813" s="201"/>
      <c r="MPH813" s="201"/>
      <c r="MPI813" s="201"/>
      <c r="MPJ813" s="201"/>
      <c r="MPK813" s="201"/>
      <c r="MPL813" s="201"/>
      <c r="MPM813" s="201"/>
      <c r="MPN813" s="201"/>
      <c r="MPO813" s="201"/>
      <c r="MPP813" s="201"/>
      <c r="MPQ813" s="201"/>
      <c r="MPR813" s="201"/>
      <c r="MPS813" s="201"/>
      <c r="MPT813" s="201"/>
      <c r="MPU813" s="201"/>
      <c r="MPV813" s="201"/>
      <c r="MPW813" s="201"/>
      <c r="MPX813" s="201"/>
      <c r="MPY813" s="201"/>
      <c r="MPZ813" s="201"/>
      <c r="MQA813" s="201"/>
      <c r="MQB813" s="201"/>
      <c r="MQC813" s="201"/>
      <c r="MQD813" s="201"/>
      <c r="MQE813" s="201"/>
      <c r="MQF813" s="201"/>
      <c r="MQG813" s="201"/>
      <c r="MQH813" s="201"/>
      <c r="MQI813" s="201"/>
      <c r="MQJ813" s="201"/>
      <c r="MQK813" s="201"/>
      <c r="MQL813" s="201"/>
      <c r="MQM813" s="201"/>
      <c r="MQN813" s="201"/>
      <c r="MQO813" s="201"/>
      <c r="MQP813" s="201"/>
      <c r="MQQ813" s="201"/>
      <c r="MQR813" s="201"/>
      <c r="MQS813" s="201"/>
      <c r="MQT813" s="201"/>
      <c r="MQU813" s="201"/>
      <c r="MQV813" s="201"/>
      <c r="MQW813" s="201"/>
      <c r="MQX813" s="201"/>
      <c r="MQY813" s="201"/>
      <c r="MQZ813" s="201"/>
      <c r="MRA813" s="201"/>
      <c r="MRB813" s="201"/>
      <c r="MRC813" s="201"/>
      <c r="MRD813" s="201"/>
      <c r="MRE813" s="201"/>
      <c r="MRF813" s="201"/>
      <c r="MRG813" s="201"/>
      <c r="MRH813" s="201"/>
      <c r="MRI813" s="201"/>
      <c r="MRJ813" s="201"/>
      <c r="MRK813" s="201"/>
      <c r="MRL813" s="201"/>
      <c r="MRM813" s="201"/>
      <c r="MRN813" s="201"/>
      <c r="MRO813" s="201"/>
      <c r="MRP813" s="201"/>
      <c r="MRQ813" s="201"/>
      <c r="MRR813" s="201"/>
      <c r="MRS813" s="201"/>
      <c r="MRT813" s="201"/>
      <c r="MRU813" s="201"/>
      <c r="MRV813" s="201"/>
      <c r="MRW813" s="201"/>
      <c r="MRX813" s="201"/>
      <c r="MRY813" s="201"/>
      <c r="MRZ813" s="201"/>
      <c r="MSA813" s="201"/>
      <c r="MSB813" s="201"/>
      <c r="MSC813" s="201"/>
      <c r="MSD813" s="201"/>
      <c r="MSE813" s="201"/>
      <c r="MSF813" s="201"/>
      <c r="MSG813" s="201"/>
      <c r="MSH813" s="201"/>
      <c r="MSI813" s="201"/>
      <c r="MSJ813" s="201"/>
      <c r="MSK813" s="201"/>
      <c r="MSL813" s="201"/>
      <c r="MSM813" s="201"/>
      <c r="MSN813" s="201"/>
      <c r="MSO813" s="201"/>
      <c r="MSP813" s="201"/>
      <c r="MSQ813" s="201"/>
      <c r="MSR813" s="201"/>
      <c r="MSS813" s="201"/>
      <c r="MST813" s="201"/>
      <c r="MSU813" s="201"/>
      <c r="MSV813" s="201"/>
      <c r="MSW813" s="201"/>
      <c r="MSX813" s="201"/>
      <c r="MSY813" s="201"/>
      <c r="MSZ813" s="201"/>
      <c r="MTA813" s="201"/>
      <c r="MTB813" s="201"/>
      <c r="MTC813" s="201"/>
      <c r="MTD813" s="201"/>
      <c r="MTE813" s="201"/>
      <c r="MTF813" s="201"/>
      <c r="MTG813" s="201"/>
      <c r="MTH813" s="201"/>
      <c r="MTI813" s="201"/>
      <c r="MTJ813" s="201"/>
      <c r="MTK813" s="201"/>
      <c r="MTL813" s="201"/>
      <c r="MTM813" s="201"/>
      <c r="MTN813" s="201"/>
      <c r="MTO813" s="201"/>
      <c r="MTP813" s="201"/>
      <c r="MTQ813" s="201"/>
      <c r="MTR813" s="201"/>
      <c r="MTS813" s="201"/>
      <c r="MTT813" s="201"/>
      <c r="MTU813" s="201"/>
      <c r="MTV813" s="201"/>
      <c r="MTW813" s="201"/>
      <c r="MTX813" s="201"/>
      <c r="MTY813" s="201"/>
      <c r="MTZ813" s="201"/>
      <c r="MUA813" s="201"/>
      <c r="MUB813" s="201"/>
      <c r="MUC813" s="201"/>
      <c r="MUD813" s="201"/>
      <c r="MUE813" s="201"/>
      <c r="MUF813" s="201"/>
      <c r="MUG813" s="201"/>
      <c r="MUH813" s="201"/>
      <c r="MUI813" s="201"/>
      <c r="MUJ813" s="201"/>
      <c r="MUK813" s="201"/>
      <c r="MUL813" s="201"/>
      <c r="MUM813" s="201"/>
      <c r="MUN813" s="201"/>
      <c r="MUO813" s="201"/>
      <c r="MUP813" s="201"/>
      <c r="MUQ813" s="201"/>
      <c r="MUR813" s="201"/>
      <c r="MUS813" s="201"/>
      <c r="MUT813" s="201"/>
      <c r="MUU813" s="201"/>
      <c r="MUV813" s="201"/>
      <c r="MUW813" s="201"/>
      <c r="MUX813" s="201"/>
      <c r="MUY813" s="201"/>
      <c r="MUZ813" s="201"/>
      <c r="MVA813" s="201"/>
      <c r="MVB813" s="201"/>
      <c r="MVC813" s="201"/>
      <c r="MVD813" s="201"/>
      <c r="MVE813" s="201"/>
      <c r="MVF813" s="201"/>
      <c r="MVG813" s="201"/>
      <c r="MVH813" s="201"/>
      <c r="MVI813" s="201"/>
      <c r="MVJ813" s="201"/>
      <c r="MVK813" s="201"/>
      <c r="MVL813" s="201"/>
      <c r="MVM813" s="201"/>
      <c r="MVN813" s="201"/>
      <c r="MVO813" s="201"/>
      <c r="MVP813" s="201"/>
      <c r="MVQ813" s="201"/>
      <c r="MVR813" s="201"/>
      <c r="MVS813" s="201"/>
      <c r="MVT813" s="201"/>
      <c r="MVU813" s="201"/>
      <c r="MVV813" s="201"/>
      <c r="MVW813" s="201"/>
      <c r="MVX813" s="201"/>
      <c r="MVY813" s="201"/>
      <c r="MVZ813" s="201"/>
      <c r="MWA813" s="201"/>
      <c r="MWB813" s="201"/>
      <c r="MWC813" s="201"/>
      <c r="MWD813" s="201"/>
      <c r="MWE813" s="201"/>
      <c r="MWF813" s="201"/>
      <c r="MWG813" s="201"/>
      <c r="MWH813" s="201"/>
      <c r="MWI813" s="201"/>
      <c r="MWJ813" s="201"/>
      <c r="MWK813" s="201"/>
      <c r="MWL813" s="201"/>
      <c r="MWM813" s="201"/>
      <c r="MWN813" s="201"/>
      <c r="MWO813" s="201"/>
      <c r="MWP813" s="201"/>
      <c r="MWQ813" s="201"/>
      <c r="MWR813" s="201"/>
      <c r="MWS813" s="201"/>
      <c r="MWT813" s="201"/>
      <c r="MWU813" s="201"/>
      <c r="MWV813" s="201"/>
      <c r="MWW813" s="201"/>
      <c r="MWX813" s="201"/>
      <c r="MWY813" s="201"/>
      <c r="MWZ813" s="201"/>
      <c r="MXA813" s="201"/>
      <c r="MXB813" s="201"/>
      <c r="MXC813" s="201"/>
      <c r="MXD813" s="201"/>
      <c r="MXE813" s="201"/>
      <c r="MXF813" s="201"/>
      <c r="MXG813" s="201"/>
      <c r="MXH813" s="201"/>
      <c r="MXI813" s="201"/>
      <c r="MXJ813" s="201"/>
      <c r="MXK813" s="201"/>
      <c r="MXL813" s="201"/>
      <c r="MXM813" s="201"/>
      <c r="MXN813" s="201"/>
      <c r="MXO813" s="201"/>
      <c r="MXP813" s="201"/>
      <c r="MXQ813" s="201"/>
      <c r="MXR813" s="201"/>
      <c r="MXS813" s="201"/>
      <c r="MXT813" s="201"/>
      <c r="MXU813" s="201"/>
      <c r="MXV813" s="201"/>
      <c r="MXW813" s="201"/>
      <c r="MXX813" s="201"/>
      <c r="MXY813" s="201"/>
      <c r="MXZ813" s="201"/>
      <c r="MYA813" s="201"/>
      <c r="MYB813" s="201"/>
      <c r="MYC813" s="201"/>
      <c r="MYD813" s="201"/>
      <c r="MYE813" s="201"/>
      <c r="MYF813" s="201"/>
      <c r="MYG813" s="201"/>
      <c r="MYH813" s="201"/>
      <c r="MYI813" s="201"/>
      <c r="MYJ813" s="201"/>
      <c r="MYK813" s="201"/>
      <c r="MYL813" s="201"/>
      <c r="MYM813" s="201"/>
      <c r="MYN813" s="201"/>
      <c r="MYO813" s="201"/>
      <c r="MYP813" s="201"/>
      <c r="MYQ813" s="201"/>
      <c r="MYR813" s="201"/>
      <c r="MYS813" s="201"/>
      <c r="MYT813" s="201"/>
      <c r="MYU813" s="201"/>
      <c r="MYV813" s="201"/>
      <c r="MYW813" s="201"/>
      <c r="MYX813" s="201"/>
      <c r="MYY813" s="201"/>
      <c r="MYZ813" s="201"/>
      <c r="MZA813" s="201"/>
      <c r="MZB813" s="201"/>
      <c r="MZC813" s="201"/>
      <c r="MZD813" s="201"/>
      <c r="MZE813" s="201"/>
      <c r="MZF813" s="201"/>
      <c r="MZG813" s="201"/>
      <c r="MZH813" s="201"/>
      <c r="MZI813" s="201"/>
      <c r="MZJ813" s="201"/>
      <c r="MZK813" s="201"/>
      <c r="MZL813" s="201"/>
      <c r="MZM813" s="201"/>
      <c r="MZN813" s="201"/>
      <c r="MZO813" s="201"/>
      <c r="MZP813" s="201"/>
      <c r="MZQ813" s="201"/>
      <c r="MZR813" s="201"/>
      <c r="MZS813" s="201"/>
      <c r="MZT813" s="201"/>
      <c r="MZU813" s="201"/>
      <c r="MZV813" s="201"/>
      <c r="MZW813" s="201"/>
      <c r="MZX813" s="201"/>
      <c r="MZY813" s="201"/>
      <c r="MZZ813" s="201"/>
      <c r="NAA813" s="201"/>
      <c r="NAB813" s="201"/>
      <c r="NAC813" s="201"/>
      <c r="NAD813" s="201"/>
      <c r="NAE813" s="201"/>
      <c r="NAF813" s="201"/>
      <c r="NAG813" s="201"/>
      <c r="NAH813" s="201"/>
      <c r="NAI813" s="201"/>
      <c r="NAJ813" s="201"/>
      <c r="NAK813" s="201"/>
      <c r="NAL813" s="201"/>
      <c r="NAM813" s="201"/>
      <c r="NAN813" s="201"/>
      <c r="NAO813" s="201"/>
      <c r="NAP813" s="201"/>
      <c r="NAQ813" s="201"/>
      <c r="NAR813" s="201"/>
      <c r="NAS813" s="201"/>
      <c r="NAT813" s="201"/>
      <c r="NAU813" s="201"/>
      <c r="NAV813" s="201"/>
      <c r="NAW813" s="201"/>
      <c r="NAX813" s="201"/>
      <c r="NAY813" s="201"/>
      <c r="NAZ813" s="201"/>
      <c r="NBA813" s="201"/>
      <c r="NBB813" s="201"/>
      <c r="NBC813" s="201"/>
      <c r="NBD813" s="201"/>
      <c r="NBE813" s="201"/>
      <c r="NBF813" s="201"/>
      <c r="NBG813" s="201"/>
      <c r="NBH813" s="201"/>
      <c r="NBI813" s="201"/>
      <c r="NBJ813" s="201"/>
      <c r="NBK813" s="201"/>
      <c r="NBL813" s="201"/>
      <c r="NBM813" s="201"/>
      <c r="NBN813" s="201"/>
      <c r="NBO813" s="201"/>
      <c r="NBP813" s="201"/>
      <c r="NBQ813" s="201"/>
      <c r="NBR813" s="201"/>
      <c r="NBS813" s="201"/>
      <c r="NBT813" s="201"/>
      <c r="NBU813" s="201"/>
      <c r="NBV813" s="201"/>
      <c r="NBW813" s="201"/>
      <c r="NBX813" s="201"/>
      <c r="NBY813" s="201"/>
      <c r="NBZ813" s="201"/>
      <c r="NCA813" s="201"/>
      <c r="NCB813" s="201"/>
      <c r="NCC813" s="201"/>
      <c r="NCD813" s="201"/>
      <c r="NCE813" s="201"/>
      <c r="NCF813" s="201"/>
      <c r="NCG813" s="201"/>
      <c r="NCH813" s="201"/>
      <c r="NCI813" s="201"/>
      <c r="NCJ813" s="201"/>
      <c r="NCK813" s="201"/>
      <c r="NCL813" s="201"/>
      <c r="NCM813" s="201"/>
      <c r="NCN813" s="201"/>
      <c r="NCO813" s="201"/>
      <c r="NCP813" s="201"/>
      <c r="NCQ813" s="201"/>
      <c r="NCR813" s="201"/>
      <c r="NCS813" s="201"/>
      <c r="NCT813" s="201"/>
      <c r="NCU813" s="201"/>
      <c r="NCV813" s="201"/>
      <c r="NCW813" s="201"/>
      <c r="NCX813" s="201"/>
      <c r="NCY813" s="201"/>
      <c r="NCZ813" s="201"/>
      <c r="NDA813" s="201"/>
      <c r="NDB813" s="201"/>
      <c r="NDC813" s="201"/>
      <c r="NDD813" s="201"/>
      <c r="NDE813" s="201"/>
      <c r="NDF813" s="201"/>
      <c r="NDG813" s="201"/>
      <c r="NDH813" s="201"/>
      <c r="NDI813" s="201"/>
      <c r="NDJ813" s="201"/>
      <c r="NDK813" s="201"/>
      <c r="NDL813" s="201"/>
      <c r="NDM813" s="201"/>
      <c r="NDN813" s="201"/>
      <c r="NDO813" s="201"/>
      <c r="NDP813" s="201"/>
      <c r="NDQ813" s="201"/>
      <c r="NDR813" s="201"/>
      <c r="NDS813" s="201"/>
      <c r="NDT813" s="201"/>
      <c r="NDU813" s="201"/>
      <c r="NDV813" s="201"/>
      <c r="NDW813" s="201"/>
      <c r="NDX813" s="201"/>
      <c r="NDY813" s="201"/>
      <c r="NDZ813" s="201"/>
      <c r="NEA813" s="201"/>
      <c r="NEB813" s="201"/>
      <c r="NEC813" s="201"/>
      <c r="NED813" s="201"/>
      <c r="NEE813" s="201"/>
      <c r="NEF813" s="201"/>
      <c r="NEG813" s="201"/>
      <c r="NEH813" s="201"/>
      <c r="NEI813" s="201"/>
      <c r="NEJ813" s="201"/>
      <c r="NEK813" s="201"/>
      <c r="NEL813" s="201"/>
      <c r="NEM813" s="201"/>
      <c r="NEN813" s="201"/>
      <c r="NEO813" s="201"/>
      <c r="NEP813" s="201"/>
      <c r="NEQ813" s="201"/>
      <c r="NER813" s="201"/>
      <c r="NES813" s="201"/>
      <c r="NET813" s="201"/>
      <c r="NEU813" s="201"/>
      <c r="NEV813" s="201"/>
      <c r="NEW813" s="201"/>
      <c r="NEX813" s="201"/>
      <c r="NEY813" s="201"/>
      <c r="NEZ813" s="201"/>
      <c r="NFA813" s="201"/>
      <c r="NFB813" s="201"/>
      <c r="NFC813" s="201"/>
      <c r="NFD813" s="201"/>
      <c r="NFE813" s="201"/>
      <c r="NFF813" s="201"/>
      <c r="NFG813" s="201"/>
      <c r="NFH813" s="201"/>
      <c r="NFI813" s="201"/>
      <c r="NFJ813" s="201"/>
      <c r="NFK813" s="201"/>
      <c r="NFL813" s="201"/>
      <c r="NFM813" s="201"/>
      <c r="NFN813" s="201"/>
      <c r="NFO813" s="201"/>
      <c r="NFP813" s="201"/>
      <c r="NFQ813" s="201"/>
      <c r="NFR813" s="201"/>
      <c r="NFS813" s="201"/>
      <c r="NFT813" s="201"/>
      <c r="NFU813" s="201"/>
      <c r="NFV813" s="201"/>
      <c r="NFW813" s="201"/>
      <c r="NFX813" s="201"/>
      <c r="NFY813" s="201"/>
      <c r="NFZ813" s="201"/>
      <c r="NGA813" s="201"/>
      <c r="NGB813" s="201"/>
      <c r="NGC813" s="201"/>
      <c r="NGD813" s="201"/>
      <c r="NGE813" s="201"/>
      <c r="NGF813" s="201"/>
      <c r="NGG813" s="201"/>
      <c r="NGH813" s="201"/>
      <c r="NGI813" s="201"/>
      <c r="NGJ813" s="201"/>
      <c r="NGK813" s="201"/>
      <c r="NGL813" s="201"/>
      <c r="NGM813" s="201"/>
      <c r="NGN813" s="201"/>
      <c r="NGO813" s="201"/>
      <c r="NGP813" s="201"/>
      <c r="NGQ813" s="201"/>
      <c r="NGR813" s="201"/>
      <c r="NGS813" s="201"/>
      <c r="NGT813" s="201"/>
      <c r="NGU813" s="201"/>
      <c r="NGV813" s="201"/>
      <c r="NGW813" s="201"/>
      <c r="NGX813" s="201"/>
      <c r="NGY813" s="201"/>
      <c r="NGZ813" s="201"/>
      <c r="NHA813" s="201"/>
      <c r="NHB813" s="201"/>
      <c r="NHC813" s="201"/>
      <c r="NHD813" s="201"/>
      <c r="NHE813" s="201"/>
      <c r="NHF813" s="201"/>
      <c r="NHG813" s="201"/>
      <c r="NHH813" s="201"/>
      <c r="NHI813" s="201"/>
      <c r="NHJ813" s="201"/>
      <c r="NHK813" s="201"/>
      <c r="NHL813" s="201"/>
      <c r="NHM813" s="201"/>
      <c r="NHN813" s="201"/>
      <c r="NHO813" s="201"/>
      <c r="NHP813" s="201"/>
      <c r="NHQ813" s="201"/>
      <c r="NHR813" s="201"/>
      <c r="NHS813" s="201"/>
      <c r="NHT813" s="201"/>
      <c r="NHU813" s="201"/>
      <c r="NHV813" s="201"/>
      <c r="NHW813" s="201"/>
      <c r="NHX813" s="201"/>
      <c r="NHY813" s="201"/>
      <c r="NHZ813" s="201"/>
      <c r="NIA813" s="201"/>
      <c r="NIB813" s="201"/>
      <c r="NIC813" s="201"/>
      <c r="NID813" s="201"/>
      <c r="NIE813" s="201"/>
      <c r="NIF813" s="201"/>
      <c r="NIG813" s="201"/>
      <c r="NIH813" s="201"/>
      <c r="NII813" s="201"/>
      <c r="NIJ813" s="201"/>
      <c r="NIK813" s="201"/>
      <c r="NIL813" s="201"/>
      <c r="NIM813" s="201"/>
      <c r="NIN813" s="201"/>
      <c r="NIO813" s="201"/>
      <c r="NIP813" s="201"/>
      <c r="NIQ813" s="201"/>
      <c r="NIR813" s="201"/>
      <c r="NIS813" s="201"/>
      <c r="NIT813" s="201"/>
      <c r="NIU813" s="201"/>
      <c r="NIV813" s="201"/>
      <c r="NIW813" s="201"/>
      <c r="NIX813" s="201"/>
      <c r="NIY813" s="201"/>
      <c r="NIZ813" s="201"/>
      <c r="NJA813" s="201"/>
      <c r="NJB813" s="201"/>
      <c r="NJC813" s="201"/>
      <c r="NJD813" s="201"/>
      <c r="NJE813" s="201"/>
      <c r="NJF813" s="201"/>
      <c r="NJG813" s="201"/>
      <c r="NJH813" s="201"/>
      <c r="NJI813" s="201"/>
      <c r="NJJ813" s="201"/>
      <c r="NJK813" s="201"/>
      <c r="NJL813" s="201"/>
      <c r="NJM813" s="201"/>
      <c r="NJN813" s="201"/>
      <c r="NJO813" s="201"/>
      <c r="NJP813" s="201"/>
      <c r="NJQ813" s="201"/>
      <c r="NJR813" s="201"/>
      <c r="NJS813" s="201"/>
      <c r="NJT813" s="201"/>
      <c r="NJU813" s="201"/>
      <c r="NJV813" s="201"/>
      <c r="NJW813" s="201"/>
      <c r="NJX813" s="201"/>
      <c r="NJY813" s="201"/>
      <c r="NJZ813" s="201"/>
      <c r="NKA813" s="201"/>
      <c r="NKB813" s="201"/>
      <c r="NKC813" s="201"/>
      <c r="NKD813" s="201"/>
      <c r="NKE813" s="201"/>
      <c r="NKF813" s="201"/>
      <c r="NKG813" s="201"/>
      <c r="NKH813" s="201"/>
      <c r="NKI813" s="201"/>
      <c r="NKJ813" s="201"/>
      <c r="NKK813" s="201"/>
      <c r="NKL813" s="201"/>
      <c r="NKM813" s="201"/>
      <c r="NKN813" s="201"/>
      <c r="NKO813" s="201"/>
      <c r="NKP813" s="201"/>
      <c r="NKQ813" s="201"/>
      <c r="NKR813" s="201"/>
      <c r="NKS813" s="201"/>
      <c r="NKT813" s="201"/>
      <c r="NKU813" s="201"/>
      <c r="NKV813" s="201"/>
      <c r="NKW813" s="201"/>
      <c r="NKX813" s="201"/>
      <c r="NKY813" s="201"/>
      <c r="NKZ813" s="201"/>
      <c r="NLA813" s="201"/>
      <c r="NLB813" s="201"/>
      <c r="NLC813" s="201"/>
      <c r="NLD813" s="201"/>
      <c r="NLE813" s="201"/>
      <c r="NLF813" s="201"/>
      <c r="NLG813" s="201"/>
      <c r="NLH813" s="201"/>
      <c r="NLI813" s="201"/>
      <c r="NLJ813" s="201"/>
      <c r="NLK813" s="201"/>
      <c r="NLL813" s="201"/>
      <c r="NLM813" s="201"/>
      <c r="NLN813" s="201"/>
      <c r="NLO813" s="201"/>
      <c r="NLP813" s="201"/>
      <c r="NLQ813" s="201"/>
      <c r="NLR813" s="201"/>
      <c r="NLS813" s="201"/>
      <c r="NLT813" s="201"/>
      <c r="NLU813" s="201"/>
      <c r="NLV813" s="201"/>
      <c r="NLW813" s="201"/>
      <c r="NLX813" s="201"/>
      <c r="NLY813" s="201"/>
      <c r="NLZ813" s="201"/>
      <c r="NMA813" s="201"/>
      <c r="NMB813" s="201"/>
      <c r="NMC813" s="201"/>
      <c r="NMD813" s="201"/>
      <c r="NME813" s="201"/>
      <c r="NMF813" s="201"/>
      <c r="NMG813" s="201"/>
      <c r="NMH813" s="201"/>
      <c r="NMI813" s="201"/>
      <c r="NMJ813" s="201"/>
      <c r="NMK813" s="201"/>
      <c r="NML813" s="201"/>
      <c r="NMM813" s="201"/>
      <c r="NMN813" s="201"/>
      <c r="NMO813" s="201"/>
      <c r="NMP813" s="201"/>
      <c r="NMQ813" s="201"/>
      <c r="NMR813" s="201"/>
      <c r="NMS813" s="201"/>
      <c r="NMT813" s="201"/>
      <c r="NMU813" s="201"/>
      <c r="NMV813" s="201"/>
      <c r="NMW813" s="201"/>
      <c r="NMX813" s="201"/>
      <c r="NMY813" s="201"/>
      <c r="NMZ813" s="201"/>
      <c r="NNA813" s="201"/>
      <c r="NNB813" s="201"/>
      <c r="NNC813" s="201"/>
      <c r="NND813" s="201"/>
      <c r="NNE813" s="201"/>
      <c r="NNF813" s="201"/>
      <c r="NNG813" s="201"/>
      <c r="NNH813" s="201"/>
      <c r="NNI813" s="201"/>
      <c r="NNJ813" s="201"/>
      <c r="NNK813" s="201"/>
      <c r="NNL813" s="201"/>
      <c r="NNM813" s="201"/>
      <c r="NNN813" s="201"/>
      <c r="NNO813" s="201"/>
      <c r="NNP813" s="201"/>
      <c r="NNQ813" s="201"/>
      <c r="NNR813" s="201"/>
      <c r="NNS813" s="201"/>
      <c r="NNT813" s="201"/>
      <c r="NNU813" s="201"/>
      <c r="NNV813" s="201"/>
      <c r="NNW813" s="201"/>
      <c r="NNX813" s="201"/>
      <c r="NNY813" s="201"/>
      <c r="NNZ813" s="201"/>
      <c r="NOA813" s="201"/>
      <c r="NOB813" s="201"/>
      <c r="NOC813" s="201"/>
      <c r="NOD813" s="201"/>
      <c r="NOE813" s="201"/>
      <c r="NOF813" s="201"/>
      <c r="NOG813" s="201"/>
      <c r="NOH813" s="201"/>
      <c r="NOI813" s="201"/>
      <c r="NOJ813" s="201"/>
      <c r="NOK813" s="201"/>
      <c r="NOL813" s="201"/>
      <c r="NOM813" s="201"/>
      <c r="NON813" s="201"/>
      <c r="NOO813" s="201"/>
      <c r="NOP813" s="201"/>
      <c r="NOQ813" s="201"/>
      <c r="NOR813" s="201"/>
      <c r="NOS813" s="201"/>
      <c r="NOT813" s="201"/>
      <c r="NOU813" s="201"/>
      <c r="NOV813" s="201"/>
      <c r="NOW813" s="201"/>
      <c r="NOX813" s="201"/>
      <c r="NOY813" s="201"/>
      <c r="NOZ813" s="201"/>
      <c r="NPA813" s="201"/>
      <c r="NPB813" s="201"/>
      <c r="NPC813" s="201"/>
      <c r="NPD813" s="201"/>
      <c r="NPE813" s="201"/>
      <c r="NPF813" s="201"/>
      <c r="NPG813" s="201"/>
      <c r="NPH813" s="201"/>
      <c r="NPI813" s="201"/>
      <c r="NPJ813" s="201"/>
      <c r="NPK813" s="201"/>
      <c r="NPL813" s="201"/>
      <c r="NPM813" s="201"/>
      <c r="NPN813" s="201"/>
      <c r="NPO813" s="201"/>
      <c r="NPP813" s="201"/>
      <c r="NPQ813" s="201"/>
      <c r="NPR813" s="201"/>
      <c r="NPS813" s="201"/>
      <c r="NPT813" s="201"/>
      <c r="NPU813" s="201"/>
      <c r="NPV813" s="201"/>
      <c r="NPW813" s="201"/>
      <c r="NPX813" s="201"/>
      <c r="NPY813" s="201"/>
      <c r="NPZ813" s="201"/>
      <c r="NQA813" s="201"/>
      <c r="NQB813" s="201"/>
      <c r="NQC813" s="201"/>
      <c r="NQD813" s="201"/>
      <c r="NQE813" s="201"/>
      <c r="NQF813" s="201"/>
      <c r="NQG813" s="201"/>
      <c r="NQH813" s="201"/>
      <c r="NQI813" s="201"/>
      <c r="NQJ813" s="201"/>
      <c r="NQK813" s="201"/>
      <c r="NQL813" s="201"/>
      <c r="NQM813" s="201"/>
      <c r="NQN813" s="201"/>
      <c r="NQO813" s="201"/>
      <c r="NQP813" s="201"/>
      <c r="NQQ813" s="201"/>
      <c r="NQR813" s="201"/>
      <c r="NQS813" s="201"/>
      <c r="NQT813" s="201"/>
      <c r="NQU813" s="201"/>
      <c r="NQV813" s="201"/>
      <c r="NQW813" s="201"/>
      <c r="NQX813" s="201"/>
      <c r="NQY813" s="201"/>
      <c r="NQZ813" s="201"/>
      <c r="NRA813" s="201"/>
      <c r="NRB813" s="201"/>
      <c r="NRC813" s="201"/>
      <c r="NRD813" s="201"/>
      <c r="NRE813" s="201"/>
      <c r="NRF813" s="201"/>
      <c r="NRG813" s="201"/>
      <c r="NRH813" s="201"/>
      <c r="NRI813" s="201"/>
      <c r="NRJ813" s="201"/>
      <c r="NRK813" s="201"/>
      <c r="NRL813" s="201"/>
      <c r="NRM813" s="201"/>
      <c r="NRN813" s="201"/>
      <c r="NRO813" s="201"/>
      <c r="NRP813" s="201"/>
      <c r="NRQ813" s="201"/>
      <c r="NRR813" s="201"/>
      <c r="NRS813" s="201"/>
      <c r="NRT813" s="201"/>
      <c r="NRU813" s="201"/>
      <c r="NRV813" s="201"/>
      <c r="NRW813" s="201"/>
      <c r="NRX813" s="201"/>
      <c r="NRY813" s="201"/>
      <c r="NRZ813" s="201"/>
      <c r="NSA813" s="201"/>
      <c r="NSB813" s="201"/>
      <c r="NSC813" s="201"/>
      <c r="NSD813" s="201"/>
      <c r="NSE813" s="201"/>
      <c r="NSF813" s="201"/>
      <c r="NSG813" s="201"/>
      <c r="NSH813" s="201"/>
      <c r="NSI813" s="201"/>
      <c r="NSJ813" s="201"/>
      <c r="NSK813" s="201"/>
      <c r="NSL813" s="201"/>
      <c r="NSM813" s="201"/>
      <c r="NSN813" s="201"/>
      <c r="NSO813" s="201"/>
      <c r="NSP813" s="201"/>
      <c r="NSQ813" s="201"/>
      <c r="NSR813" s="201"/>
      <c r="NSS813" s="201"/>
      <c r="NST813" s="201"/>
      <c r="NSU813" s="201"/>
      <c r="NSV813" s="201"/>
      <c r="NSW813" s="201"/>
      <c r="NSX813" s="201"/>
      <c r="NSY813" s="201"/>
      <c r="NSZ813" s="201"/>
      <c r="NTA813" s="201"/>
      <c r="NTB813" s="201"/>
      <c r="NTC813" s="201"/>
      <c r="NTD813" s="201"/>
      <c r="NTE813" s="201"/>
      <c r="NTF813" s="201"/>
      <c r="NTG813" s="201"/>
      <c r="NTH813" s="201"/>
      <c r="NTI813" s="201"/>
      <c r="NTJ813" s="201"/>
      <c r="NTK813" s="201"/>
      <c r="NTL813" s="201"/>
      <c r="NTM813" s="201"/>
      <c r="NTN813" s="201"/>
      <c r="NTO813" s="201"/>
      <c r="NTP813" s="201"/>
      <c r="NTQ813" s="201"/>
      <c r="NTR813" s="201"/>
      <c r="NTS813" s="201"/>
      <c r="NTT813" s="201"/>
      <c r="NTU813" s="201"/>
      <c r="NTV813" s="201"/>
      <c r="NTW813" s="201"/>
      <c r="NTX813" s="201"/>
      <c r="NTY813" s="201"/>
      <c r="NTZ813" s="201"/>
      <c r="NUA813" s="201"/>
      <c r="NUB813" s="201"/>
      <c r="NUC813" s="201"/>
      <c r="NUD813" s="201"/>
      <c r="NUE813" s="201"/>
      <c r="NUF813" s="201"/>
      <c r="NUG813" s="201"/>
      <c r="NUH813" s="201"/>
      <c r="NUI813" s="201"/>
      <c r="NUJ813" s="201"/>
      <c r="NUK813" s="201"/>
      <c r="NUL813" s="201"/>
      <c r="NUM813" s="201"/>
      <c r="NUN813" s="201"/>
      <c r="NUO813" s="201"/>
      <c r="NUP813" s="201"/>
      <c r="NUQ813" s="201"/>
      <c r="NUR813" s="201"/>
      <c r="NUS813" s="201"/>
      <c r="NUT813" s="201"/>
      <c r="NUU813" s="201"/>
      <c r="NUV813" s="201"/>
      <c r="NUW813" s="201"/>
      <c r="NUX813" s="201"/>
      <c r="NUY813" s="201"/>
      <c r="NUZ813" s="201"/>
      <c r="NVA813" s="201"/>
      <c r="NVB813" s="201"/>
      <c r="NVC813" s="201"/>
      <c r="NVD813" s="201"/>
      <c r="NVE813" s="201"/>
      <c r="NVF813" s="201"/>
      <c r="NVG813" s="201"/>
      <c r="NVH813" s="201"/>
      <c r="NVI813" s="201"/>
      <c r="NVJ813" s="201"/>
      <c r="NVK813" s="201"/>
      <c r="NVL813" s="201"/>
      <c r="NVM813" s="201"/>
      <c r="NVN813" s="201"/>
      <c r="NVO813" s="201"/>
      <c r="NVP813" s="201"/>
      <c r="NVQ813" s="201"/>
      <c r="NVR813" s="201"/>
      <c r="NVS813" s="201"/>
      <c r="NVT813" s="201"/>
      <c r="NVU813" s="201"/>
      <c r="NVV813" s="201"/>
      <c r="NVW813" s="201"/>
      <c r="NVX813" s="201"/>
      <c r="NVY813" s="201"/>
      <c r="NVZ813" s="201"/>
      <c r="NWA813" s="201"/>
      <c r="NWB813" s="201"/>
      <c r="NWC813" s="201"/>
      <c r="NWD813" s="201"/>
      <c r="NWE813" s="201"/>
      <c r="NWF813" s="201"/>
      <c r="NWG813" s="201"/>
      <c r="NWH813" s="201"/>
      <c r="NWI813" s="201"/>
      <c r="NWJ813" s="201"/>
      <c r="NWK813" s="201"/>
      <c r="NWL813" s="201"/>
      <c r="NWM813" s="201"/>
      <c r="NWN813" s="201"/>
      <c r="NWO813" s="201"/>
      <c r="NWP813" s="201"/>
      <c r="NWQ813" s="201"/>
      <c r="NWR813" s="201"/>
      <c r="NWS813" s="201"/>
      <c r="NWT813" s="201"/>
      <c r="NWU813" s="201"/>
      <c r="NWV813" s="201"/>
      <c r="NWW813" s="201"/>
      <c r="NWX813" s="201"/>
      <c r="NWY813" s="201"/>
      <c r="NWZ813" s="201"/>
      <c r="NXA813" s="201"/>
      <c r="NXB813" s="201"/>
      <c r="NXC813" s="201"/>
      <c r="NXD813" s="201"/>
      <c r="NXE813" s="201"/>
      <c r="NXF813" s="201"/>
      <c r="NXG813" s="201"/>
      <c r="NXH813" s="201"/>
      <c r="NXI813" s="201"/>
      <c r="NXJ813" s="201"/>
      <c r="NXK813" s="201"/>
      <c r="NXL813" s="201"/>
      <c r="NXM813" s="201"/>
      <c r="NXN813" s="201"/>
      <c r="NXO813" s="201"/>
      <c r="NXP813" s="201"/>
      <c r="NXQ813" s="201"/>
      <c r="NXR813" s="201"/>
      <c r="NXS813" s="201"/>
      <c r="NXT813" s="201"/>
      <c r="NXU813" s="201"/>
      <c r="NXV813" s="201"/>
      <c r="NXW813" s="201"/>
      <c r="NXX813" s="201"/>
      <c r="NXY813" s="201"/>
      <c r="NXZ813" s="201"/>
      <c r="NYA813" s="201"/>
      <c r="NYB813" s="201"/>
      <c r="NYC813" s="201"/>
      <c r="NYD813" s="201"/>
      <c r="NYE813" s="201"/>
      <c r="NYF813" s="201"/>
      <c r="NYG813" s="201"/>
      <c r="NYH813" s="201"/>
      <c r="NYI813" s="201"/>
      <c r="NYJ813" s="201"/>
      <c r="NYK813" s="201"/>
      <c r="NYL813" s="201"/>
      <c r="NYM813" s="201"/>
      <c r="NYN813" s="201"/>
      <c r="NYO813" s="201"/>
      <c r="NYP813" s="201"/>
      <c r="NYQ813" s="201"/>
      <c r="NYR813" s="201"/>
      <c r="NYS813" s="201"/>
      <c r="NYT813" s="201"/>
      <c r="NYU813" s="201"/>
      <c r="NYV813" s="201"/>
      <c r="NYW813" s="201"/>
      <c r="NYX813" s="201"/>
      <c r="NYY813" s="201"/>
      <c r="NYZ813" s="201"/>
      <c r="NZA813" s="201"/>
      <c r="NZB813" s="201"/>
      <c r="NZC813" s="201"/>
      <c r="NZD813" s="201"/>
      <c r="NZE813" s="201"/>
      <c r="NZF813" s="201"/>
      <c r="NZG813" s="201"/>
      <c r="NZH813" s="201"/>
      <c r="NZI813" s="201"/>
      <c r="NZJ813" s="201"/>
      <c r="NZK813" s="201"/>
      <c r="NZL813" s="201"/>
      <c r="NZM813" s="201"/>
      <c r="NZN813" s="201"/>
      <c r="NZO813" s="201"/>
      <c r="NZP813" s="201"/>
      <c r="NZQ813" s="201"/>
      <c r="NZR813" s="201"/>
      <c r="NZS813" s="201"/>
      <c r="NZT813" s="201"/>
      <c r="NZU813" s="201"/>
      <c r="NZV813" s="201"/>
      <c r="NZW813" s="201"/>
      <c r="NZX813" s="201"/>
      <c r="NZY813" s="201"/>
      <c r="NZZ813" s="201"/>
      <c r="OAA813" s="201"/>
      <c r="OAB813" s="201"/>
      <c r="OAC813" s="201"/>
      <c r="OAD813" s="201"/>
      <c r="OAE813" s="201"/>
      <c r="OAF813" s="201"/>
      <c r="OAG813" s="201"/>
      <c r="OAH813" s="201"/>
      <c r="OAI813" s="201"/>
      <c r="OAJ813" s="201"/>
      <c r="OAK813" s="201"/>
      <c r="OAL813" s="201"/>
      <c r="OAM813" s="201"/>
      <c r="OAN813" s="201"/>
      <c r="OAO813" s="201"/>
      <c r="OAP813" s="201"/>
      <c r="OAQ813" s="201"/>
      <c r="OAR813" s="201"/>
      <c r="OAS813" s="201"/>
      <c r="OAT813" s="201"/>
      <c r="OAU813" s="201"/>
      <c r="OAV813" s="201"/>
      <c r="OAW813" s="201"/>
      <c r="OAX813" s="201"/>
      <c r="OAY813" s="201"/>
      <c r="OAZ813" s="201"/>
      <c r="OBA813" s="201"/>
      <c r="OBB813" s="201"/>
      <c r="OBC813" s="201"/>
      <c r="OBD813" s="201"/>
      <c r="OBE813" s="201"/>
      <c r="OBF813" s="201"/>
      <c r="OBG813" s="201"/>
      <c r="OBH813" s="201"/>
      <c r="OBI813" s="201"/>
      <c r="OBJ813" s="201"/>
      <c r="OBK813" s="201"/>
      <c r="OBL813" s="201"/>
      <c r="OBM813" s="201"/>
      <c r="OBN813" s="201"/>
      <c r="OBO813" s="201"/>
      <c r="OBP813" s="201"/>
      <c r="OBQ813" s="201"/>
      <c r="OBR813" s="201"/>
      <c r="OBS813" s="201"/>
      <c r="OBT813" s="201"/>
      <c r="OBU813" s="201"/>
      <c r="OBV813" s="201"/>
      <c r="OBW813" s="201"/>
      <c r="OBX813" s="201"/>
      <c r="OBY813" s="201"/>
      <c r="OBZ813" s="201"/>
      <c r="OCA813" s="201"/>
      <c r="OCB813" s="201"/>
      <c r="OCC813" s="201"/>
      <c r="OCD813" s="201"/>
      <c r="OCE813" s="201"/>
      <c r="OCF813" s="201"/>
      <c r="OCG813" s="201"/>
      <c r="OCH813" s="201"/>
      <c r="OCI813" s="201"/>
      <c r="OCJ813" s="201"/>
      <c r="OCK813" s="201"/>
      <c r="OCL813" s="201"/>
      <c r="OCM813" s="201"/>
      <c r="OCN813" s="201"/>
      <c r="OCO813" s="201"/>
      <c r="OCP813" s="201"/>
      <c r="OCQ813" s="201"/>
      <c r="OCR813" s="201"/>
      <c r="OCS813" s="201"/>
      <c r="OCT813" s="201"/>
      <c r="OCU813" s="201"/>
      <c r="OCV813" s="201"/>
      <c r="OCW813" s="201"/>
      <c r="OCX813" s="201"/>
      <c r="OCY813" s="201"/>
      <c r="OCZ813" s="201"/>
      <c r="ODA813" s="201"/>
      <c r="ODB813" s="201"/>
      <c r="ODC813" s="201"/>
      <c r="ODD813" s="201"/>
      <c r="ODE813" s="201"/>
      <c r="ODF813" s="201"/>
      <c r="ODG813" s="201"/>
      <c r="ODH813" s="201"/>
      <c r="ODI813" s="201"/>
      <c r="ODJ813" s="201"/>
      <c r="ODK813" s="201"/>
      <c r="ODL813" s="201"/>
      <c r="ODM813" s="201"/>
      <c r="ODN813" s="201"/>
      <c r="ODO813" s="201"/>
      <c r="ODP813" s="201"/>
      <c r="ODQ813" s="201"/>
      <c r="ODR813" s="201"/>
      <c r="ODS813" s="201"/>
      <c r="ODT813" s="201"/>
      <c r="ODU813" s="201"/>
      <c r="ODV813" s="201"/>
      <c r="ODW813" s="201"/>
      <c r="ODX813" s="201"/>
      <c r="ODY813" s="201"/>
      <c r="ODZ813" s="201"/>
      <c r="OEA813" s="201"/>
      <c r="OEB813" s="201"/>
      <c r="OEC813" s="201"/>
      <c r="OED813" s="201"/>
      <c r="OEE813" s="201"/>
      <c r="OEF813" s="201"/>
      <c r="OEG813" s="201"/>
      <c r="OEH813" s="201"/>
      <c r="OEI813" s="201"/>
      <c r="OEJ813" s="201"/>
      <c r="OEK813" s="201"/>
      <c r="OEL813" s="201"/>
      <c r="OEM813" s="201"/>
      <c r="OEN813" s="201"/>
      <c r="OEO813" s="201"/>
      <c r="OEP813" s="201"/>
      <c r="OEQ813" s="201"/>
      <c r="OER813" s="201"/>
      <c r="OES813" s="201"/>
      <c r="OET813" s="201"/>
      <c r="OEU813" s="201"/>
      <c r="OEV813" s="201"/>
      <c r="OEW813" s="201"/>
      <c r="OEX813" s="201"/>
      <c r="OEY813" s="201"/>
      <c r="OEZ813" s="201"/>
      <c r="OFA813" s="201"/>
      <c r="OFB813" s="201"/>
      <c r="OFC813" s="201"/>
      <c r="OFD813" s="201"/>
      <c r="OFE813" s="201"/>
      <c r="OFF813" s="201"/>
      <c r="OFG813" s="201"/>
      <c r="OFH813" s="201"/>
      <c r="OFI813" s="201"/>
      <c r="OFJ813" s="201"/>
      <c r="OFK813" s="201"/>
      <c r="OFL813" s="201"/>
      <c r="OFM813" s="201"/>
      <c r="OFN813" s="201"/>
      <c r="OFO813" s="201"/>
      <c r="OFP813" s="201"/>
      <c r="OFQ813" s="201"/>
      <c r="OFR813" s="201"/>
      <c r="OFS813" s="201"/>
      <c r="OFT813" s="201"/>
      <c r="OFU813" s="201"/>
      <c r="OFV813" s="201"/>
      <c r="OFW813" s="201"/>
      <c r="OFX813" s="201"/>
      <c r="OFY813" s="201"/>
      <c r="OFZ813" s="201"/>
      <c r="OGA813" s="201"/>
      <c r="OGB813" s="201"/>
      <c r="OGC813" s="201"/>
      <c r="OGD813" s="201"/>
      <c r="OGE813" s="201"/>
      <c r="OGF813" s="201"/>
      <c r="OGG813" s="201"/>
      <c r="OGH813" s="201"/>
      <c r="OGI813" s="201"/>
      <c r="OGJ813" s="201"/>
      <c r="OGK813" s="201"/>
      <c r="OGL813" s="201"/>
      <c r="OGM813" s="201"/>
      <c r="OGN813" s="201"/>
      <c r="OGO813" s="201"/>
      <c r="OGP813" s="201"/>
      <c r="OGQ813" s="201"/>
      <c r="OGR813" s="201"/>
      <c r="OGS813" s="201"/>
      <c r="OGT813" s="201"/>
      <c r="OGU813" s="201"/>
      <c r="OGV813" s="201"/>
      <c r="OGW813" s="201"/>
      <c r="OGX813" s="201"/>
      <c r="OGY813" s="201"/>
      <c r="OGZ813" s="201"/>
      <c r="OHA813" s="201"/>
      <c r="OHB813" s="201"/>
      <c r="OHC813" s="201"/>
      <c r="OHD813" s="201"/>
      <c r="OHE813" s="201"/>
      <c r="OHF813" s="201"/>
      <c r="OHG813" s="201"/>
      <c r="OHH813" s="201"/>
      <c r="OHI813" s="201"/>
      <c r="OHJ813" s="201"/>
      <c r="OHK813" s="201"/>
      <c r="OHL813" s="201"/>
      <c r="OHM813" s="201"/>
      <c r="OHN813" s="201"/>
      <c r="OHO813" s="201"/>
      <c r="OHP813" s="201"/>
      <c r="OHQ813" s="201"/>
      <c r="OHR813" s="201"/>
      <c r="OHS813" s="201"/>
      <c r="OHT813" s="201"/>
      <c r="OHU813" s="201"/>
      <c r="OHV813" s="201"/>
      <c r="OHW813" s="201"/>
      <c r="OHX813" s="201"/>
      <c r="OHY813" s="201"/>
      <c r="OHZ813" s="201"/>
      <c r="OIA813" s="201"/>
      <c r="OIB813" s="201"/>
      <c r="OIC813" s="201"/>
      <c r="OID813" s="201"/>
      <c r="OIE813" s="201"/>
      <c r="OIF813" s="201"/>
      <c r="OIG813" s="201"/>
      <c r="OIH813" s="201"/>
      <c r="OII813" s="201"/>
      <c r="OIJ813" s="201"/>
      <c r="OIK813" s="201"/>
      <c r="OIL813" s="201"/>
      <c r="OIM813" s="201"/>
      <c r="OIN813" s="201"/>
      <c r="OIO813" s="201"/>
      <c r="OIP813" s="201"/>
      <c r="OIQ813" s="201"/>
      <c r="OIR813" s="201"/>
      <c r="OIS813" s="201"/>
      <c r="OIT813" s="201"/>
      <c r="OIU813" s="201"/>
      <c r="OIV813" s="201"/>
      <c r="OIW813" s="201"/>
      <c r="OIX813" s="201"/>
      <c r="OIY813" s="201"/>
      <c r="OIZ813" s="201"/>
      <c r="OJA813" s="201"/>
      <c r="OJB813" s="201"/>
      <c r="OJC813" s="201"/>
      <c r="OJD813" s="201"/>
      <c r="OJE813" s="201"/>
      <c r="OJF813" s="201"/>
      <c r="OJG813" s="201"/>
      <c r="OJH813" s="201"/>
      <c r="OJI813" s="201"/>
      <c r="OJJ813" s="201"/>
      <c r="OJK813" s="201"/>
      <c r="OJL813" s="201"/>
      <c r="OJM813" s="201"/>
      <c r="OJN813" s="201"/>
      <c r="OJO813" s="201"/>
      <c r="OJP813" s="201"/>
      <c r="OJQ813" s="201"/>
      <c r="OJR813" s="201"/>
      <c r="OJS813" s="201"/>
      <c r="OJT813" s="201"/>
      <c r="OJU813" s="201"/>
      <c r="OJV813" s="201"/>
      <c r="OJW813" s="201"/>
      <c r="OJX813" s="201"/>
      <c r="OJY813" s="201"/>
      <c r="OJZ813" s="201"/>
      <c r="OKA813" s="201"/>
      <c r="OKB813" s="201"/>
      <c r="OKC813" s="201"/>
      <c r="OKD813" s="201"/>
      <c r="OKE813" s="201"/>
      <c r="OKF813" s="201"/>
      <c r="OKG813" s="201"/>
      <c r="OKH813" s="201"/>
      <c r="OKI813" s="201"/>
      <c r="OKJ813" s="201"/>
      <c r="OKK813" s="201"/>
      <c r="OKL813" s="201"/>
      <c r="OKM813" s="201"/>
      <c r="OKN813" s="201"/>
      <c r="OKO813" s="201"/>
      <c r="OKP813" s="201"/>
      <c r="OKQ813" s="201"/>
      <c r="OKR813" s="201"/>
      <c r="OKS813" s="201"/>
      <c r="OKT813" s="201"/>
      <c r="OKU813" s="201"/>
      <c r="OKV813" s="201"/>
      <c r="OKW813" s="201"/>
      <c r="OKX813" s="201"/>
      <c r="OKY813" s="201"/>
      <c r="OKZ813" s="201"/>
      <c r="OLA813" s="201"/>
      <c r="OLB813" s="201"/>
      <c r="OLC813" s="201"/>
      <c r="OLD813" s="201"/>
      <c r="OLE813" s="201"/>
      <c r="OLF813" s="201"/>
      <c r="OLG813" s="201"/>
      <c r="OLH813" s="201"/>
      <c r="OLI813" s="201"/>
      <c r="OLJ813" s="201"/>
      <c r="OLK813" s="201"/>
      <c r="OLL813" s="201"/>
      <c r="OLM813" s="201"/>
      <c r="OLN813" s="201"/>
      <c r="OLO813" s="201"/>
      <c r="OLP813" s="201"/>
      <c r="OLQ813" s="201"/>
      <c r="OLR813" s="201"/>
      <c r="OLS813" s="201"/>
      <c r="OLT813" s="201"/>
      <c r="OLU813" s="201"/>
      <c r="OLV813" s="201"/>
      <c r="OLW813" s="201"/>
      <c r="OLX813" s="201"/>
      <c r="OLY813" s="201"/>
      <c r="OLZ813" s="201"/>
      <c r="OMA813" s="201"/>
      <c r="OMB813" s="201"/>
      <c r="OMC813" s="201"/>
      <c r="OMD813" s="201"/>
      <c r="OME813" s="201"/>
      <c r="OMF813" s="201"/>
      <c r="OMG813" s="201"/>
      <c r="OMH813" s="201"/>
      <c r="OMI813" s="201"/>
      <c r="OMJ813" s="201"/>
      <c r="OMK813" s="201"/>
      <c r="OML813" s="201"/>
      <c r="OMM813" s="201"/>
      <c r="OMN813" s="201"/>
      <c r="OMO813" s="201"/>
      <c r="OMP813" s="201"/>
      <c r="OMQ813" s="201"/>
      <c r="OMR813" s="201"/>
      <c r="OMS813" s="201"/>
      <c r="OMT813" s="201"/>
      <c r="OMU813" s="201"/>
      <c r="OMV813" s="201"/>
      <c r="OMW813" s="201"/>
      <c r="OMX813" s="201"/>
      <c r="OMY813" s="201"/>
      <c r="OMZ813" s="201"/>
      <c r="ONA813" s="201"/>
      <c r="ONB813" s="201"/>
      <c r="ONC813" s="201"/>
      <c r="OND813" s="201"/>
      <c r="ONE813" s="201"/>
      <c r="ONF813" s="201"/>
      <c r="ONG813" s="201"/>
      <c r="ONH813" s="201"/>
      <c r="ONI813" s="201"/>
      <c r="ONJ813" s="201"/>
      <c r="ONK813" s="201"/>
      <c r="ONL813" s="201"/>
      <c r="ONM813" s="201"/>
      <c r="ONN813" s="201"/>
      <c r="ONO813" s="201"/>
      <c r="ONP813" s="201"/>
      <c r="ONQ813" s="201"/>
      <c r="ONR813" s="201"/>
      <c r="ONS813" s="201"/>
      <c r="ONT813" s="201"/>
      <c r="ONU813" s="201"/>
      <c r="ONV813" s="201"/>
      <c r="ONW813" s="201"/>
      <c r="ONX813" s="201"/>
      <c r="ONY813" s="201"/>
      <c r="ONZ813" s="201"/>
      <c r="OOA813" s="201"/>
      <c r="OOB813" s="201"/>
      <c r="OOC813" s="201"/>
      <c r="OOD813" s="201"/>
      <c r="OOE813" s="201"/>
      <c r="OOF813" s="201"/>
      <c r="OOG813" s="201"/>
      <c r="OOH813" s="201"/>
      <c r="OOI813" s="201"/>
      <c r="OOJ813" s="201"/>
      <c r="OOK813" s="201"/>
      <c r="OOL813" s="201"/>
      <c r="OOM813" s="201"/>
      <c r="OON813" s="201"/>
      <c r="OOO813" s="201"/>
      <c r="OOP813" s="201"/>
      <c r="OOQ813" s="201"/>
      <c r="OOR813" s="201"/>
      <c r="OOS813" s="201"/>
      <c r="OOT813" s="201"/>
      <c r="OOU813" s="201"/>
      <c r="OOV813" s="201"/>
      <c r="OOW813" s="201"/>
      <c r="OOX813" s="201"/>
      <c r="OOY813" s="201"/>
      <c r="OOZ813" s="201"/>
      <c r="OPA813" s="201"/>
      <c r="OPB813" s="201"/>
      <c r="OPC813" s="201"/>
      <c r="OPD813" s="201"/>
      <c r="OPE813" s="201"/>
      <c r="OPF813" s="201"/>
      <c r="OPG813" s="201"/>
      <c r="OPH813" s="201"/>
      <c r="OPI813" s="201"/>
      <c r="OPJ813" s="201"/>
      <c r="OPK813" s="201"/>
      <c r="OPL813" s="201"/>
      <c r="OPM813" s="201"/>
      <c r="OPN813" s="201"/>
      <c r="OPO813" s="201"/>
      <c r="OPP813" s="201"/>
      <c r="OPQ813" s="201"/>
      <c r="OPR813" s="201"/>
      <c r="OPS813" s="201"/>
      <c r="OPT813" s="201"/>
      <c r="OPU813" s="201"/>
      <c r="OPV813" s="201"/>
      <c r="OPW813" s="201"/>
      <c r="OPX813" s="201"/>
      <c r="OPY813" s="201"/>
      <c r="OPZ813" s="201"/>
      <c r="OQA813" s="201"/>
      <c r="OQB813" s="201"/>
      <c r="OQC813" s="201"/>
      <c r="OQD813" s="201"/>
      <c r="OQE813" s="201"/>
      <c r="OQF813" s="201"/>
      <c r="OQG813" s="201"/>
      <c r="OQH813" s="201"/>
      <c r="OQI813" s="201"/>
      <c r="OQJ813" s="201"/>
      <c r="OQK813" s="201"/>
      <c r="OQL813" s="201"/>
      <c r="OQM813" s="201"/>
      <c r="OQN813" s="201"/>
      <c r="OQO813" s="201"/>
      <c r="OQP813" s="201"/>
      <c r="OQQ813" s="201"/>
      <c r="OQR813" s="201"/>
      <c r="OQS813" s="201"/>
      <c r="OQT813" s="201"/>
      <c r="OQU813" s="201"/>
      <c r="OQV813" s="201"/>
      <c r="OQW813" s="201"/>
      <c r="OQX813" s="201"/>
      <c r="OQY813" s="201"/>
      <c r="OQZ813" s="201"/>
      <c r="ORA813" s="201"/>
      <c r="ORB813" s="201"/>
      <c r="ORC813" s="201"/>
      <c r="ORD813" s="201"/>
      <c r="ORE813" s="201"/>
      <c r="ORF813" s="201"/>
      <c r="ORG813" s="201"/>
      <c r="ORH813" s="201"/>
      <c r="ORI813" s="201"/>
      <c r="ORJ813" s="201"/>
      <c r="ORK813" s="201"/>
      <c r="ORL813" s="201"/>
      <c r="ORM813" s="201"/>
      <c r="ORN813" s="201"/>
      <c r="ORO813" s="201"/>
      <c r="ORP813" s="201"/>
      <c r="ORQ813" s="201"/>
      <c r="ORR813" s="201"/>
      <c r="ORS813" s="201"/>
      <c r="ORT813" s="201"/>
      <c r="ORU813" s="201"/>
      <c r="ORV813" s="201"/>
      <c r="ORW813" s="201"/>
      <c r="ORX813" s="201"/>
      <c r="ORY813" s="201"/>
      <c r="ORZ813" s="201"/>
      <c r="OSA813" s="201"/>
      <c r="OSB813" s="201"/>
      <c r="OSC813" s="201"/>
      <c r="OSD813" s="201"/>
      <c r="OSE813" s="201"/>
      <c r="OSF813" s="201"/>
      <c r="OSG813" s="201"/>
      <c r="OSH813" s="201"/>
      <c r="OSI813" s="201"/>
      <c r="OSJ813" s="201"/>
      <c r="OSK813" s="201"/>
      <c r="OSL813" s="201"/>
      <c r="OSM813" s="201"/>
      <c r="OSN813" s="201"/>
      <c r="OSO813" s="201"/>
      <c r="OSP813" s="201"/>
      <c r="OSQ813" s="201"/>
      <c r="OSR813" s="201"/>
      <c r="OSS813" s="201"/>
      <c r="OST813" s="201"/>
      <c r="OSU813" s="201"/>
      <c r="OSV813" s="201"/>
      <c r="OSW813" s="201"/>
      <c r="OSX813" s="201"/>
      <c r="OSY813" s="201"/>
      <c r="OSZ813" s="201"/>
      <c r="OTA813" s="201"/>
      <c r="OTB813" s="201"/>
      <c r="OTC813" s="201"/>
      <c r="OTD813" s="201"/>
      <c r="OTE813" s="201"/>
      <c r="OTF813" s="201"/>
      <c r="OTG813" s="201"/>
      <c r="OTH813" s="201"/>
      <c r="OTI813" s="201"/>
      <c r="OTJ813" s="201"/>
      <c r="OTK813" s="201"/>
      <c r="OTL813" s="201"/>
      <c r="OTM813" s="201"/>
      <c r="OTN813" s="201"/>
      <c r="OTO813" s="201"/>
      <c r="OTP813" s="201"/>
      <c r="OTQ813" s="201"/>
      <c r="OTR813" s="201"/>
      <c r="OTS813" s="201"/>
      <c r="OTT813" s="201"/>
      <c r="OTU813" s="201"/>
      <c r="OTV813" s="201"/>
      <c r="OTW813" s="201"/>
      <c r="OTX813" s="201"/>
      <c r="OTY813" s="201"/>
      <c r="OTZ813" s="201"/>
      <c r="OUA813" s="201"/>
      <c r="OUB813" s="201"/>
      <c r="OUC813" s="201"/>
      <c r="OUD813" s="201"/>
      <c r="OUE813" s="201"/>
      <c r="OUF813" s="201"/>
      <c r="OUG813" s="201"/>
      <c r="OUH813" s="201"/>
      <c r="OUI813" s="201"/>
      <c r="OUJ813" s="201"/>
      <c r="OUK813" s="201"/>
      <c r="OUL813" s="201"/>
      <c r="OUM813" s="201"/>
      <c r="OUN813" s="201"/>
      <c r="OUO813" s="201"/>
      <c r="OUP813" s="201"/>
      <c r="OUQ813" s="201"/>
      <c r="OUR813" s="201"/>
      <c r="OUS813" s="201"/>
      <c r="OUT813" s="201"/>
      <c r="OUU813" s="201"/>
      <c r="OUV813" s="201"/>
      <c r="OUW813" s="201"/>
      <c r="OUX813" s="201"/>
      <c r="OUY813" s="201"/>
      <c r="OUZ813" s="201"/>
      <c r="OVA813" s="201"/>
      <c r="OVB813" s="201"/>
      <c r="OVC813" s="201"/>
      <c r="OVD813" s="201"/>
      <c r="OVE813" s="201"/>
      <c r="OVF813" s="201"/>
      <c r="OVG813" s="201"/>
      <c r="OVH813" s="201"/>
      <c r="OVI813" s="201"/>
      <c r="OVJ813" s="201"/>
      <c r="OVK813" s="201"/>
      <c r="OVL813" s="201"/>
      <c r="OVM813" s="201"/>
      <c r="OVN813" s="201"/>
      <c r="OVO813" s="201"/>
      <c r="OVP813" s="201"/>
      <c r="OVQ813" s="201"/>
      <c r="OVR813" s="201"/>
      <c r="OVS813" s="201"/>
      <c r="OVT813" s="201"/>
      <c r="OVU813" s="201"/>
      <c r="OVV813" s="201"/>
      <c r="OVW813" s="201"/>
      <c r="OVX813" s="201"/>
      <c r="OVY813" s="201"/>
      <c r="OVZ813" s="201"/>
      <c r="OWA813" s="201"/>
      <c r="OWB813" s="201"/>
      <c r="OWC813" s="201"/>
      <c r="OWD813" s="201"/>
      <c r="OWE813" s="201"/>
      <c r="OWF813" s="201"/>
      <c r="OWG813" s="201"/>
      <c r="OWH813" s="201"/>
      <c r="OWI813" s="201"/>
      <c r="OWJ813" s="201"/>
      <c r="OWK813" s="201"/>
      <c r="OWL813" s="201"/>
      <c r="OWM813" s="201"/>
      <c r="OWN813" s="201"/>
      <c r="OWO813" s="201"/>
      <c r="OWP813" s="201"/>
      <c r="OWQ813" s="201"/>
      <c r="OWR813" s="201"/>
      <c r="OWS813" s="201"/>
      <c r="OWT813" s="201"/>
      <c r="OWU813" s="201"/>
      <c r="OWV813" s="201"/>
      <c r="OWW813" s="201"/>
      <c r="OWX813" s="201"/>
      <c r="OWY813" s="201"/>
      <c r="OWZ813" s="201"/>
      <c r="OXA813" s="201"/>
      <c r="OXB813" s="201"/>
      <c r="OXC813" s="201"/>
      <c r="OXD813" s="201"/>
      <c r="OXE813" s="201"/>
      <c r="OXF813" s="201"/>
      <c r="OXG813" s="201"/>
      <c r="OXH813" s="201"/>
      <c r="OXI813" s="201"/>
      <c r="OXJ813" s="201"/>
      <c r="OXK813" s="201"/>
      <c r="OXL813" s="201"/>
      <c r="OXM813" s="201"/>
      <c r="OXN813" s="201"/>
      <c r="OXO813" s="201"/>
      <c r="OXP813" s="201"/>
      <c r="OXQ813" s="201"/>
      <c r="OXR813" s="201"/>
      <c r="OXS813" s="201"/>
      <c r="OXT813" s="201"/>
      <c r="OXU813" s="201"/>
      <c r="OXV813" s="201"/>
      <c r="OXW813" s="201"/>
      <c r="OXX813" s="201"/>
      <c r="OXY813" s="201"/>
      <c r="OXZ813" s="201"/>
      <c r="OYA813" s="201"/>
      <c r="OYB813" s="201"/>
      <c r="OYC813" s="201"/>
      <c r="OYD813" s="201"/>
      <c r="OYE813" s="201"/>
      <c r="OYF813" s="201"/>
      <c r="OYG813" s="201"/>
      <c r="OYH813" s="201"/>
      <c r="OYI813" s="201"/>
      <c r="OYJ813" s="201"/>
      <c r="OYK813" s="201"/>
      <c r="OYL813" s="201"/>
      <c r="OYM813" s="201"/>
      <c r="OYN813" s="201"/>
      <c r="OYO813" s="201"/>
      <c r="OYP813" s="201"/>
      <c r="OYQ813" s="201"/>
      <c r="OYR813" s="201"/>
      <c r="OYS813" s="201"/>
      <c r="OYT813" s="201"/>
      <c r="OYU813" s="201"/>
      <c r="OYV813" s="201"/>
      <c r="OYW813" s="201"/>
      <c r="OYX813" s="201"/>
      <c r="OYY813" s="201"/>
      <c r="OYZ813" s="201"/>
      <c r="OZA813" s="201"/>
      <c r="OZB813" s="201"/>
      <c r="OZC813" s="201"/>
      <c r="OZD813" s="201"/>
      <c r="OZE813" s="201"/>
      <c r="OZF813" s="201"/>
      <c r="OZG813" s="201"/>
      <c r="OZH813" s="201"/>
      <c r="OZI813" s="201"/>
      <c r="OZJ813" s="201"/>
      <c r="OZK813" s="201"/>
      <c r="OZL813" s="201"/>
      <c r="OZM813" s="201"/>
      <c r="OZN813" s="201"/>
      <c r="OZO813" s="201"/>
      <c r="OZP813" s="201"/>
      <c r="OZQ813" s="201"/>
      <c r="OZR813" s="201"/>
      <c r="OZS813" s="201"/>
      <c r="OZT813" s="201"/>
      <c r="OZU813" s="201"/>
      <c r="OZV813" s="201"/>
      <c r="OZW813" s="201"/>
      <c r="OZX813" s="201"/>
      <c r="OZY813" s="201"/>
      <c r="OZZ813" s="201"/>
      <c r="PAA813" s="201"/>
      <c r="PAB813" s="201"/>
      <c r="PAC813" s="201"/>
      <c r="PAD813" s="201"/>
      <c r="PAE813" s="201"/>
      <c r="PAF813" s="201"/>
      <c r="PAG813" s="201"/>
      <c r="PAH813" s="201"/>
      <c r="PAI813" s="201"/>
      <c r="PAJ813" s="201"/>
      <c r="PAK813" s="201"/>
      <c r="PAL813" s="201"/>
      <c r="PAM813" s="201"/>
      <c r="PAN813" s="201"/>
      <c r="PAO813" s="201"/>
      <c r="PAP813" s="201"/>
      <c r="PAQ813" s="201"/>
      <c r="PAR813" s="201"/>
      <c r="PAS813" s="201"/>
      <c r="PAT813" s="201"/>
      <c r="PAU813" s="201"/>
      <c r="PAV813" s="201"/>
      <c r="PAW813" s="201"/>
      <c r="PAX813" s="201"/>
      <c r="PAY813" s="201"/>
      <c r="PAZ813" s="201"/>
      <c r="PBA813" s="201"/>
      <c r="PBB813" s="201"/>
      <c r="PBC813" s="201"/>
      <c r="PBD813" s="201"/>
      <c r="PBE813" s="201"/>
      <c r="PBF813" s="201"/>
      <c r="PBG813" s="201"/>
      <c r="PBH813" s="201"/>
      <c r="PBI813" s="201"/>
      <c r="PBJ813" s="201"/>
      <c r="PBK813" s="201"/>
      <c r="PBL813" s="201"/>
      <c r="PBM813" s="201"/>
      <c r="PBN813" s="201"/>
      <c r="PBO813" s="201"/>
      <c r="PBP813" s="201"/>
      <c r="PBQ813" s="201"/>
      <c r="PBR813" s="201"/>
      <c r="PBS813" s="201"/>
      <c r="PBT813" s="201"/>
      <c r="PBU813" s="201"/>
      <c r="PBV813" s="201"/>
      <c r="PBW813" s="201"/>
      <c r="PBX813" s="201"/>
      <c r="PBY813" s="201"/>
      <c r="PBZ813" s="201"/>
      <c r="PCA813" s="201"/>
      <c r="PCB813" s="201"/>
      <c r="PCC813" s="201"/>
      <c r="PCD813" s="201"/>
      <c r="PCE813" s="201"/>
      <c r="PCF813" s="201"/>
      <c r="PCG813" s="201"/>
      <c r="PCH813" s="201"/>
      <c r="PCI813" s="201"/>
      <c r="PCJ813" s="201"/>
      <c r="PCK813" s="201"/>
      <c r="PCL813" s="201"/>
      <c r="PCM813" s="201"/>
      <c r="PCN813" s="201"/>
      <c r="PCO813" s="201"/>
      <c r="PCP813" s="201"/>
      <c r="PCQ813" s="201"/>
      <c r="PCR813" s="201"/>
      <c r="PCS813" s="201"/>
      <c r="PCT813" s="201"/>
      <c r="PCU813" s="201"/>
      <c r="PCV813" s="201"/>
      <c r="PCW813" s="201"/>
      <c r="PCX813" s="201"/>
      <c r="PCY813" s="201"/>
      <c r="PCZ813" s="201"/>
      <c r="PDA813" s="201"/>
      <c r="PDB813" s="201"/>
      <c r="PDC813" s="201"/>
      <c r="PDD813" s="201"/>
      <c r="PDE813" s="201"/>
      <c r="PDF813" s="201"/>
      <c r="PDG813" s="201"/>
      <c r="PDH813" s="201"/>
      <c r="PDI813" s="201"/>
      <c r="PDJ813" s="201"/>
      <c r="PDK813" s="201"/>
      <c r="PDL813" s="201"/>
      <c r="PDM813" s="201"/>
      <c r="PDN813" s="201"/>
      <c r="PDO813" s="201"/>
      <c r="PDP813" s="201"/>
      <c r="PDQ813" s="201"/>
      <c r="PDR813" s="201"/>
      <c r="PDS813" s="201"/>
      <c r="PDT813" s="201"/>
      <c r="PDU813" s="201"/>
      <c r="PDV813" s="201"/>
      <c r="PDW813" s="201"/>
      <c r="PDX813" s="201"/>
      <c r="PDY813" s="201"/>
      <c r="PDZ813" s="201"/>
      <c r="PEA813" s="201"/>
      <c r="PEB813" s="201"/>
      <c r="PEC813" s="201"/>
      <c r="PED813" s="201"/>
      <c r="PEE813" s="201"/>
      <c r="PEF813" s="201"/>
      <c r="PEG813" s="201"/>
      <c r="PEH813" s="201"/>
      <c r="PEI813" s="201"/>
      <c r="PEJ813" s="201"/>
      <c r="PEK813" s="201"/>
      <c r="PEL813" s="201"/>
      <c r="PEM813" s="201"/>
      <c r="PEN813" s="201"/>
      <c r="PEO813" s="201"/>
      <c r="PEP813" s="201"/>
      <c r="PEQ813" s="201"/>
      <c r="PER813" s="201"/>
      <c r="PES813" s="201"/>
      <c r="PET813" s="201"/>
      <c r="PEU813" s="201"/>
      <c r="PEV813" s="201"/>
      <c r="PEW813" s="201"/>
      <c r="PEX813" s="201"/>
      <c r="PEY813" s="201"/>
      <c r="PEZ813" s="201"/>
      <c r="PFA813" s="201"/>
      <c r="PFB813" s="201"/>
      <c r="PFC813" s="201"/>
      <c r="PFD813" s="201"/>
      <c r="PFE813" s="201"/>
      <c r="PFF813" s="201"/>
      <c r="PFG813" s="201"/>
      <c r="PFH813" s="201"/>
      <c r="PFI813" s="201"/>
      <c r="PFJ813" s="201"/>
      <c r="PFK813" s="201"/>
      <c r="PFL813" s="201"/>
      <c r="PFM813" s="201"/>
      <c r="PFN813" s="201"/>
      <c r="PFO813" s="201"/>
      <c r="PFP813" s="201"/>
      <c r="PFQ813" s="201"/>
      <c r="PFR813" s="201"/>
      <c r="PFS813" s="201"/>
      <c r="PFT813" s="201"/>
      <c r="PFU813" s="201"/>
      <c r="PFV813" s="201"/>
      <c r="PFW813" s="201"/>
      <c r="PFX813" s="201"/>
      <c r="PFY813" s="201"/>
      <c r="PFZ813" s="201"/>
      <c r="PGA813" s="201"/>
      <c r="PGB813" s="201"/>
      <c r="PGC813" s="201"/>
      <c r="PGD813" s="201"/>
      <c r="PGE813" s="201"/>
      <c r="PGF813" s="201"/>
      <c r="PGG813" s="201"/>
      <c r="PGH813" s="201"/>
      <c r="PGI813" s="201"/>
      <c r="PGJ813" s="201"/>
      <c r="PGK813" s="201"/>
      <c r="PGL813" s="201"/>
      <c r="PGM813" s="201"/>
      <c r="PGN813" s="201"/>
      <c r="PGO813" s="201"/>
      <c r="PGP813" s="201"/>
      <c r="PGQ813" s="201"/>
      <c r="PGR813" s="201"/>
      <c r="PGS813" s="201"/>
      <c r="PGT813" s="201"/>
      <c r="PGU813" s="201"/>
      <c r="PGV813" s="201"/>
      <c r="PGW813" s="201"/>
      <c r="PGX813" s="201"/>
      <c r="PGY813" s="201"/>
      <c r="PGZ813" s="201"/>
      <c r="PHA813" s="201"/>
      <c r="PHB813" s="201"/>
      <c r="PHC813" s="201"/>
      <c r="PHD813" s="201"/>
      <c r="PHE813" s="201"/>
      <c r="PHF813" s="201"/>
      <c r="PHG813" s="201"/>
      <c r="PHH813" s="201"/>
      <c r="PHI813" s="201"/>
      <c r="PHJ813" s="201"/>
      <c r="PHK813" s="201"/>
      <c r="PHL813" s="201"/>
      <c r="PHM813" s="201"/>
      <c r="PHN813" s="201"/>
      <c r="PHO813" s="201"/>
      <c r="PHP813" s="201"/>
      <c r="PHQ813" s="201"/>
      <c r="PHR813" s="201"/>
      <c r="PHS813" s="201"/>
      <c r="PHT813" s="201"/>
      <c r="PHU813" s="201"/>
      <c r="PHV813" s="201"/>
      <c r="PHW813" s="201"/>
      <c r="PHX813" s="201"/>
      <c r="PHY813" s="201"/>
      <c r="PHZ813" s="201"/>
      <c r="PIA813" s="201"/>
      <c r="PIB813" s="201"/>
      <c r="PIC813" s="201"/>
      <c r="PID813" s="201"/>
      <c r="PIE813" s="201"/>
      <c r="PIF813" s="201"/>
      <c r="PIG813" s="201"/>
      <c r="PIH813" s="201"/>
      <c r="PII813" s="201"/>
      <c r="PIJ813" s="201"/>
      <c r="PIK813" s="201"/>
      <c r="PIL813" s="201"/>
      <c r="PIM813" s="201"/>
      <c r="PIN813" s="201"/>
      <c r="PIO813" s="201"/>
      <c r="PIP813" s="201"/>
      <c r="PIQ813" s="201"/>
      <c r="PIR813" s="201"/>
      <c r="PIS813" s="201"/>
      <c r="PIT813" s="201"/>
      <c r="PIU813" s="201"/>
      <c r="PIV813" s="201"/>
      <c r="PIW813" s="201"/>
      <c r="PIX813" s="201"/>
      <c r="PIY813" s="201"/>
      <c r="PIZ813" s="201"/>
      <c r="PJA813" s="201"/>
      <c r="PJB813" s="201"/>
      <c r="PJC813" s="201"/>
      <c r="PJD813" s="201"/>
      <c r="PJE813" s="201"/>
      <c r="PJF813" s="201"/>
      <c r="PJG813" s="201"/>
      <c r="PJH813" s="201"/>
      <c r="PJI813" s="201"/>
      <c r="PJJ813" s="201"/>
      <c r="PJK813" s="201"/>
      <c r="PJL813" s="201"/>
      <c r="PJM813" s="201"/>
      <c r="PJN813" s="201"/>
      <c r="PJO813" s="201"/>
      <c r="PJP813" s="201"/>
      <c r="PJQ813" s="201"/>
      <c r="PJR813" s="201"/>
      <c r="PJS813" s="201"/>
      <c r="PJT813" s="201"/>
      <c r="PJU813" s="201"/>
      <c r="PJV813" s="201"/>
      <c r="PJW813" s="201"/>
      <c r="PJX813" s="201"/>
      <c r="PJY813" s="201"/>
      <c r="PJZ813" s="201"/>
      <c r="PKA813" s="201"/>
      <c r="PKB813" s="201"/>
      <c r="PKC813" s="201"/>
      <c r="PKD813" s="201"/>
      <c r="PKE813" s="201"/>
      <c r="PKF813" s="201"/>
      <c r="PKG813" s="201"/>
      <c r="PKH813" s="201"/>
      <c r="PKI813" s="201"/>
      <c r="PKJ813" s="201"/>
      <c r="PKK813" s="201"/>
      <c r="PKL813" s="201"/>
      <c r="PKM813" s="201"/>
      <c r="PKN813" s="201"/>
      <c r="PKO813" s="201"/>
      <c r="PKP813" s="201"/>
      <c r="PKQ813" s="201"/>
      <c r="PKR813" s="201"/>
      <c r="PKS813" s="201"/>
      <c r="PKT813" s="201"/>
      <c r="PKU813" s="201"/>
      <c r="PKV813" s="201"/>
      <c r="PKW813" s="201"/>
      <c r="PKX813" s="201"/>
      <c r="PKY813" s="201"/>
      <c r="PKZ813" s="201"/>
      <c r="PLA813" s="201"/>
      <c r="PLB813" s="201"/>
      <c r="PLC813" s="201"/>
      <c r="PLD813" s="201"/>
      <c r="PLE813" s="201"/>
      <c r="PLF813" s="201"/>
      <c r="PLG813" s="201"/>
      <c r="PLH813" s="201"/>
      <c r="PLI813" s="201"/>
      <c r="PLJ813" s="201"/>
      <c r="PLK813" s="201"/>
      <c r="PLL813" s="201"/>
      <c r="PLM813" s="201"/>
      <c r="PLN813" s="201"/>
      <c r="PLO813" s="201"/>
      <c r="PLP813" s="201"/>
      <c r="PLQ813" s="201"/>
      <c r="PLR813" s="201"/>
      <c r="PLS813" s="201"/>
      <c r="PLT813" s="201"/>
      <c r="PLU813" s="201"/>
      <c r="PLV813" s="201"/>
      <c r="PLW813" s="201"/>
      <c r="PLX813" s="201"/>
      <c r="PLY813" s="201"/>
      <c r="PLZ813" s="201"/>
      <c r="PMA813" s="201"/>
      <c r="PMB813" s="201"/>
      <c r="PMC813" s="201"/>
      <c r="PMD813" s="201"/>
      <c r="PME813" s="201"/>
      <c r="PMF813" s="201"/>
      <c r="PMG813" s="201"/>
      <c r="PMH813" s="201"/>
      <c r="PMI813" s="201"/>
      <c r="PMJ813" s="201"/>
      <c r="PMK813" s="201"/>
      <c r="PML813" s="201"/>
      <c r="PMM813" s="201"/>
      <c r="PMN813" s="201"/>
      <c r="PMO813" s="201"/>
      <c r="PMP813" s="201"/>
      <c r="PMQ813" s="201"/>
      <c r="PMR813" s="201"/>
      <c r="PMS813" s="201"/>
      <c r="PMT813" s="201"/>
      <c r="PMU813" s="201"/>
      <c r="PMV813" s="201"/>
      <c r="PMW813" s="201"/>
      <c r="PMX813" s="201"/>
      <c r="PMY813" s="201"/>
      <c r="PMZ813" s="201"/>
      <c r="PNA813" s="201"/>
      <c r="PNB813" s="201"/>
      <c r="PNC813" s="201"/>
      <c r="PND813" s="201"/>
      <c r="PNE813" s="201"/>
      <c r="PNF813" s="201"/>
      <c r="PNG813" s="201"/>
      <c r="PNH813" s="201"/>
      <c r="PNI813" s="201"/>
      <c r="PNJ813" s="201"/>
      <c r="PNK813" s="201"/>
      <c r="PNL813" s="201"/>
      <c r="PNM813" s="201"/>
      <c r="PNN813" s="201"/>
      <c r="PNO813" s="201"/>
      <c r="PNP813" s="201"/>
      <c r="PNQ813" s="201"/>
      <c r="PNR813" s="201"/>
      <c r="PNS813" s="201"/>
      <c r="PNT813" s="201"/>
      <c r="PNU813" s="201"/>
      <c r="PNV813" s="201"/>
      <c r="PNW813" s="201"/>
      <c r="PNX813" s="201"/>
      <c r="PNY813" s="201"/>
      <c r="PNZ813" s="201"/>
      <c r="POA813" s="201"/>
      <c r="POB813" s="201"/>
      <c r="POC813" s="201"/>
      <c r="POD813" s="201"/>
      <c r="POE813" s="201"/>
      <c r="POF813" s="201"/>
      <c r="POG813" s="201"/>
      <c r="POH813" s="201"/>
      <c r="POI813" s="201"/>
      <c r="POJ813" s="201"/>
      <c r="POK813" s="201"/>
      <c r="POL813" s="201"/>
      <c r="POM813" s="201"/>
      <c r="PON813" s="201"/>
      <c r="POO813" s="201"/>
      <c r="POP813" s="201"/>
      <c r="POQ813" s="201"/>
      <c r="POR813" s="201"/>
      <c r="POS813" s="201"/>
      <c r="POT813" s="201"/>
      <c r="POU813" s="201"/>
      <c r="POV813" s="201"/>
      <c r="POW813" s="201"/>
      <c r="POX813" s="201"/>
      <c r="POY813" s="201"/>
      <c r="POZ813" s="201"/>
      <c r="PPA813" s="201"/>
      <c r="PPB813" s="201"/>
      <c r="PPC813" s="201"/>
      <c r="PPD813" s="201"/>
      <c r="PPE813" s="201"/>
      <c r="PPF813" s="201"/>
      <c r="PPG813" s="201"/>
      <c r="PPH813" s="201"/>
      <c r="PPI813" s="201"/>
      <c r="PPJ813" s="201"/>
      <c r="PPK813" s="201"/>
      <c r="PPL813" s="201"/>
      <c r="PPM813" s="201"/>
      <c r="PPN813" s="201"/>
      <c r="PPO813" s="201"/>
      <c r="PPP813" s="201"/>
      <c r="PPQ813" s="201"/>
      <c r="PPR813" s="201"/>
      <c r="PPS813" s="201"/>
      <c r="PPT813" s="201"/>
      <c r="PPU813" s="201"/>
      <c r="PPV813" s="201"/>
      <c r="PPW813" s="201"/>
      <c r="PPX813" s="201"/>
      <c r="PPY813" s="201"/>
      <c r="PPZ813" s="201"/>
      <c r="PQA813" s="201"/>
      <c r="PQB813" s="201"/>
      <c r="PQC813" s="201"/>
      <c r="PQD813" s="201"/>
      <c r="PQE813" s="201"/>
      <c r="PQF813" s="201"/>
      <c r="PQG813" s="201"/>
      <c r="PQH813" s="201"/>
      <c r="PQI813" s="201"/>
      <c r="PQJ813" s="201"/>
      <c r="PQK813" s="201"/>
      <c r="PQL813" s="201"/>
      <c r="PQM813" s="201"/>
      <c r="PQN813" s="201"/>
      <c r="PQO813" s="201"/>
      <c r="PQP813" s="201"/>
      <c r="PQQ813" s="201"/>
      <c r="PQR813" s="201"/>
      <c r="PQS813" s="201"/>
      <c r="PQT813" s="201"/>
      <c r="PQU813" s="201"/>
      <c r="PQV813" s="201"/>
      <c r="PQW813" s="201"/>
      <c r="PQX813" s="201"/>
      <c r="PQY813" s="201"/>
      <c r="PQZ813" s="201"/>
      <c r="PRA813" s="201"/>
      <c r="PRB813" s="201"/>
      <c r="PRC813" s="201"/>
      <c r="PRD813" s="201"/>
      <c r="PRE813" s="201"/>
      <c r="PRF813" s="201"/>
      <c r="PRG813" s="201"/>
      <c r="PRH813" s="201"/>
      <c r="PRI813" s="201"/>
      <c r="PRJ813" s="201"/>
      <c r="PRK813" s="201"/>
      <c r="PRL813" s="201"/>
      <c r="PRM813" s="201"/>
      <c r="PRN813" s="201"/>
      <c r="PRO813" s="201"/>
      <c r="PRP813" s="201"/>
      <c r="PRQ813" s="201"/>
      <c r="PRR813" s="201"/>
      <c r="PRS813" s="201"/>
      <c r="PRT813" s="201"/>
      <c r="PRU813" s="201"/>
      <c r="PRV813" s="201"/>
      <c r="PRW813" s="201"/>
      <c r="PRX813" s="201"/>
      <c r="PRY813" s="201"/>
      <c r="PRZ813" s="201"/>
      <c r="PSA813" s="201"/>
      <c r="PSB813" s="201"/>
      <c r="PSC813" s="201"/>
      <c r="PSD813" s="201"/>
      <c r="PSE813" s="201"/>
      <c r="PSF813" s="201"/>
      <c r="PSG813" s="201"/>
      <c r="PSH813" s="201"/>
      <c r="PSI813" s="201"/>
      <c r="PSJ813" s="201"/>
      <c r="PSK813" s="201"/>
      <c r="PSL813" s="201"/>
      <c r="PSM813" s="201"/>
      <c r="PSN813" s="201"/>
      <c r="PSO813" s="201"/>
      <c r="PSP813" s="201"/>
      <c r="PSQ813" s="201"/>
      <c r="PSR813" s="201"/>
      <c r="PSS813" s="201"/>
      <c r="PST813" s="201"/>
      <c r="PSU813" s="201"/>
      <c r="PSV813" s="201"/>
      <c r="PSW813" s="201"/>
      <c r="PSX813" s="201"/>
      <c r="PSY813" s="201"/>
      <c r="PSZ813" s="201"/>
      <c r="PTA813" s="201"/>
      <c r="PTB813" s="201"/>
      <c r="PTC813" s="201"/>
      <c r="PTD813" s="201"/>
      <c r="PTE813" s="201"/>
      <c r="PTF813" s="201"/>
      <c r="PTG813" s="201"/>
      <c r="PTH813" s="201"/>
      <c r="PTI813" s="201"/>
      <c r="PTJ813" s="201"/>
      <c r="PTK813" s="201"/>
      <c r="PTL813" s="201"/>
      <c r="PTM813" s="201"/>
      <c r="PTN813" s="201"/>
      <c r="PTO813" s="201"/>
      <c r="PTP813" s="201"/>
      <c r="PTQ813" s="201"/>
      <c r="PTR813" s="201"/>
      <c r="PTS813" s="201"/>
      <c r="PTT813" s="201"/>
      <c r="PTU813" s="201"/>
      <c r="PTV813" s="201"/>
      <c r="PTW813" s="201"/>
      <c r="PTX813" s="201"/>
      <c r="PTY813" s="201"/>
      <c r="PTZ813" s="201"/>
      <c r="PUA813" s="201"/>
      <c r="PUB813" s="201"/>
      <c r="PUC813" s="201"/>
      <c r="PUD813" s="201"/>
      <c r="PUE813" s="201"/>
      <c r="PUF813" s="201"/>
      <c r="PUG813" s="201"/>
      <c r="PUH813" s="201"/>
      <c r="PUI813" s="201"/>
      <c r="PUJ813" s="201"/>
      <c r="PUK813" s="201"/>
      <c r="PUL813" s="201"/>
      <c r="PUM813" s="201"/>
      <c r="PUN813" s="201"/>
      <c r="PUO813" s="201"/>
      <c r="PUP813" s="201"/>
      <c r="PUQ813" s="201"/>
      <c r="PUR813" s="201"/>
      <c r="PUS813" s="201"/>
      <c r="PUT813" s="201"/>
      <c r="PUU813" s="201"/>
      <c r="PUV813" s="201"/>
      <c r="PUW813" s="201"/>
      <c r="PUX813" s="201"/>
      <c r="PUY813" s="201"/>
      <c r="PUZ813" s="201"/>
      <c r="PVA813" s="201"/>
      <c r="PVB813" s="201"/>
      <c r="PVC813" s="201"/>
      <c r="PVD813" s="201"/>
      <c r="PVE813" s="201"/>
      <c r="PVF813" s="201"/>
      <c r="PVG813" s="201"/>
      <c r="PVH813" s="201"/>
      <c r="PVI813" s="201"/>
      <c r="PVJ813" s="201"/>
      <c r="PVK813" s="201"/>
      <c r="PVL813" s="201"/>
      <c r="PVM813" s="201"/>
      <c r="PVN813" s="201"/>
      <c r="PVO813" s="201"/>
      <c r="PVP813" s="201"/>
      <c r="PVQ813" s="201"/>
      <c r="PVR813" s="201"/>
      <c r="PVS813" s="201"/>
      <c r="PVT813" s="201"/>
      <c r="PVU813" s="201"/>
      <c r="PVV813" s="201"/>
      <c r="PVW813" s="201"/>
      <c r="PVX813" s="201"/>
      <c r="PVY813" s="201"/>
      <c r="PVZ813" s="201"/>
      <c r="PWA813" s="201"/>
      <c r="PWB813" s="201"/>
      <c r="PWC813" s="201"/>
      <c r="PWD813" s="201"/>
      <c r="PWE813" s="201"/>
      <c r="PWF813" s="201"/>
      <c r="PWG813" s="201"/>
      <c r="PWH813" s="201"/>
      <c r="PWI813" s="201"/>
      <c r="PWJ813" s="201"/>
      <c r="PWK813" s="201"/>
      <c r="PWL813" s="201"/>
      <c r="PWM813" s="201"/>
      <c r="PWN813" s="201"/>
      <c r="PWO813" s="201"/>
      <c r="PWP813" s="201"/>
      <c r="PWQ813" s="201"/>
      <c r="PWR813" s="201"/>
      <c r="PWS813" s="201"/>
      <c r="PWT813" s="201"/>
      <c r="PWU813" s="201"/>
      <c r="PWV813" s="201"/>
      <c r="PWW813" s="201"/>
      <c r="PWX813" s="201"/>
      <c r="PWY813" s="201"/>
      <c r="PWZ813" s="201"/>
      <c r="PXA813" s="201"/>
      <c r="PXB813" s="201"/>
      <c r="PXC813" s="201"/>
      <c r="PXD813" s="201"/>
      <c r="PXE813" s="201"/>
      <c r="PXF813" s="201"/>
      <c r="PXG813" s="201"/>
      <c r="PXH813" s="201"/>
      <c r="PXI813" s="201"/>
      <c r="PXJ813" s="201"/>
      <c r="PXK813" s="201"/>
      <c r="PXL813" s="201"/>
      <c r="PXM813" s="201"/>
      <c r="PXN813" s="201"/>
      <c r="PXO813" s="201"/>
      <c r="PXP813" s="201"/>
      <c r="PXQ813" s="201"/>
      <c r="PXR813" s="201"/>
      <c r="PXS813" s="201"/>
      <c r="PXT813" s="201"/>
      <c r="PXU813" s="201"/>
      <c r="PXV813" s="201"/>
      <c r="PXW813" s="201"/>
      <c r="PXX813" s="201"/>
      <c r="PXY813" s="201"/>
      <c r="PXZ813" s="201"/>
      <c r="PYA813" s="201"/>
      <c r="PYB813" s="201"/>
      <c r="PYC813" s="201"/>
      <c r="PYD813" s="201"/>
      <c r="PYE813" s="201"/>
      <c r="PYF813" s="201"/>
      <c r="PYG813" s="201"/>
      <c r="PYH813" s="201"/>
      <c r="PYI813" s="201"/>
      <c r="PYJ813" s="201"/>
      <c r="PYK813" s="201"/>
      <c r="PYL813" s="201"/>
      <c r="PYM813" s="201"/>
      <c r="PYN813" s="201"/>
      <c r="PYO813" s="201"/>
      <c r="PYP813" s="201"/>
      <c r="PYQ813" s="201"/>
      <c r="PYR813" s="201"/>
      <c r="PYS813" s="201"/>
      <c r="PYT813" s="201"/>
      <c r="PYU813" s="201"/>
      <c r="PYV813" s="201"/>
      <c r="PYW813" s="201"/>
      <c r="PYX813" s="201"/>
      <c r="PYY813" s="201"/>
      <c r="PYZ813" s="201"/>
      <c r="PZA813" s="201"/>
      <c r="PZB813" s="201"/>
      <c r="PZC813" s="201"/>
      <c r="PZD813" s="201"/>
      <c r="PZE813" s="201"/>
      <c r="PZF813" s="201"/>
      <c r="PZG813" s="201"/>
      <c r="PZH813" s="201"/>
      <c r="PZI813" s="201"/>
      <c r="PZJ813" s="201"/>
      <c r="PZK813" s="201"/>
      <c r="PZL813" s="201"/>
      <c r="PZM813" s="201"/>
      <c r="PZN813" s="201"/>
      <c r="PZO813" s="201"/>
      <c r="PZP813" s="201"/>
      <c r="PZQ813" s="201"/>
      <c r="PZR813" s="201"/>
      <c r="PZS813" s="201"/>
      <c r="PZT813" s="201"/>
      <c r="PZU813" s="201"/>
      <c r="PZV813" s="201"/>
      <c r="PZW813" s="201"/>
      <c r="PZX813" s="201"/>
      <c r="PZY813" s="201"/>
      <c r="PZZ813" s="201"/>
      <c r="QAA813" s="201"/>
      <c r="QAB813" s="201"/>
      <c r="QAC813" s="201"/>
      <c r="QAD813" s="201"/>
      <c r="QAE813" s="201"/>
      <c r="QAF813" s="201"/>
      <c r="QAG813" s="201"/>
      <c r="QAH813" s="201"/>
      <c r="QAI813" s="201"/>
      <c r="QAJ813" s="201"/>
      <c r="QAK813" s="201"/>
      <c r="QAL813" s="201"/>
      <c r="QAM813" s="201"/>
      <c r="QAN813" s="201"/>
      <c r="QAO813" s="201"/>
      <c r="QAP813" s="201"/>
      <c r="QAQ813" s="201"/>
      <c r="QAR813" s="201"/>
      <c r="QAS813" s="201"/>
      <c r="QAT813" s="201"/>
      <c r="QAU813" s="201"/>
      <c r="QAV813" s="201"/>
      <c r="QAW813" s="201"/>
      <c r="QAX813" s="201"/>
      <c r="QAY813" s="201"/>
      <c r="QAZ813" s="201"/>
      <c r="QBA813" s="201"/>
      <c r="QBB813" s="201"/>
      <c r="QBC813" s="201"/>
      <c r="QBD813" s="201"/>
      <c r="QBE813" s="201"/>
      <c r="QBF813" s="201"/>
      <c r="QBG813" s="201"/>
      <c r="QBH813" s="201"/>
      <c r="QBI813" s="201"/>
      <c r="QBJ813" s="201"/>
      <c r="QBK813" s="201"/>
      <c r="QBL813" s="201"/>
      <c r="QBM813" s="201"/>
      <c r="QBN813" s="201"/>
      <c r="QBO813" s="201"/>
      <c r="QBP813" s="201"/>
      <c r="QBQ813" s="201"/>
      <c r="QBR813" s="201"/>
      <c r="QBS813" s="201"/>
      <c r="QBT813" s="201"/>
      <c r="QBU813" s="201"/>
      <c r="QBV813" s="201"/>
      <c r="QBW813" s="201"/>
      <c r="QBX813" s="201"/>
      <c r="QBY813" s="201"/>
      <c r="QBZ813" s="201"/>
      <c r="QCA813" s="201"/>
      <c r="QCB813" s="201"/>
      <c r="QCC813" s="201"/>
      <c r="QCD813" s="201"/>
      <c r="QCE813" s="201"/>
      <c r="QCF813" s="201"/>
      <c r="QCG813" s="201"/>
      <c r="QCH813" s="201"/>
      <c r="QCI813" s="201"/>
      <c r="QCJ813" s="201"/>
      <c r="QCK813" s="201"/>
      <c r="QCL813" s="201"/>
      <c r="QCM813" s="201"/>
      <c r="QCN813" s="201"/>
      <c r="QCO813" s="201"/>
      <c r="QCP813" s="201"/>
      <c r="QCQ813" s="201"/>
      <c r="QCR813" s="201"/>
      <c r="QCS813" s="201"/>
      <c r="QCT813" s="201"/>
      <c r="QCU813" s="201"/>
      <c r="QCV813" s="201"/>
      <c r="QCW813" s="201"/>
      <c r="QCX813" s="201"/>
      <c r="QCY813" s="201"/>
      <c r="QCZ813" s="201"/>
      <c r="QDA813" s="201"/>
      <c r="QDB813" s="201"/>
      <c r="QDC813" s="201"/>
      <c r="QDD813" s="201"/>
      <c r="QDE813" s="201"/>
      <c r="QDF813" s="201"/>
      <c r="QDG813" s="201"/>
      <c r="QDH813" s="201"/>
      <c r="QDI813" s="201"/>
      <c r="QDJ813" s="201"/>
      <c r="QDK813" s="201"/>
      <c r="QDL813" s="201"/>
      <c r="QDM813" s="201"/>
      <c r="QDN813" s="201"/>
      <c r="QDO813" s="201"/>
      <c r="QDP813" s="201"/>
      <c r="QDQ813" s="201"/>
      <c r="QDR813" s="201"/>
      <c r="QDS813" s="201"/>
      <c r="QDT813" s="201"/>
      <c r="QDU813" s="201"/>
      <c r="QDV813" s="201"/>
      <c r="QDW813" s="201"/>
      <c r="QDX813" s="201"/>
      <c r="QDY813" s="201"/>
      <c r="QDZ813" s="201"/>
      <c r="QEA813" s="201"/>
      <c r="QEB813" s="201"/>
      <c r="QEC813" s="201"/>
      <c r="QED813" s="201"/>
      <c r="QEE813" s="201"/>
      <c r="QEF813" s="201"/>
      <c r="QEG813" s="201"/>
      <c r="QEH813" s="201"/>
      <c r="QEI813" s="201"/>
      <c r="QEJ813" s="201"/>
      <c r="QEK813" s="201"/>
      <c r="QEL813" s="201"/>
      <c r="QEM813" s="201"/>
      <c r="QEN813" s="201"/>
      <c r="QEO813" s="201"/>
      <c r="QEP813" s="201"/>
      <c r="QEQ813" s="201"/>
      <c r="QER813" s="201"/>
      <c r="QES813" s="201"/>
      <c r="QET813" s="201"/>
      <c r="QEU813" s="201"/>
      <c r="QEV813" s="201"/>
      <c r="QEW813" s="201"/>
      <c r="QEX813" s="201"/>
      <c r="QEY813" s="201"/>
      <c r="QEZ813" s="201"/>
      <c r="QFA813" s="201"/>
      <c r="QFB813" s="201"/>
      <c r="QFC813" s="201"/>
      <c r="QFD813" s="201"/>
      <c r="QFE813" s="201"/>
      <c r="QFF813" s="201"/>
      <c r="QFG813" s="201"/>
      <c r="QFH813" s="201"/>
      <c r="QFI813" s="201"/>
      <c r="QFJ813" s="201"/>
      <c r="QFK813" s="201"/>
      <c r="QFL813" s="201"/>
      <c r="QFM813" s="201"/>
      <c r="QFN813" s="201"/>
      <c r="QFO813" s="201"/>
      <c r="QFP813" s="201"/>
      <c r="QFQ813" s="201"/>
      <c r="QFR813" s="201"/>
      <c r="QFS813" s="201"/>
      <c r="QFT813" s="201"/>
      <c r="QFU813" s="201"/>
      <c r="QFV813" s="201"/>
      <c r="QFW813" s="201"/>
      <c r="QFX813" s="201"/>
      <c r="QFY813" s="201"/>
      <c r="QFZ813" s="201"/>
      <c r="QGA813" s="201"/>
      <c r="QGB813" s="201"/>
      <c r="QGC813" s="201"/>
      <c r="QGD813" s="201"/>
      <c r="QGE813" s="201"/>
      <c r="QGF813" s="201"/>
      <c r="QGG813" s="201"/>
      <c r="QGH813" s="201"/>
      <c r="QGI813" s="201"/>
      <c r="QGJ813" s="201"/>
      <c r="QGK813" s="201"/>
      <c r="QGL813" s="201"/>
      <c r="QGM813" s="201"/>
      <c r="QGN813" s="201"/>
      <c r="QGO813" s="201"/>
      <c r="QGP813" s="201"/>
      <c r="QGQ813" s="201"/>
      <c r="QGR813" s="201"/>
      <c r="QGS813" s="201"/>
      <c r="QGT813" s="201"/>
      <c r="QGU813" s="201"/>
      <c r="QGV813" s="201"/>
      <c r="QGW813" s="201"/>
      <c r="QGX813" s="201"/>
      <c r="QGY813" s="201"/>
      <c r="QGZ813" s="201"/>
      <c r="QHA813" s="201"/>
      <c r="QHB813" s="201"/>
      <c r="QHC813" s="201"/>
      <c r="QHD813" s="201"/>
      <c r="QHE813" s="201"/>
      <c r="QHF813" s="201"/>
      <c r="QHG813" s="201"/>
      <c r="QHH813" s="201"/>
      <c r="QHI813" s="201"/>
      <c r="QHJ813" s="201"/>
      <c r="QHK813" s="201"/>
      <c r="QHL813" s="201"/>
      <c r="QHM813" s="201"/>
      <c r="QHN813" s="201"/>
      <c r="QHO813" s="201"/>
      <c r="QHP813" s="201"/>
      <c r="QHQ813" s="201"/>
      <c r="QHR813" s="201"/>
      <c r="QHS813" s="201"/>
      <c r="QHT813" s="201"/>
      <c r="QHU813" s="201"/>
      <c r="QHV813" s="201"/>
      <c r="QHW813" s="201"/>
      <c r="QHX813" s="201"/>
      <c r="QHY813" s="201"/>
      <c r="QHZ813" s="201"/>
      <c r="QIA813" s="201"/>
      <c r="QIB813" s="201"/>
      <c r="QIC813" s="201"/>
      <c r="QID813" s="201"/>
      <c r="QIE813" s="201"/>
      <c r="QIF813" s="201"/>
      <c r="QIG813" s="201"/>
      <c r="QIH813" s="201"/>
      <c r="QII813" s="201"/>
      <c r="QIJ813" s="201"/>
      <c r="QIK813" s="201"/>
      <c r="QIL813" s="201"/>
      <c r="QIM813" s="201"/>
      <c r="QIN813" s="201"/>
      <c r="QIO813" s="201"/>
      <c r="QIP813" s="201"/>
      <c r="QIQ813" s="201"/>
      <c r="QIR813" s="201"/>
      <c r="QIS813" s="201"/>
      <c r="QIT813" s="201"/>
      <c r="QIU813" s="201"/>
      <c r="QIV813" s="201"/>
      <c r="QIW813" s="201"/>
      <c r="QIX813" s="201"/>
      <c r="QIY813" s="201"/>
      <c r="QIZ813" s="201"/>
      <c r="QJA813" s="201"/>
      <c r="QJB813" s="201"/>
      <c r="QJC813" s="201"/>
      <c r="QJD813" s="201"/>
      <c r="QJE813" s="201"/>
      <c r="QJF813" s="201"/>
      <c r="QJG813" s="201"/>
      <c r="QJH813" s="201"/>
      <c r="QJI813" s="201"/>
      <c r="QJJ813" s="201"/>
      <c r="QJK813" s="201"/>
      <c r="QJL813" s="201"/>
      <c r="QJM813" s="201"/>
      <c r="QJN813" s="201"/>
      <c r="QJO813" s="201"/>
      <c r="QJP813" s="201"/>
      <c r="QJQ813" s="201"/>
      <c r="QJR813" s="201"/>
      <c r="QJS813" s="201"/>
      <c r="QJT813" s="201"/>
      <c r="QJU813" s="201"/>
      <c r="QJV813" s="201"/>
      <c r="QJW813" s="201"/>
      <c r="QJX813" s="201"/>
      <c r="QJY813" s="201"/>
      <c r="QJZ813" s="201"/>
      <c r="QKA813" s="201"/>
      <c r="QKB813" s="201"/>
      <c r="QKC813" s="201"/>
      <c r="QKD813" s="201"/>
      <c r="QKE813" s="201"/>
      <c r="QKF813" s="201"/>
      <c r="QKG813" s="201"/>
      <c r="QKH813" s="201"/>
      <c r="QKI813" s="201"/>
      <c r="QKJ813" s="201"/>
      <c r="QKK813" s="201"/>
      <c r="QKL813" s="201"/>
      <c r="QKM813" s="201"/>
      <c r="QKN813" s="201"/>
      <c r="QKO813" s="201"/>
      <c r="QKP813" s="201"/>
      <c r="QKQ813" s="201"/>
      <c r="QKR813" s="201"/>
      <c r="QKS813" s="201"/>
      <c r="QKT813" s="201"/>
      <c r="QKU813" s="201"/>
      <c r="QKV813" s="201"/>
      <c r="QKW813" s="201"/>
      <c r="QKX813" s="201"/>
      <c r="QKY813" s="201"/>
      <c r="QKZ813" s="201"/>
      <c r="QLA813" s="201"/>
      <c r="QLB813" s="201"/>
      <c r="QLC813" s="201"/>
      <c r="QLD813" s="201"/>
      <c r="QLE813" s="201"/>
      <c r="QLF813" s="201"/>
      <c r="QLG813" s="201"/>
      <c r="QLH813" s="201"/>
      <c r="QLI813" s="201"/>
      <c r="QLJ813" s="201"/>
      <c r="QLK813" s="201"/>
      <c r="QLL813" s="201"/>
      <c r="QLM813" s="201"/>
      <c r="QLN813" s="201"/>
      <c r="QLO813" s="201"/>
      <c r="QLP813" s="201"/>
      <c r="QLQ813" s="201"/>
      <c r="QLR813" s="201"/>
      <c r="QLS813" s="201"/>
      <c r="QLT813" s="201"/>
      <c r="QLU813" s="201"/>
      <c r="QLV813" s="201"/>
      <c r="QLW813" s="201"/>
      <c r="QLX813" s="201"/>
      <c r="QLY813" s="201"/>
      <c r="QLZ813" s="201"/>
      <c r="QMA813" s="201"/>
      <c r="QMB813" s="201"/>
      <c r="QMC813" s="201"/>
      <c r="QMD813" s="201"/>
      <c r="QME813" s="201"/>
      <c r="QMF813" s="201"/>
      <c r="QMG813" s="201"/>
      <c r="QMH813" s="201"/>
      <c r="QMI813" s="201"/>
      <c r="QMJ813" s="201"/>
      <c r="QMK813" s="201"/>
      <c r="QML813" s="201"/>
      <c r="QMM813" s="201"/>
      <c r="QMN813" s="201"/>
      <c r="QMO813" s="201"/>
      <c r="QMP813" s="201"/>
      <c r="QMQ813" s="201"/>
      <c r="QMR813" s="201"/>
      <c r="QMS813" s="201"/>
      <c r="QMT813" s="201"/>
      <c r="QMU813" s="201"/>
      <c r="QMV813" s="201"/>
      <c r="QMW813" s="201"/>
      <c r="QMX813" s="201"/>
      <c r="QMY813" s="201"/>
      <c r="QMZ813" s="201"/>
      <c r="QNA813" s="201"/>
      <c r="QNB813" s="201"/>
      <c r="QNC813" s="201"/>
      <c r="QND813" s="201"/>
      <c r="QNE813" s="201"/>
      <c r="QNF813" s="201"/>
      <c r="QNG813" s="201"/>
      <c r="QNH813" s="201"/>
      <c r="QNI813" s="201"/>
      <c r="QNJ813" s="201"/>
      <c r="QNK813" s="201"/>
      <c r="QNL813" s="201"/>
      <c r="QNM813" s="201"/>
      <c r="QNN813" s="201"/>
      <c r="QNO813" s="201"/>
      <c r="QNP813" s="201"/>
      <c r="QNQ813" s="201"/>
      <c r="QNR813" s="201"/>
      <c r="QNS813" s="201"/>
      <c r="QNT813" s="201"/>
      <c r="QNU813" s="201"/>
      <c r="QNV813" s="201"/>
      <c r="QNW813" s="201"/>
      <c r="QNX813" s="201"/>
      <c r="QNY813" s="201"/>
      <c r="QNZ813" s="201"/>
      <c r="QOA813" s="201"/>
      <c r="QOB813" s="201"/>
      <c r="QOC813" s="201"/>
      <c r="QOD813" s="201"/>
      <c r="QOE813" s="201"/>
      <c r="QOF813" s="201"/>
      <c r="QOG813" s="201"/>
      <c r="QOH813" s="201"/>
      <c r="QOI813" s="201"/>
      <c r="QOJ813" s="201"/>
      <c r="QOK813" s="201"/>
      <c r="QOL813" s="201"/>
      <c r="QOM813" s="201"/>
      <c r="QON813" s="201"/>
      <c r="QOO813" s="201"/>
      <c r="QOP813" s="201"/>
      <c r="QOQ813" s="201"/>
      <c r="QOR813" s="201"/>
      <c r="QOS813" s="201"/>
      <c r="QOT813" s="201"/>
      <c r="QOU813" s="201"/>
      <c r="QOV813" s="201"/>
      <c r="QOW813" s="201"/>
      <c r="QOX813" s="201"/>
      <c r="QOY813" s="201"/>
      <c r="QOZ813" s="201"/>
      <c r="QPA813" s="201"/>
      <c r="QPB813" s="201"/>
      <c r="QPC813" s="201"/>
      <c r="QPD813" s="201"/>
      <c r="QPE813" s="201"/>
      <c r="QPF813" s="201"/>
      <c r="QPG813" s="201"/>
      <c r="QPH813" s="201"/>
      <c r="QPI813" s="201"/>
      <c r="QPJ813" s="201"/>
      <c r="QPK813" s="201"/>
      <c r="QPL813" s="201"/>
      <c r="QPM813" s="201"/>
      <c r="QPN813" s="201"/>
      <c r="QPO813" s="201"/>
      <c r="QPP813" s="201"/>
      <c r="QPQ813" s="201"/>
      <c r="QPR813" s="201"/>
      <c r="QPS813" s="201"/>
      <c r="QPT813" s="201"/>
      <c r="QPU813" s="201"/>
      <c r="QPV813" s="201"/>
      <c r="QPW813" s="201"/>
      <c r="QPX813" s="201"/>
      <c r="QPY813" s="201"/>
      <c r="QPZ813" s="201"/>
      <c r="QQA813" s="201"/>
      <c r="QQB813" s="201"/>
      <c r="QQC813" s="201"/>
      <c r="QQD813" s="201"/>
      <c r="QQE813" s="201"/>
      <c r="QQF813" s="201"/>
      <c r="QQG813" s="201"/>
      <c r="QQH813" s="201"/>
      <c r="QQI813" s="201"/>
      <c r="QQJ813" s="201"/>
      <c r="QQK813" s="201"/>
      <c r="QQL813" s="201"/>
      <c r="QQM813" s="201"/>
      <c r="QQN813" s="201"/>
      <c r="QQO813" s="201"/>
      <c r="QQP813" s="201"/>
      <c r="QQQ813" s="201"/>
      <c r="QQR813" s="201"/>
      <c r="QQS813" s="201"/>
      <c r="QQT813" s="201"/>
      <c r="QQU813" s="201"/>
      <c r="QQV813" s="201"/>
      <c r="QQW813" s="201"/>
      <c r="QQX813" s="201"/>
      <c r="QQY813" s="201"/>
      <c r="QQZ813" s="201"/>
      <c r="QRA813" s="201"/>
      <c r="QRB813" s="201"/>
      <c r="QRC813" s="201"/>
      <c r="QRD813" s="201"/>
      <c r="QRE813" s="201"/>
      <c r="QRF813" s="201"/>
      <c r="QRG813" s="201"/>
      <c r="QRH813" s="201"/>
      <c r="QRI813" s="201"/>
      <c r="QRJ813" s="201"/>
      <c r="QRK813" s="201"/>
      <c r="QRL813" s="201"/>
      <c r="QRM813" s="201"/>
      <c r="QRN813" s="201"/>
      <c r="QRO813" s="201"/>
      <c r="QRP813" s="201"/>
      <c r="QRQ813" s="201"/>
      <c r="QRR813" s="201"/>
      <c r="QRS813" s="201"/>
      <c r="QRT813" s="201"/>
      <c r="QRU813" s="201"/>
      <c r="QRV813" s="201"/>
      <c r="QRW813" s="201"/>
      <c r="QRX813" s="201"/>
      <c r="QRY813" s="201"/>
      <c r="QRZ813" s="201"/>
      <c r="QSA813" s="201"/>
      <c r="QSB813" s="201"/>
      <c r="QSC813" s="201"/>
      <c r="QSD813" s="201"/>
      <c r="QSE813" s="201"/>
      <c r="QSF813" s="201"/>
      <c r="QSG813" s="201"/>
      <c r="QSH813" s="201"/>
      <c r="QSI813" s="201"/>
      <c r="QSJ813" s="201"/>
      <c r="QSK813" s="201"/>
      <c r="QSL813" s="201"/>
      <c r="QSM813" s="201"/>
      <c r="QSN813" s="201"/>
      <c r="QSO813" s="201"/>
      <c r="QSP813" s="201"/>
      <c r="QSQ813" s="201"/>
      <c r="QSR813" s="201"/>
      <c r="QSS813" s="201"/>
      <c r="QST813" s="201"/>
      <c r="QSU813" s="201"/>
      <c r="QSV813" s="201"/>
      <c r="QSW813" s="201"/>
      <c r="QSX813" s="201"/>
      <c r="QSY813" s="201"/>
      <c r="QSZ813" s="201"/>
      <c r="QTA813" s="201"/>
      <c r="QTB813" s="201"/>
      <c r="QTC813" s="201"/>
      <c r="QTD813" s="201"/>
      <c r="QTE813" s="201"/>
      <c r="QTF813" s="201"/>
      <c r="QTG813" s="201"/>
      <c r="QTH813" s="201"/>
      <c r="QTI813" s="201"/>
      <c r="QTJ813" s="201"/>
      <c r="QTK813" s="201"/>
      <c r="QTL813" s="201"/>
      <c r="QTM813" s="201"/>
      <c r="QTN813" s="201"/>
      <c r="QTO813" s="201"/>
      <c r="QTP813" s="201"/>
      <c r="QTQ813" s="201"/>
      <c r="QTR813" s="201"/>
      <c r="QTS813" s="201"/>
      <c r="QTT813" s="201"/>
      <c r="QTU813" s="201"/>
      <c r="QTV813" s="201"/>
      <c r="QTW813" s="201"/>
      <c r="QTX813" s="201"/>
      <c r="QTY813" s="201"/>
      <c r="QTZ813" s="201"/>
      <c r="QUA813" s="201"/>
      <c r="QUB813" s="201"/>
      <c r="QUC813" s="201"/>
      <c r="QUD813" s="201"/>
      <c r="QUE813" s="201"/>
      <c r="QUF813" s="201"/>
      <c r="QUG813" s="201"/>
      <c r="QUH813" s="201"/>
      <c r="QUI813" s="201"/>
      <c r="QUJ813" s="201"/>
      <c r="QUK813" s="201"/>
      <c r="QUL813" s="201"/>
      <c r="QUM813" s="201"/>
      <c r="QUN813" s="201"/>
      <c r="QUO813" s="201"/>
      <c r="QUP813" s="201"/>
      <c r="QUQ813" s="201"/>
      <c r="QUR813" s="201"/>
      <c r="QUS813" s="201"/>
      <c r="QUT813" s="201"/>
      <c r="QUU813" s="201"/>
      <c r="QUV813" s="201"/>
      <c r="QUW813" s="201"/>
      <c r="QUX813" s="201"/>
      <c r="QUY813" s="201"/>
      <c r="QUZ813" s="201"/>
      <c r="QVA813" s="201"/>
      <c r="QVB813" s="201"/>
      <c r="QVC813" s="201"/>
      <c r="QVD813" s="201"/>
      <c r="QVE813" s="201"/>
      <c r="QVF813" s="201"/>
      <c r="QVG813" s="201"/>
      <c r="QVH813" s="201"/>
      <c r="QVI813" s="201"/>
      <c r="QVJ813" s="201"/>
      <c r="QVK813" s="201"/>
      <c r="QVL813" s="201"/>
      <c r="QVM813" s="201"/>
      <c r="QVN813" s="201"/>
      <c r="QVO813" s="201"/>
      <c r="QVP813" s="201"/>
      <c r="QVQ813" s="201"/>
      <c r="QVR813" s="201"/>
      <c r="QVS813" s="201"/>
      <c r="QVT813" s="201"/>
      <c r="QVU813" s="201"/>
      <c r="QVV813" s="201"/>
      <c r="QVW813" s="201"/>
      <c r="QVX813" s="201"/>
      <c r="QVY813" s="201"/>
      <c r="QVZ813" s="201"/>
      <c r="QWA813" s="201"/>
      <c r="QWB813" s="201"/>
      <c r="QWC813" s="201"/>
      <c r="QWD813" s="201"/>
      <c r="QWE813" s="201"/>
      <c r="QWF813" s="201"/>
      <c r="QWG813" s="201"/>
      <c r="QWH813" s="201"/>
      <c r="QWI813" s="201"/>
      <c r="QWJ813" s="201"/>
      <c r="QWK813" s="201"/>
      <c r="QWL813" s="201"/>
      <c r="QWM813" s="201"/>
      <c r="QWN813" s="201"/>
      <c r="QWO813" s="201"/>
      <c r="QWP813" s="201"/>
      <c r="QWQ813" s="201"/>
      <c r="QWR813" s="201"/>
      <c r="QWS813" s="201"/>
      <c r="QWT813" s="201"/>
      <c r="QWU813" s="201"/>
      <c r="QWV813" s="201"/>
      <c r="QWW813" s="201"/>
      <c r="QWX813" s="201"/>
      <c r="QWY813" s="201"/>
      <c r="QWZ813" s="201"/>
      <c r="QXA813" s="201"/>
      <c r="QXB813" s="201"/>
      <c r="QXC813" s="201"/>
      <c r="QXD813" s="201"/>
      <c r="QXE813" s="201"/>
      <c r="QXF813" s="201"/>
      <c r="QXG813" s="201"/>
      <c r="QXH813" s="201"/>
      <c r="QXI813" s="201"/>
      <c r="QXJ813" s="201"/>
      <c r="QXK813" s="201"/>
      <c r="QXL813" s="201"/>
      <c r="QXM813" s="201"/>
      <c r="QXN813" s="201"/>
      <c r="QXO813" s="201"/>
      <c r="QXP813" s="201"/>
      <c r="QXQ813" s="201"/>
      <c r="QXR813" s="201"/>
      <c r="QXS813" s="201"/>
      <c r="QXT813" s="201"/>
      <c r="QXU813" s="201"/>
      <c r="QXV813" s="201"/>
      <c r="QXW813" s="201"/>
      <c r="QXX813" s="201"/>
      <c r="QXY813" s="201"/>
      <c r="QXZ813" s="201"/>
      <c r="QYA813" s="201"/>
      <c r="QYB813" s="201"/>
      <c r="QYC813" s="201"/>
      <c r="QYD813" s="201"/>
      <c r="QYE813" s="201"/>
      <c r="QYF813" s="201"/>
      <c r="QYG813" s="201"/>
      <c r="QYH813" s="201"/>
      <c r="QYI813" s="201"/>
      <c r="QYJ813" s="201"/>
      <c r="QYK813" s="201"/>
      <c r="QYL813" s="201"/>
      <c r="QYM813" s="201"/>
      <c r="QYN813" s="201"/>
      <c r="QYO813" s="201"/>
      <c r="QYP813" s="201"/>
      <c r="QYQ813" s="201"/>
      <c r="QYR813" s="201"/>
      <c r="QYS813" s="201"/>
      <c r="QYT813" s="201"/>
      <c r="QYU813" s="201"/>
      <c r="QYV813" s="201"/>
      <c r="QYW813" s="201"/>
      <c r="QYX813" s="201"/>
      <c r="QYY813" s="201"/>
      <c r="QYZ813" s="201"/>
      <c r="QZA813" s="201"/>
      <c r="QZB813" s="201"/>
      <c r="QZC813" s="201"/>
      <c r="QZD813" s="201"/>
      <c r="QZE813" s="201"/>
      <c r="QZF813" s="201"/>
      <c r="QZG813" s="201"/>
      <c r="QZH813" s="201"/>
      <c r="QZI813" s="201"/>
      <c r="QZJ813" s="201"/>
      <c r="QZK813" s="201"/>
      <c r="QZL813" s="201"/>
      <c r="QZM813" s="201"/>
      <c r="QZN813" s="201"/>
      <c r="QZO813" s="201"/>
      <c r="QZP813" s="201"/>
      <c r="QZQ813" s="201"/>
      <c r="QZR813" s="201"/>
      <c r="QZS813" s="201"/>
      <c r="QZT813" s="201"/>
      <c r="QZU813" s="201"/>
      <c r="QZV813" s="201"/>
      <c r="QZW813" s="201"/>
      <c r="QZX813" s="201"/>
      <c r="QZY813" s="201"/>
      <c r="QZZ813" s="201"/>
      <c r="RAA813" s="201"/>
      <c r="RAB813" s="201"/>
      <c r="RAC813" s="201"/>
      <c r="RAD813" s="201"/>
      <c r="RAE813" s="201"/>
      <c r="RAF813" s="201"/>
      <c r="RAG813" s="201"/>
      <c r="RAH813" s="201"/>
      <c r="RAI813" s="201"/>
      <c r="RAJ813" s="201"/>
      <c r="RAK813" s="201"/>
      <c r="RAL813" s="201"/>
      <c r="RAM813" s="201"/>
      <c r="RAN813" s="201"/>
      <c r="RAO813" s="201"/>
      <c r="RAP813" s="201"/>
      <c r="RAQ813" s="201"/>
      <c r="RAR813" s="201"/>
      <c r="RAS813" s="201"/>
      <c r="RAT813" s="201"/>
      <c r="RAU813" s="201"/>
      <c r="RAV813" s="201"/>
      <c r="RAW813" s="201"/>
      <c r="RAX813" s="201"/>
      <c r="RAY813" s="201"/>
      <c r="RAZ813" s="201"/>
      <c r="RBA813" s="201"/>
      <c r="RBB813" s="201"/>
      <c r="RBC813" s="201"/>
      <c r="RBD813" s="201"/>
      <c r="RBE813" s="201"/>
      <c r="RBF813" s="201"/>
      <c r="RBG813" s="201"/>
      <c r="RBH813" s="201"/>
      <c r="RBI813" s="201"/>
      <c r="RBJ813" s="201"/>
      <c r="RBK813" s="201"/>
      <c r="RBL813" s="201"/>
      <c r="RBM813" s="201"/>
      <c r="RBN813" s="201"/>
      <c r="RBO813" s="201"/>
      <c r="RBP813" s="201"/>
      <c r="RBQ813" s="201"/>
      <c r="RBR813" s="201"/>
      <c r="RBS813" s="201"/>
      <c r="RBT813" s="201"/>
      <c r="RBU813" s="201"/>
      <c r="RBV813" s="201"/>
      <c r="RBW813" s="201"/>
      <c r="RBX813" s="201"/>
      <c r="RBY813" s="201"/>
      <c r="RBZ813" s="201"/>
      <c r="RCA813" s="201"/>
      <c r="RCB813" s="201"/>
      <c r="RCC813" s="201"/>
      <c r="RCD813" s="201"/>
      <c r="RCE813" s="201"/>
      <c r="RCF813" s="201"/>
      <c r="RCG813" s="201"/>
      <c r="RCH813" s="201"/>
      <c r="RCI813" s="201"/>
      <c r="RCJ813" s="201"/>
      <c r="RCK813" s="201"/>
      <c r="RCL813" s="201"/>
      <c r="RCM813" s="201"/>
      <c r="RCN813" s="201"/>
      <c r="RCO813" s="201"/>
      <c r="RCP813" s="201"/>
      <c r="RCQ813" s="201"/>
      <c r="RCR813" s="201"/>
      <c r="RCS813" s="201"/>
      <c r="RCT813" s="201"/>
      <c r="RCU813" s="201"/>
      <c r="RCV813" s="201"/>
      <c r="RCW813" s="201"/>
      <c r="RCX813" s="201"/>
      <c r="RCY813" s="201"/>
      <c r="RCZ813" s="201"/>
      <c r="RDA813" s="201"/>
      <c r="RDB813" s="201"/>
      <c r="RDC813" s="201"/>
      <c r="RDD813" s="201"/>
      <c r="RDE813" s="201"/>
      <c r="RDF813" s="201"/>
      <c r="RDG813" s="201"/>
      <c r="RDH813" s="201"/>
      <c r="RDI813" s="201"/>
      <c r="RDJ813" s="201"/>
      <c r="RDK813" s="201"/>
      <c r="RDL813" s="201"/>
      <c r="RDM813" s="201"/>
      <c r="RDN813" s="201"/>
      <c r="RDO813" s="201"/>
      <c r="RDP813" s="201"/>
      <c r="RDQ813" s="201"/>
      <c r="RDR813" s="201"/>
      <c r="RDS813" s="201"/>
      <c r="RDT813" s="201"/>
      <c r="RDU813" s="201"/>
      <c r="RDV813" s="201"/>
      <c r="RDW813" s="201"/>
      <c r="RDX813" s="201"/>
      <c r="RDY813" s="201"/>
      <c r="RDZ813" s="201"/>
      <c r="REA813" s="201"/>
      <c r="REB813" s="201"/>
      <c r="REC813" s="201"/>
      <c r="RED813" s="201"/>
      <c r="REE813" s="201"/>
      <c r="REF813" s="201"/>
      <c r="REG813" s="201"/>
      <c r="REH813" s="201"/>
      <c r="REI813" s="201"/>
      <c r="REJ813" s="201"/>
      <c r="REK813" s="201"/>
      <c r="REL813" s="201"/>
      <c r="REM813" s="201"/>
      <c r="REN813" s="201"/>
      <c r="REO813" s="201"/>
      <c r="REP813" s="201"/>
      <c r="REQ813" s="201"/>
      <c r="RER813" s="201"/>
      <c r="RES813" s="201"/>
      <c r="RET813" s="201"/>
      <c r="REU813" s="201"/>
      <c r="REV813" s="201"/>
      <c r="REW813" s="201"/>
      <c r="REX813" s="201"/>
      <c r="REY813" s="201"/>
      <c r="REZ813" s="201"/>
      <c r="RFA813" s="201"/>
      <c r="RFB813" s="201"/>
      <c r="RFC813" s="201"/>
      <c r="RFD813" s="201"/>
      <c r="RFE813" s="201"/>
      <c r="RFF813" s="201"/>
      <c r="RFG813" s="201"/>
      <c r="RFH813" s="201"/>
      <c r="RFI813" s="201"/>
      <c r="RFJ813" s="201"/>
      <c r="RFK813" s="201"/>
      <c r="RFL813" s="201"/>
      <c r="RFM813" s="201"/>
      <c r="RFN813" s="201"/>
      <c r="RFO813" s="201"/>
      <c r="RFP813" s="201"/>
      <c r="RFQ813" s="201"/>
      <c r="RFR813" s="201"/>
      <c r="RFS813" s="201"/>
      <c r="RFT813" s="201"/>
      <c r="RFU813" s="201"/>
      <c r="RFV813" s="201"/>
      <c r="RFW813" s="201"/>
      <c r="RFX813" s="201"/>
      <c r="RFY813" s="201"/>
      <c r="RFZ813" s="201"/>
      <c r="RGA813" s="201"/>
      <c r="RGB813" s="201"/>
      <c r="RGC813" s="201"/>
      <c r="RGD813" s="201"/>
      <c r="RGE813" s="201"/>
      <c r="RGF813" s="201"/>
      <c r="RGG813" s="201"/>
      <c r="RGH813" s="201"/>
      <c r="RGI813" s="201"/>
      <c r="RGJ813" s="201"/>
      <c r="RGK813" s="201"/>
      <c r="RGL813" s="201"/>
      <c r="RGM813" s="201"/>
      <c r="RGN813" s="201"/>
      <c r="RGO813" s="201"/>
      <c r="RGP813" s="201"/>
      <c r="RGQ813" s="201"/>
      <c r="RGR813" s="201"/>
      <c r="RGS813" s="201"/>
      <c r="RGT813" s="201"/>
      <c r="RGU813" s="201"/>
      <c r="RGV813" s="201"/>
      <c r="RGW813" s="201"/>
      <c r="RGX813" s="201"/>
      <c r="RGY813" s="201"/>
      <c r="RGZ813" s="201"/>
      <c r="RHA813" s="201"/>
      <c r="RHB813" s="201"/>
      <c r="RHC813" s="201"/>
      <c r="RHD813" s="201"/>
      <c r="RHE813" s="201"/>
      <c r="RHF813" s="201"/>
      <c r="RHG813" s="201"/>
      <c r="RHH813" s="201"/>
      <c r="RHI813" s="201"/>
      <c r="RHJ813" s="201"/>
      <c r="RHK813" s="201"/>
      <c r="RHL813" s="201"/>
      <c r="RHM813" s="201"/>
      <c r="RHN813" s="201"/>
      <c r="RHO813" s="201"/>
      <c r="RHP813" s="201"/>
      <c r="RHQ813" s="201"/>
      <c r="RHR813" s="201"/>
      <c r="RHS813" s="201"/>
      <c r="RHT813" s="201"/>
      <c r="RHU813" s="201"/>
      <c r="RHV813" s="201"/>
      <c r="RHW813" s="201"/>
      <c r="RHX813" s="201"/>
      <c r="RHY813" s="201"/>
      <c r="RHZ813" s="201"/>
      <c r="RIA813" s="201"/>
      <c r="RIB813" s="201"/>
      <c r="RIC813" s="201"/>
      <c r="RID813" s="201"/>
      <c r="RIE813" s="201"/>
      <c r="RIF813" s="201"/>
      <c r="RIG813" s="201"/>
      <c r="RIH813" s="201"/>
      <c r="RII813" s="201"/>
      <c r="RIJ813" s="201"/>
      <c r="RIK813" s="201"/>
      <c r="RIL813" s="201"/>
      <c r="RIM813" s="201"/>
      <c r="RIN813" s="201"/>
      <c r="RIO813" s="201"/>
      <c r="RIP813" s="201"/>
      <c r="RIQ813" s="201"/>
      <c r="RIR813" s="201"/>
      <c r="RIS813" s="201"/>
      <c r="RIT813" s="201"/>
      <c r="RIU813" s="201"/>
      <c r="RIV813" s="201"/>
      <c r="RIW813" s="201"/>
      <c r="RIX813" s="201"/>
      <c r="RIY813" s="201"/>
      <c r="RIZ813" s="201"/>
      <c r="RJA813" s="201"/>
      <c r="RJB813" s="201"/>
      <c r="RJC813" s="201"/>
      <c r="RJD813" s="201"/>
      <c r="RJE813" s="201"/>
      <c r="RJF813" s="201"/>
      <c r="RJG813" s="201"/>
      <c r="RJH813" s="201"/>
      <c r="RJI813" s="201"/>
      <c r="RJJ813" s="201"/>
      <c r="RJK813" s="201"/>
      <c r="RJL813" s="201"/>
      <c r="RJM813" s="201"/>
      <c r="RJN813" s="201"/>
      <c r="RJO813" s="201"/>
      <c r="RJP813" s="201"/>
      <c r="RJQ813" s="201"/>
      <c r="RJR813" s="201"/>
      <c r="RJS813" s="201"/>
      <c r="RJT813" s="201"/>
      <c r="RJU813" s="201"/>
      <c r="RJV813" s="201"/>
      <c r="RJW813" s="201"/>
      <c r="RJX813" s="201"/>
      <c r="RJY813" s="201"/>
      <c r="RJZ813" s="201"/>
      <c r="RKA813" s="201"/>
      <c r="RKB813" s="201"/>
      <c r="RKC813" s="201"/>
      <c r="RKD813" s="201"/>
      <c r="RKE813" s="201"/>
      <c r="RKF813" s="201"/>
      <c r="RKG813" s="201"/>
      <c r="RKH813" s="201"/>
      <c r="RKI813" s="201"/>
      <c r="RKJ813" s="201"/>
      <c r="RKK813" s="201"/>
      <c r="RKL813" s="201"/>
      <c r="RKM813" s="201"/>
      <c r="RKN813" s="201"/>
      <c r="RKO813" s="201"/>
      <c r="RKP813" s="201"/>
      <c r="RKQ813" s="201"/>
      <c r="RKR813" s="201"/>
      <c r="RKS813" s="201"/>
      <c r="RKT813" s="201"/>
      <c r="RKU813" s="201"/>
      <c r="RKV813" s="201"/>
      <c r="RKW813" s="201"/>
      <c r="RKX813" s="201"/>
      <c r="RKY813" s="201"/>
      <c r="RKZ813" s="201"/>
      <c r="RLA813" s="201"/>
      <c r="RLB813" s="201"/>
      <c r="RLC813" s="201"/>
      <c r="RLD813" s="201"/>
      <c r="RLE813" s="201"/>
      <c r="RLF813" s="201"/>
      <c r="RLG813" s="201"/>
      <c r="RLH813" s="201"/>
      <c r="RLI813" s="201"/>
      <c r="RLJ813" s="201"/>
      <c r="RLK813" s="201"/>
      <c r="RLL813" s="201"/>
      <c r="RLM813" s="201"/>
      <c r="RLN813" s="201"/>
      <c r="RLO813" s="201"/>
      <c r="RLP813" s="201"/>
      <c r="RLQ813" s="201"/>
      <c r="RLR813" s="201"/>
      <c r="RLS813" s="201"/>
      <c r="RLT813" s="201"/>
      <c r="RLU813" s="201"/>
      <c r="RLV813" s="201"/>
      <c r="RLW813" s="201"/>
      <c r="RLX813" s="201"/>
      <c r="RLY813" s="201"/>
      <c r="RLZ813" s="201"/>
      <c r="RMA813" s="201"/>
      <c r="RMB813" s="201"/>
      <c r="RMC813" s="201"/>
      <c r="RMD813" s="201"/>
      <c r="RME813" s="201"/>
      <c r="RMF813" s="201"/>
      <c r="RMG813" s="201"/>
      <c r="RMH813" s="201"/>
      <c r="RMI813" s="201"/>
      <c r="RMJ813" s="201"/>
      <c r="RMK813" s="201"/>
      <c r="RML813" s="201"/>
      <c r="RMM813" s="201"/>
      <c r="RMN813" s="201"/>
      <c r="RMO813" s="201"/>
      <c r="RMP813" s="201"/>
      <c r="RMQ813" s="201"/>
      <c r="RMR813" s="201"/>
      <c r="RMS813" s="201"/>
      <c r="RMT813" s="201"/>
      <c r="RMU813" s="201"/>
      <c r="RMV813" s="201"/>
      <c r="RMW813" s="201"/>
      <c r="RMX813" s="201"/>
      <c r="RMY813" s="201"/>
      <c r="RMZ813" s="201"/>
      <c r="RNA813" s="201"/>
      <c r="RNB813" s="201"/>
      <c r="RNC813" s="201"/>
      <c r="RND813" s="201"/>
      <c r="RNE813" s="201"/>
      <c r="RNF813" s="201"/>
      <c r="RNG813" s="201"/>
      <c r="RNH813" s="201"/>
      <c r="RNI813" s="201"/>
      <c r="RNJ813" s="201"/>
      <c r="RNK813" s="201"/>
      <c r="RNL813" s="201"/>
      <c r="RNM813" s="201"/>
      <c r="RNN813" s="201"/>
      <c r="RNO813" s="201"/>
      <c r="RNP813" s="201"/>
      <c r="RNQ813" s="201"/>
      <c r="RNR813" s="201"/>
      <c r="RNS813" s="201"/>
      <c r="RNT813" s="201"/>
      <c r="RNU813" s="201"/>
      <c r="RNV813" s="201"/>
      <c r="RNW813" s="201"/>
      <c r="RNX813" s="201"/>
      <c r="RNY813" s="201"/>
      <c r="RNZ813" s="201"/>
      <c r="ROA813" s="201"/>
      <c r="ROB813" s="201"/>
      <c r="ROC813" s="201"/>
      <c r="ROD813" s="201"/>
      <c r="ROE813" s="201"/>
      <c r="ROF813" s="201"/>
      <c r="ROG813" s="201"/>
      <c r="ROH813" s="201"/>
      <c r="ROI813" s="201"/>
      <c r="ROJ813" s="201"/>
      <c r="ROK813" s="201"/>
      <c r="ROL813" s="201"/>
      <c r="ROM813" s="201"/>
      <c r="RON813" s="201"/>
      <c r="ROO813" s="201"/>
      <c r="ROP813" s="201"/>
      <c r="ROQ813" s="201"/>
      <c r="ROR813" s="201"/>
      <c r="ROS813" s="201"/>
      <c r="ROT813" s="201"/>
      <c r="ROU813" s="201"/>
      <c r="ROV813" s="201"/>
      <c r="ROW813" s="201"/>
      <c r="ROX813" s="201"/>
      <c r="ROY813" s="201"/>
      <c r="ROZ813" s="201"/>
      <c r="RPA813" s="201"/>
      <c r="RPB813" s="201"/>
      <c r="RPC813" s="201"/>
      <c r="RPD813" s="201"/>
      <c r="RPE813" s="201"/>
      <c r="RPF813" s="201"/>
      <c r="RPG813" s="201"/>
      <c r="RPH813" s="201"/>
      <c r="RPI813" s="201"/>
      <c r="RPJ813" s="201"/>
      <c r="RPK813" s="201"/>
      <c r="RPL813" s="201"/>
      <c r="RPM813" s="201"/>
      <c r="RPN813" s="201"/>
      <c r="RPO813" s="201"/>
      <c r="RPP813" s="201"/>
      <c r="RPQ813" s="201"/>
      <c r="RPR813" s="201"/>
      <c r="RPS813" s="201"/>
      <c r="RPT813" s="201"/>
      <c r="RPU813" s="201"/>
      <c r="RPV813" s="201"/>
      <c r="RPW813" s="201"/>
      <c r="RPX813" s="201"/>
      <c r="RPY813" s="201"/>
      <c r="RPZ813" s="201"/>
      <c r="RQA813" s="201"/>
      <c r="RQB813" s="201"/>
      <c r="RQC813" s="201"/>
      <c r="RQD813" s="201"/>
      <c r="RQE813" s="201"/>
      <c r="RQF813" s="201"/>
      <c r="RQG813" s="201"/>
      <c r="RQH813" s="201"/>
      <c r="RQI813" s="201"/>
      <c r="RQJ813" s="201"/>
      <c r="RQK813" s="201"/>
      <c r="RQL813" s="201"/>
      <c r="RQM813" s="201"/>
      <c r="RQN813" s="201"/>
      <c r="RQO813" s="201"/>
      <c r="RQP813" s="201"/>
      <c r="RQQ813" s="201"/>
      <c r="RQR813" s="201"/>
      <c r="RQS813" s="201"/>
      <c r="RQT813" s="201"/>
      <c r="RQU813" s="201"/>
      <c r="RQV813" s="201"/>
      <c r="RQW813" s="201"/>
      <c r="RQX813" s="201"/>
      <c r="RQY813" s="201"/>
      <c r="RQZ813" s="201"/>
      <c r="RRA813" s="201"/>
      <c r="RRB813" s="201"/>
      <c r="RRC813" s="201"/>
      <c r="RRD813" s="201"/>
      <c r="RRE813" s="201"/>
      <c r="RRF813" s="201"/>
      <c r="RRG813" s="201"/>
      <c r="RRH813" s="201"/>
      <c r="RRI813" s="201"/>
      <c r="RRJ813" s="201"/>
      <c r="RRK813" s="201"/>
      <c r="RRL813" s="201"/>
      <c r="RRM813" s="201"/>
      <c r="RRN813" s="201"/>
      <c r="RRO813" s="201"/>
      <c r="RRP813" s="201"/>
      <c r="RRQ813" s="201"/>
      <c r="RRR813" s="201"/>
      <c r="RRS813" s="201"/>
      <c r="RRT813" s="201"/>
      <c r="RRU813" s="201"/>
      <c r="RRV813" s="201"/>
      <c r="RRW813" s="201"/>
      <c r="RRX813" s="201"/>
      <c r="RRY813" s="201"/>
      <c r="RRZ813" s="201"/>
      <c r="RSA813" s="201"/>
      <c r="RSB813" s="201"/>
      <c r="RSC813" s="201"/>
      <c r="RSD813" s="201"/>
      <c r="RSE813" s="201"/>
      <c r="RSF813" s="201"/>
      <c r="RSG813" s="201"/>
      <c r="RSH813" s="201"/>
      <c r="RSI813" s="201"/>
      <c r="RSJ813" s="201"/>
      <c r="RSK813" s="201"/>
      <c r="RSL813" s="201"/>
      <c r="RSM813" s="201"/>
      <c r="RSN813" s="201"/>
      <c r="RSO813" s="201"/>
      <c r="RSP813" s="201"/>
      <c r="RSQ813" s="201"/>
      <c r="RSR813" s="201"/>
      <c r="RSS813" s="201"/>
      <c r="RST813" s="201"/>
      <c r="RSU813" s="201"/>
      <c r="RSV813" s="201"/>
      <c r="RSW813" s="201"/>
      <c r="RSX813" s="201"/>
      <c r="RSY813" s="201"/>
      <c r="RSZ813" s="201"/>
      <c r="RTA813" s="201"/>
      <c r="RTB813" s="201"/>
      <c r="RTC813" s="201"/>
      <c r="RTD813" s="201"/>
      <c r="RTE813" s="201"/>
      <c r="RTF813" s="201"/>
      <c r="RTG813" s="201"/>
      <c r="RTH813" s="201"/>
      <c r="RTI813" s="201"/>
      <c r="RTJ813" s="201"/>
      <c r="RTK813" s="201"/>
      <c r="RTL813" s="201"/>
      <c r="RTM813" s="201"/>
      <c r="RTN813" s="201"/>
      <c r="RTO813" s="201"/>
      <c r="RTP813" s="201"/>
      <c r="RTQ813" s="201"/>
      <c r="RTR813" s="201"/>
      <c r="RTS813" s="201"/>
      <c r="RTT813" s="201"/>
      <c r="RTU813" s="201"/>
      <c r="RTV813" s="201"/>
      <c r="RTW813" s="201"/>
      <c r="RTX813" s="201"/>
      <c r="RTY813" s="201"/>
      <c r="RTZ813" s="201"/>
      <c r="RUA813" s="201"/>
      <c r="RUB813" s="201"/>
      <c r="RUC813" s="201"/>
      <c r="RUD813" s="201"/>
      <c r="RUE813" s="201"/>
      <c r="RUF813" s="201"/>
      <c r="RUG813" s="201"/>
      <c r="RUH813" s="201"/>
      <c r="RUI813" s="201"/>
      <c r="RUJ813" s="201"/>
      <c r="RUK813" s="201"/>
      <c r="RUL813" s="201"/>
      <c r="RUM813" s="201"/>
      <c r="RUN813" s="201"/>
      <c r="RUO813" s="201"/>
      <c r="RUP813" s="201"/>
      <c r="RUQ813" s="201"/>
      <c r="RUR813" s="201"/>
      <c r="RUS813" s="201"/>
      <c r="RUT813" s="201"/>
      <c r="RUU813" s="201"/>
      <c r="RUV813" s="201"/>
      <c r="RUW813" s="201"/>
      <c r="RUX813" s="201"/>
      <c r="RUY813" s="201"/>
      <c r="RUZ813" s="201"/>
      <c r="RVA813" s="201"/>
      <c r="RVB813" s="201"/>
      <c r="RVC813" s="201"/>
      <c r="RVD813" s="201"/>
      <c r="RVE813" s="201"/>
      <c r="RVF813" s="201"/>
      <c r="RVG813" s="201"/>
      <c r="RVH813" s="201"/>
      <c r="RVI813" s="201"/>
      <c r="RVJ813" s="201"/>
      <c r="RVK813" s="201"/>
      <c r="RVL813" s="201"/>
      <c r="RVM813" s="201"/>
      <c r="RVN813" s="201"/>
      <c r="RVO813" s="201"/>
      <c r="RVP813" s="201"/>
      <c r="RVQ813" s="201"/>
      <c r="RVR813" s="201"/>
      <c r="RVS813" s="201"/>
      <c r="RVT813" s="201"/>
      <c r="RVU813" s="201"/>
      <c r="RVV813" s="201"/>
      <c r="RVW813" s="201"/>
      <c r="RVX813" s="201"/>
      <c r="RVY813" s="201"/>
      <c r="RVZ813" s="201"/>
      <c r="RWA813" s="201"/>
      <c r="RWB813" s="201"/>
      <c r="RWC813" s="201"/>
      <c r="RWD813" s="201"/>
      <c r="RWE813" s="201"/>
      <c r="RWF813" s="201"/>
      <c r="RWG813" s="201"/>
      <c r="RWH813" s="201"/>
      <c r="RWI813" s="201"/>
      <c r="RWJ813" s="201"/>
      <c r="RWK813" s="201"/>
      <c r="RWL813" s="201"/>
      <c r="RWM813" s="201"/>
      <c r="RWN813" s="201"/>
      <c r="RWO813" s="201"/>
      <c r="RWP813" s="201"/>
      <c r="RWQ813" s="201"/>
      <c r="RWR813" s="201"/>
      <c r="RWS813" s="201"/>
      <c r="RWT813" s="201"/>
      <c r="RWU813" s="201"/>
      <c r="RWV813" s="201"/>
      <c r="RWW813" s="201"/>
      <c r="RWX813" s="201"/>
      <c r="RWY813" s="201"/>
      <c r="RWZ813" s="201"/>
      <c r="RXA813" s="201"/>
      <c r="RXB813" s="201"/>
      <c r="RXC813" s="201"/>
      <c r="RXD813" s="201"/>
      <c r="RXE813" s="201"/>
      <c r="RXF813" s="201"/>
      <c r="RXG813" s="201"/>
      <c r="RXH813" s="201"/>
      <c r="RXI813" s="201"/>
      <c r="RXJ813" s="201"/>
      <c r="RXK813" s="201"/>
      <c r="RXL813" s="201"/>
      <c r="RXM813" s="201"/>
      <c r="RXN813" s="201"/>
      <c r="RXO813" s="201"/>
      <c r="RXP813" s="201"/>
      <c r="RXQ813" s="201"/>
      <c r="RXR813" s="201"/>
      <c r="RXS813" s="201"/>
      <c r="RXT813" s="201"/>
      <c r="RXU813" s="201"/>
      <c r="RXV813" s="201"/>
      <c r="RXW813" s="201"/>
      <c r="RXX813" s="201"/>
      <c r="RXY813" s="201"/>
      <c r="RXZ813" s="201"/>
      <c r="RYA813" s="201"/>
      <c r="RYB813" s="201"/>
      <c r="RYC813" s="201"/>
      <c r="RYD813" s="201"/>
      <c r="RYE813" s="201"/>
      <c r="RYF813" s="201"/>
      <c r="RYG813" s="201"/>
      <c r="RYH813" s="201"/>
      <c r="RYI813" s="201"/>
      <c r="RYJ813" s="201"/>
      <c r="RYK813" s="201"/>
      <c r="RYL813" s="201"/>
      <c r="RYM813" s="201"/>
      <c r="RYN813" s="201"/>
      <c r="RYO813" s="201"/>
      <c r="RYP813" s="201"/>
      <c r="RYQ813" s="201"/>
      <c r="RYR813" s="201"/>
      <c r="RYS813" s="201"/>
      <c r="RYT813" s="201"/>
      <c r="RYU813" s="201"/>
      <c r="RYV813" s="201"/>
      <c r="RYW813" s="201"/>
      <c r="RYX813" s="201"/>
      <c r="RYY813" s="201"/>
      <c r="RYZ813" s="201"/>
      <c r="RZA813" s="201"/>
      <c r="RZB813" s="201"/>
      <c r="RZC813" s="201"/>
      <c r="RZD813" s="201"/>
      <c r="RZE813" s="201"/>
      <c r="RZF813" s="201"/>
      <c r="RZG813" s="201"/>
      <c r="RZH813" s="201"/>
      <c r="RZI813" s="201"/>
      <c r="RZJ813" s="201"/>
      <c r="RZK813" s="201"/>
      <c r="RZL813" s="201"/>
      <c r="RZM813" s="201"/>
      <c r="RZN813" s="201"/>
      <c r="RZO813" s="201"/>
      <c r="RZP813" s="201"/>
      <c r="RZQ813" s="201"/>
      <c r="RZR813" s="201"/>
      <c r="RZS813" s="201"/>
      <c r="RZT813" s="201"/>
      <c r="RZU813" s="201"/>
      <c r="RZV813" s="201"/>
      <c r="RZW813" s="201"/>
      <c r="RZX813" s="201"/>
      <c r="RZY813" s="201"/>
      <c r="RZZ813" s="201"/>
      <c r="SAA813" s="201"/>
      <c r="SAB813" s="201"/>
      <c r="SAC813" s="201"/>
      <c r="SAD813" s="201"/>
      <c r="SAE813" s="201"/>
      <c r="SAF813" s="201"/>
      <c r="SAG813" s="201"/>
      <c r="SAH813" s="201"/>
      <c r="SAI813" s="201"/>
      <c r="SAJ813" s="201"/>
      <c r="SAK813" s="201"/>
      <c r="SAL813" s="201"/>
      <c r="SAM813" s="201"/>
      <c r="SAN813" s="201"/>
      <c r="SAO813" s="201"/>
      <c r="SAP813" s="201"/>
      <c r="SAQ813" s="201"/>
      <c r="SAR813" s="201"/>
      <c r="SAS813" s="201"/>
      <c r="SAT813" s="201"/>
      <c r="SAU813" s="201"/>
      <c r="SAV813" s="201"/>
      <c r="SAW813" s="201"/>
      <c r="SAX813" s="201"/>
      <c r="SAY813" s="201"/>
      <c r="SAZ813" s="201"/>
      <c r="SBA813" s="201"/>
      <c r="SBB813" s="201"/>
      <c r="SBC813" s="201"/>
      <c r="SBD813" s="201"/>
      <c r="SBE813" s="201"/>
      <c r="SBF813" s="201"/>
      <c r="SBG813" s="201"/>
      <c r="SBH813" s="201"/>
      <c r="SBI813" s="201"/>
      <c r="SBJ813" s="201"/>
      <c r="SBK813" s="201"/>
      <c r="SBL813" s="201"/>
      <c r="SBM813" s="201"/>
      <c r="SBN813" s="201"/>
      <c r="SBO813" s="201"/>
      <c r="SBP813" s="201"/>
      <c r="SBQ813" s="201"/>
      <c r="SBR813" s="201"/>
      <c r="SBS813" s="201"/>
      <c r="SBT813" s="201"/>
      <c r="SBU813" s="201"/>
      <c r="SBV813" s="201"/>
      <c r="SBW813" s="201"/>
      <c r="SBX813" s="201"/>
      <c r="SBY813" s="201"/>
      <c r="SBZ813" s="201"/>
      <c r="SCA813" s="201"/>
      <c r="SCB813" s="201"/>
      <c r="SCC813" s="201"/>
      <c r="SCD813" s="201"/>
      <c r="SCE813" s="201"/>
      <c r="SCF813" s="201"/>
      <c r="SCG813" s="201"/>
      <c r="SCH813" s="201"/>
      <c r="SCI813" s="201"/>
      <c r="SCJ813" s="201"/>
      <c r="SCK813" s="201"/>
      <c r="SCL813" s="201"/>
      <c r="SCM813" s="201"/>
      <c r="SCN813" s="201"/>
      <c r="SCO813" s="201"/>
      <c r="SCP813" s="201"/>
      <c r="SCQ813" s="201"/>
      <c r="SCR813" s="201"/>
      <c r="SCS813" s="201"/>
      <c r="SCT813" s="201"/>
      <c r="SCU813" s="201"/>
      <c r="SCV813" s="201"/>
      <c r="SCW813" s="201"/>
      <c r="SCX813" s="201"/>
      <c r="SCY813" s="201"/>
      <c r="SCZ813" s="201"/>
      <c r="SDA813" s="201"/>
      <c r="SDB813" s="201"/>
      <c r="SDC813" s="201"/>
      <c r="SDD813" s="201"/>
      <c r="SDE813" s="201"/>
      <c r="SDF813" s="201"/>
      <c r="SDG813" s="201"/>
      <c r="SDH813" s="201"/>
      <c r="SDI813" s="201"/>
      <c r="SDJ813" s="201"/>
      <c r="SDK813" s="201"/>
      <c r="SDL813" s="201"/>
      <c r="SDM813" s="201"/>
      <c r="SDN813" s="201"/>
      <c r="SDO813" s="201"/>
      <c r="SDP813" s="201"/>
      <c r="SDQ813" s="201"/>
      <c r="SDR813" s="201"/>
      <c r="SDS813" s="201"/>
      <c r="SDT813" s="201"/>
      <c r="SDU813" s="201"/>
      <c r="SDV813" s="201"/>
      <c r="SDW813" s="201"/>
      <c r="SDX813" s="201"/>
      <c r="SDY813" s="201"/>
      <c r="SDZ813" s="201"/>
      <c r="SEA813" s="201"/>
      <c r="SEB813" s="201"/>
      <c r="SEC813" s="201"/>
      <c r="SED813" s="201"/>
      <c r="SEE813" s="201"/>
      <c r="SEF813" s="201"/>
      <c r="SEG813" s="201"/>
      <c r="SEH813" s="201"/>
      <c r="SEI813" s="201"/>
      <c r="SEJ813" s="201"/>
      <c r="SEK813" s="201"/>
      <c r="SEL813" s="201"/>
      <c r="SEM813" s="201"/>
      <c r="SEN813" s="201"/>
      <c r="SEO813" s="201"/>
      <c r="SEP813" s="201"/>
      <c r="SEQ813" s="201"/>
      <c r="SER813" s="201"/>
      <c r="SES813" s="201"/>
      <c r="SET813" s="201"/>
      <c r="SEU813" s="201"/>
      <c r="SEV813" s="201"/>
      <c r="SEW813" s="201"/>
      <c r="SEX813" s="201"/>
      <c r="SEY813" s="201"/>
      <c r="SEZ813" s="201"/>
      <c r="SFA813" s="201"/>
      <c r="SFB813" s="201"/>
      <c r="SFC813" s="201"/>
      <c r="SFD813" s="201"/>
      <c r="SFE813" s="201"/>
      <c r="SFF813" s="201"/>
      <c r="SFG813" s="201"/>
      <c r="SFH813" s="201"/>
      <c r="SFI813" s="201"/>
      <c r="SFJ813" s="201"/>
      <c r="SFK813" s="201"/>
      <c r="SFL813" s="201"/>
      <c r="SFM813" s="201"/>
      <c r="SFN813" s="201"/>
      <c r="SFO813" s="201"/>
      <c r="SFP813" s="201"/>
      <c r="SFQ813" s="201"/>
      <c r="SFR813" s="201"/>
      <c r="SFS813" s="201"/>
      <c r="SFT813" s="201"/>
      <c r="SFU813" s="201"/>
      <c r="SFV813" s="201"/>
      <c r="SFW813" s="201"/>
      <c r="SFX813" s="201"/>
      <c r="SFY813" s="201"/>
      <c r="SFZ813" s="201"/>
      <c r="SGA813" s="201"/>
      <c r="SGB813" s="201"/>
      <c r="SGC813" s="201"/>
      <c r="SGD813" s="201"/>
      <c r="SGE813" s="201"/>
      <c r="SGF813" s="201"/>
      <c r="SGG813" s="201"/>
      <c r="SGH813" s="201"/>
      <c r="SGI813" s="201"/>
      <c r="SGJ813" s="201"/>
      <c r="SGK813" s="201"/>
      <c r="SGL813" s="201"/>
      <c r="SGM813" s="201"/>
      <c r="SGN813" s="201"/>
      <c r="SGO813" s="201"/>
      <c r="SGP813" s="201"/>
      <c r="SGQ813" s="201"/>
      <c r="SGR813" s="201"/>
      <c r="SGS813" s="201"/>
      <c r="SGT813" s="201"/>
      <c r="SGU813" s="201"/>
      <c r="SGV813" s="201"/>
      <c r="SGW813" s="201"/>
      <c r="SGX813" s="201"/>
      <c r="SGY813" s="201"/>
      <c r="SGZ813" s="201"/>
      <c r="SHA813" s="201"/>
      <c r="SHB813" s="201"/>
      <c r="SHC813" s="201"/>
      <c r="SHD813" s="201"/>
      <c r="SHE813" s="201"/>
      <c r="SHF813" s="201"/>
      <c r="SHG813" s="201"/>
      <c r="SHH813" s="201"/>
      <c r="SHI813" s="201"/>
      <c r="SHJ813" s="201"/>
      <c r="SHK813" s="201"/>
      <c r="SHL813" s="201"/>
      <c r="SHM813" s="201"/>
      <c r="SHN813" s="201"/>
      <c r="SHO813" s="201"/>
      <c r="SHP813" s="201"/>
      <c r="SHQ813" s="201"/>
      <c r="SHR813" s="201"/>
      <c r="SHS813" s="201"/>
      <c r="SHT813" s="201"/>
      <c r="SHU813" s="201"/>
      <c r="SHV813" s="201"/>
      <c r="SHW813" s="201"/>
      <c r="SHX813" s="201"/>
      <c r="SHY813" s="201"/>
      <c r="SHZ813" s="201"/>
      <c r="SIA813" s="201"/>
      <c r="SIB813" s="201"/>
      <c r="SIC813" s="201"/>
      <c r="SID813" s="201"/>
      <c r="SIE813" s="201"/>
      <c r="SIF813" s="201"/>
      <c r="SIG813" s="201"/>
      <c r="SIH813" s="201"/>
      <c r="SII813" s="201"/>
      <c r="SIJ813" s="201"/>
      <c r="SIK813" s="201"/>
      <c r="SIL813" s="201"/>
      <c r="SIM813" s="201"/>
      <c r="SIN813" s="201"/>
      <c r="SIO813" s="201"/>
      <c r="SIP813" s="201"/>
      <c r="SIQ813" s="201"/>
      <c r="SIR813" s="201"/>
      <c r="SIS813" s="201"/>
      <c r="SIT813" s="201"/>
      <c r="SIU813" s="201"/>
      <c r="SIV813" s="201"/>
      <c r="SIW813" s="201"/>
      <c r="SIX813" s="201"/>
      <c r="SIY813" s="201"/>
      <c r="SIZ813" s="201"/>
      <c r="SJA813" s="201"/>
      <c r="SJB813" s="201"/>
      <c r="SJC813" s="201"/>
      <c r="SJD813" s="201"/>
      <c r="SJE813" s="201"/>
      <c r="SJF813" s="201"/>
      <c r="SJG813" s="201"/>
      <c r="SJH813" s="201"/>
      <c r="SJI813" s="201"/>
      <c r="SJJ813" s="201"/>
      <c r="SJK813" s="201"/>
      <c r="SJL813" s="201"/>
      <c r="SJM813" s="201"/>
      <c r="SJN813" s="201"/>
      <c r="SJO813" s="201"/>
      <c r="SJP813" s="201"/>
      <c r="SJQ813" s="201"/>
      <c r="SJR813" s="201"/>
      <c r="SJS813" s="201"/>
      <c r="SJT813" s="201"/>
      <c r="SJU813" s="201"/>
      <c r="SJV813" s="201"/>
      <c r="SJW813" s="201"/>
      <c r="SJX813" s="201"/>
      <c r="SJY813" s="201"/>
      <c r="SJZ813" s="201"/>
      <c r="SKA813" s="201"/>
      <c r="SKB813" s="201"/>
      <c r="SKC813" s="201"/>
      <c r="SKD813" s="201"/>
      <c r="SKE813" s="201"/>
      <c r="SKF813" s="201"/>
      <c r="SKG813" s="201"/>
      <c r="SKH813" s="201"/>
      <c r="SKI813" s="201"/>
      <c r="SKJ813" s="201"/>
      <c r="SKK813" s="201"/>
      <c r="SKL813" s="201"/>
      <c r="SKM813" s="201"/>
      <c r="SKN813" s="201"/>
      <c r="SKO813" s="201"/>
      <c r="SKP813" s="201"/>
      <c r="SKQ813" s="201"/>
      <c r="SKR813" s="201"/>
      <c r="SKS813" s="201"/>
      <c r="SKT813" s="201"/>
      <c r="SKU813" s="201"/>
      <c r="SKV813" s="201"/>
      <c r="SKW813" s="201"/>
      <c r="SKX813" s="201"/>
      <c r="SKY813" s="201"/>
      <c r="SKZ813" s="201"/>
      <c r="SLA813" s="201"/>
      <c r="SLB813" s="201"/>
      <c r="SLC813" s="201"/>
      <c r="SLD813" s="201"/>
      <c r="SLE813" s="201"/>
      <c r="SLF813" s="201"/>
      <c r="SLG813" s="201"/>
      <c r="SLH813" s="201"/>
      <c r="SLI813" s="201"/>
      <c r="SLJ813" s="201"/>
      <c r="SLK813" s="201"/>
      <c r="SLL813" s="201"/>
      <c r="SLM813" s="201"/>
      <c r="SLN813" s="201"/>
      <c r="SLO813" s="201"/>
      <c r="SLP813" s="201"/>
      <c r="SLQ813" s="201"/>
      <c r="SLR813" s="201"/>
      <c r="SLS813" s="201"/>
      <c r="SLT813" s="201"/>
      <c r="SLU813" s="201"/>
      <c r="SLV813" s="201"/>
      <c r="SLW813" s="201"/>
      <c r="SLX813" s="201"/>
      <c r="SLY813" s="201"/>
      <c r="SLZ813" s="201"/>
      <c r="SMA813" s="201"/>
      <c r="SMB813" s="201"/>
      <c r="SMC813" s="201"/>
      <c r="SMD813" s="201"/>
      <c r="SME813" s="201"/>
      <c r="SMF813" s="201"/>
      <c r="SMG813" s="201"/>
      <c r="SMH813" s="201"/>
      <c r="SMI813" s="201"/>
      <c r="SMJ813" s="201"/>
      <c r="SMK813" s="201"/>
      <c r="SML813" s="201"/>
      <c r="SMM813" s="201"/>
      <c r="SMN813" s="201"/>
      <c r="SMO813" s="201"/>
      <c r="SMP813" s="201"/>
      <c r="SMQ813" s="201"/>
      <c r="SMR813" s="201"/>
      <c r="SMS813" s="201"/>
      <c r="SMT813" s="201"/>
      <c r="SMU813" s="201"/>
      <c r="SMV813" s="201"/>
      <c r="SMW813" s="201"/>
      <c r="SMX813" s="201"/>
      <c r="SMY813" s="201"/>
      <c r="SMZ813" s="201"/>
      <c r="SNA813" s="201"/>
      <c r="SNB813" s="201"/>
      <c r="SNC813" s="201"/>
      <c r="SND813" s="201"/>
      <c r="SNE813" s="201"/>
      <c r="SNF813" s="201"/>
      <c r="SNG813" s="201"/>
      <c r="SNH813" s="201"/>
      <c r="SNI813" s="201"/>
      <c r="SNJ813" s="201"/>
      <c r="SNK813" s="201"/>
      <c r="SNL813" s="201"/>
      <c r="SNM813" s="201"/>
      <c r="SNN813" s="201"/>
      <c r="SNO813" s="201"/>
      <c r="SNP813" s="201"/>
      <c r="SNQ813" s="201"/>
      <c r="SNR813" s="201"/>
      <c r="SNS813" s="201"/>
      <c r="SNT813" s="201"/>
      <c r="SNU813" s="201"/>
      <c r="SNV813" s="201"/>
      <c r="SNW813" s="201"/>
      <c r="SNX813" s="201"/>
      <c r="SNY813" s="201"/>
      <c r="SNZ813" s="201"/>
      <c r="SOA813" s="201"/>
      <c r="SOB813" s="201"/>
      <c r="SOC813" s="201"/>
      <c r="SOD813" s="201"/>
      <c r="SOE813" s="201"/>
      <c r="SOF813" s="201"/>
      <c r="SOG813" s="201"/>
      <c r="SOH813" s="201"/>
      <c r="SOI813" s="201"/>
      <c r="SOJ813" s="201"/>
      <c r="SOK813" s="201"/>
      <c r="SOL813" s="201"/>
      <c r="SOM813" s="201"/>
      <c r="SON813" s="201"/>
      <c r="SOO813" s="201"/>
      <c r="SOP813" s="201"/>
      <c r="SOQ813" s="201"/>
      <c r="SOR813" s="201"/>
      <c r="SOS813" s="201"/>
      <c r="SOT813" s="201"/>
      <c r="SOU813" s="201"/>
      <c r="SOV813" s="201"/>
      <c r="SOW813" s="201"/>
      <c r="SOX813" s="201"/>
      <c r="SOY813" s="201"/>
      <c r="SOZ813" s="201"/>
      <c r="SPA813" s="201"/>
      <c r="SPB813" s="201"/>
      <c r="SPC813" s="201"/>
      <c r="SPD813" s="201"/>
      <c r="SPE813" s="201"/>
      <c r="SPF813" s="201"/>
      <c r="SPG813" s="201"/>
      <c r="SPH813" s="201"/>
      <c r="SPI813" s="201"/>
      <c r="SPJ813" s="201"/>
      <c r="SPK813" s="201"/>
      <c r="SPL813" s="201"/>
      <c r="SPM813" s="201"/>
      <c r="SPN813" s="201"/>
      <c r="SPO813" s="201"/>
      <c r="SPP813" s="201"/>
      <c r="SPQ813" s="201"/>
      <c r="SPR813" s="201"/>
      <c r="SPS813" s="201"/>
      <c r="SPT813" s="201"/>
      <c r="SPU813" s="201"/>
      <c r="SPV813" s="201"/>
      <c r="SPW813" s="201"/>
      <c r="SPX813" s="201"/>
      <c r="SPY813" s="201"/>
      <c r="SPZ813" s="201"/>
      <c r="SQA813" s="201"/>
      <c r="SQB813" s="201"/>
      <c r="SQC813" s="201"/>
      <c r="SQD813" s="201"/>
      <c r="SQE813" s="201"/>
      <c r="SQF813" s="201"/>
      <c r="SQG813" s="201"/>
      <c r="SQH813" s="201"/>
      <c r="SQI813" s="201"/>
      <c r="SQJ813" s="201"/>
      <c r="SQK813" s="201"/>
      <c r="SQL813" s="201"/>
      <c r="SQM813" s="201"/>
      <c r="SQN813" s="201"/>
      <c r="SQO813" s="201"/>
      <c r="SQP813" s="201"/>
      <c r="SQQ813" s="201"/>
      <c r="SQR813" s="201"/>
      <c r="SQS813" s="201"/>
      <c r="SQT813" s="201"/>
      <c r="SQU813" s="201"/>
      <c r="SQV813" s="201"/>
      <c r="SQW813" s="201"/>
      <c r="SQX813" s="201"/>
      <c r="SQY813" s="201"/>
      <c r="SQZ813" s="201"/>
      <c r="SRA813" s="201"/>
      <c r="SRB813" s="201"/>
      <c r="SRC813" s="201"/>
      <c r="SRD813" s="201"/>
      <c r="SRE813" s="201"/>
      <c r="SRF813" s="201"/>
      <c r="SRG813" s="201"/>
      <c r="SRH813" s="201"/>
      <c r="SRI813" s="201"/>
      <c r="SRJ813" s="201"/>
      <c r="SRK813" s="201"/>
      <c r="SRL813" s="201"/>
      <c r="SRM813" s="201"/>
      <c r="SRN813" s="201"/>
      <c r="SRO813" s="201"/>
      <c r="SRP813" s="201"/>
      <c r="SRQ813" s="201"/>
      <c r="SRR813" s="201"/>
      <c r="SRS813" s="201"/>
      <c r="SRT813" s="201"/>
      <c r="SRU813" s="201"/>
      <c r="SRV813" s="201"/>
      <c r="SRW813" s="201"/>
      <c r="SRX813" s="201"/>
      <c r="SRY813" s="201"/>
      <c r="SRZ813" s="201"/>
      <c r="SSA813" s="201"/>
      <c r="SSB813" s="201"/>
      <c r="SSC813" s="201"/>
      <c r="SSD813" s="201"/>
      <c r="SSE813" s="201"/>
      <c r="SSF813" s="201"/>
      <c r="SSG813" s="201"/>
      <c r="SSH813" s="201"/>
      <c r="SSI813" s="201"/>
      <c r="SSJ813" s="201"/>
      <c r="SSK813" s="201"/>
      <c r="SSL813" s="201"/>
      <c r="SSM813" s="201"/>
      <c r="SSN813" s="201"/>
      <c r="SSO813" s="201"/>
      <c r="SSP813" s="201"/>
      <c r="SSQ813" s="201"/>
      <c r="SSR813" s="201"/>
      <c r="SSS813" s="201"/>
      <c r="SST813" s="201"/>
      <c r="SSU813" s="201"/>
      <c r="SSV813" s="201"/>
      <c r="SSW813" s="201"/>
      <c r="SSX813" s="201"/>
      <c r="SSY813" s="201"/>
      <c r="SSZ813" s="201"/>
      <c r="STA813" s="201"/>
      <c r="STB813" s="201"/>
      <c r="STC813" s="201"/>
      <c r="STD813" s="201"/>
      <c r="STE813" s="201"/>
      <c r="STF813" s="201"/>
      <c r="STG813" s="201"/>
      <c r="STH813" s="201"/>
      <c r="STI813" s="201"/>
      <c r="STJ813" s="201"/>
      <c r="STK813" s="201"/>
      <c r="STL813" s="201"/>
      <c r="STM813" s="201"/>
      <c r="STN813" s="201"/>
      <c r="STO813" s="201"/>
      <c r="STP813" s="201"/>
      <c r="STQ813" s="201"/>
      <c r="STR813" s="201"/>
      <c r="STS813" s="201"/>
      <c r="STT813" s="201"/>
      <c r="STU813" s="201"/>
      <c r="STV813" s="201"/>
      <c r="STW813" s="201"/>
      <c r="STX813" s="201"/>
      <c r="STY813" s="201"/>
      <c r="STZ813" s="201"/>
      <c r="SUA813" s="201"/>
      <c r="SUB813" s="201"/>
      <c r="SUC813" s="201"/>
      <c r="SUD813" s="201"/>
      <c r="SUE813" s="201"/>
      <c r="SUF813" s="201"/>
      <c r="SUG813" s="201"/>
      <c r="SUH813" s="201"/>
      <c r="SUI813" s="201"/>
      <c r="SUJ813" s="201"/>
      <c r="SUK813" s="201"/>
      <c r="SUL813" s="201"/>
      <c r="SUM813" s="201"/>
      <c r="SUN813" s="201"/>
      <c r="SUO813" s="201"/>
      <c r="SUP813" s="201"/>
      <c r="SUQ813" s="201"/>
      <c r="SUR813" s="201"/>
      <c r="SUS813" s="201"/>
      <c r="SUT813" s="201"/>
      <c r="SUU813" s="201"/>
      <c r="SUV813" s="201"/>
      <c r="SUW813" s="201"/>
      <c r="SUX813" s="201"/>
      <c r="SUY813" s="201"/>
      <c r="SUZ813" s="201"/>
      <c r="SVA813" s="201"/>
      <c r="SVB813" s="201"/>
      <c r="SVC813" s="201"/>
      <c r="SVD813" s="201"/>
      <c r="SVE813" s="201"/>
      <c r="SVF813" s="201"/>
      <c r="SVG813" s="201"/>
      <c r="SVH813" s="201"/>
      <c r="SVI813" s="201"/>
      <c r="SVJ813" s="201"/>
      <c r="SVK813" s="201"/>
      <c r="SVL813" s="201"/>
      <c r="SVM813" s="201"/>
      <c r="SVN813" s="201"/>
      <c r="SVO813" s="201"/>
      <c r="SVP813" s="201"/>
      <c r="SVQ813" s="201"/>
      <c r="SVR813" s="201"/>
      <c r="SVS813" s="201"/>
      <c r="SVT813" s="201"/>
      <c r="SVU813" s="201"/>
      <c r="SVV813" s="201"/>
      <c r="SVW813" s="201"/>
      <c r="SVX813" s="201"/>
      <c r="SVY813" s="201"/>
      <c r="SVZ813" s="201"/>
      <c r="SWA813" s="201"/>
      <c r="SWB813" s="201"/>
      <c r="SWC813" s="201"/>
      <c r="SWD813" s="201"/>
      <c r="SWE813" s="201"/>
      <c r="SWF813" s="201"/>
      <c r="SWG813" s="201"/>
      <c r="SWH813" s="201"/>
      <c r="SWI813" s="201"/>
      <c r="SWJ813" s="201"/>
      <c r="SWK813" s="201"/>
      <c r="SWL813" s="201"/>
      <c r="SWM813" s="201"/>
      <c r="SWN813" s="201"/>
      <c r="SWO813" s="201"/>
      <c r="SWP813" s="201"/>
      <c r="SWQ813" s="201"/>
      <c r="SWR813" s="201"/>
      <c r="SWS813" s="201"/>
      <c r="SWT813" s="201"/>
      <c r="SWU813" s="201"/>
      <c r="SWV813" s="201"/>
      <c r="SWW813" s="201"/>
      <c r="SWX813" s="201"/>
      <c r="SWY813" s="201"/>
      <c r="SWZ813" s="201"/>
      <c r="SXA813" s="201"/>
      <c r="SXB813" s="201"/>
      <c r="SXC813" s="201"/>
      <c r="SXD813" s="201"/>
      <c r="SXE813" s="201"/>
      <c r="SXF813" s="201"/>
      <c r="SXG813" s="201"/>
      <c r="SXH813" s="201"/>
      <c r="SXI813" s="201"/>
      <c r="SXJ813" s="201"/>
      <c r="SXK813" s="201"/>
      <c r="SXL813" s="201"/>
      <c r="SXM813" s="201"/>
      <c r="SXN813" s="201"/>
      <c r="SXO813" s="201"/>
      <c r="SXP813" s="201"/>
      <c r="SXQ813" s="201"/>
      <c r="SXR813" s="201"/>
      <c r="SXS813" s="201"/>
      <c r="SXT813" s="201"/>
      <c r="SXU813" s="201"/>
      <c r="SXV813" s="201"/>
      <c r="SXW813" s="201"/>
      <c r="SXX813" s="201"/>
      <c r="SXY813" s="201"/>
      <c r="SXZ813" s="201"/>
      <c r="SYA813" s="201"/>
      <c r="SYB813" s="201"/>
      <c r="SYC813" s="201"/>
      <c r="SYD813" s="201"/>
      <c r="SYE813" s="201"/>
      <c r="SYF813" s="201"/>
      <c r="SYG813" s="201"/>
      <c r="SYH813" s="201"/>
      <c r="SYI813" s="201"/>
      <c r="SYJ813" s="201"/>
      <c r="SYK813" s="201"/>
      <c r="SYL813" s="201"/>
      <c r="SYM813" s="201"/>
      <c r="SYN813" s="201"/>
      <c r="SYO813" s="201"/>
      <c r="SYP813" s="201"/>
      <c r="SYQ813" s="201"/>
      <c r="SYR813" s="201"/>
      <c r="SYS813" s="201"/>
      <c r="SYT813" s="201"/>
      <c r="SYU813" s="201"/>
      <c r="SYV813" s="201"/>
      <c r="SYW813" s="201"/>
      <c r="SYX813" s="201"/>
      <c r="SYY813" s="201"/>
      <c r="SYZ813" s="201"/>
      <c r="SZA813" s="201"/>
      <c r="SZB813" s="201"/>
      <c r="SZC813" s="201"/>
      <c r="SZD813" s="201"/>
      <c r="SZE813" s="201"/>
      <c r="SZF813" s="201"/>
      <c r="SZG813" s="201"/>
      <c r="SZH813" s="201"/>
      <c r="SZI813" s="201"/>
      <c r="SZJ813" s="201"/>
      <c r="SZK813" s="201"/>
      <c r="SZL813" s="201"/>
      <c r="SZM813" s="201"/>
      <c r="SZN813" s="201"/>
      <c r="SZO813" s="201"/>
      <c r="SZP813" s="201"/>
      <c r="SZQ813" s="201"/>
      <c r="SZR813" s="201"/>
      <c r="SZS813" s="201"/>
      <c r="SZT813" s="201"/>
      <c r="SZU813" s="201"/>
      <c r="SZV813" s="201"/>
      <c r="SZW813" s="201"/>
      <c r="SZX813" s="201"/>
      <c r="SZY813" s="201"/>
      <c r="SZZ813" s="201"/>
      <c r="TAA813" s="201"/>
      <c r="TAB813" s="201"/>
      <c r="TAC813" s="201"/>
      <c r="TAD813" s="201"/>
      <c r="TAE813" s="201"/>
      <c r="TAF813" s="201"/>
      <c r="TAG813" s="201"/>
      <c r="TAH813" s="201"/>
      <c r="TAI813" s="201"/>
      <c r="TAJ813" s="201"/>
      <c r="TAK813" s="201"/>
      <c r="TAL813" s="201"/>
      <c r="TAM813" s="201"/>
      <c r="TAN813" s="201"/>
      <c r="TAO813" s="201"/>
      <c r="TAP813" s="201"/>
      <c r="TAQ813" s="201"/>
      <c r="TAR813" s="201"/>
      <c r="TAS813" s="201"/>
      <c r="TAT813" s="201"/>
      <c r="TAU813" s="201"/>
      <c r="TAV813" s="201"/>
      <c r="TAW813" s="201"/>
      <c r="TAX813" s="201"/>
      <c r="TAY813" s="201"/>
      <c r="TAZ813" s="201"/>
      <c r="TBA813" s="201"/>
      <c r="TBB813" s="201"/>
      <c r="TBC813" s="201"/>
      <c r="TBD813" s="201"/>
      <c r="TBE813" s="201"/>
      <c r="TBF813" s="201"/>
      <c r="TBG813" s="201"/>
      <c r="TBH813" s="201"/>
      <c r="TBI813" s="201"/>
      <c r="TBJ813" s="201"/>
      <c r="TBK813" s="201"/>
      <c r="TBL813" s="201"/>
      <c r="TBM813" s="201"/>
      <c r="TBN813" s="201"/>
      <c r="TBO813" s="201"/>
      <c r="TBP813" s="201"/>
      <c r="TBQ813" s="201"/>
      <c r="TBR813" s="201"/>
      <c r="TBS813" s="201"/>
      <c r="TBT813" s="201"/>
      <c r="TBU813" s="201"/>
      <c r="TBV813" s="201"/>
      <c r="TBW813" s="201"/>
      <c r="TBX813" s="201"/>
      <c r="TBY813" s="201"/>
      <c r="TBZ813" s="201"/>
      <c r="TCA813" s="201"/>
      <c r="TCB813" s="201"/>
      <c r="TCC813" s="201"/>
      <c r="TCD813" s="201"/>
      <c r="TCE813" s="201"/>
      <c r="TCF813" s="201"/>
      <c r="TCG813" s="201"/>
      <c r="TCH813" s="201"/>
      <c r="TCI813" s="201"/>
      <c r="TCJ813" s="201"/>
      <c r="TCK813" s="201"/>
      <c r="TCL813" s="201"/>
      <c r="TCM813" s="201"/>
      <c r="TCN813" s="201"/>
      <c r="TCO813" s="201"/>
      <c r="TCP813" s="201"/>
      <c r="TCQ813" s="201"/>
      <c r="TCR813" s="201"/>
      <c r="TCS813" s="201"/>
      <c r="TCT813" s="201"/>
      <c r="TCU813" s="201"/>
      <c r="TCV813" s="201"/>
      <c r="TCW813" s="201"/>
      <c r="TCX813" s="201"/>
      <c r="TCY813" s="201"/>
      <c r="TCZ813" s="201"/>
      <c r="TDA813" s="201"/>
      <c r="TDB813" s="201"/>
      <c r="TDC813" s="201"/>
      <c r="TDD813" s="201"/>
      <c r="TDE813" s="201"/>
      <c r="TDF813" s="201"/>
      <c r="TDG813" s="201"/>
      <c r="TDH813" s="201"/>
      <c r="TDI813" s="201"/>
      <c r="TDJ813" s="201"/>
      <c r="TDK813" s="201"/>
      <c r="TDL813" s="201"/>
      <c r="TDM813" s="201"/>
      <c r="TDN813" s="201"/>
      <c r="TDO813" s="201"/>
      <c r="TDP813" s="201"/>
      <c r="TDQ813" s="201"/>
      <c r="TDR813" s="201"/>
      <c r="TDS813" s="201"/>
      <c r="TDT813" s="201"/>
      <c r="TDU813" s="201"/>
      <c r="TDV813" s="201"/>
      <c r="TDW813" s="201"/>
      <c r="TDX813" s="201"/>
      <c r="TDY813" s="201"/>
      <c r="TDZ813" s="201"/>
      <c r="TEA813" s="201"/>
      <c r="TEB813" s="201"/>
      <c r="TEC813" s="201"/>
      <c r="TED813" s="201"/>
      <c r="TEE813" s="201"/>
      <c r="TEF813" s="201"/>
      <c r="TEG813" s="201"/>
      <c r="TEH813" s="201"/>
      <c r="TEI813" s="201"/>
      <c r="TEJ813" s="201"/>
      <c r="TEK813" s="201"/>
      <c r="TEL813" s="201"/>
      <c r="TEM813" s="201"/>
      <c r="TEN813" s="201"/>
      <c r="TEO813" s="201"/>
      <c r="TEP813" s="201"/>
      <c r="TEQ813" s="201"/>
      <c r="TER813" s="201"/>
      <c r="TES813" s="201"/>
      <c r="TET813" s="201"/>
      <c r="TEU813" s="201"/>
      <c r="TEV813" s="201"/>
      <c r="TEW813" s="201"/>
      <c r="TEX813" s="201"/>
      <c r="TEY813" s="201"/>
      <c r="TEZ813" s="201"/>
      <c r="TFA813" s="201"/>
      <c r="TFB813" s="201"/>
      <c r="TFC813" s="201"/>
      <c r="TFD813" s="201"/>
      <c r="TFE813" s="201"/>
      <c r="TFF813" s="201"/>
      <c r="TFG813" s="201"/>
      <c r="TFH813" s="201"/>
      <c r="TFI813" s="201"/>
      <c r="TFJ813" s="201"/>
      <c r="TFK813" s="201"/>
      <c r="TFL813" s="201"/>
      <c r="TFM813" s="201"/>
      <c r="TFN813" s="201"/>
      <c r="TFO813" s="201"/>
      <c r="TFP813" s="201"/>
      <c r="TFQ813" s="201"/>
      <c r="TFR813" s="201"/>
      <c r="TFS813" s="201"/>
      <c r="TFT813" s="201"/>
      <c r="TFU813" s="201"/>
      <c r="TFV813" s="201"/>
      <c r="TFW813" s="201"/>
      <c r="TFX813" s="201"/>
      <c r="TFY813" s="201"/>
      <c r="TFZ813" s="201"/>
      <c r="TGA813" s="201"/>
      <c r="TGB813" s="201"/>
      <c r="TGC813" s="201"/>
      <c r="TGD813" s="201"/>
      <c r="TGE813" s="201"/>
      <c r="TGF813" s="201"/>
      <c r="TGG813" s="201"/>
      <c r="TGH813" s="201"/>
      <c r="TGI813" s="201"/>
      <c r="TGJ813" s="201"/>
      <c r="TGK813" s="201"/>
      <c r="TGL813" s="201"/>
      <c r="TGM813" s="201"/>
      <c r="TGN813" s="201"/>
      <c r="TGO813" s="201"/>
      <c r="TGP813" s="201"/>
      <c r="TGQ813" s="201"/>
      <c r="TGR813" s="201"/>
      <c r="TGS813" s="201"/>
      <c r="TGT813" s="201"/>
      <c r="TGU813" s="201"/>
      <c r="TGV813" s="201"/>
      <c r="TGW813" s="201"/>
      <c r="TGX813" s="201"/>
      <c r="TGY813" s="201"/>
      <c r="TGZ813" s="201"/>
      <c r="THA813" s="201"/>
      <c r="THB813" s="201"/>
      <c r="THC813" s="201"/>
      <c r="THD813" s="201"/>
      <c r="THE813" s="201"/>
      <c r="THF813" s="201"/>
      <c r="THG813" s="201"/>
      <c r="THH813" s="201"/>
      <c r="THI813" s="201"/>
      <c r="THJ813" s="201"/>
      <c r="THK813" s="201"/>
      <c r="THL813" s="201"/>
      <c r="THM813" s="201"/>
      <c r="THN813" s="201"/>
      <c r="THO813" s="201"/>
      <c r="THP813" s="201"/>
      <c r="THQ813" s="201"/>
      <c r="THR813" s="201"/>
      <c r="THS813" s="201"/>
      <c r="THT813" s="201"/>
      <c r="THU813" s="201"/>
      <c r="THV813" s="201"/>
      <c r="THW813" s="201"/>
      <c r="THX813" s="201"/>
      <c r="THY813" s="201"/>
      <c r="THZ813" s="201"/>
      <c r="TIA813" s="201"/>
      <c r="TIB813" s="201"/>
      <c r="TIC813" s="201"/>
      <c r="TID813" s="201"/>
      <c r="TIE813" s="201"/>
      <c r="TIF813" s="201"/>
      <c r="TIG813" s="201"/>
      <c r="TIH813" s="201"/>
      <c r="TII813" s="201"/>
      <c r="TIJ813" s="201"/>
      <c r="TIK813" s="201"/>
      <c r="TIL813" s="201"/>
      <c r="TIM813" s="201"/>
      <c r="TIN813" s="201"/>
      <c r="TIO813" s="201"/>
      <c r="TIP813" s="201"/>
      <c r="TIQ813" s="201"/>
      <c r="TIR813" s="201"/>
      <c r="TIS813" s="201"/>
      <c r="TIT813" s="201"/>
      <c r="TIU813" s="201"/>
      <c r="TIV813" s="201"/>
      <c r="TIW813" s="201"/>
      <c r="TIX813" s="201"/>
      <c r="TIY813" s="201"/>
      <c r="TIZ813" s="201"/>
      <c r="TJA813" s="201"/>
      <c r="TJB813" s="201"/>
      <c r="TJC813" s="201"/>
      <c r="TJD813" s="201"/>
      <c r="TJE813" s="201"/>
      <c r="TJF813" s="201"/>
      <c r="TJG813" s="201"/>
      <c r="TJH813" s="201"/>
      <c r="TJI813" s="201"/>
      <c r="TJJ813" s="201"/>
      <c r="TJK813" s="201"/>
      <c r="TJL813" s="201"/>
      <c r="TJM813" s="201"/>
      <c r="TJN813" s="201"/>
      <c r="TJO813" s="201"/>
      <c r="TJP813" s="201"/>
      <c r="TJQ813" s="201"/>
      <c r="TJR813" s="201"/>
      <c r="TJS813" s="201"/>
      <c r="TJT813" s="201"/>
      <c r="TJU813" s="201"/>
      <c r="TJV813" s="201"/>
      <c r="TJW813" s="201"/>
      <c r="TJX813" s="201"/>
      <c r="TJY813" s="201"/>
      <c r="TJZ813" s="201"/>
      <c r="TKA813" s="201"/>
      <c r="TKB813" s="201"/>
      <c r="TKC813" s="201"/>
      <c r="TKD813" s="201"/>
      <c r="TKE813" s="201"/>
      <c r="TKF813" s="201"/>
      <c r="TKG813" s="201"/>
      <c r="TKH813" s="201"/>
      <c r="TKI813" s="201"/>
      <c r="TKJ813" s="201"/>
      <c r="TKK813" s="201"/>
      <c r="TKL813" s="201"/>
      <c r="TKM813" s="201"/>
      <c r="TKN813" s="201"/>
      <c r="TKO813" s="201"/>
      <c r="TKP813" s="201"/>
      <c r="TKQ813" s="201"/>
      <c r="TKR813" s="201"/>
      <c r="TKS813" s="201"/>
      <c r="TKT813" s="201"/>
      <c r="TKU813" s="201"/>
      <c r="TKV813" s="201"/>
      <c r="TKW813" s="201"/>
      <c r="TKX813" s="201"/>
      <c r="TKY813" s="201"/>
      <c r="TKZ813" s="201"/>
      <c r="TLA813" s="201"/>
      <c r="TLB813" s="201"/>
      <c r="TLC813" s="201"/>
      <c r="TLD813" s="201"/>
      <c r="TLE813" s="201"/>
      <c r="TLF813" s="201"/>
      <c r="TLG813" s="201"/>
      <c r="TLH813" s="201"/>
      <c r="TLI813" s="201"/>
      <c r="TLJ813" s="201"/>
      <c r="TLK813" s="201"/>
      <c r="TLL813" s="201"/>
      <c r="TLM813" s="201"/>
      <c r="TLN813" s="201"/>
      <c r="TLO813" s="201"/>
      <c r="TLP813" s="201"/>
      <c r="TLQ813" s="201"/>
      <c r="TLR813" s="201"/>
      <c r="TLS813" s="201"/>
      <c r="TLT813" s="201"/>
      <c r="TLU813" s="201"/>
      <c r="TLV813" s="201"/>
      <c r="TLW813" s="201"/>
      <c r="TLX813" s="201"/>
      <c r="TLY813" s="201"/>
      <c r="TLZ813" s="201"/>
      <c r="TMA813" s="201"/>
      <c r="TMB813" s="201"/>
      <c r="TMC813" s="201"/>
      <c r="TMD813" s="201"/>
      <c r="TME813" s="201"/>
      <c r="TMF813" s="201"/>
      <c r="TMG813" s="201"/>
      <c r="TMH813" s="201"/>
      <c r="TMI813" s="201"/>
      <c r="TMJ813" s="201"/>
      <c r="TMK813" s="201"/>
      <c r="TML813" s="201"/>
      <c r="TMM813" s="201"/>
      <c r="TMN813" s="201"/>
      <c r="TMO813" s="201"/>
      <c r="TMP813" s="201"/>
      <c r="TMQ813" s="201"/>
      <c r="TMR813" s="201"/>
      <c r="TMS813" s="201"/>
      <c r="TMT813" s="201"/>
      <c r="TMU813" s="201"/>
      <c r="TMV813" s="201"/>
      <c r="TMW813" s="201"/>
      <c r="TMX813" s="201"/>
      <c r="TMY813" s="201"/>
      <c r="TMZ813" s="201"/>
      <c r="TNA813" s="201"/>
      <c r="TNB813" s="201"/>
      <c r="TNC813" s="201"/>
      <c r="TND813" s="201"/>
      <c r="TNE813" s="201"/>
      <c r="TNF813" s="201"/>
      <c r="TNG813" s="201"/>
      <c r="TNH813" s="201"/>
      <c r="TNI813" s="201"/>
      <c r="TNJ813" s="201"/>
      <c r="TNK813" s="201"/>
      <c r="TNL813" s="201"/>
      <c r="TNM813" s="201"/>
      <c r="TNN813" s="201"/>
      <c r="TNO813" s="201"/>
      <c r="TNP813" s="201"/>
      <c r="TNQ813" s="201"/>
      <c r="TNR813" s="201"/>
      <c r="TNS813" s="201"/>
      <c r="TNT813" s="201"/>
      <c r="TNU813" s="201"/>
      <c r="TNV813" s="201"/>
      <c r="TNW813" s="201"/>
      <c r="TNX813" s="201"/>
      <c r="TNY813" s="201"/>
      <c r="TNZ813" s="201"/>
      <c r="TOA813" s="201"/>
      <c r="TOB813" s="201"/>
      <c r="TOC813" s="201"/>
      <c r="TOD813" s="201"/>
      <c r="TOE813" s="201"/>
      <c r="TOF813" s="201"/>
      <c r="TOG813" s="201"/>
      <c r="TOH813" s="201"/>
      <c r="TOI813" s="201"/>
      <c r="TOJ813" s="201"/>
      <c r="TOK813" s="201"/>
      <c r="TOL813" s="201"/>
      <c r="TOM813" s="201"/>
      <c r="TON813" s="201"/>
      <c r="TOO813" s="201"/>
      <c r="TOP813" s="201"/>
      <c r="TOQ813" s="201"/>
      <c r="TOR813" s="201"/>
      <c r="TOS813" s="201"/>
      <c r="TOT813" s="201"/>
      <c r="TOU813" s="201"/>
      <c r="TOV813" s="201"/>
      <c r="TOW813" s="201"/>
      <c r="TOX813" s="201"/>
      <c r="TOY813" s="201"/>
      <c r="TOZ813" s="201"/>
      <c r="TPA813" s="201"/>
      <c r="TPB813" s="201"/>
      <c r="TPC813" s="201"/>
      <c r="TPD813" s="201"/>
      <c r="TPE813" s="201"/>
      <c r="TPF813" s="201"/>
      <c r="TPG813" s="201"/>
      <c r="TPH813" s="201"/>
      <c r="TPI813" s="201"/>
      <c r="TPJ813" s="201"/>
      <c r="TPK813" s="201"/>
      <c r="TPL813" s="201"/>
      <c r="TPM813" s="201"/>
      <c r="TPN813" s="201"/>
      <c r="TPO813" s="201"/>
      <c r="TPP813" s="201"/>
      <c r="TPQ813" s="201"/>
      <c r="TPR813" s="201"/>
      <c r="TPS813" s="201"/>
      <c r="TPT813" s="201"/>
      <c r="TPU813" s="201"/>
      <c r="TPV813" s="201"/>
      <c r="TPW813" s="201"/>
      <c r="TPX813" s="201"/>
      <c r="TPY813" s="201"/>
      <c r="TPZ813" s="201"/>
      <c r="TQA813" s="201"/>
      <c r="TQB813" s="201"/>
      <c r="TQC813" s="201"/>
      <c r="TQD813" s="201"/>
      <c r="TQE813" s="201"/>
      <c r="TQF813" s="201"/>
      <c r="TQG813" s="201"/>
      <c r="TQH813" s="201"/>
      <c r="TQI813" s="201"/>
      <c r="TQJ813" s="201"/>
      <c r="TQK813" s="201"/>
      <c r="TQL813" s="201"/>
      <c r="TQM813" s="201"/>
      <c r="TQN813" s="201"/>
      <c r="TQO813" s="201"/>
      <c r="TQP813" s="201"/>
      <c r="TQQ813" s="201"/>
      <c r="TQR813" s="201"/>
      <c r="TQS813" s="201"/>
      <c r="TQT813" s="201"/>
      <c r="TQU813" s="201"/>
      <c r="TQV813" s="201"/>
      <c r="TQW813" s="201"/>
      <c r="TQX813" s="201"/>
      <c r="TQY813" s="201"/>
      <c r="TQZ813" s="201"/>
      <c r="TRA813" s="201"/>
      <c r="TRB813" s="201"/>
      <c r="TRC813" s="201"/>
      <c r="TRD813" s="201"/>
      <c r="TRE813" s="201"/>
      <c r="TRF813" s="201"/>
      <c r="TRG813" s="201"/>
      <c r="TRH813" s="201"/>
      <c r="TRI813" s="201"/>
      <c r="TRJ813" s="201"/>
      <c r="TRK813" s="201"/>
      <c r="TRL813" s="201"/>
      <c r="TRM813" s="201"/>
      <c r="TRN813" s="201"/>
      <c r="TRO813" s="201"/>
      <c r="TRP813" s="201"/>
      <c r="TRQ813" s="201"/>
      <c r="TRR813" s="201"/>
      <c r="TRS813" s="201"/>
      <c r="TRT813" s="201"/>
      <c r="TRU813" s="201"/>
      <c r="TRV813" s="201"/>
      <c r="TRW813" s="201"/>
      <c r="TRX813" s="201"/>
      <c r="TRY813" s="201"/>
      <c r="TRZ813" s="201"/>
      <c r="TSA813" s="201"/>
      <c r="TSB813" s="201"/>
      <c r="TSC813" s="201"/>
      <c r="TSD813" s="201"/>
      <c r="TSE813" s="201"/>
      <c r="TSF813" s="201"/>
      <c r="TSG813" s="201"/>
      <c r="TSH813" s="201"/>
      <c r="TSI813" s="201"/>
      <c r="TSJ813" s="201"/>
      <c r="TSK813" s="201"/>
      <c r="TSL813" s="201"/>
      <c r="TSM813" s="201"/>
      <c r="TSN813" s="201"/>
      <c r="TSO813" s="201"/>
      <c r="TSP813" s="201"/>
      <c r="TSQ813" s="201"/>
      <c r="TSR813" s="201"/>
      <c r="TSS813" s="201"/>
      <c r="TST813" s="201"/>
      <c r="TSU813" s="201"/>
      <c r="TSV813" s="201"/>
      <c r="TSW813" s="201"/>
      <c r="TSX813" s="201"/>
      <c r="TSY813" s="201"/>
      <c r="TSZ813" s="201"/>
      <c r="TTA813" s="201"/>
      <c r="TTB813" s="201"/>
      <c r="TTC813" s="201"/>
      <c r="TTD813" s="201"/>
      <c r="TTE813" s="201"/>
      <c r="TTF813" s="201"/>
      <c r="TTG813" s="201"/>
      <c r="TTH813" s="201"/>
      <c r="TTI813" s="201"/>
      <c r="TTJ813" s="201"/>
      <c r="TTK813" s="201"/>
      <c r="TTL813" s="201"/>
      <c r="TTM813" s="201"/>
      <c r="TTN813" s="201"/>
      <c r="TTO813" s="201"/>
      <c r="TTP813" s="201"/>
      <c r="TTQ813" s="201"/>
      <c r="TTR813" s="201"/>
      <c r="TTS813" s="201"/>
      <c r="TTT813" s="201"/>
      <c r="TTU813" s="201"/>
      <c r="TTV813" s="201"/>
      <c r="TTW813" s="201"/>
      <c r="TTX813" s="201"/>
      <c r="TTY813" s="201"/>
      <c r="TTZ813" s="201"/>
      <c r="TUA813" s="201"/>
      <c r="TUB813" s="201"/>
      <c r="TUC813" s="201"/>
      <c r="TUD813" s="201"/>
      <c r="TUE813" s="201"/>
      <c r="TUF813" s="201"/>
      <c r="TUG813" s="201"/>
      <c r="TUH813" s="201"/>
      <c r="TUI813" s="201"/>
      <c r="TUJ813" s="201"/>
      <c r="TUK813" s="201"/>
      <c r="TUL813" s="201"/>
      <c r="TUM813" s="201"/>
      <c r="TUN813" s="201"/>
      <c r="TUO813" s="201"/>
      <c r="TUP813" s="201"/>
      <c r="TUQ813" s="201"/>
      <c r="TUR813" s="201"/>
      <c r="TUS813" s="201"/>
      <c r="TUT813" s="201"/>
      <c r="TUU813" s="201"/>
      <c r="TUV813" s="201"/>
      <c r="TUW813" s="201"/>
      <c r="TUX813" s="201"/>
      <c r="TUY813" s="201"/>
      <c r="TUZ813" s="201"/>
      <c r="TVA813" s="201"/>
      <c r="TVB813" s="201"/>
      <c r="TVC813" s="201"/>
      <c r="TVD813" s="201"/>
      <c r="TVE813" s="201"/>
      <c r="TVF813" s="201"/>
      <c r="TVG813" s="201"/>
      <c r="TVH813" s="201"/>
      <c r="TVI813" s="201"/>
      <c r="TVJ813" s="201"/>
      <c r="TVK813" s="201"/>
      <c r="TVL813" s="201"/>
      <c r="TVM813" s="201"/>
      <c r="TVN813" s="201"/>
      <c r="TVO813" s="201"/>
      <c r="TVP813" s="201"/>
      <c r="TVQ813" s="201"/>
      <c r="TVR813" s="201"/>
      <c r="TVS813" s="201"/>
      <c r="TVT813" s="201"/>
      <c r="TVU813" s="201"/>
      <c r="TVV813" s="201"/>
      <c r="TVW813" s="201"/>
      <c r="TVX813" s="201"/>
      <c r="TVY813" s="201"/>
      <c r="TVZ813" s="201"/>
      <c r="TWA813" s="201"/>
      <c r="TWB813" s="201"/>
      <c r="TWC813" s="201"/>
      <c r="TWD813" s="201"/>
      <c r="TWE813" s="201"/>
      <c r="TWF813" s="201"/>
      <c r="TWG813" s="201"/>
      <c r="TWH813" s="201"/>
      <c r="TWI813" s="201"/>
      <c r="TWJ813" s="201"/>
      <c r="TWK813" s="201"/>
      <c r="TWL813" s="201"/>
      <c r="TWM813" s="201"/>
      <c r="TWN813" s="201"/>
      <c r="TWO813" s="201"/>
      <c r="TWP813" s="201"/>
      <c r="TWQ813" s="201"/>
      <c r="TWR813" s="201"/>
      <c r="TWS813" s="201"/>
      <c r="TWT813" s="201"/>
      <c r="TWU813" s="201"/>
      <c r="TWV813" s="201"/>
      <c r="TWW813" s="201"/>
      <c r="TWX813" s="201"/>
      <c r="TWY813" s="201"/>
      <c r="TWZ813" s="201"/>
      <c r="TXA813" s="201"/>
      <c r="TXB813" s="201"/>
      <c r="TXC813" s="201"/>
      <c r="TXD813" s="201"/>
      <c r="TXE813" s="201"/>
      <c r="TXF813" s="201"/>
      <c r="TXG813" s="201"/>
      <c r="TXH813" s="201"/>
      <c r="TXI813" s="201"/>
      <c r="TXJ813" s="201"/>
      <c r="TXK813" s="201"/>
      <c r="TXL813" s="201"/>
      <c r="TXM813" s="201"/>
      <c r="TXN813" s="201"/>
      <c r="TXO813" s="201"/>
      <c r="TXP813" s="201"/>
      <c r="TXQ813" s="201"/>
      <c r="TXR813" s="201"/>
      <c r="TXS813" s="201"/>
      <c r="TXT813" s="201"/>
      <c r="TXU813" s="201"/>
      <c r="TXV813" s="201"/>
      <c r="TXW813" s="201"/>
      <c r="TXX813" s="201"/>
      <c r="TXY813" s="201"/>
      <c r="TXZ813" s="201"/>
      <c r="TYA813" s="201"/>
      <c r="TYB813" s="201"/>
      <c r="TYC813" s="201"/>
      <c r="TYD813" s="201"/>
      <c r="TYE813" s="201"/>
      <c r="TYF813" s="201"/>
      <c r="TYG813" s="201"/>
      <c r="TYH813" s="201"/>
      <c r="TYI813" s="201"/>
      <c r="TYJ813" s="201"/>
      <c r="TYK813" s="201"/>
      <c r="TYL813" s="201"/>
      <c r="TYM813" s="201"/>
      <c r="TYN813" s="201"/>
      <c r="TYO813" s="201"/>
      <c r="TYP813" s="201"/>
      <c r="TYQ813" s="201"/>
      <c r="TYR813" s="201"/>
      <c r="TYS813" s="201"/>
      <c r="TYT813" s="201"/>
      <c r="TYU813" s="201"/>
      <c r="TYV813" s="201"/>
      <c r="TYW813" s="201"/>
      <c r="TYX813" s="201"/>
      <c r="TYY813" s="201"/>
      <c r="TYZ813" s="201"/>
      <c r="TZA813" s="201"/>
      <c r="TZB813" s="201"/>
      <c r="TZC813" s="201"/>
      <c r="TZD813" s="201"/>
      <c r="TZE813" s="201"/>
      <c r="TZF813" s="201"/>
      <c r="TZG813" s="201"/>
      <c r="TZH813" s="201"/>
      <c r="TZI813" s="201"/>
      <c r="TZJ813" s="201"/>
      <c r="TZK813" s="201"/>
      <c r="TZL813" s="201"/>
      <c r="TZM813" s="201"/>
      <c r="TZN813" s="201"/>
      <c r="TZO813" s="201"/>
      <c r="TZP813" s="201"/>
      <c r="TZQ813" s="201"/>
      <c r="TZR813" s="201"/>
      <c r="TZS813" s="201"/>
      <c r="TZT813" s="201"/>
      <c r="TZU813" s="201"/>
      <c r="TZV813" s="201"/>
      <c r="TZW813" s="201"/>
      <c r="TZX813" s="201"/>
      <c r="TZY813" s="201"/>
      <c r="TZZ813" s="201"/>
      <c r="UAA813" s="201"/>
      <c r="UAB813" s="201"/>
      <c r="UAC813" s="201"/>
      <c r="UAD813" s="201"/>
      <c r="UAE813" s="201"/>
      <c r="UAF813" s="201"/>
      <c r="UAG813" s="201"/>
      <c r="UAH813" s="201"/>
      <c r="UAI813" s="201"/>
      <c r="UAJ813" s="201"/>
      <c r="UAK813" s="201"/>
      <c r="UAL813" s="201"/>
      <c r="UAM813" s="201"/>
      <c r="UAN813" s="201"/>
      <c r="UAO813" s="201"/>
      <c r="UAP813" s="201"/>
      <c r="UAQ813" s="201"/>
      <c r="UAR813" s="201"/>
      <c r="UAS813" s="201"/>
      <c r="UAT813" s="201"/>
      <c r="UAU813" s="201"/>
      <c r="UAV813" s="201"/>
      <c r="UAW813" s="201"/>
      <c r="UAX813" s="201"/>
      <c r="UAY813" s="201"/>
      <c r="UAZ813" s="201"/>
      <c r="UBA813" s="201"/>
      <c r="UBB813" s="201"/>
      <c r="UBC813" s="201"/>
      <c r="UBD813" s="201"/>
      <c r="UBE813" s="201"/>
      <c r="UBF813" s="201"/>
      <c r="UBG813" s="201"/>
      <c r="UBH813" s="201"/>
      <c r="UBI813" s="201"/>
      <c r="UBJ813" s="201"/>
      <c r="UBK813" s="201"/>
      <c r="UBL813" s="201"/>
      <c r="UBM813" s="201"/>
      <c r="UBN813" s="201"/>
      <c r="UBO813" s="201"/>
      <c r="UBP813" s="201"/>
      <c r="UBQ813" s="201"/>
      <c r="UBR813" s="201"/>
      <c r="UBS813" s="201"/>
      <c r="UBT813" s="201"/>
      <c r="UBU813" s="201"/>
      <c r="UBV813" s="201"/>
      <c r="UBW813" s="201"/>
      <c r="UBX813" s="201"/>
      <c r="UBY813" s="201"/>
      <c r="UBZ813" s="201"/>
      <c r="UCA813" s="201"/>
      <c r="UCB813" s="201"/>
      <c r="UCC813" s="201"/>
      <c r="UCD813" s="201"/>
      <c r="UCE813" s="201"/>
      <c r="UCF813" s="201"/>
      <c r="UCG813" s="201"/>
      <c r="UCH813" s="201"/>
      <c r="UCI813" s="201"/>
      <c r="UCJ813" s="201"/>
      <c r="UCK813" s="201"/>
      <c r="UCL813" s="201"/>
      <c r="UCM813" s="201"/>
      <c r="UCN813" s="201"/>
      <c r="UCO813" s="201"/>
      <c r="UCP813" s="201"/>
      <c r="UCQ813" s="201"/>
      <c r="UCR813" s="201"/>
      <c r="UCS813" s="201"/>
      <c r="UCT813" s="201"/>
      <c r="UCU813" s="201"/>
      <c r="UCV813" s="201"/>
      <c r="UCW813" s="201"/>
      <c r="UCX813" s="201"/>
      <c r="UCY813" s="201"/>
      <c r="UCZ813" s="201"/>
      <c r="UDA813" s="201"/>
      <c r="UDB813" s="201"/>
      <c r="UDC813" s="201"/>
      <c r="UDD813" s="201"/>
      <c r="UDE813" s="201"/>
      <c r="UDF813" s="201"/>
      <c r="UDG813" s="201"/>
      <c r="UDH813" s="201"/>
      <c r="UDI813" s="201"/>
      <c r="UDJ813" s="201"/>
      <c r="UDK813" s="201"/>
      <c r="UDL813" s="201"/>
      <c r="UDM813" s="201"/>
      <c r="UDN813" s="201"/>
      <c r="UDO813" s="201"/>
      <c r="UDP813" s="201"/>
      <c r="UDQ813" s="201"/>
      <c r="UDR813" s="201"/>
      <c r="UDS813" s="201"/>
      <c r="UDT813" s="201"/>
      <c r="UDU813" s="201"/>
      <c r="UDV813" s="201"/>
      <c r="UDW813" s="201"/>
      <c r="UDX813" s="201"/>
      <c r="UDY813" s="201"/>
      <c r="UDZ813" s="201"/>
      <c r="UEA813" s="201"/>
      <c r="UEB813" s="201"/>
      <c r="UEC813" s="201"/>
      <c r="UED813" s="201"/>
      <c r="UEE813" s="201"/>
      <c r="UEF813" s="201"/>
      <c r="UEG813" s="201"/>
      <c r="UEH813" s="201"/>
      <c r="UEI813" s="201"/>
      <c r="UEJ813" s="201"/>
      <c r="UEK813" s="201"/>
      <c r="UEL813" s="201"/>
      <c r="UEM813" s="201"/>
      <c r="UEN813" s="201"/>
      <c r="UEO813" s="201"/>
      <c r="UEP813" s="201"/>
      <c r="UEQ813" s="201"/>
      <c r="UER813" s="201"/>
      <c r="UES813" s="201"/>
      <c r="UET813" s="201"/>
      <c r="UEU813" s="201"/>
      <c r="UEV813" s="201"/>
      <c r="UEW813" s="201"/>
      <c r="UEX813" s="201"/>
      <c r="UEY813" s="201"/>
      <c r="UEZ813" s="201"/>
      <c r="UFA813" s="201"/>
      <c r="UFB813" s="201"/>
      <c r="UFC813" s="201"/>
      <c r="UFD813" s="201"/>
      <c r="UFE813" s="201"/>
      <c r="UFF813" s="201"/>
      <c r="UFG813" s="201"/>
      <c r="UFH813" s="201"/>
      <c r="UFI813" s="201"/>
      <c r="UFJ813" s="201"/>
      <c r="UFK813" s="201"/>
      <c r="UFL813" s="201"/>
      <c r="UFM813" s="201"/>
      <c r="UFN813" s="201"/>
      <c r="UFO813" s="201"/>
      <c r="UFP813" s="201"/>
      <c r="UFQ813" s="201"/>
      <c r="UFR813" s="201"/>
      <c r="UFS813" s="201"/>
      <c r="UFT813" s="201"/>
      <c r="UFU813" s="201"/>
      <c r="UFV813" s="201"/>
      <c r="UFW813" s="201"/>
      <c r="UFX813" s="201"/>
      <c r="UFY813" s="201"/>
      <c r="UFZ813" s="201"/>
      <c r="UGA813" s="201"/>
      <c r="UGB813" s="201"/>
      <c r="UGC813" s="201"/>
      <c r="UGD813" s="201"/>
      <c r="UGE813" s="201"/>
      <c r="UGF813" s="201"/>
      <c r="UGG813" s="201"/>
      <c r="UGH813" s="201"/>
      <c r="UGI813" s="201"/>
      <c r="UGJ813" s="201"/>
      <c r="UGK813" s="201"/>
      <c r="UGL813" s="201"/>
      <c r="UGM813" s="201"/>
      <c r="UGN813" s="201"/>
      <c r="UGO813" s="201"/>
      <c r="UGP813" s="201"/>
      <c r="UGQ813" s="201"/>
      <c r="UGR813" s="201"/>
      <c r="UGS813" s="201"/>
      <c r="UGT813" s="201"/>
      <c r="UGU813" s="201"/>
      <c r="UGV813" s="201"/>
      <c r="UGW813" s="201"/>
      <c r="UGX813" s="201"/>
      <c r="UGY813" s="201"/>
      <c r="UGZ813" s="201"/>
      <c r="UHA813" s="201"/>
      <c r="UHB813" s="201"/>
      <c r="UHC813" s="201"/>
      <c r="UHD813" s="201"/>
      <c r="UHE813" s="201"/>
      <c r="UHF813" s="201"/>
      <c r="UHG813" s="201"/>
      <c r="UHH813" s="201"/>
      <c r="UHI813" s="201"/>
      <c r="UHJ813" s="201"/>
      <c r="UHK813" s="201"/>
      <c r="UHL813" s="201"/>
      <c r="UHM813" s="201"/>
      <c r="UHN813" s="201"/>
      <c r="UHO813" s="201"/>
      <c r="UHP813" s="201"/>
      <c r="UHQ813" s="201"/>
      <c r="UHR813" s="201"/>
      <c r="UHS813" s="201"/>
      <c r="UHT813" s="201"/>
      <c r="UHU813" s="201"/>
      <c r="UHV813" s="201"/>
      <c r="UHW813" s="201"/>
      <c r="UHX813" s="201"/>
      <c r="UHY813" s="201"/>
      <c r="UHZ813" s="201"/>
      <c r="UIA813" s="201"/>
      <c r="UIB813" s="201"/>
      <c r="UIC813" s="201"/>
      <c r="UID813" s="201"/>
      <c r="UIE813" s="201"/>
      <c r="UIF813" s="201"/>
      <c r="UIG813" s="201"/>
      <c r="UIH813" s="201"/>
      <c r="UII813" s="201"/>
      <c r="UIJ813" s="201"/>
      <c r="UIK813" s="201"/>
      <c r="UIL813" s="201"/>
      <c r="UIM813" s="201"/>
      <c r="UIN813" s="201"/>
      <c r="UIO813" s="201"/>
      <c r="UIP813" s="201"/>
      <c r="UIQ813" s="201"/>
      <c r="UIR813" s="201"/>
      <c r="UIS813" s="201"/>
      <c r="UIT813" s="201"/>
      <c r="UIU813" s="201"/>
      <c r="UIV813" s="201"/>
      <c r="UIW813" s="201"/>
      <c r="UIX813" s="201"/>
      <c r="UIY813" s="201"/>
      <c r="UIZ813" s="201"/>
      <c r="UJA813" s="201"/>
      <c r="UJB813" s="201"/>
      <c r="UJC813" s="201"/>
      <c r="UJD813" s="201"/>
      <c r="UJE813" s="201"/>
      <c r="UJF813" s="201"/>
      <c r="UJG813" s="201"/>
      <c r="UJH813" s="201"/>
      <c r="UJI813" s="201"/>
      <c r="UJJ813" s="201"/>
      <c r="UJK813" s="201"/>
      <c r="UJL813" s="201"/>
      <c r="UJM813" s="201"/>
      <c r="UJN813" s="201"/>
      <c r="UJO813" s="201"/>
      <c r="UJP813" s="201"/>
      <c r="UJQ813" s="201"/>
      <c r="UJR813" s="201"/>
      <c r="UJS813" s="201"/>
      <c r="UJT813" s="201"/>
      <c r="UJU813" s="201"/>
      <c r="UJV813" s="201"/>
      <c r="UJW813" s="201"/>
      <c r="UJX813" s="201"/>
      <c r="UJY813" s="201"/>
      <c r="UJZ813" s="201"/>
      <c r="UKA813" s="201"/>
      <c r="UKB813" s="201"/>
      <c r="UKC813" s="201"/>
      <c r="UKD813" s="201"/>
      <c r="UKE813" s="201"/>
      <c r="UKF813" s="201"/>
      <c r="UKG813" s="201"/>
      <c r="UKH813" s="201"/>
      <c r="UKI813" s="201"/>
      <c r="UKJ813" s="201"/>
      <c r="UKK813" s="201"/>
      <c r="UKL813" s="201"/>
      <c r="UKM813" s="201"/>
      <c r="UKN813" s="201"/>
      <c r="UKO813" s="201"/>
      <c r="UKP813" s="201"/>
      <c r="UKQ813" s="201"/>
      <c r="UKR813" s="201"/>
      <c r="UKS813" s="201"/>
      <c r="UKT813" s="201"/>
      <c r="UKU813" s="201"/>
      <c r="UKV813" s="201"/>
      <c r="UKW813" s="201"/>
      <c r="UKX813" s="201"/>
      <c r="UKY813" s="201"/>
      <c r="UKZ813" s="201"/>
      <c r="ULA813" s="201"/>
      <c r="ULB813" s="201"/>
      <c r="ULC813" s="201"/>
      <c r="ULD813" s="201"/>
      <c r="ULE813" s="201"/>
      <c r="ULF813" s="201"/>
      <c r="ULG813" s="201"/>
      <c r="ULH813" s="201"/>
      <c r="ULI813" s="201"/>
      <c r="ULJ813" s="201"/>
      <c r="ULK813" s="201"/>
      <c r="ULL813" s="201"/>
      <c r="ULM813" s="201"/>
      <c r="ULN813" s="201"/>
      <c r="ULO813" s="201"/>
      <c r="ULP813" s="201"/>
      <c r="ULQ813" s="201"/>
      <c r="ULR813" s="201"/>
      <c r="ULS813" s="201"/>
      <c r="ULT813" s="201"/>
      <c r="ULU813" s="201"/>
      <c r="ULV813" s="201"/>
      <c r="ULW813" s="201"/>
      <c r="ULX813" s="201"/>
      <c r="ULY813" s="201"/>
      <c r="ULZ813" s="201"/>
      <c r="UMA813" s="201"/>
      <c r="UMB813" s="201"/>
      <c r="UMC813" s="201"/>
      <c r="UMD813" s="201"/>
      <c r="UME813" s="201"/>
      <c r="UMF813" s="201"/>
      <c r="UMG813" s="201"/>
      <c r="UMH813" s="201"/>
      <c r="UMI813" s="201"/>
      <c r="UMJ813" s="201"/>
      <c r="UMK813" s="201"/>
      <c r="UML813" s="201"/>
      <c r="UMM813" s="201"/>
      <c r="UMN813" s="201"/>
      <c r="UMO813" s="201"/>
      <c r="UMP813" s="201"/>
      <c r="UMQ813" s="201"/>
      <c r="UMR813" s="201"/>
      <c r="UMS813" s="201"/>
      <c r="UMT813" s="201"/>
      <c r="UMU813" s="201"/>
      <c r="UMV813" s="201"/>
      <c r="UMW813" s="201"/>
      <c r="UMX813" s="201"/>
      <c r="UMY813" s="201"/>
      <c r="UMZ813" s="201"/>
      <c r="UNA813" s="201"/>
      <c r="UNB813" s="201"/>
      <c r="UNC813" s="201"/>
      <c r="UND813" s="201"/>
      <c r="UNE813" s="201"/>
      <c r="UNF813" s="201"/>
      <c r="UNG813" s="201"/>
      <c r="UNH813" s="201"/>
      <c r="UNI813" s="201"/>
      <c r="UNJ813" s="201"/>
      <c r="UNK813" s="201"/>
      <c r="UNL813" s="201"/>
      <c r="UNM813" s="201"/>
      <c r="UNN813" s="201"/>
      <c r="UNO813" s="201"/>
      <c r="UNP813" s="201"/>
      <c r="UNQ813" s="201"/>
      <c r="UNR813" s="201"/>
      <c r="UNS813" s="201"/>
      <c r="UNT813" s="201"/>
      <c r="UNU813" s="201"/>
      <c r="UNV813" s="201"/>
      <c r="UNW813" s="201"/>
      <c r="UNX813" s="201"/>
      <c r="UNY813" s="201"/>
      <c r="UNZ813" s="201"/>
      <c r="UOA813" s="201"/>
      <c r="UOB813" s="201"/>
      <c r="UOC813" s="201"/>
      <c r="UOD813" s="201"/>
      <c r="UOE813" s="201"/>
      <c r="UOF813" s="201"/>
      <c r="UOG813" s="201"/>
      <c r="UOH813" s="201"/>
      <c r="UOI813" s="201"/>
      <c r="UOJ813" s="201"/>
      <c r="UOK813" s="201"/>
      <c r="UOL813" s="201"/>
      <c r="UOM813" s="201"/>
      <c r="UON813" s="201"/>
      <c r="UOO813" s="201"/>
      <c r="UOP813" s="201"/>
      <c r="UOQ813" s="201"/>
      <c r="UOR813" s="201"/>
      <c r="UOS813" s="201"/>
      <c r="UOT813" s="201"/>
      <c r="UOU813" s="201"/>
      <c r="UOV813" s="201"/>
      <c r="UOW813" s="201"/>
      <c r="UOX813" s="201"/>
      <c r="UOY813" s="201"/>
      <c r="UOZ813" s="201"/>
      <c r="UPA813" s="201"/>
      <c r="UPB813" s="201"/>
      <c r="UPC813" s="201"/>
      <c r="UPD813" s="201"/>
      <c r="UPE813" s="201"/>
      <c r="UPF813" s="201"/>
      <c r="UPG813" s="201"/>
      <c r="UPH813" s="201"/>
      <c r="UPI813" s="201"/>
      <c r="UPJ813" s="201"/>
      <c r="UPK813" s="201"/>
      <c r="UPL813" s="201"/>
      <c r="UPM813" s="201"/>
      <c r="UPN813" s="201"/>
      <c r="UPO813" s="201"/>
      <c r="UPP813" s="201"/>
      <c r="UPQ813" s="201"/>
      <c r="UPR813" s="201"/>
      <c r="UPS813" s="201"/>
      <c r="UPT813" s="201"/>
      <c r="UPU813" s="201"/>
      <c r="UPV813" s="201"/>
      <c r="UPW813" s="201"/>
      <c r="UPX813" s="201"/>
      <c r="UPY813" s="201"/>
      <c r="UPZ813" s="201"/>
      <c r="UQA813" s="201"/>
      <c r="UQB813" s="201"/>
      <c r="UQC813" s="201"/>
      <c r="UQD813" s="201"/>
      <c r="UQE813" s="201"/>
      <c r="UQF813" s="201"/>
      <c r="UQG813" s="201"/>
      <c r="UQH813" s="201"/>
      <c r="UQI813" s="201"/>
      <c r="UQJ813" s="201"/>
      <c r="UQK813" s="201"/>
      <c r="UQL813" s="201"/>
      <c r="UQM813" s="201"/>
      <c r="UQN813" s="201"/>
      <c r="UQO813" s="201"/>
      <c r="UQP813" s="201"/>
      <c r="UQQ813" s="201"/>
      <c r="UQR813" s="201"/>
      <c r="UQS813" s="201"/>
      <c r="UQT813" s="201"/>
      <c r="UQU813" s="201"/>
      <c r="UQV813" s="201"/>
      <c r="UQW813" s="201"/>
      <c r="UQX813" s="201"/>
      <c r="UQY813" s="201"/>
      <c r="UQZ813" s="201"/>
      <c r="URA813" s="201"/>
      <c r="URB813" s="201"/>
      <c r="URC813" s="201"/>
      <c r="URD813" s="201"/>
      <c r="URE813" s="201"/>
      <c r="URF813" s="201"/>
      <c r="URG813" s="201"/>
      <c r="URH813" s="201"/>
      <c r="URI813" s="201"/>
      <c r="URJ813" s="201"/>
      <c r="URK813" s="201"/>
      <c r="URL813" s="201"/>
      <c r="URM813" s="201"/>
      <c r="URN813" s="201"/>
      <c r="URO813" s="201"/>
      <c r="URP813" s="201"/>
      <c r="URQ813" s="201"/>
      <c r="URR813" s="201"/>
      <c r="URS813" s="201"/>
      <c r="URT813" s="201"/>
      <c r="URU813" s="201"/>
      <c r="URV813" s="201"/>
      <c r="URW813" s="201"/>
      <c r="URX813" s="201"/>
      <c r="URY813" s="201"/>
      <c r="URZ813" s="201"/>
      <c r="USA813" s="201"/>
      <c r="USB813" s="201"/>
      <c r="USC813" s="201"/>
      <c r="USD813" s="201"/>
      <c r="USE813" s="201"/>
      <c r="USF813" s="201"/>
      <c r="USG813" s="201"/>
      <c r="USH813" s="201"/>
      <c r="USI813" s="201"/>
      <c r="USJ813" s="201"/>
      <c r="USK813" s="201"/>
      <c r="USL813" s="201"/>
      <c r="USM813" s="201"/>
      <c r="USN813" s="201"/>
      <c r="USO813" s="201"/>
      <c r="USP813" s="201"/>
      <c r="USQ813" s="201"/>
      <c r="USR813" s="201"/>
      <c r="USS813" s="201"/>
      <c r="UST813" s="201"/>
      <c r="USU813" s="201"/>
      <c r="USV813" s="201"/>
      <c r="USW813" s="201"/>
      <c r="USX813" s="201"/>
      <c r="USY813" s="201"/>
      <c r="USZ813" s="201"/>
      <c r="UTA813" s="201"/>
      <c r="UTB813" s="201"/>
      <c r="UTC813" s="201"/>
      <c r="UTD813" s="201"/>
      <c r="UTE813" s="201"/>
      <c r="UTF813" s="201"/>
      <c r="UTG813" s="201"/>
      <c r="UTH813" s="201"/>
      <c r="UTI813" s="201"/>
      <c r="UTJ813" s="201"/>
      <c r="UTK813" s="201"/>
      <c r="UTL813" s="201"/>
      <c r="UTM813" s="201"/>
      <c r="UTN813" s="201"/>
      <c r="UTO813" s="201"/>
      <c r="UTP813" s="201"/>
      <c r="UTQ813" s="201"/>
      <c r="UTR813" s="201"/>
      <c r="UTS813" s="201"/>
      <c r="UTT813" s="201"/>
      <c r="UTU813" s="201"/>
      <c r="UTV813" s="201"/>
      <c r="UTW813" s="201"/>
      <c r="UTX813" s="201"/>
      <c r="UTY813" s="201"/>
      <c r="UTZ813" s="201"/>
      <c r="UUA813" s="201"/>
      <c r="UUB813" s="201"/>
      <c r="UUC813" s="201"/>
      <c r="UUD813" s="201"/>
      <c r="UUE813" s="201"/>
      <c r="UUF813" s="201"/>
      <c r="UUG813" s="201"/>
      <c r="UUH813" s="201"/>
      <c r="UUI813" s="201"/>
      <c r="UUJ813" s="201"/>
      <c r="UUK813" s="201"/>
      <c r="UUL813" s="201"/>
      <c r="UUM813" s="201"/>
      <c r="UUN813" s="201"/>
      <c r="UUO813" s="201"/>
      <c r="UUP813" s="201"/>
      <c r="UUQ813" s="201"/>
      <c r="UUR813" s="201"/>
      <c r="UUS813" s="201"/>
      <c r="UUT813" s="201"/>
      <c r="UUU813" s="201"/>
      <c r="UUV813" s="201"/>
      <c r="UUW813" s="201"/>
      <c r="UUX813" s="201"/>
      <c r="UUY813" s="201"/>
      <c r="UUZ813" s="201"/>
      <c r="UVA813" s="201"/>
      <c r="UVB813" s="201"/>
      <c r="UVC813" s="201"/>
      <c r="UVD813" s="201"/>
      <c r="UVE813" s="201"/>
      <c r="UVF813" s="201"/>
      <c r="UVG813" s="201"/>
      <c r="UVH813" s="201"/>
      <c r="UVI813" s="201"/>
      <c r="UVJ813" s="201"/>
      <c r="UVK813" s="201"/>
      <c r="UVL813" s="201"/>
      <c r="UVM813" s="201"/>
      <c r="UVN813" s="201"/>
      <c r="UVO813" s="201"/>
      <c r="UVP813" s="201"/>
      <c r="UVQ813" s="201"/>
      <c r="UVR813" s="201"/>
      <c r="UVS813" s="201"/>
      <c r="UVT813" s="201"/>
      <c r="UVU813" s="201"/>
      <c r="UVV813" s="201"/>
      <c r="UVW813" s="201"/>
      <c r="UVX813" s="201"/>
      <c r="UVY813" s="201"/>
      <c r="UVZ813" s="201"/>
      <c r="UWA813" s="201"/>
      <c r="UWB813" s="201"/>
      <c r="UWC813" s="201"/>
      <c r="UWD813" s="201"/>
      <c r="UWE813" s="201"/>
      <c r="UWF813" s="201"/>
      <c r="UWG813" s="201"/>
      <c r="UWH813" s="201"/>
      <c r="UWI813" s="201"/>
      <c r="UWJ813" s="201"/>
      <c r="UWK813" s="201"/>
      <c r="UWL813" s="201"/>
      <c r="UWM813" s="201"/>
      <c r="UWN813" s="201"/>
      <c r="UWO813" s="201"/>
      <c r="UWP813" s="201"/>
      <c r="UWQ813" s="201"/>
      <c r="UWR813" s="201"/>
      <c r="UWS813" s="201"/>
      <c r="UWT813" s="201"/>
      <c r="UWU813" s="201"/>
      <c r="UWV813" s="201"/>
      <c r="UWW813" s="201"/>
      <c r="UWX813" s="201"/>
      <c r="UWY813" s="201"/>
      <c r="UWZ813" s="201"/>
      <c r="UXA813" s="201"/>
      <c r="UXB813" s="201"/>
      <c r="UXC813" s="201"/>
      <c r="UXD813" s="201"/>
      <c r="UXE813" s="201"/>
      <c r="UXF813" s="201"/>
      <c r="UXG813" s="201"/>
      <c r="UXH813" s="201"/>
      <c r="UXI813" s="201"/>
      <c r="UXJ813" s="201"/>
      <c r="UXK813" s="201"/>
      <c r="UXL813" s="201"/>
      <c r="UXM813" s="201"/>
      <c r="UXN813" s="201"/>
      <c r="UXO813" s="201"/>
      <c r="UXP813" s="201"/>
      <c r="UXQ813" s="201"/>
      <c r="UXR813" s="201"/>
      <c r="UXS813" s="201"/>
      <c r="UXT813" s="201"/>
      <c r="UXU813" s="201"/>
      <c r="UXV813" s="201"/>
      <c r="UXW813" s="201"/>
      <c r="UXX813" s="201"/>
      <c r="UXY813" s="201"/>
      <c r="UXZ813" s="201"/>
      <c r="UYA813" s="201"/>
      <c r="UYB813" s="201"/>
      <c r="UYC813" s="201"/>
      <c r="UYD813" s="201"/>
      <c r="UYE813" s="201"/>
      <c r="UYF813" s="201"/>
      <c r="UYG813" s="201"/>
      <c r="UYH813" s="201"/>
      <c r="UYI813" s="201"/>
      <c r="UYJ813" s="201"/>
      <c r="UYK813" s="201"/>
      <c r="UYL813" s="201"/>
      <c r="UYM813" s="201"/>
      <c r="UYN813" s="201"/>
      <c r="UYO813" s="201"/>
      <c r="UYP813" s="201"/>
      <c r="UYQ813" s="201"/>
      <c r="UYR813" s="201"/>
      <c r="UYS813" s="201"/>
      <c r="UYT813" s="201"/>
      <c r="UYU813" s="201"/>
      <c r="UYV813" s="201"/>
      <c r="UYW813" s="201"/>
      <c r="UYX813" s="201"/>
      <c r="UYY813" s="201"/>
      <c r="UYZ813" s="201"/>
      <c r="UZA813" s="201"/>
      <c r="UZB813" s="201"/>
      <c r="UZC813" s="201"/>
      <c r="UZD813" s="201"/>
      <c r="UZE813" s="201"/>
      <c r="UZF813" s="201"/>
      <c r="UZG813" s="201"/>
      <c r="UZH813" s="201"/>
      <c r="UZI813" s="201"/>
      <c r="UZJ813" s="201"/>
      <c r="UZK813" s="201"/>
      <c r="UZL813" s="201"/>
      <c r="UZM813" s="201"/>
      <c r="UZN813" s="201"/>
      <c r="UZO813" s="201"/>
      <c r="UZP813" s="201"/>
      <c r="UZQ813" s="201"/>
      <c r="UZR813" s="201"/>
      <c r="UZS813" s="201"/>
      <c r="UZT813" s="201"/>
      <c r="UZU813" s="201"/>
      <c r="UZV813" s="201"/>
      <c r="UZW813" s="201"/>
      <c r="UZX813" s="201"/>
      <c r="UZY813" s="201"/>
      <c r="UZZ813" s="201"/>
      <c r="VAA813" s="201"/>
      <c r="VAB813" s="201"/>
      <c r="VAC813" s="201"/>
      <c r="VAD813" s="201"/>
      <c r="VAE813" s="201"/>
      <c r="VAF813" s="201"/>
      <c r="VAG813" s="201"/>
      <c r="VAH813" s="201"/>
      <c r="VAI813" s="201"/>
      <c r="VAJ813" s="201"/>
      <c r="VAK813" s="201"/>
      <c r="VAL813" s="201"/>
      <c r="VAM813" s="201"/>
      <c r="VAN813" s="201"/>
      <c r="VAO813" s="201"/>
      <c r="VAP813" s="201"/>
      <c r="VAQ813" s="201"/>
      <c r="VAR813" s="201"/>
      <c r="VAS813" s="201"/>
      <c r="VAT813" s="201"/>
      <c r="VAU813" s="201"/>
      <c r="VAV813" s="201"/>
      <c r="VAW813" s="201"/>
      <c r="VAX813" s="201"/>
      <c r="VAY813" s="201"/>
      <c r="VAZ813" s="201"/>
      <c r="VBA813" s="201"/>
      <c r="VBB813" s="201"/>
      <c r="VBC813" s="201"/>
      <c r="VBD813" s="201"/>
      <c r="VBE813" s="201"/>
      <c r="VBF813" s="201"/>
      <c r="VBG813" s="201"/>
      <c r="VBH813" s="201"/>
      <c r="VBI813" s="201"/>
      <c r="VBJ813" s="201"/>
      <c r="VBK813" s="201"/>
      <c r="VBL813" s="201"/>
      <c r="VBM813" s="201"/>
      <c r="VBN813" s="201"/>
      <c r="VBO813" s="201"/>
      <c r="VBP813" s="201"/>
      <c r="VBQ813" s="201"/>
      <c r="VBR813" s="201"/>
      <c r="VBS813" s="201"/>
      <c r="VBT813" s="201"/>
      <c r="VBU813" s="201"/>
      <c r="VBV813" s="201"/>
      <c r="VBW813" s="201"/>
      <c r="VBX813" s="201"/>
      <c r="VBY813" s="201"/>
      <c r="VBZ813" s="201"/>
      <c r="VCA813" s="201"/>
      <c r="VCB813" s="201"/>
      <c r="VCC813" s="201"/>
      <c r="VCD813" s="201"/>
      <c r="VCE813" s="201"/>
      <c r="VCF813" s="201"/>
      <c r="VCG813" s="201"/>
      <c r="VCH813" s="201"/>
      <c r="VCI813" s="201"/>
      <c r="VCJ813" s="201"/>
      <c r="VCK813" s="201"/>
      <c r="VCL813" s="201"/>
      <c r="VCM813" s="201"/>
      <c r="VCN813" s="201"/>
      <c r="VCO813" s="201"/>
      <c r="VCP813" s="201"/>
      <c r="VCQ813" s="201"/>
      <c r="VCR813" s="201"/>
      <c r="VCS813" s="201"/>
      <c r="VCT813" s="201"/>
      <c r="VCU813" s="201"/>
      <c r="VCV813" s="201"/>
      <c r="VCW813" s="201"/>
      <c r="VCX813" s="201"/>
      <c r="VCY813" s="201"/>
      <c r="VCZ813" s="201"/>
      <c r="VDA813" s="201"/>
      <c r="VDB813" s="201"/>
      <c r="VDC813" s="201"/>
      <c r="VDD813" s="201"/>
      <c r="VDE813" s="201"/>
      <c r="VDF813" s="201"/>
      <c r="VDG813" s="201"/>
      <c r="VDH813" s="201"/>
      <c r="VDI813" s="201"/>
      <c r="VDJ813" s="201"/>
      <c r="VDK813" s="201"/>
      <c r="VDL813" s="201"/>
      <c r="VDM813" s="201"/>
      <c r="VDN813" s="201"/>
      <c r="VDO813" s="201"/>
      <c r="VDP813" s="201"/>
      <c r="VDQ813" s="201"/>
      <c r="VDR813" s="201"/>
      <c r="VDS813" s="201"/>
      <c r="VDT813" s="201"/>
      <c r="VDU813" s="201"/>
      <c r="VDV813" s="201"/>
      <c r="VDW813" s="201"/>
      <c r="VDX813" s="201"/>
      <c r="VDY813" s="201"/>
      <c r="VDZ813" s="201"/>
      <c r="VEA813" s="201"/>
      <c r="VEB813" s="201"/>
      <c r="VEC813" s="201"/>
      <c r="VED813" s="201"/>
      <c r="VEE813" s="201"/>
      <c r="VEF813" s="201"/>
      <c r="VEG813" s="201"/>
      <c r="VEH813" s="201"/>
      <c r="VEI813" s="201"/>
      <c r="VEJ813" s="201"/>
      <c r="VEK813" s="201"/>
      <c r="VEL813" s="201"/>
      <c r="VEM813" s="201"/>
      <c r="VEN813" s="201"/>
      <c r="VEO813" s="201"/>
      <c r="VEP813" s="201"/>
      <c r="VEQ813" s="201"/>
      <c r="VER813" s="201"/>
      <c r="VES813" s="201"/>
      <c r="VET813" s="201"/>
      <c r="VEU813" s="201"/>
      <c r="VEV813" s="201"/>
      <c r="VEW813" s="201"/>
      <c r="VEX813" s="201"/>
      <c r="VEY813" s="201"/>
      <c r="VEZ813" s="201"/>
      <c r="VFA813" s="201"/>
      <c r="VFB813" s="201"/>
      <c r="VFC813" s="201"/>
      <c r="VFD813" s="201"/>
      <c r="VFE813" s="201"/>
      <c r="VFF813" s="201"/>
      <c r="VFG813" s="201"/>
      <c r="VFH813" s="201"/>
      <c r="VFI813" s="201"/>
      <c r="VFJ813" s="201"/>
      <c r="VFK813" s="201"/>
      <c r="VFL813" s="201"/>
      <c r="VFM813" s="201"/>
      <c r="VFN813" s="201"/>
      <c r="VFO813" s="201"/>
      <c r="VFP813" s="201"/>
      <c r="VFQ813" s="201"/>
      <c r="VFR813" s="201"/>
      <c r="VFS813" s="201"/>
      <c r="VFT813" s="201"/>
      <c r="VFU813" s="201"/>
      <c r="VFV813" s="201"/>
      <c r="VFW813" s="201"/>
      <c r="VFX813" s="201"/>
      <c r="VFY813" s="201"/>
      <c r="VFZ813" s="201"/>
      <c r="VGA813" s="201"/>
      <c r="VGB813" s="201"/>
      <c r="VGC813" s="201"/>
      <c r="VGD813" s="201"/>
      <c r="VGE813" s="201"/>
      <c r="VGF813" s="201"/>
      <c r="VGG813" s="201"/>
      <c r="VGH813" s="201"/>
      <c r="VGI813" s="201"/>
      <c r="VGJ813" s="201"/>
      <c r="VGK813" s="201"/>
      <c r="VGL813" s="201"/>
      <c r="VGM813" s="201"/>
      <c r="VGN813" s="201"/>
      <c r="VGO813" s="201"/>
      <c r="VGP813" s="201"/>
      <c r="VGQ813" s="201"/>
      <c r="VGR813" s="201"/>
      <c r="VGS813" s="201"/>
      <c r="VGT813" s="201"/>
      <c r="VGU813" s="201"/>
      <c r="VGV813" s="201"/>
      <c r="VGW813" s="201"/>
      <c r="VGX813" s="201"/>
      <c r="VGY813" s="201"/>
      <c r="VGZ813" s="201"/>
      <c r="VHA813" s="201"/>
      <c r="VHB813" s="201"/>
      <c r="VHC813" s="201"/>
      <c r="VHD813" s="201"/>
      <c r="VHE813" s="201"/>
      <c r="VHF813" s="201"/>
      <c r="VHG813" s="201"/>
      <c r="VHH813" s="201"/>
      <c r="VHI813" s="201"/>
      <c r="VHJ813" s="201"/>
      <c r="VHK813" s="201"/>
      <c r="VHL813" s="201"/>
      <c r="VHM813" s="201"/>
      <c r="VHN813" s="201"/>
      <c r="VHO813" s="201"/>
      <c r="VHP813" s="201"/>
      <c r="VHQ813" s="201"/>
      <c r="VHR813" s="201"/>
      <c r="VHS813" s="201"/>
      <c r="VHT813" s="201"/>
      <c r="VHU813" s="201"/>
      <c r="VHV813" s="201"/>
      <c r="VHW813" s="201"/>
      <c r="VHX813" s="201"/>
      <c r="VHY813" s="201"/>
      <c r="VHZ813" s="201"/>
      <c r="VIA813" s="201"/>
      <c r="VIB813" s="201"/>
      <c r="VIC813" s="201"/>
      <c r="VID813" s="201"/>
      <c r="VIE813" s="201"/>
      <c r="VIF813" s="201"/>
      <c r="VIG813" s="201"/>
      <c r="VIH813" s="201"/>
      <c r="VII813" s="201"/>
      <c r="VIJ813" s="201"/>
      <c r="VIK813" s="201"/>
      <c r="VIL813" s="201"/>
      <c r="VIM813" s="201"/>
      <c r="VIN813" s="201"/>
      <c r="VIO813" s="201"/>
      <c r="VIP813" s="201"/>
      <c r="VIQ813" s="201"/>
      <c r="VIR813" s="201"/>
      <c r="VIS813" s="201"/>
      <c r="VIT813" s="201"/>
      <c r="VIU813" s="201"/>
      <c r="VIV813" s="201"/>
      <c r="VIW813" s="201"/>
      <c r="VIX813" s="201"/>
      <c r="VIY813" s="201"/>
      <c r="VIZ813" s="201"/>
      <c r="VJA813" s="201"/>
      <c r="VJB813" s="201"/>
      <c r="VJC813" s="201"/>
      <c r="VJD813" s="201"/>
      <c r="VJE813" s="201"/>
      <c r="VJF813" s="201"/>
      <c r="VJG813" s="201"/>
      <c r="VJH813" s="201"/>
      <c r="VJI813" s="201"/>
      <c r="VJJ813" s="201"/>
      <c r="VJK813" s="201"/>
      <c r="VJL813" s="201"/>
      <c r="VJM813" s="201"/>
      <c r="VJN813" s="201"/>
      <c r="VJO813" s="201"/>
      <c r="VJP813" s="201"/>
      <c r="VJQ813" s="201"/>
      <c r="VJR813" s="201"/>
      <c r="VJS813" s="201"/>
      <c r="VJT813" s="201"/>
      <c r="VJU813" s="201"/>
      <c r="VJV813" s="201"/>
      <c r="VJW813" s="201"/>
      <c r="VJX813" s="201"/>
      <c r="VJY813" s="201"/>
      <c r="VJZ813" s="201"/>
      <c r="VKA813" s="201"/>
      <c r="VKB813" s="201"/>
      <c r="VKC813" s="201"/>
      <c r="VKD813" s="201"/>
      <c r="VKE813" s="201"/>
      <c r="VKF813" s="201"/>
      <c r="VKG813" s="201"/>
      <c r="VKH813" s="201"/>
      <c r="VKI813" s="201"/>
      <c r="VKJ813" s="201"/>
      <c r="VKK813" s="201"/>
      <c r="VKL813" s="201"/>
      <c r="VKM813" s="201"/>
      <c r="VKN813" s="201"/>
      <c r="VKO813" s="201"/>
      <c r="VKP813" s="201"/>
      <c r="VKQ813" s="201"/>
      <c r="VKR813" s="201"/>
      <c r="VKS813" s="201"/>
      <c r="VKT813" s="201"/>
      <c r="VKU813" s="201"/>
      <c r="VKV813" s="201"/>
      <c r="VKW813" s="201"/>
      <c r="VKX813" s="201"/>
      <c r="VKY813" s="201"/>
      <c r="VKZ813" s="201"/>
      <c r="VLA813" s="201"/>
      <c r="VLB813" s="201"/>
      <c r="VLC813" s="201"/>
      <c r="VLD813" s="201"/>
      <c r="VLE813" s="201"/>
      <c r="VLF813" s="201"/>
      <c r="VLG813" s="201"/>
      <c r="VLH813" s="201"/>
      <c r="VLI813" s="201"/>
      <c r="VLJ813" s="201"/>
      <c r="VLK813" s="201"/>
      <c r="VLL813" s="201"/>
      <c r="VLM813" s="201"/>
      <c r="VLN813" s="201"/>
      <c r="VLO813" s="201"/>
      <c r="VLP813" s="201"/>
      <c r="VLQ813" s="201"/>
      <c r="VLR813" s="201"/>
      <c r="VLS813" s="201"/>
      <c r="VLT813" s="201"/>
      <c r="VLU813" s="201"/>
      <c r="VLV813" s="201"/>
      <c r="VLW813" s="201"/>
      <c r="VLX813" s="201"/>
      <c r="VLY813" s="201"/>
      <c r="VLZ813" s="201"/>
      <c r="VMA813" s="201"/>
      <c r="VMB813" s="201"/>
      <c r="VMC813" s="201"/>
      <c r="VMD813" s="201"/>
      <c r="VME813" s="201"/>
      <c r="VMF813" s="201"/>
      <c r="VMG813" s="201"/>
      <c r="VMH813" s="201"/>
      <c r="VMI813" s="201"/>
      <c r="VMJ813" s="201"/>
      <c r="VMK813" s="201"/>
      <c r="VML813" s="201"/>
      <c r="VMM813" s="201"/>
      <c r="VMN813" s="201"/>
      <c r="VMO813" s="201"/>
      <c r="VMP813" s="201"/>
      <c r="VMQ813" s="201"/>
      <c r="VMR813" s="201"/>
      <c r="VMS813" s="201"/>
      <c r="VMT813" s="201"/>
      <c r="VMU813" s="201"/>
      <c r="VMV813" s="201"/>
      <c r="VMW813" s="201"/>
      <c r="VMX813" s="201"/>
      <c r="VMY813" s="201"/>
      <c r="VMZ813" s="201"/>
      <c r="VNA813" s="201"/>
      <c r="VNB813" s="201"/>
      <c r="VNC813" s="201"/>
      <c r="VND813" s="201"/>
      <c r="VNE813" s="201"/>
      <c r="VNF813" s="201"/>
      <c r="VNG813" s="201"/>
      <c r="VNH813" s="201"/>
      <c r="VNI813" s="201"/>
      <c r="VNJ813" s="201"/>
      <c r="VNK813" s="201"/>
      <c r="VNL813" s="201"/>
      <c r="VNM813" s="201"/>
      <c r="VNN813" s="201"/>
      <c r="VNO813" s="201"/>
      <c r="VNP813" s="201"/>
      <c r="VNQ813" s="201"/>
      <c r="VNR813" s="201"/>
      <c r="VNS813" s="201"/>
      <c r="VNT813" s="201"/>
      <c r="VNU813" s="201"/>
      <c r="VNV813" s="201"/>
      <c r="VNW813" s="201"/>
      <c r="VNX813" s="201"/>
      <c r="VNY813" s="201"/>
      <c r="VNZ813" s="201"/>
      <c r="VOA813" s="201"/>
      <c r="VOB813" s="201"/>
      <c r="VOC813" s="201"/>
      <c r="VOD813" s="201"/>
      <c r="VOE813" s="201"/>
      <c r="VOF813" s="201"/>
      <c r="VOG813" s="201"/>
      <c r="VOH813" s="201"/>
      <c r="VOI813" s="201"/>
      <c r="VOJ813" s="201"/>
      <c r="VOK813" s="201"/>
      <c r="VOL813" s="201"/>
      <c r="VOM813" s="201"/>
      <c r="VON813" s="201"/>
      <c r="VOO813" s="201"/>
      <c r="VOP813" s="201"/>
      <c r="VOQ813" s="201"/>
      <c r="VOR813" s="201"/>
      <c r="VOS813" s="201"/>
      <c r="VOT813" s="201"/>
      <c r="VOU813" s="201"/>
      <c r="VOV813" s="201"/>
      <c r="VOW813" s="201"/>
      <c r="VOX813" s="201"/>
      <c r="VOY813" s="201"/>
      <c r="VOZ813" s="201"/>
      <c r="VPA813" s="201"/>
      <c r="VPB813" s="201"/>
      <c r="VPC813" s="201"/>
      <c r="VPD813" s="201"/>
      <c r="VPE813" s="201"/>
      <c r="VPF813" s="201"/>
      <c r="VPG813" s="201"/>
      <c r="VPH813" s="201"/>
      <c r="VPI813" s="201"/>
      <c r="VPJ813" s="201"/>
      <c r="VPK813" s="201"/>
      <c r="VPL813" s="201"/>
      <c r="VPM813" s="201"/>
      <c r="VPN813" s="201"/>
      <c r="VPO813" s="201"/>
      <c r="VPP813" s="201"/>
      <c r="VPQ813" s="201"/>
      <c r="VPR813" s="201"/>
      <c r="VPS813" s="201"/>
      <c r="VPT813" s="201"/>
      <c r="VPU813" s="201"/>
      <c r="VPV813" s="201"/>
      <c r="VPW813" s="201"/>
      <c r="VPX813" s="201"/>
      <c r="VPY813" s="201"/>
      <c r="VPZ813" s="201"/>
      <c r="VQA813" s="201"/>
      <c r="VQB813" s="201"/>
      <c r="VQC813" s="201"/>
      <c r="VQD813" s="201"/>
      <c r="VQE813" s="201"/>
      <c r="VQF813" s="201"/>
      <c r="VQG813" s="201"/>
      <c r="VQH813" s="201"/>
      <c r="VQI813" s="201"/>
      <c r="VQJ813" s="201"/>
      <c r="VQK813" s="201"/>
      <c r="VQL813" s="201"/>
      <c r="VQM813" s="201"/>
      <c r="VQN813" s="201"/>
      <c r="VQO813" s="201"/>
      <c r="VQP813" s="201"/>
      <c r="VQQ813" s="201"/>
      <c r="VQR813" s="201"/>
      <c r="VQS813" s="201"/>
      <c r="VQT813" s="201"/>
      <c r="VQU813" s="201"/>
      <c r="VQV813" s="201"/>
      <c r="VQW813" s="201"/>
      <c r="VQX813" s="201"/>
      <c r="VQY813" s="201"/>
      <c r="VQZ813" s="201"/>
      <c r="VRA813" s="201"/>
      <c r="VRB813" s="201"/>
      <c r="VRC813" s="201"/>
      <c r="VRD813" s="201"/>
      <c r="VRE813" s="201"/>
      <c r="VRF813" s="201"/>
      <c r="VRG813" s="201"/>
      <c r="VRH813" s="201"/>
      <c r="VRI813" s="201"/>
      <c r="VRJ813" s="201"/>
      <c r="VRK813" s="201"/>
      <c r="VRL813" s="201"/>
      <c r="VRM813" s="201"/>
      <c r="VRN813" s="201"/>
      <c r="VRO813" s="201"/>
      <c r="VRP813" s="201"/>
      <c r="VRQ813" s="201"/>
      <c r="VRR813" s="201"/>
      <c r="VRS813" s="201"/>
      <c r="VRT813" s="201"/>
      <c r="VRU813" s="201"/>
      <c r="VRV813" s="201"/>
      <c r="VRW813" s="201"/>
      <c r="VRX813" s="201"/>
      <c r="VRY813" s="201"/>
      <c r="VRZ813" s="201"/>
      <c r="VSA813" s="201"/>
      <c r="VSB813" s="201"/>
      <c r="VSC813" s="201"/>
      <c r="VSD813" s="201"/>
      <c r="VSE813" s="201"/>
      <c r="VSF813" s="201"/>
      <c r="VSG813" s="201"/>
      <c r="VSH813" s="201"/>
      <c r="VSI813" s="201"/>
      <c r="VSJ813" s="201"/>
      <c r="VSK813" s="201"/>
      <c r="VSL813" s="201"/>
      <c r="VSM813" s="201"/>
      <c r="VSN813" s="201"/>
      <c r="VSO813" s="201"/>
      <c r="VSP813" s="201"/>
      <c r="VSQ813" s="201"/>
      <c r="VSR813" s="201"/>
      <c r="VSS813" s="201"/>
      <c r="VST813" s="201"/>
      <c r="VSU813" s="201"/>
      <c r="VSV813" s="201"/>
      <c r="VSW813" s="201"/>
      <c r="VSX813" s="201"/>
      <c r="VSY813" s="201"/>
      <c r="VSZ813" s="201"/>
      <c r="VTA813" s="201"/>
      <c r="VTB813" s="201"/>
      <c r="VTC813" s="201"/>
      <c r="VTD813" s="201"/>
      <c r="VTE813" s="201"/>
      <c r="VTF813" s="201"/>
      <c r="VTG813" s="201"/>
      <c r="VTH813" s="201"/>
      <c r="VTI813" s="201"/>
      <c r="VTJ813" s="201"/>
      <c r="VTK813" s="201"/>
      <c r="VTL813" s="201"/>
      <c r="VTM813" s="201"/>
      <c r="VTN813" s="201"/>
      <c r="VTO813" s="201"/>
      <c r="VTP813" s="201"/>
      <c r="VTQ813" s="201"/>
      <c r="VTR813" s="201"/>
      <c r="VTS813" s="201"/>
      <c r="VTT813" s="201"/>
      <c r="VTU813" s="201"/>
      <c r="VTV813" s="201"/>
      <c r="VTW813" s="201"/>
      <c r="VTX813" s="201"/>
      <c r="VTY813" s="201"/>
      <c r="VTZ813" s="201"/>
      <c r="VUA813" s="201"/>
      <c r="VUB813" s="201"/>
      <c r="VUC813" s="201"/>
      <c r="VUD813" s="201"/>
      <c r="VUE813" s="201"/>
      <c r="VUF813" s="201"/>
      <c r="VUG813" s="201"/>
      <c r="VUH813" s="201"/>
      <c r="VUI813" s="201"/>
      <c r="VUJ813" s="201"/>
      <c r="VUK813" s="201"/>
      <c r="VUL813" s="201"/>
      <c r="VUM813" s="201"/>
      <c r="VUN813" s="201"/>
      <c r="VUO813" s="201"/>
      <c r="VUP813" s="201"/>
      <c r="VUQ813" s="201"/>
      <c r="VUR813" s="201"/>
      <c r="VUS813" s="201"/>
      <c r="VUT813" s="201"/>
      <c r="VUU813" s="201"/>
      <c r="VUV813" s="201"/>
      <c r="VUW813" s="201"/>
      <c r="VUX813" s="201"/>
      <c r="VUY813" s="201"/>
      <c r="VUZ813" s="201"/>
      <c r="VVA813" s="201"/>
      <c r="VVB813" s="201"/>
      <c r="VVC813" s="201"/>
      <c r="VVD813" s="201"/>
      <c r="VVE813" s="201"/>
      <c r="VVF813" s="201"/>
      <c r="VVG813" s="201"/>
      <c r="VVH813" s="201"/>
      <c r="VVI813" s="201"/>
      <c r="VVJ813" s="201"/>
      <c r="VVK813" s="201"/>
      <c r="VVL813" s="201"/>
      <c r="VVM813" s="201"/>
      <c r="VVN813" s="201"/>
      <c r="VVO813" s="201"/>
      <c r="VVP813" s="201"/>
      <c r="VVQ813" s="201"/>
      <c r="VVR813" s="201"/>
      <c r="VVS813" s="201"/>
      <c r="VVT813" s="201"/>
      <c r="VVU813" s="201"/>
      <c r="VVV813" s="201"/>
      <c r="VVW813" s="201"/>
      <c r="VVX813" s="201"/>
      <c r="VVY813" s="201"/>
      <c r="VVZ813" s="201"/>
      <c r="VWA813" s="201"/>
      <c r="VWB813" s="201"/>
      <c r="VWC813" s="201"/>
      <c r="VWD813" s="201"/>
      <c r="VWE813" s="201"/>
      <c r="VWF813" s="201"/>
      <c r="VWG813" s="201"/>
      <c r="VWH813" s="201"/>
      <c r="VWI813" s="201"/>
      <c r="VWJ813" s="201"/>
      <c r="VWK813" s="201"/>
      <c r="VWL813" s="201"/>
      <c r="VWM813" s="201"/>
      <c r="VWN813" s="201"/>
      <c r="VWO813" s="201"/>
      <c r="VWP813" s="201"/>
      <c r="VWQ813" s="201"/>
      <c r="VWR813" s="201"/>
      <c r="VWS813" s="201"/>
      <c r="VWT813" s="201"/>
      <c r="VWU813" s="201"/>
      <c r="VWV813" s="201"/>
      <c r="VWW813" s="201"/>
      <c r="VWX813" s="201"/>
      <c r="VWY813" s="201"/>
      <c r="VWZ813" s="201"/>
      <c r="VXA813" s="201"/>
      <c r="VXB813" s="201"/>
      <c r="VXC813" s="201"/>
      <c r="VXD813" s="201"/>
      <c r="VXE813" s="201"/>
      <c r="VXF813" s="201"/>
      <c r="VXG813" s="201"/>
      <c r="VXH813" s="201"/>
      <c r="VXI813" s="201"/>
      <c r="VXJ813" s="201"/>
      <c r="VXK813" s="201"/>
      <c r="VXL813" s="201"/>
      <c r="VXM813" s="201"/>
      <c r="VXN813" s="201"/>
      <c r="VXO813" s="201"/>
      <c r="VXP813" s="201"/>
      <c r="VXQ813" s="201"/>
      <c r="VXR813" s="201"/>
      <c r="VXS813" s="201"/>
      <c r="VXT813" s="201"/>
      <c r="VXU813" s="201"/>
      <c r="VXV813" s="201"/>
      <c r="VXW813" s="201"/>
      <c r="VXX813" s="201"/>
      <c r="VXY813" s="201"/>
      <c r="VXZ813" s="201"/>
      <c r="VYA813" s="201"/>
      <c r="VYB813" s="201"/>
      <c r="VYC813" s="201"/>
      <c r="VYD813" s="201"/>
      <c r="VYE813" s="201"/>
      <c r="VYF813" s="201"/>
      <c r="VYG813" s="201"/>
      <c r="VYH813" s="201"/>
      <c r="VYI813" s="201"/>
      <c r="VYJ813" s="201"/>
      <c r="VYK813" s="201"/>
      <c r="VYL813" s="201"/>
      <c r="VYM813" s="201"/>
      <c r="VYN813" s="201"/>
      <c r="VYO813" s="201"/>
      <c r="VYP813" s="201"/>
      <c r="VYQ813" s="201"/>
      <c r="VYR813" s="201"/>
      <c r="VYS813" s="201"/>
      <c r="VYT813" s="201"/>
      <c r="VYU813" s="201"/>
      <c r="VYV813" s="201"/>
      <c r="VYW813" s="201"/>
      <c r="VYX813" s="201"/>
      <c r="VYY813" s="201"/>
      <c r="VYZ813" s="201"/>
      <c r="VZA813" s="201"/>
      <c r="VZB813" s="201"/>
      <c r="VZC813" s="201"/>
      <c r="VZD813" s="201"/>
      <c r="VZE813" s="201"/>
      <c r="VZF813" s="201"/>
      <c r="VZG813" s="201"/>
      <c r="VZH813" s="201"/>
      <c r="VZI813" s="201"/>
      <c r="VZJ813" s="201"/>
      <c r="VZK813" s="201"/>
      <c r="VZL813" s="201"/>
      <c r="VZM813" s="201"/>
      <c r="VZN813" s="201"/>
      <c r="VZO813" s="201"/>
      <c r="VZP813" s="201"/>
      <c r="VZQ813" s="201"/>
      <c r="VZR813" s="201"/>
      <c r="VZS813" s="201"/>
      <c r="VZT813" s="201"/>
      <c r="VZU813" s="201"/>
      <c r="VZV813" s="201"/>
      <c r="VZW813" s="201"/>
      <c r="VZX813" s="201"/>
      <c r="VZY813" s="201"/>
      <c r="VZZ813" s="201"/>
      <c r="WAA813" s="201"/>
      <c r="WAB813" s="201"/>
      <c r="WAC813" s="201"/>
      <c r="WAD813" s="201"/>
      <c r="WAE813" s="201"/>
      <c r="WAF813" s="201"/>
      <c r="WAG813" s="201"/>
      <c r="WAH813" s="201"/>
      <c r="WAI813" s="201"/>
      <c r="WAJ813" s="201"/>
      <c r="WAK813" s="201"/>
      <c r="WAL813" s="201"/>
      <c r="WAM813" s="201"/>
      <c r="WAN813" s="201"/>
      <c r="WAO813" s="201"/>
      <c r="WAP813" s="201"/>
      <c r="WAQ813" s="201"/>
      <c r="WAR813" s="201"/>
      <c r="WAS813" s="201"/>
      <c r="WAT813" s="201"/>
      <c r="WAU813" s="201"/>
      <c r="WAV813" s="201"/>
      <c r="WAW813" s="201"/>
      <c r="WAX813" s="201"/>
      <c r="WAY813" s="201"/>
      <c r="WAZ813" s="201"/>
      <c r="WBA813" s="201"/>
      <c r="WBB813" s="201"/>
      <c r="WBC813" s="201"/>
      <c r="WBD813" s="201"/>
      <c r="WBE813" s="201"/>
      <c r="WBF813" s="201"/>
      <c r="WBG813" s="201"/>
      <c r="WBH813" s="201"/>
      <c r="WBI813" s="201"/>
      <c r="WBJ813" s="201"/>
      <c r="WBK813" s="201"/>
      <c r="WBL813" s="201"/>
      <c r="WBM813" s="201"/>
      <c r="WBN813" s="201"/>
      <c r="WBO813" s="201"/>
      <c r="WBP813" s="201"/>
      <c r="WBQ813" s="201"/>
      <c r="WBR813" s="201"/>
      <c r="WBS813" s="201"/>
      <c r="WBT813" s="201"/>
      <c r="WBU813" s="201"/>
      <c r="WBV813" s="201"/>
      <c r="WBW813" s="201"/>
      <c r="WBX813" s="201"/>
      <c r="WBY813" s="201"/>
      <c r="WBZ813" s="201"/>
      <c r="WCA813" s="201"/>
      <c r="WCB813" s="201"/>
      <c r="WCC813" s="201"/>
      <c r="WCD813" s="201"/>
      <c r="WCE813" s="201"/>
      <c r="WCF813" s="201"/>
      <c r="WCG813" s="201"/>
      <c r="WCH813" s="201"/>
      <c r="WCI813" s="201"/>
      <c r="WCJ813" s="201"/>
      <c r="WCK813" s="201"/>
      <c r="WCL813" s="201"/>
      <c r="WCM813" s="201"/>
      <c r="WCN813" s="201"/>
      <c r="WCO813" s="201"/>
      <c r="WCP813" s="201"/>
      <c r="WCQ813" s="201"/>
      <c r="WCR813" s="201"/>
      <c r="WCS813" s="201"/>
      <c r="WCT813" s="201"/>
      <c r="WCU813" s="201"/>
      <c r="WCV813" s="201"/>
      <c r="WCW813" s="201"/>
      <c r="WCX813" s="201"/>
      <c r="WCY813" s="201"/>
      <c r="WCZ813" s="201"/>
      <c r="WDA813" s="201"/>
      <c r="WDB813" s="201"/>
      <c r="WDC813" s="201"/>
      <c r="WDD813" s="201"/>
      <c r="WDE813" s="201"/>
      <c r="WDF813" s="201"/>
      <c r="WDG813" s="201"/>
      <c r="WDH813" s="201"/>
      <c r="WDI813" s="201"/>
      <c r="WDJ813" s="201"/>
      <c r="WDK813" s="201"/>
      <c r="WDL813" s="201"/>
      <c r="WDM813" s="201"/>
      <c r="WDN813" s="201"/>
      <c r="WDO813" s="201"/>
      <c r="WDP813" s="201"/>
      <c r="WDQ813" s="201"/>
      <c r="WDR813" s="201"/>
      <c r="WDS813" s="201"/>
      <c r="WDT813" s="201"/>
      <c r="WDU813" s="201"/>
      <c r="WDV813" s="201"/>
      <c r="WDW813" s="201"/>
      <c r="WDX813" s="201"/>
      <c r="WDY813" s="201"/>
      <c r="WDZ813" s="201"/>
      <c r="WEA813" s="201"/>
      <c r="WEB813" s="201"/>
      <c r="WEC813" s="201"/>
      <c r="WED813" s="201"/>
      <c r="WEE813" s="201"/>
      <c r="WEF813" s="201"/>
      <c r="WEG813" s="201"/>
      <c r="WEH813" s="201"/>
      <c r="WEI813" s="201"/>
      <c r="WEJ813" s="201"/>
      <c r="WEK813" s="201"/>
      <c r="WEL813" s="201"/>
      <c r="WEM813" s="201"/>
      <c r="WEN813" s="201"/>
      <c r="WEO813" s="201"/>
      <c r="WEP813" s="201"/>
      <c r="WEQ813" s="201"/>
      <c r="WER813" s="201"/>
      <c r="WES813" s="201"/>
      <c r="WET813" s="201"/>
      <c r="WEU813" s="201"/>
      <c r="WEV813" s="201"/>
      <c r="WEW813" s="201"/>
      <c r="WEX813" s="201"/>
      <c r="WEY813" s="201"/>
      <c r="WEZ813" s="201"/>
      <c r="WFA813" s="201"/>
      <c r="WFB813" s="201"/>
      <c r="WFC813" s="201"/>
      <c r="WFD813" s="201"/>
      <c r="WFE813" s="201"/>
      <c r="WFF813" s="201"/>
      <c r="WFG813" s="201"/>
      <c r="WFH813" s="201"/>
      <c r="WFI813" s="201"/>
      <c r="WFJ813" s="201"/>
      <c r="WFK813" s="201"/>
      <c r="WFL813" s="201"/>
      <c r="WFM813" s="201"/>
      <c r="WFN813" s="201"/>
      <c r="WFO813" s="201"/>
      <c r="WFP813" s="201"/>
      <c r="WFQ813" s="201"/>
      <c r="WFR813" s="201"/>
      <c r="WFS813" s="201"/>
      <c r="WFT813" s="201"/>
      <c r="WFU813" s="201"/>
      <c r="WFV813" s="201"/>
      <c r="WFW813" s="201"/>
      <c r="WFX813" s="201"/>
      <c r="WFY813" s="201"/>
      <c r="WFZ813" s="201"/>
      <c r="WGA813" s="201"/>
      <c r="WGB813" s="201"/>
      <c r="WGC813" s="201"/>
      <c r="WGD813" s="201"/>
      <c r="WGE813" s="201"/>
      <c r="WGF813" s="201"/>
      <c r="WGG813" s="201"/>
      <c r="WGH813" s="201"/>
      <c r="WGI813" s="201"/>
      <c r="WGJ813" s="201"/>
      <c r="WGK813" s="201"/>
      <c r="WGL813" s="201"/>
      <c r="WGM813" s="201"/>
      <c r="WGN813" s="201"/>
      <c r="WGO813" s="201"/>
      <c r="WGP813" s="201"/>
      <c r="WGQ813" s="201"/>
      <c r="WGR813" s="201"/>
      <c r="WGS813" s="201"/>
      <c r="WGT813" s="201"/>
      <c r="WGU813" s="201"/>
      <c r="WGV813" s="201"/>
      <c r="WGW813" s="201"/>
      <c r="WGX813" s="201"/>
      <c r="WGY813" s="201"/>
      <c r="WGZ813" s="201"/>
      <c r="WHA813" s="201"/>
      <c r="WHB813" s="201"/>
      <c r="WHC813" s="201"/>
      <c r="WHD813" s="201"/>
      <c r="WHE813" s="201"/>
      <c r="WHF813" s="201"/>
      <c r="WHG813" s="201"/>
      <c r="WHH813" s="201"/>
      <c r="WHI813" s="201"/>
      <c r="WHJ813" s="201"/>
      <c r="WHK813" s="201"/>
      <c r="WHL813" s="201"/>
      <c r="WHM813" s="201"/>
      <c r="WHN813" s="201"/>
      <c r="WHO813" s="201"/>
      <c r="WHP813" s="201"/>
      <c r="WHQ813" s="201"/>
      <c r="WHR813" s="201"/>
      <c r="WHS813" s="201"/>
      <c r="WHT813" s="201"/>
      <c r="WHU813" s="201"/>
      <c r="WHV813" s="201"/>
      <c r="WHW813" s="201"/>
      <c r="WHX813" s="201"/>
      <c r="WHY813" s="201"/>
      <c r="WHZ813" s="201"/>
      <c r="WIA813" s="201"/>
      <c r="WIB813" s="201"/>
      <c r="WIC813" s="201"/>
      <c r="WID813" s="201"/>
      <c r="WIE813" s="201"/>
      <c r="WIF813" s="201"/>
      <c r="WIG813" s="201"/>
      <c r="WIH813" s="201"/>
      <c r="WII813" s="201"/>
      <c r="WIJ813" s="201"/>
      <c r="WIK813" s="201"/>
      <c r="WIL813" s="201"/>
      <c r="WIM813" s="201"/>
      <c r="WIN813" s="201"/>
      <c r="WIO813" s="201"/>
      <c r="WIP813" s="201"/>
      <c r="WIQ813" s="201"/>
      <c r="WIR813" s="201"/>
      <c r="WIS813" s="201"/>
      <c r="WIT813" s="201"/>
      <c r="WIU813" s="201"/>
      <c r="WIV813" s="201"/>
      <c r="WIW813" s="201"/>
      <c r="WIX813" s="201"/>
      <c r="WIY813" s="201"/>
      <c r="WIZ813" s="201"/>
      <c r="WJA813" s="201"/>
      <c r="WJB813" s="201"/>
      <c r="WJC813" s="201"/>
      <c r="WJD813" s="201"/>
      <c r="WJE813" s="201"/>
      <c r="WJF813" s="201"/>
      <c r="WJG813" s="201"/>
      <c r="WJH813" s="201"/>
      <c r="WJI813" s="201"/>
      <c r="WJJ813" s="201"/>
      <c r="WJK813" s="201"/>
      <c r="WJL813" s="201"/>
      <c r="WJM813" s="201"/>
      <c r="WJN813" s="201"/>
      <c r="WJO813" s="201"/>
      <c r="WJP813" s="201"/>
      <c r="WJQ813" s="201"/>
      <c r="WJR813" s="201"/>
      <c r="WJS813" s="201"/>
      <c r="WJT813" s="201"/>
      <c r="WJU813" s="201"/>
      <c r="WJV813" s="201"/>
      <c r="WJW813" s="201"/>
      <c r="WJX813" s="201"/>
      <c r="WJY813" s="201"/>
      <c r="WJZ813" s="201"/>
      <c r="WKA813" s="201"/>
      <c r="WKB813" s="201"/>
      <c r="WKC813" s="201"/>
      <c r="WKD813" s="201"/>
      <c r="WKE813" s="201"/>
      <c r="WKF813" s="201"/>
      <c r="WKG813" s="201"/>
      <c r="WKH813" s="201"/>
      <c r="WKI813" s="201"/>
      <c r="WKJ813" s="201"/>
      <c r="WKK813" s="201"/>
      <c r="WKL813" s="201"/>
      <c r="WKM813" s="201"/>
      <c r="WKN813" s="201"/>
      <c r="WKO813" s="201"/>
      <c r="WKP813" s="201"/>
      <c r="WKQ813" s="201"/>
      <c r="WKR813" s="201"/>
      <c r="WKS813" s="201"/>
      <c r="WKT813" s="201"/>
      <c r="WKU813" s="201"/>
      <c r="WKV813" s="201"/>
      <c r="WKW813" s="201"/>
      <c r="WKX813" s="201"/>
      <c r="WKY813" s="201"/>
      <c r="WKZ813" s="201"/>
      <c r="WLA813" s="201"/>
      <c r="WLB813" s="201"/>
      <c r="WLC813" s="201"/>
      <c r="WLD813" s="201"/>
      <c r="WLE813" s="201"/>
      <c r="WLF813" s="201"/>
      <c r="WLG813" s="201"/>
      <c r="WLH813" s="201"/>
      <c r="WLI813" s="201"/>
      <c r="WLJ813" s="201"/>
      <c r="WLK813" s="201"/>
      <c r="WLL813" s="201"/>
      <c r="WLM813" s="201"/>
      <c r="WLN813" s="201"/>
      <c r="WLO813" s="201"/>
      <c r="WLP813" s="201"/>
      <c r="WLQ813" s="201"/>
      <c r="WLR813" s="201"/>
      <c r="WLS813" s="201"/>
      <c r="WLT813" s="201"/>
      <c r="WLU813" s="201"/>
      <c r="WLV813" s="201"/>
      <c r="WLW813" s="201"/>
      <c r="WLX813" s="201"/>
      <c r="WLY813" s="201"/>
      <c r="WLZ813" s="201"/>
      <c r="WMA813" s="201"/>
      <c r="WMB813" s="201"/>
      <c r="WMC813" s="201"/>
      <c r="WMD813" s="201"/>
      <c r="WME813" s="201"/>
      <c r="WMF813" s="201"/>
      <c r="WMG813" s="201"/>
      <c r="WMH813" s="201"/>
      <c r="WMI813" s="201"/>
      <c r="WMJ813" s="201"/>
      <c r="WMK813" s="201"/>
      <c r="WML813" s="201"/>
      <c r="WMM813" s="201"/>
      <c r="WMN813" s="201"/>
      <c r="WMO813" s="201"/>
      <c r="WMP813" s="201"/>
      <c r="WMQ813" s="201"/>
      <c r="WMR813" s="201"/>
      <c r="WMS813" s="201"/>
      <c r="WMT813" s="201"/>
      <c r="WMU813" s="201"/>
      <c r="WMV813" s="201"/>
      <c r="WMW813" s="201"/>
      <c r="WMX813" s="201"/>
      <c r="WMY813" s="201"/>
      <c r="WMZ813" s="201"/>
      <c r="WNA813" s="201"/>
      <c r="WNB813" s="201"/>
      <c r="WNC813" s="201"/>
      <c r="WND813" s="201"/>
      <c r="WNE813" s="201"/>
      <c r="WNF813" s="201"/>
      <c r="WNG813" s="201"/>
      <c r="WNH813" s="201"/>
      <c r="WNI813" s="201"/>
      <c r="WNJ813" s="201"/>
      <c r="WNK813" s="201"/>
      <c r="WNL813" s="201"/>
      <c r="WNM813" s="201"/>
      <c r="WNN813" s="201"/>
      <c r="WNO813" s="201"/>
      <c r="WNP813" s="201"/>
      <c r="WNQ813" s="201"/>
      <c r="WNR813" s="201"/>
      <c r="WNS813" s="201"/>
      <c r="WNT813" s="201"/>
      <c r="WNU813" s="201"/>
      <c r="WNV813" s="201"/>
      <c r="WNW813" s="201"/>
      <c r="WNX813" s="201"/>
      <c r="WNY813" s="201"/>
      <c r="WNZ813" s="201"/>
      <c r="WOA813" s="201"/>
      <c r="WOB813" s="201"/>
      <c r="WOC813" s="201"/>
      <c r="WOD813" s="201"/>
      <c r="WOE813" s="201"/>
      <c r="WOF813" s="201"/>
      <c r="WOG813" s="201"/>
      <c r="WOH813" s="201"/>
      <c r="WOI813" s="201"/>
      <c r="WOJ813" s="201"/>
      <c r="WOK813" s="201"/>
      <c r="WOL813" s="201"/>
      <c r="WOM813" s="201"/>
      <c r="WON813" s="201"/>
      <c r="WOO813" s="201"/>
      <c r="WOP813" s="201"/>
      <c r="WOQ813" s="201"/>
      <c r="WOR813" s="201"/>
      <c r="WOS813" s="201"/>
      <c r="WOT813" s="201"/>
      <c r="WOU813" s="201"/>
      <c r="WOV813" s="201"/>
      <c r="WOW813" s="201"/>
      <c r="WOX813" s="201"/>
      <c r="WOY813" s="201"/>
      <c r="WOZ813" s="201"/>
      <c r="WPA813" s="201"/>
      <c r="WPB813" s="201"/>
      <c r="WPC813" s="201"/>
      <c r="WPD813" s="201"/>
      <c r="WPE813" s="201"/>
      <c r="WPF813" s="201"/>
      <c r="WPG813" s="201"/>
      <c r="WPH813" s="201"/>
      <c r="WPI813" s="201"/>
      <c r="WPJ813" s="201"/>
      <c r="WPK813" s="201"/>
      <c r="WPL813" s="201"/>
      <c r="WPM813" s="201"/>
      <c r="WPN813" s="201"/>
      <c r="WPO813" s="201"/>
      <c r="WPP813" s="201"/>
      <c r="WPQ813" s="201"/>
      <c r="WPR813" s="201"/>
      <c r="WPS813" s="201"/>
      <c r="WPT813" s="201"/>
      <c r="WPU813" s="201"/>
      <c r="WPV813" s="201"/>
      <c r="WPW813" s="201"/>
      <c r="WPX813" s="201"/>
      <c r="WPY813" s="201"/>
      <c r="WPZ813" s="201"/>
      <c r="WQA813" s="201"/>
      <c r="WQB813" s="201"/>
      <c r="WQC813" s="201"/>
      <c r="WQD813" s="201"/>
      <c r="WQE813" s="201"/>
      <c r="WQF813" s="201"/>
      <c r="WQG813" s="201"/>
      <c r="WQH813" s="201"/>
      <c r="WQI813" s="201"/>
      <c r="WQJ813" s="201"/>
      <c r="WQK813" s="201"/>
      <c r="WQL813" s="201"/>
      <c r="WQM813" s="201"/>
      <c r="WQN813" s="201"/>
      <c r="WQO813" s="201"/>
      <c r="WQP813" s="201"/>
      <c r="WQQ813" s="201"/>
      <c r="WQR813" s="201"/>
      <c r="WQS813" s="201"/>
      <c r="WQT813" s="201"/>
      <c r="WQU813" s="201"/>
      <c r="WQV813" s="201"/>
      <c r="WQW813" s="201"/>
      <c r="WQX813" s="201"/>
      <c r="WQY813" s="201"/>
      <c r="WQZ813" s="201"/>
      <c r="WRA813" s="201"/>
      <c r="WRB813" s="201"/>
      <c r="WRC813" s="201"/>
      <c r="WRD813" s="201"/>
      <c r="WRE813" s="201"/>
      <c r="WRF813" s="201"/>
      <c r="WRG813" s="201"/>
      <c r="WRH813" s="201"/>
      <c r="WRI813" s="201"/>
      <c r="WRJ813" s="201"/>
      <c r="WRK813" s="201"/>
      <c r="WRL813" s="201"/>
      <c r="WRM813" s="201"/>
      <c r="WRN813" s="201"/>
      <c r="WRO813" s="201"/>
      <c r="WRP813" s="201"/>
      <c r="WRQ813" s="201"/>
      <c r="WRR813" s="201"/>
      <c r="WRS813" s="201"/>
      <c r="WRT813" s="201"/>
      <c r="WRU813" s="201"/>
      <c r="WRV813" s="201"/>
      <c r="WRW813" s="201"/>
      <c r="WRX813" s="201"/>
      <c r="WRY813" s="201"/>
      <c r="WRZ813" s="201"/>
      <c r="WSA813" s="201"/>
      <c r="WSB813" s="201"/>
      <c r="WSC813" s="201"/>
      <c r="WSD813" s="201"/>
      <c r="WSE813" s="201"/>
      <c r="WSF813" s="201"/>
      <c r="WSG813" s="201"/>
      <c r="WSH813" s="201"/>
      <c r="WSI813" s="201"/>
      <c r="WSJ813" s="201"/>
      <c r="WSK813" s="201"/>
      <c r="WSL813" s="201"/>
      <c r="WSM813" s="201"/>
      <c r="WSN813" s="201"/>
      <c r="WSO813" s="201"/>
      <c r="WSP813" s="201"/>
      <c r="WSQ813" s="201"/>
      <c r="WSR813" s="201"/>
      <c r="WSS813" s="201"/>
      <c r="WST813" s="201"/>
      <c r="WSU813" s="201"/>
      <c r="WSV813" s="201"/>
      <c r="WSW813" s="201"/>
      <c r="WSX813" s="201"/>
      <c r="WSY813" s="201"/>
      <c r="WSZ813" s="201"/>
      <c r="WTA813" s="201"/>
      <c r="WTB813" s="201"/>
      <c r="WTC813" s="201"/>
      <c r="WTD813" s="201"/>
      <c r="WTE813" s="201"/>
      <c r="WTF813" s="201"/>
      <c r="WTG813" s="201"/>
      <c r="WTH813" s="201"/>
      <c r="WTI813" s="201"/>
      <c r="WTJ813" s="201"/>
      <c r="WTK813" s="201"/>
      <c r="WTL813" s="201"/>
      <c r="WTM813" s="201"/>
      <c r="WTN813" s="201"/>
      <c r="WTO813" s="201"/>
      <c r="WTP813" s="201"/>
      <c r="WTQ813" s="201"/>
      <c r="WTR813" s="201"/>
      <c r="WTS813" s="201"/>
      <c r="WTT813" s="201"/>
      <c r="WTU813" s="201"/>
      <c r="WTV813" s="201"/>
      <c r="WTW813" s="201"/>
      <c r="WTX813" s="201"/>
      <c r="WTY813" s="201"/>
      <c r="WTZ813" s="201"/>
      <c r="WUA813" s="201"/>
      <c r="WUB813" s="201"/>
      <c r="WUC813" s="201"/>
      <c r="WUD813" s="201"/>
      <c r="WUE813" s="201"/>
      <c r="WUF813" s="201"/>
      <c r="WUG813" s="201"/>
      <c r="WUH813" s="201"/>
      <c r="WUI813" s="201"/>
      <c r="WUJ813" s="201"/>
      <c r="WUK813" s="201"/>
      <c r="WUL813" s="201"/>
      <c r="WUM813" s="201"/>
      <c r="WUN813" s="201"/>
      <c r="WUO813" s="201"/>
      <c r="WUP813" s="201"/>
      <c r="WUQ813" s="201"/>
      <c r="WUR813" s="201"/>
      <c r="WUS813" s="201"/>
      <c r="WUT813" s="201"/>
      <c r="WUU813" s="201"/>
      <c r="WUV813" s="201"/>
      <c r="WUW813" s="201"/>
      <c r="WUX813" s="201"/>
      <c r="WUY813" s="201"/>
      <c r="WUZ813" s="201"/>
      <c r="WVA813" s="201"/>
      <c r="WVB813" s="201"/>
      <c r="WVC813" s="201"/>
      <c r="WVD813" s="201"/>
      <c r="WVE813" s="201"/>
      <c r="WVF813" s="201"/>
      <c r="WVG813" s="201"/>
      <c r="WVH813" s="201"/>
      <c r="WVI813" s="201"/>
      <c r="WVJ813" s="201"/>
      <c r="WVK813" s="201"/>
      <c r="WVL813" s="201"/>
      <c r="WVM813" s="201"/>
      <c r="WVN813" s="201"/>
      <c r="WVO813" s="201"/>
      <c r="WVP813" s="201"/>
      <c r="WVQ813" s="201"/>
      <c r="WVR813" s="201"/>
      <c r="WVS813" s="201"/>
      <c r="WVT813" s="201"/>
      <c r="WVU813" s="201"/>
      <c r="WVV813" s="201"/>
      <c r="WVW813" s="201"/>
      <c r="WVX813" s="201"/>
      <c r="WVY813" s="201"/>
      <c r="WVZ813" s="201"/>
      <c r="WWA813" s="201"/>
      <c r="WWB813" s="201"/>
      <c r="WWC813" s="201"/>
      <c r="WWD813" s="201"/>
      <c r="WWE813" s="201"/>
      <c r="WWF813" s="201"/>
      <c r="WWG813" s="201"/>
      <c r="WWH813" s="201"/>
      <c r="WWI813" s="201"/>
      <c r="WWJ813" s="201"/>
      <c r="WWK813" s="201"/>
      <c r="WWL813" s="201"/>
      <c r="WWM813" s="201"/>
      <c r="WWN813" s="201"/>
      <c r="WWO813" s="201"/>
      <c r="WWP813" s="201"/>
      <c r="WWQ813" s="201"/>
      <c r="WWR813" s="201"/>
      <c r="WWS813" s="201"/>
      <c r="WWT813" s="201"/>
      <c r="WWU813" s="201"/>
      <c r="WWV813" s="201"/>
      <c r="WWW813" s="201"/>
      <c r="WWX813" s="201"/>
      <c r="WWY813" s="201"/>
      <c r="WWZ813" s="201"/>
      <c r="WXA813" s="201"/>
      <c r="WXB813" s="201"/>
      <c r="WXC813" s="201"/>
      <c r="WXD813" s="201"/>
      <c r="WXE813" s="201"/>
      <c r="WXF813" s="201"/>
      <c r="WXG813" s="201"/>
      <c r="WXH813" s="201"/>
      <c r="WXI813" s="201"/>
      <c r="WXJ813" s="201"/>
      <c r="WXK813" s="201"/>
      <c r="WXL813" s="201"/>
      <c r="WXM813" s="201"/>
      <c r="WXN813" s="201"/>
      <c r="WXO813" s="201"/>
      <c r="WXP813" s="201"/>
      <c r="WXQ813" s="201"/>
      <c r="WXR813" s="201"/>
      <c r="WXS813" s="201"/>
      <c r="WXT813" s="201"/>
      <c r="WXU813" s="201"/>
      <c r="WXV813" s="201"/>
      <c r="WXW813" s="201"/>
      <c r="WXX813" s="201"/>
      <c r="WXY813" s="201"/>
      <c r="WXZ813" s="201"/>
      <c r="WYA813" s="201"/>
      <c r="WYB813" s="201"/>
      <c r="WYC813" s="201"/>
      <c r="WYD813" s="201"/>
      <c r="WYE813" s="201"/>
      <c r="WYF813" s="201"/>
      <c r="WYG813" s="201"/>
      <c r="WYH813" s="201"/>
      <c r="WYI813" s="201"/>
      <c r="WYJ813" s="201"/>
      <c r="WYK813" s="201"/>
      <c r="WYL813" s="201"/>
      <c r="WYM813" s="201"/>
      <c r="WYN813" s="201"/>
      <c r="WYO813" s="201"/>
      <c r="WYP813" s="201"/>
      <c r="WYQ813" s="201"/>
      <c r="WYR813" s="201"/>
      <c r="WYS813" s="201"/>
      <c r="WYT813" s="201"/>
      <c r="WYU813" s="201"/>
      <c r="WYV813" s="201"/>
      <c r="WYW813" s="201"/>
      <c r="WYX813" s="201"/>
      <c r="WYY813" s="201"/>
      <c r="WYZ813" s="201"/>
      <c r="WZA813" s="201"/>
      <c r="WZB813" s="201"/>
      <c r="WZC813" s="201"/>
      <c r="WZD813" s="201"/>
      <c r="WZE813" s="201"/>
      <c r="WZF813" s="201"/>
      <c r="WZG813" s="201"/>
      <c r="WZH813" s="201"/>
      <c r="WZI813" s="201"/>
      <c r="WZJ813" s="201"/>
      <c r="WZK813" s="201"/>
      <c r="WZL813" s="201"/>
      <c r="WZM813" s="201"/>
      <c r="WZN813" s="201"/>
      <c r="WZO813" s="201"/>
      <c r="WZP813" s="201"/>
      <c r="WZQ813" s="201"/>
      <c r="WZR813" s="201"/>
      <c r="WZS813" s="201"/>
      <c r="WZT813" s="201"/>
      <c r="WZU813" s="201"/>
      <c r="WZV813" s="201"/>
      <c r="WZW813" s="201"/>
      <c r="WZX813" s="201"/>
      <c r="WZY813" s="201"/>
      <c r="WZZ813" s="201"/>
      <c r="XAA813" s="201"/>
      <c r="XAB813" s="201"/>
      <c r="XAC813" s="201"/>
      <c r="XAD813" s="201"/>
      <c r="XAE813" s="201"/>
      <c r="XAF813" s="201"/>
      <c r="XAG813" s="201"/>
      <c r="XAH813" s="201"/>
      <c r="XAI813" s="201"/>
      <c r="XAJ813" s="201"/>
      <c r="XAK813" s="201"/>
      <c r="XAL813" s="201"/>
      <c r="XAM813" s="201"/>
      <c r="XAN813" s="201"/>
      <c r="XAO813" s="201"/>
      <c r="XAP813" s="201"/>
      <c r="XAQ813" s="201"/>
      <c r="XAR813" s="201"/>
      <c r="XAS813" s="201"/>
      <c r="XAT813" s="201"/>
      <c r="XAU813" s="201"/>
      <c r="XAV813" s="201"/>
      <c r="XAW813" s="201"/>
      <c r="XAX813" s="201"/>
      <c r="XAY813" s="201"/>
      <c r="XAZ813" s="201"/>
      <c r="XBA813" s="201"/>
      <c r="XBB813" s="201"/>
      <c r="XBC813" s="201"/>
      <c r="XBD813" s="201"/>
      <c r="XBE813" s="201"/>
      <c r="XBF813" s="201"/>
      <c r="XBG813" s="201"/>
      <c r="XBH813" s="201"/>
      <c r="XBI813" s="201"/>
      <c r="XBJ813" s="201"/>
      <c r="XBK813" s="201"/>
      <c r="XBL813" s="201"/>
      <c r="XBM813" s="201"/>
      <c r="XBN813" s="201"/>
      <c r="XBO813" s="201"/>
      <c r="XBP813" s="201"/>
      <c r="XBQ813" s="201"/>
      <c r="XBR813" s="201"/>
      <c r="XBS813" s="201"/>
      <c r="XBT813" s="201"/>
      <c r="XBU813" s="201"/>
      <c r="XBV813" s="201"/>
      <c r="XBW813" s="201"/>
      <c r="XBX813" s="201"/>
      <c r="XBY813" s="201"/>
      <c r="XBZ813" s="201"/>
      <c r="XCA813" s="201"/>
      <c r="XCB813" s="201"/>
      <c r="XCC813" s="201"/>
      <c r="XCD813" s="201"/>
      <c r="XCE813" s="201"/>
      <c r="XCF813" s="201"/>
      <c r="XCG813" s="201"/>
      <c r="XCH813" s="201"/>
      <c r="XCI813" s="201"/>
      <c r="XCJ813" s="201"/>
      <c r="XCK813" s="201"/>
      <c r="XCL813" s="201"/>
      <c r="XCM813" s="201"/>
      <c r="XCN813" s="201"/>
      <c r="XCO813" s="201"/>
      <c r="XCP813" s="201"/>
      <c r="XCQ813" s="201"/>
      <c r="XCR813" s="201"/>
      <c r="XCS813" s="201"/>
      <c r="XCT813" s="201"/>
      <c r="XCU813" s="201"/>
      <c r="XCV813" s="201"/>
      <c r="XCW813" s="201"/>
      <c r="XCX813" s="201"/>
      <c r="XCY813" s="201"/>
      <c r="XCZ813" s="201"/>
      <c r="XDA813" s="201"/>
      <c r="XDB813" s="201"/>
      <c r="XDC813" s="201"/>
      <c r="XDD813" s="201"/>
      <c r="XDE813" s="201"/>
      <c r="XDF813" s="201"/>
      <c r="XDG813" s="201"/>
      <c r="XDH813" s="201"/>
      <c r="XDI813" s="201"/>
      <c r="XDJ813" s="201"/>
      <c r="XDK813" s="201"/>
      <c r="XDL813" s="201"/>
      <c r="XDM813" s="201"/>
      <c r="XDN813" s="201"/>
      <c r="XDO813" s="201"/>
      <c r="XDP813" s="201"/>
      <c r="XDQ813" s="201"/>
      <c r="XDR813" s="201"/>
      <c r="XDS813" s="201"/>
      <c r="XDT813" s="201"/>
    </row>
    <row r="814" s="13" customFormat="1" ht="36" spans="1:16348">
      <c r="A814" s="35">
        <v>805</v>
      </c>
      <c r="B814" s="36" t="s">
        <v>2449</v>
      </c>
      <c r="C814" s="36" t="s">
        <v>31</v>
      </c>
      <c r="D814" s="36" t="s">
        <v>92</v>
      </c>
      <c r="E814" s="36" t="s">
        <v>331</v>
      </c>
      <c r="F814" s="37">
        <v>44378</v>
      </c>
      <c r="G814" s="37">
        <v>44501</v>
      </c>
      <c r="H814" s="36" t="s">
        <v>2414</v>
      </c>
      <c r="I814" s="73" t="s">
        <v>2450</v>
      </c>
      <c r="J814" s="53">
        <v>30</v>
      </c>
      <c r="K814" s="53"/>
      <c r="L814" s="53">
        <v>30</v>
      </c>
      <c r="M814" s="53"/>
      <c r="N814" s="53"/>
      <c r="O814" s="53">
        <v>1</v>
      </c>
      <c r="P814" s="36">
        <v>24</v>
      </c>
      <c r="Q814" s="36">
        <v>63</v>
      </c>
      <c r="R814" s="53">
        <v>1</v>
      </c>
      <c r="S814" s="36">
        <v>24</v>
      </c>
      <c r="T814" s="36">
        <v>63</v>
      </c>
      <c r="U814" s="36" t="s">
        <v>2451</v>
      </c>
      <c r="V814" s="42" t="s">
        <v>39</v>
      </c>
      <c r="W814" s="36" t="s">
        <v>54</v>
      </c>
      <c r="X814" s="201"/>
      <c r="Y814" s="201"/>
      <c r="Z814" s="201"/>
      <c r="AA814" s="201"/>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c r="BG814" s="201"/>
      <c r="BH814" s="201"/>
      <c r="BI814" s="201"/>
      <c r="BJ814" s="201"/>
      <c r="BK814" s="201"/>
      <c r="BL814" s="201"/>
      <c r="BM814" s="201"/>
      <c r="BN814" s="201"/>
      <c r="BO814" s="201"/>
      <c r="BP814" s="201"/>
      <c r="BQ814" s="201"/>
      <c r="BR814" s="201"/>
      <c r="BS814" s="201"/>
      <c r="BT814" s="201"/>
      <c r="BU814" s="201"/>
      <c r="BV814" s="201"/>
      <c r="BW814" s="201"/>
      <c r="BX814" s="201"/>
      <c r="BY814" s="201"/>
      <c r="BZ814" s="201"/>
      <c r="CA814" s="201"/>
      <c r="CB814" s="201"/>
      <c r="CC814" s="201"/>
      <c r="CD814" s="201"/>
      <c r="CE814" s="201"/>
      <c r="CF814" s="201"/>
      <c r="CG814" s="201"/>
      <c r="CH814" s="201"/>
      <c r="CI814" s="201"/>
      <c r="CJ814" s="201"/>
      <c r="CK814" s="201"/>
      <c r="CL814" s="201"/>
      <c r="CM814" s="201"/>
      <c r="CN814" s="201"/>
      <c r="CO814" s="201"/>
      <c r="CP814" s="201"/>
      <c r="CQ814" s="201"/>
      <c r="CR814" s="201"/>
      <c r="CS814" s="201"/>
      <c r="CT814" s="201"/>
      <c r="CU814" s="201"/>
      <c r="CV814" s="201"/>
      <c r="CW814" s="201"/>
      <c r="CX814" s="201"/>
      <c r="CY814" s="201"/>
      <c r="CZ814" s="201"/>
      <c r="DA814" s="201"/>
      <c r="DB814" s="201"/>
      <c r="DC814" s="201"/>
      <c r="DD814" s="201"/>
      <c r="DE814" s="201"/>
      <c r="DF814" s="201"/>
      <c r="DG814" s="201"/>
      <c r="DH814" s="201"/>
      <c r="DI814" s="201"/>
      <c r="DJ814" s="201"/>
      <c r="DK814" s="201"/>
      <c r="DL814" s="201"/>
      <c r="DM814" s="201"/>
      <c r="DN814" s="201"/>
      <c r="DO814" s="201"/>
      <c r="DP814" s="201"/>
      <c r="DQ814" s="201"/>
      <c r="DR814" s="201"/>
      <c r="DS814" s="201"/>
      <c r="DT814" s="201"/>
      <c r="DU814" s="201"/>
      <c r="DV814" s="201"/>
      <c r="DW814" s="201"/>
      <c r="DX814" s="201"/>
      <c r="DY814" s="201"/>
      <c r="DZ814" s="201"/>
      <c r="EA814" s="201"/>
      <c r="EB814" s="201"/>
      <c r="EC814" s="201"/>
      <c r="ED814" s="201"/>
      <c r="EE814" s="201"/>
      <c r="EF814" s="201"/>
      <c r="EG814" s="201"/>
      <c r="EH814" s="201"/>
      <c r="EI814" s="201"/>
      <c r="EJ814" s="201"/>
      <c r="EK814" s="201"/>
      <c r="EL814" s="201"/>
      <c r="EM814" s="201"/>
      <c r="EN814" s="201"/>
      <c r="EO814" s="201"/>
      <c r="EP814" s="201"/>
      <c r="EQ814" s="201"/>
      <c r="ER814" s="201"/>
      <c r="ES814" s="201"/>
      <c r="ET814" s="201"/>
      <c r="EU814" s="201"/>
      <c r="EV814" s="201"/>
      <c r="EW814" s="201"/>
      <c r="EX814" s="201"/>
      <c r="EY814" s="201"/>
      <c r="EZ814" s="201"/>
      <c r="FA814" s="201"/>
      <c r="FB814" s="201"/>
      <c r="FC814" s="201"/>
      <c r="FD814" s="201"/>
      <c r="FE814" s="201"/>
      <c r="FF814" s="201"/>
      <c r="FG814" s="201"/>
      <c r="FH814" s="201"/>
      <c r="FI814" s="201"/>
      <c r="FJ814" s="201"/>
      <c r="FK814" s="201"/>
      <c r="FL814" s="201"/>
      <c r="FM814" s="201"/>
      <c r="FN814" s="201"/>
      <c r="FO814" s="201"/>
      <c r="FP814" s="201"/>
      <c r="FQ814" s="201"/>
      <c r="FR814" s="201"/>
      <c r="FS814" s="201"/>
      <c r="FT814" s="201"/>
      <c r="FU814" s="201"/>
      <c r="FV814" s="201"/>
      <c r="FW814" s="201"/>
      <c r="FX814" s="201"/>
      <c r="FY814" s="201"/>
      <c r="FZ814" s="201"/>
      <c r="GA814" s="201"/>
      <c r="GB814" s="201"/>
      <c r="GC814" s="201"/>
      <c r="GD814" s="201"/>
      <c r="GE814" s="201"/>
      <c r="GF814" s="201"/>
      <c r="GG814" s="201"/>
      <c r="GH814" s="201"/>
      <c r="GI814" s="201"/>
      <c r="GJ814" s="201"/>
      <c r="GK814" s="201"/>
      <c r="GL814" s="201"/>
      <c r="GM814" s="201"/>
      <c r="GN814" s="201"/>
      <c r="GO814" s="201"/>
      <c r="GP814" s="201"/>
      <c r="GQ814" s="201"/>
      <c r="GR814" s="201"/>
      <c r="GS814" s="201"/>
      <c r="GT814" s="201"/>
      <c r="GU814" s="201"/>
      <c r="GV814" s="201"/>
      <c r="GW814" s="201"/>
      <c r="GX814" s="201"/>
      <c r="GY814" s="201"/>
      <c r="GZ814" s="201"/>
      <c r="HA814" s="201"/>
      <c r="HB814" s="201"/>
      <c r="HC814" s="201"/>
      <c r="HD814" s="201"/>
      <c r="HE814" s="201"/>
      <c r="HF814" s="201"/>
      <c r="HG814" s="201"/>
      <c r="HH814" s="201"/>
      <c r="HI814" s="201"/>
      <c r="HJ814" s="201"/>
      <c r="HK814" s="201"/>
      <c r="HL814" s="201"/>
      <c r="HM814" s="201"/>
      <c r="HN814" s="201"/>
      <c r="HO814" s="201"/>
      <c r="HP814" s="201"/>
      <c r="HQ814" s="201"/>
      <c r="HR814" s="201"/>
      <c r="HS814" s="201"/>
      <c r="HT814" s="201"/>
      <c r="HU814" s="201"/>
      <c r="HV814" s="201"/>
      <c r="HW814" s="201"/>
      <c r="HX814" s="201"/>
      <c r="HY814" s="201"/>
      <c r="HZ814" s="201"/>
      <c r="IA814" s="201"/>
      <c r="IB814" s="201"/>
      <c r="IC814" s="201"/>
      <c r="ID814" s="201"/>
      <c r="IE814" s="201"/>
      <c r="IF814" s="201"/>
      <c r="IG814" s="201"/>
      <c r="IH814" s="201"/>
      <c r="II814" s="201"/>
      <c r="IJ814" s="201"/>
      <c r="IK814" s="201"/>
      <c r="IL814" s="201"/>
      <c r="IM814" s="201"/>
      <c r="IN814" s="201"/>
      <c r="IO814" s="201"/>
      <c r="IP814" s="201"/>
      <c r="IQ814" s="201"/>
      <c r="IR814" s="201"/>
      <c r="IS814" s="201"/>
      <c r="IT814" s="201"/>
      <c r="IU814" s="201"/>
      <c r="IV814" s="201"/>
      <c r="IW814" s="201"/>
      <c r="IX814" s="201"/>
      <c r="IY814" s="201"/>
      <c r="IZ814" s="201"/>
      <c r="JA814" s="201"/>
      <c r="JB814" s="201"/>
      <c r="JC814" s="201"/>
      <c r="JD814" s="201"/>
      <c r="JE814" s="201"/>
      <c r="JF814" s="201"/>
      <c r="JG814" s="201"/>
      <c r="JH814" s="201"/>
      <c r="JI814" s="201"/>
      <c r="JJ814" s="201"/>
      <c r="JK814" s="201"/>
      <c r="JL814" s="201"/>
      <c r="JM814" s="201"/>
      <c r="JN814" s="201"/>
      <c r="JO814" s="201"/>
      <c r="JP814" s="201"/>
      <c r="JQ814" s="201"/>
      <c r="JR814" s="201"/>
      <c r="JS814" s="201"/>
      <c r="JT814" s="201"/>
      <c r="JU814" s="201"/>
      <c r="JV814" s="201"/>
      <c r="JW814" s="201"/>
      <c r="JX814" s="201"/>
      <c r="JY814" s="201"/>
      <c r="JZ814" s="201"/>
      <c r="KA814" s="201"/>
      <c r="KB814" s="201"/>
      <c r="KC814" s="201"/>
      <c r="KD814" s="201"/>
      <c r="KE814" s="201"/>
      <c r="KF814" s="201"/>
      <c r="KG814" s="201"/>
      <c r="KH814" s="201"/>
      <c r="KI814" s="201"/>
      <c r="KJ814" s="201"/>
      <c r="KK814" s="201"/>
      <c r="KL814" s="201"/>
      <c r="KM814" s="201"/>
      <c r="KN814" s="201"/>
      <c r="KO814" s="201"/>
      <c r="KP814" s="201"/>
      <c r="KQ814" s="201"/>
      <c r="KR814" s="201"/>
      <c r="KS814" s="201"/>
      <c r="KT814" s="201"/>
      <c r="KU814" s="201"/>
      <c r="KV814" s="201"/>
      <c r="KW814" s="201"/>
      <c r="KX814" s="201"/>
      <c r="KY814" s="201"/>
      <c r="KZ814" s="201"/>
      <c r="LA814" s="201"/>
      <c r="LB814" s="201"/>
      <c r="LC814" s="201"/>
      <c r="LD814" s="201"/>
      <c r="LE814" s="201"/>
      <c r="LF814" s="201"/>
      <c r="LG814" s="201"/>
      <c r="LH814" s="201"/>
      <c r="LI814" s="201"/>
      <c r="LJ814" s="201"/>
      <c r="LK814" s="201"/>
      <c r="LL814" s="201"/>
      <c r="LM814" s="201"/>
      <c r="LN814" s="201"/>
      <c r="LO814" s="201"/>
      <c r="LP814" s="201"/>
      <c r="LQ814" s="201"/>
      <c r="LR814" s="201"/>
      <c r="LS814" s="201"/>
      <c r="LT814" s="201"/>
      <c r="LU814" s="201"/>
      <c r="LV814" s="201"/>
      <c r="LW814" s="201"/>
      <c r="LX814" s="201"/>
      <c r="LY814" s="201"/>
      <c r="LZ814" s="201"/>
      <c r="MA814" s="201"/>
      <c r="MB814" s="201"/>
      <c r="MC814" s="201"/>
      <c r="MD814" s="201"/>
      <c r="ME814" s="201"/>
      <c r="MF814" s="201"/>
      <c r="MG814" s="201"/>
      <c r="MH814" s="201"/>
      <c r="MI814" s="201"/>
      <c r="MJ814" s="201"/>
      <c r="MK814" s="201"/>
      <c r="ML814" s="201"/>
      <c r="MM814" s="201"/>
      <c r="MN814" s="201"/>
      <c r="MO814" s="201"/>
      <c r="MP814" s="201"/>
      <c r="MQ814" s="201"/>
      <c r="MR814" s="201"/>
      <c r="MS814" s="201"/>
      <c r="MT814" s="201"/>
      <c r="MU814" s="201"/>
      <c r="MV814" s="201"/>
      <c r="MW814" s="201"/>
      <c r="MX814" s="201"/>
      <c r="MY814" s="201"/>
      <c r="MZ814" s="201"/>
      <c r="NA814" s="201"/>
      <c r="NB814" s="201"/>
      <c r="NC814" s="201"/>
      <c r="ND814" s="201"/>
      <c r="NE814" s="201"/>
      <c r="NF814" s="201"/>
      <c r="NG814" s="201"/>
      <c r="NH814" s="201"/>
      <c r="NI814" s="201"/>
      <c r="NJ814" s="201"/>
      <c r="NK814" s="201"/>
      <c r="NL814" s="201"/>
      <c r="NM814" s="201"/>
      <c r="NN814" s="201"/>
      <c r="NO814" s="201"/>
      <c r="NP814" s="201"/>
      <c r="NQ814" s="201"/>
      <c r="NR814" s="201"/>
      <c r="NS814" s="201"/>
      <c r="NT814" s="201"/>
      <c r="NU814" s="201"/>
      <c r="NV814" s="201"/>
      <c r="NW814" s="201"/>
      <c r="NX814" s="201"/>
      <c r="NY814" s="201"/>
      <c r="NZ814" s="201"/>
      <c r="OA814" s="201"/>
      <c r="OB814" s="201"/>
      <c r="OC814" s="201"/>
      <c r="OD814" s="201"/>
      <c r="OE814" s="201"/>
      <c r="OF814" s="201"/>
      <c r="OG814" s="201"/>
      <c r="OH814" s="201"/>
      <c r="OI814" s="201"/>
      <c r="OJ814" s="201"/>
      <c r="OK814" s="201"/>
      <c r="OL814" s="201"/>
      <c r="OM814" s="201"/>
      <c r="ON814" s="201"/>
      <c r="OO814" s="201"/>
      <c r="OP814" s="201"/>
      <c r="OQ814" s="201"/>
      <c r="OR814" s="201"/>
      <c r="OS814" s="201"/>
      <c r="OT814" s="201"/>
      <c r="OU814" s="201"/>
      <c r="OV814" s="201"/>
      <c r="OW814" s="201"/>
      <c r="OX814" s="201"/>
      <c r="OY814" s="201"/>
      <c r="OZ814" s="201"/>
      <c r="PA814" s="201"/>
      <c r="PB814" s="201"/>
      <c r="PC814" s="201"/>
      <c r="PD814" s="201"/>
      <c r="PE814" s="201"/>
      <c r="PF814" s="201"/>
      <c r="PG814" s="201"/>
      <c r="PH814" s="201"/>
      <c r="PI814" s="201"/>
      <c r="PJ814" s="201"/>
      <c r="PK814" s="201"/>
      <c r="PL814" s="201"/>
      <c r="PM814" s="201"/>
      <c r="PN814" s="201"/>
      <c r="PO814" s="201"/>
      <c r="PP814" s="201"/>
      <c r="PQ814" s="201"/>
      <c r="PR814" s="201"/>
      <c r="PS814" s="201"/>
      <c r="PT814" s="201"/>
      <c r="PU814" s="201"/>
      <c r="PV814" s="201"/>
      <c r="PW814" s="201"/>
      <c r="PX814" s="201"/>
      <c r="PY814" s="201"/>
      <c r="PZ814" s="201"/>
      <c r="QA814" s="201"/>
      <c r="QB814" s="201"/>
      <c r="QC814" s="201"/>
      <c r="QD814" s="201"/>
      <c r="QE814" s="201"/>
      <c r="QF814" s="201"/>
      <c r="QG814" s="201"/>
      <c r="QH814" s="201"/>
      <c r="QI814" s="201"/>
      <c r="QJ814" s="201"/>
      <c r="QK814" s="201"/>
      <c r="QL814" s="201"/>
      <c r="QM814" s="201"/>
      <c r="QN814" s="201"/>
      <c r="QO814" s="201"/>
      <c r="QP814" s="201"/>
      <c r="QQ814" s="201"/>
      <c r="QR814" s="201"/>
      <c r="QS814" s="201"/>
      <c r="QT814" s="201"/>
      <c r="QU814" s="201"/>
      <c r="QV814" s="201"/>
      <c r="QW814" s="201"/>
      <c r="QX814" s="201"/>
      <c r="QY814" s="201"/>
      <c r="QZ814" s="201"/>
      <c r="RA814" s="201"/>
      <c r="RB814" s="201"/>
      <c r="RC814" s="201"/>
      <c r="RD814" s="201"/>
      <c r="RE814" s="201"/>
      <c r="RF814" s="201"/>
      <c r="RG814" s="201"/>
      <c r="RH814" s="201"/>
      <c r="RI814" s="201"/>
      <c r="RJ814" s="201"/>
      <c r="RK814" s="201"/>
      <c r="RL814" s="201"/>
      <c r="RM814" s="201"/>
      <c r="RN814" s="201"/>
      <c r="RO814" s="201"/>
      <c r="RP814" s="201"/>
      <c r="RQ814" s="201"/>
      <c r="RR814" s="201"/>
      <c r="RS814" s="201"/>
      <c r="RT814" s="201"/>
      <c r="RU814" s="201"/>
      <c r="RV814" s="201"/>
      <c r="RW814" s="201"/>
      <c r="RX814" s="201"/>
      <c r="RY814" s="201"/>
      <c r="RZ814" s="201"/>
      <c r="SA814" s="201"/>
      <c r="SB814" s="201"/>
      <c r="SC814" s="201"/>
      <c r="SD814" s="201"/>
      <c r="SE814" s="201"/>
      <c r="SF814" s="201"/>
      <c r="SG814" s="201"/>
      <c r="SH814" s="201"/>
      <c r="SI814" s="201"/>
      <c r="SJ814" s="201"/>
      <c r="SK814" s="201"/>
      <c r="SL814" s="201"/>
      <c r="SM814" s="201"/>
      <c r="SN814" s="201"/>
      <c r="SO814" s="201"/>
      <c r="SP814" s="201"/>
      <c r="SQ814" s="201"/>
      <c r="SR814" s="201"/>
      <c r="SS814" s="201"/>
      <c r="ST814" s="201"/>
      <c r="SU814" s="201"/>
      <c r="SV814" s="201"/>
      <c r="SW814" s="201"/>
      <c r="SX814" s="201"/>
      <c r="SY814" s="201"/>
      <c r="SZ814" s="201"/>
      <c r="TA814" s="201"/>
      <c r="TB814" s="201"/>
      <c r="TC814" s="201"/>
      <c r="TD814" s="201"/>
      <c r="TE814" s="201"/>
      <c r="TF814" s="201"/>
      <c r="TG814" s="201"/>
      <c r="TH814" s="201"/>
      <c r="TI814" s="201"/>
      <c r="TJ814" s="201"/>
      <c r="TK814" s="201"/>
      <c r="TL814" s="201"/>
      <c r="TM814" s="201"/>
      <c r="TN814" s="201"/>
      <c r="TO814" s="201"/>
      <c r="TP814" s="201"/>
      <c r="TQ814" s="201"/>
      <c r="TR814" s="201"/>
      <c r="TS814" s="201"/>
      <c r="TT814" s="201"/>
      <c r="TU814" s="201"/>
      <c r="TV814" s="201"/>
      <c r="TW814" s="201"/>
      <c r="TX814" s="201"/>
      <c r="TY814" s="201"/>
      <c r="TZ814" s="201"/>
      <c r="UA814" s="201"/>
      <c r="UB814" s="201"/>
      <c r="UC814" s="201"/>
      <c r="UD814" s="201"/>
      <c r="UE814" s="201"/>
      <c r="UF814" s="201"/>
      <c r="UG814" s="201"/>
      <c r="UH814" s="201"/>
      <c r="UI814" s="201"/>
      <c r="UJ814" s="201"/>
      <c r="UK814" s="201"/>
      <c r="UL814" s="201"/>
      <c r="UM814" s="201"/>
      <c r="UN814" s="201"/>
      <c r="UO814" s="201"/>
      <c r="UP814" s="201"/>
      <c r="UQ814" s="201"/>
      <c r="UR814" s="201"/>
      <c r="US814" s="201"/>
      <c r="UT814" s="201"/>
      <c r="UU814" s="201"/>
      <c r="UV814" s="201"/>
      <c r="UW814" s="201"/>
      <c r="UX814" s="201"/>
      <c r="UY814" s="201"/>
      <c r="UZ814" s="201"/>
      <c r="VA814" s="201"/>
      <c r="VB814" s="201"/>
      <c r="VC814" s="201"/>
      <c r="VD814" s="201"/>
      <c r="VE814" s="201"/>
      <c r="VF814" s="201"/>
      <c r="VG814" s="201"/>
      <c r="VH814" s="201"/>
      <c r="VI814" s="201"/>
      <c r="VJ814" s="201"/>
      <c r="VK814" s="201"/>
      <c r="VL814" s="201"/>
      <c r="VM814" s="201"/>
      <c r="VN814" s="201"/>
      <c r="VO814" s="201"/>
      <c r="VP814" s="201"/>
      <c r="VQ814" s="201"/>
      <c r="VR814" s="201"/>
      <c r="VS814" s="201"/>
      <c r="VT814" s="201"/>
      <c r="VU814" s="201"/>
      <c r="VV814" s="201"/>
      <c r="VW814" s="201"/>
      <c r="VX814" s="201"/>
      <c r="VY814" s="201"/>
      <c r="VZ814" s="201"/>
      <c r="WA814" s="201"/>
      <c r="WB814" s="201"/>
      <c r="WC814" s="201"/>
      <c r="WD814" s="201"/>
      <c r="WE814" s="201"/>
      <c r="WF814" s="201"/>
      <c r="WG814" s="201"/>
      <c r="WH814" s="201"/>
      <c r="WI814" s="201"/>
      <c r="WJ814" s="201"/>
      <c r="WK814" s="201"/>
      <c r="WL814" s="201"/>
      <c r="WM814" s="201"/>
      <c r="WN814" s="201"/>
      <c r="WO814" s="201"/>
      <c r="WP814" s="201"/>
      <c r="WQ814" s="201"/>
      <c r="WR814" s="201"/>
      <c r="WS814" s="201"/>
      <c r="WT814" s="201"/>
      <c r="WU814" s="201"/>
      <c r="WV814" s="201"/>
      <c r="WW814" s="201"/>
      <c r="WX814" s="201"/>
      <c r="WY814" s="201"/>
      <c r="WZ814" s="201"/>
      <c r="XA814" s="201"/>
      <c r="XB814" s="201"/>
      <c r="XC814" s="201"/>
      <c r="XD814" s="201"/>
      <c r="XE814" s="201"/>
      <c r="XF814" s="201"/>
      <c r="XG814" s="201"/>
      <c r="XH814" s="201"/>
      <c r="XI814" s="201"/>
      <c r="XJ814" s="201"/>
      <c r="XK814" s="201"/>
      <c r="XL814" s="201"/>
      <c r="XM814" s="201"/>
      <c r="XN814" s="201"/>
      <c r="XO814" s="201"/>
      <c r="XP814" s="201"/>
      <c r="XQ814" s="201"/>
      <c r="XR814" s="201"/>
      <c r="XS814" s="201"/>
      <c r="XT814" s="201"/>
      <c r="XU814" s="201"/>
      <c r="XV814" s="201"/>
      <c r="XW814" s="201"/>
      <c r="XX814" s="201"/>
      <c r="XY814" s="201"/>
      <c r="XZ814" s="201"/>
      <c r="YA814" s="201"/>
      <c r="YB814" s="201"/>
      <c r="YC814" s="201"/>
      <c r="YD814" s="201"/>
      <c r="YE814" s="201"/>
      <c r="YF814" s="201"/>
      <c r="YG814" s="201"/>
      <c r="YH814" s="201"/>
      <c r="YI814" s="201"/>
      <c r="YJ814" s="201"/>
      <c r="YK814" s="201"/>
      <c r="YL814" s="201"/>
      <c r="YM814" s="201"/>
      <c r="YN814" s="201"/>
      <c r="YO814" s="201"/>
      <c r="YP814" s="201"/>
      <c r="YQ814" s="201"/>
      <c r="YR814" s="201"/>
      <c r="YS814" s="201"/>
      <c r="YT814" s="201"/>
      <c r="YU814" s="201"/>
      <c r="YV814" s="201"/>
      <c r="YW814" s="201"/>
      <c r="YX814" s="201"/>
      <c r="YY814" s="201"/>
      <c r="YZ814" s="201"/>
      <c r="ZA814" s="201"/>
      <c r="ZB814" s="201"/>
      <c r="ZC814" s="201"/>
      <c r="ZD814" s="201"/>
      <c r="ZE814" s="201"/>
      <c r="ZF814" s="201"/>
      <c r="ZG814" s="201"/>
      <c r="ZH814" s="201"/>
      <c r="ZI814" s="201"/>
      <c r="ZJ814" s="201"/>
      <c r="ZK814" s="201"/>
      <c r="ZL814" s="201"/>
      <c r="ZM814" s="201"/>
      <c r="ZN814" s="201"/>
      <c r="ZO814" s="201"/>
      <c r="ZP814" s="201"/>
      <c r="ZQ814" s="201"/>
      <c r="ZR814" s="201"/>
      <c r="ZS814" s="201"/>
      <c r="ZT814" s="201"/>
      <c r="ZU814" s="201"/>
      <c r="ZV814" s="201"/>
      <c r="ZW814" s="201"/>
      <c r="ZX814" s="201"/>
      <c r="ZY814" s="201"/>
      <c r="ZZ814" s="201"/>
      <c r="AAA814" s="201"/>
      <c r="AAB814" s="201"/>
      <c r="AAC814" s="201"/>
      <c r="AAD814" s="201"/>
      <c r="AAE814" s="201"/>
      <c r="AAF814" s="201"/>
      <c r="AAG814" s="201"/>
      <c r="AAH814" s="201"/>
      <c r="AAI814" s="201"/>
      <c r="AAJ814" s="201"/>
      <c r="AAK814" s="201"/>
      <c r="AAL814" s="201"/>
      <c r="AAM814" s="201"/>
      <c r="AAN814" s="201"/>
      <c r="AAO814" s="201"/>
      <c r="AAP814" s="201"/>
      <c r="AAQ814" s="201"/>
      <c r="AAR814" s="201"/>
      <c r="AAS814" s="201"/>
      <c r="AAT814" s="201"/>
      <c r="AAU814" s="201"/>
      <c r="AAV814" s="201"/>
      <c r="AAW814" s="201"/>
      <c r="AAX814" s="201"/>
      <c r="AAY814" s="201"/>
      <c r="AAZ814" s="201"/>
      <c r="ABA814" s="201"/>
      <c r="ABB814" s="201"/>
      <c r="ABC814" s="201"/>
      <c r="ABD814" s="201"/>
      <c r="ABE814" s="201"/>
      <c r="ABF814" s="201"/>
      <c r="ABG814" s="201"/>
      <c r="ABH814" s="201"/>
      <c r="ABI814" s="201"/>
      <c r="ABJ814" s="201"/>
      <c r="ABK814" s="201"/>
      <c r="ABL814" s="201"/>
      <c r="ABM814" s="201"/>
      <c r="ABN814" s="201"/>
      <c r="ABO814" s="201"/>
      <c r="ABP814" s="201"/>
      <c r="ABQ814" s="201"/>
      <c r="ABR814" s="201"/>
      <c r="ABS814" s="201"/>
      <c r="ABT814" s="201"/>
      <c r="ABU814" s="201"/>
      <c r="ABV814" s="201"/>
      <c r="ABW814" s="201"/>
      <c r="ABX814" s="201"/>
      <c r="ABY814" s="201"/>
      <c r="ABZ814" s="201"/>
      <c r="ACA814" s="201"/>
      <c r="ACB814" s="201"/>
      <c r="ACC814" s="201"/>
      <c r="ACD814" s="201"/>
      <c r="ACE814" s="201"/>
      <c r="ACF814" s="201"/>
      <c r="ACG814" s="201"/>
      <c r="ACH814" s="201"/>
      <c r="ACI814" s="201"/>
      <c r="ACJ814" s="201"/>
      <c r="ACK814" s="201"/>
      <c r="ACL814" s="201"/>
      <c r="ACM814" s="201"/>
      <c r="ACN814" s="201"/>
      <c r="ACO814" s="201"/>
      <c r="ACP814" s="201"/>
      <c r="ACQ814" s="201"/>
      <c r="ACR814" s="201"/>
      <c r="ACS814" s="201"/>
      <c r="ACT814" s="201"/>
      <c r="ACU814" s="201"/>
      <c r="ACV814" s="201"/>
      <c r="ACW814" s="201"/>
      <c r="ACX814" s="201"/>
      <c r="ACY814" s="201"/>
      <c r="ACZ814" s="201"/>
      <c r="ADA814" s="201"/>
      <c r="ADB814" s="201"/>
      <c r="ADC814" s="201"/>
      <c r="ADD814" s="201"/>
      <c r="ADE814" s="201"/>
      <c r="ADF814" s="201"/>
      <c r="ADG814" s="201"/>
      <c r="ADH814" s="201"/>
      <c r="ADI814" s="201"/>
      <c r="ADJ814" s="201"/>
      <c r="ADK814" s="201"/>
      <c r="ADL814" s="201"/>
      <c r="ADM814" s="201"/>
      <c r="ADN814" s="201"/>
      <c r="ADO814" s="201"/>
      <c r="ADP814" s="201"/>
      <c r="ADQ814" s="201"/>
      <c r="ADR814" s="201"/>
      <c r="ADS814" s="201"/>
      <c r="ADT814" s="201"/>
      <c r="ADU814" s="201"/>
      <c r="ADV814" s="201"/>
      <c r="ADW814" s="201"/>
      <c r="ADX814" s="201"/>
      <c r="ADY814" s="201"/>
      <c r="ADZ814" s="201"/>
      <c r="AEA814" s="201"/>
      <c r="AEB814" s="201"/>
      <c r="AEC814" s="201"/>
      <c r="AED814" s="201"/>
      <c r="AEE814" s="201"/>
      <c r="AEF814" s="201"/>
      <c r="AEG814" s="201"/>
      <c r="AEH814" s="201"/>
      <c r="AEI814" s="201"/>
      <c r="AEJ814" s="201"/>
      <c r="AEK814" s="201"/>
      <c r="AEL814" s="201"/>
      <c r="AEM814" s="201"/>
      <c r="AEN814" s="201"/>
      <c r="AEO814" s="201"/>
      <c r="AEP814" s="201"/>
      <c r="AEQ814" s="201"/>
      <c r="AER814" s="201"/>
      <c r="AES814" s="201"/>
      <c r="AET814" s="201"/>
      <c r="AEU814" s="201"/>
      <c r="AEV814" s="201"/>
      <c r="AEW814" s="201"/>
      <c r="AEX814" s="201"/>
      <c r="AEY814" s="201"/>
      <c r="AEZ814" s="201"/>
      <c r="AFA814" s="201"/>
      <c r="AFB814" s="201"/>
      <c r="AFC814" s="201"/>
      <c r="AFD814" s="201"/>
      <c r="AFE814" s="201"/>
      <c r="AFF814" s="201"/>
      <c r="AFG814" s="201"/>
      <c r="AFH814" s="201"/>
      <c r="AFI814" s="201"/>
      <c r="AFJ814" s="201"/>
      <c r="AFK814" s="201"/>
      <c r="AFL814" s="201"/>
      <c r="AFM814" s="201"/>
      <c r="AFN814" s="201"/>
      <c r="AFO814" s="201"/>
      <c r="AFP814" s="201"/>
      <c r="AFQ814" s="201"/>
      <c r="AFR814" s="201"/>
      <c r="AFS814" s="201"/>
      <c r="AFT814" s="201"/>
      <c r="AFU814" s="201"/>
      <c r="AFV814" s="201"/>
      <c r="AFW814" s="201"/>
      <c r="AFX814" s="201"/>
      <c r="AFY814" s="201"/>
      <c r="AFZ814" s="201"/>
      <c r="AGA814" s="201"/>
      <c r="AGB814" s="201"/>
      <c r="AGC814" s="201"/>
      <c r="AGD814" s="201"/>
      <c r="AGE814" s="201"/>
      <c r="AGF814" s="201"/>
      <c r="AGG814" s="201"/>
      <c r="AGH814" s="201"/>
      <c r="AGI814" s="201"/>
      <c r="AGJ814" s="201"/>
      <c r="AGK814" s="201"/>
      <c r="AGL814" s="201"/>
      <c r="AGM814" s="201"/>
      <c r="AGN814" s="201"/>
      <c r="AGO814" s="201"/>
      <c r="AGP814" s="201"/>
      <c r="AGQ814" s="201"/>
      <c r="AGR814" s="201"/>
      <c r="AGS814" s="201"/>
      <c r="AGT814" s="201"/>
      <c r="AGU814" s="201"/>
      <c r="AGV814" s="201"/>
      <c r="AGW814" s="201"/>
      <c r="AGX814" s="201"/>
      <c r="AGY814" s="201"/>
      <c r="AGZ814" s="201"/>
      <c r="AHA814" s="201"/>
      <c r="AHB814" s="201"/>
      <c r="AHC814" s="201"/>
      <c r="AHD814" s="201"/>
      <c r="AHE814" s="201"/>
      <c r="AHF814" s="201"/>
      <c r="AHG814" s="201"/>
      <c r="AHH814" s="201"/>
      <c r="AHI814" s="201"/>
      <c r="AHJ814" s="201"/>
      <c r="AHK814" s="201"/>
      <c r="AHL814" s="201"/>
      <c r="AHM814" s="201"/>
      <c r="AHN814" s="201"/>
      <c r="AHO814" s="201"/>
      <c r="AHP814" s="201"/>
      <c r="AHQ814" s="201"/>
      <c r="AHR814" s="201"/>
      <c r="AHS814" s="201"/>
      <c r="AHT814" s="201"/>
      <c r="AHU814" s="201"/>
      <c r="AHV814" s="201"/>
      <c r="AHW814" s="201"/>
      <c r="AHX814" s="201"/>
      <c r="AHY814" s="201"/>
      <c r="AHZ814" s="201"/>
      <c r="AIA814" s="201"/>
      <c r="AIB814" s="201"/>
      <c r="AIC814" s="201"/>
      <c r="AID814" s="201"/>
      <c r="AIE814" s="201"/>
      <c r="AIF814" s="201"/>
      <c r="AIG814" s="201"/>
      <c r="AIH814" s="201"/>
      <c r="AII814" s="201"/>
      <c r="AIJ814" s="201"/>
      <c r="AIK814" s="201"/>
      <c r="AIL814" s="201"/>
      <c r="AIM814" s="201"/>
      <c r="AIN814" s="201"/>
      <c r="AIO814" s="201"/>
      <c r="AIP814" s="201"/>
      <c r="AIQ814" s="201"/>
      <c r="AIR814" s="201"/>
      <c r="AIS814" s="201"/>
      <c r="AIT814" s="201"/>
      <c r="AIU814" s="201"/>
      <c r="AIV814" s="201"/>
      <c r="AIW814" s="201"/>
      <c r="AIX814" s="201"/>
      <c r="AIY814" s="201"/>
      <c r="AIZ814" s="201"/>
      <c r="AJA814" s="201"/>
      <c r="AJB814" s="201"/>
      <c r="AJC814" s="201"/>
      <c r="AJD814" s="201"/>
      <c r="AJE814" s="201"/>
      <c r="AJF814" s="201"/>
      <c r="AJG814" s="201"/>
      <c r="AJH814" s="201"/>
      <c r="AJI814" s="201"/>
      <c r="AJJ814" s="201"/>
      <c r="AJK814" s="201"/>
      <c r="AJL814" s="201"/>
      <c r="AJM814" s="201"/>
      <c r="AJN814" s="201"/>
      <c r="AJO814" s="201"/>
      <c r="AJP814" s="201"/>
      <c r="AJQ814" s="201"/>
      <c r="AJR814" s="201"/>
      <c r="AJS814" s="201"/>
      <c r="AJT814" s="201"/>
      <c r="AJU814" s="201"/>
      <c r="AJV814" s="201"/>
      <c r="AJW814" s="201"/>
      <c r="AJX814" s="201"/>
      <c r="AJY814" s="201"/>
      <c r="AJZ814" s="201"/>
      <c r="AKA814" s="201"/>
      <c r="AKB814" s="201"/>
      <c r="AKC814" s="201"/>
      <c r="AKD814" s="201"/>
      <c r="AKE814" s="201"/>
      <c r="AKF814" s="201"/>
      <c r="AKG814" s="201"/>
      <c r="AKH814" s="201"/>
      <c r="AKI814" s="201"/>
      <c r="AKJ814" s="201"/>
      <c r="AKK814" s="201"/>
      <c r="AKL814" s="201"/>
      <c r="AKM814" s="201"/>
      <c r="AKN814" s="201"/>
      <c r="AKO814" s="201"/>
      <c r="AKP814" s="201"/>
      <c r="AKQ814" s="201"/>
      <c r="AKR814" s="201"/>
      <c r="AKS814" s="201"/>
      <c r="AKT814" s="201"/>
      <c r="AKU814" s="201"/>
      <c r="AKV814" s="201"/>
      <c r="AKW814" s="201"/>
      <c r="AKX814" s="201"/>
      <c r="AKY814" s="201"/>
      <c r="AKZ814" s="201"/>
      <c r="ALA814" s="201"/>
      <c r="ALB814" s="201"/>
      <c r="ALC814" s="201"/>
      <c r="ALD814" s="201"/>
      <c r="ALE814" s="201"/>
      <c r="ALF814" s="201"/>
      <c r="ALG814" s="201"/>
      <c r="ALH814" s="201"/>
      <c r="ALI814" s="201"/>
      <c r="ALJ814" s="201"/>
      <c r="ALK814" s="201"/>
      <c r="ALL814" s="201"/>
      <c r="ALM814" s="201"/>
      <c r="ALN814" s="201"/>
      <c r="ALO814" s="201"/>
      <c r="ALP814" s="201"/>
      <c r="ALQ814" s="201"/>
      <c r="ALR814" s="201"/>
      <c r="ALS814" s="201"/>
      <c r="ALT814" s="201"/>
      <c r="ALU814" s="201"/>
      <c r="ALV814" s="201"/>
      <c r="ALW814" s="201"/>
      <c r="ALX814" s="201"/>
      <c r="ALY814" s="201"/>
      <c r="ALZ814" s="201"/>
      <c r="AMA814" s="201"/>
      <c r="AMB814" s="201"/>
      <c r="AMC814" s="201"/>
      <c r="AMD814" s="201"/>
      <c r="AME814" s="201"/>
      <c r="AMF814" s="201"/>
      <c r="AMG814" s="201"/>
      <c r="AMH814" s="201"/>
      <c r="AMI814" s="201"/>
      <c r="AMJ814" s="201"/>
      <c r="AMK814" s="201"/>
      <c r="AML814" s="201"/>
      <c r="AMM814" s="201"/>
      <c r="AMN814" s="201"/>
      <c r="AMO814" s="201"/>
      <c r="AMP814" s="201"/>
      <c r="AMQ814" s="201"/>
      <c r="AMR814" s="201"/>
      <c r="AMS814" s="201"/>
      <c r="AMT814" s="201"/>
      <c r="AMU814" s="201"/>
      <c r="AMV814" s="201"/>
      <c r="AMW814" s="201"/>
      <c r="AMX814" s="201"/>
      <c r="AMY814" s="201"/>
      <c r="AMZ814" s="201"/>
      <c r="ANA814" s="201"/>
      <c r="ANB814" s="201"/>
      <c r="ANC814" s="201"/>
      <c r="AND814" s="201"/>
      <c r="ANE814" s="201"/>
      <c r="ANF814" s="201"/>
      <c r="ANG814" s="201"/>
      <c r="ANH814" s="201"/>
      <c r="ANI814" s="201"/>
      <c r="ANJ814" s="201"/>
      <c r="ANK814" s="201"/>
      <c r="ANL814" s="201"/>
      <c r="ANM814" s="201"/>
      <c r="ANN814" s="201"/>
      <c r="ANO814" s="201"/>
      <c r="ANP814" s="201"/>
      <c r="ANQ814" s="201"/>
      <c r="ANR814" s="201"/>
      <c r="ANS814" s="201"/>
      <c r="ANT814" s="201"/>
      <c r="ANU814" s="201"/>
      <c r="ANV814" s="201"/>
      <c r="ANW814" s="201"/>
      <c r="ANX814" s="201"/>
      <c r="ANY814" s="201"/>
      <c r="ANZ814" s="201"/>
      <c r="AOA814" s="201"/>
      <c r="AOB814" s="201"/>
      <c r="AOC814" s="201"/>
      <c r="AOD814" s="201"/>
      <c r="AOE814" s="201"/>
      <c r="AOF814" s="201"/>
      <c r="AOG814" s="201"/>
      <c r="AOH814" s="201"/>
      <c r="AOI814" s="201"/>
      <c r="AOJ814" s="201"/>
      <c r="AOK814" s="201"/>
      <c r="AOL814" s="201"/>
      <c r="AOM814" s="201"/>
      <c r="AON814" s="201"/>
      <c r="AOO814" s="201"/>
      <c r="AOP814" s="201"/>
      <c r="AOQ814" s="201"/>
      <c r="AOR814" s="201"/>
      <c r="AOS814" s="201"/>
      <c r="AOT814" s="201"/>
      <c r="AOU814" s="201"/>
      <c r="AOV814" s="201"/>
      <c r="AOW814" s="201"/>
      <c r="AOX814" s="201"/>
      <c r="AOY814" s="201"/>
      <c r="AOZ814" s="201"/>
      <c r="APA814" s="201"/>
      <c r="APB814" s="201"/>
      <c r="APC814" s="201"/>
      <c r="APD814" s="201"/>
      <c r="APE814" s="201"/>
      <c r="APF814" s="201"/>
      <c r="APG814" s="201"/>
      <c r="APH814" s="201"/>
      <c r="API814" s="201"/>
      <c r="APJ814" s="201"/>
      <c r="APK814" s="201"/>
      <c r="APL814" s="201"/>
      <c r="APM814" s="201"/>
      <c r="APN814" s="201"/>
      <c r="APO814" s="201"/>
      <c r="APP814" s="201"/>
      <c r="APQ814" s="201"/>
      <c r="APR814" s="201"/>
      <c r="APS814" s="201"/>
      <c r="APT814" s="201"/>
      <c r="APU814" s="201"/>
      <c r="APV814" s="201"/>
      <c r="APW814" s="201"/>
      <c r="APX814" s="201"/>
      <c r="APY814" s="201"/>
      <c r="APZ814" s="201"/>
      <c r="AQA814" s="201"/>
      <c r="AQB814" s="201"/>
      <c r="AQC814" s="201"/>
      <c r="AQD814" s="201"/>
      <c r="AQE814" s="201"/>
      <c r="AQF814" s="201"/>
      <c r="AQG814" s="201"/>
      <c r="AQH814" s="201"/>
      <c r="AQI814" s="201"/>
      <c r="AQJ814" s="201"/>
      <c r="AQK814" s="201"/>
      <c r="AQL814" s="201"/>
      <c r="AQM814" s="201"/>
      <c r="AQN814" s="201"/>
      <c r="AQO814" s="201"/>
      <c r="AQP814" s="201"/>
      <c r="AQQ814" s="201"/>
      <c r="AQR814" s="201"/>
      <c r="AQS814" s="201"/>
      <c r="AQT814" s="201"/>
      <c r="AQU814" s="201"/>
      <c r="AQV814" s="201"/>
      <c r="AQW814" s="201"/>
      <c r="AQX814" s="201"/>
      <c r="AQY814" s="201"/>
      <c r="AQZ814" s="201"/>
      <c r="ARA814" s="201"/>
      <c r="ARB814" s="201"/>
      <c r="ARC814" s="201"/>
      <c r="ARD814" s="201"/>
      <c r="ARE814" s="201"/>
      <c r="ARF814" s="201"/>
      <c r="ARG814" s="201"/>
      <c r="ARH814" s="201"/>
      <c r="ARI814" s="201"/>
      <c r="ARJ814" s="201"/>
      <c r="ARK814" s="201"/>
      <c r="ARL814" s="201"/>
      <c r="ARM814" s="201"/>
      <c r="ARN814" s="201"/>
      <c r="ARO814" s="201"/>
      <c r="ARP814" s="201"/>
      <c r="ARQ814" s="201"/>
      <c r="ARR814" s="201"/>
      <c r="ARS814" s="201"/>
      <c r="ART814" s="201"/>
      <c r="ARU814" s="201"/>
      <c r="ARV814" s="201"/>
      <c r="ARW814" s="201"/>
      <c r="ARX814" s="201"/>
      <c r="ARY814" s="201"/>
      <c r="ARZ814" s="201"/>
      <c r="ASA814" s="201"/>
      <c r="ASB814" s="201"/>
      <c r="ASC814" s="201"/>
      <c r="ASD814" s="201"/>
      <c r="ASE814" s="201"/>
      <c r="ASF814" s="201"/>
      <c r="ASG814" s="201"/>
      <c r="ASH814" s="201"/>
      <c r="ASI814" s="201"/>
      <c r="ASJ814" s="201"/>
      <c r="ASK814" s="201"/>
      <c r="ASL814" s="201"/>
      <c r="ASM814" s="201"/>
      <c r="ASN814" s="201"/>
      <c r="ASO814" s="201"/>
      <c r="ASP814" s="201"/>
      <c r="ASQ814" s="201"/>
      <c r="ASR814" s="201"/>
      <c r="ASS814" s="201"/>
      <c r="AST814" s="201"/>
      <c r="ASU814" s="201"/>
      <c r="ASV814" s="201"/>
      <c r="ASW814" s="201"/>
      <c r="ASX814" s="201"/>
      <c r="ASY814" s="201"/>
      <c r="ASZ814" s="201"/>
      <c r="ATA814" s="201"/>
      <c r="ATB814" s="201"/>
      <c r="ATC814" s="201"/>
      <c r="ATD814" s="201"/>
      <c r="ATE814" s="201"/>
      <c r="ATF814" s="201"/>
      <c r="ATG814" s="201"/>
      <c r="ATH814" s="201"/>
      <c r="ATI814" s="201"/>
      <c r="ATJ814" s="201"/>
      <c r="ATK814" s="201"/>
      <c r="ATL814" s="201"/>
      <c r="ATM814" s="201"/>
      <c r="ATN814" s="201"/>
      <c r="ATO814" s="201"/>
      <c r="ATP814" s="201"/>
      <c r="ATQ814" s="201"/>
      <c r="ATR814" s="201"/>
      <c r="ATS814" s="201"/>
      <c r="ATT814" s="201"/>
      <c r="ATU814" s="201"/>
      <c r="ATV814" s="201"/>
      <c r="ATW814" s="201"/>
      <c r="ATX814" s="201"/>
      <c r="ATY814" s="201"/>
      <c r="ATZ814" s="201"/>
      <c r="AUA814" s="201"/>
      <c r="AUB814" s="201"/>
      <c r="AUC814" s="201"/>
      <c r="AUD814" s="201"/>
      <c r="AUE814" s="201"/>
      <c r="AUF814" s="201"/>
      <c r="AUG814" s="201"/>
      <c r="AUH814" s="201"/>
      <c r="AUI814" s="201"/>
      <c r="AUJ814" s="201"/>
      <c r="AUK814" s="201"/>
      <c r="AUL814" s="201"/>
      <c r="AUM814" s="201"/>
      <c r="AUN814" s="201"/>
      <c r="AUO814" s="201"/>
      <c r="AUP814" s="201"/>
      <c r="AUQ814" s="201"/>
      <c r="AUR814" s="201"/>
      <c r="AUS814" s="201"/>
      <c r="AUT814" s="201"/>
      <c r="AUU814" s="201"/>
      <c r="AUV814" s="201"/>
      <c r="AUW814" s="201"/>
      <c r="AUX814" s="201"/>
      <c r="AUY814" s="201"/>
      <c r="AUZ814" s="201"/>
      <c r="AVA814" s="201"/>
      <c r="AVB814" s="201"/>
      <c r="AVC814" s="201"/>
      <c r="AVD814" s="201"/>
      <c r="AVE814" s="201"/>
      <c r="AVF814" s="201"/>
      <c r="AVG814" s="201"/>
      <c r="AVH814" s="201"/>
      <c r="AVI814" s="201"/>
      <c r="AVJ814" s="201"/>
      <c r="AVK814" s="201"/>
      <c r="AVL814" s="201"/>
      <c r="AVM814" s="201"/>
      <c r="AVN814" s="201"/>
      <c r="AVO814" s="201"/>
      <c r="AVP814" s="201"/>
      <c r="AVQ814" s="201"/>
      <c r="AVR814" s="201"/>
      <c r="AVS814" s="201"/>
      <c r="AVT814" s="201"/>
      <c r="AVU814" s="201"/>
      <c r="AVV814" s="201"/>
      <c r="AVW814" s="201"/>
      <c r="AVX814" s="201"/>
      <c r="AVY814" s="201"/>
      <c r="AVZ814" s="201"/>
      <c r="AWA814" s="201"/>
      <c r="AWB814" s="201"/>
      <c r="AWC814" s="201"/>
      <c r="AWD814" s="201"/>
      <c r="AWE814" s="201"/>
      <c r="AWF814" s="201"/>
      <c r="AWG814" s="201"/>
      <c r="AWH814" s="201"/>
      <c r="AWI814" s="201"/>
      <c r="AWJ814" s="201"/>
      <c r="AWK814" s="201"/>
      <c r="AWL814" s="201"/>
      <c r="AWM814" s="201"/>
      <c r="AWN814" s="201"/>
      <c r="AWO814" s="201"/>
      <c r="AWP814" s="201"/>
      <c r="AWQ814" s="201"/>
      <c r="AWR814" s="201"/>
      <c r="AWS814" s="201"/>
      <c r="AWT814" s="201"/>
      <c r="AWU814" s="201"/>
      <c r="AWV814" s="201"/>
      <c r="AWW814" s="201"/>
      <c r="AWX814" s="201"/>
      <c r="AWY814" s="201"/>
      <c r="AWZ814" s="201"/>
      <c r="AXA814" s="201"/>
      <c r="AXB814" s="201"/>
      <c r="AXC814" s="201"/>
      <c r="AXD814" s="201"/>
      <c r="AXE814" s="201"/>
      <c r="AXF814" s="201"/>
      <c r="AXG814" s="201"/>
      <c r="AXH814" s="201"/>
      <c r="AXI814" s="201"/>
      <c r="AXJ814" s="201"/>
      <c r="AXK814" s="201"/>
      <c r="AXL814" s="201"/>
      <c r="AXM814" s="201"/>
      <c r="AXN814" s="201"/>
      <c r="AXO814" s="201"/>
      <c r="AXP814" s="201"/>
      <c r="AXQ814" s="201"/>
      <c r="AXR814" s="201"/>
      <c r="AXS814" s="201"/>
      <c r="AXT814" s="201"/>
      <c r="AXU814" s="201"/>
      <c r="AXV814" s="201"/>
      <c r="AXW814" s="201"/>
      <c r="AXX814" s="201"/>
      <c r="AXY814" s="201"/>
      <c r="AXZ814" s="201"/>
      <c r="AYA814" s="201"/>
      <c r="AYB814" s="201"/>
      <c r="AYC814" s="201"/>
      <c r="AYD814" s="201"/>
      <c r="AYE814" s="201"/>
      <c r="AYF814" s="201"/>
      <c r="AYG814" s="201"/>
      <c r="AYH814" s="201"/>
      <c r="AYI814" s="201"/>
      <c r="AYJ814" s="201"/>
      <c r="AYK814" s="201"/>
      <c r="AYL814" s="201"/>
      <c r="AYM814" s="201"/>
      <c r="AYN814" s="201"/>
      <c r="AYO814" s="201"/>
      <c r="AYP814" s="201"/>
      <c r="AYQ814" s="201"/>
      <c r="AYR814" s="201"/>
      <c r="AYS814" s="201"/>
      <c r="AYT814" s="201"/>
      <c r="AYU814" s="201"/>
      <c r="AYV814" s="201"/>
      <c r="AYW814" s="201"/>
      <c r="AYX814" s="201"/>
      <c r="AYY814" s="201"/>
      <c r="AYZ814" s="201"/>
      <c r="AZA814" s="201"/>
      <c r="AZB814" s="201"/>
      <c r="AZC814" s="201"/>
      <c r="AZD814" s="201"/>
      <c r="AZE814" s="201"/>
      <c r="AZF814" s="201"/>
      <c r="AZG814" s="201"/>
      <c r="AZH814" s="201"/>
      <c r="AZI814" s="201"/>
      <c r="AZJ814" s="201"/>
      <c r="AZK814" s="201"/>
      <c r="AZL814" s="201"/>
      <c r="AZM814" s="201"/>
      <c r="AZN814" s="201"/>
      <c r="AZO814" s="201"/>
      <c r="AZP814" s="201"/>
      <c r="AZQ814" s="201"/>
      <c r="AZR814" s="201"/>
      <c r="AZS814" s="201"/>
      <c r="AZT814" s="201"/>
      <c r="AZU814" s="201"/>
      <c r="AZV814" s="201"/>
      <c r="AZW814" s="201"/>
      <c r="AZX814" s="201"/>
      <c r="AZY814" s="201"/>
      <c r="AZZ814" s="201"/>
      <c r="BAA814" s="201"/>
      <c r="BAB814" s="201"/>
      <c r="BAC814" s="201"/>
      <c r="BAD814" s="201"/>
      <c r="BAE814" s="201"/>
      <c r="BAF814" s="201"/>
      <c r="BAG814" s="201"/>
      <c r="BAH814" s="201"/>
      <c r="BAI814" s="201"/>
      <c r="BAJ814" s="201"/>
      <c r="BAK814" s="201"/>
      <c r="BAL814" s="201"/>
      <c r="BAM814" s="201"/>
      <c r="BAN814" s="201"/>
      <c r="BAO814" s="201"/>
      <c r="BAP814" s="201"/>
      <c r="BAQ814" s="201"/>
      <c r="BAR814" s="201"/>
      <c r="BAS814" s="201"/>
      <c r="BAT814" s="201"/>
      <c r="BAU814" s="201"/>
      <c r="BAV814" s="201"/>
      <c r="BAW814" s="201"/>
      <c r="BAX814" s="201"/>
      <c r="BAY814" s="201"/>
      <c r="BAZ814" s="201"/>
      <c r="BBA814" s="201"/>
      <c r="BBB814" s="201"/>
      <c r="BBC814" s="201"/>
      <c r="BBD814" s="201"/>
      <c r="BBE814" s="201"/>
      <c r="BBF814" s="201"/>
      <c r="BBG814" s="201"/>
      <c r="BBH814" s="201"/>
      <c r="BBI814" s="201"/>
      <c r="BBJ814" s="201"/>
      <c r="BBK814" s="201"/>
      <c r="BBL814" s="201"/>
      <c r="BBM814" s="201"/>
      <c r="BBN814" s="201"/>
      <c r="BBO814" s="201"/>
      <c r="BBP814" s="201"/>
      <c r="BBQ814" s="201"/>
      <c r="BBR814" s="201"/>
      <c r="BBS814" s="201"/>
      <c r="BBT814" s="201"/>
      <c r="BBU814" s="201"/>
      <c r="BBV814" s="201"/>
      <c r="BBW814" s="201"/>
      <c r="BBX814" s="201"/>
      <c r="BBY814" s="201"/>
      <c r="BBZ814" s="201"/>
      <c r="BCA814" s="201"/>
      <c r="BCB814" s="201"/>
      <c r="BCC814" s="201"/>
      <c r="BCD814" s="201"/>
      <c r="BCE814" s="201"/>
      <c r="BCF814" s="201"/>
      <c r="BCG814" s="201"/>
      <c r="BCH814" s="201"/>
      <c r="BCI814" s="201"/>
      <c r="BCJ814" s="201"/>
      <c r="BCK814" s="201"/>
      <c r="BCL814" s="201"/>
      <c r="BCM814" s="201"/>
      <c r="BCN814" s="201"/>
      <c r="BCO814" s="201"/>
      <c r="BCP814" s="201"/>
      <c r="BCQ814" s="201"/>
      <c r="BCR814" s="201"/>
      <c r="BCS814" s="201"/>
      <c r="BCT814" s="201"/>
      <c r="BCU814" s="201"/>
      <c r="BCV814" s="201"/>
      <c r="BCW814" s="201"/>
      <c r="BCX814" s="201"/>
      <c r="BCY814" s="201"/>
      <c r="BCZ814" s="201"/>
      <c r="BDA814" s="201"/>
      <c r="BDB814" s="201"/>
      <c r="BDC814" s="201"/>
      <c r="BDD814" s="201"/>
      <c r="BDE814" s="201"/>
      <c r="BDF814" s="201"/>
      <c r="BDG814" s="201"/>
      <c r="BDH814" s="201"/>
      <c r="BDI814" s="201"/>
      <c r="BDJ814" s="201"/>
      <c r="BDK814" s="201"/>
      <c r="BDL814" s="201"/>
      <c r="BDM814" s="201"/>
      <c r="BDN814" s="201"/>
      <c r="BDO814" s="201"/>
      <c r="BDP814" s="201"/>
      <c r="BDQ814" s="201"/>
      <c r="BDR814" s="201"/>
      <c r="BDS814" s="201"/>
      <c r="BDT814" s="201"/>
      <c r="BDU814" s="201"/>
      <c r="BDV814" s="201"/>
      <c r="BDW814" s="201"/>
      <c r="BDX814" s="201"/>
      <c r="BDY814" s="201"/>
      <c r="BDZ814" s="201"/>
      <c r="BEA814" s="201"/>
      <c r="BEB814" s="201"/>
      <c r="BEC814" s="201"/>
      <c r="BED814" s="201"/>
      <c r="BEE814" s="201"/>
      <c r="BEF814" s="201"/>
      <c r="BEG814" s="201"/>
      <c r="BEH814" s="201"/>
      <c r="BEI814" s="201"/>
      <c r="BEJ814" s="201"/>
      <c r="BEK814" s="201"/>
      <c r="BEL814" s="201"/>
      <c r="BEM814" s="201"/>
      <c r="BEN814" s="201"/>
      <c r="BEO814" s="201"/>
      <c r="BEP814" s="201"/>
      <c r="BEQ814" s="201"/>
      <c r="BER814" s="201"/>
      <c r="BES814" s="201"/>
      <c r="BET814" s="201"/>
      <c r="BEU814" s="201"/>
      <c r="BEV814" s="201"/>
      <c r="BEW814" s="201"/>
      <c r="BEX814" s="201"/>
      <c r="BEY814" s="201"/>
      <c r="BEZ814" s="201"/>
      <c r="BFA814" s="201"/>
      <c r="BFB814" s="201"/>
      <c r="BFC814" s="201"/>
      <c r="BFD814" s="201"/>
      <c r="BFE814" s="201"/>
      <c r="BFF814" s="201"/>
      <c r="BFG814" s="201"/>
      <c r="BFH814" s="201"/>
      <c r="BFI814" s="201"/>
      <c r="BFJ814" s="201"/>
      <c r="BFK814" s="201"/>
      <c r="BFL814" s="201"/>
      <c r="BFM814" s="201"/>
      <c r="BFN814" s="201"/>
      <c r="BFO814" s="201"/>
      <c r="BFP814" s="201"/>
      <c r="BFQ814" s="201"/>
      <c r="BFR814" s="201"/>
      <c r="BFS814" s="201"/>
      <c r="BFT814" s="201"/>
      <c r="BFU814" s="201"/>
      <c r="BFV814" s="201"/>
      <c r="BFW814" s="201"/>
      <c r="BFX814" s="201"/>
      <c r="BFY814" s="201"/>
      <c r="BFZ814" s="201"/>
      <c r="BGA814" s="201"/>
      <c r="BGB814" s="201"/>
      <c r="BGC814" s="201"/>
      <c r="BGD814" s="201"/>
      <c r="BGE814" s="201"/>
      <c r="BGF814" s="201"/>
      <c r="BGG814" s="201"/>
      <c r="BGH814" s="201"/>
      <c r="BGI814" s="201"/>
      <c r="BGJ814" s="201"/>
      <c r="BGK814" s="201"/>
      <c r="BGL814" s="201"/>
      <c r="BGM814" s="201"/>
      <c r="BGN814" s="201"/>
      <c r="BGO814" s="201"/>
      <c r="BGP814" s="201"/>
      <c r="BGQ814" s="201"/>
      <c r="BGR814" s="201"/>
      <c r="BGS814" s="201"/>
      <c r="BGT814" s="201"/>
      <c r="BGU814" s="201"/>
      <c r="BGV814" s="201"/>
      <c r="BGW814" s="201"/>
      <c r="BGX814" s="201"/>
      <c r="BGY814" s="201"/>
      <c r="BGZ814" s="201"/>
      <c r="BHA814" s="201"/>
      <c r="BHB814" s="201"/>
      <c r="BHC814" s="201"/>
      <c r="BHD814" s="201"/>
      <c r="BHE814" s="201"/>
      <c r="BHF814" s="201"/>
      <c r="BHG814" s="201"/>
      <c r="BHH814" s="201"/>
      <c r="BHI814" s="201"/>
      <c r="BHJ814" s="201"/>
      <c r="BHK814" s="201"/>
      <c r="BHL814" s="201"/>
      <c r="BHM814" s="201"/>
      <c r="BHN814" s="201"/>
      <c r="BHO814" s="201"/>
      <c r="BHP814" s="201"/>
      <c r="BHQ814" s="201"/>
      <c r="BHR814" s="201"/>
      <c r="BHS814" s="201"/>
      <c r="BHT814" s="201"/>
      <c r="BHU814" s="201"/>
      <c r="BHV814" s="201"/>
      <c r="BHW814" s="201"/>
      <c r="BHX814" s="201"/>
      <c r="BHY814" s="201"/>
      <c r="BHZ814" s="201"/>
      <c r="BIA814" s="201"/>
      <c r="BIB814" s="201"/>
      <c r="BIC814" s="201"/>
      <c r="BID814" s="201"/>
      <c r="BIE814" s="201"/>
      <c r="BIF814" s="201"/>
      <c r="BIG814" s="201"/>
      <c r="BIH814" s="201"/>
      <c r="BII814" s="201"/>
      <c r="BIJ814" s="201"/>
      <c r="BIK814" s="201"/>
      <c r="BIL814" s="201"/>
      <c r="BIM814" s="201"/>
      <c r="BIN814" s="201"/>
      <c r="BIO814" s="201"/>
      <c r="BIP814" s="201"/>
      <c r="BIQ814" s="201"/>
      <c r="BIR814" s="201"/>
      <c r="BIS814" s="201"/>
      <c r="BIT814" s="201"/>
      <c r="BIU814" s="201"/>
      <c r="BIV814" s="201"/>
      <c r="BIW814" s="201"/>
      <c r="BIX814" s="201"/>
      <c r="BIY814" s="201"/>
      <c r="BIZ814" s="201"/>
      <c r="BJA814" s="201"/>
      <c r="BJB814" s="201"/>
      <c r="BJC814" s="201"/>
      <c r="BJD814" s="201"/>
      <c r="BJE814" s="201"/>
      <c r="BJF814" s="201"/>
      <c r="BJG814" s="201"/>
      <c r="BJH814" s="201"/>
      <c r="BJI814" s="201"/>
      <c r="BJJ814" s="201"/>
      <c r="BJK814" s="201"/>
      <c r="BJL814" s="201"/>
      <c r="BJM814" s="201"/>
      <c r="BJN814" s="201"/>
      <c r="BJO814" s="201"/>
      <c r="BJP814" s="201"/>
      <c r="BJQ814" s="201"/>
      <c r="BJR814" s="201"/>
      <c r="BJS814" s="201"/>
      <c r="BJT814" s="201"/>
      <c r="BJU814" s="201"/>
      <c r="BJV814" s="201"/>
      <c r="BJW814" s="201"/>
      <c r="BJX814" s="201"/>
      <c r="BJY814" s="201"/>
      <c r="BJZ814" s="201"/>
      <c r="BKA814" s="201"/>
      <c r="BKB814" s="201"/>
      <c r="BKC814" s="201"/>
      <c r="BKD814" s="201"/>
      <c r="BKE814" s="201"/>
      <c r="BKF814" s="201"/>
      <c r="BKG814" s="201"/>
      <c r="BKH814" s="201"/>
      <c r="BKI814" s="201"/>
      <c r="BKJ814" s="201"/>
      <c r="BKK814" s="201"/>
      <c r="BKL814" s="201"/>
      <c r="BKM814" s="201"/>
      <c r="BKN814" s="201"/>
      <c r="BKO814" s="201"/>
      <c r="BKP814" s="201"/>
      <c r="BKQ814" s="201"/>
      <c r="BKR814" s="201"/>
      <c r="BKS814" s="201"/>
      <c r="BKT814" s="201"/>
      <c r="BKU814" s="201"/>
      <c r="BKV814" s="201"/>
      <c r="BKW814" s="201"/>
      <c r="BKX814" s="201"/>
      <c r="BKY814" s="201"/>
      <c r="BKZ814" s="201"/>
      <c r="BLA814" s="201"/>
      <c r="BLB814" s="201"/>
      <c r="BLC814" s="201"/>
      <c r="BLD814" s="201"/>
      <c r="BLE814" s="201"/>
      <c r="BLF814" s="201"/>
      <c r="BLG814" s="201"/>
      <c r="BLH814" s="201"/>
      <c r="BLI814" s="201"/>
      <c r="BLJ814" s="201"/>
      <c r="BLK814" s="201"/>
      <c r="BLL814" s="201"/>
      <c r="BLM814" s="201"/>
      <c r="BLN814" s="201"/>
      <c r="BLO814" s="201"/>
      <c r="BLP814" s="201"/>
      <c r="BLQ814" s="201"/>
      <c r="BLR814" s="201"/>
      <c r="BLS814" s="201"/>
      <c r="BLT814" s="201"/>
      <c r="BLU814" s="201"/>
      <c r="BLV814" s="201"/>
      <c r="BLW814" s="201"/>
      <c r="BLX814" s="201"/>
      <c r="BLY814" s="201"/>
      <c r="BLZ814" s="201"/>
      <c r="BMA814" s="201"/>
      <c r="BMB814" s="201"/>
      <c r="BMC814" s="201"/>
      <c r="BMD814" s="201"/>
      <c r="BME814" s="201"/>
      <c r="BMF814" s="201"/>
      <c r="BMG814" s="201"/>
      <c r="BMH814" s="201"/>
      <c r="BMI814" s="201"/>
      <c r="BMJ814" s="201"/>
      <c r="BMK814" s="201"/>
      <c r="BML814" s="201"/>
      <c r="BMM814" s="201"/>
      <c r="BMN814" s="201"/>
      <c r="BMO814" s="201"/>
      <c r="BMP814" s="201"/>
      <c r="BMQ814" s="201"/>
      <c r="BMR814" s="201"/>
      <c r="BMS814" s="201"/>
      <c r="BMT814" s="201"/>
      <c r="BMU814" s="201"/>
      <c r="BMV814" s="201"/>
      <c r="BMW814" s="201"/>
      <c r="BMX814" s="201"/>
      <c r="BMY814" s="201"/>
      <c r="BMZ814" s="201"/>
      <c r="BNA814" s="201"/>
      <c r="BNB814" s="201"/>
      <c r="BNC814" s="201"/>
      <c r="BND814" s="201"/>
      <c r="BNE814" s="201"/>
      <c r="BNF814" s="201"/>
      <c r="BNG814" s="201"/>
      <c r="BNH814" s="201"/>
      <c r="BNI814" s="201"/>
      <c r="BNJ814" s="201"/>
      <c r="BNK814" s="201"/>
      <c r="BNL814" s="201"/>
      <c r="BNM814" s="201"/>
      <c r="BNN814" s="201"/>
      <c r="BNO814" s="201"/>
      <c r="BNP814" s="201"/>
      <c r="BNQ814" s="201"/>
      <c r="BNR814" s="201"/>
      <c r="BNS814" s="201"/>
      <c r="BNT814" s="201"/>
      <c r="BNU814" s="201"/>
      <c r="BNV814" s="201"/>
      <c r="BNW814" s="201"/>
      <c r="BNX814" s="201"/>
      <c r="BNY814" s="201"/>
      <c r="BNZ814" s="201"/>
      <c r="BOA814" s="201"/>
      <c r="BOB814" s="201"/>
      <c r="BOC814" s="201"/>
      <c r="BOD814" s="201"/>
      <c r="BOE814" s="201"/>
      <c r="BOF814" s="201"/>
      <c r="BOG814" s="201"/>
      <c r="BOH814" s="201"/>
      <c r="BOI814" s="201"/>
      <c r="BOJ814" s="201"/>
      <c r="BOK814" s="201"/>
      <c r="BOL814" s="201"/>
      <c r="BOM814" s="201"/>
      <c r="BON814" s="201"/>
      <c r="BOO814" s="201"/>
      <c r="BOP814" s="201"/>
      <c r="BOQ814" s="201"/>
      <c r="BOR814" s="201"/>
      <c r="BOS814" s="201"/>
      <c r="BOT814" s="201"/>
      <c r="BOU814" s="201"/>
      <c r="BOV814" s="201"/>
      <c r="BOW814" s="201"/>
      <c r="BOX814" s="201"/>
      <c r="BOY814" s="201"/>
      <c r="BOZ814" s="201"/>
      <c r="BPA814" s="201"/>
      <c r="BPB814" s="201"/>
      <c r="BPC814" s="201"/>
      <c r="BPD814" s="201"/>
      <c r="BPE814" s="201"/>
      <c r="BPF814" s="201"/>
      <c r="BPG814" s="201"/>
      <c r="BPH814" s="201"/>
      <c r="BPI814" s="201"/>
      <c r="BPJ814" s="201"/>
      <c r="BPK814" s="201"/>
      <c r="BPL814" s="201"/>
      <c r="BPM814" s="201"/>
      <c r="BPN814" s="201"/>
      <c r="BPO814" s="201"/>
      <c r="BPP814" s="201"/>
      <c r="BPQ814" s="201"/>
      <c r="BPR814" s="201"/>
      <c r="BPS814" s="201"/>
      <c r="BPT814" s="201"/>
      <c r="BPU814" s="201"/>
      <c r="BPV814" s="201"/>
      <c r="BPW814" s="201"/>
      <c r="BPX814" s="201"/>
      <c r="BPY814" s="201"/>
      <c r="BPZ814" s="201"/>
      <c r="BQA814" s="201"/>
      <c r="BQB814" s="201"/>
      <c r="BQC814" s="201"/>
      <c r="BQD814" s="201"/>
      <c r="BQE814" s="201"/>
      <c r="BQF814" s="201"/>
      <c r="BQG814" s="201"/>
      <c r="BQH814" s="201"/>
      <c r="BQI814" s="201"/>
      <c r="BQJ814" s="201"/>
      <c r="BQK814" s="201"/>
      <c r="BQL814" s="201"/>
      <c r="BQM814" s="201"/>
      <c r="BQN814" s="201"/>
      <c r="BQO814" s="201"/>
      <c r="BQP814" s="201"/>
      <c r="BQQ814" s="201"/>
      <c r="BQR814" s="201"/>
      <c r="BQS814" s="201"/>
      <c r="BQT814" s="201"/>
      <c r="BQU814" s="201"/>
      <c r="BQV814" s="201"/>
      <c r="BQW814" s="201"/>
      <c r="BQX814" s="201"/>
      <c r="BQY814" s="201"/>
      <c r="BQZ814" s="201"/>
      <c r="BRA814" s="201"/>
      <c r="BRB814" s="201"/>
      <c r="BRC814" s="201"/>
      <c r="BRD814" s="201"/>
      <c r="BRE814" s="201"/>
      <c r="BRF814" s="201"/>
      <c r="BRG814" s="201"/>
      <c r="BRH814" s="201"/>
      <c r="BRI814" s="201"/>
      <c r="BRJ814" s="201"/>
      <c r="BRK814" s="201"/>
      <c r="BRL814" s="201"/>
      <c r="BRM814" s="201"/>
      <c r="BRN814" s="201"/>
      <c r="BRO814" s="201"/>
      <c r="BRP814" s="201"/>
      <c r="BRQ814" s="201"/>
      <c r="BRR814" s="201"/>
      <c r="BRS814" s="201"/>
      <c r="BRT814" s="201"/>
      <c r="BRU814" s="201"/>
      <c r="BRV814" s="201"/>
      <c r="BRW814" s="201"/>
      <c r="BRX814" s="201"/>
      <c r="BRY814" s="201"/>
      <c r="BRZ814" s="201"/>
      <c r="BSA814" s="201"/>
      <c r="BSB814" s="201"/>
      <c r="BSC814" s="201"/>
      <c r="BSD814" s="201"/>
      <c r="BSE814" s="201"/>
      <c r="BSF814" s="201"/>
      <c r="BSG814" s="201"/>
      <c r="BSH814" s="201"/>
      <c r="BSI814" s="201"/>
      <c r="BSJ814" s="201"/>
      <c r="BSK814" s="201"/>
      <c r="BSL814" s="201"/>
      <c r="BSM814" s="201"/>
      <c r="BSN814" s="201"/>
      <c r="BSO814" s="201"/>
      <c r="BSP814" s="201"/>
      <c r="BSQ814" s="201"/>
      <c r="BSR814" s="201"/>
      <c r="BSS814" s="201"/>
      <c r="BST814" s="201"/>
      <c r="BSU814" s="201"/>
      <c r="BSV814" s="201"/>
      <c r="BSW814" s="201"/>
      <c r="BSX814" s="201"/>
      <c r="BSY814" s="201"/>
      <c r="BSZ814" s="201"/>
      <c r="BTA814" s="201"/>
      <c r="BTB814" s="201"/>
      <c r="BTC814" s="201"/>
      <c r="BTD814" s="201"/>
      <c r="BTE814" s="201"/>
      <c r="BTF814" s="201"/>
      <c r="BTG814" s="201"/>
      <c r="BTH814" s="201"/>
      <c r="BTI814" s="201"/>
      <c r="BTJ814" s="201"/>
      <c r="BTK814" s="201"/>
      <c r="BTL814" s="201"/>
      <c r="BTM814" s="201"/>
      <c r="BTN814" s="201"/>
      <c r="BTO814" s="201"/>
      <c r="BTP814" s="201"/>
      <c r="BTQ814" s="201"/>
      <c r="BTR814" s="201"/>
      <c r="BTS814" s="201"/>
      <c r="BTT814" s="201"/>
      <c r="BTU814" s="201"/>
      <c r="BTV814" s="201"/>
      <c r="BTW814" s="201"/>
      <c r="BTX814" s="201"/>
      <c r="BTY814" s="201"/>
      <c r="BTZ814" s="201"/>
      <c r="BUA814" s="201"/>
      <c r="BUB814" s="201"/>
      <c r="BUC814" s="201"/>
      <c r="BUD814" s="201"/>
      <c r="BUE814" s="201"/>
      <c r="BUF814" s="201"/>
      <c r="BUG814" s="201"/>
      <c r="BUH814" s="201"/>
      <c r="BUI814" s="201"/>
      <c r="BUJ814" s="201"/>
      <c r="BUK814" s="201"/>
      <c r="BUL814" s="201"/>
      <c r="BUM814" s="201"/>
      <c r="BUN814" s="201"/>
      <c r="BUO814" s="201"/>
      <c r="BUP814" s="201"/>
      <c r="BUQ814" s="201"/>
      <c r="BUR814" s="201"/>
      <c r="BUS814" s="201"/>
      <c r="BUT814" s="201"/>
      <c r="BUU814" s="201"/>
      <c r="BUV814" s="201"/>
      <c r="BUW814" s="201"/>
      <c r="BUX814" s="201"/>
      <c r="BUY814" s="201"/>
      <c r="BUZ814" s="201"/>
      <c r="BVA814" s="201"/>
      <c r="BVB814" s="201"/>
      <c r="BVC814" s="201"/>
      <c r="BVD814" s="201"/>
      <c r="BVE814" s="201"/>
      <c r="BVF814" s="201"/>
      <c r="BVG814" s="201"/>
      <c r="BVH814" s="201"/>
      <c r="BVI814" s="201"/>
      <c r="BVJ814" s="201"/>
      <c r="BVK814" s="201"/>
      <c r="BVL814" s="201"/>
      <c r="BVM814" s="201"/>
      <c r="BVN814" s="201"/>
      <c r="BVO814" s="201"/>
      <c r="BVP814" s="201"/>
      <c r="BVQ814" s="201"/>
      <c r="BVR814" s="201"/>
      <c r="BVS814" s="201"/>
      <c r="BVT814" s="201"/>
      <c r="BVU814" s="201"/>
      <c r="BVV814" s="201"/>
      <c r="BVW814" s="201"/>
      <c r="BVX814" s="201"/>
      <c r="BVY814" s="201"/>
      <c r="BVZ814" s="201"/>
      <c r="BWA814" s="201"/>
      <c r="BWB814" s="201"/>
      <c r="BWC814" s="201"/>
      <c r="BWD814" s="201"/>
      <c r="BWE814" s="201"/>
      <c r="BWF814" s="201"/>
      <c r="BWG814" s="201"/>
      <c r="BWH814" s="201"/>
      <c r="BWI814" s="201"/>
      <c r="BWJ814" s="201"/>
      <c r="BWK814" s="201"/>
      <c r="BWL814" s="201"/>
      <c r="BWM814" s="201"/>
      <c r="BWN814" s="201"/>
      <c r="BWO814" s="201"/>
      <c r="BWP814" s="201"/>
      <c r="BWQ814" s="201"/>
      <c r="BWR814" s="201"/>
      <c r="BWS814" s="201"/>
      <c r="BWT814" s="201"/>
      <c r="BWU814" s="201"/>
      <c r="BWV814" s="201"/>
      <c r="BWW814" s="201"/>
      <c r="BWX814" s="201"/>
      <c r="BWY814" s="201"/>
      <c r="BWZ814" s="201"/>
      <c r="BXA814" s="201"/>
      <c r="BXB814" s="201"/>
      <c r="BXC814" s="201"/>
      <c r="BXD814" s="201"/>
      <c r="BXE814" s="201"/>
      <c r="BXF814" s="201"/>
      <c r="BXG814" s="201"/>
      <c r="BXH814" s="201"/>
      <c r="BXI814" s="201"/>
      <c r="BXJ814" s="201"/>
      <c r="BXK814" s="201"/>
      <c r="BXL814" s="201"/>
      <c r="BXM814" s="201"/>
      <c r="BXN814" s="201"/>
      <c r="BXO814" s="201"/>
      <c r="BXP814" s="201"/>
      <c r="BXQ814" s="201"/>
      <c r="BXR814" s="201"/>
      <c r="BXS814" s="201"/>
      <c r="BXT814" s="201"/>
      <c r="BXU814" s="201"/>
      <c r="BXV814" s="201"/>
      <c r="BXW814" s="201"/>
      <c r="BXX814" s="201"/>
      <c r="BXY814" s="201"/>
      <c r="BXZ814" s="201"/>
      <c r="BYA814" s="201"/>
      <c r="BYB814" s="201"/>
      <c r="BYC814" s="201"/>
      <c r="BYD814" s="201"/>
      <c r="BYE814" s="201"/>
      <c r="BYF814" s="201"/>
      <c r="BYG814" s="201"/>
      <c r="BYH814" s="201"/>
      <c r="BYI814" s="201"/>
      <c r="BYJ814" s="201"/>
      <c r="BYK814" s="201"/>
      <c r="BYL814" s="201"/>
      <c r="BYM814" s="201"/>
      <c r="BYN814" s="201"/>
      <c r="BYO814" s="201"/>
      <c r="BYP814" s="201"/>
      <c r="BYQ814" s="201"/>
      <c r="BYR814" s="201"/>
      <c r="BYS814" s="201"/>
      <c r="BYT814" s="201"/>
      <c r="BYU814" s="201"/>
      <c r="BYV814" s="201"/>
      <c r="BYW814" s="201"/>
      <c r="BYX814" s="201"/>
      <c r="BYY814" s="201"/>
      <c r="BYZ814" s="201"/>
      <c r="BZA814" s="201"/>
      <c r="BZB814" s="201"/>
      <c r="BZC814" s="201"/>
      <c r="BZD814" s="201"/>
      <c r="BZE814" s="201"/>
      <c r="BZF814" s="201"/>
      <c r="BZG814" s="201"/>
      <c r="BZH814" s="201"/>
      <c r="BZI814" s="201"/>
      <c r="BZJ814" s="201"/>
      <c r="BZK814" s="201"/>
      <c r="BZL814" s="201"/>
      <c r="BZM814" s="201"/>
      <c r="BZN814" s="201"/>
      <c r="BZO814" s="201"/>
      <c r="BZP814" s="201"/>
      <c r="BZQ814" s="201"/>
      <c r="BZR814" s="201"/>
      <c r="BZS814" s="201"/>
      <c r="BZT814" s="201"/>
      <c r="BZU814" s="201"/>
      <c r="BZV814" s="201"/>
      <c r="BZW814" s="201"/>
      <c r="BZX814" s="201"/>
      <c r="BZY814" s="201"/>
      <c r="BZZ814" s="201"/>
      <c r="CAA814" s="201"/>
      <c r="CAB814" s="201"/>
      <c r="CAC814" s="201"/>
      <c r="CAD814" s="201"/>
      <c r="CAE814" s="201"/>
      <c r="CAF814" s="201"/>
      <c r="CAG814" s="201"/>
      <c r="CAH814" s="201"/>
      <c r="CAI814" s="201"/>
      <c r="CAJ814" s="201"/>
      <c r="CAK814" s="201"/>
      <c r="CAL814" s="201"/>
      <c r="CAM814" s="201"/>
      <c r="CAN814" s="201"/>
      <c r="CAO814" s="201"/>
      <c r="CAP814" s="201"/>
      <c r="CAQ814" s="201"/>
      <c r="CAR814" s="201"/>
      <c r="CAS814" s="201"/>
      <c r="CAT814" s="201"/>
      <c r="CAU814" s="201"/>
      <c r="CAV814" s="201"/>
      <c r="CAW814" s="201"/>
      <c r="CAX814" s="201"/>
      <c r="CAY814" s="201"/>
      <c r="CAZ814" s="201"/>
      <c r="CBA814" s="201"/>
      <c r="CBB814" s="201"/>
      <c r="CBC814" s="201"/>
      <c r="CBD814" s="201"/>
      <c r="CBE814" s="201"/>
      <c r="CBF814" s="201"/>
      <c r="CBG814" s="201"/>
      <c r="CBH814" s="201"/>
      <c r="CBI814" s="201"/>
      <c r="CBJ814" s="201"/>
      <c r="CBK814" s="201"/>
      <c r="CBL814" s="201"/>
      <c r="CBM814" s="201"/>
      <c r="CBN814" s="201"/>
      <c r="CBO814" s="201"/>
      <c r="CBP814" s="201"/>
      <c r="CBQ814" s="201"/>
      <c r="CBR814" s="201"/>
      <c r="CBS814" s="201"/>
      <c r="CBT814" s="201"/>
      <c r="CBU814" s="201"/>
      <c r="CBV814" s="201"/>
      <c r="CBW814" s="201"/>
      <c r="CBX814" s="201"/>
      <c r="CBY814" s="201"/>
      <c r="CBZ814" s="201"/>
      <c r="CCA814" s="201"/>
      <c r="CCB814" s="201"/>
      <c r="CCC814" s="201"/>
      <c r="CCD814" s="201"/>
      <c r="CCE814" s="201"/>
      <c r="CCF814" s="201"/>
      <c r="CCG814" s="201"/>
      <c r="CCH814" s="201"/>
      <c r="CCI814" s="201"/>
      <c r="CCJ814" s="201"/>
      <c r="CCK814" s="201"/>
      <c r="CCL814" s="201"/>
      <c r="CCM814" s="201"/>
      <c r="CCN814" s="201"/>
      <c r="CCO814" s="201"/>
      <c r="CCP814" s="201"/>
      <c r="CCQ814" s="201"/>
      <c r="CCR814" s="201"/>
      <c r="CCS814" s="201"/>
      <c r="CCT814" s="201"/>
      <c r="CCU814" s="201"/>
      <c r="CCV814" s="201"/>
      <c r="CCW814" s="201"/>
      <c r="CCX814" s="201"/>
      <c r="CCY814" s="201"/>
      <c r="CCZ814" s="201"/>
      <c r="CDA814" s="201"/>
      <c r="CDB814" s="201"/>
      <c r="CDC814" s="201"/>
      <c r="CDD814" s="201"/>
      <c r="CDE814" s="201"/>
      <c r="CDF814" s="201"/>
      <c r="CDG814" s="201"/>
      <c r="CDH814" s="201"/>
      <c r="CDI814" s="201"/>
      <c r="CDJ814" s="201"/>
      <c r="CDK814" s="201"/>
      <c r="CDL814" s="201"/>
      <c r="CDM814" s="201"/>
      <c r="CDN814" s="201"/>
      <c r="CDO814" s="201"/>
      <c r="CDP814" s="201"/>
      <c r="CDQ814" s="201"/>
      <c r="CDR814" s="201"/>
      <c r="CDS814" s="201"/>
      <c r="CDT814" s="201"/>
      <c r="CDU814" s="201"/>
      <c r="CDV814" s="201"/>
      <c r="CDW814" s="201"/>
      <c r="CDX814" s="201"/>
      <c r="CDY814" s="201"/>
      <c r="CDZ814" s="201"/>
      <c r="CEA814" s="201"/>
      <c r="CEB814" s="201"/>
      <c r="CEC814" s="201"/>
      <c r="CED814" s="201"/>
      <c r="CEE814" s="201"/>
      <c r="CEF814" s="201"/>
      <c r="CEG814" s="201"/>
      <c r="CEH814" s="201"/>
      <c r="CEI814" s="201"/>
      <c r="CEJ814" s="201"/>
      <c r="CEK814" s="201"/>
      <c r="CEL814" s="201"/>
      <c r="CEM814" s="201"/>
      <c r="CEN814" s="201"/>
      <c r="CEO814" s="201"/>
      <c r="CEP814" s="201"/>
      <c r="CEQ814" s="201"/>
      <c r="CER814" s="201"/>
      <c r="CES814" s="201"/>
      <c r="CET814" s="201"/>
      <c r="CEU814" s="201"/>
      <c r="CEV814" s="201"/>
      <c r="CEW814" s="201"/>
      <c r="CEX814" s="201"/>
      <c r="CEY814" s="201"/>
      <c r="CEZ814" s="201"/>
      <c r="CFA814" s="201"/>
      <c r="CFB814" s="201"/>
      <c r="CFC814" s="201"/>
      <c r="CFD814" s="201"/>
      <c r="CFE814" s="201"/>
      <c r="CFF814" s="201"/>
      <c r="CFG814" s="201"/>
      <c r="CFH814" s="201"/>
      <c r="CFI814" s="201"/>
      <c r="CFJ814" s="201"/>
      <c r="CFK814" s="201"/>
      <c r="CFL814" s="201"/>
      <c r="CFM814" s="201"/>
      <c r="CFN814" s="201"/>
      <c r="CFO814" s="201"/>
      <c r="CFP814" s="201"/>
      <c r="CFQ814" s="201"/>
      <c r="CFR814" s="201"/>
      <c r="CFS814" s="201"/>
      <c r="CFT814" s="201"/>
      <c r="CFU814" s="201"/>
      <c r="CFV814" s="201"/>
      <c r="CFW814" s="201"/>
      <c r="CFX814" s="201"/>
      <c r="CFY814" s="201"/>
      <c r="CFZ814" s="201"/>
      <c r="CGA814" s="201"/>
      <c r="CGB814" s="201"/>
      <c r="CGC814" s="201"/>
      <c r="CGD814" s="201"/>
      <c r="CGE814" s="201"/>
      <c r="CGF814" s="201"/>
      <c r="CGG814" s="201"/>
      <c r="CGH814" s="201"/>
      <c r="CGI814" s="201"/>
      <c r="CGJ814" s="201"/>
      <c r="CGK814" s="201"/>
      <c r="CGL814" s="201"/>
      <c r="CGM814" s="201"/>
      <c r="CGN814" s="201"/>
      <c r="CGO814" s="201"/>
      <c r="CGP814" s="201"/>
      <c r="CGQ814" s="201"/>
      <c r="CGR814" s="201"/>
      <c r="CGS814" s="201"/>
      <c r="CGT814" s="201"/>
      <c r="CGU814" s="201"/>
      <c r="CGV814" s="201"/>
      <c r="CGW814" s="201"/>
      <c r="CGX814" s="201"/>
      <c r="CGY814" s="201"/>
      <c r="CGZ814" s="201"/>
      <c r="CHA814" s="201"/>
      <c r="CHB814" s="201"/>
      <c r="CHC814" s="201"/>
      <c r="CHD814" s="201"/>
      <c r="CHE814" s="201"/>
      <c r="CHF814" s="201"/>
      <c r="CHG814" s="201"/>
      <c r="CHH814" s="201"/>
      <c r="CHI814" s="201"/>
      <c r="CHJ814" s="201"/>
      <c r="CHK814" s="201"/>
      <c r="CHL814" s="201"/>
      <c r="CHM814" s="201"/>
      <c r="CHN814" s="201"/>
      <c r="CHO814" s="201"/>
      <c r="CHP814" s="201"/>
      <c r="CHQ814" s="201"/>
      <c r="CHR814" s="201"/>
      <c r="CHS814" s="201"/>
      <c r="CHT814" s="201"/>
      <c r="CHU814" s="201"/>
      <c r="CHV814" s="201"/>
      <c r="CHW814" s="201"/>
      <c r="CHX814" s="201"/>
      <c r="CHY814" s="201"/>
      <c r="CHZ814" s="201"/>
      <c r="CIA814" s="201"/>
      <c r="CIB814" s="201"/>
      <c r="CIC814" s="201"/>
      <c r="CID814" s="201"/>
      <c r="CIE814" s="201"/>
      <c r="CIF814" s="201"/>
      <c r="CIG814" s="201"/>
      <c r="CIH814" s="201"/>
      <c r="CII814" s="201"/>
      <c r="CIJ814" s="201"/>
      <c r="CIK814" s="201"/>
      <c r="CIL814" s="201"/>
      <c r="CIM814" s="201"/>
      <c r="CIN814" s="201"/>
      <c r="CIO814" s="201"/>
      <c r="CIP814" s="201"/>
      <c r="CIQ814" s="201"/>
      <c r="CIR814" s="201"/>
      <c r="CIS814" s="201"/>
      <c r="CIT814" s="201"/>
      <c r="CIU814" s="201"/>
      <c r="CIV814" s="201"/>
      <c r="CIW814" s="201"/>
      <c r="CIX814" s="201"/>
      <c r="CIY814" s="201"/>
      <c r="CIZ814" s="201"/>
      <c r="CJA814" s="201"/>
      <c r="CJB814" s="201"/>
      <c r="CJC814" s="201"/>
      <c r="CJD814" s="201"/>
      <c r="CJE814" s="201"/>
      <c r="CJF814" s="201"/>
      <c r="CJG814" s="201"/>
      <c r="CJH814" s="201"/>
      <c r="CJI814" s="201"/>
      <c r="CJJ814" s="201"/>
      <c r="CJK814" s="201"/>
      <c r="CJL814" s="201"/>
      <c r="CJM814" s="201"/>
      <c r="CJN814" s="201"/>
      <c r="CJO814" s="201"/>
      <c r="CJP814" s="201"/>
      <c r="CJQ814" s="201"/>
      <c r="CJR814" s="201"/>
      <c r="CJS814" s="201"/>
      <c r="CJT814" s="201"/>
      <c r="CJU814" s="201"/>
      <c r="CJV814" s="201"/>
      <c r="CJW814" s="201"/>
      <c r="CJX814" s="201"/>
      <c r="CJY814" s="201"/>
      <c r="CJZ814" s="201"/>
      <c r="CKA814" s="201"/>
      <c r="CKB814" s="201"/>
      <c r="CKC814" s="201"/>
      <c r="CKD814" s="201"/>
      <c r="CKE814" s="201"/>
      <c r="CKF814" s="201"/>
      <c r="CKG814" s="201"/>
      <c r="CKH814" s="201"/>
      <c r="CKI814" s="201"/>
      <c r="CKJ814" s="201"/>
      <c r="CKK814" s="201"/>
      <c r="CKL814" s="201"/>
      <c r="CKM814" s="201"/>
      <c r="CKN814" s="201"/>
      <c r="CKO814" s="201"/>
      <c r="CKP814" s="201"/>
      <c r="CKQ814" s="201"/>
      <c r="CKR814" s="201"/>
      <c r="CKS814" s="201"/>
      <c r="CKT814" s="201"/>
      <c r="CKU814" s="201"/>
      <c r="CKV814" s="201"/>
      <c r="CKW814" s="201"/>
      <c r="CKX814" s="201"/>
      <c r="CKY814" s="201"/>
      <c r="CKZ814" s="201"/>
      <c r="CLA814" s="201"/>
      <c r="CLB814" s="201"/>
      <c r="CLC814" s="201"/>
      <c r="CLD814" s="201"/>
      <c r="CLE814" s="201"/>
      <c r="CLF814" s="201"/>
      <c r="CLG814" s="201"/>
      <c r="CLH814" s="201"/>
      <c r="CLI814" s="201"/>
      <c r="CLJ814" s="201"/>
      <c r="CLK814" s="201"/>
      <c r="CLL814" s="201"/>
      <c r="CLM814" s="201"/>
      <c r="CLN814" s="201"/>
      <c r="CLO814" s="201"/>
      <c r="CLP814" s="201"/>
      <c r="CLQ814" s="201"/>
      <c r="CLR814" s="201"/>
      <c r="CLS814" s="201"/>
      <c r="CLT814" s="201"/>
      <c r="CLU814" s="201"/>
      <c r="CLV814" s="201"/>
      <c r="CLW814" s="201"/>
      <c r="CLX814" s="201"/>
      <c r="CLY814" s="201"/>
      <c r="CLZ814" s="201"/>
      <c r="CMA814" s="201"/>
      <c r="CMB814" s="201"/>
      <c r="CMC814" s="201"/>
      <c r="CMD814" s="201"/>
      <c r="CME814" s="201"/>
      <c r="CMF814" s="201"/>
      <c r="CMG814" s="201"/>
      <c r="CMH814" s="201"/>
      <c r="CMI814" s="201"/>
      <c r="CMJ814" s="201"/>
      <c r="CMK814" s="201"/>
      <c r="CML814" s="201"/>
      <c r="CMM814" s="201"/>
      <c r="CMN814" s="201"/>
      <c r="CMO814" s="201"/>
      <c r="CMP814" s="201"/>
      <c r="CMQ814" s="201"/>
      <c r="CMR814" s="201"/>
      <c r="CMS814" s="201"/>
      <c r="CMT814" s="201"/>
      <c r="CMU814" s="201"/>
      <c r="CMV814" s="201"/>
      <c r="CMW814" s="201"/>
      <c r="CMX814" s="201"/>
      <c r="CMY814" s="201"/>
      <c r="CMZ814" s="201"/>
      <c r="CNA814" s="201"/>
      <c r="CNB814" s="201"/>
      <c r="CNC814" s="201"/>
      <c r="CND814" s="201"/>
      <c r="CNE814" s="201"/>
      <c r="CNF814" s="201"/>
      <c r="CNG814" s="201"/>
      <c r="CNH814" s="201"/>
      <c r="CNI814" s="201"/>
      <c r="CNJ814" s="201"/>
      <c r="CNK814" s="201"/>
      <c r="CNL814" s="201"/>
      <c r="CNM814" s="201"/>
      <c r="CNN814" s="201"/>
      <c r="CNO814" s="201"/>
      <c r="CNP814" s="201"/>
      <c r="CNQ814" s="201"/>
      <c r="CNR814" s="201"/>
      <c r="CNS814" s="201"/>
      <c r="CNT814" s="201"/>
      <c r="CNU814" s="201"/>
      <c r="CNV814" s="201"/>
      <c r="CNW814" s="201"/>
      <c r="CNX814" s="201"/>
      <c r="CNY814" s="201"/>
      <c r="CNZ814" s="201"/>
      <c r="COA814" s="201"/>
      <c r="COB814" s="201"/>
      <c r="COC814" s="201"/>
      <c r="COD814" s="201"/>
      <c r="COE814" s="201"/>
      <c r="COF814" s="201"/>
      <c r="COG814" s="201"/>
      <c r="COH814" s="201"/>
      <c r="COI814" s="201"/>
      <c r="COJ814" s="201"/>
      <c r="COK814" s="201"/>
      <c r="COL814" s="201"/>
      <c r="COM814" s="201"/>
      <c r="CON814" s="201"/>
      <c r="COO814" s="201"/>
      <c r="COP814" s="201"/>
      <c r="COQ814" s="201"/>
      <c r="COR814" s="201"/>
      <c r="COS814" s="201"/>
      <c r="COT814" s="201"/>
      <c r="COU814" s="201"/>
      <c r="COV814" s="201"/>
      <c r="COW814" s="201"/>
      <c r="COX814" s="201"/>
      <c r="COY814" s="201"/>
      <c r="COZ814" s="201"/>
      <c r="CPA814" s="201"/>
      <c r="CPB814" s="201"/>
      <c r="CPC814" s="201"/>
      <c r="CPD814" s="201"/>
      <c r="CPE814" s="201"/>
      <c r="CPF814" s="201"/>
      <c r="CPG814" s="201"/>
      <c r="CPH814" s="201"/>
      <c r="CPI814" s="201"/>
      <c r="CPJ814" s="201"/>
      <c r="CPK814" s="201"/>
      <c r="CPL814" s="201"/>
      <c r="CPM814" s="201"/>
      <c r="CPN814" s="201"/>
      <c r="CPO814" s="201"/>
      <c r="CPP814" s="201"/>
      <c r="CPQ814" s="201"/>
      <c r="CPR814" s="201"/>
      <c r="CPS814" s="201"/>
      <c r="CPT814" s="201"/>
      <c r="CPU814" s="201"/>
      <c r="CPV814" s="201"/>
      <c r="CPW814" s="201"/>
      <c r="CPX814" s="201"/>
      <c r="CPY814" s="201"/>
      <c r="CPZ814" s="201"/>
      <c r="CQA814" s="201"/>
      <c r="CQB814" s="201"/>
      <c r="CQC814" s="201"/>
      <c r="CQD814" s="201"/>
      <c r="CQE814" s="201"/>
      <c r="CQF814" s="201"/>
      <c r="CQG814" s="201"/>
      <c r="CQH814" s="201"/>
      <c r="CQI814" s="201"/>
      <c r="CQJ814" s="201"/>
      <c r="CQK814" s="201"/>
      <c r="CQL814" s="201"/>
      <c r="CQM814" s="201"/>
      <c r="CQN814" s="201"/>
      <c r="CQO814" s="201"/>
      <c r="CQP814" s="201"/>
      <c r="CQQ814" s="201"/>
      <c r="CQR814" s="201"/>
      <c r="CQS814" s="201"/>
      <c r="CQT814" s="201"/>
      <c r="CQU814" s="201"/>
      <c r="CQV814" s="201"/>
      <c r="CQW814" s="201"/>
      <c r="CQX814" s="201"/>
      <c r="CQY814" s="201"/>
      <c r="CQZ814" s="201"/>
      <c r="CRA814" s="201"/>
      <c r="CRB814" s="201"/>
      <c r="CRC814" s="201"/>
      <c r="CRD814" s="201"/>
      <c r="CRE814" s="201"/>
      <c r="CRF814" s="201"/>
      <c r="CRG814" s="201"/>
      <c r="CRH814" s="201"/>
      <c r="CRI814" s="201"/>
      <c r="CRJ814" s="201"/>
      <c r="CRK814" s="201"/>
      <c r="CRL814" s="201"/>
      <c r="CRM814" s="201"/>
      <c r="CRN814" s="201"/>
      <c r="CRO814" s="201"/>
      <c r="CRP814" s="201"/>
      <c r="CRQ814" s="201"/>
      <c r="CRR814" s="201"/>
      <c r="CRS814" s="201"/>
      <c r="CRT814" s="201"/>
      <c r="CRU814" s="201"/>
      <c r="CRV814" s="201"/>
      <c r="CRW814" s="201"/>
      <c r="CRX814" s="201"/>
      <c r="CRY814" s="201"/>
      <c r="CRZ814" s="201"/>
      <c r="CSA814" s="201"/>
      <c r="CSB814" s="201"/>
      <c r="CSC814" s="201"/>
      <c r="CSD814" s="201"/>
      <c r="CSE814" s="201"/>
      <c r="CSF814" s="201"/>
      <c r="CSG814" s="201"/>
      <c r="CSH814" s="201"/>
      <c r="CSI814" s="201"/>
      <c r="CSJ814" s="201"/>
      <c r="CSK814" s="201"/>
      <c r="CSL814" s="201"/>
      <c r="CSM814" s="201"/>
      <c r="CSN814" s="201"/>
      <c r="CSO814" s="201"/>
      <c r="CSP814" s="201"/>
      <c r="CSQ814" s="201"/>
      <c r="CSR814" s="201"/>
      <c r="CSS814" s="201"/>
      <c r="CST814" s="201"/>
      <c r="CSU814" s="201"/>
      <c r="CSV814" s="201"/>
      <c r="CSW814" s="201"/>
      <c r="CSX814" s="201"/>
      <c r="CSY814" s="201"/>
      <c r="CSZ814" s="201"/>
      <c r="CTA814" s="201"/>
      <c r="CTB814" s="201"/>
      <c r="CTC814" s="201"/>
      <c r="CTD814" s="201"/>
      <c r="CTE814" s="201"/>
      <c r="CTF814" s="201"/>
      <c r="CTG814" s="201"/>
      <c r="CTH814" s="201"/>
      <c r="CTI814" s="201"/>
      <c r="CTJ814" s="201"/>
      <c r="CTK814" s="201"/>
      <c r="CTL814" s="201"/>
      <c r="CTM814" s="201"/>
      <c r="CTN814" s="201"/>
      <c r="CTO814" s="201"/>
      <c r="CTP814" s="201"/>
      <c r="CTQ814" s="201"/>
      <c r="CTR814" s="201"/>
      <c r="CTS814" s="201"/>
      <c r="CTT814" s="201"/>
      <c r="CTU814" s="201"/>
      <c r="CTV814" s="201"/>
      <c r="CTW814" s="201"/>
      <c r="CTX814" s="201"/>
      <c r="CTY814" s="201"/>
      <c r="CTZ814" s="201"/>
      <c r="CUA814" s="201"/>
      <c r="CUB814" s="201"/>
      <c r="CUC814" s="201"/>
      <c r="CUD814" s="201"/>
      <c r="CUE814" s="201"/>
      <c r="CUF814" s="201"/>
      <c r="CUG814" s="201"/>
      <c r="CUH814" s="201"/>
      <c r="CUI814" s="201"/>
      <c r="CUJ814" s="201"/>
      <c r="CUK814" s="201"/>
      <c r="CUL814" s="201"/>
      <c r="CUM814" s="201"/>
      <c r="CUN814" s="201"/>
      <c r="CUO814" s="201"/>
      <c r="CUP814" s="201"/>
      <c r="CUQ814" s="201"/>
      <c r="CUR814" s="201"/>
      <c r="CUS814" s="201"/>
      <c r="CUT814" s="201"/>
      <c r="CUU814" s="201"/>
      <c r="CUV814" s="201"/>
      <c r="CUW814" s="201"/>
      <c r="CUX814" s="201"/>
      <c r="CUY814" s="201"/>
      <c r="CUZ814" s="201"/>
      <c r="CVA814" s="201"/>
      <c r="CVB814" s="201"/>
      <c r="CVC814" s="201"/>
      <c r="CVD814" s="201"/>
      <c r="CVE814" s="201"/>
      <c r="CVF814" s="201"/>
      <c r="CVG814" s="201"/>
      <c r="CVH814" s="201"/>
      <c r="CVI814" s="201"/>
      <c r="CVJ814" s="201"/>
      <c r="CVK814" s="201"/>
      <c r="CVL814" s="201"/>
      <c r="CVM814" s="201"/>
      <c r="CVN814" s="201"/>
      <c r="CVO814" s="201"/>
      <c r="CVP814" s="201"/>
      <c r="CVQ814" s="201"/>
      <c r="CVR814" s="201"/>
      <c r="CVS814" s="201"/>
      <c r="CVT814" s="201"/>
      <c r="CVU814" s="201"/>
      <c r="CVV814" s="201"/>
      <c r="CVW814" s="201"/>
      <c r="CVX814" s="201"/>
      <c r="CVY814" s="201"/>
      <c r="CVZ814" s="201"/>
      <c r="CWA814" s="201"/>
      <c r="CWB814" s="201"/>
      <c r="CWC814" s="201"/>
      <c r="CWD814" s="201"/>
      <c r="CWE814" s="201"/>
      <c r="CWF814" s="201"/>
      <c r="CWG814" s="201"/>
      <c r="CWH814" s="201"/>
      <c r="CWI814" s="201"/>
      <c r="CWJ814" s="201"/>
      <c r="CWK814" s="201"/>
      <c r="CWL814" s="201"/>
      <c r="CWM814" s="201"/>
      <c r="CWN814" s="201"/>
      <c r="CWO814" s="201"/>
      <c r="CWP814" s="201"/>
      <c r="CWQ814" s="201"/>
      <c r="CWR814" s="201"/>
      <c r="CWS814" s="201"/>
      <c r="CWT814" s="201"/>
      <c r="CWU814" s="201"/>
      <c r="CWV814" s="201"/>
      <c r="CWW814" s="201"/>
      <c r="CWX814" s="201"/>
      <c r="CWY814" s="201"/>
      <c r="CWZ814" s="201"/>
      <c r="CXA814" s="201"/>
      <c r="CXB814" s="201"/>
      <c r="CXC814" s="201"/>
      <c r="CXD814" s="201"/>
      <c r="CXE814" s="201"/>
      <c r="CXF814" s="201"/>
      <c r="CXG814" s="201"/>
      <c r="CXH814" s="201"/>
      <c r="CXI814" s="201"/>
      <c r="CXJ814" s="201"/>
      <c r="CXK814" s="201"/>
      <c r="CXL814" s="201"/>
      <c r="CXM814" s="201"/>
      <c r="CXN814" s="201"/>
      <c r="CXO814" s="201"/>
      <c r="CXP814" s="201"/>
      <c r="CXQ814" s="201"/>
      <c r="CXR814" s="201"/>
      <c r="CXS814" s="201"/>
      <c r="CXT814" s="201"/>
      <c r="CXU814" s="201"/>
      <c r="CXV814" s="201"/>
      <c r="CXW814" s="201"/>
      <c r="CXX814" s="201"/>
      <c r="CXY814" s="201"/>
      <c r="CXZ814" s="201"/>
      <c r="CYA814" s="201"/>
      <c r="CYB814" s="201"/>
      <c r="CYC814" s="201"/>
      <c r="CYD814" s="201"/>
      <c r="CYE814" s="201"/>
      <c r="CYF814" s="201"/>
      <c r="CYG814" s="201"/>
      <c r="CYH814" s="201"/>
      <c r="CYI814" s="201"/>
      <c r="CYJ814" s="201"/>
      <c r="CYK814" s="201"/>
      <c r="CYL814" s="201"/>
      <c r="CYM814" s="201"/>
      <c r="CYN814" s="201"/>
      <c r="CYO814" s="201"/>
      <c r="CYP814" s="201"/>
      <c r="CYQ814" s="201"/>
      <c r="CYR814" s="201"/>
      <c r="CYS814" s="201"/>
      <c r="CYT814" s="201"/>
      <c r="CYU814" s="201"/>
      <c r="CYV814" s="201"/>
      <c r="CYW814" s="201"/>
      <c r="CYX814" s="201"/>
      <c r="CYY814" s="201"/>
      <c r="CYZ814" s="201"/>
      <c r="CZA814" s="201"/>
      <c r="CZB814" s="201"/>
      <c r="CZC814" s="201"/>
      <c r="CZD814" s="201"/>
      <c r="CZE814" s="201"/>
      <c r="CZF814" s="201"/>
      <c r="CZG814" s="201"/>
      <c r="CZH814" s="201"/>
      <c r="CZI814" s="201"/>
      <c r="CZJ814" s="201"/>
      <c r="CZK814" s="201"/>
      <c r="CZL814" s="201"/>
      <c r="CZM814" s="201"/>
      <c r="CZN814" s="201"/>
      <c r="CZO814" s="201"/>
      <c r="CZP814" s="201"/>
      <c r="CZQ814" s="201"/>
      <c r="CZR814" s="201"/>
      <c r="CZS814" s="201"/>
      <c r="CZT814" s="201"/>
      <c r="CZU814" s="201"/>
      <c r="CZV814" s="201"/>
      <c r="CZW814" s="201"/>
      <c r="CZX814" s="201"/>
      <c r="CZY814" s="201"/>
      <c r="CZZ814" s="201"/>
      <c r="DAA814" s="201"/>
      <c r="DAB814" s="201"/>
      <c r="DAC814" s="201"/>
      <c r="DAD814" s="201"/>
      <c r="DAE814" s="201"/>
      <c r="DAF814" s="201"/>
      <c r="DAG814" s="201"/>
      <c r="DAH814" s="201"/>
      <c r="DAI814" s="201"/>
      <c r="DAJ814" s="201"/>
      <c r="DAK814" s="201"/>
      <c r="DAL814" s="201"/>
      <c r="DAM814" s="201"/>
      <c r="DAN814" s="201"/>
      <c r="DAO814" s="201"/>
      <c r="DAP814" s="201"/>
      <c r="DAQ814" s="201"/>
      <c r="DAR814" s="201"/>
      <c r="DAS814" s="201"/>
      <c r="DAT814" s="201"/>
      <c r="DAU814" s="201"/>
      <c r="DAV814" s="201"/>
      <c r="DAW814" s="201"/>
      <c r="DAX814" s="201"/>
      <c r="DAY814" s="201"/>
      <c r="DAZ814" s="201"/>
      <c r="DBA814" s="201"/>
      <c r="DBB814" s="201"/>
      <c r="DBC814" s="201"/>
      <c r="DBD814" s="201"/>
      <c r="DBE814" s="201"/>
      <c r="DBF814" s="201"/>
      <c r="DBG814" s="201"/>
      <c r="DBH814" s="201"/>
      <c r="DBI814" s="201"/>
      <c r="DBJ814" s="201"/>
      <c r="DBK814" s="201"/>
      <c r="DBL814" s="201"/>
      <c r="DBM814" s="201"/>
      <c r="DBN814" s="201"/>
      <c r="DBO814" s="201"/>
      <c r="DBP814" s="201"/>
      <c r="DBQ814" s="201"/>
      <c r="DBR814" s="201"/>
      <c r="DBS814" s="201"/>
      <c r="DBT814" s="201"/>
      <c r="DBU814" s="201"/>
      <c r="DBV814" s="201"/>
      <c r="DBW814" s="201"/>
      <c r="DBX814" s="201"/>
      <c r="DBY814" s="201"/>
      <c r="DBZ814" s="201"/>
      <c r="DCA814" s="201"/>
      <c r="DCB814" s="201"/>
      <c r="DCC814" s="201"/>
      <c r="DCD814" s="201"/>
      <c r="DCE814" s="201"/>
      <c r="DCF814" s="201"/>
      <c r="DCG814" s="201"/>
      <c r="DCH814" s="201"/>
      <c r="DCI814" s="201"/>
      <c r="DCJ814" s="201"/>
      <c r="DCK814" s="201"/>
      <c r="DCL814" s="201"/>
      <c r="DCM814" s="201"/>
      <c r="DCN814" s="201"/>
      <c r="DCO814" s="201"/>
      <c r="DCP814" s="201"/>
      <c r="DCQ814" s="201"/>
      <c r="DCR814" s="201"/>
      <c r="DCS814" s="201"/>
      <c r="DCT814" s="201"/>
      <c r="DCU814" s="201"/>
      <c r="DCV814" s="201"/>
      <c r="DCW814" s="201"/>
      <c r="DCX814" s="201"/>
      <c r="DCY814" s="201"/>
      <c r="DCZ814" s="201"/>
      <c r="DDA814" s="201"/>
      <c r="DDB814" s="201"/>
      <c r="DDC814" s="201"/>
      <c r="DDD814" s="201"/>
      <c r="DDE814" s="201"/>
      <c r="DDF814" s="201"/>
      <c r="DDG814" s="201"/>
      <c r="DDH814" s="201"/>
      <c r="DDI814" s="201"/>
      <c r="DDJ814" s="201"/>
      <c r="DDK814" s="201"/>
      <c r="DDL814" s="201"/>
      <c r="DDM814" s="201"/>
      <c r="DDN814" s="201"/>
      <c r="DDO814" s="201"/>
      <c r="DDP814" s="201"/>
      <c r="DDQ814" s="201"/>
      <c r="DDR814" s="201"/>
      <c r="DDS814" s="201"/>
      <c r="DDT814" s="201"/>
      <c r="DDU814" s="201"/>
      <c r="DDV814" s="201"/>
      <c r="DDW814" s="201"/>
      <c r="DDX814" s="201"/>
      <c r="DDY814" s="201"/>
      <c r="DDZ814" s="201"/>
      <c r="DEA814" s="201"/>
      <c r="DEB814" s="201"/>
      <c r="DEC814" s="201"/>
      <c r="DED814" s="201"/>
      <c r="DEE814" s="201"/>
      <c r="DEF814" s="201"/>
      <c r="DEG814" s="201"/>
      <c r="DEH814" s="201"/>
      <c r="DEI814" s="201"/>
      <c r="DEJ814" s="201"/>
      <c r="DEK814" s="201"/>
      <c r="DEL814" s="201"/>
      <c r="DEM814" s="201"/>
      <c r="DEN814" s="201"/>
      <c r="DEO814" s="201"/>
      <c r="DEP814" s="201"/>
      <c r="DEQ814" s="201"/>
      <c r="DER814" s="201"/>
      <c r="DES814" s="201"/>
      <c r="DET814" s="201"/>
      <c r="DEU814" s="201"/>
      <c r="DEV814" s="201"/>
      <c r="DEW814" s="201"/>
      <c r="DEX814" s="201"/>
      <c r="DEY814" s="201"/>
      <c r="DEZ814" s="201"/>
      <c r="DFA814" s="201"/>
      <c r="DFB814" s="201"/>
      <c r="DFC814" s="201"/>
      <c r="DFD814" s="201"/>
      <c r="DFE814" s="201"/>
      <c r="DFF814" s="201"/>
      <c r="DFG814" s="201"/>
      <c r="DFH814" s="201"/>
      <c r="DFI814" s="201"/>
      <c r="DFJ814" s="201"/>
      <c r="DFK814" s="201"/>
      <c r="DFL814" s="201"/>
      <c r="DFM814" s="201"/>
      <c r="DFN814" s="201"/>
      <c r="DFO814" s="201"/>
      <c r="DFP814" s="201"/>
      <c r="DFQ814" s="201"/>
      <c r="DFR814" s="201"/>
      <c r="DFS814" s="201"/>
      <c r="DFT814" s="201"/>
      <c r="DFU814" s="201"/>
      <c r="DFV814" s="201"/>
      <c r="DFW814" s="201"/>
      <c r="DFX814" s="201"/>
      <c r="DFY814" s="201"/>
      <c r="DFZ814" s="201"/>
      <c r="DGA814" s="201"/>
      <c r="DGB814" s="201"/>
      <c r="DGC814" s="201"/>
      <c r="DGD814" s="201"/>
      <c r="DGE814" s="201"/>
      <c r="DGF814" s="201"/>
      <c r="DGG814" s="201"/>
      <c r="DGH814" s="201"/>
      <c r="DGI814" s="201"/>
      <c r="DGJ814" s="201"/>
      <c r="DGK814" s="201"/>
      <c r="DGL814" s="201"/>
      <c r="DGM814" s="201"/>
      <c r="DGN814" s="201"/>
      <c r="DGO814" s="201"/>
      <c r="DGP814" s="201"/>
      <c r="DGQ814" s="201"/>
      <c r="DGR814" s="201"/>
      <c r="DGS814" s="201"/>
      <c r="DGT814" s="201"/>
      <c r="DGU814" s="201"/>
      <c r="DGV814" s="201"/>
      <c r="DGW814" s="201"/>
      <c r="DGX814" s="201"/>
      <c r="DGY814" s="201"/>
      <c r="DGZ814" s="201"/>
      <c r="DHA814" s="201"/>
      <c r="DHB814" s="201"/>
      <c r="DHC814" s="201"/>
      <c r="DHD814" s="201"/>
      <c r="DHE814" s="201"/>
      <c r="DHF814" s="201"/>
      <c r="DHG814" s="201"/>
      <c r="DHH814" s="201"/>
      <c r="DHI814" s="201"/>
      <c r="DHJ814" s="201"/>
      <c r="DHK814" s="201"/>
      <c r="DHL814" s="201"/>
      <c r="DHM814" s="201"/>
      <c r="DHN814" s="201"/>
      <c r="DHO814" s="201"/>
      <c r="DHP814" s="201"/>
      <c r="DHQ814" s="201"/>
      <c r="DHR814" s="201"/>
      <c r="DHS814" s="201"/>
      <c r="DHT814" s="201"/>
      <c r="DHU814" s="201"/>
      <c r="DHV814" s="201"/>
      <c r="DHW814" s="201"/>
      <c r="DHX814" s="201"/>
      <c r="DHY814" s="201"/>
      <c r="DHZ814" s="201"/>
      <c r="DIA814" s="201"/>
      <c r="DIB814" s="201"/>
      <c r="DIC814" s="201"/>
      <c r="DID814" s="201"/>
      <c r="DIE814" s="201"/>
      <c r="DIF814" s="201"/>
      <c r="DIG814" s="201"/>
      <c r="DIH814" s="201"/>
      <c r="DII814" s="201"/>
      <c r="DIJ814" s="201"/>
      <c r="DIK814" s="201"/>
      <c r="DIL814" s="201"/>
      <c r="DIM814" s="201"/>
      <c r="DIN814" s="201"/>
      <c r="DIO814" s="201"/>
      <c r="DIP814" s="201"/>
      <c r="DIQ814" s="201"/>
      <c r="DIR814" s="201"/>
      <c r="DIS814" s="201"/>
      <c r="DIT814" s="201"/>
      <c r="DIU814" s="201"/>
      <c r="DIV814" s="201"/>
      <c r="DIW814" s="201"/>
      <c r="DIX814" s="201"/>
      <c r="DIY814" s="201"/>
      <c r="DIZ814" s="201"/>
      <c r="DJA814" s="201"/>
      <c r="DJB814" s="201"/>
      <c r="DJC814" s="201"/>
      <c r="DJD814" s="201"/>
      <c r="DJE814" s="201"/>
      <c r="DJF814" s="201"/>
      <c r="DJG814" s="201"/>
      <c r="DJH814" s="201"/>
      <c r="DJI814" s="201"/>
      <c r="DJJ814" s="201"/>
      <c r="DJK814" s="201"/>
      <c r="DJL814" s="201"/>
      <c r="DJM814" s="201"/>
      <c r="DJN814" s="201"/>
      <c r="DJO814" s="201"/>
      <c r="DJP814" s="201"/>
      <c r="DJQ814" s="201"/>
      <c r="DJR814" s="201"/>
      <c r="DJS814" s="201"/>
      <c r="DJT814" s="201"/>
      <c r="DJU814" s="201"/>
      <c r="DJV814" s="201"/>
      <c r="DJW814" s="201"/>
      <c r="DJX814" s="201"/>
      <c r="DJY814" s="201"/>
      <c r="DJZ814" s="201"/>
      <c r="DKA814" s="201"/>
      <c r="DKB814" s="201"/>
      <c r="DKC814" s="201"/>
      <c r="DKD814" s="201"/>
      <c r="DKE814" s="201"/>
      <c r="DKF814" s="201"/>
      <c r="DKG814" s="201"/>
      <c r="DKH814" s="201"/>
      <c r="DKI814" s="201"/>
      <c r="DKJ814" s="201"/>
      <c r="DKK814" s="201"/>
      <c r="DKL814" s="201"/>
      <c r="DKM814" s="201"/>
      <c r="DKN814" s="201"/>
      <c r="DKO814" s="201"/>
      <c r="DKP814" s="201"/>
      <c r="DKQ814" s="201"/>
      <c r="DKR814" s="201"/>
      <c r="DKS814" s="201"/>
      <c r="DKT814" s="201"/>
      <c r="DKU814" s="201"/>
      <c r="DKV814" s="201"/>
      <c r="DKW814" s="201"/>
      <c r="DKX814" s="201"/>
      <c r="DKY814" s="201"/>
      <c r="DKZ814" s="201"/>
      <c r="DLA814" s="201"/>
      <c r="DLB814" s="201"/>
      <c r="DLC814" s="201"/>
      <c r="DLD814" s="201"/>
      <c r="DLE814" s="201"/>
      <c r="DLF814" s="201"/>
      <c r="DLG814" s="201"/>
      <c r="DLH814" s="201"/>
      <c r="DLI814" s="201"/>
      <c r="DLJ814" s="201"/>
      <c r="DLK814" s="201"/>
      <c r="DLL814" s="201"/>
      <c r="DLM814" s="201"/>
      <c r="DLN814" s="201"/>
      <c r="DLO814" s="201"/>
      <c r="DLP814" s="201"/>
      <c r="DLQ814" s="201"/>
      <c r="DLR814" s="201"/>
      <c r="DLS814" s="201"/>
      <c r="DLT814" s="201"/>
      <c r="DLU814" s="201"/>
      <c r="DLV814" s="201"/>
      <c r="DLW814" s="201"/>
      <c r="DLX814" s="201"/>
      <c r="DLY814" s="201"/>
      <c r="DLZ814" s="201"/>
      <c r="DMA814" s="201"/>
      <c r="DMB814" s="201"/>
      <c r="DMC814" s="201"/>
      <c r="DMD814" s="201"/>
      <c r="DME814" s="201"/>
      <c r="DMF814" s="201"/>
      <c r="DMG814" s="201"/>
      <c r="DMH814" s="201"/>
      <c r="DMI814" s="201"/>
      <c r="DMJ814" s="201"/>
      <c r="DMK814" s="201"/>
      <c r="DML814" s="201"/>
      <c r="DMM814" s="201"/>
      <c r="DMN814" s="201"/>
      <c r="DMO814" s="201"/>
      <c r="DMP814" s="201"/>
      <c r="DMQ814" s="201"/>
      <c r="DMR814" s="201"/>
      <c r="DMS814" s="201"/>
      <c r="DMT814" s="201"/>
      <c r="DMU814" s="201"/>
      <c r="DMV814" s="201"/>
      <c r="DMW814" s="201"/>
      <c r="DMX814" s="201"/>
      <c r="DMY814" s="201"/>
      <c r="DMZ814" s="201"/>
      <c r="DNA814" s="201"/>
      <c r="DNB814" s="201"/>
      <c r="DNC814" s="201"/>
      <c r="DND814" s="201"/>
      <c r="DNE814" s="201"/>
      <c r="DNF814" s="201"/>
      <c r="DNG814" s="201"/>
      <c r="DNH814" s="201"/>
      <c r="DNI814" s="201"/>
      <c r="DNJ814" s="201"/>
      <c r="DNK814" s="201"/>
      <c r="DNL814" s="201"/>
      <c r="DNM814" s="201"/>
      <c r="DNN814" s="201"/>
      <c r="DNO814" s="201"/>
      <c r="DNP814" s="201"/>
      <c r="DNQ814" s="201"/>
      <c r="DNR814" s="201"/>
      <c r="DNS814" s="201"/>
      <c r="DNT814" s="201"/>
      <c r="DNU814" s="201"/>
      <c r="DNV814" s="201"/>
      <c r="DNW814" s="201"/>
      <c r="DNX814" s="201"/>
      <c r="DNY814" s="201"/>
      <c r="DNZ814" s="201"/>
      <c r="DOA814" s="201"/>
      <c r="DOB814" s="201"/>
      <c r="DOC814" s="201"/>
      <c r="DOD814" s="201"/>
      <c r="DOE814" s="201"/>
      <c r="DOF814" s="201"/>
      <c r="DOG814" s="201"/>
      <c r="DOH814" s="201"/>
      <c r="DOI814" s="201"/>
      <c r="DOJ814" s="201"/>
      <c r="DOK814" s="201"/>
      <c r="DOL814" s="201"/>
      <c r="DOM814" s="201"/>
      <c r="DON814" s="201"/>
      <c r="DOO814" s="201"/>
      <c r="DOP814" s="201"/>
      <c r="DOQ814" s="201"/>
      <c r="DOR814" s="201"/>
      <c r="DOS814" s="201"/>
      <c r="DOT814" s="201"/>
      <c r="DOU814" s="201"/>
      <c r="DOV814" s="201"/>
      <c r="DOW814" s="201"/>
      <c r="DOX814" s="201"/>
      <c r="DOY814" s="201"/>
      <c r="DOZ814" s="201"/>
      <c r="DPA814" s="201"/>
      <c r="DPB814" s="201"/>
      <c r="DPC814" s="201"/>
      <c r="DPD814" s="201"/>
      <c r="DPE814" s="201"/>
      <c r="DPF814" s="201"/>
      <c r="DPG814" s="201"/>
      <c r="DPH814" s="201"/>
      <c r="DPI814" s="201"/>
      <c r="DPJ814" s="201"/>
      <c r="DPK814" s="201"/>
      <c r="DPL814" s="201"/>
      <c r="DPM814" s="201"/>
      <c r="DPN814" s="201"/>
      <c r="DPO814" s="201"/>
      <c r="DPP814" s="201"/>
      <c r="DPQ814" s="201"/>
      <c r="DPR814" s="201"/>
      <c r="DPS814" s="201"/>
      <c r="DPT814" s="201"/>
      <c r="DPU814" s="201"/>
      <c r="DPV814" s="201"/>
      <c r="DPW814" s="201"/>
      <c r="DPX814" s="201"/>
      <c r="DPY814" s="201"/>
      <c r="DPZ814" s="201"/>
      <c r="DQA814" s="201"/>
      <c r="DQB814" s="201"/>
      <c r="DQC814" s="201"/>
      <c r="DQD814" s="201"/>
      <c r="DQE814" s="201"/>
      <c r="DQF814" s="201"/>
      <c r="DQG814" s="201"/>
      <c r="DQH814" s="201"/>
      <c r="DQI814" s="201"/>
      <c r="DQJ814" s="201"/>
      <c r="DQK814" s="201"/>
      <c r="DQL814" s="201"/>
      <c r="DQM814" s="201"/>
      <c r="DQN814" s="201"/>
      <c r="DQO814" s="201"/>
      <c r="DQP814" s="201"/>
      <c r="DQQ814" s="201"/>
      <c r="DQR814" s="201"/>
      <c r="DQS814" s="201"/>
      <c r="DQT814" s="201"/>
      <c r="DQU814" s="201"/>
      <c r="DQV814" s="201"/>
      <c r="DQW814" s="201"/>
      <c r="DQX814" s="201"/>
      <c r="DQY814" s="201"/>
      <c r="DQZ814" s="201"/>
      <c r="DRA814" s="201"/>
      <c r="DRB814" s="201"/>
      <c r="DRC814" s="201"/>
      <c r="DRD814" s="201"/>
      <c r="DRE814" s="201"/>
      <c r="DRF814" s="201"/>
      <c r="DRG814" s="201"/>
      <c r="DRH814" s="201"/>
      <c r="DRI814" s="201"/>
      <c r="DRJ814" s="201"/>
      <c r="DRK814" s="201"/>
      <c r="DRL814" s="201"/>
      <c r="DRM814" s="201"/>
      <c r="DRN814" s="201"/>
      <c r="DRO814" s="201"/>
      <c r="DRP814" s="201"/>
      <c r="DRQ814" s="201"/>
      <c r="DRR814" s="201"/>
      <c r="DRS814" s="201"/>
      <c r="DRT814" s="201"/>
      <c r="DRU814" s="201"/>
      <c r="DRV814" s="201"/>
      <c r="DRW814" s="201"/>
      <c r="DRX814" s="201"/>
      <c r="DRY814" s="201"/>
      <c r="DRZ814" s="201"/>
      <c r="DSA814" s="201"/>
      <c r="DSB814" s="201"/>
      <c r="DSC814" s="201"/>
      <c r="DSD814" s="201"/>
      <c r="DSE814" s="201"/>
      <c r="DSF814" s="201"/>
      <c r="DSG814" s="201"/>
      <c r="DSH814" s="201"/>
      <c r="DSI814" s="201"/>
      <c r="DSJ814" s="201"/>
      <c r="DSK814" s="201"/>
      <c r="DSL814" s="201"/>
      <c r="DSM814" s="201"/>
      <c r="DSN814" s="201"/>
      <c r="DSO814" s="201"/>
      <c r="DSP814" s="201"/>
      <c r="DSQ814" s="201"/>
      <c r="DSR814" s="201"/>
      <c r="DSS814" s="201"/>
      <c r="DST814" s="201"/>
      <c r="DSU814" s="201"/>
      <c r="DSV814" s="201"/>
      <c r="DSW814" s="201"/>
      <c r="DSX814" s="201"/>
      <c r="DSY814" s="201"/>
      <c r="DSZ814" s="201"/>
      <c r="DTA814" s="201"/>
      <c r="DTB814" s="201"/>
      <c r="DTC814" s="201"/>
      <c r="DTD814" s="201"/>
      <c r="DTE814" s="201"/>
      <c r="DTF814" s="201"/>
      <c r="DTG814" s="201"/>
      <c r="DTH814" s="201"/>
      <c r="DTI814" s="201"/>
      <c r="DTJ814" s="201"/>
      <c r="DTK814" s="201"/>
      <c r="DTL814" s="201"/>
      <c r="DTM814" s="201"/>
      <c r="DTN814" s="201"/>
      <c r="DTO814" s="201"/>
      <c r="DTP814" s="201"/>
      <c r="DTQ814" s="201"/>
      <c r="DTR814" s="201"/>
      <c r="DTS814" s="201"/>
      <c r="DTT814" s="201"/>
      <c r="DTU814" s="201"/>
      <c r="DTV814" s="201"/>
      <c r="DTW814" s="201"/>
      <c r="DTX814" s="201"/>
      <c r="DTY814" s="201"/>
      <c r="DTZ814" s="201"/>
      <c r="DUA814" s="201"/>
      <c r="DUB814" s="201"/>
      <c r="DUC814" s="201"/>
      <c r="DUD814" s="201"/>
      <c r="DUE814" s="201"/>
      <c r="DUF814" s="201"/>
      <c r="DUG814" s="201"/>
      <c r="DUH814" s="201"/>
      <c r="DUI814" s="201"/>
      <c r="DUJ814" s="201"/>
      <c r="DUK814" s="201"/>
      <c r="DUL814" s="201"/>
      <c r="DUM814" s="201"/>
      <c r="DUN814" s="201"/>
      <c r="DUO814" s="201"/>
      <c r="DUP814" s="201"/>
      <c r="DUQ814" s="201"/>
      <c r="DUR814" s="201"/>
      <c r="DUS814" s="201"/>
      <c r="DUT814" s="201"/>
      <c r="DUU814" s="201"/>
      <c r="DUV814" s="201"/>
      <c r="DUW814" s="201"/>
      <c r="DUX814" s="201"/>
      <c r="DUY814" s="201"/>
      <c r="DUZ814" s="201"/>
      <c r="DVA814" s="201"/>
      <c r="DVB814" s="201"/>
      <c r="DVC814" s="201"/>
      <c r="DVD814" s="201"/>
      <c r="DVE814" s="201"/>
      <c r="DVF814" s="201"/>
      <c r="DVG814" s="201"/>
      <c r="DVH814" s="201"/>
      <c r="DVI814" s="201"/>
      <c r="DVJ814" s="201"/>
      <c r="DVK814" s="201"/>
      <c r="DVL814" s="201"/>
      <c r="DVM814" s="201"/>
      <c r="DVN814" s="201"/>
      <c r="DVO814" s="201"/>
      <c r="DVP814" s="201"/>
      <c r="DVQ814" s="201"/>
      <c r="DVR814" s="201"/>
      <c r="DVS814" s="201"/>
      <c r="DVT814" s="201"/>
      <c r="DVU814" s="201"/>
      <c r="DVV814" s="201"/>
      <c r="DVW814" s="201"/>
      <c r="DVX814" s="201"/>
      <c r="DVY814" s="201"/>
      <c r="DVZ814" s="201"/>
      <c r="DWA814" s="201"/>
      <c r="DWB814" s="201"/>
      <c r="DWC814" s="201"/>
      <c r="DWD814" s="201"/>
      <c r="DWE814" s="201"/>
      <c r="DWF814" s="201"/>
      <c r="DWG814" s="201"/>
      <c r="DWH814" s="201"/>
      <c r="DWI814" s="201"/>
      <c r="DWJ814" s="201"/>
      <c r="DWK814" s="201"/>
      <c r="DWL814" s="201"/>
      <c r="DWM814" s="201"/>
      <c r="DWN814" s="201"/>
      <c r="DWO814" s="201"/>
      <c r="DWP814" s="201"/>
      <c r="DWQ814" s="201"/>
      <c r="DWR814" s="201"/>
      <c r="DWS814" s="201"/>
      <c r="DWT814" s="201"/>
      <c r="DWU814" s="201"/>
      <c r="DWV814" s="201"/>
      <c r="DWW814" s="201"/>
      <c r="DWX814" s="201"/>
      <c r="DWY814" s="201"/>
      <c r="DWZ814" s="201"/>
      <c r="DXA814" s="201"/>
      <c r="DXB814" s="201"/>
      <c r="DXC814" s="201"/>
      <c r="DXD814" s="201"/>
      <c r="DXE814" s="201"/>
      <c r="DXF814" s="201"/>
      <c r="DXG814" s="201"/>
      <c r="DXH814" s="201"/>
      <c r="DXI814" s="201"/>
      <c r="DXJ814" s="201"/>
      <c r="DXK814" s="201"/>
      <c r="DXL814" s="201"/>
      <c r="DXM814" s="201"/>
      <c r="DXN814" s="201"/>
      <c r="DXO814" s="201"/>
      <c r="DXP814" s="201"/>
      <c r="DXQ814" s="201"/>
      <c r="DXR814" s="201"/>
      <c r="DXS814" s="201"/>
      <c r="DXT814" s="201"/>
      <c r="DXU814" s="201"/>
      <c r="DXV814" s="201"/>
      <c r="DXW814" s="201"/>
      <c r="DXX814" s="201"/>
      <c r="DXY814" s="201"/>
      <c r="DXZ814" s="201"/>
      <c r="DYA814" s="201"/>
      <c r="DYB814" s="201"/>
      <c r="DYC814" s="201"/>
      <c r="DYD814" s="201"/>
      <c r="DYE814" s="201"/>
      <c r="DYF814" s="201"/>
      <c r="DYG814" s="201"/>
      <c r="DYH814" s="201"/>
      <c r="DYI814" s="201"/>
      <c r="DYJ814" s="201"/>
      <c r="DYK814" s="201"/>
      <c r="DYL814" s="201"/>
      <c r="DYM814" s="201"/>
      <c r="DYN814" s="201"/>
      <c r="DYO814" s="201"/>
      <c r="DYP814" s="201"/>
      <c r="DYQ814" s="201"/>
      <c r="DYR814" s="201"/>
      <c r="DYS814" s="201"/>
      <c r="DYT814" s="201"/>
      <c r="DYU814" s="201"/>
      <c r="DYV814" s="201"/>
      <c r="DYW814" s="201"/>
      <c r="DYX814" s="201"/>
      <c r="DYY814" s="201"/>
      <c r="DYZ814" s="201"/>
      <c r="DZA814" s="201"/>
      <c r="DZB814" s="201"/>
      <c r="DZC814" s="201"/>
      <c r="DZD814" s="201"/>
      <c r="DZE814" s="201"/>
      <c r="DZF814" s="201"/>
      <c r="DZG814" s="201"/>
      <c r="DZH814" s="201"/>
      <c r="DZI814" s="201"/>
      <c r="DZJ814" s="201"/>
      <c r="DZK814" s="201"/>
      <c r="DZL814" s="201"/>
      <c r="DZM814" s="201"/>
      <c r="DZN814" s="201"/>
      <c r="DZO814" s="201"/>
      <c r="DZP814" s="201"/>
      <c r="DZQ814" s="201"/>
      <c r="DZR814" s="201"/>
      <c r="DZS814" s="201"/>
      <c r="DZT814" s="201"/>
      <c r="DZU814" s="201"/>
      <c r="DZV814" s="201"/>
      <c r="DZW814" s="201"/>
      <c r="DZX814" s="201"/>
      <c r="DZY814" s="201"/>
      <c r="DZZ814" s="201"/>
      <c r="EAA814" s="201"/>
      <c r="EAB814" s="201"/>
      <c r="EAC814" s="201"/>
      <c r="EAD814" s="201"/>
      <c r="EAE814" s="201"/>
      <c r="EAF814" s="201"/>
      <c r="EAG814" s="201"/>
      <c r="EAH814" s="201"/>
      <c r="EAI814" s="201"/>
      <c r="EAJ814" s="201"/>
      <c r="EAK814" s="201"/>
      <c r="EAL814" s="201"/>
      <c r="EAM814" s="201"/>
      <c r="EAN814" s="201"/>
      <c r="EAO814" s="201"/>
      <c r="EAP814" s="201"/>
      <c r="EAQ814" s="201"/>
      <c r="EAR814" s="201"/>
      <c r="EAS814" s="201"/>
      <c r="EAT814" s="201"/>
      <c r="EAU814" s="201"/>
      <c r="EAV814" s="201"/>
      <c r="EAW814" s="201"/>
      <c r="EAX814" s="201"/>
      <c r="EAY814" s="201"/>
      <c r="EAZ814" s="201"/>
      <c r="EBA814" s="201"/>
      <c r="EBB814" s="201"/>
      <c r="EBC814" s="201"/>
      <c r="EBD814" s="201"/>
      <c r="EBE814" s="201"/>
      <c r="EBF814" s="201"/>
      <c r="EBG814" s="201"/>
      <c r="EBH814" s="201"/>
      <c r="EBI814" s="201"/>
      <c r="EBJ814" s="201"/>
      <c r="EBK814" s="201"/>
      <c r="EBL814" s="201"/>
      <c r="EBM814" s="201"/>
      <c r="EBN814" s="201"/>
      <c r="EBO814" s="201"/>
      <c r="EBP814" s="201"/>
      <c r="EBQ814" s="201"/>
      <c r="EBR814" s="201"/>
      <c r="EBS814" s="201"/>
      <c r="EBT814" s="201"/>
      <c r="EBU814" s="201"/>
      <c r="EBV814" s="201"/>
      <c r="EBW814" s="201"/>
      <c r="EBX814" s="201"/>
      <c r="EBY814" s="201"/>
      <c r="EBZ814" s="201"/>
      <c r="ECA814" s="201"/>
      <c r="ECB814" s="201"/>
      <c r="ECC814" s="201"/>
      <c r="ECD814" s="201"/>
      <c r="ECE814" s="201"/>
      <c r="ECF814" s="201"/>
      <c r="ECG814" s="201"/>
      <c r="ECH814" s="201"/>
      <c r="ECI814" s="201"/>
      <c r="ECJ814" s="201"/>
      <c r="ECK814" s="201"/>
      <c r="ECL814" s="201"/>
      <c r="ECM814" s="201"/>
      <c r="ECN814" s="201"/>
      <c r="ECO814" s="201"/>
      <c r="ECP814" s="201"/>
      <c r="ECQ814" s="201"/>
      <c r="ECR814" s="201"/>
      <c r="ECS814" s="201"/>
      <c r="ECT814" s="201"/>
      <c r="ECU814" s="201"/>
      <c r="ECV814" s="201"/>
      <c r="ECW814" s="201"/>
      <c r="ECX814" s="201"/>
      <c r="ECY814" s="201"/>
      <c r="ECZ814" s="201"/>
      <c r="EDA814" s="201"/>
      <c r="EDB814" s="201"/>
      <c r="EDC814" s="201"/>
      <c r="EDD814" s="201"/>
      <c r="EDE814" s="201"/>
      <c r="EDF814" s="201"/>
      <c r="EDG814" s="201"/>
      <c r="EDH814" s="201"/>
      <c r="EDI814" s="201"/>
      <c r="EDJ814" s="201"/>
      <c r="EDK814" s="201"/>
      <c r="EDL814" s="201"/>
      <c r="EDM814" s="201"/>
      <c r="EDN814" s="201"/>
      <c r="EDO814" s="201"/>
      <c r="EDP814" s="201"/>
      <c r="EDQ814" s="201"/>
      <c r="EDR814" s="201"/>
      <c r="EDS814" s="201"/>
      <c r="EDT814" s="201"/>
      <c r="EDU814" s="201"/>
      <c r="EDV814" s="201"/>
      <c r="EDW814" s="201"/>
      <c r="EDX814" s="201"/>
      <c r="EDY814" s="201"/>
      <c r="EDZ814" s="201"/>
      <c r="EEA814" s="201"/>
      <c r="EEB814" s="201"/>
      <c r="EEC814" s="201"/>
      <c r="EED814" s="201"/>
      <c r="EEE814" s="201"/>
      <c r="EEF814" s="201"/>
      <c r="EEG814" s="201"/>
      <c r="EEH814" s="201"/>
      <c r="EEI814" s="201"/>
      <c r="EEJ814" s="201"/>
      <c r="EEK814" s="201"/>
      <c r="EEL814" s="201"/>
      <c r="EEM814" s="201"/>
      <c r="EEN814" s="201"/>
      <c r="EEO814" s="201"/>
      <c r="EEP814" s="201"/>
      <c r="EEQ814" s="201"/>
      <c r="EER814" s="201"/>
      <c r="EES814" s="201"/>
      <c r="EET814" s="201"/>
      <c r="EEU814" s="201"/>
      <c r="EEV814" s="201"/>
      <c r="EEW814" s="201"/>
      <c r="EEX814" s="201"/>
      <c r="EEY814" s="201"/>
      <c r="EEZ814" s="201"/>
      <c r="EFA814" s="201"/>
      <c r="EFB814" s="201"/>
      <c r="EFC814" s="201"/>
      <c r="EFD814" s="201"/>
      <c r="EFE814" s="201"/>
      <c r="EFF814" s="201"/>
      <c r="EFG814" s="201"/>
      <c r="EFH814" s="201"/>
      <c r="EFI814" s="201"/>
      <c r="EFJ814" s="201"/>
      <c r="EFK814" s="201"/>
      <c r="EFL814" s="201"/>
      <c r="EFM814" s="201"/>
      <c r="EFN814" s="201"/>
      <c r="EFO814" s="201"/>
      <c r="EFP814" s="201"/>
      <c r="EFQ814" s="201"/>
      <c r="EFR814" s="201"/>
      <c r="EFS814" s="201"/>
      <c r="EFT814" s="201"/>
      <c r="EFU814" s="201"/>
      <c r="EFV814" s="201"/>
      <c r="EFW814" s="201"/>
      <c r="EFX814" s="201"/>
      <c r="EFY814" s="201"/>
      <c r="EFZ814" s="201"/>
      <c r="EGA814" s="201"/>
      <c r="EGB814" s="201"/>
      <c r="EGC814" s="201"/>
      <c r="EGD814" s="201"/>
      <c r="EGE814" s="201"/>
      <c r="EGF814" s="201"/>
      <c r="EGG814" s="201"/>
      <c r="EGH814" s="201"/>
      <c r="EGI814" s="201"/>
      <c r="EGJ814" s="201"/>
      <c r="EGK814" s="201"/>
      <c r="EGL814" s="201"/>
      <c r="EGM814" s="201"/>
      <c r="EGN814" s="201"/>
      <c r="EGO814" s="201"/>
      <c r="EGP814" s="201"/>
      <c r="EGQ814" s="201"/>
      <c r="EGR814" s="201"/>
      <c r="EGS814" s="201"/>
      <c r="EGT814" s="201"/>
      <c r="EGU814" s="201"/>
      <c r="EGV814" s="201"/>
      <c r="EGW814" s="201"/>
      <c r="EGX814" s="201"/>
      <c r="EGY814" s="201"/>
      <c r="EGZ814" s="201"/>
      <c r="EHA814" s="201"/>
      <c r="EHB814" s="201"/>
      <c r="EHC814" s="201"/>
      <c r="EHD814" s="201"/>
      <c r="EHE814" s="201"/>
      <c r="EHF814" s="201"/>
      <c r="EHG814" s="201"/>
      <c r="EHH814" s="201"/>
      <c r="EHI814" s="201"/>
      <c r="EHJ814" s="201"/>
      <c r="EHK814" s="201"/>
      <c r="EHL814" s="201"/>
      <c r="EHM814" s="201"/>
      <c r="EHN814" s="201"/>
      <c r="EHO814" s="201"/>
      <c r="EHP814" s="201"/>
      <c r="EHQ814" s="201"/>
      <c r="EHR814" s="201"/>
      <c r="EHS814" s="201"/>
      <c r="EHT814" s="201"/>
      <c r="EHU814" s="201"/>
      <c r="EHV814" s="201"/>
      <c r="EHW814" s="201"/>
      <c r="EHX814" s="201"/>
      <c r="EHY814" s="201"/>
      <c r="EHZ814" s="201"/>
      <c r="EIA814" s="201"/>
      <c r="EIB814" s="201"/>
      <c r="EIC814" s="201"/>
      <c r="EID814" s="201"/>
      <c r="EIE814" s="201"/>
      <c r="EIF814" s="201"/>
      <c r="EIG814" s="201"/>
      <c r="EIH814" s="201"/>
      <c r="EII814" s="201"/>
      <c r="EIJ814" s="201"/>
      <c r="EIK814" s="201"/>
      <c r="EIL814" s="201"/>
      <c r="EIM814" s="201"/>
      <c r="EIN814" s="201"/>
      <c r="EIO814" s="201"/>
      <c r="EIP814" s="201"/>
      <c r="EIQ814" s="201"/>
      <c r="EIR814" s="201"/>
      <c r="EIS814" s="201"/>
      <c r="EIT814" s="201"/>
      <c r="EIU814" s="201"/>
      <c r="EIV814" s="201"/>
      <c r="EIW814" s="201"/>
      <c r="EIX814" s="201"/>
      <c r="EIY814" s="201"/>
      <c r="EIZ814" s="201"/>
      <c r="EJA814" s="201"/>
      <c r="EJB814" s="201"/>
      <c r="EJC814" s="201"/>
      <c r="EJD814" s="201"/>
      <c r="EJE814" s="201"/>
      <c r="EJF814" s="201"/>
      <c r="EJG814" s="201"/>
      <c r="EJH814" s="201"/>
      <c r="EJI814" s="201"/>
      <c r="EJJ814" s="201"/>
      <c r="EJK814" s="201"/>
      <c r="EJL814" s="201"/>
      <c r="EJM814" s="201"/>
      <c r="EJN814" s="201"/>
      <c r="EJO814" s="201"/>
      <c r="EJP814" s="201"/>
      <c r="EJQ814" s="201"/>
      <c r="EJR814" s="201"/>
      <c r="EJS814" s="201"/>
      <c r="EJT814" s="201"/>
      <c r="EJU814" s="201"/>
      <c r="EJV814" s="201"/>
      <c r="EJW814" s="201"/>
      <c r="EJX814" s="201"/>
      <c r="EJY814" s="201"/>
      <c r="EJZ814" s="201"/>
      <c r="EKA814" s="201"/>
      <c r="EKB814" s="201"/>
      <c r="EKC814" s="201"/>
      <c r="EKD814" s="201"/>
      <c r="EKE814" s="201"/>
      <c r="EKF814" s="201"/>
      <c r="EKG814" s="201"/>
      <c r="EKH814" s="201"/>
      <c r="EKI814" s="201"/>
      <c r="EKJ814" s="201"/>
      <c r="EKK814" s="201"/>
      <c r="EKL814" s="201"/>
      <c r="EKM814" s="201"/>
      <c r="EKN814" s="201"/>
      <c r="EKO814" s="201"/>
      <c r="EKP814" s="201"/>
      <c r="EKQ814" s="201"/>
      <c r="EKR814" s="201"/>
      <c r="EKS814" s="201"/>
      <c r="EKT814" s="201"/>
      <c r="EKU814" s="201"/>
      <c r="EKV814" s="201"/>
      <c r="EKW814" s="201"/>
      <c r="EKX814" s="201"/>
      <c r="EKY814" s="201"/>
      <c r="EKZ814" s="201"/>
      <c r="ELA814" s="201"/>
      <c r="ELB814" s="201"/>
      <c r="ELC814" s="201"/>
      <c r="ELD814" s="201"/>
      <c r="ELE814" s="201"/>
      <c r="ELF814" s="201"/>
      <c r="ELG814" s="201"/>
      <c r="ELH814" s="201"/>
      <c r="ELI814" s="201"/>
      <c r="ELJ814" s="201"/>
      <c r="ELK814" s="201"/>
      <c r="ELL814" s="201"/>
      <c r="ELM814" s="201"/>
      <c r="ELN814" s="201"/>
      <c r="ELO814" s="201"/>
      <c r="ELP814" s="201"/>
      <c r="ELQ814" s="201"/>
      <c r="ELR814" s="201"/>
      <c r="ELS814" s="201"/>
      <c r="ELT814" s="201"/>
      <c r="ELU814" s="201"/>
      <c r="ELV814" s="201"/>
      <c r="ELW814" s="201"/>
      <c r="ELX814" s="201"/>
      <c r="ELY814" s="201"/>
      <c r="ELZ814" s="201"/>
      <c r="EMA814" s="201"/>
      <c r="EMB814" s="201"/>
      <c r="EMC814" s="201"/>
      <c r="EMD814" s="201"/>
      <c r="EME814" s="201"/>
      <c r="EMF814" s="201"/>
      <c r="EMG814" s="201"/>
      <c r="EMH814" s="201"/>
      <c r="EMI814" s="201"/>
      <c r="EMJ814" s="201"/>
      <c r="EMK814" s="201"/>
      <c r="EML814" s="201"/>
      <c r="EMM814" s="201"/>
      <c r="EMN814" s="201"/>
      <c r="EMO814" s="201"/>
      <c r="EMP814" s="201"/>
      <c r="EMQ814" s="201"/>
      <c r="EMR814" s="201"/>
      <c r="EMS814" s="201"/>
      <c r="EMT814" s="201"/>
      <c r="EMU814" s="201"/>
      <c r="EMV814" s="201"/>
      <c r="EMW814" s="201"/>
      <c r="EMX814" s="201"/>
      <c r="EMY814" s="201"/>
      <c r="EMZ814" s="201"/>
      <c r="ENA814" s="201"/>
      <c r="ENB814" s="201"/>
      <c r="ENC814" s="201"/>
      <c r="END814" s="201"/>
      <c r="ENE814" s="201"/>
      <c r="ENF814" s="201"/>
      <c r="ENG814" s="201"/>
      <c r="ENH814" s="201"/>
      <c r="ENI814" s="201"/>
      <c r="ENJ814" s="201"/>
      <c r="ENK814" s="201"/>
      <c r="ENL814" s="201"/>
      <c r="ENM814" s="201"/>
      <c r="ENN814" s="201"/>
      <c r="ENO814" s="201"/>
      <c r="ENP814" s="201"/>
      <c r="ENQ814" s="201"/>
      <c r="ENR814" s="201"/>
      <c r="ENS814" s="201"/>
      <c r="ENT814" s="201"/>
      <c r="ENU814" s="201"/>
      <c r="ENV814" s="201"/>
      <c r="ENW814" s="201"/>
      <c r="ENX814" s="201"/>
      <c r="ENY814" s="201"/>
      <c r="ENZ814" s="201"/>
      <c r="EOA814" s="201"/>
      <c r="EOB814" s="201"/>
      <c r="EOC814" s="201"/>
      <c r="EOD814" s="201"/>
      <c r="EOE814" s="201"/>
      <c r="EOF814" s="201"/>
      <c r="EOG814" s="201"/>
      <c r="EOH814" s="201"/>
      <c r="EOI814" s="201"/>
      <c r="EOJ814" s="201"/>
      <c r="EOK814" s="201"/>
      <c r="EOL814" s="201"/>
      <c r="EOM814" s="201"/>
      <c r="EON814" s="201"/>
      <c r="EOO814" s="201"/>
      <c r="EOP814" s="201"/>
      <c r="EOQ814" s="201"/>
      <c r="EOR814" s="201"/>
      <c r="EOS814" s="201"/>
      <c r="EOT814" s="201"/>
      <c r="EOU814" s="201"/>
      <c r="EOV814" s="201"/>
      <c r="EOW814" s="201"/>
      <c r="EOX814" s="201"/>
      <c r="EOY814" s="201"/>
      <c r="EOZ814" s="201"/>
      <c r="EPA814" s="201"/>
      <c r="EPB814" s="201"/>
      <c r="EPC814" s="201"/>
      <c r="EPD814" s="201"/>
      <c r="EPE814" s="201"/>
      <c r="EPF814" s="201"/>
      <c r="EPG814" s="201"/>
      <c r="EPH814" s="201"/>
      <c r="EPI814" s="201"/>
      <c r="EPJ814" s="201"/>
      <c r="EPK814" s="201"/>
      <c r="EPL814" s="201"/>
      <c r="EPM814" s="201"/>
      <c r="EPN814" s="201"/>
      <c r="EPO814" s="201"/>
      <c r="EPP814" s="201"/>
      <c r="EPQ814" s="201"/>
      <c r="EPR814" s="201"/>
      <c r="EPS814" s="201"/>
      <c r="EPT814" s="201"/>
      <c r="EPU814" s="201"/>
      <c r="EPV814" s="201"/>
      <c r="EPW814" s="201"/>
      <c r="EPX814" s="201"/>
      <c r="EPY814" s="201"/>
      <c r="EPZ814" s="201"/>
      <c r="EQA814" s="201"/>
      <c r="EQB814" s="201"/>
      <c r="EQC814" s="201"/>
      <c r="EQD814" s="201"/>
      <c r="EQE814" s="201"/>
      <c r="EQF814" s="201"/>
      <c r="EQG814" s="201"/>
      <c r="EQH814" s="201"/>
      <c r="EQI814" s="201"/>
      <c r="EQJ814" s="201"/>
      <c r="EQK814" s="201"/>
      <c r="EQL814" s="201"/>
      <c r="EQM814" s="201"/>
      <c r="EQN814" s="201"/>
      <c r="EQO814" s="201"/>
      <c r="EQP814" s="201"/>
      <c r="EQQ814" s="201"/>
      <c r="EQR814" s="201"/>
      <c r="EQS814" s="201"/>
      <c r="EQT814" s="201"/>
      <c r="EQU814" s="201"/>
      <c r="EQV814" s="201"/>
      <c r="EQW814" s="201"/>
      <c r="EQX814" s="201"/>
      <c r="EQY814" s="201"/>
      <c r="EQZ814" s="201"/>
      <c r="ERA814" s="201"/>
      <c r="ERB814" s="201"/>
      <c r="ERC814" s="201"/>
      <c r="ERD814" s="201"/>
      <c r="ERE814" s="201"/>
      <c r="ERF814" s="201"/>
      <c r="ERG814" s="201"/>
      <c r="ERH814" s="201"/>
      <c r="ERI814" s="201"/>
      <c r="ERJ814" s="201"/>
      <c r="ERK814" s="201"/>
      <c r="ERL814" s="201"/>
      <c r="ERM814" s="201"/>
      <c r="ERN814" s="201"/>
      <c r="ERO814" s="201"/>
      <c r="ERP814" s="201"/>
      <c r="ERQ814" s="201"/>
      <c r="ERR814" s="201"/>
      <c r="ERS814" s="201"/>
      <c r="ERT814" s="201"/>
      <c r="ERU814" s="201"/>
      <c r="ERV814" s="201"/>
      <c r="ERW814" s="201"/>
      <c r="ERX814" s="201"/>
      <c r="ERY814" s="201"/>
      <c r="ERZ814" s="201"/>
      <c r="ESA814" s="201"/>
      <c r="ESB814" s="201"/>
      <c r="ESC814" s="201"/>
      <c r="ESD814" s="201"/>
      <c r="ESE814" s="201"/>
      <c r="ESF814" s="201"/>
      <c r="ESG814" s="201"/>
      <c r="ESH814" s="201"/>
      <c r="ESI814" s="201"/>
      <c r="ESJ814" s="201"/>
      <c r="ESK814" s="201"/>
      <c r="ESL814" s="201"/>
      <c r="ESM814" s="201"/>
      <c r="ESN814" s="201"/>
      <c r="ESO814" s="201"/>
      <c r="ESP814" s="201"/>
      <c r="ESQ814" s="201"/>
      <c r="ESR814" s="201"/>
      <c r="ESS814" s="201"/>
      <c r="EST814" s="201"/>
      <c r="ESU814" s="201"/>
      <c r="ESV814" s="201"/>
      <c r="ESW814" s="201"/>
      <c r="ESX814" s="201"/>
      <c r="ESY814" s="201"/>
      <c r="ESZ814" s="201"/>
      <c r="ETA814" s="201"/>
      <c r="ETB814" s="201"/>
      <c r="ETC814" s="201"/>
      <c r="ETD814" s="201"/>
      <c r="ETE814" s="201"/>
      <c r="ETF814" s="201"/>
      <c r="ETG814" s="201"/>
      <c r="ETH814" s="201"/>
      <c r="ETI814" s="201"/>
      <c r="ETJ814" s="201"/>
      <c r="ETK814" s="201"/>
      <c r="ETL814" s="201"/>
      <c r="ETM814" s="201"/>
      <c r="ETN814" s="201"/>
      <c r="ETO814" s="201"/>
      <c r="ETP814" s="201"/>
      <c r="ETQ814" s="201"/>
      <c r="ETR814" s="201"/>
      <c r="ETS814" s="201"/>
      <c r="ETT814" s="201"/>
      <c r="ETU814" s="201"/>
      <c r="ETV814" s="201"/>
      <c r="ETW814" s="201"/>
      <c r="ETX814" s="201"/>
      <c r="ETY814" s="201"/>
      <c r="ETZ814" s="201"/>
      <c r="EUA814" s="201"/>
      <c r="EUB814" s="201"/>
      <c r="EUC814" s="201"/>
      <c r="EUD814" s="201"/>
      <c r="EUE814" s="201"/>
      <c r="EUF814" s="201"/>
      <c r="EUG814" s="201"/>
      <c r="EUH814" s="201"/>
      <c r="EUI814" s="201"/>
      <c r="EUJ814" s="201"/>
      <c r="EUK814" s="201"/>
      <c r="EUL814" s="201"/>
      <c r="EUM814" s="201"/>
      <c r="EUN814" s="201"/>
      <c r="EUO814" s="201"/>
      <c r="EUP814" s="201"/>
      <c r="EUQ814" s="201"/>
      <c r="EUR814" s="201"/>
      <c r="EUS814" s="201"/>
      <c r="EUT814" s="201"/>
      <c r="EUU814" s="201"/>
      <c r="EUV814" s="201"/>
      <c r="EUW814" s="201"/>
      <c r="EUX814" s="201"/>
      <c r="EUY814" s="201"/>
      <c r="EUZ814" s="201"/>
      <c r="EVA814" s="201"/>
      <c r="EVB814" s="201"/>
      <c r="EVC814" s="201"/>
      <c r="EVD814" s="201"/>
      <c r="EVE814" s="201"/>
      <c r="EVF814" s="201"/>
      <c r="EVG814" s="201"/>
      <c r="EVH814" s="201"/>
      <c r="EVI814" s="201"/>
      <c r="EVJ814" s="201"/>
      <c r="EVK814" s="201"/>
      <c r="EVL814" s="201"/>
      <c r="EVM814" s="201"/>
      <c r="EVN814" s="201"/>
      <c r="EVO814" s="201"/>
      <c r="EVP814" s="201"/>
      <c r="EVQ814" s="201"/>
      <c r="EVR814" s="201"/>
      <c r="EVS814" s="201"/>
      <c r="EVT814" s="201"/>
      <c r="EVU814" s="201"/>
      <c r="EVV814" s="201"/>
      <c r="EVW814" s="201"/>
      <c r="EVX814" s="201"/>
      <c r="EVY814" s="201"/>
      <c r="EVZ814" s="201"/>
      <c r="EWA814" s="201"/>
      <c r="EWB814" s="201"/>
      <c r="EWC814" s="201"/>
      <c r="EWD814" s="201"/>
      <c r="EWE814" s="201"/>
      <c r="EWF814" s="201"/>
      <c r="EWG814" s="201"/>
      <c r="EWH814" s="201"/>
      <c r="EWI814" s="201"/>
      <c r="EWJ814" s="201"/>
      <c r="EWK814" s="201"/>
      <c r="EWL814" s="201"/>
      <c r="EWM814" s="201"/>
      <c r="EWN814" s="201"/>
      <c r="EWO814" s="201"/>
      <c r="EWP814" s="201"/>
      <c r="EWQ814" s="201"/>
      <c r="EWR814" s="201"/>
      <c r="EWS814" s="201"/>
      <c r="EWT814" s="201"/>
      <c r="EWU814" s="201"/>
      <c r="EWV814" s="201"/>
      <c r="EWW814" s="201"/>
      <c r="EWX814" s="201"/>
      <c r="EWY814" s="201"/>
      <c r="EWZ814" s="201"/>
      <c r="EXA814" s="201"/>
      <c r="EXB814" s="201"/>
      <c r="EXC814" s="201"/>
      <c r="EXD814" s="201"/>
      <c r="EXE814" s="201"/>
      <c r="EXF814" s="201"/>
      <c r="EXG814" s="201"/>
      <c r="EXH814" s="201"/>
      <c r="EXI814" s="201"/>
      <c r="EXJ814" s="201"/>
      <c r="EXK814" s="201"/>
      <c r="EXL814" s="201"/>
      <c r="EXM814" s="201"/>
      <c r="EXN814" s="201"/>
      <c r="EXO814" s="201"/>
      <c r="EXP814" s="201"/>
      <c r="EXQ814" s="201"/>
      <c r="EXR814" s="201"/>
      <c r="EXS814" s="201"/>
      <c r="EXT814" s="201"/>
      <c r="EXU814" s="201"/>
      <c r="EXV814" s="201"/>
      <c r="EXW814" s="201"/>
      <c r="EXX814" s="201"/>
      <c r="EXY814" s="201"/>
      <c r="EXZ814" s="201"/>
      <c r="EYA814" s="201"/>
      <c r="EYB814" s="201"/>
      <c r="EYC814" s="201"/>
      <c r="EYD814" s="201"/>
      <c r="EYE814" s="201"/>
      <c r="EYF814" s="201"/>
      <c r="EYG814" s="201"/>
      <c r="EYH814" s="201"/>
      <c r="EYI814" s="201"/>
      <c r="EYJ814" s="201"/>
      <c r="EYK814" s="201"/>
      <c r="EYL814" s="201"/>
      <c r="EYM814" s="201"/>
      <c r="EYN814" s="201"/>
      <c r="EYO814" s="201"/>
      <c r="EYP814" s="201"/>
      <c r="EYQ814" s="201"/>
      <c r="EYR814" s="201"/>
      <c r="EYS814" s="201"/>
      <c r="EYT814" s="201"/>
      <c r="EYU814" s="201"/>
      <c r="EYV814" s="201"/>
      <c r="EYW814" s="201"/>
      <c r="EYX814" s="201"/>
      <c r="EYY814" s="201"/>
      <c r="EYZ814" s="201"/>
      <c r="EZA814" s="201"/>
      <c r="EZB814" s="201"/>
      <c r="EZC814" s="201"/>
      <c r="EZD814" s="201"/>
      <c r="EZE814" s="201"/>
      <c r="EZF814" s="201"/>
      <c r="EZG814" s="201"/>
      <c r="EZH814" s="201"/>
      <c r="EZI814" s="201"/>
      <c r="EZJ814" s="201"/>
      <c r="EZK814" s="201"/>
      <c r="EZL814" s="201"/>
      <c r="EZM814" s="201"/>
      <c r="EZN814" s="201"/>
      <c r="EZO814" s="201"/>
      <c r="EZP814" s="201"/>
      <c r="EZQ814" s="201"/>
      <c r="EZR814" s="201"/>
      <c r="EZS814" s="201"/>
      <c r="EZT814" s="201"/>
      <c r="EZU814" s="201"/>
      <c r="EZV814" s="201"/>
      <c r="EZW814" s="201"/>
      <c r="EZX814" s="201"/>
      <c r="EZY814" s="201"/>
      <c r="EZZ814" s="201"/>
      <c r="FAA814" s="201"/>
      <c r="FAB814" s="201"/>
      <c r="FAC814" s="201"/>
      <c r="FAD814" s="201"/>
      <c r="FAE814" s="201"/>
      <c r="FAF814" s="201"/>
      <c r="FAG814" s="201"/>
      <c r="FAH814" s="201"/>
      <c r="FAI814" s="201"/>
      <c r="FAJ814" s="201"/>
      <c r="FAK814" s="201"/>
      <c r="FAL814" s="201"/>
      <c r="FAM814" s="201"/>
      <c r="FAN814" s="201"/>
      <c r="FAO814" s="201"/>
      <c r="FAP814" s="201"/>
      <c r="FAQ814" s="201"/>
      <c r="FAR814" s="201"/>
      <c r="FAS814" s="201"/>
      <c r="FAT814" s="201"/>
      <c r="FAU814" s="201"/>
      <c r="FAV814" s="201"/>
      <c r="FAW814" s="201"/>
      <c r="FAX814" s="201"/>
      <c r="FAY814" s="201"/>
      <c r="FAZ814" s="201"/>
      <c r="FBA814" s="201"/>
      <c r="FBB814" s="201"/>
      <c r="FBC814" s="201"/>
      <c r="FBD814" s="201"/>
      <c r="FBE814" s="201"/>
      <c r="FBF814" s="201"/>
      <c r="FBG814" s="201"/>
      <c r="FBH814" s="201"/>
      <c r="FBI814" s="201"/>
      <c r="FBJ814" s="201"/>
      <c r="FBK814" s="201"/>
      <c r="FBL814" s="201"/>
      <c r="FBM814" s="201"/>
      <c r="FBN814" s="201"/>
      <c r="FBO814" s="201"/>
      <c r="FBP814" s="201"/>
      <c r="FBQ814" s="201"/>
      <c r="FBR814" s="201"/>
      <c r="FBS814" s="201"/>
      <c r="FBT814" s="201"/>
      <c r="FBU814" s="201"/>
      <c r="FBV814" s="201"/>
      <c r="FBW814" s="201"/>
      <c r="FBX814" s="201"/>
      <c r="FBY814" s="201"/>
      <c r="FBZ814" s="201"/>
      <c r="FCA814" s="201"/>
      <c r="FCB814" s="201"/>
      <c r="FCC814" s="201"/>
      <c r="FCD814" s="201"/>
      <c r="FCE814" s="201"/>
      <c r="FCF814" s="201"/>
      <c r="FCG814" s="201"/>
      <c r="FCH814" s="201"/>
      <c r="FCI814" s="201"/>
      <c r="FCJ814" s="201"/>
      <c r="FCK814" s="201"/>
      <c r="FCL814" s="201"/>
      <c r="FCM814" s="201"/>
      <c r="FCN814" s="201"/>
      <c r="FCO814" s="201"/>
      <c r="FCP814" s="201"/>
      <c r="FCQ814" s="201"/>
      <c r="FCR814" s="201"/>
      <c r="FCS814" s="201"/>
      <c r="FCT814" s="201"/>
      <c r="FCU814" s="201"/>
      <c r="FCV814" s="201"/>
      <c r="FCW814" s="201"/>
      <c r="FCX814" s="201"/>
      <c r="FCY814" s="201"/>
      <c r="FCZ814" s="201"/>
      <c r="FDA814" s="201"/>
      <c r="FDB814" s="201"/>
      <c r="FDC814" s="201"/>
      <c r="FDD814" s="201"/>
      <c r="FDE814" s="201"/>
      <c r="FDF814" s="201"/>
      <c r="FDG814" s="201"/>
      <c r="FDH814" s="201"/>
      <c r="FDI814" s="201"/>
      <c r="FDJ814" s="201"/>
      <c r="FDK814" s="201"/>
      <c r="FDL814" s="201"/>
      <c r="FDM814" s="201"/>
      <c r="FDN814" s="201"/>
      <c r="FDO814" s="201"/>
      <c r="FDP814" s="201"/>
      <c r="FDQ814" s="201"/>
      <c r="FDR814" s="201"/>
      <c r="FDS814" s="201"/>
      <c r="FDT814" s="201"/>
      <c r="FDU814" s="201"/>
      <c r="FDV814" s="201"/>
      <c r="FDW814" s="201"/>
      <c r="FDX814" s="201"/>
      <c r="FDY814" s="201"/>
      <c r="FDZ814" s="201"/>
      <c r="FEA814" s="201"/>
      <c r="FEB814" s="201"/>
      <c r="FEC814" s="201"/>
      <c r="FED814" s="201"/>
      <c r="FEE814" s="201"/>
      <c r="FEF814" s="201"/>
      <c r="FEG814" s="201"/>
      <c r="FEH814" s="201"/>
      <c r="FEI814" s="201"/>
      <c r="FEJ814" s="201"/>
      <c r="FEK814" s="201"/>
      <c r="FEL814" s="201"/>
      <c r="FEM814" s="201"/>
      <c r="FEN814" s="201"/>
      <c r="FEO814" s="201"/>
      <c r="FEP814" s="201"/>
      <c r="FEQ814" s="201"/>
      <c r="FER814" s="201"/>
      <c r="FES814" s="201"/>
      <c r="FET814" s="201"/>
      <c r="FEU814" s="201"/>
      <c r="FEV814" s="201"/>
      <c r="FEW814" s="201"/>
      <c r="FEX814" s="201"/>
      <c r="FEY814" s="201"/>
      <c r="FEZ814" s="201"/>
      <c r="FFA814" s="201"/>
      <c r="FFB814" s="201"/>
      <c r="FFC814" s="201"/>
      <c r="FFD814" s="201"/>
      <c r="FFE814" s="201"/>
      <c r="FFF814" s="201"/>
      <c r="FFG814" s="201"/>
      <c r="FFH814" s="201"/>
      <c r="FFI814" s="201"/>
      <c r="FFJ814" s="201"/>
      <c r="FFK814" s="201"/>
      <c r="FFL814" s="201"/>
      <c r="FFM814" s="201"/>
      <c r="FFN814" s="201"/>
      <c r="FFO814" s="201"/>
      <c r="FFP814" s="201"/>
      <c r="FFQ814" s="201"/>
      <c r="FFR814" s="201"/>
      <c r="FFS814" s="201"/>
      <c r="FFT814" s="201"/>
      <c r="FFU814" s="201"/>
      <c r="FFV814" s="201"/>
      <c r="FFW814" s="201"/>
      <c r="FFX814" s="201"/>
      <c r="FFY814" s="201"/>
      <c r="FFZ814" s="201"/>
      <c r="FGA814" s="201"/>
      <c r="FGB814" s="201"/>
      <c r="FGC814" s="201"/>
      <c r="FGD814" s="201"/>
      <c r="FGE814" s="201"/>
      <c r="FGF814" s="201"/>
      <c r="FGG814" s="201"/>
      <c r="FGH814" s="201"/>
      <c r="FGI814" s="201"/>
      <c r="FGJ814" s="201"/>
      <c r="FGK814" s="201"/>
      <c r="FGL814" s="201"/>
      <c r="FGM814" s="201"/>
      <c r="FGN814" s="201"/>
      <c r="FGO814" s="201"/>
      <c r="FGP814" s="201"/>
      <c r="FGQ814" s="201"/>
      <c r="FGR814" s="201"/>
      <c r="FGS814" s="201"/>
      <c r="FGT814" s="201"/>
      <c r="FGU814" s="201"/>
      <c r="FGV814" s="201"/>
      <c r="FGW814" s="201"/>
      <c r="FGX814" s="201"/>
      <c r="FGY814" s="201"/>
      <c r="FGZ814" s="201"/>
      <c r="FHA814" s="201"/>
      <c r="FHB814" s="201"/>
      <c r="FHC814" s="201"/>
      <c r="FHD814" s="201"/>
      <c r="FHE814" s="201"/>
      <c r="FHF814" s="201"/>
      <c r="FHG814" s="201"/>
      <c r="FHH814" s="201"/>
      <c r="FHI814" s="201"/>
      <c r="FHJ814" s="201"/>
      <c r="FHK814" s="201"/>
      <c r="FHL814" s="201"/>
      <c r="FHM814" s="201"/>
      <c r="FHN814" s="201"/>
      <c r="FHO814" s="201"/>
      <c r="FHP814" s="201"/>
      <c r="FHQ814" s="201"/>
      <c r="FHR814" s="201"/>
      <c r="FHS814" s="201"/>
      <c r="FHT814" s="201"/>
      <c r="FHU814" s="201"/>
      <c r="FHV814" s="201"/>
      <c r="FHW814" s="201"/>
      <c r="FHX814" s="201"/>
      <c r="FHY814" s="201"/>
      <c r="FHZ814" s="201"/>
      <c r="FIA814" s="201"/>
      <c r="FIB814" s="201"/>
      <c r="FIC814" s="201"/>
      <c r="FID814" s="201"/>
      <c r="FIE814" s="201"/>
      <c r="FIF814" s="201"/>
      <c r="FIG814" s="201"/>
      <c r="FIH814" s="201"/>
      <c r="FII814" s="201"/>
      <c r="FIJ814" s="201"/>
      <c r="FIK814" s="201"/>
      <c r="FIL814" s="201"/>
      <c r="FIM814" s="201"/>
      <c r="FIN814" s="201"/>
      <c r="FIO814" s="201"/>
      <c r="FIP814" s="201"/>
      <c r="FIQ814" s="201"/>
      <c r="FIR814" s="201"/>
      <c r="FIS814" s="201"/>
      <c r="FIT814" s="201"/>
      <c r="FIU814" s="201"/>
      <c r="FIV814" s="201"/>
      <c r="FIW814" s="201"/>
      <c r="FIX814" s="201"/>
      <c r="FIY814" s="201"/>
      <c r="FIZ814" s="201"/>
      <c r="FJA814" s="201"/>
      <c r="FJB814" s="201"/>
      <c r="FJC814" s="201"/>
      <c r="FJD814" s="201"/>
      <c r="FJE814" s="201"/>
      <c r="FJF814" s="201"/>
      <c r="FJG814" s="201"/>
      <c r="FJH814" s="201"/>
      <c r="FJI814" s="201"/>
      <c r="FJJ814" s="201"/>
      <c r="FJK814" s="201"/>
      <c r="FJL814" s="201"/>
      <c r="FJM814" s="201"/>
      <c r="FJN814" s="201"/>
      <c r="FJO814" s="201"/>
      <c r="FJP814" s="201"/>
      <c r="FJQ814" s="201"/>
      <c r="FJR814" s="201"/>
      <c r="FJS814" s="201"/>
      <c r="FJT814" s="201"/>
      <c r="FJU814" s="201"/>
      <c r="FJV814" s="201"/>
      <c r="FJW814" s="201"/>
      <c r="FJX814" s="201"/>
      <c r="FJY814" s="201"/>
      <c r="FJZ814" s="201"/>
      <c r="FKA814" s="201"/>
      <c r="FKB814" s="201"/>
      <c r="FKC814" s="201"/>
      <c r="FKD814" s="201"/>
      <c r="FKE814" s="201"/>
      <c r="FKF814" s="201"/>
      <c r="FKG814" s="201"/>
      <c r="FKH814" s="201"/>
      <c r="FKI814" s="201"/>
      <c r="FKJ814" s="201"/>
      <c r="FKK814" s="201"/>
      <c r="FKL814" s="201"/>
      <c r="FKM814" s="201"/>
      <c r="FKN814" s="201"/>
      <c r="FKO814" s="201"/>
      <c r="FKP814" s="201"/>
      <c r="FKQ814" s="201"/>
      <c r="FKR814" s="201"/>
      <c r="FKS814" s="201"/>
      <c r="FKT814" s="201"/>
      <c r="FKU814" s="201"/>
      <c r="FKV814" s="201"/>
      <c r="FKW814" s="201"/>
      <c r="FKX814" s="201"/>
      <c r="FKY814" s="201"/>
      <c r="FKZ814" s="201"/>
      <c r="FLA814" s="201"/>
      <c r="FLB814" s="201"/>
      <c r="FLC814" s="201"/>
      <c r="FLD814" s="201"/>
      <c r="FLE814" s="201"/>
      <c r="FLF814" s="201"/>
      <c r="FLG814" s="201"/>
      <c r="FLH814" s="201"/>
      <c r="FLI814" s="201"/>
      <c r="FLJ814" s="201"/>
      <c r="FLK814" s="201"/>
      <c r="FLL814" s="201"/>
      <c r="FLM814" s="201"/>
      <c r="FLN814" s="201"/>
      <c r="FLO814" s="201"/>
      <c r="FLP814" s="201"/>
      <c r="FLQ814" s="201"/>
      <c r="FLR814" s="201"/>
      <c r="FLS814" s="201"/>
      <c r="FLT814" s="201"/>
      <c r="FLU814" s="201"/>
      <c r="FLV814" s="201"/>
      <c r="FLW814" s="201"/>
      <c r="FLX814" s="201"/>
      <c r="FLY814" s="201"/>
      <c r="FLZ814" s="201"/>
      <c r="FMA814" s="201"/>
      <c r="FMB814" s="201"/>
      <c r="FMC814" s="201"/>
      <c r="FMD814" s="201"/>
      <c r="FME814" s="201"/>
      <c r="FMF814" s="201"/>
      <c r="FMG814" s="201"/>
      <c r="FMH814" s="201"/>
      <c r="FMI814" s="201"/>
      <c r="FMJ814" s="201"/>
      <c r="FMK814" s="201"/>
      <c r="FML814" s="201"/>
      <c r="FMM814" s="201"/>
      <c r="FMN814" s="201"/>
      <c r="FMO814" s="201"/>
      <c r="FMP814" s="201"/>
      <c r="FMQ814" s="201"/>
      <c r="FMR814" s="201"/>
      <c r="FMS814" s="201"/>
      <c r="FMT814" s="201"/>
      <c r="FMU814" s="201"/>
      <c r="FMV814" s="201"/>
      <c r="FMW814" s="201"/>
      <c r="FMX814" s="201"/>
      <c r="FMY814" s="201"/>
      <c r="FMZ814" s="201"/>
      <c r="FNA814" s="201"/>
      <c r="FNB814" s="201"/>
      <c r="FNC814" s="201"/>
      <c r="FND814" s="201"/>
      <c r="FNE814" s="201"/>
      <c r="FNF814" s="201"/>
      <c r="FNG814" s="201"/>
      <c r="FNH814" s="201"/>
      <c r="FNI814" s="201"/>
      <c r="FNJ814" s="201"/>
      <c r="FNK814" s="201"/>
      <c r="FNL814" s="201"/>
      <c r="FNM814" s="201"/>
      <c r="FNN814" s="201"/>
      <c r="FNO814" s="201"/>
      <c r="FNP814" s="201"/>
      <c r="FNQ814" s="201"/>
      <c r="FNR814" s="201"/>
      <c r="FNS814" s="201"/>
      <c r="FNT814" s="201"/>
      <c r="FNU814" s="201"/>
      <c r="FNV814" s="201"/>
      <c r="FNW814" s="201"/>
      <c r="FNX814" s="201"/>
      <c r="FNY814" s="201"/>
      <c r="FNZ814" s="201"/>
      <c r="FOA814" s="201"/>
      <c r="FOB814" s="201"/>
      <c r="FOC814" s="201"/>
      <c r="FOD814" s="201"/>
      <c r="FOE814" s="201"/>
      <c r="FOF814" s="201"/>
      <c r="FOG814" s="201"/>
      <c r="FOH814" s="201"/>
      <c r="FOI814" s="201"/>
      <c r="FOJ814" s="201"/>
      <c r="FOK814" s="201"/>
      <c r="FOL814" s="201"/>
      <c r="FOM814" s="201"/>
      <c r="FON814" s="201"/>
      <c r="FOO814" s="201"/>
      <c r="FOP814" s="201"/>
      <c r="FOQ814" s="201"/>
      <c r="FOR814" s="201"/>
      <c r="FOS814" s="201"/>
      <c r="FOT814" s="201"/>
      <c r="FOU814" s="201"/>
      <c r="FOV814" s="201"/>
      <c r="FOW814" s="201"/>
      <c r="FOX814" s="201"/>
      <c r="FOY814" s="201"/>
      <c r="FOZ814" s="201"/>
      <c r="FPA814" s="201"/>
      <c r="FPB814" s="201"/>
      <c r="FPC814" s="201"/>
      <c r="FPD814" s="201"/>
      <c r="FPE814" s="201"/>
      <c r="FPF814" s="201"/>
      <c r="FPG814" s="201"/>
      <c r="FPH814" s="201"/>
      <c r="FPI814" s="201"/>
      <c r="FPJ814" s="201"/>
      <c r="FPK814" s="201"/>
      <c r="FPL814" s="201"/>
      <c r="FPM814" s="201"/>
      <c r="FPN814" s="201"/>
      <c r="FPO814" s="201"/>
      <c r="FPP814" s="201"/>
      <c r="FPQ814" s="201"/>
      <c r="FPR814" s="201"/>
      <c r="FPS814" s="201"/>
      <c r="FPT814" s="201"/>
      <c r="FPU814" s="201"/>
      <c r="FPV814" s="201"/>
      <c r="FPW814" s="201"/>
      <c r="FPX814" s="201"/>
      <c r="FPY814" s="201"/>
      <c r="FPZ814" s="201"/>
      <c r="FQA814" s="201"/>
      <c r="FQB814" s="201"/>
      <c r="FQC814" s="201"/>
      <c r="FQD814" s="201"/>
      <c r="FQE814" s="201"/>
      <c r="FQF814" s="201"/>
      <c r="FQG814" s="201"/>
      <c r="FQH814" s="201"/>
      <c r="FQI814" s="201"/>
      <c r="FQJ814" s="201"/>
      <c r="FQK814" s="201"/>
      <c r="FQL814" s="201"/>
      <c r="FQM814" s="201"/>
      <c r="FQN814" s="201"/>
      <c r="FQO814" s="201"/>
      <c r="FQP814" s="201"/>
      <c r="FQQ814" s="201"/>
      <c r="FQR814" s="201"/>
      <c r="FQS814" s="201"/>
      <c r="FQT814" s="201"/>
      <c r="FQU814" s="201"/>
      <c r="FQV814" s="201"/>
      <c r="FQW814" s="201"/>
      <c r="FQX814" s="201"/>
      <c r="FQY814" s="201"/>
      <c r="FQZ814" s="201"/>
      <c r="FRA814" s="201"/>
      <c r="FRB814" s="201"/>
      <c r="FRC814" s="201"/>
      <c r="FRD814" s="201"/>
      <c r="FRE814" s="201"/>
      <c r="FRF814" s="201"/>
      <c r="FRG814" s="201"/>
      <c r="FRH814" s="201"/>
      <c r="FRI814" s="201"/>
      <c r="FRJ814" s="201"/>
      <c r="FRK814" s="201"/>
      <c r="FRL814" s="201"/>
      <c r="FRM814" s="201"/>
      <c r="FRN814" s="201"/>
      <c r="FRO814" s="201"/>
      <c r="FRP814" s="201"/>
      <c r="FRQ814" s="201"/>
      <c r="FRR814" s="201"/>
      <c r="FRS814" s="201"/>
      <c r="FRT814" s="201"/>
      <c r="FRU814" s="201"/>
      <c r="FRV814" s="201"/>
      <c r="FRW814" s="201"/>
      <c r="FRX814" s="201"/>
      <c r="FRY814" s="201"/>
      <c r="FRZ814" s="201"/>
      <c r="FSA814" s="201"/>
      <c r="FSB814" s="201"/>
      <c r="FSC814" s="201"/>
      <c r="FSD814" s="201"/>
      <c r="FSE814" s="201"/>
      <c r="FSF814" s="201"/>
      <c r="FSG814" s="201"/>
      <c r="FSH814" s="201"/>
      <c r="FSI814" s="201"/>
      <c r="FSJ814" s="201"/>
      <c r="FSK814" s="201"/>
      <c r="FSL814" s="201"/>
      <c r="FSM814" s="201"/>
      <c r="FSN814" s="201"/>
      <c r="FSO814" s="201"/>
      <c r="FSP814" s="201"/>
      <c r="FSQ814" s="201"/>
      <c r="FSR814" s="201"/>
      <c r="FSS814" s="201"/>
      <c r="FST814" s="201"/>
      <c r="FSU814" s="201"/>
      <c r="FSV814" s="201"/>
      <c r="FSW814" s="201"/>
      <c r="FSX814" s="201"/>
      <c r="FSY814" s="201"/>
      <c r="FSZ814" s="201"/>
      <c r="FTA814" s="201"/>
      <c r="FTB814" s="201"/>
      <c r="FTC814" s="201"/>
      <c r="FTD814" s="201"/>
      <c r="FTE814" s="201"/>
      <c r="FTF814" s="201"/>
      <c r="FTG814" s="201"/>
      <c r="FTH814" s="201"/>
      <c r="FTI814" s="201"/>
      <c r="FTJ814" s="201"/>
      <c r="FTK814" s="201"/>
      <c r="FTL814" s="201"/>
      <c r="FTM814" s="201"/>
      <c r="FTN814" s="201"/>
      <c r="FTO814" s="201"/>
      <c r="FTP814" s="201"/>
      <c r="FTQ814" s="201"/>
      <c r="FTR814" s="201"/>
      <c r="FTS814" s="201"/>
      <c r="FTT814" s="201"/>
      <c r="FTU814" s="201"/>
      <c r="FTV814" s="201"/>
      <c r="FTW814" s="201"/>
      <c r="FTX814" s="201"/>
      <c r="FTY814" s="201"/>
      <c r="FTZ814" s="201"/>
      <c r="FUA814" s="201"/>
      <c r="FUB814" s="201"/>
      <c r="FUC814" s="201"/>
      <c r="FUD814" s="201"/>
      <c r="FUE814" s="201"/>
      <c r="FUF814" s="201"/>
      <c r="FUG814" s="201"/>
      <c r="FUH814" s="201"/>
      <c r="FUI814" s="201"/>
      <c r="FUJ814" s="201"/>
      <c r="FUK814" s="201"/>
      <c r="FUL814" s="201"/>
      <c r="FUM814" s="201"/>
      <c r="FUN814" s="201"/>
      <c r="FUO814" s="201"/>
      <c r="FUP814" s="201"/>
      <c r="FUQ814" s="201"/>
      <c r="FUR814" s="201"/>
      <c r="FUS814" s="201"/>
      <c r="FUT814" s="201"/>
      <c r="FUU814" s="201"/>
      <c r="FUV814" s="201"/>
      <c r="FUW814" s="201"/>
      <c r="FUX814" s="201"/>
      <c r="FUY814" s="201"/>
      <c r="FUZ814" s="201"/>
      <c r="FVA814" s="201"/>
      <c r="FVB814" s="201"/>
      <c r="FVC814" s="201"/>
      <c r="FVD814" s="201"/>
      <c r="FVE814" s="201"/>
      <c r="FVF814" s="201"/>
      <c r="FVG814" s="201"/>
      <c r="FVH814" s="201"/>
      <c r="FVI814" s="201"/>
      <c r="FVJ814" s="201"/>
      <c r="FVK814" s="201"/>
      <c r="FVL814" s="201"/>
      <c r="FVM814" s="201"/>
      <c r="FVN814" s="201"/>
      <c r="FVO814" s="201"/>
      <c r="FVP814" s="201"/>
      <c r="FVQ814" s="201"/>
      <c r="FVR814" s="201"/>
      <c r="FVS814" s="201"/>
      <c r="FVT814" s="201"/>
      <c r="FVU814" s="201"/>
      <c r="FVV814" s="201"/>
      <c r="FVW814" s="201"/>
      <c r="FVX814" s="201"/>
      <c r="FVY814" s="201"/>
      <c r="FVZ814" s="201"/>
      <c r="FWA814" s="201"/>
      <c r="FWB814" s="201"/>
      <c r="FWC814" s="201"/>
      <c r="FWD814" s="201"/>
      <c r="FWE814" s="201"/>
      <c r="FWF814" s="201"/>
      <c r="FWG814" s="201"/>
      <c r="FWH814" s="201"/>
      <c r="FWI814" s="201"/>
      <c r="FWJ814" s="201"/>
      <c r="FWK814" s="201"/>
      <c r="FWL814" s="201"/>
      <c r="FWM814" s="201"/>
      <c r="FWN814" s="201"/>
      <c r="FWO814" s="201"/>
      <c r="FWP814" s="201"/>
      <c r="FWQ814" s="201"/>
      <c r="FWR814" s="201"/>
      <c r="FWS814" s="201"/>
      <c r="FWT814" s="201"/>
      <c r="FWU814" s="201"/>
      <c r="FWV814" s="201"/>
      <c r="FWW814" s="201"/>
      <c r="FWX814" s="201"/>
      <c r="FWY814" s="201"/>
      <c r="FWZ814" s="201"/>
      <c r="FXA814" s="201"/>
      <c r="FXB814" s="201"/>
      <c r="FXC814" s="201"/>
      <c r="FXD814" s="201"/>
      <c r="FXE814" s="201"/>
      <c r="FXF814" s="201"/>
      <c r="FXG814" s="201"/>
      <c r="FXH814" s="201"/>
      <c r="FXI814" s="201"/>
      <c r="FXJ814" s="201"/>
      <c r="FXK814" s="201"/>
      <c r="FXL814" s="201"/>
      <c r="FXM814" s="201"/>
      <c r="FXN814" s="201"/>
      <c r="FXO814" s="201"/>
      <c r="FXP814" s="201"/>
      <c r="FXQ814" s="201"/>
      <c r="FXR814" s="201"/>
      <c r="FXS814" s="201"/>
      <c r="FXT814" s="201"/>
      <c r="FXU814" s="201"/>
      <c r="FXV814" s="201"/>
      <c r="FXW814" s="201"/>
      <c r="FXX814" s="201"/>
      <c r="FXY814" s="201"/>
      <c r="FXZ814" s="201"/>
      <c r="FYA814" s="201"/>
      <c r="FYB814" s="201"/>
      <c r="FYC814" s="201"/>
      <c r="FYD814" s="201"/>
      <c r="FYE814" s="201"/>
      <c r="FYF814" s="201"/>
      <c r="FYG814" s="201"/>
      <c r="FYH814" s="201"/>
      <c r="FYI814" s="201"/>
      <c r="FYJ814" s="201"/>
      <c r="FYK814" s="201"/>
      <c r="FYL814" s="201"/>
      <c r="FYM814" s="201"/>
      <c r="FYN814" s="201"/>
      <c r="FYO814" s="201"/>
      <c r="FYP814" s="201"/>
      <c r="FYQ814" s="201"/>
      <c r="FYR814" s="201"/>
      <c r="FYS814" s="201"/>
      <c r="FYT814" s="201"/>
      <c r="FYU814" s="201"/>
      <c r="FYV814" s="201"/>
      <c r="FYW814" s="201"/>
      <c r="FYX814" s="201"/>
      <c r="FYY814" s="201"/>
      <c r="FYZ814" s="201"/>
      <c r="FZA814" s="201"/>
      <c r="FZB814" s="201"/>
      <c r="FZC814" s="201"/>
      <c r="FZD814" s="201"/>
      <c r="FZE814" s="201"/>
      <c r="FZF814" s="201"/>
      <c r="FZG814" s="201"/>
      <c r="FZH814" s="201"/>
      <c r="FZI814" s="201"/>
      <c r="FZJ814" s="201"/>
      <c r="FZK814" s="201"/>
      <c r="FZL814" s="201"/>
      <c r="FZM814" s="201"/>
      <c r="FZN814" s="201"/>
      <c r="FZO814" s="201"/>
      <c r="FZP814" s="201"/>
      <c r="FZQ814" s="201"/>
      <c r="FZR814" s="201"/>
      <c r="FZS814" s="201"/>
      <c r="FZT814" s="201"/>
      <c r="FZU814" s="201"/>
      <c r="FZV814" s="201"/>
      <c r="FZW814" s="201"/>
      <c r="FZX814" s="201"/>
      <c r="FZY814" s="201"/>
      <c r="FZZ814" s="201"/>
      <c r="GAA814" s="201"/>
      <c r="GAB814" s="201"/>
      <c r="GAC814" s="201"/>
      <c r="GAD814" s="201"/>
      <c r="GAE814" s="201"/>
      <c r="GAF814" s="201"/>
      <c r="GAG814" s="201"/>
      <c r="GAH814" s="201"/>
      <c r="GAI814" s="201"/>
      <c r="GAJ814" s="201"/>
      <c r="GAK814" s="201"/>
      <c r="GAL814" s="201"/>
      <c r="GAM814" s="201"/>
      <c r="GAN814" s="201"/>
      <c r="GAO814" s="201"/>
      <c r="GAP814" s="201"/>
      <c r="GAQ814" s="201"/>
      <c r="GAR814" s="201"/>
      <c r="GAS814" s="201"/>
      <c r="GAT814" s="201"/>
      <c r="GAU814" s="201"/>
      <c r="GAV814" s="201"/>
      <c r="GAW814" s="201"/>
      <c r="GAX814" s="201"/>
      <c r="GAY814" s="201"/>
      <c r="GAZ814" s="201"/>
      <c r="GBA814" s="201"/>
      <c r="GBB814" s="201"/>
      <c r="GBC814" s="201"/>
      <c r="GBD814" s="201"/>
      <c r="GBE814" s="201"/>
      <c r="GBF814" s="201"/>
      <c r="GBG814" s="201"/>
      <c r="GBH814" s="201"/>
      <c r="GBI814" s="201"/>
      <c r="GBJ814" s="201"/>
      <c r="GBK814" s="201"/>
      <c r="GBL814" s="201"/>
      <c r="GBM814" s="201"/>
      <c r="GBN814" s="201"/>
      <c r="GBO814" s="201"/>
      <c r="GBP814" s="201"/>
      <c r="GBQ814" s="201"/>
      <c r="GBR814" s="201"/>
      <c r="GBS814" s="201"/>
      <c r="GBT814" s="201"/>
      <c r="GBU814" s="201"/>
      <c r="GBV814" s="201"/>
      <c r="GBW814" s="201"/>
      <c r="GBX814" s="201"/>
      <c r="GBY814" s="201"/>
      <c r="GBZ814" s="201"/>
      <c r="GCA814" s="201"/>
      <c r="GCB814" s="201"/>
      <c r="GCC814" s="201"/>
      <c r="GCD814" s="201"/>
      <c r="GCE814" s="201"/>
      <c r="GCF814" s="201"/>
      <c r="GCG814" s="201"/>
      <c r="GCH814" s="201"/>
      <c r="GCI814" s="201"/>
      <c r="GCJ814" s="201"/>
      <c r="GCK814" s="201"/>
      <c r="GCL814" s="201"/>
      <c r="GCM814" s="201"/>
      <c r="GCN814" s="201"/>
      <c r="GCO814" s="201"/>
      <c r="GCP814" s="201"/>
      <c r="GCQ814" s="201"/>
      <c r="GCR814" s="201"/>
      <c r="GCS814" s="201"/>
      <c r="GCT814" s="201"/>
      <c r="GCU814" s="201"/>
      <c r="GCV814" s="201"/>
      <c r="GCW814" s="201"/>
      <c r="GCX814" s="201"/>
      <c r="GCY814" s="201"/>
      <c r="GCZ814" s="201"/>
      <c r="GDA814" s="201"/>
      <c r="GDB814" s="201"/>
      <c r="GDC814" s="201"/>
      <c r="GDD814" s="201"/>
      <c r="GDE814" s="201"/>
      <c r="GDF814" s="201"/>
      <c r="GDG814" s="201"/>
      <c r="GDH814" s="201"/>
      <c r="GDI814" s="201"/>
      <c r="GDJ814" s="201"/>
      <c r="GDK814" s="201"/>
      <c r="GDL814" s="201"/>
      <c r="GDM814" s="201"/>
      <c r="GDN814" s="201"/>
      <c r="GDO814" s="201"/>
      <c r="GDP814" s="201"/>
      <c r="GDQ814" s="201"/>
      <c r="GDR814" s="201"/>
      <c r="GDS814" s="201"/>
      <c r="GDT814" s="201"/>
      <c r="GDU814" s="201"/>
      <c r="GDV814" s="201"/>
      <c r="GDW814" s="201"/>
      <c r="GDX814" s="201"/>
      <c r="GDY814" s="201"/>
      <c r="GDZ814" s="201"/>
      <c r="GEA814" s="201"/>
      <c r="GEB814" s="201"/>
      <c r="GEC814" s="201"/>
      <c r="GED814" s="201"/>
      <c r="GEE814" s="201"/>
      <c r="GEF814" s="201"/>
      <c r="GEG814" s="201"/>
      <c r="GEH814" s="201"/>
      <c r="GEI814" s="201"/>
      <c r="GEJ814" s="201"/>
      <c r="GEK814" s="201"/>
      <c r="GEL814" s="201"/>
      <c r="GEM814" s="201"/>
      <c r="GEN814" s="201"/>
      <c r="GEO814" s="201"/>
      <c r="GEP814" s="201"/>
      <c r="GEQ814" s="201"/>
      <c r="GER814" s="201"/>
      <c r="GES814" s="201"/>
      <c r="GET814" s="201"/>
      <c r="GEU814" s="201"/>
      <c r="GEV814" s="201"/>
      <c r="GEW814" s="201"/>
      <c r="GEX814" s="201"/>
      <c r="GEY814" s="201"/>
      <c r="GEZ814" s="201"/>
      <c r="GFA814" s="201"/>
      <c r="GFB814" s="201"/>
      <c r="GFC814" s="201"/>
      <c r="GFD814" s="201"/>
      <c r="GFE814" s="201"/>
      <c r="GFF814" s="201"/>
      <c r="GFG814" s="201"/>
      <c r="GFH814" s="201"/>
      <c r="GFI814" s="201"/>
      <c r="GFJ814" s="201"/>
      <c r="GFK814" s="201"/>
      <c r="GFL814" s="201"/>
      <c r="GFM814" s="201"/>
      <c r="GFN814" s="201"/>
      <c r="GFO814" s="201"/>
      <c r="GFP814" s="201"/>
      <c r="GFQ814" s="201"/>
      <c r="GFR814" s="201"/>
      <c r="GFS814" s="201"/>
      <c r="GFT814" s="201"/>
      <c r="GFU814" s="201"/>
      <c r="GFV814" s="201"/>
      <c r="GFW814" s="201"/>
      <c r="GFX814" s="201"/>
      <c r="GFY814" s="201"/>
      <c r="GFZ814" s="201"/>
      <c r="GGA814" s="201"/>
      <c r="GGB814" s="201"/>
      <c r="GGC814" s="201"/>
      <c r="GGD814" s="201"/>
      <c r="GGE814" s="201"/>
      <c r="GGF814" s="201"/>
      <c r="GGG814" s="201"/>
      <c r="GGH814" s="201"/>
      <c r="GGI814" s="201"/>
      <c r="GGJ814" s="201"/>
      <c r="GGK814" s="201"/>
      <c r="GGL814" s="201"/>
      <c r="GGM814" s="201"/>
      <c r="GGN814" s="201"/>
      <c r="GGO814" s="201"/>
      <c r="GGP814" s="201"/>
      <c r="GGQ814" s="201"/>
      <c r="GGR814" s="201"/>
      <c r="GGS814" s="201"/>
      <c r="GGT814" s="201"/>
      <c r="GGU814" s="201"/>
      <c r="GGV814" s="201"/>
      <c r="GGW814" s="201"/>
      <c r="GGX814" s="201"/>
      <c r="GGY814" s="201"/>
      <c r="GGZ814" s="201"/>
      <c r="GHA814" s="201"/>
      <c r="GHB814" s="201"/>
      <c r="GHC814" s="201"/>
      <c r="GHD814" s="201"/>
      <c r="GHE814" s="201"/>
      <c r="GHF814" s="201"/>
      <c r="GHG814" s="201"/>
      <c r="GHH814" s="201"/>
      <c r="GHI814" s="201"/>
      <c r="GHJ814" s="201"/>
      <c r="GHK814" s="201"/>
      <c r="GHL814" s="201"/>
      <c r="GHM814" s="201"/>
      <c r="GHN814" s="201"/>
      <c r="GHO814" s="201"/>
      <c r="GHP814" s="201"/>
      <c r="GHQ814" s="201"/>
      <c r="GHR814" s="201"/>
      <c r="GHS814" s="201"/>
      <c r="GHT814" s="201"/>
      <c r="GHU814" s="201"/>
      <c r="GHV814" s="201"/>
      <c r="GHW814" s="201"/>
      <c r="GHX814" s="201"/>
      <c r="GHY814" s="201"/>
      <c r="GHZ814" s="201"/>
      <c r="GIA814" s="201"/>
      <c r="GIB814" s="201"/>
      <c r="GIC814" s="201"/>
      <c r="GID814" s="201"/>
      <c r="GIE814" s="201"/>
      <c r="GIF814" s="201"/>
      <c r="GIG814" s="201"/>
      <c r="GIH814" s="201"/>
      <c r="GII814" s="201"/>
      <c r="GIJ814" s="201"/>
      <c r="GIK814" s="201"/>
      <c r="GIL814" s="201"/>
      <c r="GIM814" s="201"/>
      <c r="GIN814" s="201"/>
      <c r="GIO814" s="201"/>
      <c r="GIP814" s="201"/>
      <c r="GIQ814" s="201"/>
      <c r="GIR814" s="201"/>
      <c r="GIS814" s="201"/>
      <c r="GIT814" s="201"/>
      <c r="GIU814" s="201"/>
      <c r="GIV814" s="201"/>
      <c r="GIW814" s="201"/>
      <c r="GIX814" s="201"/>
      <c r="GIY814" s="201"/>
      <c r="GIZ814" s="201"/>
      <c r="GJA814" s="201"/>
      <c r="GJB814" s="201"/>
      <c r="GJC814" s="201"/>
      <c r="GJD814" s="201"/>
      <c r="GJE814" s="201"/>
      <c r="GJF814" s="201"/>
      <c r="GJG814" s="201"/>
      <c r="GJH814" s="201"/>
      <c r="GJI814" s="201"/>
      <c r="GJJ814" s="201"/>
      <c r="GJK814" s="201"/>
      <c r="GJL814" s="201"/>
      <c r="GJM814" s="201"/>
      <c r="GJN814" s="201"/>
      <c r="GJO814" s="201"/>
      <c r="GJP814" s="201"/>
      <c r="GJQ814" s="201"/>
      <c r="GJR814" s="201"/>
      <c r="GJS814" s="201"/>
      <c r="GJT814" s="201"/>
      <c r="GJU814" s="201"/>
      <c r="GJV814" s="201"/>
      <c r="GJW814" s="201"/>
      <c r="GJX814" s="201"/>
      <c r="GJY814" s="201"/>
      <c r="GJZ814" s="201"/>
      <c r="GKA814" s="201"/>
      <c r="GKB814" s="201"/>
      <c r="GKC814" s="201"/>
      <c r="GKD814" s="201"/>
      <c r="GKE814" s="201"/>
      <c r="GKF814" s="201"/>
      <c r="GKG814" s="201"/>
      <c r="GKH814" s="201"/>
      <c r="GKI814" s="201"/>
      <c r="GKJ814" s="201"/>
      <c r="GKK814" s="201"/>
      <c r="GKL814" s="201"/>
      <c r="GKM814" s="201"/>
      <c r="GKN814" s="201"/>
      <c r="GKO814" s="201"/>
      <c r="GKP814" s="201"/>
      <c r="GKQ814" s="201"/>
      <c r="GKR814" s="201"/>
      <c r="GKS814" s="201"/>
      <c r="GKT814" s="201"/>
      <c r="GKU814" s="201"/>
      <c r="GKV814" s="201"/>
      <c r="GKW814" s="201"/>
      <c r="GKX814" s="201"/>
      <c r="GKY814" s="201"/>
      <c r="GKZ814" s="201"/>
      <c r="GLA814" s="201"/>
      <c r="GLB814" s="201"/>
      <c r="GLC814" s="201"/>
      <c r="GLD814" s="201"/>
      <c r="GLE814" s="201"/>
      <c r="GLF814" s="201"/>
      <c r="GLG814" s="201"/>
      <c r="GLH814" s="201"/>
      <c r="GLI814" s="201"/>
      <c r="GLJ814" s="201"/>
      <c r="GLK814" s="201"/>
      <c r="GLL814" s="201"/>
      <c r="GLM814" s="201"/>
      <c r="GLN814" s="201"/>
      <c r="GLO814" s="201"/>
      <c r="GLP814" s="201"/>
      <c r="GLQ814" s="201"/>
      <c r="GLR814" s="201"/>
      <c r="GLS814" s="201"/>
      <c r="GLT814" s="201"/>
      <c r="GLU814" s="201"/>
      <c r="GLV814" s="201"/>
      <c r="GLW814" s="201"/>
      <c r="GLX814" s="201"/>
      <c r="GLY814" s="201"/>
      <c r="GLZ814" s="201"/>
      <c r="GMA814" s="201"/>
      <c r="GMB814" s="201"/>
      <c r="GMC814" s="201"/>
      <c r="GMD814" s="201"/>
      <c r="GME814" s="201"/>
      <c r="GMF814" s="201"/>
      <c r="GMG814" s="201"/>
      <c r="GMH814" s="201"/>
      <c r="GMI814" s="201"/>
      <c r="GMJ814" s="201"/>
      <c r="GMK814" s="201"/>
      <c r="GML814" s="201"/>
      <c r="GMM814" s="201"/>
      <c r="GMN814" s="201"/>
      <c r="GMO814" s="201"/>
      <c r="GMP814" s="201"/>
      <c r="GMQ814" s="201"/>
      <c r="GMR814" s="201"/>
      <c r="GMS814" s="201"/>
      <c r="GMT814" s="201"/>
      <c r="GMU814" s="201"/>
      <c r="GMV814" s="201"/>
      <c r="GMW814" s="201"/>
      <c r="GMX814" s="201"/>
      <c r="GMY814" s="201"/>
      <c r="GMZ814" s="201"/>
      <c r="GNA814" s="201"/>
      <c r="GNB814" s="201"/>
      <c r="GNC814" s="201"/>
      <c r="GND814" s="201"/>
      <c r="GNE814" s="201"/>
      <c r="GNF814" s="201"/>
      <c r="GNG814" s="201"/>
      <c r="GNH814" s="201"/>
      <c r="GNI814" s="201"/>
      <c r="GNJ814" s="201"/>
      <c r="GNK814" s="201"/>
      <c r="GNL814" s="201"/>
      <c r="GNM814" s="201"/>
      <c r="GNN814" s="201"/>
      <c r="GNO814" s="201"/>
      <c r="GNP814" s="201"/>
      <c r="GNQ814" s="201"/>
      <c r="GNR814" s="201"/>
      <c r="GNS814" s="201"/>
      <c r="GNT814" s="201"/>
      <c r="GNU814" s="201"/>
      <c r="GNV814" s="201"/>
      <c r="GNW814" s="201"/>
      <c r="GNX814" s="201"/>
      <c r="GNY814" s="201"/>
      <c r="GNZ814" s="201"/>
      <c r="GOA814" s="201"/>
      <c r="GOB814" s="201"/>
      <c r="GOC814" s="201"/>
      <c r="GOD814" s="201"/>
      <c r="GOE814" s="201"/>
      <c r="GOF814" s="201"/>
      <c r="GOG814" s="201"/>
      <c r="GOH814" s="201"/>
      <c r="GOI814" s="201"/>
      <c r="GOJ814" s="201"/>
      <c r="GOK814" s="201"/>
      <c r="GOL814" s="201"/>
      <c r="GOM814" s="201"/>
      <c r="GON814" s="201"/>
      <c r="GOO814" s="201"/>
      <c r="GOP814" s="201"/>
      <c r="GOQ814" s="201"/>
      <c r="GOR814" s="201"/>
      <c r="GOS814" s="201"/>
      <c r="GOT814" s="201"/>
      <c r="GOU814" s="201"/>
      <c r="GOV814" s="201"/>
      <c r="GOW814" s="201"/>
      <c r="GOX814" s="201"/>
      <c r="GOY814" s="201"/>
      <c r="GOZ814" s="201"/>
      <c r="GPA814" s="201"/>
      <c r="GPB814" s="201"/>
      <c r="GPC814" s="201"/>
      <c r="GPD814" s="201"/>
      <c r="GPE814" s="201"/>
      <c r="GPF814" s="201"/>
      <c r="GPG814" s="201"/>
      <c r="GPH814" s="201"/>
      <c r="GPI814" s="201"/>
      <c r="GPJ814" s="201"/>
      <c r="GPK814" s="201"/>
      <c r="GPL814" s="201"/>
      <c r="GPM814" s="201"/>
      <c r="GPN814" s="201"/>
      <c r="GPO814" s="201"/>
      <c r="GPP814" s="201"/>
      <c r="GPQ814" s="201"/>
      <c r="GPR814" s="201"/>
      <c r="GPS814" s="201"/>
      <c r="GPT814" s="201"/>
      <c r="GPU814" s="201"/>
      <c r="GPV814" s="201"/>
      <c r="GPW814" s="201"/>
      <c r="GPX814" s="201"/>
      <c r="GPY814" s="201"/>
      <c r="GPZ814" s="201"/>
      <c r="GQA814" s="201"/>
      <c r="GQB814" s="201"/>
      <c r="GQC814" s="201"/>
      <c r="GQD814" s="201"/>
      <c r="GQE814" s="201"/>
      <c r="GQF814" s="201"/>
      <c r="GQG814" s="201"/>
      <c r="GQH814" s="201"/>
      <c r="GQI814" s="201"/>
      <c r="GQJ814" s="201"/>
      <c r="GQK814" s="201"/>
      <c r="GQL814" s="201"/>
      <c r="GQM814" s="201"/>
      <c r="GQN814" s="201"/>
      <c r="GQO814" s="201"/>
      <c r="GQP814" s="201"/>
      <c r="GQQ814" s="201"/>
      <c r="GQR814" s="201"/>
      <c r="GQS814" s="201"/>
      <c r="GQT814" s="201"/>
      <c r="GQU814" s="201"/>
      <c r="GQV814" s="201"/>
      <c r="GQW814" s="201"/>
      <c r="GQX814" s="201"/>
      <c r="GQY814" s="201"/>
      <c r="GQZ814" s="201"/>
      <c r="GRA814" s="201"/>
      <c r="GRB814" s="201"/>
      <c r="GRC814" s="201"/>
      <c r="GRD814" s="201"/>
      <c r="GRE814" s="201"/>
      <c r="GRF814" s="201"/>
      <c r="GRG814" s="201"/>
      <c r="GRH814" s="201"/>
      <c r="GRI814" s="201"/>
      <c r="GRJ814" s="201"/>
      <c r="GRK814" s="201"/>
      <c r="GRL814" s="201"/>
      <c r="GRM814" s="201"/>
      <c r="GRN814" s="201"/>
      <c r="GRO814" s="201"/>
      <c r="GRP814" s="201"/>
      <c r="GRQ814" s="201"/>
      <c r="GRR814" s="201"/>
      <c r="GRS814" s="201"/>
      <c r="GRT814" s="201"/>
      <c r="GRU814" s="201"/>
      <c r="GRV814" s="201"/>
      <c r="GRW814" s="201"/>
      <c r="GRX814" s="201"/>
      <c r="GRY814" s="201"/>
      <c r="GRZ814" s="201"/>
      <c r="GSA814" s="201"/>
      <c r="GSB814" s="201"/>
      <c r="GSC814" s="201"/>
      <c r="GSD814" s="201"/>
      <c r="GSE814" s="201"/>
      <c r="GSF814" s="201"/>
      <c r="GSG814" s="201"/>
      <c r="GSH814" s="201"/>
      <c r="GSI814" s="201"/>
      <c r="GSJ814" s="201"/>
      <c r="GSK814" s="201"/>
      <c r="GSL814" s="201"/>
      <c r="GSM814" s="201"/>
      <c r="GSN814" s="201"/>
      <c r="GSO814" s="201"/>
      <c r="GSP814" s="201"/>
      <c r="GSQ814" s="201"/>
      <c r="GSR814" s="201"/>
      <c r="GSS814" s="201"/>
      <c r="GST814" s="201"/>
      <c r="GSU814" s="201"/>
      <c r="GSV814" s="201"/>
      <c r="GSW814" s="201"/>
      <c r="GSX814" s="201"/>
      <c r="GSY814" s="201"/>
      <c r="GSZ814" s="201"/>
      <c r="GTA814" s="201"/>
      <c r="GTB814" s="201"/>
      <c r="GTC814" s="201"/>
      <c r="GTD814" s="201"/>
      <c r="GTE814" s="201"/>
      <c r="GTF814" s="201"/>
      <c r="GTG814" s="201"/>
      <c r="GTH814" s="201"/>
      <c r="GTI814" s="201"/>
      <c r="GTJ814" s="201"/>
      <c r="GTK814" s="201"/>
      <c r="GTL814" s="201"/>
      <c r="GTM814" s="201"/>
      <c r="GTN814" s="201"/>
      <c r="GTO814" s="201"/>
      <c r="GTP814" s="201"/>
      <c r="GTQ814" s="201"/>
      <c r="GTR814" s="201"/>
      <c r="GTS814" s="201"/>
      <c r="GTT814" s="201"/>
      <c r="GTU814" s="201"/>
      <c r="GTV814" s="201"/>
      <c r="GTW814" s="201"/>
      <c r="GTX814" s="201"/>
      <c r="GTY814" s="201"/>
      <c r="GTZ814" s="201"/>
      <c r="GUA814" s="201"/>
      <c r="GUB814" s="201"/>
      <c r="GUC814" s="201"/>
      <c r="GUD814" s="201"/>
      <c r="GUE814" s="201"/>
      <c r="GUF814" s="201"/>
      <c r="GUG814" s="201"/>
      <c r="GUH814" s="201"/>
      <c r="GUI814" s="201"/>
      <c r="GUJ814" s="201"/>
      <c r="GUK814" s="201"/>
      <c r="GUL814" s="201"/>
      <c r="GUM814" s="201"/>
      <c r="GUN814" s="201"/>
      <c r="GUO814" s="201"/>
      <c r="GUP814" s="201"/>
      <c r="GUQ814" s="201"/>
      <c r="GUR814" s="201"/>
      <c r="GUS814" s="201"/>
      <c r="GUT814" s="201"/>
      <c r="GUU814" s="201"/>
      <c r="GUV814" s="201"/>
      <c r="GUW814" s="201"/>
      <c r="GUX814" s="201"/>
      <c r="GUY814" s="201"/>
      <c r="GUZ814" s="201"/>
      <c r="GVA814" s="201"/>
      <c r="GVB814" s="201"/>
      <c r="GVC814" s="201"/>
      <c r="GVD814" s="201"/>
      <c r="GVE814" s="201"/>
      <c r="GVF814" s="201"/>
      <c r="GVG814" s="201"/>
      <c r="GVH814" s="201"/>
      <c r="GVI814" s="201"/>
      <c r="GVJ814" s="201"/>
      <c r="GVK814" s="201"/>
      <c r="GVL814" s="201"/>
      <c r="GVM814" s="201"/>
      <c r="GVN814" s="201"/>
      <c r="GVO814" s="201"/>
      <c r="GVP814" s="201"/>
      <c r="GVQ814" s="201"/>
      <c r="GVR814" s="201"/>
      <c r="GVS814" s="201"/>
      <c r="GVT814" s="201"/>
      <c r="GVU814" s="201"/>
      <c r="GVV814" s="201"/>
      <c r="GVW814" s="201"/>
      <c r="GVX814" s="201"/>
      <c r="GVY814" s="201"/>
      <c r="GVZ814" s="201"/>
      <c r="GWA814" s="201"/>
      <c r="GWB814" s="201"/>
      <c r="GWC814" s="201"/>
      <c r="GWD814" s="201"/>
      <c r="GWE814" s="201"/>
      <c r="GWF814" s="201"/>
      <c r="GWG814" s="201"/>
      <c r="GWH814" s="201"/>
      <c r="GWI814" s="201"/>
      <c r="GWJ814" s="201"/>
      <c r="GWK814" s="201"/>
      <c r="GWL814" s="201"/>
      <c r="GWM814" s="201"/>
      <c r="GWN814" s="201"/>
      <c r="GWO814" s="201"/>
      <c r="GWP814" s="201"/>
      <c r="GWQ814" s="201"/>
      <c r="GWR814" s="201"/>
      <c r="GWS814" s="201"/>
      <c r="GWT814" s="201"/>
      <c r="GWU814" s="201"/>
      <c r="GWV814" s="201"/>
      <c r="GWW814" s="201"/>
      <c r="GWX814" s="201"/>
      <c r="GWY814" s="201"/>
      <c r="GWZ814" s="201"/>
      <c r="GXA814" s="201"/>
      <c r="GXB814" s="201"/>
      <c r="GXC814" s="201"/>
      <c r="GXD814" s="201"/>
      <c r="GXE814" s="201"/>
      <c r="GXF814" s="201"/>
      <c r="GXG814" s="201"/>
      <c r="GXH814" s="201"/>
      <c r="GXI814" s="201"/>
      <c r="GXJ814" s="201"/>
      <c r="GXK814" s="201"/>
      <c r="GXL814" s="201"/>
      <c r="GXM814" s="201"/>
      <c r="GXN814" s="201"/>
      <c r="GXO814" s="201"/>
      <c r="GXP814" s="201"/>
      <c r="GXQ814" s="201"/>
      <c r="GXR814" s="201"/>
      <c r="GXS814" s="201"/>
      <c r="GXT814" s="201"/>
      <c r="GXU814" s="201"/>
      <c r="GXV814" s="201"/>
      <c r="GXW814" s="201"/>
      <c r="GXX814" s="201"/>
      <c r="GXY814" s="201"/>
      <c r="GXZ814" s="201"/>
      <c r="GYA814" s="201"/>
      <c r="GYB814" s="201"/>
      <c r="GYC814" s="201"/>
      <c r="GYD814" s="201"/>
      <c r="GYE814" s="201"/>
      <c r="GYF814" s="201"/>
      <c r="GYG814" s="201"/>
      <c r="GYH814" s="201"/>
      <c r="GYI814" s="201"/>
      <c r="GYJ814" s="201"/>
      <c r="GYK814" s="201"/>
      <c r="GYL814" s="201"/>
      <c r="GYM814" s="201"/>
      <c r="GYN814" s="201"/>
      <c r="GYO814" s="201"/>
      <c r="GYP814" s="201"/>
      <c r="GYQ814" s="201"/>
      <c r="GYR814" s="201"/>
      <c r="GYS814" s="201"/>
      <c r="GYT814" s="201"/>
      <c r="GYU814" s="201"/>
      <c r="GYV814" s="201"/>
      <c r="GYW814" s="201"/>
      <c r="GYX814" s="201"/>
      <c r="GYY814" s="201"/>
      <c r="GYZ814" s="201"/>
      <c r="GZA814" s="201"/>
      <c r="GZB814" s="201"/>
      <c r="GZC814" s="201"/>
      <c r="GZD814" s="201"/>
      <c r="GZE814" s="201"/>
      <c r="GZF814" s="201"/>
      <c r="GZG814" s="201"/>
      <c r="GZH814" s="201"/>
      <c r="GZI814" s="201"/>
      <c r="GZJ814" s="201"/>
      <c r="GZK814" s="201"/>
      <c r="GZL814" s="201"/>
      <c r="GZM814" s="201"/>
      <c r="GZN814" s="201"/>
      <c r="GZO814" s="201"/>
      <c r="GZP814" s="201"/>
      <c r="GZQ814" s="201"/>
      <c r="GZR814" s="201"/>
      <c r="GZS814" s="201"/>
      <c r="GZT814" s="201"/>
      <c r="GZU814" s="201"/>
      <c r="GZV814" s="201"/>
      <c r="GZW814" s="201"/>
      <c r="GZX814" s="201"/>
      <c r="GZY814" s="201"/>
      <c r="GZZ814" s="201"/>
      <c r="HAA814" s="201"/>
      <c r="HAB814" s="201"/>
      <c r="HAC814" s="201"/>
      <c r="HAD814" s="201"/>
      <c r="HAE814" s="201"/>
      <c r="HAF814" s="201"/>
      <c r="HAG814" s="201"/>
      <c r="HAH814" s="201"/>
      <c r="HAI814" s="201"/>
      <c r="HAJ814" s="201"/>
      <c r="HAK814" s="201"/>
      <c r="HAL814" s="201"/>
      <c r="HAM814" s="201"/>
      <c r="HAN814" s="201"/>
      <c r="HAO814" s="201"/>
      <c r="HAP814" s="201"/>
      <c r="HAQ814" s="201"/>
      <c r="HAR814" s="201"/>
      <c r="HAS814" s="201"/>
      <c r="HAT814" s="201"/>
      <c r="HAU814" s="201"/>
      <c r="HAV814" s="201"/>
      <c r="HAW814" s="201"/>
      <c r="HAX814" s="201"/>
      <c r="HAY814" s="201"/>
      <c r="HAZ814" s="201"/>
      <c r="HBA814" s="201"/>
      <c r="HBB814" s="201"/>
      <c r="HBC814" s="201"/>
      <c r="HBD814" s="201"/>
      <c r="HBE814" s="201"/>
      <c r="HBF814" s="201"/>
      <c r="HBG814" s="201"/>
      <c r="HBH814" s="201"/>
      <c r="HBI814" s="201"/>
      <c r="HBJ814" s="201"/>
      <c r="HBK814" s="201"/>
      <c r="HBL814" s="201"/>
      <c r="HBM814" s="201"/>
      <c r="HBN814" s="201"/>
      <c r="HBO814" s="201"/>
      <c r="HBP814" s="201"/>
      <c r="HBQ814" s="201"/>
      <c r="HBR814" s="201"/>
      <c r="HBS814" s="201"/>
      <c r="HBT814" s="201"/>
      <c r="HBU814" s="201"/>
      <c r="HBV814" s="201"/>
      <c r="HBW814" s="201"/>
      <c r="HBX814" s="201"/>
      <c r="HBY814" s="201"/>
      <c r="HBZ814" s="201"/>
      <c r="HCA814" s="201"/>
      <c r="HCB814" s="201"/>
      <c r="HCC814" s="201"/>
      <c r="HCD814" s="201"/>
      <c r="HCE814" s="201"/>
      <c r="HCF814" s="201"/>
      <c r="HCG814" s="201"/>
      <c r="HCH814" s="201"/>
      <c r="HCI814" s="201"/>
      <c r="HCJ814" s="201"/>
      <c r="HCK814" s="201"/>
      <c r="HCL814" s="201"/>
      <c r="HCM814" s="201"/>
      <c r="HCN814" s="201"/>
      <c r="HCO814" s="201"/>
      <c r="HCP814" s="201"/>
      <c r="HCQ814" s="201"/>
      <c r="HCR814" s="201"/>
      <c r="HCS814" s="201"/>
      <c r="HCT814" s="201"/>
      <c r="HCU814" s="201"/>
      <c r="HCV814" s="201"/>
      <c r="HCW814" s="201"/>
      <c r="HCX814" s="201"/>
      <c r="HCY814" s="201"/>
      <c r="HCZ814" s="201"/>
      <c r="HDA814" s="201"/>
      <c r="HDB814" s="201"/>
      <c r="HDC814" s="201"/>
      <c r="HDD814" s="201"/>
      <c r="HDE814" s="201"/>
      <c r="HDF814" s="201"/>
      <c r="HDG814" s="201"/>
      <c r="HDH814" s="201"/>
      <c r="HDI814" s="201"/>
      <c r="HDJ814" s="201"/>
      <c r="HDK814" s="201"/>
      <c r="HDL814" s="201"/>
      <c r="HDM814" s="201"/>
      <c r="HDN814" s="201"/>
      <c r="HDO814" s="201"/>
      <c r="HDP814" s="201"/>
      <c r="HDQ814" s="201"/>
      <c r="HDR814" s="201"/>
      <c r="HDS814" s="201"/>
      <c r="HDT814" s="201"/>
      <c r="HDU814" s="201"/>
      <c r="HDV814" s="201"/>
      <c r="HDW814" s="201"/>
      <c r="HDX814" s="201"/>
      <c r="HDY814" s="201"/>
      <c r="HDZ814" s="201"/>
      <c r="HEA814" s="201"/>
      <c r="HEB814" s="201"/>
      <c r="HEC814" s="201"/>
      <c r="HED814" s="201"/>
      <c r="HEE814" s="201"/>
      <c r="HEF814" s="201"/>
      <c r="HEG814" s="201"/>
      <c r="HEH814" s="201"/>
      <c r="HEI814" s="201"/>
      <c r="HEJ814" s="201"/>
      <c r="HEK814" s="201"/>
      <c r="HEL814" s="201"/>
      <c r="HEM814" s="201"/>
      <c r="HEN814" s="201"/>
      <c r="HEO814" s="201"/>
      <c r="HEP814" s="201"/>
      <c r="HEQ814" s="201"/>
      <c r="HER814" s="201"/>
      <c r="HES814" s="201"/>
      <c r="HET814" s="201"/>
      <c r="HEU814" s="201"/>
      <c r="HEV814" s="201"/>
      <c r="HEW814" s="201"/>
      <c r="HEX814" s="201"/>
      <c r="HEY814" s="201"/>
      <c r="HEZ814" s="201"/>
      <c r="HFA814" s="201"/>
      <c r="HFB814" s="201"/>
      <c r="HFC814" s="201"/>
      <c r="HFD814" s="201"/>
      <c r="HFE814" s="201"/>
      <c r="HFF814" s="201"/>
      <c r="HFG814" s="201"/>
      <c r="HFH814" s="201"/>
      <c r="HFI814" s="201"/>
      <c r="HFJ814" s="201"/>
      <c r="HFK814" s="201"/>
      <c r="HFL814" s="201"/>
      <c r="HFM814" s="201"/>
      <c r="HFN814" s="201"/>
      <c r="HFO814" s="201"/>
      <c r="HFP814" s="201"/>
      <c r="HFQ814" s="201"/>
      <c r="HFR814" s="201"/>
      <c r="HFS814" s="201"/>
      <c r="HFT814" s="201"/>
      <c r="HFU814" s="201"/>
      <c r="HFV814" s="201"/>
      <c r="HFW814" s="201"/>
      <c r="HFX814" s="201"/>
      <c r="HFY814" s="201"/>
      <c r="HFZ814" s="201"/>
      <c r="HGA814" s="201"/>
      <c r="HGB814" s="201"/>
      <c r="HGC814" s="201"/>
      <c r="HGD814" s="201"/>
      <c r="HGE814" s="201"/>
      <c r="HGF814" s="201"/>
      <c r="HGG814" s="201"/>
      <c r="HGH814" s="201"/>
      <c r="HGI814" s="201"/>
      <c r="HGJ814" s="201"/>
      <c r="HGK814" s="201"/>
      <c r="HGL814" s="201"/>
      <c r="HGM814" s="201"/>
      <c r="HGN814" s="201"/>
      <c r="HGO814" s="201"/>
      <c r="HGP814" s="201"/>
      <c r="HGQ814" s="201"/>
      <c r="HGR814" s="201"/>
      <c r="HGS814" s="201"/>
      <c r="HGT814" s="201"/>
      <c r="HGU814" s="201"/>
      <c r="HGV814" s="201"/>
      <c r="HGW814" s="201"/>
      <c r="HGX814" s="201"/>
      <c r="HGY814" s="201"/>
      <c r="HGZ814" s="201"/>
      <c r="HHA814" s="201"/>
      <c r="HHB814" s="201"/>
      <c r="HHC814" s="201"/>
      <c r="HHD814" s="201"/>
      <c r="HHE814" s="201"/>
      <c r="HHF814" s="201"/>
      <c r="HHG814" s="201"/>
      <c r="HHH814" s="201"/>
      <c r="HHI814" s="201"/>
      <c r="HHJ814" s="201"/>
      <c r="HHK814" s="201"/>
      <c r="HHL814" s="201"/>
      <c r="HHM814" s="201"/>
      <c r="HHN814" s="201"/>
      <c r="HHO814" s="201"/>
      <c r="HHP814" s="201"/>
      <c r="HHQ814" s="201"/>
      <c r="HHR814" s="201"/>
      <c r="HHS814" s="201"/>
      <c r="HHT814" s="201"/>
      <c r="HHU814" s="201"/>
      <c r="HHV814" s="201"/>
      <c r="HHW814" s="201"/>
      <c r="HHX814" s="201"/>
      <c r="HHY814" s="201"/>
      <c r="HHZ814" s="201"/>
      <c r="HIA814" s="201"/>
      <c r="HIB814" s="201"/>
      <c r="HIC814" s="201"/>
      <c r="HID814" s="201"/>
      <c r="HIE814" s="201"/>
      <c r="HIF814" s="201"/>
      <c r="HIG814" s="201"/>
      <c r="HIH814" s="201"/>
      <c r="HII814" s="201"/>
      <c r="HIJ814" s="201"/>
      <c r="HIK814" s="201"/>
      <c r="HIL814" s="201"/>
      <c r="HIM814" s="201"/>
      <c r="HIN814" s="201"/>
      <c r="HIO814" s="201"/>
      <c r="HIP814" s="201"/>
      <c r="HIQ814" s="201"/>
      <c r="HIR814" s="201"/>
      <c r="HIS814" s="201"/>
      <c r="HIT814" s="201"/>
      <c r="HIU814" s="201"/>
      <c r="HIV814" s="201"/>
      <c r="HIW814" s="201"/>
      <c r="HIX814" s="201"/>
      <c r="HIY814" s="201"/>
      <c r="HIZ814" s="201"/>
      <c r="HJA814" s="201"/>
      <c r="HJB814" s="201"/>
      <c r="HJC814" s="201"/>
      <c r="HJD814" s="201"/>
      <c r="HJE814" s="201"/>
      <c r="HJF814" s="201"/>
      <c r="HJG814" s="201"/>
      <c r="HJH814" s="201"/>
      <c r="HJI814" s="201"/>
      <c r="HJJ814" s="201"/>
      <c r="HJK814" s="201"/>
      <c r="HJL814" s="201"/>
      <c r="HJM814" s="201"/>
      <c r="HJN814" s="201"/>
      <c r="HJO814" s="201"/>
      <c r="HJP814" s="201"/>
      <c r="HJQ814" s="201"/>
      <c r="HJR814" s="201"/>
      <c r="HJS814" s="201"/>
      <c r="HJT814" s="201"/>
      <c r="HJU814" s="201"/>
      <c r="HJV814" s="201"/>
      <c r="HJW814" s="201"/>
      <c r="HJX814" s="201"/>
      <c r="HJY814" s="201"/>
      <c r="HJZ814" s="201"/>
      <c r="HKA814" s="201"/>
      <c r="HKB814" s="201"/>
      <c r="HKC814" s="201"/>
      <c r="HKD814" s="201"/>
      <c r="HKE814" s="201"/>
      <c r="HKF814" s="201"/>
      <c r="HKG814" s="201"/>
      <c r="HKH814" s="201"/>
      <c r="HKI814" s="201"/>
      <c r="HKJ814" s="201"/>
      <c r="HKK814" s="201"/>
      <c r="HKL814" s="201"/>
      <c r="HKM814" s="201"/>
      <c r="HKN814" s="201"/>
      <c r="HKO814" s="201"/>
      <c r="HKP814" s="201"/>
      <c r="HKQ814" s="201"/>
      <c r="HKR814" s="201"/>
      <c r="HKS814" s="201"/>
      <c r="HKT814" s="201"/>
      <c r="HKU814" s="201"/>
      <c r="HKV814" s="201"/>
      <c r="HKW814" s="201"/>
      <c r="HKX814" s="201"/>
      <c r="HKY814" s="201"/>
      <c r="HKZ814" s="201"/>
      <c r="HLA814" s="201"/>
      <c r="HLB814" s="201"/>
      <c r="HLC814" s="201"/>
      <c r="HLD814" s="201"/>
      <c r="HLE814" s="201"/>
      <c r="HLF814" s="201"/>
      <c r="HLG814" s="201"/>
      <c r="HLH814" s="201"/>
      <c r="HLI814" s="201"/>
      <c r="HLJ814" s="201"/>
      <c r="HLK814" s="201"/>
      <c r="HLL814" s="201"/>
      <c r="HLM814" s="201"/>
      <c r="HLN814" s="201"/>
      <c r="HLO814" s="201"/>
      <c r="HLP814" s="201"/>
      <c r="HLQ814" s="201"/>
      <c r="HLR814" s="201"/>
      <c r="HLS814" s="201"/>
      <c r="HLT814" s="201"/>
      <c r="HLU814" s="201"/>
      <c r="HLV814" s="201"/>
      <c r="HLW814" s="201"/>
      <c r="HLX814" s="201"/>
      <c r="HLY814" s="201"/>
      <c r="HLZ814" s="201"/>
      <c r="HMA814" s="201"/>
      <c r="HMB814" s="201"/>
      <c r="HMC814" s="201"/>
      <c r="HMD814" s="201"/>
      <c r="HME814" s="201"/>
      <c r="HMF814" s="201"/>
      <c r="HMG814" s="201"/>
      <c r="HMH814" s="201"/>
      <c r="HMI814" s="201"/>
      <c r="HMJ814" s="201"/>
      <c r="HMK814" s="201"/>
      <c r="HML814" s="201"/>
      <c r="HMM814" s="201"/>
      <c r="HMN814" s="201"/>
      <c r="HMO814" s="201"/>
      <c r="HMP814" s="201"/>
      <c r="HMQ814" s="201"/>
      <c r="HMR814" s="201"/>
      <c r="HMS814" s="201"/>
      <c r="HMT814" s="201"/>
      <c r="HMU814" s="201"/>
      <c r="HMV814" s="201"/>
      <c r="HMW814" s="201"/>
      <c r="HMX814" s="201"/>
      <c r="HMY814" s="201"/>
      <c r="HMZ814" s="201"/>
      <c r="HNA814" s="201"/>
      <c r="HNB814" s="201"/>
      <c r="HNC814" s="201"/>
      <c r="HND814" s="201"/>
      <c r="HNE814" s="201"/>
      <c r="HNF814" s="201"/>
      <c r="HNG814" s="201"/>
      <c r="HNH814" s="201"/>
      <c r="HNI814" s="201"/>
      <c r="HNJ814" s="201"/>
      <c r="HNK814" s="201"/>
      <c r="HNL814" s="201"/>
      <c r="HNM814" s="201"/>
      <c r="HNN814" s="201"/>
      <c r="HNO814" s="201"/>
      <c r="HNP814" s="201"/>
      <c r="HNQ814" s="201"/>
      <c r="HNR814" s="201"/>
      <c r="HNS814" s="201"/>
      <c r="HNT814" s="201"/>
      <c r="HNU814" s="201"/>
      <c r="HNV814" s="201"/>
      <c r="HNW814" s="201"/>
      <c r="HNX814" s="201"/>
      <c r="HNY814" s="201"/>
      <c r="HNZ814" s="201"/>
      <c r="HOA814" s="201"/>
      <c r="HOB814" s="201"/>
      <c r="HOC814" s="201"/>
      <c r="HOD814" s="201"/>
      <c r="HOE814" s="201"/>
      <c r="HOF814" s="201"/>
      <c r="HOG814" s="201"/>
      <c r="HOH814" s="201"/>
      <c r="HOI814" s="201"/>
      <c r="HOJ814" s="201"/>
      <c r="HOK814" s="201"/>
      <c r="HOL814" s="201"/>
      <c r="HOM814" s="201"/>
      <c r="HON814" s="201"/>
      <c r="HOO814" s="201"/>
      <c r="HOP814" s="201"/>
      <c r="HOQ814" s="201"/>
      <c r="HOR814" s="201"/>
      <c r="HOS814" s="201"/>
      <c r="HOT814" s="201"/>
      <c r="HOU814" s="201"/>
      <c r="HOV814" s="201"/>
      <c r="HOW814" s="201"/>
      <c r="HOX814" s="201"/>
      <c r="HOY814" s="201"/>
      <c r="HOZ814" s="201"/>
      <c r="HPA814" s="201"/>
      <c r="HPB814" s="201"/>
      <c r="HPC814" s="201"/>
      <c r="HPD814" s="201"/>
      <c r="HPE814" s="201"/>
      <c r="HPF814" s="201"/>
      <c r="HPG814" s="201"/>
      <c r="HPH814" s="201"/>
      <c r="HPI814" s="201"/>
      <c r="HPJ814" s="201"/>
      <c r="HPK814" s="201"/>
      <c r="HPL814" s="201"/>
      <c r="HPM814" s="201"/>
      <c r="HPN814" s="201"/>
      <c r="HPO814" s="201"/>
      <c r="HPP814" s="201"/>
      <c r="HPQ814" s="201"/>
      <c r="HPR814" s="201"/>
      <c r="HPS814" s="201"/>
      <c r="HPT814" s="201"/>
      <c r="HPU814" s="201"/>
      <c r="HPV814" s="201"/>
      <c r="HPW814" s="201"/>
      <c r="HPX814" s="201"/>
      <c r="HPY814" s="201"/>
      <c r="HPZ814" s="201"/>
      <c r="HQA814" s="201"/>
      <c r="HQB814" s="201"/>
      <c r="HQC814" s="201"/>
      <c r="HQD814" s="201"/>
      <c r="HQE814" s="201"/>
      <c r="HQF814" s="201"/>
      <c r="HQG814" s="201"/>
      <c r="HQH814" s="201"/>
      <c r="HQI814" s="201"/>
      <c r="HQJ814" s="201"/>
      <c r="HQK814" s="201"/>
      <c r="HQL814" s="201"/>
      <c r="HQM814" s="201"/>
      <c r="HQN814" s="201"/>
      <c r="HQO814" s="201"/>
      <c r="HQP814" s="201"/>
      <c r="HQQ814" s="201"/>
      <c r="HQR814" s="201"/>
      <c r="HQS814" s="201"/>
      <c r="HQT814" s="201"/>
      <c r="HQU814" s="201"/>
      <c r="HQV814" s="201"/>
      <c r="HQW814" s="201"/>
      <c r="HQX814" s="201"/>
      <c r="HQY814" s="201"/>
      <c r="HQZ814" s="201"/>
      <c r="HRA814" s="201"/>
      <c r="HRB814" s="201"/>
      <c r="HRC814" s="201"/>
      <c r="HRD814" s="201"/>
      <c r="HRE814" s="201"/>
      <c r="HRF814" s="201"/>
      <c r="HRG814" s="201"/>
      <c r="HRH814" s="201"/>
      <c r="HRI814" s="201"/>
      <c r="HRJ814" s="201"/>
      <c r="HRK814" s="201"/>
      <c r="HRL814" s="201"/>
      <c r="HRM814" s="201"/>
      <c r="HRN814" s="201"/>
      <c r="HRO814" s="201"/>
      <c r="HRP814" s="201"/>
      <c r="HRQ814" s="201"/>
      <c r="HRR814" s="201"/>
      <c r="HRS814" s="201"/>
      <c r="HRT814" s="201"/>
      <c r="HRU814" s="201"/>
      <c r="HRV814" s="201"/>
      <c r="HRW814" s="201"/>
      <c r="HRX814" s="201"/>
      <c r="HRY814" s="201"/>
      <c r="HRZ814" s="201"/>
      <c r="HSA814" s="201"/>
      <c r="HSB814" s="201"/>
      <c r="HSC814" s="201"/>
      <c r="HSD814" s="201"/>
      <c r="HSE814" s="201"/>
      <c r="HSF814" s="201"/>
      <c r="HSG814" s="201"/>
      <c r="HSH814" s="201"/>
      <c r="HSI814" s="201"/>
      <c r="HSJ814" s="201"/>
      <c r="HSK814" s="201"/>
      <c r="HSL814" s="201"/>
      <c r="HSM814" s="201"/>
      <c r="HSN814" s="201"/>
      <c r="HSO814" s="201"/>
      <c r="HSP814" s="201"/>
      <c r="HSQ814" s="201"/>
      <c r="HSR814" s="201"/>
      <c r="HSS814" s="201"/>
      <c r="HST814" s="201"/>
      <c r="HSU814" s="201"/>
      <c r="HSV814" s="201"/>
      <c r="HSW814" s="201"/>
      <c r="HSX814" s="201"/>
      <c r="HSY814" s="201"/>
      <c r="HSZ814" s="201"/>
      <c r="HTA814" s="201"/>
      <c r="HTB814" s="201"/>
      <c r="HTC814" s="201"/>
      <c r="HTD814" s="201"/>
      <c r="HTE814" s="201"/>
      <c r="HTF814" s="201"/>
      <c r="HTG814" s="201"/>
      <c r="HTH814" s="201"/>
      <c r="HTI814" s="201"/>
      <c r="HTJ814" s="201"/>
      <c r="HTK814" s="201"/>
      <c r="HTL814" s="201"/>
      <c r="HTM814" s="201"/>
      <c r="HTN814" s="201"/>
      <c r="HTO814" s="201"/>
      <c r="HTP814" s="201"/>
      <c r="HTQ814" s="201"/>
      <c r="HTR814" s="201"/>
      <c r="HTS814" s="201"/>
      <c r="HTT814" s="201"/>
      <c r="HTU814" s="201"/>
      <c r="HTV814" s="201"/>
      <c r="HTW814" s="201"/>
      <c r="HTX814" s="201"/>
      <c r="HTY814" s="201"/>
      <c r="HTZ814" s="201"/>
      <c r="HUA814" s="201"/>
      <c r="HUB814" s="201"/>
      <c r="HUC814" s="201"/>
      <c r="HUD814" s="201"/>
      <c r="HUE814" s="201"/>
      <c r="HUF814" s="201"/>
      <c r="HUG814" s="201"/>
      <c r="HUH814" s="201"/>
      <c r="HUI814" s="201"/>
      <c r="HUJ814" s="201"/>
      <c r="HUK814" s="201"/>
      <c r="HUL814" s="201"/>
      <c r="HUM814" s="201"/>
      <c r="HUN814" s="201"/>
      <c r="HUO814" s="201"/>
      <c r="HUP814" s="201"/>
      <c r="HUQ814" s="201"/>
      <c r="HUR814" s="201"/>
      <c r="HUS814" s="201"/>
      <c r="HUT814" s="201"/>
      <c r="HUU814" s="201"/>
      <c r="HUV814" s="201"/>
      <c r="HUW814" s="201"/>
      <c r="HUX814" s="201"/>
      <c r="HUY814" s="201"/>
      <c r="HUZ814" s="201"/>
      <c r="HVA814" s="201"/>
      <c r="HVB814" s="201"/>
      <c r="HVC814" s="201"/>
      <c r="HVD814" s="201"/>
      <c r="HVE814" s="201"/>
      <c r="HVF814" s="201"/>
      <c r="HVG814" s="201"/>
      <c r="HVH814" s="201"/>
      <c r="HVI814" s="201"/>
      <c r="HVJ814" s="201"/>
      <c r="HVK814" s="201"/>
      <c r="HVL814" s="201"/>
      <c r="HVM814" s="201"/>
      <c r="HVN814" s="201"/>
      <c r="HVO814" s="201"/>
      <c r="HVP814" s="201"/>
      <c r="HVQ814" s="201"/>
      <c r="HVR814" s="201"/>
      <c r="HVS814" s="201"/>
      <c r="HVT814" s="201"/>
      <c r="HVU814" s="201"/>
      <c r="HVV814" s="201"/>
      <c r="HVW814" s="201"/>
      <c r="HVX814" s="201"/>
      <c r="HVY814" s="201"/>
      <c r="HVZ814" s="201"/>
      <c r="HWA814" s="201"/>
      <c r="HWB814" s="201"/>
      <c r="HWC814" s="201"/>
      <c r="HWD814" s="201"/>
      <c r="HWE814" s="201"/>
      <c r="HWF814" s="201"/>
      <c r="HWG814" s="201"/>
      <c r="HWH814" s="201"/>
      <c r="HWI814" s="201"/>
      <c r="HWJ814" s="201"/>
      <c r="HWK814" s="201"/>
      <c r="HWL814" s="201"/>
      <c r="HWM814" s="201"/>
      <c r="HWN814" s="201"/>
      <c r="HWO814" s="201"/>
      <c r="HWP814" s="201"/>
      <c r="HWQ814" s="201"/>
      <c r="HWR814" s="201"/>
      <c r="HWS814" s="201"/>
      <c r="HWT814" s="201"/>
      <c r="HWU814" s="201"/>
      <c r="HWV814" s="201"/>
      <c r="HWW814" s="201"/>
      <c r="HWX814" s="201"/>
      <c r="HWY814" s="201"/>
      <c r="HWZ814" s="201"/>
      <c r="HXA814" s="201"/>
      <c r="HXB814" s="201"/>
      <c r="HXC814" s="201"/>
      <c r="HXD814" s="201"/>
      <c r="HXE814" s="201"/>
      <c r="HXF814" s="201"/>
      <c r="HXG814" s="201"/>
      <c r="HXH814" s="201"/>
      <c r="HXI814" s="201"/>
      <c r="HXJ814" s="201"/>
      <c r="HXK814" s="201"/>
      <c r="HXL814" s="201"/>
      <c r="HXM814" s="201"/>
      <c r="HXN814" s="201"/>
      <c r="HXO814" s="201"/>
      <c r="HXP814" s="201"/>
      <c r="HXQ814" s="201"/>
      <c r="HXR814" s="201"/>
      <c r="HXS814" s="201"/>
      <c r="HXT814" s="201"/>
      <c r="HXU814" s="201"/>
      <c r="HXV814" s="201"/>
      <c r="HXW814" s="201"/>
      <c r="HXX814" s="201"/>
      <c r="HXY814" s="201"/>
      <c r="HXZ814" s="201"/>
      <c r="HYA814" s="201"/>
      <c r="HYB814" s="201"/>
      <c r="HYC814" s="201"/>
      <c r="HYD814" s="201"/>
      <c r="HYE814" s="201"/>
      <c r="HYF814" s="201"/>
      <c r="HYG814" s="201"/>
      <c r="HYH814" s="201"/>
      <c r="HYI814" s="201"/>
      <c r="HYJ814" s="201"/>
      <c r="HYK814" s="201"/>
      <c r="HYL814" s="201"/>
      <c r="HYM814" s="201"/>
      <c r="HYN814" s="201"/>
      <c r="HYO814" s="201"/>
      <c r="HYP814" s="201"/>
      <c r="HYQ814" s="201"/>
      <c r="HYR814" s="201"/>
      <c r="HYS814" s="201"/>
      <c r="HYT814" s="201"/>
      <c r="HYU814" s="201"/>
      <c r="HYV814" s="201"/>
      <c r="HYW814" s="201"/>
      <c r="HYX814" s="201"/>
      <c r="HYY814" s="201"/>
      <c r="HYZ814" s="201"/>
      <c r="HZA814" s="201"/>
      <c r="HZB814" s="201"/>
      <c r="HZC814" s="201"/>
      <c r="HZD814" s="201"/>
      <c r="HZE814" s="201"/>
      <c r="HZF814" s="201"/>
      <c r="HZG814" s="201"/>
      <c r="HZH814" s="201"/>
      <c r="HZI814" s="201"/>
      <c r="HZJ814" s="201"/>
      <c r="HZK814" s="201"/>
      <c r="HZL814" s="201"/>
      <c r="HZM814" s="201"/>
      <c r="HZN814" s="201"/>
      <c r="HZO814" s="201"/>
      <c r="HZP814" s="201"/>
      <c r="HZQ814" s="201"/>
      <c r="HZR814" s="201"/>
      <c r="HZS814" s="201"/>
      <c r="HZT814" s="201"/>
      <c r="HZU814" s="201"/>
      <c r="HZV814" s="201"/>
      <c r="HZW814" s="201"/>
      <c r="HZX814" s="201"/>
      <c r="HZY814" s="201"/>
      <c r="HZZ814" s="201"/>
      <c r="IAA814" s="201"/>
      <c r="IAB814" s="201"/>
      <c r="IAC814" s="201"/>
      <c r="IAD814" s="201"/>
      <c r="IAE814" s="201"/>
      <c r="IAF814" s="201"/>
      <c r="IAG814" s="201"/>
      <c r="IAH814" s="201"/>
      <c r="IAI814" s="201"/>
      <c r="IAJ814" s="201"/>
      <c r="IAK814" s="201"/>
      <c r="IAL814" s="201"/>
      <c r="IAM814" s="201"/>
      <c r="IAN814" s="201"/>
      <c r="IAO814" s="201"/>
      <c r="IAP814" s="201"/>
      <c r="IAQ814" s="201"/>
      <c r="IAR814" s="201"/>
      <c r="IAS814" s="201"/>
      <c r="IAT814" s="201"/>
      <c r="IAU814" s="201"/>
      <c r="IAV814" s="201"/>
      <c r="IAW814" s="201"/>
      <c r="IAX814" s="201"/>
      <c r="IAY814" s="201"/>
      <c r="IAZ814" s="201"/>
      <c r="IBA814" s="201"/>
      <c r="IBB814" s="201"/>
      <c r="IBC814" s="201"/>
      <c r="IBD814" s="201"/>
      <c r="IBE814" s="201"/>
      <c r="IBF814" s="201"/>
      <c r="IBG814" s="201"/>
      <c r="IBH814" s="201"/>
      <c r="IBI814" s="201"/>
      <c r="IBJ814" s="201"/>
      <c r="IBK814" s="201"/>
      <c r="IBL814" s="201"/>
      <c r="IBM814" s="201"/>
      <c r="IBN814" s="201"/>
      <c r="IBO814" s="201"/>
      <c r="IBP814" s="201"/>
      <c r="IBQ814" s="201"/>
      <c r="IBR814" s="201"/>
      <c r="IBS814" s="201"/>
      <c r="IBT814" s="201"/>
      <c r="IBU814" s="201"/>
      <c r="IBV814" s="201"/>
      <c r="IBW814" s="201"/>
      <c r="IBX814" s="201"/>
      <c r="IBY814" s="201"/>
      <c r="IBZ814" s="201"/>
      <c r="ICA814" s="201"/>
      <c r="ICB814" s="201"/>
      <c r="ICC814" s="201"/>
      <c r="ICD814" s="201"/>
      <c r="ICE814" s="201"/>
      <c r="ICF814" s="201"/>
      <c r="ICG814" s="201"/>
      <c r="ICH814" s="201"/>
      <c r="ICI814" s="201"/>
      <c r="ICJ814" s="201"/>
      <c r="ICK814" s="201"/>
      <c r="ICL814" s="201"/>
      <c r="ICM814" s="201"/>
      <c r="ICN814" s="201"/>
      <c r="ICO814" s="201"/>
      <c r="ICP814" s="201"/>
      <c r="ICQ814" s="201"/>
      <c r="ICR814" s="201"/>
      <c r="ICS814" s="201"/>
      <c r="ICT814" s="201"/>
      <c r="ICU814" s="201"/>
      <c r="ICV814" s="201"/>
      <c r="ICW814" s="201"/>
      <c r="ICX814" s="201"/>
      <c r="ICY814" s="201"/>
      <c r="ICZ814" s="201"/>
      <c r="IDA814" s="201"/>
      <c r="IDB814" s="201"/>
      <c r="IDC814" s="201"/>
      <c r="IDD814" s="201"/>
      <c r="IDE814" s="201"/>
      <c r="IDF814" s="201"/>
      <c r="IDG814" s="201"/>
      <c r="IDH814" s="201"/>
      <c r="IDI814" s="201"/>
      <c r="IDJ814" s="201"/>
      <c r="IDK814" s="201"/>
      <c r="IDL814" s="201"/>
      <c r="IDM814" s="201"/>
      <c r="IDN814" s="201"/>
      <c r="IDO814" s="201"/>
      <c r="IDP814" s="201"/>
      <c r="IDQ814" s="201"/>
      <c r="IDR814" s="201"/>
      <c r="IDS814" s="201"/>
      <c r="IDT814" s="201"/>
      <c r="IDU814" s="201"/>
      <c r="IDV814" s="201"/>
      <c r="IDW814" s="201"/>
      <c r="IDX814" s="201"/>
      <c r="IDY814" s="201"/>
      <c r="IDZ814" s="201"/>
      <c r="IEA814" s="201"/>
      <c r="IEB814" s="201"/>
      <c r="IEC814" s="201"/>
      <c r="IED814" s="201"/>
      <c r="IEE814" s="201"/>
      <c r="IEF814" s="201"/>
      <c r="IEG814" s="201"/>
      <c r="IEH814" s="201"/>
      <c r="IEI814" s="201"/>
      <c r="IEJ814" s="201"/>
      <c r="IEK814" s="201"/>
      <c r="IEL814" s="201"/>
      <c r="IEM814" s="201"/>
      <c r="IEN814" s="201"/>
      <c r="IEO814" s="201"/>
      <c r="IEP814" s="201"/>
      <c r="IEQ814" s="201"/>
      <c r="IER814" s="201"/>
      <c r="IES814" s="201"/>
      <c r="IET814" s="201"/>
      <c r="IEU814" s="201"/>
      <c r="IEV814" s="201"/>
      <c r="IEW814" s="201"/>
      <c r="IEX814" s="201"/>
      <c r="IEY814" s="201"/>
      <c r="IEZ814" s="201"/>
      <c r="IFA814" s="201"/>
      <c r="IFB814" s="201"/>
      <c r="IFC814" s="201"/>
      <c r="IFD814" s="201"/>
      <c r="IFE814" s="201"/>
      <c r="IFF814" s="201"/>
      <c r="IFG814" s="201"/>
      <c r="IFH814" s="201"/>
      <c r="IFI814" s="201"/>
      <c r="IFJ814" s="201"/>
      <c r="IFK814" s="201"/>
      <c r="IFL814" s="201"/>
      <c r="IFM814" s="201"/>
      <c r="IFN814" s="201"/>
      <c r="IFO814" s="201"/>
      <c r="IFP814" s="201"/>
      <c r="IFQ814" s="201"/>
      <c r="IFR814" s="201"/>
      <c r="IFS814" s="201"/>
      <c r="IFT814" s="201"/>
      <c r="IFU814" s="201"/>
      <c r="IFV814" s="201"/>
      <c r="IFW814" s="201"/>
      <c r="IFX814" s="201"/>
      <c r="IFY814" s="201"/>
      <c r="IFZ814" s="201"/>
      <c r="IGA814" s="201"/>
      <c r="IGB814" s="201"/>
      <c r="IGC814" s="201"/>
      <c r="IGD814" s="201"/>
      <c r="IGE814" s="201"/>
      <c r="IGF814" s="201"/>
      <c r="IGG814" s="201"/>
      <c r="IGH814" s="201"/>
      <c r="IGI814" s="201"/>
      <c r="IGJ814" s="201"/>
      <c r="IGK814" s="201"/>
      <c r="IGL814" s="201"/>
      <c r="IGM814" s="201"/>
      <c r="IGN814" s="201"/>
      <c r="IGO814" s="201"/>
      <c r="IGP814" s="201"/>
      <c r="IGQ814" s="201"/>
      <c r="IGR814" s="201"/>
      <c r="IGS814" s="201"/>
      <c r="IGT814" s="201"/>
      <c r="IGU814" s="201"/>
      <c r="IGV814" s="201"/>
      <c r="IGW814" s="201"/>
      <c r="IGX814" s="201"/>
      <c r="IGY814" s="201"/>
      <c r="IGZ814" s="201"/>
      <c r="IHA814" s="201"/>
      <c r="IHB814" s="201"/>
      <c r="IHC814" s="201"/>
      <c r="IHD814" s="201"/>
      <c r="IHE814" s="201"/>
      <c r="IHF814" s="201"/>
      <c r="IHG814" s="201"/>
      <c r="IHH814" s="201"/>
      <c r="IHI814" s="201"/>
      <c r="IHJ814" s="201"/>
      <c r="IHK814" s="201"/>
      <c r="IHL814" s="201"/>
      <c r="IHM814" s="201"/>
      <c r="IHN814" s="201"/>
      <c r="IHO814" s="201"/>
      <c r="IHP814" s="201"/>
      <c r="IHQ814" s="201"/>
      <c r="IHR814" s="201"/>
      <c r="IHS814" s="201"/>
      <c r="IHT814" s="201"/>
      <c r="IHU814" s="201"/>
      <c r="IHV814" s="201"/>
      <c r="IHW814" s="201"/>
      <c r="IHX814" s="201"/>
      <c r="IHY814" s="201"/>
      <c r="IHZ814" s="201"/>
      <c r="IIA814" s="201"/>
      <c r="IIB814" s="201"/>
      <c r="IIC814" s="201"/>
      <c r="IID814" s="201"/>
      <c r="IIE814" s="201"/>
      <c r="IIF814" s="201"/>
      <c r="IIG814" s="201"/>
      <c r="IIH814" s="201"/>
      <c r="III814" s="201"/>
      <c r="IIJ814" s="201"/>
      <c r="IIK814" s="201"/>
      <c r="IIL814" s="201"/>
      <c r="IIM814" s="201"/>
      <c r="IIN814" s="201"/>
      <c r="IIO814" s="201"/>
      <c r="IIP814" s="201"/>
      <c r="IIQ814" s="201"/>
      <c r="IIR814" s="201"/>
      <c r="IIS814" s="201"/>
      <c r="IIT814" s="201"/>
      <c r="IIU814" s="201"/>
      <c r="IIV814" s="201"/>
      <c r="IIW814" s="201"/>
      <c r="IIX814" s="201"/>
      <c r="IIY814" s="201"/>
      <c r="IIZ814" s="201"/>
      <c r="IJA814" s="201"/>
      <c r="IJB814" s="201"/>
      <c r="IJC814" s="201"/>
      <c r="IJD814" s="201"/>
      <c r="IJE814" s="201"/>
      <c r="IJF814" s="201"/>
      <c r="IJG814" s="201"/>
      <c r="IJH814" s="201"/>
      <c r="IJI814" s="201"/>
      <c r="IJJ814" s="201"/>
      <c r="IJK814" s="201"/>
      <c r="IJL814" s="201"/>
      <c r="IJM814" s="201"/>
      <c r="IJN814" s="201"/>
      <c r="IJO814" s="201"/>
      <c r="IJP814" s="201"/>
      <c r="IJQ814" s="201"/>
      <c r="IJR814" s="201"/>
      <c r="IJS814" s="201"/>
      <c r="IJT814" s="201"/>
      <c r="IJU814" s="201"/>
      <c r="IJV814" s="201"/>
      <c r="IJW814" s="201"/>
      <c r="IJX814" s="201"/>
      <c r="IJY814" s="201"/>
      <c r="IJZ814" s="201"/>
      <c r="IKA814" s="201"/>
      <c r="IKB814" s="201"/>
      <c r="IKC814" s="201"/>
      <c r="IKD814" s="201"/>
      <c r="IKE814" s="201"/>
      <c r="IKF814" s="201"/>
      <c r="IKG814" s="201"/>
      <c r="IKH814" s="201"/>
      <c r="IKI814" s="201"/>
      <c r="IKJ814" s="201"/>
      <c r="IKK814" s="201"/>
      <c r="IKL814" s="201"/>
      <c r="IKM814" s="201"/>
      <c r="IKN814" s="201"/>
      <c r="IKO814" s="201"/>
      <c r="IKP814" s="201"/>
      <c r="IKQ814" s="201"/>
      <c r="IKR814" s="201"/>
      <c r="IKS814" s="201"/>
      <c r="IKT814" s="201"/>
      <c r="IKU814" s="201"/>
      <c r="IKV814" s="201"/>
      <c r="IKW814" s="201"/>
      <c r="IKX814" s="201"/>
      <c r="IKY814" s="201"/>
      <c r="IKZ814" s="201"/>
      <c r="ILA814" s="201"/>
      <c r="ILB814" s="201"/>
      <c r="ILC814" s="201"/>
      <c r="ILD814" s="201"/>
      <c r="ILE814" s="201"/>
      <c r="ILF814" s="201"/>
      <c r="ILG814" s="201"/>
      <c r="ILH814" s="201"/>
      <c r="ILI814" s="201"/>
      <c r="ILJ814" s="201"/>
      <c r="ILK814" s="201"/>
      <c r="ILL814" s="201"/>
      <c r="ILM814" s="201"/>
      <c r="ILN814" s="201"/>
      <c r="ILO814" s="201"/>
      <c r="ILP814" s="201"/>
      <c r="ILQ814" s="201"/>
      <c r="ILR814" s="201"/>
      <c r="ILS814" s="201"/>
      <c r="ILT814" s="201"/>
      <c r="ILU814" s="201"/>
      <c r="ILV814" s="201"/>
      <c r="ILW814" s="201"/>
      <c r="ILX814" s="201"/>
      <c r="ILY814" s="201"/>
      <c r="ILZ814" s="201"/>
      <c r="IMA814" s="201"/>
      <c r="IMB814" s="201"/>
      <c r="IMC814" s="201"/>
      <c r="IMD814" s="201"/>
      <c r="IME814" s="201"/>
      <c r="IMF814" s="201"/>
      <c r="IMG814" s="201"/>
      <c r="IMH814" s="201"/>
      <c r="IMI814" s="201"/>
      <c r="IMJ814" s="201"/>
      <c r="IMK814" s="201"/>
      <c r="IML814" s="201"/>
      <c r="IMM814" s="201"/>
      <c r="IMN814" s="201"/>
      <c r="IMO814" s="201"/>
      <c r="IMP814" s="201"/>
      <c r="IMQ814" s="201"/>
      <c r="IMR814" s="201"/>
      <c r="IMS814" s="201"/>
      <c r="IMT814" s="201"/>
      <c r="IMU814" s="201"/>
      <c r="IMV814" s="201"/>
      <c r="IMW814" s="201"/>
      <c r="IMX814" s="201"/>
      <c r="IMY814" s="201"/>
      <c r="IMZ814" s="201"/>
      <c r="INA814" s="201"/>
      <c r="INB814" s="201"/>
      <c r="INC814" s="201"/>
      <c r="IND814" s="201"/>
      <c r="INE814" s="201"/>
      <c r="INF814" s="201"/>
      <c r="ING814" s="201"/>
      <c r="INH814" s="201"/>
      <c r="INI814" s="201"/>
      <c r="INJ814" s="201"/>
      <c r="INK814" s="201"/>
      <c r="INL814" s="201"/>
      <c r="INM814" s="201"/>
      <c r="INN814" s="201"/>
      <c r="INO814" s="201"/>
      <c r="INP814" s="201"/>
      <c r="INQ814" s="201"/>
      <c r="INR814" s="201"/>
      <c r="INS814" s="201"/>
      <c r="INT814" s="201"/>
      <c r="INU814" s="201"/>
      <c r="INV814" s="201"/>
      <c r="INW814" s="201"/>
      <c r="INX814" s="201"/>
      <c r="INY814" s="201"/>
      <c r="INZ814" s="201"/>
      <c r="IOA814" s="201"/>
      <c r="IOB814" s="201"/>
      <c r="IOC814" s="201"/>
      <c r="IOD814" s="201"/>
      <c r="IOE814" s="201"/>
      <c r="IOF814" s="201"/>
      <c r="IOG814" s="201"/>
      <c r="IOH814" s="201"/>
      <c r="IOI814" s="201"/>
      <c r="IOJ814" s="201"/>
      <c r="IOK814" s="201"/>
      <c r="IOL814" s="201"/>
      <c r="IOM814" s="201"/>
      <c r="ION814" s="201"/>
      <c r="IOO814" s="201"/>
      <c r="IOP814" s="201"/>
      <c r="IOQ814" s="201"/>
      <c r="IOR814" s="201"/>
      <c r="IOS814" s="201"/>
      <c r="IOT814" s="201"/>
      <c r="IOU814" s="201"/>
      <c r="IOV814" s="201"/>
      <c r="IOW814" s="201"/>
      <c r="IOX814" s="201"/>
      <c r="IOY814" s="201"/>
      <c r="IOZ814" s="201"/>
      <c r="IPA814" s="201"/>
      <c r="IPB814" s="201"/>
      <c r="IPC814" s="201"/>
      <c r="IPD814" s="201"/>
      <c r="IPE814" s="201"/>
      <c r="IPF814" s="201"/>
      <c r="IPG814" s="201"/>
      <c r="IPH814" s="201"/>
      <c r="IPI814" s="201"/>
      <c r="IPJ814" s="201"/>
      <c r="IPK814" s="201"/>
      <c r="IPL814" s="201"/>
      <c r="IPM814" s="201"/>
      <c r="IPN814" s="201"/>
      <c r="IPO814" s="201"/>
      <c r="IPP814" s="201"/>
      <c r="IPQ814" s="201"/>
      <c r="IPR814" s="201"/>
      <c r="IPS814" s="201"/>
      <c r="IPT814" s="201"/>
      <c r="IPU814" s="201"/>
      <c r="IPV814" s="201"/>
      <c r="IPW814" s="201"/>
      <c r="IPX814" s="201"/>
      <c r="IPY814" s="201"/>
      <c r="IPZ814" s="201"/>
      <c r="IQA814" s="201"/>
      <c r="IQB814" s="201"/>
      <c r="IQC814" s="201"/>
      <c r="IQD814" s="201"/>
      <c r="IQE814" s="201"/>
      <c r="IQF814" s="201"/>
      <c r="IQG814" s="201"/>
      <c r="IQH814" s="201"/>
      <c r="IQI814" s="201"/>
      <c r="IQJ814" s="201"/>
      <c r="IQK814" s="201"/>
      <c r="IQL814" s="201"/>
      <c r="IQM814" s="201"/>
      <c r="IQN814" s="201"/>
      <c r="IQO814" s="201"/>
      <c r="IQP814" s="201"/>
      <c r="IQQ814" s="201"/>
      <c r="IQR814" s="201"/>
      <c r="IQS814" s="201"/>
      <c r="IQT814" s="201"/>
      <c r="IQU814" s="201"/>
      <c r="IQV814" s="201"/>
      <c r="IQW814" s="201"/>
      <c r="IQX814" s="201"/>
      <c r="IQY814" s="201"/>
      <c r="IQZ814" s="201"/>
      <c r="IRA814" s="201"/>
      <c r="IRB814" s="201"/>
      <c r="IRC814" s="201"/>
      <c r="IRD814" s="201"/>
      <c r="IRE814" s="201"/>
      <c r="IRF814" s="201"/>
      <c r="IRG814" s="201"/>
      <c r="IRH814" s="201"/>
      <c r="IRI814" s="201"/>
      <c r="IRJ814" s="201"/>
      <c r="IRK814" s="201"/>
      <c r="IRL814" s="201"/>
      <c r="IRM814" s="201"/>
      <c r="IRN814" s="201"/>
      <c r="IRO814" s="201"/>
      <c r="IRP814" s="201"/>
      <c r="IRQ814" s="201"/>
      <c r="IRR814" s="201"/>
      <c r="IRS814" s="201"/>
      <c r="IRT814" s="201"/>
      <c r="IRU814" s="201"/>
      <c r="IRV814" s="201"/>
      <c r="IRW814" s="201"/>
      <c r="IRX814" s="201"/>
      <c r="IRY814" s="201"/>
      <c r="IRZ814" s="201"/>
      <c r="ISA814" s="201"/>
      <c r="ISB814" s="201"/>
      <c r="ISC814" s="201"/>
      <c r="ISD814" s="201"/>
      <c r="ISE814" s="201"/>
      <c r="ISF814" s="201"/>
      <c r="ISG814" s="201"/>
      <c r="ISH814" s="201"/>
      <c r="ISI814" s="201"/>
      <c r="ISJ814" s="201"/>
      <c r="ISK814" s="201"/>
      <c r="ISL814" s="201"/>
      <c r="ISM814" s="201"/>
      <c r="ISN814" s="201"/>
      <c r="ISO814" s="201"/>
      <c r="ISP814" s="201"/>
      <c r="ISQ814" s="201"/>
      <c r="ISR814" s="201"/>
      <c r="ISS814" s="201"/>
      <c r="IST814" s="201"/>
      <c r="ISU814" s="201"/>
      <c r="ISV814" s="201"/>
      <c r="ISW814" s="201"/>
      <c r="ISX814" s="201"/>
      <c r="ISY814" s="201"/>
      <c r="ISZ814" s="201"/>
      <c r="ITA814" s="201"/>
      <c r="ITB814" s="201"/>
      <c r="ITC814" s="201"/>
      <c r="ITD814" s="201"/>
      <c r="ITE814" s="201"/>
      <c r="ITF814" s="201"/>
      <c r="ITG814" s="201"/>
      <c r="ITH814" s="201"/>
      <c r="ITI814" s="201"/>
      <c r="ITJ814" s="201"/>
      <c r="ITK814" s="201"/>
      <c r="ITL814" s="201"/>
      <c r="ITM814" s="201"/>
      <c r="ITN814" s="201"/>
      <c r="ITO814" s="201"/>
      <c r="ITP814" s="201"/>
      <c r="ITQ814" s="201"/>
      <c r="ITR814" s="201"/>
      <c r="ITS814" s="201"/>
      <c r="ITT814" s="201"/>
      <c r="ITU814" s="201"/>
      <c r="ITV814" s="201"/>
      <c r="ITW814" s="201"/>
      <c r="ITX814" s="201"/>
      <c r="ITY814" s="201"/>
      <c r="ITZ814" s="201"/>
      <c r="IUA814" s="201"/>
      <c r="IUB814" s="201"/>
      <c r="IUC814" s="201"/>
      <c r="IUD814" s="201"/>
      <c r="IUE814" s="201"/>
      <c r="IUF814" s="201"/>
      <c r="IUG814" s="201"/>
      <c r="IUH814" s="201"/>
      <c r="IUI814" s="201"/>
      <c r="IUJ814" s="201"/>
      <c r="IUK814" s="201"/>
      <c r="IUL814" s="201"/>
      <c r="IUM814" s="201"/>
      <c r="IUN814" s="201"/>
      <c r="IUO814" s="201"/>
      <c r="IUP814" s="201"/>
      <c r="IUQ814" s="201"/>
      <c r="IUR814" s="201"/>
      <c r="IUS814" s="201"/>
      <c r="IUT814" s="201"/>
      <c r="IUU814" s="201"/>
      <c r="IUV814" s="201"/>
      <c r="IUW814" s="201"/>
      <c r="IUX814" s="201"/>
      <c r="IUY814" s="201"/>
      <c r="IUZ814" s="201"/>
      <c r="IVA814" s="201"/>
      <c r="IVB814" s="201"/>
      <c r="IVC814" s="201"/>
      <c r="IVD814" s="201"/>
      <c r="IVE814" s="201"/>
      <c r="IVF814" s="201"/>
      <c r="IVG814" s="201"/>
      <c r="IVH814" s="201"/>
      <c r="IVI814" s="201"/>
      <c r="IVJ814" s="201"/>
      <c r="IVK814" s="201"/>
      <c r="IVL814" s="201"/>
      <c r="IVM814" s="201"/>
      <c r="IVN814" s="201"/>
      <c r="IVO814" s="201"/>
      <c r="IVP814" s="201"/>
      <c r="IVQ814" s="201"/>
      <c r="IVR814" s="201"/>
      <c r="IVS814" s="201"/>
      <c r="IVT814" s="201"/>
      <c r="IVU814" s="201"/>
      <c r="IVV814" s="201"/>
      <c r="IVW814" s="201"/>
      <c r="IVX814" s="201"/>
      <c r="IVY814" s="201"/>
      <c r="IVZ814" s="201"/>
      <c r="IWA814" s="201"/>
      <c r="IWB814" s="201"/>
      <c r="IWC814" s="201"/>
      <c r="IWD814" s="201"/>
      <c r="IWE814" s="201"/>
      <c r="IWF814" s="201"/>
      <c r="IWG814" s="201"/>
      <c r="IWH814" s="201"/>
      <c r="IWI814" s="201"/>
      <c r="IWJ814" s="201"/>
      <c r="IWK814" s="201"/>
      <c r="IWL814" s="201"/>
      <c r="IWM814" s="201"/>
      <c r="IWN814" s="201"/>
      <c r="IWO814" s="201"/>
      <c r="IWP814" s="201"/>
      <c r="IWQ814" s="201"/>
      <c r="IWR814" s="201"/>
      <c r="IWS814" s="201"/>
      <c r="IWT814" s="201"/>
      <c r="IWU814" s="201"/>
      <c r="IWV814" s="201"/>
      <c r="IWW814" s="201"/>
      <c r="IWX814" s="201"/>
      <c r="IWY814" s="201"/>
      <c r="IWZ814" s="201"/>
      <c r="IXA814" s="201"/>
      <c r="IXB814" s="201"/>
      <c r="IXC814" s="201"/>
      <c r="IXD814" s="201"/>
      <c r="IXE814" s="201"/>
      <c r="IXF814" s="201"/>
      <c r="IXG814" s="201"/>
      <c r="IXH814" s="201"/>
      <c r="IXI814" s="201"/>
      <c r="IXJ814" s="201"/>
      <c r="IXK814" s="201"/>
      <c r="IXL814" s="201"/>
      <c r="IXM814" s="201"/>
      <c r="IXN814" s="201"/>
      <c r="IXO814" s="201"/>
      <c r="IXP814" s="201"/>
      <c r="IXQ814" s="201"/>
      <c r="IXR814" s="201"/>
      <c r="IXS814" s="201"/>
      <c r="IXT814" s="201"/>
      <c r="IXU814" s="201"/>
      <c r="IXV814" s="201"/>
      <c r="IXW814" s="201"/>
      <c r="IXX814" s="201"/>
      <c r="IXY814" s="201"/>
      <c r="IXZ814" s="201"/>
      <c r="IYA814" s="201"/>
      <c r="IYB814" s="201"/>
      <c r="IYC814" s="201"/>
      <c r="IYD814" s="201"/>
      <c r="IYE814" s="201"/>
      <c r="IYF814" s="201"/>
      <c r="IYG814" s="201"/>
      <c r="IYH814" s="201"/>
      <c r="IYI814" s="201"/>
      <c r="IYJ814" s="201"/>
      <c r="IYK814" s="201"/>
      <c r="IYL814" s="201"/>
      <c r="IYM814" s="201"/>
      <c r="IYN814" s="201"/>
      <c r="IYO814" s="201"/>
      <c r="IYP814" s="201"/>
      <c r="IYQ814" s="201"/>
      <c r="IYR814" s="201"/>
      <c r="IYS814" s="201"/>
      <c r="IYT814" s="201"/>
      <c r="IYU814" s="201"/>
      <c r="IYV814" s="201"/>
      <c r="IYW814" s="201"/>
      <c r="IYX814" s="201"/>
      <c r="IYY814" s="201"/>
      <c r="IYZ814" s="201"/>
      <c r="IZA814" s="201"/>
      <c r="IZB814" s="201"/>
      <c r="IZC814" s="201"/>
      <c r="IZD814" s="201"/>
      <c r="IZE814" s="201"/>
      <c r="IZF814" s="201"/>
      <c r="IZG814" s="201"/>
      <c r="IZH814" s="201"/>
      <c r="IZI814" s="201"/>
      <c r="IZJ814" s="201"/>
      <c r="IZK814" s="201"/>
      <c r="IZL814" s="201"/>
      <c r="IZM814" s="201"/>
      <c r="IZN814" s="201"/>
      <c r="IZO814" s="201"/>
      <c r="IZP814" s="201"/>
      <c r="IZQ814" s="201"/>
      <c r="IZR814" s="201"/>
      <c r="IZS814" s="201"/>
      <c r="IZT814" s="201"/>
      <c r="IZU814" s="201"/>
      <c r="IZV814" s="201"/>
      <c r="IZW814" s="201"/>
      <c r="IZX814" s="201"/>
      <c r="IZY814" s="201"/>
      <c r="IZZ814" s="201"/>
      <c r="JAA814" s="201"/>
      <c r="JAB814" s="201"/>
      <c r="JAC814" s="201"/>
      <c r="JAD814" s="201"/>
      <c r="JAE814" s="201"/>
      <c r="JAF814" s="201"/>
      <c r="JAG814" s="201"/>
      <c r="JAH814" s="201"/>
      <c r="JAI814" s="201"/>
      <c r="JAJ814" s="201"/>
      <c r="JAK814" s="201"/>
      <c r="JAL814" s="201"/>
      <c r="JAM814" s="201"/>
      <c r="JAN814" s="201"/>
      <c r="JAO814" s="201"/>
      <c r="JAP814" s="201"/>
      <c r="JAQ814" s="201"/>
      <c r="JAR814" s="201"/>
      <c r="JAS814" s="201"/>
      <c r="JAT814" s="201"/>
      <c r="JAU814" s="201"/>
      <c r="JAV814" s="201"/>
      <c r="JAW814" s="201"/>
      <c r="JAX814" s="201"/>
      <c r="JAY814" s="201"/>
      <c r="JAZ814" s="201"/>
      <c r="JBA814" s="201"/>
      <c r="JBB814" s="201"/>
      <c r="JBC814" s="201"/>
      <c r="JBD814" s="201"/>
      <c r="JBE814" s="201"/>
      <c r="JBF814" s="201"/>
      <c r="JBG814" s="201"/>
      <c r="JBH814" s="201"/>
      <c r="JBI814" s="201"/>
      <c r="JBJ814" s="201"/>
      <c r="JBK814" s="201"/>
      <c r="JBL814" s="201"/>
      <c r="JBM814" s="201"/>
      <c r="JBN814" s="201"/>
      <c r="JBO814" s="201"/>
      <c r="JBP814" s="201"/>
      <c r="JBQ814" s="201"/>
      <c r="JBR814" s="201"/>
      <c r="JBS814" s="201"/>
      <c r="JBT814" s="201"/>
      <c r="JBU814" s="201"/>
      <c r="JBV814" s="201"/>
      <c r="JBW814" s="201"/>
      <c r="JBX814" s="201"/>
      <c r="JBY814" s="201"/>
      <c r="JBZ814" s="201"/>
      <c r="JCA814" s="201"/>
      <c r="JCB814" s="201"/>
      <c r="JCC814" s="201"/>
      <c r="JCD814" s="201"/>
      <c r="JCE814" s="201"/>
      <c r="JCF814" s="201"/>
      <c r="JCG814" s="201"/>
      <c r="JCH814" s="201"/>
      <c r="JCI814" s="201"/>
      <c r="JCJ814" s="201"/>
      <c r="JCK814" s="201"/>
      <c r="JCL814" s="201"/>
      <c r="JCM814" s="201"/>
      <c r="JCN814" s="201"/>
      <c r="JCO814" s="201"/>
      <c r="JCP814" s="201"/>
      <c r="JCQ814" s="201"/>
      <c r="JCR814" s="201"/>
      <c r="JCS814" s="201"/>
      <c r="JCT814" s="201"/>
      <c r="JCU814" s="201"/>
      <c r="JCV814" s="201"/>
      <c r="JCW814" s="201"/>
      <c r="JCX814" s="201"/>
      <c r="JCY814" s="201"/>
      <c r="JCZ814" s="201"/>
      <c r="JDA814" s="201"/>
      <c r="JDB814" s="201"/>
      <c r="JDC814" s="201"/>
      <c r="JDD814" s="201"/>
      <c r="JDE814" s="201"/>
      <c r="JDF814" s="201"/>
      <c r="JDG814" s="201"/>
      <c r="JDH814" s="201"/>
      <c r="JDI814" s="201"/>
      <c r="JDJ814" s="201"/>
      <c r="JDK814" s="201"/>
      <c r="JDL814" s="201"/>
      <c r="JDM814" s="201"/>
      <c r="JDN814" s="201"/>
      <c r="JDO814" s="201"/>
      <c r="JDP814" s="201"/>
      <c r="JDQ814" s="201"/>
      <c r="JDR814" s="201"/>
      <c r="JDS814" s="201"/>
      <c r="JDT814" s="201"/>
      <c r="JDU814" s="201"/>
      <c r="JDV814" s="201"/>
      <c r="JDW814" s="201"/>
      <c r="JDX814" s="201"/>
      <c r="JDY814" s="201"/>
      <c r="JDZ814" s="201"/>
      <c r="JEA814" s="201"/>
      <c r="JEB814" s="201"/>
      <c r="JEC814" s="201"/>
      <c r="JED814" s="201"/>
      <c r="JEE814" s="201"/>
      <c r="JEF814" s="201"/>
      <c r="JEG814" s="201"/>
      <c r="JEH814" s="201"/>
      <c r="JEI814" s="201"/>
      <c r="JEJ814" s="201"/>
      <c r="JEK814" s="201"/>
      <c r="JEL814" s="201"/>
      <c r="JEM814" s="201"/>
      <c r="JEN814" s="201"/>
      <c r="JEO814" s="201"/>
      <c r="JEP814" s="201"/>
      <c r="JEQ814" s="201"/>
      <c r="JER814" s="201"/>
      <c r="JES814" s="201"/>
      <c r="JET814" s="201"/>
      <c r="JEU814" s="201"/>
      <c r="JEV814" s="201"/>
      <c r="JEW814" s="201"/>
      <c r="JEX814" s="201"/>
      <c r="JEY814" s="201"/>
      <c r="JEZ814" s="201"/>
      <c r="JFA814" s="201"/>
      <c r="JFB814" s="201"/>
      <c r="JFC814" s="201"/>
      <c r="JFD814" s="201"/>
      <c r="JFE814" s="201"/>
      <c r="JFF814" s="201"/>
      <c r="JFG814" s="201"/>
      <c r="JFH814" s="201"/>
      <c r="JFI814" s="201"/>
      <c r="JFJ814" s="201"/>
      <c r="JFK814" s="201"/>
      <c r="JFL814" s="201"/>
      <c r="JFM814" s="201"/>
      <c r="JFN814" s="201"/>
      <c r="JFO814" s="201"/>
      <c r="JFP814" s="201"/>
      <c r="JFQ814" s="201"/>
      <c r="JFR814" s="201"/>
      <c r="JFS814" s="201"/>
      <c r="JFT814" s="201"/>
      <c r="JFU814" s="201"/>
      <c r="JFV814" s="201"/>
      <c r="JFW814" s="201"/>
      <c r="JFX814" s="201"/>
      <c r="JFY814" s="201"/>
      <c r="JFZ814" s="201"/>
      <c r="JGA814" s="201"/>
      <c r="JGB814" s="201"/>
      <c r="JGC814" s="201"/>
      <c r="JGD814" s="201"/>
      <c r="JGE814" s="201"/>
      <c r="JGF814" s="201"/>
      <c r="JGG814" s="201"/>
      <c r="JGH814" s="201"/>
      <c r="JGI814" s="201"/>
      <c r="JGJ814" s="201"/>
      <c r="JGK814" s="201"/>
      <c r="JGL814" s="201"/>
      <c r="JGM814" s="201"/>
      <c r="JGN814" s="201"/>
      <c r="JGO814" s="201"/>
      <c r="JGP814" s="201"/>
      <c r="JGQ814" s="201"/>
      <c r="JGR814" s="201"/>
      <c r="JGS814" s="201"/>
      <c r="JGT814" s="201"/>
      <c r="JGU814" s="201"/>
      <c r="JGV814" s="201"/>
      <c r="JGW814" s="201"/>
      <c r="JGX814" s="201"/>
      <c r="JGY814" s="201"/>
      <c r="JGZ814" s="201"/>
      <c r="JHA814" s="201"/>
      <c r="JHB814" s="201"/>
      <c r="JHC814" s="201"/>
      <c r="JHD814" s="201"/>
      <c r="JHE814" s="201"/>
      <c r="JHF814" s="201"/>
      <c r="JHG814" s="201"/>
      <c r="JHH814" s="201"/>
      <c r="JHI814" s="201"/>
      <c r="JHJ814" s="201"/>
      <c r="JHK814" s="201"/>
      <c r="JHL814" s="201"/>
      <c r="JHM814" s="201"/>
      <c r="JHN814" s="201"/>
      <c r="JHO814" s="201"/>
      <c r="JHP814" s="201"/>
      <c r="JHQ814" s="201"/>
      <c r="JHR814" s="201"/>
      <c r="JHS814" s="201"/>
      <c r="JHT814" s="201"/>
      <c r="JHU814" s="201"/>
      <c r="JHV814" s="201"/>
      <c r="JHW814" s="201"/>
      <c r="JHX814" s="201"/>
      <c r="JHY814" s="201"/>
      <c r="JHZ814" s="201"/>
      <c r="JIA814" s="201"/>
      <c r="JIB814" s="201"/>
      <c r="JIC814" s="201"/>
      <c r="JID814" s="201"/>
      <c r="JIE814" s="201"/>
      <c r="JIF814" s="201"/>
      <c r="JIG814" s="201"/>
      <c r="JIH814" s="201"/>
      <c r="JII814" s="201"/>
      <c r="JIJ814" s="201"/>
      <c r="JIK814" s="201"/>
      <c r="JIL814" s="201"/>
      <c r="JIM814" s="201"/>
      <c r="JIN814" s="201"/>
      <c r="JIO814" s="201"/>
      <c r="JIP814" s="201"/>
      <c r="JIQ814" s="201"/>
      <c r="JIR814" s="201"/>
      <c r="JIS814" s="201"/>
      <c r="JIT814" s="201"/>
      <c r="JIU814" s="201"/>
      <c r="JIV814" s="201"/>
      <c r="JIW814" s="201"/>
      <c r="JIX814" s="201"/>
      <c r="JIY814" s="201"/>
      <c r="JIZ814" s="201"/>
      <c r="JJA814" s="201"/>
      <c r="JJB814" s="201"/>
      <c r="JJC814" s="201"/>
      <c r="JJD814" s="201"/>
      <c r="JJE814" s="201"/>
      <c r="JJF814" s="201"/>
      <c r="JJG814" s="201"/>
      <c r="JJH814" s="201"/>
      <c r="JJI814" s="201"/>
      <c r="JJJ814" s="201"/>
      <c r="JJK814" s="201"/>
      <c r="JJL814" s="201"/>
      <c r="JJM814" s="201"/>
      <c r="JJN814" s="201"/>
      <c r="JJO814" s="201"/>
      <c r="JJP814" s="201"/>
      <c r="JJQ814" s="201"/>
      <c r="JJR814" s="201"/>
      <c r="JJS814" s="201"/>
      <c r="JJT814" s="201"/>
      <c r="JJU814" s="201"/>
      <c r="JJV814" s="201"/>
      <c r="JJW814" s="201"/>
      <c r="JJX814" s="201"/>
      <c r="JJY814" s="201"/>
      <c r="JJZ814" s="201"/>
      <c r="JKA814" s="201"/>
      <c r="JKB814" s="201"/>
      <c r="JKC814" s="201"/>
      <c r="JKD814" s="201"/>
      <c r="JKE814" s="201"/>
      <c r="JKF814" s="201"/>
      <c r="JKG814" s="201"/>
      <c r="JKH814" s="201"/>
      <c r="JKI814" s="201"/>
      <c r="JKJ814" s="201"/>
      <c r="JKK814" s="201"/>
      <c r="JKL814" s="201"/>
      <c r="JKM814" s="201"/>
      <c r="JKN814" s="201"/>
      <c r="JKO814" s="201"/>
      <c r="JKP814" s="201"/>
      <c r="JKQ814" s="201"/>
      <c r="JKR814" s="201"/>
      <c r="JKS814" s="201"/>
      <c r="JKT814" s="201"/>
      <c r="JKU814" s="201"/>
      <c r="JKV814" s="201"/>
      <c r="JKW814" s="201"/>
      <c r="JKX814" s="201"/>
      <c r="JKY814" s="201"/>
      <c r="JKZ814" s="201"/>
      <c r="JLA814" s="201"/>
      <c r="JLB814" s="201"/>
      <c r="JLC814" s="201"/>
      <c r="JLD814" s="201"/>
      <c r="JLE814" s="201"/>
      <c r="JLF814" s="201"/>
      <c r="JLG814" s="201"/>
      <c r="JLH814" s="201"/>
      <c r="JLI814" s="201"/>
      <c r="JLJ814" s="201"/>
      <c r="JLK814" s="201"/>
      <c r="JLL814" s="201"/>
      <c r="JLM814" s="201"/>
      <c r="JLN814" s="201"/>
      <c r="JLO814" s="201"/>
      <c r="JLP814" s="201"/>
      <c r="JLQ814" s="201"/>
      <c r="JLR814" s="201"/>
      <c r="JLS814" s="201"/>
      <c r="JLT814" s="201"/>
      <c r="JLU814" s="201"/>
      <c r="JLV814" s="201"/>
      <c r="JLW814" s="201"/>
      <c r="JLX814" s="201"/>
      <c r="JLY814" s="201"/>
      <c r="JLZ814" s="201"/>
      <c r="JMA814" s="201"/>
      <c r="JMB814" s="201"/>
      <c r="JMC814" s="201"/>
      <c r="JMD814" s="201"/>
      <c r="JME814" s="201"/>
      <c r="JMF814" s="201"/>
      <c r="JMG814" s="201"/>
      <c r="JMH814" s="201"/>
      <c r="JMI814" s="201"/>
      <c r="JMJ814" s="201"/>
      <c r="JMK814" s="201"/>
      <c r="JML814" s="201"/>
      <c r="JMM814" s="201"/>
      <c r="JMN814" s="201"/>
      <c r="JMO814" s="201"/>
      <c r="JMP814" s="201"/>
      <c r="JMQ814" s="201"/>
      <c r="JMR814" s="201"/>
      <c r="JMS814" s="201"/>
      <c r="JMT814" s="201"/>
      <c r="JMU814" s="201"/>
      <c r="JMV814" s="201"/>
      <c r="JMW814" s="201"/>
      <c r="JMX814" s="201"/>
      <c r="JMY814" s="201"/>
      <c r="JMZ814" s="201"/>
      <c r="JNA814" s="201"/>
      <c r="JNB814" s="201"/>
      <c r="JNC814" s="201"/>
      <c r="JND814" s="201"/>
      <c r="JNE814" s="201"/>
      <c r="JNF814" s="201"/>
      <c r="JNG814" s="201"/>
      <c r="JNH814" s="201"/>
      <c r="JNI814" s="201"/>
      <c r="JNJ814" s="201"/>
      <c r="JNK814" s="201"/>
      <c r="JNL814" s="201"/>
      <c r="JNM814" s="201"/>
      <c r="JNN814" s="201"/>
      <c r="JNO814" s="201"/>
      <c r="JNP814" s="201"/>
      <c r="JNQ814" s="201"/>
      <c r="JNR814" s="201"/>
      <c r="JNS814" s="201"/>
      <c r="JNT814" s="201"/>
      <c r="JNU814" s="201"/>
      <c r="JNV814" s="201"/>
      <c r="JNW814" s="201"/>
      <c r="JNX814" s="201"/>
      <c r="JNY814" s="201"/>
      <c r="JNZ814" s="201"/>
      <c r="JOA814" s="201"/>
      <c r="JOB814" s="201"/>
      <c r="JOC814" s="201"/>
      <c r="JOD814" s="201"/>
      <c r="JOE814" s="201"/>
      <c r="JOF814" s="201"/>
      <c r="JOG814" s="201"/>
      <c r="JOH814" s="201"/>
      <c r="JOI814" s="201"/>
      <c r="JOJ814" s="201"/>
      <c r="JOK814" s="201"/>
      <c r="JOL814" s="201"/>
      <c r="JOM814" s="201"/>
      <c r="JON814" s="201"/>
      <c r="JOO814" s="201"/>
      <c r="JOP814" s="201"/>
      <c r="JOQ814" s="201"/>
      <c r="JOR814" s="201"/>
      <c r="JOS814" s="201"/>
      <c r="JOT814" s="201"/>
      <c r="JOU814" s="201"/>
      <c r="JOV814" s="201"/>
      <c r="JOW814" s="201"/>
      <c r="JOX814" s="201"/>
      <c r="JOY814" s="201"/>
      <c r="JOZ814" s="201"/>
      <c r="JPA814" s="201"/>
      <c r="JPB814" s="201"/>
      <c r="JPC814" s="201"/>
      <c r="JPD814" s="201"/>
      <c r="JPE814" s="201"/>
      <c r="JPF814" s="201"/>
      <c r="JPG814" s="201"/>
      <c r="JPH814" s="201"/>
      <c r="JPI814" s="201"/>
      <c r="JPJ814" s="201"/>
      <c r="JPK814" s="201"/>
      <c r="JPL814" s="201"/>
      <c r="JPM814" s="201"/>
      <c r="JPN814" s="201"/>
      <c r="JPO814" s="201"/>
      <c r="JPP814" s="201"/>
      <c r="JPQ814" s="201"/>
      <c r="JPR814" s="201"/>
      <c r="JPS814" s="201"/>
      <c r="JPT814" s="201"/>
      <c r="JPU814" s="201"/>
      <c r="JPV814" s="201"/>
      <c r="JPW814" s="201"/>
      <c r="JPX814" s="201"/>
      <c r="JPY814" s="201"/>
      <c r="JPZ814" s="201"/>
      <c r="JQA814" s="201"/>
      <c r="JQB814" s="201"/>
      <c r="JQC814" s="201"/>
      <c r="JQD814" s="201"/>
      <c r="JQE814" s="201"/>
      <c r="JQF814" s="201"/>
      <c r="JQG814" s="201"/>
      <c r="JQH814" s="201"/>
      <c r="JQI814" s="201"/>
      <c r="JQJ814" s="201"/>
      <c r="JQK814" s="201"/>
      <c r="JQL814" s="201"/>
      <c r="JQM814" s="201"/>
      <c r="JQN814" s="201"/>
      <c r="JQO814" s="201"/>
      <c r="JQP814" s="201"/>
      <c r="JQQ814" s="201"/>
      <c r="JQR814" s="201"/>
      <c r="JQS814" s="201"/>
      <c r="JQT814" s="201"/>
      <c r="JQU814" s="201"/>
      <c r="JQV814" s="201"/>
      <c r="JQW814" s="201"/>
      <c r="JQX814" s="201"/>
      <c r="JQY814" s="201"/>
      <c r="JQZ814" s="201"/>
      <c r="JRA814" s="201"/>
      <c r="JRB814" s="201"/>
      <c r="JRC814" s="201"/>
      <c r="JRD814" s="201"/>
      <c r="JRE814" s="201"/>
      <c r="JRF814" s="201"/>
      <c r="JRG814" s="201"/>
      <c r="JRH814" s="201"/>
      <c r="JRI814" s="201"/>
      <c r="JRJ814" s="201"/>
      <c r="JRK814" s="201"/>
      <c r="JRL814" s="201"/>
      <c r="JRM814" s="201"/>
      <c r="JRN814" s="201"/>
      <c r="JRO814" s="201"/>
      <c r="JRP814" s="201"/>
      <c r="JRQ814" s="201"/>
      <c r="JRR814" s="201"/>
      <c r="JRS814" s="201"/>
      <c r="JRT814" s="201"/>
      <c r="JRU814" s="201"/>
      <c r="JRV814" s="201"/>
      <c r="JRW814" s="201"/>
      <c r="JRX814" s="201"/>
      <c r="JRY814" s="201"/>
      <c r="JRZ814" s="201"/>
      <c r="JSA814" s="201"/>
      <c r="JSB814" s="201"/>
      <c r="JSC814" s="201"/>
      <c r="JSD814" s="201"/>
      <c r="JSE814" s="201"/>
      <c r="JSF814" s="201"/>
      <c r="JSG814" s="201"/>
      <c r="JSH814" s="201"/>
      <c r="JSI814" s="201"/>
      <c r="JSJ814" s="201"/>
      <c r="JSK814" s="201"/>
      <c r="JSL814" s="201"/>
      <c r="JSM814" s="201"/>
      <c r="JSN814" s="201"/>
      <c r="JSO814" s="201"/>
      <c r="JSP814" s="201"/>
      <c r="JSQ814" s="201"/>
      <c r="JSR814" s="201"/>
      <c r="JSS814" s="201"/>
      <c r="JST814" s="201"/>
      <c r="JSU814" s="201"/>
      <c r="JSV814" s="201"/>
      <c r="JSW814" s="201"/>
      <c r="JSX814" s="201"/>
      <c r="JSY814" s="201"/>
      <c r="JSZ814" s="201"/>
      <c r="JTA814" s="201"/>
      <c r="JTB814" s="201"/>
      <c r="JTC814" s="201"/>
      <c r="JTD814" s="201"/>
      <c r="JTE814" s="201"/>
      <c r="JTF814" s="201"/>
      <c r="JTG814" s="201"/>
      <c r="JTH814" s="201"/>
      <c r="JTI814" s="201"/>
      <c r="JTJ814" s="201"/>
      <c r="JTK814" s="201"/>
      <c r="JTL814" s="201"/>
      <c r="JTM814" s="201"/>
      <c r="JTN814" s="201"/>
      <c r="JTO814" s="201"/>
      <c r="JTP814" s="201"/>
      <c r="JTQ814" s="201"/>
      <c r="JTR814" s="201"/>
      <c r="JTS814" s="201"/>
      <c r="JTT814" s="201"/>
      <c r="JTU814" s="201"/>
      <c r="JTV814" s="201"/>
      <c r="JTW814" s="201"/>
      <c r="JTX814" s="201"/>
      <c r="JTY814" s="201"/>
      <c r="JTZ814" s="201"/>
      <c r="JUA814" s="201"/>
      <c r="JUB814" s="201"/>
      <c r="JUC814" s="201"/>
      <c r="JUD814" s="201"/>
      <c r="JUE814" s="201"/>
      <c r="JUF814" s="201"/>
      <c r="JUG814" s="201"/>
      <c r="JUH814" s="201"/>
      <c r="JUI814" s="201"/>
      <c r="JUJ814" s="201"/>
      <c r="JUK814" s="201"/>
      <c r="JUL814" s="201"/>
      <c r="JUM814" s="201"/>
      <c r="JUN814" s="201"/>
      <c r="JUO814" s="201"/>
      <c r="JUP814" s="201"/>
      <c r="JUQ814" s="201"/>
      <c r="JUR814" s="201"/>
      <c r="JUS814" s="201"/>
      <c r="JUT814" s="201"/>
      <c r="JUU814" s="201"/>
      <c r="JUV814" s="201"/>
      <c r="JUW814" s="201"/>
      <c r="JUX814" s="201"/>
      <c r="JUY814" s="201"/>
      <c r="JUZ814" s="201"/>
      <c r="JVA814" s="201"/>
      <c r="JVB814" s="201"/>
      <c r="JVC814" s="201"/>
      <c r="JVD814" s="201"/>
      <c r="JVE814" s="201"/>
      <c r="JVF814" s="201"/>
      <c r="JVG814" s="201"/>
      <c r="JVH814" s="201"/>
      <c r="JVI814" s="201"/>
      <c r="JVJ814" s="201"/>
      <c r="JVK814" s="201"/>
      <c r="JVL814" s="201"/>
      <c r="JVM814" s="201"/>
      <c r="JVN814" s="201"/>
      <c r="JVO814" s="201"/>
      <c r="JVP814" s="201"/>
      <c r="JVQ814" s="201"/>
      <c r="JVR814" s="201"/>
      <c r="JVS814" s="201"/>
      <c r="JVT814" s="201"/>
      <c r="JVU814" s="201"/>
      <c r="JVV814" s="201"/>
      <c r="JVW814" s="201"/>
      <c r="JVX814" s="201"/>
      <c r="JVY814" s="201"/>
      <c r="JVZ814" s="201"/>
      <c r="JWA814" s="201"/>
      <c r="JWB814" s="201"/>
      <c r="JWC814" s="201"/>
      <c r="JWD814" s="201"/>
      <c r="JWE814" s="201"/>
      <c r="JWF814" s="201"/>
      <c r="JWG814" s="201"/>
      <c r="JWH814" s="201"/>
      <c r="JWI814" s="201"/>
      <c r="JWJ814" s="201"/>
      <c r="JWK814" s="201"/>
      <c r="JWL814" s="201"/>
      <c r="JWM814" s="201"/>
      <c r="JWN814" s="201"/>
      <c r="JWO814" s="201"/>
      <c r="JWP814" s="201"/>
      <c r="JWQ814" s="201"/>
      <c r="JWR814" s="201"/>
      <c r="JWS814" s="201"/>
      <c r="JWT814" s="201"/>
      <c r="JWU814" s="201"/>
      <c r="JWV814" s="201"/>
      <c r="JWW814" s="201"/>
      <c r="JWX814" s="201"/>
      <c r="JWY814" s="201"/>
      <c r="JWZ814" s="201"/>
      <c r="JXA814" s="201"/>
      <c r="JXB814" s="201"/>
      <c r="JXC814" s="201"/>
      <c r="JXD814" s="201"/>
      <c r="JXE814" s="201"/>
      <c r="JXF814" s="201"/>
      <c r="JXG814" s="201"/>
      <c r="JXH814" s="201"/>
      <c r="JXI814" s="201"/>
      <c r="JXJ814" s="201"/>
      <c r="JXK814" s="201"/>
      <c r="JXL814" s="201"/>
      <c r="JXM814" s="201"/>
      <c r="JXN814" s="201"/>
      <c r="JXO814" s="201"/>
      <c r="JXP814" s="201"/>
      <c r="JXQ814" s="201"/>
      <c r="JXR814" s="201"/>
      <c r="JXS814" s="201"/>
      <c r="JXT814" s="201"/>
      <c r="JXU814" s="201"/>
      <c r="JXV814" s="201"/>
      <c r="JXW814" s="201"/>
      <c r="JXX814" s="201"/>
      <c r="JXY814" s="201"/>
      <c r="JXZ814" s="201"/>
      <c r="JYA814" s="201"/>
      <c r="JYB814" s="201"/>
      <c r="JYC814" s="201"/>
      <c r="JYD814" s="201"/>
      <c r="JYE814" s="201"/>
      <c r="JYF814" s="201"/>
      <c r="JYG814" s="201"/>
      <c r="JYH814" s="201"/>
      <c r="JYI814" s="201"/>
      <c r="JYJ814" s="201"/>
      <c r="JYK814" s="201"/>
      <c r="JYL814" s="201"/>
      <c r="JYM814" s="201"/>
      <c r="JYN814" s="201"/>
      <c r="JYO814" s="201"/>
      <c r="JYP814" s="201"/>
      <c r="JYQ814" s="201"/>
      <c r="JYR814" s="201"/>
      <c r="JYS814" s="201"/>
      <c r="JYT814" s="201"/>
      <c r="JYU814" s="201"/>
      <c r="JYV814" s="201"/>
      <c r="JYW814" s="201"/>
      <c r="JYX814" s="201"/>
      <c r="JYY814" s="201"/>
      <c r="JYZ814" s="201"/>
      <c r="JZA814" s="201"/>
      <c r="JZB814" s="201"/>
      <c r="JZC814" s="201"/>
      <c r="JZD814" s="201"/>
      <c r="JZE814" s="201"/>
      <c r="JZF814" s="201"/>
      <c r="JZG814" s="201"/>
      <c r="JZH814" s="201"/>
      <c r="JZI814" s="201"/>
      <c r="JZJ814" s="201"/>
      <c r="JZK814" s="201"/>
      <c r="JZL814" s="201"/>
      <c r="JZM814" s="201"/>
      <c r="JZN814" s="201"/>
      <c r="JZO814" s="201"/>
      <c r="JZP814" s="201"/>
      <c r="JZQ814" s="201"/>
      <c r="JZR814" s="201"/>
      <c r="JZS814" s="201"/>
      <c r="JZT814" s="201"/>
      <c r="JZU814" s="201"/>
      <c r="JZV814" s="201"/>
      <c r="JZW814" s="201"/>
      <c r="JZX814" s="201"/>
      <c r="JZY814" s="201"/>
      <c r="JZZ814" s="201"/>
      <c r="KAA814" s="201"/>
      <c r="KAB814" s="201"/>
      <c r="KAC814" s="201"/>
      <c r="KAD814" s="201"/>
      <c r="KAE814" s="201"/>
      <c r="KAF814" s="201"/>
      <c r="KAG814" s="201"/>
      <c r="KAH814" s="201"/>
      <c r="KAI814" s="201"/>
      <c r="KAJ814" s="201"/>
      <c r="KAK814" s="201"/>
      <c r="KAL814" s="201"/>
      <c r="KAM814" s="201"/>
      <c r="KAN814" s="201"/>
      <c r="KAO814" s="201"/>
      <c r="KAP814" s="201"/>
      <c r="KAQ814" s="201"/>
      <c r="KAR814" s="201"/>
      <c r="KAS814" s="201"/>
      <c r="KAT814" s="201"/>
      <c r="KAU814" s="201"/>
      <c r="KAV814" s="201"/>
      <c r="KAW814" s="201"/>
      <c r="KAX814" s="201"/>
      <c r="KAY814" s="201"/>
      <c r="KAZ814" s="201"/>
      <c r="KBA814" s="201"/>
      <c r="KBB814" s="201"/>
      <c r="KBC814" s="201"/>
      <c r="KBD814" s="201"/>
      <c r="KBE814" s="201"/>
      <c r="KBF814" s="201"/>
      <c r="KBG814" s="201"/>
      <c r="KBH814" s="201"/>
      <c r="KBI814" s="201"/>
      <c r="KBJ814" s="201"/>
      <c r="KBK814" s="201"/>
      <c r="KBL814" s="201"/>
      <c r="KBM814" s="201"/>
      <c r="KBN814" s="201"/>
      <c r="KBO814" s="201"/>
      <c r="KBP814" s="201"/>
      <c r="KBQ814" s="201"/>
      <c r="KBR814" s="201"/>
      <c r="KBS814" s="201"/>
      <c r="KBT814" s="201"/>
      <c r="KBU814" s="201"/>
      <c r="KBV814" s="201"/>
      <c r="KBW814" s="201"/>
      <c r="KBX814" s="201"/>
      <c r="KBY814" s="201"/>
      <c r="KBZ814" s="201"/>
      <c r="KCA814" s="201"/>
      <c r="KCB814" s="201"/>
      <c r="KCC814" s="201"/>
      <c r="KCD814" s="201"/>
      <c r="KCE814" s="201"/>
      <c r="KCF814" s="201"/>
      <c r="KCG814" s="201"/>
      <c r="KCH814" s="201"/>
      <c r="KCI814" s="201"/>
      <c r="KCJ814" s="201"/>
      <c r="KCK814" s="201"/>
      <c r="KCL814" s="201"/>
      <c r="KCM814" s="201"/>
      <c r="KCN814" s="201"/>
      <c r="KCO814" s="201"/>
      <c r="KCP814" s="201"/>
      <c r="KCQ814" s="201"/>
      <c r="KCR814" s="201"/>
      <c r="KCS814" s="201"/>
      <c r="KCT814" s="201"/>
      <c r="KCU814" s="201"/>
      <c r="KCV814" s="201"/>
      <c r="KCW814" s="201"/>
      <c r="KCX814" s="201"/>
      <c r="KCY814" s="201"/>
      <c r="KCZ814" s="201"/>
      <c r="KDA814" s="201"/>
      <c r="KDB814" s="201"/>
      <c r="KDC814" s="201"/>
      <c r="KDD814" s="201"/>
      <c r="KDE814" s="201"/>
      <c r="KDF814" s="201"/>
      <c r="KDG814" s="201"/>
      <c r="KDH814" s="201"/>
      <c r="KDI814" s="201"/>
      <c r="KDJ814" s="201"/>
      <c r="KDK814" s="201"/>
      <c r="KDL814" s="201"/>
      <c r="KDM814" s="201"/>
      <c r="KDN814" s="201"/>
      <c r="KDO814" s="201"/>
      <c r="KDP814" s="201"/>
      <c r="KDQ814" s="201"/>
      <c r="KDR814" s="201"/>
      <c r="KDS814" s="201"/>
      <c r="KDT814" s="201"/>
      <c r="KDU814" s="201"/>
      <c r="KDV814" s="201"/>
      <c r="KDW814" s="201"/>
      <c r="KDX814" s="201"/>
      <c r="KDY814" s="201"/>
      <c r="KDZ814" s="201"/>
      <c r="KEA814" s="201"/>
      <c r="KEB814" s="201"/>
      <c r="KEC814" s="201"/>
      <c r="KED814" s="201"/>
      <c r="KEE814" s="201"/>
      <c r="KEF814" s="201"/>
      <c r="KEG814" s="201"/>
      <c r="KEH814" s="201"/>
      <c r="KEI814" s="201"/>
      <c r="KEJ814" s="201"/>
      <c r="KEK814" s="201"/>
      <c r="KEL814" s="201"/>
      <c r="KEM814" s="201"/>
      <c r="KEN814" s="201"/>
      <c r="KEO814" s="201"/>
      <c r="KEP814" s="201"/>
      <c r="KEQ814" s="201"/>
      <c r="KER814" s="201"/>
      <c r="KES814" s="201"/>
      <c r="KET814" s="201"/>
      <c r="KEU814" s="201"/>
      <c r="KEV814" s="201"/>
      <c r="KEW814" s="201"/>
      <c r="KEX814" s="201"/>
      <c r="KEY814" s="201"/>
      <c r="KEZ814" s="201"/>
      <c r="KFA814" s="201"/>
      <c r="KFB814" s="201"/>
      <c r="KFC814" s="201"/>
      <c r="KFD814" s="201"/>
      <c r="KFE814" s="201"/>
      <c r="KFF814" s="201"/>
      <c r="KFG814" s="201"/>
      <c r="KFH814" s="201"/>
      <c r="KFI814" s="201"/>
      <c r="KFJ814" s="201"/>
      <c r="KFK814" s="201"/>
      <c r="KFL814" s="201"/>
      <c r="KFM814" s="201"/>
      <c r="KFN814" s="201"/>
      <c r="KFO814" s="201"/>
      <c r="KFP814" s="201"/>
      <c r="KFQ814" s="201"/>
      <c r="KFR814" s="201"/>
      <c r="KFS814" s="201"/>
      <c r="KFT814" s="201"/>
      <c r="KFU814" s="201"/>
      <c r="KFV814" s="201"/>
      <c r="KFW814" s="201"/>
      <c r="KFX814" s="201"/>
      <c r="KFY814" s="201"/>
      <c r="KFZ814" s="201"/>
      <c r="KGA814" s="201"/>
      <c r="KGB814" s="201"/>
      <c r="KGC814" s="201"/>
      <c r="KGD814" s="201"/>
      <c r="KGE814" s="201"/>
      <c r="KGF814" s="201"/>
      <c r="KGG814" s="201"/>
      <c r="KGH814" s="201"/>
      <c r="KGI814" s="201"/>
      <c r="KGJ814" s="201"/>
      <c r="KGK814" s="201"/>
      <c r="KGL814" s="201"/>
      <c r="KGM814" s="201"/>
      <c r="KGN814" s="201"/>
      <c r="KGO814" s="201"/>
      <c r="KGP814" s="201"/>
      <c r="KGQ814" s="201"/>
      <c r="KGR814" s="201"/>
      <c r="KGS814" s="201"/>
      <c r="KGT814" s="201"/>
      <c r="KGU814" s="201"/>
      <c r="KGV814" s="201"/>
      <c r="KGW814" s="201"/>
      <c r="KGX814" s="201"/>
      <c r="KGY814" s="201"/>
      <c r="KGZ814" s="201"/>
      <c r="KHA814" s="201"/>
      <c r="KHB814" s="201"/>
      <c r="KHC814" s="201"/>
      <c r="KHD814" s="201"/>
      <c r="KHE814" s="201"/>
      <c r="KHF814" s="201"/>
      <c r="KHG814" s="201"/>
      <c r="KHH814" s="201"/>
      <c r="KHI814" s="201"/>
      <c r="KHJ814" s="201"/>
      <c r="KHK814" s="201"/>
      <c r="KHL814" s="201"/>
      <c r="KHM814" s="201"/>
      <c r="KHN814" s="201"/>
      <c r="KHO814" s="201"/>
      <c r="KHP814" s="201"/>
      <c r="KHQ814" s="201"/>
      <c r="KHR814" s="201"/>
      <c r="KHS814" s="201"/>
      <c r="KHT814" s="201"/>
      <c r="KHU814" s="201"/>
      <c r="KHV814" s="201"/>
      <c r="KHW814" s="201"/>
      <c r="KHX814" s="201"/>
      <c r="KHY814" s="201"/>
      <c r="KHZ814" s="201"/>
      <c r="KIA814" s="201"/>
      <c r="KIB814" s="201"/>
      <c r="KIC814" s="201"/>
      <c r="KID814" s="201"/>
      <c r="KIE814" s="201"/>
      <c r="KIF814" s="201"/>
      <c r="KIG814" s="201"/>
      <c r="KIH814" s="201"/>
      <c r="KII814" s="201"/>
      <c r="KIJ814" s="201"/>
      <c r="KIK814" s="201"/>
      <c r="KIL814" s="201"/>
      <c r="KIM814" s="201"/>
      <c r="KIN814" s="201"/>
      <c r="KIO814" s="201"/>
      <c r="KIP814" s="201"/>
      <c r="KIQ814" s="201"/>
      <c r="KIR814" s="201"/>
      <c r="KIS814" s="201"/>
      <c r="KIT814" s="201"/>
      <c r="KIU814" s="201"/>
      <c r="KIV814" s="201"/>
      <c r="KIW814" s="201"/>
      <c r="KIX814" s="201"/>
      <c r="KIY814" s="201"/>
      <c r="KIZ814" s="201"/>
      <c r="KJA814" s="201"/>
      <c r="KJB814" s="201"/>
      <c r="KJC814" s="201"/>
      <c r="KJD814" s="201"/>
      <c r="KJE814" s="201"/>
      <c r="KJF814" s="201"/>
      <c r="KJG814" s="201"/>
      <c r="KJH814" s="201"/>
      <c r="KJI814" s="201"/>
      <c r="KJJ814" s="201"/>
      <c r="KJK814" s="201"/>
      <c r="KJL814" s="201"/>
      <c r="KJM814" s="201"/>
      <c r="KJN814" s="201"/>
      <c r="KJO814" s="201"/>
      <c r="KJP814" s="201"/>
      <c r="KJQ814" s="201"/>
      <c r="KJR814" s="201"/>
      <c r="KJS814" s="201"/>
      <c r="KJT814" s="201"/>
      <c r="KJU814" s="201"/>
      <c r="KJV814" s="201"/>
      <c r="KJW814" s="201"/>
      <c r="KJX814" s="201"/>
      <c r="KJY814" s="201"/>
      <c r="KJZ814" s="201"/>
      <c r="KKA814" s="201"/>
      <c r="KKB814" s="201"/>
      <c r="KKC814" s="201"/>
      <c r="KKD814" s="201"/>
      <c r="KKE814" s="201"/>
      <c r="KKF814" s="201"/>
      <c r="KKG814" s="201"/>
      <c r="KKH814" s="201"/>
      <c r="KKI814" s="201"/>
      <c r="KKJ814" s="201"/>
      <c r="KKK814" s="201"/>
      <c r="KKL814" s="201"/>
      <c r="KKM814" s="201"/>
      <c r="KKN814" s="201"/>
      <c r="KKO814" s="201"/>
      <c r="KKP814" s="201"/>
      <c r="KKQ814" s="201"/>
      <c r="KKR814" s="201"/>
      <c r="KKS814" s="201"/>
      <c r="KKT814" s="201"/>
      <c r="KKU814" s="201"/>
      <c r="KKV814" s="201"/>
      <c r="KKW814" s="201"/>
      <c r="KKX814" s="201"/>
      <c r="KKY814" s="201"/>
      <c r="KKZ814" s="201"/>
      <c r="KLA814" s="201"/>
      <c r="KLB814" s="201"/>
      <c r="KLC814" s="201"/>
      <c r="KLD814" s="201"/>
      <c r="KLE814" s="201"/>
      <c r="KLF814" s="201"/>
      <c r="KLG814" s="201"/>
      <c r="KLH814" s="201"/>
      <c r="KLI814" s="201"/>
      <c r="KLJ814" s="201"/>
      <c r="KLK814" s="201"/>
      <c r="KLL814" s="201"/>
      <c r="KLM814" s="201"/>
      <c r="KLN814" s="201"/>
      <c r="KLO814" s="201"/>
      <c r="KLP814" s="201"/>
      <c r="KLQ814" s="201"/>
      <c r="KLR814" s="201"/>
      <c r="KLS814" s="201"/>
      <c r="KLT814" s="201"/>
      <c r="KLU814" s="201"/>
      <c r="KLV814" s="201"/>
      <c r="KLW814" s="201"/>
      <c r="KLX814" s="201"/>
      <c r="KLY814" s="201"/>
      <c r="KLZ814" s="201"/>
      <c r="KMA814" s="201"/>
      <c r="KMB814" s="201"/>
      <c r="KMC814" s="201"/>
      <c r="KMD814" s="201"/>
      <c r="KME814" s="201"/>
      <c r="KMF814" s="201"/>
      <c r="KMG814" s="201"/>
      <c r="KMH814" s="201"/>
      <c r="KMI814" s="201"/>
      <c r="KMJ814" s="201"/>
      <c r="KMK814" s="201"/>
      <c r="KML814" s="201"/>
      <c r="KMM814" s="201"/>
      <c r="KMN814" s="201"/>
      <c r="KMO814" s="201"/>
      <c r="KMP814" s="201"/>
      <c r="KMQ814" s="201"/>
      <c r="KMR814" s="201"/>
      <c r="KMS814" s="201"/>
      <c r="KMT814" s="201"/>
      <c r="KMU814" s="201"/>
      <c r="KMV814" s="201"/>
      <c r="KMW814" s="201"/>
      <c r="KMX814" s="201"/>
      <c r="KMY814" s="201"/>
      <c r="KMZ814" s="201"/>
      <c r="KNA814" s="201"/>
      <c r="KNB814" s="201"/>
      <c r="KNC814" s="201"/>
      <c r="KND814" s="201"/>
      <c r="KNE814" s="201"/>
      <c r="KNF814" s="201"/>
      <c r="KNG814" s="201"/>
      <c r="KNH814" s="201"/>
      <c r="KNI814" s="201"/>
      <c r="KNJ814" s="201"/>
      <c r="KNK814" s="201"/>
      <c r="KNL814" s="201"/>
      <c r="KNM814" s="201"/>
      <c r="KNN814" s="201"/>
      <c r="KNO814" s="201"/>
      <c r="KNP814" s="201"/>
      <c r="KNQ814" s="201"/>
      <c r="KNR814" s="201"/>
      <c r="KNS814" s="201"/>
      <c r="KNT814" s="201"/>
      <c r="KNU814" s="201"/>
      <c r="KNV814" s="201"/>
      <c r="KNW814" s="201"/>
      <c r="KNX814" s="201"/>
      <c r="KNY814" s="201"/>
      <c r="KNZ814" s="201"/>
      <c r="KOA814" s="201"/>
      <c r="KOB814" s="201"/>
      <c r="KOC814" s="201"/>
      <c r="KOD814" s="201"/>
      <c r="KOE814" s="201"/>
      <c r="KOF814" s="201"/>
      <c r="KOG814" s="201"/>
      <c r="KOH814" s="201"/>
      <c r="KOI814" s="201"/>
      <c r="KOJ814" s="201"/>
      <c r="KOK814" s="201"/>
      <c r="KOL814" s="201"/>
      <c r="KOM814" s="201"/>
      <c r="KON814" s="201"/>
      <c r="KOO814" s="201"/>
      <c r="KOP814" s="201"/>
      <c r="KOQ814" s="201"/>
      <c r="KOR814" s="201"/>
      <c r="KOS814" s="201"/>
      <c r="KOT814" s="201"/>
      <c r="KOU814" s="201"/>
      <c r="KOV814" s="201"/>
      <c r="KOW814" s="201"/>
      <c r="KOX814" s="201"/>
      <c r="KOY814" s="201"/>
      <c r="KOZ814" s="201"/>
      <c r="KPA814" s="201"/>
      <c r="KPB814" s="201"/>
      <c r="KPC814" s="201"/>
      <c r="KPD814" s="201"/>
      <c r="KPE814" s="201"/>
      <c r="KPF814" s="201"/>
      <c r="KPG814" s="201"/>
      <c r="KPH814" s="201"/>
      <c r="KPI814" s="201"/>
      <c r="KPJ814" s="201"/>
      <c r="KPK814" s="201"/>
      <c r="KPL814" s="201"/>
      <c r="KPM814" s="201"/>
      <c r="KPN814" s="201"/>
      <c r="KPO814" s="201"/>
      <c r="KPP814" s="201"/>
      <c r="KPQ814" s="201"/>
      <c r="KPR814" s="201"/>
      <c r="KPS814" s="201"/>
      <c r="KPT814" s="201"/>
      <c r="KPU814" s="201"/>
      <c r="KPV814" s="201"/>
      <c r="KPW814" s="201"/>
      <c r="KPX814" s="201"/>
      <c r="KPY814" s="201"/>
      <c r="KPZ814" s="201"/>
      <c r="KQA814" s="201"/>
      <c r="KQB814" s="201"/>
      <c r="KQC814" s="201"/>
      <c r="KQD814" s="201"/>
      <c r="KQE814" s="201"/>
      <c r="KQF814" s="201"/>
      <c r="KQG814" s="201"/>
      <c r="KQH814" s="201"/>
      <c r="KQI814" s="201"/>
      <c r="KQJ814" s="201"/>
      <c r="KQK814" s="201"/>
      <c r="KQL814" s="201"/>
      <c r="KQM814" s="201"/>
      <c r="KQN814" s="201"/>
      <c r="KQO814" s="201"/>
      <c r="KQP814" s="201"/>
      <c r="KQQ814" s="201"/>
      <c r="KQR814" s="201"/>
      <c r="KQS814" s="201"/>
      <c r="KQT814" s="201"/>
      <c r="KQU814" s="201"/>
      <c r="KQV814" s="201"/>
      <c r="KQW814" s="201"/>
      <c r="KQX814" s="201"/>
      <c r="KQY814" s="201"/>
      <c r="KQZ814" s="201"/>
      <c r="KRA814" s="201"/>
      <c r="KRB814" s="201"/>
      <c r="KRC814" s="201"/>
      <c r="KRD814" s="201"/>
      <c r="KRE814" s="201"/>
      <c r="KRF814" s="201"/>
      <c r="KRG814" s="201"/>
      <c r="KRH814" s="201"/>
      <c r="KRI814" s="201"/>
      <c r="KRJ814" s="201"/>
      <c r="KRK814" s="201"/>
      <c r="KRL814" s="201"/>
      <c r="KRM814" s="201"/>
      <c r="KRN814" s="201"/>
      <c r="KRO814" s="201"/>
      <c r="KRP814" s="201"/>
      <c r="KRQ814" s="201"/>
      <c r="KRR814" s="201"/>
      <c r="KRS814" s="201"/>
      <c r="KRT814" s="201"/>
      <c r="KRU814" s="201"/>
      <c r="KRV814" s="201"/>
      <c r="KRW814" s="201"/>
      <c r="KRX814" s="201"/>
      <c r="KRY814" s="201"/>
      <c r="KRZ814" s="201"/>
      <c r="KSA814" s="201"/>
      <c r="KSB814" s="201"/>
      <c r="KSC814" s="201"/>
      <c r="KSD814" s="201"/>
      <c r="KSE814" s="201"/>
      <c r="KSF814" s="201"/>
      <c r="KSG814" s="201"/>
      <c r="KSH814" s="201"/>
      <c r="KSI814" s="201"/>
      <c r="KSJ814" s="201"/>
      <c r="KSK814" s="201"/>
      <c r="KSL814" s="201"/>
      <c r="KSM814" s="201"/>
      <c r="KSN814" s="201"/>
      <c r="KSO814" s="201"/>
      <c r="KSP814" s="201"/>
      <c r="KSQ814" s="201"/>
      <c r="KSR814" s="201"/>
      <c r="KSS814" s="201"/>
      <c r="KST814" s="201"/>
      <c r="KSU814" s="201"/>
      <c r="KSV814" s="201"/>
      <c r="KSW814" s="201"/>
      <c r="KSX814" s="201"/>
      <c r="KSY814" s="201"/>
      <c r="KSZ814" s="201"/>
      <c r="KTA814" s="201"/>
      <c r="KTB814" s="201"/>
      <c r="KTC814" s="201"/>
      <c r="KTD814" s="201"/>
      <c r="KTE814" s="201"/>
      <c r="KTF814" s="201"/>
      <c r="KTG814" s="201"/>
      <c r="KTH814" s="201"/>
      <c r="KTI814" s="201"/>
      <c r="KTJ814" s="201"/>
      <c r="KTK814" s="201"/>
      <c r="KTL814" s="201"/>
      <c r="KTM814" s="201"/>
      <c r="KTN814" s="201"/>
      <c r="KTO814" s="201"/>
      <c r="KTP814" s="201"/>
      <c r="KTQ814" s="201"/>
      <c r="KTR814" s="201"/>
      <c r="KTS814" s="201"/>
      <c r="KTT814" s="201"/>
      <c r="KTU814" s="201"/>
      <c r="KTV814" s="201"/>
      <c r="KTW814" s="201"/>
      <c r="KTX814" s="201"/>
      <c r="KTY814" s="201"/>
      <c r="KTZ814" s="201"/>
      <c r="KUA814" s="201"/>
      <c r="KUB814" s="201"/>
      <c r="KUC814" s="201"/>
      <c r="KUD814" s="201"/>
      <c r="KUE814" s="201"/>
      <c r="KUF814" s="201"/>
      <c r="KUG814" s="201"/>
      <c r="KUH814" s="201"/>
      <c r="KUI814" s="201"/>
      <c r="KUJ814" s="201"/>
      <c r="KUK814" s="201"/>
      <c r="KUL814" s="201"/>
      <c r="KUM814" s="201"/>
      <c r="KUN814" s="201"/>
      <c r="KUO814" s="201"/>
      <c r="KUP814" s="201"/>
      <c r="KUQ814" s="201"/>
      <c r="KUR814" s="201"/>
      <c r="KUS814" s="201"/>
      <c r="KUT814" s="201"/>
      <c r="KUU814" s="201"/>
      <c r="KUV814" s="201"/>
      <c r="KUW814" s="201"/>
      <c r="KUX814" s="201"/>
      <c r="KUY814" s="201"/>
      <c r="KUZ814" s="201"/>
      <c r="KVA814" s="201"/>
      <c r="KVB814" s="201"/>
      <c r="KVC814" s="201"/>
      <c r="KVD814" s="201"/>
      <c r="KVE814" s="201"/>
      <c r="KVF814" s="201"/>
      <c r="KVG814" s="201"/>
      <c r="KVH814" s="201"/>
      <c r="KVI814" s="201"/>
      <c r="KVJ814" s="201"/>
      <c r="KVK814" s="201"/>
      <c r="KVL814" s="201"/>
      <c r="KVM814" s="201"/>
      <c r="KVN814" s="201"/>
      <c r="KVO814" s="201"/>
      <c r="KVP814" s="201"/>
      <c r="KVQ814" s="201"/>
      <c r="KVR814" s="201"/>
      <c r="KVS814" s="201"/>
      <c r="KVT814" s="201"/>
      <c r="KVU814" s="201"/>
      <c r="KVV814" s="201"/>
      <c r="KVW814" s="201"/>
      <c r="KVX814" s="201"/>
      <c r="KVY814" s="201"/>
      <c r="KVZ814" s="201"/>
      <c r="KWA814" s="201"/>
      <c r="KWB814" s="201"/>
      <c r="KWC814" s="201"/>
      <c r="KWD814" s="201"/>
      <c r="KWE814" s="201"/>
      <c r="KWF814" s="201"/>
      <c r="KWG814" s="201"/>
      <c r="KWH814" s="201"/>
      <c r="KWI814" s="201"/>
      <c r="KWJ814" s="201"/>
      <c r="KWK814" s="201"/>
      <c r="KWL814" s="201"/>
      <c r="KWM814" s="201"/>
      <c r="KWN814" s="201"/>
      <c r="KWO814" s="201"/>
      <c r="KWP814" s="201"/>
      <c r="KWQ814" s="201"/>
      <c r="KWR814" s="201"/>
      <c r="KWS814" s="201"/>
      <c r="KWT814" s="201"/>
      <c r="KWU814" s="201"/>
      <c r="KWV814" s="201"/>
      <c r="KWW814" s="201"/>
      <c r="KWX814" s="201"/>
      <c r="KWY814" s="201"/>
      <c r="KWZ814" s="201"/>
      <c r="KXA814" s="201"/>
      <c r="KXB814" s="201"/>
      <c r="KXC814" s="201"/>
      <c r="KXD814" s="201"/>
      <c r="KXE814" s="201"/>
      <c r="KXF814" s="201"/>
      <c r="KXG814" s="201"/>
      <c r="KXH814" s="201"/>
      <c r="KXI814" s="201"/>
      <c r="KXJ814" s="201"/>
      <c r="KXK814" s="201"/>
      <c r="KXL814" s="201"/>
      <c r="KXM814" s="201"/>
      <c r="KXN814" s="201"/>
      <c r="KXO814" s="201"/>
      <c r="KXP814" s="201"/>
      <c r="KXQ814" s="201"/>
      <c r="KXR814" s="201"/>
      <c r="KXS814" s="201"/>
      <c r="KXT814" s="201"/>
      <c r="KXU814" s="201"/>
      <c r="KXV814" s="201"/>
      <c r="KXW814" s="201"/>
      <c r="KXX814" s="201"/>
      <c r="KXY814" s="201"/>
      <c r="KXZ814" s="201"/>
      <c r="KYA814" s="201"/>
      <c r="KYB814" s="201"/>
      <c r="KYC814" s="201"/>
      <c r="KYD814" s="201"/>
      <c r="KYE814" s="201"/>
      <c r="KYF814" s="201"/>
      <c r="KYG814" s="201"/>
      <c r="KYH814" s="201"/>
      <c r="KYI814" s="201"/>
      <c r="KYJ814" s="201"/>
      <c r="KYK814" s="201"/>
      <c r="KYL814" s="201"/>
      <c r="KYM814" s="201"/>
      <c r="KYN814" s="201"/>
      <c r="KYO814" s="201"/>
      <c r="KYP814" s="201"/>
      <c r="KYQ814" s="201"/>
      <c r="KYR814" s="201"/>
      <c r="KYS814" s="201"/>
      <c r="KYT814" s="201"/>
      <c r="KYU814" s="201"/>
      <c r="KYV814" s="201"/>
      <c r="KYW814" s="201"/>
      <c r="KYX814" s="201"/>
      <c r="KYY814" s="201"/>
      <c r="KYZ814" s="201"/>
      <c r="KZA814" s="201"/>
      <c r="KZB814" s="201"/>
      <c r="KZC814" s="201"/>
      <c r="KZD814" s="201"/>
      <c r="KZE814" s="201"/>
      <c r="KZF814" s="201"/>
      <c r="KZG814" s="201"/>
      <c r="KZH814" s="201"/>
      <c r="KZI814" s="201"/>
      <c r="KZJ814" s="201"/>
      <c r="KZK814" s="201"/>
      <c r="KZL814" s="201"/>
      <c r="KZM814" s="201"/>
      <c r="KZN814" s="201"/>
      <c r="KZO814" s="201"/>
      <c r="KZP814" s="201"/>
      <c r="KZQ814" s="201"/>
      <c r="KZR814" s="201"/>
      <c r="KZS814" s="201"/>
      <c r="KZT814" s="201"/>
      <c r="KZU814" s="201"/>
      <c r="KZV814" s="201"/>
      <c r="KZW814" s="201"/>
      <c r="KZX814" s="201"/>
      <c r="KZY814" s="201"/>
      <c r="KZZ814" s="201"/>
      <c r="LAA814" s="201"/>
      <c r="LAB814" s="201"/>
      <c r="LAC814" s="201"/>
      <c r="LAD814" s="201"/>
      <c r="LAE814" s="201"/>
      <c r="LAF814" s="201"/>
      <c r="LAG814" s="201"/>
      <c r="LAH814" s="201"/>
      <c r="LAI814" s="201"/>
      <c r="LAJ814" s="201"/>
      <c r="LAK814" s="201"/>
      <c r="LAL814" s="201"/>
      <c r="LAM814" s="201"/>
      <c r="LAN814" s="201"/>
      <c r="LAO814" s="201"/>
      <c r="LAP814" s="201"/>
      <c r="LAQ814" s="201"/>
      <c r="LAR814" s="201"/>
      <c r="LAS814" s="201"/>
      <c r="LAT814" s="201"/>
      <c r="LAU814" s="201"/>
      <c r="LAV814" s="201"/>
      <c r="LAW814" s="201"/>
      <c r="LAX814" s="201"/>
      <c r="LAY814" s="201"/>
      <c r="LAZ814" s="201"/>
      <c r="LBA814" s="201"/>
      <c r="LBB814" s="201"/>
      <c r="LBC814" s="201"/>
      <c r="LBD814" s="201"/>
      <c r="LBE814" s="201"/>
      <c r="LBF814" s="201"/>
      <c r="LBG814" s="201"/>
      <c r="LBH814" s="201"/>
      <c r="LBI814" s="201"/>
      <c r="LBJ814" s="201"/>
      <c r="LBK814" s="201"/>
      <c r="LBL814" s="201"/>
      <c r="LBM814" s="201"/>
      <c r="LBN814" s="201"/>
      <c r="LBO814" s="201"/>
      <c r="LBP814" s="201"/>
      <c r="LBQ814" s="201"/>
      <c r="LBR814" s="201"/>
      <c r="LBS814" s="201"/>
      <c r="LBT814" s="201"/>
      <c r="LBU814" s="201"/>
      <c r="LBV814" s="201"/>
      <c r="LBW814" s="201"/>
      <c r="LBX814" s="201"/>
      <c r="LBY814" s="201"/>
      <c r="LBZ814" s="201"/>
      <c r="LCA814" s="201"/>
      <c r="LCB814" s="201"/>
      <c r="LCC814" s="201"/>
      <c r="LCD814" s="201"/>
      <c r="LCE814" s="201"/>
      <c r="LCF814" s="201"/>
      <c r="LCG814" s="201"/>
      <c r="LCH814" s="201"/>
      <c r="LCI814" s="201"/>
      <c r="LCJ814" s="201"/>
      <c r="LCK814" s="201"/>
      <c r="LCL814" s="201"/>
      <c r="LCM814" s="201"/>
      <c r="LCN814" s="201"/>
      <c r="LCO814" s="201"/>
      <c r="LCP814" s="201"/>
      <c r="LCQ814" s="201"/>
      <c r="LCR814" s="201"/>
      <c r="LCS814" s="201"/>
      <c r="LCT814" s="201"/>
      <c r="LCU814" s="201"/>
      <c r="LCV814" s="201"/>
      <c r="LCW814" s="201"/>
      <c r="LCX814" s="201"/>
      <c r="LCY814" s="201"/>
      <c r="LCZ814" s="201"/>
      <c r="LDA814" s="201"/>
      <c r="LDB814" s="201"/>
      <c r="LDC814" s="201"/>
      <c r="LDD814" s="201"/>
      <c r="LDE814" s="201"/>
      <c r="LDF814" s="201"/>
      <c r="LDG814" s="201"/>
      <c r="LDH814" s="201"/>
      <c r="LDI814" s="201"/>
      <c r="LDJ814" s="201"/>
      <c r="LDK814" s="201"/>
      <c r="LDL814" s="201"/>
      <c r="LDM814" s="201"/>
      <c r="LDN814" s="201"/>
      <c r="LDO814" s="201"/>
      <c r="LDP814" s="201"/>
      <c r="LDQ814" s="201"/>
      <c r="LDR814" s="201"/>
      <c r="LDS814" s="201"/>
      <c r="LDT814" s="201"/>
      <c r="LDU814" s="201"/>
      <c r="LDV814" s="201"/>
      <c r="LDW814" s="201"/>
      <c r="LDX814" s="201"/>
      <c r="LDY814" s="201"/>
      <c r="LDZ814" s="201"/>
      <c r="LEA814" s="201"/>
      <c r="LEB814" s="201"/>
      <c r="LEC814" s="201"/>
      <c r="LED814" s="201"/>
      <c r="LEE814" s="201"/>
      <c r="LEF814" s="201"/>
      <c r="LEG814" s="201"/>
      <c r="LEH814" s="201"/>
      <c r="LEI814" s="201"/>
      <c r="LEJ814" s="201"/>
      <c r="LEK814" s="201"/>
      <c r="LEL814" s="201"/>
      <c r="LEM814" s="201"/>
      <c r="LEN814" s="201"/>
      <c r="LEO814" s="201"/>
      <c r="LEP814" s="201"/>
      <c r="LEQ814" s="201"/>
      <c r="LER814" s="201"/>
      <c r="LES814" s="201"/>
      <c r="LET814" s="201"/>
      <c r="LEU814" s="201"/>
      <c r="LEV814" s="201"/>
      <c r="LEW814" s="201"/>
      <c r="LEX814" s="201"/>
      <c r="LEY814" s="201"/>
      <c r="LEZ814" s="201"/>
      <c r="LFA814" s="201"/>
      <c r="LFB814" s="201"/>
      <c r="LFC814" s="201"/>
      <c r="LFD814" s="201"/>
      <c r="LFE814" s="201"/>
      <c r="LFF814" s="201"/>
      <c r="LFG814" s="201"/>
      <c r="LFH814" s="201"/>
      <c r="LFI814" s="201"/>
      <c r="LFJ814" s="201"/>
      <c r="LFK814" s="201"/>
      <c r="LFL814" s="201"/>
      <c r="LFM814" s="201"/>
      <c r="LFN814" s="201"/>
      <c r="LFO814" s="201"/>
      <c r="LFP814" s="201"/>
      <c r="LFQ814" s="201"/>
      <c r="LFR814" s="201"/>
      <c r="LFS814" s="201"/>
      <c r="LFT814" s="201"/>
      <c r="LFU814" s="201"/>
      <c r="LFV814" s="201"/>
      <c r="LFW814" s="201"/>
      <c r="LFX814" s="201"/>
      <c r="LFY814" s="201"/>
      <c r="LFZ814" s="201"/>
      <c r="LGA814" s="201"/>
      <c r="LGB814" s="201"/>
      <c r="LGC814" s="201"/>
      <c r="LGD814" s="201"/>
      <c r="LGE814" s="201"/>
      <c r="LGF814" s="201"/>
      <c r="LGG814" s="201"/>
      <c r="LGH814" s="201"/>
      <c r="LGI814" s="201"/>
      <c r="LGJ814" s="201"/>
      <c r="LGK814" s="201"/>
      <c r="LGL814" s="201"/>
      <c r="LGM814" s="201"/>
      <c r="LGN814" s="201"/>
      <c r="LGO814" s="201"/>
      <c r="LGP814" s="201"/>
      <c r="LGQ814" s="201"/>
      <c r="LGR814" s="201"/>
      <c r="LGS814" s="201"/>
      <c r="LGT814" s="201"/>
      <c r="LGU814" s="201"/>
      <c r="LGV814" s="201"/>
      <c r="LGW814" s="201"/>
      <c r="LGX814" s="201"/>
      <c r="LGY814" s="201"/>
      <c r="LGZ814" s="201"/>
      <c r="LHA814" s="201"/>
      <c r="LHB814" s="201"/>
      <c r="LHC814" s="201"/>
      <c r="LHD814" s="201"/>
      <c r="LHE814" s="201"/>
      <c r="LHF814" s="201"/>
      <c r="LHG814" s="201"/>
      <c r="LHH814" s="201"/>
      <c r="LHI814" s="201"/>
      <c r="LHJ814" s="201"/>
      <c r="LHK814" s="201"/>
      <c r="LHL814" s="201"/>
      <c r="LHM814" s="201"/>
      <c r="LHN814" s="201"/>
      <c r="LHO814" s="201"/>
      <c r="LHP814" s="201"/>
      <c r="LHQ814" s="201"/>
      <c r="LHR814" s="201"/>
      <c r="LHS814" s="201"/>
      <c r="LHT814" s="201"/>
      <c r="LHU814" s="201"/>
      <c r="LHV814" s="201"/>
      <c r="LHW814" s="201"/>
      <c r="LHX814" s="201"/>
      <c r="LHY814" s="201"/>
      <c r="LHZ814" s="201"/>
      <c r="LIA814" s="201"/>
      <c r="LIB814" s="201"/>
      <c r="LIC814" s="201"/>
      <c r="LID814" s="201"/>
      <c r="LIE814" s="201"/>
      <c r="LIF814" s="201"/>
      <c r="LIG814" s="201"/>
      <c r="LIH814" s="201"/>
      <c r="LII814" s="201"/>
      <c r="LIJ814" s="201"/>
      <c r="LIK814" s="201"/>
      <c r="LIL814" s="201"/>
      <c r="LIM814" s="201"/>
      <c r="LIN814" s="201"/>
      <c r="LIO814" s="201"/>
      <c r="LIP814" s="201"/>
      <c r="LIQ814" s="201"/>
      <c r="LIR814" s="201"/>
      <c r="LIS814" s="201"/>
      <c r="LIT814" s="201"/>
      <c r="LIU814" s="201"/>
      <c r="LIV814" s="201"/>
      <c r="LIW814" s="201"/>
      <c r="LIX814" s="201"/>
      <c r="LIY814" s="201"/>
      <c r="LIZ814" s="201"/>
      <c r="LJA814" s="201"/>
      <c r="LJB814" s="201"/>
      <c r="LJC814" s="201"/>
      <c r="LJD814" s="201"/>
      <c r="LJE814" s="201"/>
      <c r="LJF814" s="201"/>
      <c r="LJG814" s="201"/>
      <c r="LJH814" s="201"/>
      <c r="LJI814" s="201"/>
      <c r="LJJ814" s="201"/>
      <c r="LJK814" s="201"/>
      <c r="LJL814" s="201"/>
      <c r="LJM814" s="201"/>
      <c r="LJN814" s="201"/>
      <c r="LJO814" s="201"/>
      <c r="LJP814" s="201"/>
      <c r="LJQ814" s="201"/>
      <c r="LJR814" s="201"/>
      <c r="LJS814" s="201"/>
      <c r="LJT814" s="201"/>
      <c r="LJU814" s="201"/>
      <c r="LJV814" s="201"/>
      <c r="LJW814" s="201"/>
      <c r="LJX814" s="201"/>
      <c r="LJY814" s="201"/>
      <c r="LJZ814" s="201"/>
      <c r="LKA814" s="201"/>
      <c r="LKB814" s="201"/>
      <c r="LKC814" s="201"/>
      <c r="LKD814" s="201"/>
      <c r="LKE814" s="201"/>
      <c r="LKF814" s="201"/>
      <c r="LKG814" s="201"/>
      <c r="LKH814" s="201"/>
      <c r="LKI814" s="201"/>
      <c r="LKJ814" s="201"/>
      <c r="LKK814" s="201"/>
      <c r="LKL814" s="201"/>
      <c r="LKM814" s="201"/>
      <c r="LKN814" s="201"/>
      <c r="LKO814" s="201"/>
      <c r="LKP814" s="201"/>
      <c r="LKQ814" s="201"/>
      <c r="LKR814" s="201"/>
      <c r="LKS814" s="201"/>
      <c r="LKT814" s="201"/>
      <c r="LKU814" s="201"/>
      <c r="LKV814" s="201"/>
      <c r="LKW814" s="201"/>
      <c r="LKX814" s="201"/>
      <c r="LKY814" s="201"/>
      <c r="LKZ814" s="201"/>
      <c r="LLA814" s="201"/>
      <c r="LLB814" s="201"/>
      <c r="LLC814" s="201"/>
      <c r="LLD814" s="201"/>
      <c r="LLE814" s="201"/>
      <c r="LLF814" s="201"/>
      <c r="LLG814" s="201"/>
      <c r="LLH814" s="201"/>
      <c r="LLI814" s="201"/>
      <c r="LLJ814" s="201"/>
      <c r="LLK814" s="201"/>
      <c r="LLL814" s="201"/>
      <c r="LLM814" s="201"/>
      <c r="LLN814" s="201"/>
      <c r="LLO814" s="201"/>
      <c r="LLP814" s="201"/>
      <c r="LLQ814" s="201"/>
      <c r="LLR814" s="201"/>
      <c r="LLS814" s="201"/>
      <c r="LLT814" s="201"/>
      <c r="LLU814" s="201"/>
      <c r="LLV814" s="201"/>
      <c r="LLW814" s="201"/>
      <c r="LLX814" s="201"/>
      <c r="LLY814" s="201"/>
      <c r="LLZ814" s="201"/>
      <c r="LMA814" s="201"/>
      <c r="LMB814" s="201"/>
      <c r="LMC814" s="201"/>
      <c r="LMD814" s="201"/>
      <c r="LME814" s="201"/>
      <c r="LMF814" s="201"/>
      <c r="LMG814" s="201"/>
      <c r="LMH814" s="201"/>
      <c r="LMI814" s="201"/>
      <c r="LMJ814" s="201"/>
      <c r="LMK814" s="201"/>
      <c r="LML814" s="201"/>
      <c r="LMM814" s="201"/>
      <c r="LMN814" s="201"/>
      <c r="LMO814" s="201"/>
      <c r="LMP814" s="201"/>
      <c r="LMQ814" s="201"/>
      <c r="LMR814" s="201"/>
      <c r="LMS814" s="201"/>
      <c r="LMT814" s="201"/>
      <c r="LMU814" s="201"/>
      <c r="LMV814" s="201"/>
      <c r="LMW814" s="201"/>
      <c r="LMX814" s="201"/>
      <c r="LMY814" s="201"/>
      <c r="LMZ814" s="201"/>
      <c r="LNA814" s="201"/>
      <c r="LNB814" s="201"/>
      <c r="LNC814" s="201"/>
      <c r="LND814" s="201"/>
      <c r="LNE814" s="201"/>
      <c r="LNF814" s="201"/>
      <c r="LNG814" s="201"/>
      <c r="LNH814" s="201"/>
      <c r="LNI814" s="201"/>
      <c r="LNJ814" s="201"/>
      <c r="LNK814" s="201"/>
      <c r="LNL814" s="201"/>
      <c r="LNM814" s="201"/>
      <c r="LNN814" s="201"/>
      <c r="LNO814" s="201"/>
      <c r="LNP814" s="201"/>
      <c r="LNQ814" s="201"/>
      <c r="LNR814" s="201"/>
      <c r="LNS814" s="201"/>
      <c r="LNT814" s="201"/>
      <c r="LNU814" s="201"/>
      <c r="LNV814" s="201"/>
      <c r="LNW814" s="201"/>
      <c r="LNX814" s="201"/>
      <c r="LNY814" s="201"/>
      <c r="LNZ814" s="201"/>
      <c r="LOA814" s="201"/>
      <c r="LOB814" s="201"/>
      <c r="LOC814" s="201"/>
      <c r="LOD814" s="201"/>
      <c r="LOE814" s="201"/>
      <c r="LOF814" s="201"/>
      <c r="LOG814" s="201"/>
      <c r="LOH814" s="201"/>
      <c r="LOI814" s="201"/>
      <c r="LOJ814" s="201"/>
      <c r="LOK814" s="201"/>
      <c r="LOL814" s="201"/>
      <c r="LOM814" s="201"/>
      <c r="LON814" s="201"/>
      <c r="LOO814" s="201"/>
      <c r="LOP814" s="201"/>
      <c r="LOQ814" s="201"/>
      <c r="LOR814" s="201"/>
      <c r="LOS814" s="201"/>
      <c r="LOT814" s="201"/>
      <c r="LOU814" s="201"/>
      <c r="LOV814" s="201"/>
      <c r="LOW814" s="201"/>
      <c r="LOX814" s="201"/>
      <c r="LOY814" s="201"/>
      <c r="LOZ814" s="201"/>
      <c r="LPA814" s="201"/>
      <c r="LPB814" s="201"/>
      <c r="LPC814" s="201"/>
      <c r="LPD814" s="201"/>
      <c r="LPE814" s="201"/>
      <c r="LPF814" s="201"/>
      <c r="LPG814" s="201"/>
      <c r="LPH814" s="201"/>
      <c r="LPI814" s="201"/>
      <c r="LPJ814" s="201"/>
      <c r="LPK814" s="201"/>
      <c r="LPL814" s="201"/>
      <c r="LPM814" s="201"/>
      <c r="LPN814" s="201"/>
      <c r="LPO814" s="201"/>
      <c r="LPP814" s="201"/>
      <c r="LPQ814" s="201"/>
      <c r="LPR814" s="201"/>
      <c r="LPS814" s="201"/>
      <c r="LPT814" s="201"/>
      <c r="LPU814" s="201"/>
      <c r="LPV814" s="201"/>
      <c r="LPW814" s="201"/>
      <c r="LPX814" s="201"/>
      <c r="LPY814" s="201"/>
      <c r="LPZ814" s="201"/>
      <c r="LQA814" s="201"/>
      <c r="LQB814" s="201"/>
      <c r="LQC814" s="201"/>
      <c r="LQD814" s="201"/>
      <c r="LQE814" s="201"/>
      <c r="LQF814" s="201"/>
      <c r="LQG814" s="201"/>
      <c r="LQH814" s="201"/>
      <c r="LQI814" s="201"/>
      <c r="LQJ814" s="201"/>
      <c r="LQK814" s="201"/>
      <c r="LQL814" s="201"/>
      <c r="LQM814" s="201"/>
      <c r="LQN814" s="201"/>
      <c r="LQO814" s="201"/>
      <c r="LQP814" s="201"/>
      <c r="LQQ814" s="201"/>
      <c r="LQR814" s="201"/>
      <c r="LQS814" s="201"/>
      <c r="LQT814" s="201"/>
      <c r="LQU814" s="201"/>
      <c r="LQV814" s="201"/>
      <c r="LQW814" s="201"/>
      <c r="LQX814" s="201"/>
      <c r="LQY814" s="201"/>
      <c r="LQZ814" s="201"/>
      <c r="LRA814" s="201"/>
      <c r="LRB814" s="201"/>
      <c r="LRC814" s="201"/>
      <c r="LRD814" s="201"/>
      <c r="LRE814" s="201"/>
      <c r="LRF814" s="201"/>
      <c r="LRG814" s="201"/>
      <c r="LRH814" s="201"/>
      <c r="LRI814" s="201"/>
      <c r="LRJ814" s="201"/>
      <c r="LRK814" s="201"/>
      <c r="LRL814" s="201"/>
      <c r="LRM814" s="201"/>
      <c r="LRN814" s="201"/>
      <c r="LRO814" s="201"/>
      <c r="LRP814" s="201"/>
      <c r="LRQ814" s="201"/>
      <c r="LRR814" s="201"/>
      <c r="LRS814" s="201"/>
      <c r="LRT814" s="201"/>
      <c r="LRU814" s="201"/>
      <c r="LRV814" s="201"/>
      <c r="LRW814" s="201"/>
      <c r="LRX814" s="201"/>
      <c r="LRY814" s="201"/>
      <c r="LRZ814" s="201"/>
      <c r="LSA814" s="201"/>
      <c r="LSB814" s="201"/>
      <c r="LSC814" s="201"/>
      <c r="LSD814" s="201"/>
      <c r="LSE814" s="201"/>
      <c r="LSF814" s="201"/>
      <c r="LSG814" s="201"/>
      <c r="LSH814" s="201"/>
      <c r="LSI814" s="201"/>
      <c r="LSJ814" s="201"/>
      <c r="LSK814" s="201"/>
      <c r="LSL814" s="201"/>
      <c r="LSM814" s="201"/>
      <c r="LSN814" s="201"/>
      <c r="LSO814" s="201"/>
      <c r="LSP814" s="201"/>
      <c r="LSQ814" s="201"/>
      <c r="LSR814" s="201"/>
      <c r="LSS814" s="201"/>
      <c r="LST814" s="201"/>
      <c r="LSU814" s="201"/>
      <c r="LSV814" s="201"/>
      <c r="LSW814" s="201"/>
      <c r="LSX814" s="201"/>
      <c r="LSY814" s="201"/>
      <c r="LSZ814" s="201"/>
      <c r="LTA814" s="201"/>
      <c r="LTB814" s="201"/>
      <c r="LTC814" s="201"/>
      <c r="LTD814" s="201"/>
      <c r="LTE814" s="201"/>
      <c r="LTF814" s="201"/>
      <c r="LTG814" s="201"/>
      <c r="LTH814" s="201"/>
      <c r="LTI814" s="201"/>
      <c r="LTJ814" s="201"/>
      <c r="LTK814" s="201"/>
      <c r="LTL814" s="201"/>
      <c r="LTM814" s="201"/>
      <c r="LTN814" s="201"/>
      <c r="LTO814" s="201"/>
      <c r="LTP814" s="201"/>
      <c r="LTQ814" s="201"/>
      <c r="LTR814" s="201"/>
      <c r="LTS814" s="201"/>
      <c r="LTT814" s="201"/>
      <c r="LTU814" s="201"/>
      <c r="LTV814" s="201"/>
      <c r="LTW814" s="201"/>
      <c r="LTX814" s="201"/>
      <c r="LTY814" s="201"/>
      <c r="LTZ814" s="201"/>
      <c r="LUA814" s="201"/>
      <c r="LUB814" s="201"/>
      <c r="LUC814" s="201"/>
      <c r="LUD814" s="201"/>
      <c r="LUE814" s="201"/>
      <c r="LUF814" s="201"/>
      <c r="LUG814" s="201"/>
      <c r="LUH814" s="201"/>
      <c r="LUI814" s="201"/>
      <c r="LUJ814" s="201"/>
      <c r="LUK814" s="201"/>
      <c r="LUL814" s="201"/>
      <c r="LUM814" s="201"/>
      <c r="LUN814" s="201"/>
      <c r="LUO814" s="201"/>
      <c r="LUP814" s="201"/>
      <c r="LUQ814" s="201"/>
      <c r="LUR814" s="201"/>
      <c r="LUS814" s="201"/>
      <c r="LUT814" s="201"/>
      <c r="LUU814" s="201"/>
      <c r="LUV814" s="201"/>
      <c r="LUW814" s="201"/>
      <c r="LUX814" s="201"/>
      <c r="LUY814" s="201"/>
      <c r="LUZ814" s="201"/>
      <c r="LVA814" s="201"/>
      <c r="LVB814" s="201"/>
      <c r="LVC814" s="201"/>
      <c r="LVD814" s="201"/>
      <c r="LVE814" s="201"/>
      <c r="LVF814" s="201"/>
      <c r="LVG814" s="201"/>
      <c r="LVH814" s="201"/>
      <c r="LVI814" s="201"/>
      <c r="LVJ814" s="201"/>
      <c r="LVK814" s="201"/>
      <c r="LVL814" s="201"/>
      <c r="LVM814" s="201"/>
      <c r="LVN814" s="201"/>
      <c r="LVO814" s="201"/>
      <c r="LVP814" s="201"/>
      <c r="LVQ814" s="201"/>
      <c r="LVR814" s="201"/>
      <c r="LVS814" s="201"/>
      <c r="LVT814" s="201"/>
      <c r="LVU814" s="201"/>
      <c r="LVV814" s="201"/>
      <c r="LVW814" s="201"/>
      <c r="LVX814" s="201"/>
      <c r="LVY814" s="201"/>
      <c r="LVZ814" s="201"/>
      <c r="LWA814" s="201"/>
      <c r="LWB814" s="201"/>
      <c r="LWC814" s="201"/>
      <c r="LWD814" s="201"/>
      <c r="LWE814" s="201"/>
      <c r="LWF814" s="201"/>
      <c r="LWG814" s="201"/>
      <c r="LWH814" s="201"/>
      <c r="LWI814" s="201"/>
      <c r="LWJ814" s="201"/>
      <c r="LWK814" s="201"/>
      <c r="LWL814" s="201"/>
      <c r="LWM814" s="201"/>
      <c r="LWN814" s="201"/>
      <c r="LWO814" s="201"/>
      <c r="LWP814" s="201"/>
      <c r="LWQ814" s="201"/>
      <c r="LWR814" s="201"/>
      <c r="LWS814" s="201"/>
      <c r="LWT814" s="201"/>
      <c r="LWU814" s="201"/>
      <c r="LWV814" s="201"/>
      <c r="LWW814" s="201"/>
      <c r="LWX814" s="201"/>
      <c r="LWY814" s="201"/>
      <c r="LWZ814" s="201"/>
      <c r="LXA814" s="201"/>
      <c r="LXB814" s="201"/>
      <c r="LXC814" s="201"/>
      <c r="LXD814" s="201"/>
      <c r="LXE814" s="201"/>
      <c r="LXF814" s="201"/>
      <c r="LXG814" s="201"/>
      <c r="LXH814" s="201"/>
      <c r="LXI814" s="201"/>
      <c r="LXJ814" s="201"/>
      <c r="LXK814" s="201"/>
      <c r="LXL814" s="201"/>
      <c r="LXM814" s="201"/>
      <c r="LXN814" s="201"/>
      <c r="LXO814" s="201"/>
      <c r="LXP814" s="201"/>
      <c r="LXQ814" s="201"/>
      <c r="LXR814" s="201"/>
      <c r="LXS814" s="201"/>
      <c r="LXT814" s="201"/>
      <c r="LXU814" s="201"/>
      <c r="LXV814" s="201"/>
      <c r="LXW814" s="201"/>
      <c r="LXX814" s="201"/>
      <c r="LXY814" s="201"/>
      <c r="LXZ814" s="201"/>
      <c r="LYA814" s="201"/>
      <c r="LYB814" s="201"/>
      <c r="LYC814" s="201"/>
      <c r="LYD814" s="201"/>
      <c r="LYE814" s="201"/>
      <c r="LYF814" s="201"/>
      <c r="LYG814" s="201"/>
      <c r="LYH814" s="201"/>
      <c r="LYI814" s="201"/>
      <c r="LYJ814" s="201"/>
      <c r="LYK814" s="201"/>
      <c r="LYL814" s="201"/>
      <c r="LYM814" s="201"/>
      <c r="LYN814" s="201"/>
      <c r="LYO814" s="201"/>
      <c r="LYP814" s="201"/>
      <c r="LYQ814" s="201"/>
      <c r="LYR814" s="201"/>
      <c r="LYS814" s="201"/>
      <c r="LYT814" s="201"/>
      <c r="LYU814" s="201"/>
      <c r="LYV814" s="201"/>
      <c r="LYW814" s="201"/>
      <c r="LYX814" s="201"/>
      <c r="LYY814" s="201"/>
      <c r="LYZ814" s="201"/>
      <c r="LZA814" s="201"/>
      <c r="LZB814" s="201"/>
      <c r="LZC814" s="201"/>
      <c r="LZD814" s="201"/>
      <c r="LZE814" s="201"/>
      <c r="LZF814" s="201"/>
      <c r="LZG814" s="201"/>
      <c r="LZH814" s="201"/>
      <c r="LZI814" s="201"/>
      <c r="LZJ814" s="201"/>
      <c r="LZK814" s="201"/>
      <c r="LZL814" s="201"/>
      <c r="LZM814" s="201"/>
      <c r="LZN814" s="201"/>
      <c r="LZO814" s="201"/>
      <c r="LZP814" s="201"/>
      <c r="LZQ814" s="201"/>
      <c r="LZR814" s="201"/>
      <c r="LZS814" s="201"/>
      <c r="LZT814" s="201"/>
      <c r="LZU814" s="201"/>
      <c r="LZV814" s="201"/>
      <c r="LZW814" s="201"/>
      <c r="LZX814" s="201"/>
      <c r="LZY814" s="201"/>
      <c r="LZZ814" s="201"/>
      <c r="MAA814" s="201"/>
      <c r="MAB814" s="201"/>
      <c r="MAC814" s="201"/>
      <c r="MAD814" s="201"/>
      <c r="MAE814" s="201"/>
      <c r="MAF814" s="201"/>
      <c r="MAG814" s="201"/>
      <c r="MAH814" s="201"/>
      <c r="MAI814" s="201"/>
      <c r="MAJ814" s="201"/>
      <c r="MAK814" s="201"/>
      <c r="MAL814" s="201"/>
      <c r="MAM814" s="201"/>
      <c r="MAN814" s="201"/>
      <c r="MAO814" s="201"/>
      <c r="MAP814" s="201"/>
      <c r="MAQ814" s="201"/>
      <c r="MAR814" s="201"/>
      <c r="MAS814" s="201"/>
      <c r="MAT814" s="201"/>
      <c r="MAU814" s="201"/>
      <c r="MAV814" s="201"/>
      <c r="MAW814" s="201"/>
      <c r="MAX814" s="201"/>
      <c r="MAY814" s="201"/>
      <c r="MAZ814" s="201"/>
      <c r="MBA814" s="201"/>
      <c r="MBB814" s="201"/>
      <c r="MBC814" s="201"/>
      <c r="MBD814" s="201"/>
      <c r="MBE814" s="201"/>
      <c r="MBF814" s="201"/>
      <c r="MBG814" s="201"/>
      <c r="MBH814" s="201"/>
      <c r="MBI814" s="201"/>
      <c r="MBJ814" s="201"/>
      <c r="MBK814" s="201"/>
      <c r="MBL814" s="201"/>
      <c r="MBM814" s="201"/>
      <c r="MBN814" s="201"/>
      <c r="MBO814" s="201"/>
      <c r="MBP814" s="201"/>
      <c r="MBQ814" s="201"/>
      <c r="MBR814" s="201"/>
      <c r="MBS814" s="201"/>
      <c r="MBT814" s="201"/>
      <c r="MBU814" s="201"/>
      <c r="MBV814" s="201"/>
      <c r="MBW814" s="201"/>
      <c r="MBX814" s="201"/>
      <c r="MBY814" s="201"/>
      <c r="MBZ814" s="201"/>
      <c r="MCA814" s="201"/>
      <c r="MCB814" s="201"/>
      <c r="MCC814" s="201"/>
      <c r="MCD814" s="201"/>
      <c r="MCE814" s="201"/>
      <c r="MCF814" s="201"/>
      <c r="MCG814" s="201"/>
      <c r="MCH814" s="201"/>
      <c r="MCI814" s="201"/>
      <c r="MCJ814" s="201"/>
      <c r="MCK814" s="201"/>
      <c r="MCL814" s="201"/>
      <c r="MCM814" s="201"/>
      <c r="MCN814" s="201"/>
      <c r="MCO814" s="201"/>
      <c r="MCP814" s="201"/>
      <c r="MCQ814" s="201"/>
      <c r="MCR814" s="201"/>
      <c r="MCS814" s="201"/>
      <c r="MCT814" s="201"/>
      <c r="MCU814" s="201"/>
      <c r="MCV814" s="201"/>
      <c r="MCW814" s="201"/>
      <c r="MCX814" s="201"/>
      <c r="MCY814" s="201"/>
      <c r="MCZ814" s="201"/>
      <c r="MDA814" s="201"/>
      <c r="MDB814" s="201"/>
      <c r="MDC814" s="201"/>
      <c r="MDD814" s="201"/>
      <c r="MDE814" s="201"/>
      <c r="MDF814" s="201"/>
      <c r="MDG814" s="201"/>
      <c r="MDH814" s="201"/>
      <c r="MDI814" s="201"/>
      <c r="MDJ814" s="201"/>
      <c r="MDK814" s="201"/>
      <c r="MDL814" s="201"/>
      <c r="MDM814" s="201"/>
      <c r="MDN814" s="201"/>
      <c r="MDO814" s="201"/>
      <c r="MDP814" s="201"/>
      <c r="MDQ814" s="201"/>
      <c r="MDR814" s="201"/>
      <c r="MDS814" s="201"/>
      <c r="MDT814" s="201"/>
      <c r="MDU814" s="201"/>
      <c r="MDV814" s="201"/>
      <c r="MDW814" s="201"/>
      <c r="MDX814" s="201"/>
      <c r="MDY814" s="201"/>
      <c r="MDZ814" s="201"/>
      <c r="MEA814" s="201"/>
      <c r="MEB814" s="201"/>
      <c r="MEC814" s="201"/>
      <c r="MED814" s="201"/>
      <c r="MEE814" s="201"/>
      <c r="MEF814" s="201"/>
      <c r="MEG814" s="201"/>
      <c r="MEH814" s="201"/>
      <c r="MEI814" s="201"/>
      <c r="MEJ814" s="201"/>
      <c r="MEK814" s="201"/>
      <c r="MEL814" s="201"/>
      <c r="MEM814" s="201"/>
      <c r="MEN814" s="201"/>
      <c r="MEO814" s="201"/>
      <c r="MEP814" s="201"/>
      <c r="MEQ814" s="201"/>
      <c r="MER814" s="201"/>
      <c r="MES814" s="201"/>
      <c r="MET814" s="201"/>
      <c r="MEU814" s="201"/>
      <c r="MEV814" s="201"/>
      <c r="MEW814" s="201"/>
      <c r="MEX814" s="201"/>
      <c r="MEY814" s="201"/>
      <c r="MEZ814" s="201"/>
      <c r="MFA814" s="201"/>
      <c r="MFB814" s="201"/>
      <c r="MFC814" s="201"/>
      <c r="MFD814" s="201"/>
      <c r="MFE814" s="201"/>
      <c r="MFF814" s="201"/>
      <c r="MFG814" s="201"/>
      <c r="MFH814" s="201"/>
      <c r="MFI814" s="201"/>
      <c r="MFJ814" s="201"/>
      <c r="MFK814" s="201"/>
      <c r="MFL814" s="201"/>
      <c r="MFM814" s="201"/>
      <c r="MFN814" s="201"/>
      <c r="MFO814" s="201"/>
      <c r="MFP814" s="201"/>
      <c r="MFQ814" s="201"/>
      <c r="MFR814" s="201"/>
      <c r="MFS814" s="201"/>
      <c r="MFT814" s="201"/>
      <c r="MFU814" s="201"/>
      <c r="MFV814" s="201"/>
      <c r="MFW814" s="201"/>
      <c r="MFX814" s="201"/>
      <c r="MFY814" s="201"/>
      <c r="MFZ814" s="201"/>
      <c r="MGA814" s="201"/>
      <c r="MGB814" s="201"/>
      <c r="MGC814" s="201"/>
      <c r="MGD814" s="201"/>
      <c r="MGE814" s="201"/>
      <c r="MGF814" s="201"/>
      <c r="MGG814" s="201"/>
      <c r="MGH814" s="201"/>
      <c r="MGI814" s="201"/>
      <c r="MGJ814" s="201"/>
      <c r="MGK814" s="201"/>
      <c r="MGL814" s="201"/>
      <c r="MGM814" s="201"/>
      <c r="MGN814" s="201"/>
      <c r="MGO814" s="201"/>
      <c r="MGP814" s="201"/>
      <c r="MGQ814" s="201"/>
      <c r="MGR814" s="201"/>
      <c r="MGS814" s="201"/>
      <c r="MGT814" s="201"/>
      <c r="MGU814" s="201"/>
      <c r="MGV814" s="201"/>
      <c r="MGW814" s="201"/>
      <c r="MGX814" s="201"/>
      <c r="MGY814" s="201"/>
      <c r="MGZ814" s="201"/>
      <c r="MHA814" s="201"/>
      <c r="MHB814" s="201"/>
      <c r="MHC814" s="201"/>
      <c r="MHD814" s="201"/>
      <c r="MHE814" s="201"/>
      <c r="MHF814" s="201"/>
      <c r="MHG814" s="201"/>
      <c r="MHH814" s="201"/>
      <c r="MHI814" s="201"/>
      <c r="MHJ814" s="201"/>
      <c r="MHK814" s="201"/>
      <c r="MHL814" s="201"/>
      <c r="MHM814" s="201"/>
      <c r="MHN814" s="201"/>
      <c r="MHO814" s="201"/>
      <c r="MHP814" s="201"/>
      <c r="MHQ814" s="201"/>
      <c r="MHR814" s="201"/>
      <c r="MHS814" s="201"/>
      <c r="MHT814" s="201"/>
      <c r="MHU814" s="201"/>
      <c r="MHV814" s="201"/>
      <c r="MHW814" s="201"/>
      <c r="MHX814" s="201"/>
      <c r="MHY814" s="201"/>
      <c r="MHZ814" s="201"/>
      <c r="MIA814" s="201"/>
      <c r="MIB814" s="201"/>
      <c r="MIC814" s="201"/>
      <c r="MID814" s="201"/>
      <c r="MIE814" s="201"/>
      <c r="MIF814" s="201"/>
      <c r="MIG814" s="201"/>
      <c r="MIH814" s="201"/>
      <c r="MII814" s="201"/>
      <c r="MIJ814" s="201"/>
      <c r="MIK814" s="201"/>
      <c r="MIL814" s="201"/>
      <c r="MIM814" s="201"/>
      <c r="MIN814" s="201"/>
      <c r="MIO814" s="201"/>
      <c r="MIP814" s="201"/>
      <c r="MIQ814" s="201"/>
      <c r="MIR814" s="201"/>
      <c r="MIS814" s="201"/>
      <c r="MIT814" s="201"/>
      <c r="MIU814" s="201"/>
      <c r="MIV814" s="201"/>
      <c r="MIW814" s="201"/>
      <c r="MIX814" s="201"/>
      <c r="MIY814" s="201"/>
      <c r="MIZ814" s="201"/>
      <c r="MJA814" s="201"/>
      <c r="MJB814" s="201"/>
      <c r="MJC814" s="201"/>
      <c r="MJD814" s="201"/>
      <c r="MJE814" s="201"/>
      <c r="MJF814" s="201"/>
      <c r="MJG814" s="201"/>
      <c r="MJH814" s="201"/>
      <c r="MJI814" s="201"/>
      <c r="MJJ814" s="201"/>
      <c r="MJK814" s="201"/>
      <c r="MJL814" s="201"/>
      <c r="MJM814" s="201"/>
      <c r="MJN814" s="201"/>
      <c r="MJO814" s="201"/>
      <c r="MJP814" s="201"/>
      <c r="MJQ814" s="201"/>
      <c r="MJR814" s="201"/>
      <c r="MJS814" s="201"/>
      <c r="MJT814" s="201"/>
      <c r="MJU814" s="201"/>
      <c r="MJV814" s="201"/>
      <c r="MJW814" s="201"/>
      <c r="MJX814" s="201"/>
      <c r="MJY814" s="201"/>
      <c r="MJZ814" s="201"/>
      <c r="MKA814" s="201"/>
      <c r="MKB814" s="201"/>
      <c r="MKC814" s="201"/>
      <c r="MKD814" s="201"/>
      <c r="MKE814" s="201"/>
      <c r="MKF814" s="201"/>
      <c r="MKG814" s="201"/>
      <c r="MKH814" s="201"/>
      <c r="MKI814" s="201"/>
      <c r="MKJ814" s="201"/>
      <c r="MKK814" s="201"/>
      <c r="MKL814" s="201"/>
      <c r="MKM814" s="201"/>
      <c r="MKN814" s="201"/>
      <c r="MKO814" s="201"/>
      <c r="MKP814" s="201"/>
      <c r="MKQ814" s="201"/>
      <c r="MKR814" s="201"/>
      <c r="MKS814" s="201"/>
      <c r="MKT814" s="201"/>
      <c r="MKU814" s="201"/>
      <c r="MKV814" s="201"/>
      <c r="MKW814" s="201"/>
      <c r="MKX814" s="201"/>
      <c r="MKY814" s="201"/>
      <c r="MKZ814" s="201"/>
      <c r="MLA814" s="201"/>
      <c r="MLB814" s="201"/>
      <c r="MLC814" s="201"/>
      <c r="MLD814" s="201"/>
      <c r="MLE814" s="201"/>
      <c r="MLF814" s="201"/>
      <c r="MLG814" s="201"/>
      <c r="MLH814" s="201"/>
      <c r="MLI814" s="201"/>
      <c r="MLJ814" s="201"/>
      <c r="MLK814" s="201"/>
      <c r="MLL814" s="201"/>
      <c r="MLM814" s="201"/>
      <c r="MLN814" s="201"/>
      <c r="MLO814" s="201"/>
      <c r="MLP814" s="201"/>
      <c r="MLQ814" s="201"/>
      <c r="MLR814" s="201"/>
      <c r="MLS814" s="201"/>
      <c r="MLT814" s="201"/>
      <c r="MLU814" s="201"/>
      <c r="MLV814" s="201"/>
      <c r="MLW814" s="201"/>
      <c r="MLX814" s="201"/>
      <c r="MLY814" s="201"/>
      <c r="MLZ814" s="201"/>
      <c r="MMA814" s="201"/>
      <c r="MMB814" s="201"/>
      <c r="MMC814" s="201"/>
      <c r="MMD814" s="201"/>
      <c r="MME814" s="201"/>
      <c r="MMF814" s="201"/>
      <c r="MMG814" s="201"/>
      <c r="MMH814" s="201"/>
      <c r="MMI814" s="201"/>
      <c r="MMJ814" s="201"/>
      <c r="MMK814" s="201"/>
      <c r="MML814" s="201"/>
      <c r="MMM814" s="201"/>
      <c r="MMN814" s="201"/>
      <c r="MMO814" s="201"/>
      <c r="MMP814" s="201"/>
      <c r="MMQ814" s="201"/>
      <c r="MMR814" s="201"/>
      <c r="MMS814" s="201"/>
      <c r="MMT814" s="201"/>
      <c r="MMU814" s="201"/>
      <c r="MMV814" s="201"/>
      <c r="MMW814" s="201"/>
      <c r="MMX814" s="201"/>
      <c r="MMY814" s="201"/>
      <c r="MMZ814" s="201"/>
      <c r="MNA814" s="201"/>
      <c r="MNB814" s="201"/>
      <c r="MNC814" s="201"/>
      <c r="MND814" s="201"/>
      <c r="MNE814" s="201"/>
      <c r="MNF814" s="201"/>
      <c r="MNG814" s="201"/>
      <c r="MNH814" s="201"/>
      <c r="MNI814" s="201"/>
      <c r="MNJ814" s="201"/>
      <c r="MNK814" s="201"/>
      <c r="MNL814" s="201"/>
      <c r="MNM814" s="201"/>
      <c r="MNN814" s="201"/>
      <c r="MNO814" s="201"/>
      <c r="MNP814" s="201"/>
      <c r="MNQ814" s="201"/>
      <c r="MNR814" s="201"/>
      <c r="MNS814" s="201"/>
      <c r="MNT814" s="201"/>
      <c r="MNU814" s="201"/>
      <c r="MNV814" s="201"/>
      <c r="MNW814" s="201"/>
      <c r="MNX814" s="201"/>
      <c r="MNY814" s="201"/>
      <c r="MNZ814" s="201"/>
      <c r="MOA814" s="201"/>
      <c r="MOB814" s="201"/>
      <c r="MOC814" s="201"/>
      <c r="MOD814" s="201"/>
      <c r="MOE814" s="201"/>
      <c r="MOF814" s="201"/>
      <c r="MOG814" s="201"/>
      <c r="MOH814" s="201"/>
      <c r="MOI814" s="201"/>
      <c r="MOJ814" s="201"/>
      <c r="MOK814" s="201"/>
      <c r="MOL814" s="201"/>
      <c r="MOM814" s="201"/>
      <c r="MON814" s="201"/>
      <c r="MOO814" s="201"/>
      <c r="MOP814" s="201"/>
      <c r="MOQ814" s="201"/>
      <c r="MOR814" s="201"/>
      <c r="MOS814" s="201"/>
      <c r="MOT814" s="201"/>
      <c r="MOU814" s="201"/>
      <c r="MOV814" s="201"/>
      <c r="MOW814" s="201"/>
      <c r="MOX814" s="201"/>
      <c r="MOY814" s="201"/>
      <c r="MOZ814" s="201"/>
      <c r="MPA814" s="201"/>
      <c r="MPB814" s="201"/>
      <c r="MPC814" s="201"/>
      <c r="MPD814" s="201"/>
      <c r="MPE814" s="201"/>
      <c r="MPF814" s="201"/>
      <c r="MPG814" s="201"/>
      <c r="MPH814" s="201"/>
      <c r="MPI814" s="201"/>
      <c r="MPJ814" s="201"/>
      <c r="MPK814" s="201"/>
      <c r="MPL814" s="201"/>
      <c r="MPM814" s="201"/>
      <c r="MPN814" s="201"/>
      <c r="MPO814" s="201"/>
      <c r="MPP814" s="201"/>
      <c r="MPQ814" s="201"/>
      <c r="MPR814" s="201"/>
      <c r="MPS814" s="201"/>
      <c r="MPT814" s="201"/>
      <c r="MPU814" s="201"/>
      <c r="MPV814" s="201"/>
      <c r="MPW814" s="201"/>
      <c r="MPX814" s="201"/>
      <c r="MPY814" s="201"/>
      <c r="MPZ814" s="201"/>
      <c r="MQA814" s="201"/>
      <c r="MQB814" s="201"/>
      <c r="MQC814" s="201"/>
      <c r="MQD814" s="201"/>
      <c r="MQE814" s="201"/>
      <c r="MQF814" s="201"/>
      <c r="MQG814" s="201"/>
      <c r="MQH814" s="201"/>
      <c r="MQI814" s="201"/>
      <c r="MQJ814" s="201"/>
      <c r="MQK814" s="201"/>
      <c r="MQL814" s="201"/>
      <c r="MQM814" s="201"/>
      <c r="MQN814" s="201"/>
      <c r="MQO814" s="201"/>
      <c r="MQP814" s="201"/>
      <c r="MQQ814" s="201"/>
      <c r="MQR814" s="201"/>
      <c r="MQS814" s="201"/>
      <c r="MQT814" s="201"/>
      <c r="MQU814" s="201"/>
      <c r="MQV814" s="201"/>
      <c r="MQW814" s="201"/>
      <c r="MQX814" s="201"/>
      <c r="MQY814" s="201"/>
      <c r="MQZ814" s="201"/>
      <c r="MRA814" s="201"/>
      <c r="MRB814" s="201"/>
      <c r="MRC814" s="201"/>
      <c r="MRD814" s="201"/>
      <c r="MRE814" s="201"/>
      <c r="MRF814" s="201"/>
      <c r="MRG814" s="201"/>
      <c r="MRH814" s="201"/>
      <c r="MRI814" s="201"/>
      <c r="MRJ814" s="201"/>
      <c r="MRK814" s="201"/>
      <c r="MRL814" s="201"/>
      <c r="MRM814" s="201"/>
      <c r="MRN814" s="201"/>
      <c r="MRO814" s="201"/>
      <c r="MRP814" s="201"/>
      <c r="MRQ814" s="201"/>
      <c r="MRR814" s="201"/>
      <c r="MRS814" s="201"/>
      <c r="MRT814" s="201"/>
      <c r="MRU814" s="201"/>
      <c r="MRV814" s="201"/>
      <c r="MRW814" s="201"/>
      <c r="MRX814" s="201"/>
      <c r="MRY814" s="201"/>
      <c r="MRZ814" s="201"/>
      <c r="MSA814" s="201"/>
      <c r="MSB814" s="201"/>
      <c r="MSC814" s="201"/>
      <c r="MSD814" s="201"/>
      <c r="MSE814" s="201"/>
      <c r="MSF814" s="201"/>
      <c r="MSG814" s="201"/>
      <c r="MSH814" s="201"/>
      <c r="MSI814" s="201"/>
      <c r="MSJ814" s="201"/>
      <c r="MSK814" s="201"/>
      <c r="MSL814" s="201"/>
      <c r="MSM814" s="201"/>
      <c r="MSN814" s="201"/>
      <c r="MSO814" s="201"/>
      <c r="MSP814" s="201"/>
      <c r="MSQ814" s="201"/>
      <c r="MSR814" s="201"/>
      <c r="MSS814" s="201"/>
      <c r="MST814" s="201"/>
      <c r="MSU814" s="201"/>
      <c r="MSV814" s="201"/>
      <c r="MSW814" s="201"/>
      <c r="MSX814" s="201"/>
      <c r="MSY814" s="201"/>
      <c r="MSZ814" s="201"/>
      <c r="MTA814" s="201"/>
      <c r="MTB814" s="201"/>
      <c r="MTC814" s="201"/>
      <c r="MTD814" s="201"/>
      <c r="MTE814" s="201"/>
      <c r="MTF814" s="201"/>
      <c r="MTG814" s="201"/>
      <c r="MTH814" s="201"/>
      <c r="MTI814" s="201"/>
      <c r="MTJ814" s="201"/>
      <c r="MTK814" s="201"/>
      <c r="MTL814" s="201"/>
      <c r="MTM814" s="201"/>
      <c r="MTN814" s="201"/>
      <c r="MTO814" s="201"/>
      <c r="MTP814" s="201"/>
      <c r="MTQ814" s="201"/>
      <c r="MTR814" s="201"/>
      <c r="MTS814" s="201"/>
      <c r="MTT814" s="201"/>
      <c r="MTU814" s="201"/>
      <c r="MTV814" s="201"/>
      <c r="MTW814" s="201"/>
      <c r="MTX814" s="201"/>
      <c r="MTY814" s="201"/>
      <c r="MTZ814" s="201"/>
      <c r="MUA814" s="201"/>
      <c r="MUB814" s="201"/>
      <c r="MUC814" s="201"/>
      <c r="MUD814" s="201"/>
      <c r="MUE814" s="201"/>
      <c r="MUF814" s="201"/>
      <c r="MUG814" s="201"/>
      <c r="MUH814" s="201"/>
      <c r="MUI814" s="201"/>
      <c r="MUJ814" s="201"/>
      <c r="MUK814" s="201"/>
      <c r="MUL814" s="201"/>
      <c r="MUM814" s="201"/>
      <c r="MUN814" s="201"/>
      <c r="MUO814" s="201"/>
      <c r="MUP814" s="201"/>
      <c r="MUQ814" s="201"/>
      <c r="MUR814" s="201"/>
      <c r="MUS814" s="201"/>
      <c r="MUT814" s="201"/>
      <c r="MUU814" s="201"/>
      <c r="MUV814" s="201"/>
      <c r="MUW814" s="201"/>
      <c r="MUX814" s="201"/>
      <c r="MUY814" s="201"/>
      <c r="MUZ814" s="201"/>
      <c r="MVA814" s="201"/>
      <c r="MVB814" s="201"/>
      <c r="MVC814" s="201"/>
      <c r="MVD814" s="201"/>
      <c r="MVE814" s="201"/>
      <c r="MVF814" s="201"/>
      <c r="MVG814" s="201"/>
      <c r="MVH814" s="201"/>
      <c r="MVI814" s="201"/>
      <c r="MVJ814" s="201"/>
      <c r="MVK814" s="201"/>
      <c r="MVL814" s="201"/>
      <c r="MVM814" s="201"/>
      <c r="MVN814" s="201"/>
      <c r="MVO814" s="201"/>
      <c r="MVP814" s="201"/>
      <c r="MVQ814" s="201"/>
      <c r="MVR814" s="201"/>
      <c r="MVS814" s="201"/>
      <c r="MVT814" s="201"/>
      <c r="MVU814" s="201"/>
      <c r="MVV814" s="201"/>
      <c r="MVW814" s="201"/>
      <c r="MVX814" s="201"/>
      <c r="MVY814" s="201"/>
      <c r="MVZ814" s="201"/>
      <c r="MWA814" s="201"/>
      <c r="MWB814" s="201"/>
      <c r="MWC814" s="201"/>
      <c r="MWD814" s="201"/>
      <c r="MWE814" s="201"/>
      <c r="MWF814" s="201"/>
      <c r="MWG814" s="201"/>
      <c r="MWH814" s="201"/>
      <c r="MWI814" s="201"/>
      <c r="MWJ814" s="201"/>
      <c r="MWK814" s="201"/>
      <c r="MWL814" s="201"/>
      <c r="MWM814" s="201"/>
      <c r="MWN814" s="201"/>
      <c r="MWO814" s="201"/>
      <c r="MWP814" s="201"/>
      <c r="MWQ814" s="201"/>
      <c r="MWR814" s="201"/>
      <c r="MWS814" s="201"/>
      <c r="MWT814" s="201"/>
      <c r="MWU814" s="201"/>
      <c r="MWV814" s="201"/>
      <c r="MWW814" s="201"/>
      <c r="MWX814" s="201"/>
      <c r="MWY814" s="201"/>
      <c r="MWZ814" s="201"/>
      <c r="MXA814" s="201"/>
      <c r="MXB814" s="201"/>
      <c r="MXC814" s="201"/>
      <c r="MXD814" s="201"/>
      <c r="MXE814" s="201"/>
      <c r="MXF814" s="201"/>
      <c r="MXG814" s="201"/>
      <c r="MXH814" s="201"/>
      <c r="MXI814" s="201"/>
      <c r="MXJ814" s="201"/>
      <c r="MXK814" s="201"/>
      <c r="MXL814" s="201"/>
      <c r="MXM814" s="201"/>
      <c r="MXN814" s="201"/>
      <c r="MXO814" s="201"/>
      <c r="MXP814" s="201"/>
      <c r="MXQ814" s="201"/>
      <c r="MXR814" s="201"/>
      <c r="MXS814" s="201"/>
      <c r="MXT814" s="201"/>
      <c r="MXU814" s="201"/>
      <c r="MXV814" s="201"/>
      <c r="MXW814" s="201"/>
      <c r="MXX814" s="201"/>
      <c r="MXY814" s="201"/>
      <c r="MXZ814" s="201"/>
      <c r="MYA814" s="201"/>
      <c r="MYB814" s="201"/>
      <c r="MYC814" s="201"/>
      <c r="MYD814" s="201"/>
      <c r="MYE814" s="201"/>
      <c r="MYF814" s="201"/>
      <c r="MYG814" s="201"/>
      <c r="MYH814" s="201"/>
      <c r="MYI814" s="201"/>
      <c r="MYJ814" s="201"/>
      <c r="MYK814" s="201"/>
      <c r="MYL814" s="201"/>
      <c r="MYM814" s="201"/>
      <c r="MYN814" s="201"/>
      <c r="MYO814" s="201"/>
      <c r="MYP814" s="201"/>
      <c r="MYQ814" s="201"/>
      <c r="MYR814" s="201"/>
      <c r="MYS814" s="201"/>
      <c r="MYT814" s="201"/>
      <c r="MYU814" s="201"/>
      <c r="MYV814" s="201"/>
      <c r="MYW814" s="201"/>
      <c r="MYX814" s="201"/>
      <c r="MYY814" s="201"/>
      <c r="MYZ814" s="201"/>
      <c r="MZA814" s="201"/>
      <c r="MZB814" s="201"/>
      <c r="MZC814" s="201"/>
      <c r="MZD814" s="201"/>
      <c r="MZE814" s="201"/>
      <c r="MZF814" s="201"/>
      <c r="MZG814" s="201"/>
      <c r="MZH814" s="201"/>
      <c r="MZI814" s="201"/>
      <c r="MZJ814" s="201"/>
      <c r="MZK814" s="201"/>
      <c r="MZL814" s="201"/>
      <c r="MZM814" s="201"/>
      <c r="MZN814" s="201"/>
      <c r="MZO814" s="201"/>
      <c r="MZP814" s="201"/>
      <c r="MZQ814" s="201"/>
      <c r="MZR814" s="201"/>
      <c r="MZS814" s="201"/>
      <c r="MZT814" s="201"/>
      <c r="MZU814" s="201"/>
      <c r="MZV814" s="201"/>
      <c r="MZW814" s="201"/>
      <c r="MZX814" s="201"/>
      <c r="MZY814" s="201"/>
      <c r="MZZ814" s="201"/>
      <c r="NAA814" s="201"/>
      <c r="NAB814" s="201"/>
      <c r="NAC814" s="201"/>
      <c r="NAD814" s="201"/>
      <c r="NAE814" s="201"/>
      <c r="NAF814" s="201"/>
      <c r="NAG814" s="201"/>
      <c r="NAH814" s="201"/>
      <c r="NAI814" s="201"/>
      <c r="NAJ814" s="201"/>
      <c r="NAK814" s="201"/>
      <c r="NAL814" s="201"/>
      <c r="NAM814" s="201"/>
      <c r="NAN814" s="201"/>
      <c r="NAO814" s="201"/>
      <c r="NAP814" s="201"/>
      <c r="NAQ814" s="201"/>
      <c r="NAR814" s="201"/>
      <c r="NAS814" s="201"/>
      <c r="NAT814" s="201"/>
      <c r="NAU814" s="201"/>
      <c r="NAV814" s="201"/>
      <c r="NAW814" s="201"/>
      <c r="NAX814" s="201"/>
      <c r="NAY814" s="201"/>
      <c r="NAZ814" s="201"/>
      <c r="NBA814" s="201"/>
      <c r="NBB814" s="201"/>
      <c r="NBC814" s="201"/>
      <c r="NBD814" s="201"/>
      <c r="NBE814" s="201"/>
      <c r="NBF814" s="201"/>
      <c r="NBG814" s="201"/>
      <c r="NBH814" s="201"/>
      <c r="NBI814" s="201"/>
      <c r="NBJ814" s="201"/>
      <c r="NBK814" s="201"/>
      <c r="NBL814" s="201"/>
      <c r="NBM814" s="201"/>
      <c r="NBN814" s="201"/>
      <c r="NBO814" s="201"/>
      <c r="NBP814" s="201"/>
      <c r="NBQ814" s="201"/>
      <c r="NBR814" s="201"/>
      <c r="NBS814" s="201"/>
      <c r="NBT814" s="201"/>
      <c r="NBU814" s="201"/>
      <c r="NBV814" s="201"/>
      <c r="NBW814" s="201"/>
      <c r="NBX814" s="201"/>
      <c r="NBY814" s="201"/>
      <c r="NBZ814" s="201"/>
      <c r="NCA814" s="201"/>
      <c r="NCB814" s="201"/>
      <c r="NCC814" s="201"/>
      <c r="NCD814" s="201"/>
      <c r="NCE814" s="201"/>
      <c r="NCF814" s="201"/>
      <c r="NCG814" s="201"/>
      <c r="NCH814" s="201"/>
      <c r="NCI814" s="201"/>
      <c r="NCJ814" s="201"/>
      <c r="NCK814" s="201"/>
      <c r="NCL814" s="201"/>
      <c r="NCM814" s="201"/>
      <c r="NCN814" s="201"/>
      <c r="NCO814" s="201"/>
      <c r="NCP814" s="201"/>
      <c r="NCQ814" s="201"/>
      <c r="NCR814" s="201"/>
      <c r="NCS814" s="201"/>
      <c r="NCT814" s="201"/>
      <c r="NCU814" s="201"/>
      <c r="NCV814" s="201"/>
      <c r="NCW814" s="201"/>
      <c r="NCX814" s="201"/>
      <c r="NCY814" s="201"/>
      <c r="NCZ814" s="201"/>
      <c r="NDA814" s="201"/>
      <c r="NDB814" s="201"/>
      <c r="NDC814" s="201"/>
      <c r="NDD814" s="201"/>
      <c r="NDE814" s="201"/>
      <c r="NDF814" s="201"/>
      <c r="NDG814" s="201"/>
      <c r="NDH814" s="201"/>
      <c r="NDI814" s="201"/>
      <c r="NDJ814" s="201"/>
      <c r="NDK814" s="201"/>
      <c r="NDL814" s="201"/>
      <c r="NDM814" s="201"/>
      <c r="NDN814" s="201"/>
      <c r="NDO814" s="201"/>
      <c r="NDP814" s="201"/>
      <c r="NDQ814" s="201"/>
      <c r="NDR814" s="201"/>
      <c r="NDS814" s="201"/>
      <c r="NDT814" s="201"/>
      <c r="NDU814" s="201"/>
      <c r="NDV814" s="201"/>
      <c r="NDW814" s="201"/>
      <c r="NDX814" s="201"/>
      <c r="NDY814" s="201"/>
      <c r="NDZ814" s="201"/>
      <c r="NEA814" s="201"/>
      <c r="NEB814" s="201"/>
      <c r="NEC814" s="201"/>
      <c r="NED814" s="201"/>
      <c r="NEE814" s="201"/>
      <c r="NEF814" s="201"/>
      <c r="NEG814" s="201"/>
      <c r="NEH814" s="201"/>
      <c r="NEI814" s="201"/>
      <c r="NEJ814" s="201"/>
      <c r="NEK814" s="201"/>
      <c r="NEL814" s="201"/>
      <c r="NEM814" s="201"/>
      <c r="NEN814" s="201"/>
      <c r="NEO814" s="201"/>
      <c r="NEP814" s="201"/>
      <c r="NEQ814" s="201"/>
      <c r="NER814" s="201"/>
      <c r="NES814" s="201"/>
      <c r="NET814" s="201"/>
      <c r="NEU814" s="201"/>
      <c r="NEV814" s="201"/>
      <c r="NEW814" s="201"/>
      <c r="NEX814" s="201"/>
      <c r="NEY814" s="201"/>
      <c r="NEZ814" s="201"/>
      <c r="NFA814" s="201"/>
      <c r="NFB814" s="201"/>
      <c r="NFC814" s="201"/>
      <c r="NFD814" s="201"/>
      <c r="NFE814" s="201"/>
      <c r="NFF814" s="201"/>
      <c r="NFG814" s="201"/>
      <c r="NFH814" s="201"/>
      <c r="NFI814" s="201"/>
      <c r="NFJ814" s="201"/>
      <c r="NFK814" s="201"/>
      <c r="NFL814" s="201"/>
      <c r="NFM814" s="201"/>
      <c r="NFN814" s="201"/>
      <c r="NFO814" s="201"/>
      <c r="NFP814" s="201"/>
      <c r="NFQ814" s="201"/>
      <c r="NFR814" s="201"/>
      <c r="NFS814" s="201"/>
      <c r="NFT814" s="201"/>
      <c r="NFU814" s="201"/>
      <c r="NFV814" s="201"/>
      <c r="NFW814" s="201"/>
      <c r="NFX814" s="201"/>
      <c r="NFY814" s="201"/>
      <c r="NFZ814" s="201"/>
      <c r="NGA814" s="201"/>
      <c r="NGB814" s="201"/>
      <c r="NGC814" s="201"/>
      <c r="NGD814" s="201"/>
      <c r="NGE814" s="201"/>
      <c r="NGF814" s="201"/>
      <c r="NGG814" s="201"/>
      <c r="NGH814" s="201"/>
      <c r="NGI814" s="201"/>
      <c r="NGJ814" s="201"/>
      <c r="NGK814" s="201"/>
      <c r="NGL814" s="201"/>
      <c r="NGM814" s="201"/>
      <c r="NGN814" s="201"/>
      <c r="NGO814" s="201"/>
      <c r="NGP814" s="201"/>
      <c r="NGQ814" s="201"/>
      <c r="NGR814" s="201"/>
      <c r="NGS814" s="201"/>
      <c r="NGT814" s="201"/>
      <c r="NGU814" s="201"/>
      <c r="NGV814" s="201"/>
      <c r="NGW814" s="201"/>
      <c r="NGX814" s="201"/>
      <c r="NGY814" s="201"/>
      <c r="NGZ814" s="201"/>
      <c r="NHA814" s="201"/>
      <c r="NHB814" s="201"/>
      <c r="NHC814" s="201"/>
      <c r="NHD814" s="201"/>
      <c r="NHE814" s="201"/>
      <c r="NHF814" s="201"/>
      <c r="NHG814" s="201"/>
      <c r="NHH814" s="201"/>
      <c r="NHI814" s="201"/>
      <c r="NHJ814" s="201"/>
      <c r="NHK814" s="201"/>
      <c r="NHL814" s="201"/>
      <c r="NHM814" s="201"/>
      <c r="NHN814" s="201"/>
      <c r="NHO814" s="201"/>
      <c r="NHP814" s="201"/>
      <c r="NHQ814" s="201"/>
      <c r="NHR814" s="201"/>
      <c r="NHS814" s="201"/>
      <c r="NHT814" s="201"/>
      <c r="NHU814" s="201"/>
      <c r="NHV814" s="201"/>
      <c r="NHW814" s="201"/>
      <c r="NHX814" s="201"/>
      <c r="NHY814" s="201"/>
      <c r="NHZ814" s="201"/>
      <c r="NIA814" s="201"/>
      <c r="NIB814" s="201"/>
      <c r="NIC814" s="201"/>
      <c r="NID814" s="201"/>
      <c r="NIE814" s="201"/>
      <c r="NIF814" s="201"/>
      <c r="NIG814" s="201"/>
      <c r="NIH814" s="201"/>
      <c r="NII814" s="201"/>
      <c r="NIJ814" s="201"/>
      <c r="NIK814" s="201"/>
      <c r="NIL814" s="201"/>
      <c r="NIM814" s="201"/>
      <c r="NIN814" s="201"/>
      <c r="NIO814" s="201"/>
      <c r="NIP814" s="201"/>
      <c r="NIQ814" s="201"/>
      <c r="NIR814" s="201"/>
      <c r="NIS814" s="201"/>
      <c r="NIT814" s="201"/>
      <c r="NIU814" s="201"/>
      <c r="NIV814" s="201"/>
      <c r="NIW814" s="201"/>
      <c r="NIX814" s="201"/>
      <c r="NIY814" s="201"/>
      <c r="NIZ814" s="201"/>
      <c r="NJA814" s="201"/>
      <c r="NJB814" s="201"/>
      <c r="NJC814" s="201"/>
      <c r="NJD814" s="201"/>
      <c r="NJE814" s="201"/>
      <c r="NJF814" s="201"/>
      <c r="NJG814" s="201"/>
      <c r="NJH814" s="201"/>
      <c r="NJI814" s="201"/>
      <c r="NJJ814" s="201"/>
      <c r="NJK814" s="201"/>
      <c r="NJL814" s="201"/>
      <c r="NJM814" s="201"/>
      <c r="NJN814" s="201"/>
      <c r="NJO814" s="201"/>
      <c r="NJP814" s="201"/>
      <c r="NJQ814" s="201"/>
      <c r="NJR814" s="201"/>
      <c r="NJS814" s="201"/>
      <c r="NJT814" s="201"/>
      <c r="NJU814" s="201"/>
      <c r="NJV814" s="201"/>
      <c r="NJW814" s="201"/>
      <c r="NJX814" s="201"/>
      <c r="NJY814" s="201"/>
      <c r="NJZ814" s="201"/>
      <c r="NKA814" s="201"/>
      <c r="NKB814" s="201"/>
      <c r="NKC814" s="201"/>
      <c r="NKD814" s="201"/>
      <c r="NKE814" s="201"/>
      <c r="NKF814" s="201"/>
      <c r="NKG814" s="201"/>
      <c r="NKH814" s="201"/>
      <c r="NKI814" s="201"/>
      <c r="NKJ814" s="201"/>
      <c r="NKK814" s="201"/>
      <c r="NKL814" s="201"/>
      <c r="NKM814" s="201"/>
      <c r="NKN814" s="201"/>
      <c r="NKO814" s="201"/>
      <c r="NKP814" s="201"/>
      <c r="NKQ814" s="201"/>
      <c r="NKR814" s="201"/>
      <c r="NKS814" s="201"/>
      <c r="NKT814" s="201"/>
      <c r="NKU814" s="201"/>
      <c r="NKV814" s="201"/>
      <c r="NKW814" s="201"/>
      <c r="NKX814" s="201"/>
      <c r="NKY814" s="201"/>
      <c r="NKZ814" s="201"/>
      <c r="NLA814" s="201"/>
      <c r="NLB814" s="201"/>
      <c r="NLC814" s="201"/>
      <c r="NLD814" s="201"/>
      <c r="NLE814" s="201"/>
      <c r="NLF814" s="201"/>
      <c r="NLG814" s="201"/>
      <c r="NLH814" s="201"/>
      <c r="NLI814" s="201"/>
      <c r="NLJ814" s="201"/>
      <c r="NLK814" s="201"/>
      <c r="NLL814" s="201"/>
      <c r="NLM814" s="201"/>
      <c r="NLN814" s="201"/>
      <c r="NLO814" s="201"/>
      <c r="NLP814" s="201"/>
      <c r="NLQ814" s="201"/>
      <c r="NLR814" s="201"/>
      <c r="NLS814" s="201"/>
      <c r="NLT814" s="201"/>
      <c r="NLU814" s="201"/>
      <c r="NLV814" s="201"/>
      <c r="NLW814" s="201"/>
      <c r="NLX814" s="201"/>
      <c r="NLY814" s="201"/>
      <c r="NLZ814" s="201"/>
      <c r="NMA814" s="201"/>
      <c r="NMB814" s="201"/>
      <c r="NMC814" s="201"/>
      <c r="NMD814" s="201"/>
      <c r="NME814" s="201"/>
      <c r="NMF814" s="201"/>
      <c r="NMG814" s="201"/>
      <c r="NMH814" s="201"/>
      <c r="NMI814" s="201"/>
      <c r="NMJ814" s="201"/>
      <c r="NMK814" s="201"/>
      <c r="NML814" s="201"/>
      <c r="NMM814" s="201"/>
      <c r="NMN814" s="201"/>
      <c r="NMO814" s="201"/>
      <c r="NMP814" s="201"/>
      <c r="NMQ814" s="201"/>
      <c r="NMR814" s="201"/>
      <c r="NMS814" s="201"/>
      <c r="NMT814" s="201"/>
      <c r="NMU814" s="201"/>
      <c r="NMV814" s="201"/>
      <c r="NMW814" s="201"/>
      <c r="NMX814" s="201"/>
      <c r="NMY814" s="201"/>
      <c r="NMZ814" s="201"/>
      <c r="NNA814" s="201"/>
      <c r="NNB814" s="201"/>
      <c r="NNC814" s="201"/>
      <c r="NND814" s="201"/>
      <c r="NNE814" s="201"/>
      <c r="NNF814" s="201"/>
      <c r="NNG814" s="201"/>
      <c r="NNH814" s="201"/>
      <c r="NNI814" s="201"/>
      <c r="NNJ814" s="201"/>
      <c r="NNK814" s="201"/>
      <c r="NNL814" s="201"/>
      <c r="NNM814" s="201"/>
      <c r="NNN814" s="201"/>
      <c r="NNO814" s="201"/>
      <c r="NNP814" s="201"/>
      <c r="NNQ814" s="201"/>
      <c r="NNR814" s="201"/>
      <c r="NNS814" s="201"/>
      <c r="NNT814" s="201"/>
      <c r="NNU814" s="201"/>
      <c r="NNV814" s="201"/>
      <c r="NNW814" s="201"/>
      <c r="NNX814" s="201"/>
      <c r="NNY814" s="201"/>
      <c r="NNZ814" s="201"/>
      <c r="NOA814" s="201"/>
      <c r="NOB814" s="201"/>
      <c r="NOC814" s="201"/>
      <c r="NOD814" s="201"/>
      <c r="NOE814" s="201"/>
      <c r="NOF814" s="201"/>
      <c r="NOG814" s="201"/>
      <c r="NOH814" s="201"/>
      <c r="NOI814" s="201"/>
      <c r="NOJ814" s="201"/>
      <c r="NOK814" s="201"/>
      <c r="NOL814" s="201"/>
      <c r="NOM814" s="201"/>
      <c r="NON814" s="201"/>
      <c r="NOO814" s="201"/>
      <c r="NOP814" s="201"/>
      <c r="NOQ814" s="201"/>
      <c r="NOR814" s="201"/>
      <c r="NOS814" s="201"/>
      <c r="NOT814" s="201"/>
      <c r="NOU814" s="201"/>
      <c r="NOV814" s="201"/>
      <c r="NOW814" s="201"/>
      <c r="NOX814" s="201"/>
      <c r="NOY814" s="201"/>
      <c r="NOZ814" s="201"/>
      <c r="NPA814" s="201"/>
      <c r="NPB814" s="201"/>
      <c r="NPC814" s="201"/>
      <c r="NPD814" s="201"/>
      <c r="NPE814" s="201"/>
      <c r="NPF814" s="201"/>
      <c r="NPG814" s="201"/>
      <c r="NPH814" s="201"/>
      <c r="NPI814" s="201"/>
      <c r="NPJ814" s="201"/>
      <c r="NPK814" s="201"/>
      <c r="NPL814" s="201"/>
      <c r="NPM814" s="201"/>
      <c r="NPN814" s="201"/>
      <c r="NPO814" s="201"/>
      <c r="NPP814" s="201"/>
      <c r="NPQ814" s="201"/>
      <c r="NPR814" s="201"/>
      <c r="NPS814" s="201"/>
      <c r="NPT814" s="201"/>
      <c r="NPU814" s="201"/>
      <c r="NPV814" s="201"/>
      <c r="NPW814" s="201"/>
      <c r="NPX814" s="201"/>
      <c r="NPY814" s="201"/>
      <c r="NPZ814" s="201"/>
      <c r="NQA814" s="201"/>
      <c r="NQB814" s="201"/>
      <c r="NQC814" s="201"/>
      <c r="NQD814" s="201"/>
      <c r="NQE814" s="201"/>
      <c r="NQF814" s="201"/>
      <c r="NQG814" s="201"/>
      <c r="NQH814" s="201"/>
      <c r="NQI814" s="201"/>
      <c r="NQJ814" s="201"/>
      <c r="NQK814" s="201"/>
      <c r="NQL814" s="201"/>
      <c r="NQM814" s="201"/>
      <c r="NQN814" s="201"/>
      <c r="NQO814" s="201"/>
      <c r="NQP814" s="201"/>
      <c r="NQQ814" s="201"/>
      <c r="NQR814" s="201"/>
      <c r="NQS814" s="201"/>
      <c r="NQT814" s="201"/>
      <c r="NQU814" s="201"/>
      <c r="NQV814" s="201"/>
      <c r="NQW814" s="201"/>
      <c r="NQX814" s="201"/>
      <c r="NQY814" s="201"/>
      <c r="NQZ814" s="201"/>
      <c r="NRA814" s="201"/>
      <c r="NRB814" s="201"/>
      <c r="NRC814" s="201"/>
      <c r="NRD814" s="201"/>
      <c r="NRE814" s="201"/>
      <c r="NRF814" s="201"/>
      <c r="NRG814" s="201"/>
      <c r="NRH814" s="201"/>
      <c r="NRI814" s="201"/>
      <c r="NRJ814" s="201"/>
      <c r="NRK814" s="201"/>
      <c r="NRL814" s="201"/>
      <c r="NRM814" s="201"/>
      <c r="NRN814" s="201"/>
      <c r="NRO814" s="201"/>
      <c r="NRP814" s="201"/>
      <c r="NRQ814" s="201"/>
      <c r="NRR814" s="201"/>
      <c r="NRS814" s="201"/>
      <c r="NRT814" s="201"/>
      <c r="NRU814" s="201"/>
      <c r="NRV814" s="201"/>
      <c r="NRW814" s="201"/>
      <c r="NRX814" s="201"/>
      <c r="NRY814" s="201"/>
      <c r="NRZ814" s="201"/>
      <c r="NSA814" s="201"/>
      <c r="NSB814" s="201"/>
      <c r="NSC814" s="201"/>
      <c r="NSD814" s="201"/>
      <c r="NSE814" s="201"/>
      <c r="NSF814" s="201"/>
      <c r="NSG814" s="201"/>
      <c r="NSH814" s="201"/>
      <c r="NSI814" s="201"/>
      <c r="NSJ814" s="201"/>
      <c r="NSK814" s="201"/>
      <c r="NSL814" s="201"/>
      <c r="NSM814" s="201"/>
      <c r="NSN814" s="201"/>
      <c r="NSO814" s="201"/>
      <c r="NSP814" s="201"/>
      <c r="NSQ814" s="201"/>
      <c r="NSR814" s="201"/>
      <c r="NSS814" s="201"/>
      <c r="NST814" s="201"/>
      <c r="NSU814" s="201"/>
      <c r="NSV814" s="201"/>
      <c r="NSW814" s="201"/>
      <c r="NSX814" s="201"/>
      <c r="NSY814" s="201"/>
      <c r="NSZ814" s="201"/>
      <c r="NTA814" s="201"/>
      <c r="NTB814" s="201"/>
      <c r="NTC814" s="201"/>
      <c r="NTD814" s="201"/>
      <c r="NTE814" s="201"/>
      <c r="NTF814" s="201"/>
      <c r="NTG814" s="201"/>
      <c r="NTH814" s="201"/>
      <c r="NTI814" s="201"/>
      <c r="NTJ814" s="201"/>
      <c r="NTK814" s="201"/>
      <c r="NTL814" s="201"/>
      <c r="NTM814" s="201"/>
      <c r="NTN814" s="201"/>
      <c r="NTO814" s="201"/>
      <c r="NTP814" s="201"/>
      <c r="NTQ814" s="201"/>
      <c r="NTR814" s="201"/>
      <c r="NTS814" s="201"/>
      <c r="NTT814" s="201"/>
      <c r="NTU814" s="201"/>
      <c r="NTV814" s="201"/>
      <c r="NTW814" s="201"/>
      <c r="NTX814" s="201"/>
      <c r="NTY814" s="201"/>
      <c r="NTZ814" s="201"/>
      <c r="NUA814" s="201"/>
      <c r="NUB814" s="201"/>
      <c r="NUC814" s="201"/>
      <c r="NUD814" s="201"/>
      <c r="NUE814" s="201"/>
      <c r="NUF814" s="201"/>
      <c r="NUG814" s="201"/>
      <c r="NUH814" s="201"/>
      <c r="NUI814" s="201"/>
      <c r="NUJ814" s="201"/>
      <c r="NUK814" s="201"/>
      <c r="NUL814" s="201"/>
      <c r="NUM814" s="201"/>
      <c r="NUN814" s="201"/>
      <c r="NUO814" s="201"/>
      <c r="NUP814" s="201"/>
      <c r="NUQ814" s="201"/>
      <c r="NUR814" s="201"/>
      <c r="NUS814" s="201"/>
      <c r="NUT814" s="201"/>
      <c r="NUU814" s="201"/>
      <c r="NUV814" s="201"/>
      <c r="NUW814" s="201"/>
      <c r="NUX814" s="201"/>
      <c r="NUY814" s="201"/>
      <c r="NUZ814" s="201"/>
      <c r="NVA814" s="201"/>
      <c r="NVB814" s="201"/>
      <c r="NVC814" s="201"/>
      <c r="NVD814" s="201"/>
      <c r="NVE814" s="201"/>
      <c r="NVF814" s="201"/>
      <c r="NVG814" s="201"/>
      <c r="NVH814" s="201"/>
      <c r="NVI814" s="201"/>
      <c r="NVJ814" s="201"/>
      <c r="NVK814" s="201"/>
      <c r="NVL814" s="201"/>
      <c r="NVM814" s="201"/>
      <c r="NVN814" s="201"/>
      <c r="NVO814" s="201"/>
      <c r="NVP814" s="201"/>
      <c r="NVQ814" s="201"/>
      <c r="NVR814" s="201"/>
      <c r="NVS814" s="201"/>
      <c r="NVT814" s="201"/>
      <c r="NVU814" s="201"/>
      <c r="NVV814" s="201"/>
      <c r="NVW814" s="201"/>
      <c r="NVX814" s="201"/>
      <c r="NVY814" s="201"/>
      <c r="NVZ814" s="201"/>
      <c r="NWA814" s="201"/>
      <c r="NWB814" s="201"/>
      <c r="NWC814" s="201"/>
      <c r="NWD814" s="201"/>
      <c r="NWE814" s="201"/>
      <c r="NWF814" s="201"/>
      <c r="NWG814" s="201"/>
      <c r="NWH814" s="201"/>
      <c r="NWI814" s="201"/>
      <c r="NWJ814" s="201"/>
      <c r="NWK814" s="201"/>
      <c r="NWL814" s="201"/>
      <c r="NWM814" s="201"/>
      <c r="NWN814" s="201"/>
      <c r="NWO814" s="201"/>
      <c r="NWP814" s="201"/>
      <c r="NWQ814" s="201"/>
      <c r="NWR814" s="201"/>
      <c r="NWS814" s="201"/>
      <c r="NWT814" s="201"/>
      <c r="NWU814" s="201"/>
      <c r="NWV814" s="201"/>
      <c r="NWW814" s="201"/>
      <c r="NWX814" s="201"/>
      <c r="NWY814" s="201"/>
      <c r="NWZ814" s="201"/>
      <c r="NXA814" s="201"/>
      <c r="NXB814" s="201"/>
      <c r="NXC814" s="201"/>
      <c r="NXD814" s="201"/>
      <c r="NXE814" s="201"/>
      <c r="NXF814" s="201"/>
      <c r="NXG814" s="201"/>
      <c r="NXH814" s="201"/>
      <c r="NXI814" s="201"/>
      <c r="NXJ814" s="201"/>
      <c r="NXK814" s="201"/>
      <c r="NXL814" s="201"/>
      <c r="NXM814" s="201"/>
      <c r="NXN814" s="201"/>
      <c r="NXO814" s="201"/>
      <c r="NXP814" s="201"/>
      <c r="NXQ814" s="201"/>
      <c r="NXR814" s="201"/>
      <c r="NXS814" s="201"/>
      <c r="NXT814" s="201"/>
      <c r="NXU814" s="201"/>
      <c r="NXV814" s="201"/>
      <c r="NXW814" s="201"/>
      <c r="NXX814" s="201"/>
      <c r="NXY814" s="201"/>
      <c r="NXZ814" s="201"/>
      <c r="NYA814" s="201"/>
      <c r="NYB814" s="201"/>
      <c r="NYC814" s="201"/>
      <c r="NYD814" s="201"/>
      <c r="NYE814" s="201"/>
      <c r="NYF814" s="201"/>
      <c r="NYG814" s="201"/>
      <c r="NYH814" s="201"/>
      <c r="NYI814" s="201"/>
      <c r="NYJ814" s="201"/>
      <c r="NYK814" s="201"/>
      <c r="NYL814" s="201"/>
      <c r="NYM814" s="201"/>
      <c r="NYN814" s="201"/>
      <c r="NYO814" s="201"/>
      <c r="NYP814" s="201"/>
      <c r="NYQ814" s="201"/>
      <c r="NYR814" s="201"/>
      <c r="NYS814" s="201"/>
      <c r="NYT814" s="201"/>
      <c r="NYU814" s="201"/>
      <c r="NYV814" s="201"/>
      <c r="NYW814" s="201"/>
      <c r="NYX814" s="201"/>
      <c r="NYY814" s="201"/>
      <c r="NYZ814" s="201"/>
      <c r="NZA814" s="201"/>
      <c r="NZB814" s="201"/>
      <c r="NZC814" s="201"/>
      <c r="NZD814" s="201"/>
      <c r="NZE814" s="201"/>
      <c r="NZF814" s="201"/>
      <c r="NZG814" s="201"/>
      <c r="NZH814" s="201"/>
      <c r="NZI814" s="201"/>
      <c r="NZJ814" s="201"/>
      <c r="NZK814" s="201"/>
      <c r="NZL814" s="201"/>
      <c r="NZM814" s="201"/>
      <c r="NZN814" s="201"/>
      <c r="NZO814" s="201"/>
      <c r="NZP814" s="201"/>
      <c r="NZQ814" s="201"/>
      <c r="NZR814" s="201"/>
      <c r="NZS814" s="201"/>
      <c r="NZT814" s="201"/>
      <c r="NZU814" s="201"/>
      <c r="NZV814" s="201"/>
      <c r="NZW814" s="201"/>
      <c r="NZX814" s="201"/>
      <c r="NZY814" s="201"/>
      <c r="NZZ814" s="201"/>
      <c r="OAA814" s="201"/>
      <c r="OAB814" s="201"/>
      <c r="OAC814" s="201"/>
      <c r="OAD814" s="201"/>
      <c r="OAE814" s="201"/>
      <c r="OAF814" s="201"/>
      <c r="OAG814" s="201"/>
      <c r="OAH814" s="201"/>
      <c r="OAI814" s="201"/>
      <c r="OAJ814" s="201"/>
      <c r="OAK814" s="201"/>
      <c r="OAL814" s="201"/>
      <c r="OAM814" s="201"/>
      <c r="OAN814" s="201"/>
      <c r="OAO814" s="201"/>
      <c r="OAP814" s="201"/>
      <c r="OAQ814" s="201"/>
      <c r="OAR814" s="201"/>
      <c r="OAS814" s="201"/>
      <c r="OAT814" s="201"/>
      <c r="OAU814" s="201"/>
      <c r="OAV814" s="201"/>
      <c r="OAW814" s="201"/>
      <c r="OAX814" s="201"/>
      <c r="OAY814" s="201"/>
      <c r="OAZ814" s="201"/>
      <c r="OBA814" s="201"/>
      <c r="OBB814" s="201"/>
      <c r="OBC814" s="201"/>
      <c r="OBD814" s="201"/>
      <c r="OBE814" s="201"/>
      <c r="OBF814" s="201"/>
      <c r="OBG814" s="201"/>
      <c r="OBH814" s="201"/>
      <c r="OBI814" s="201"/>
      <c r="OBJ814" s="201"/>
      <c r="OBK814" s="201"/>
      <c r="OBL814" s="201"/>
      <c r="OBM814" s="201"/>
      <c r="OBN814" s="201"/>
      <c r="OBO814" s="201"/>
      <c r="OBP814" s="201"/>
      <c r="OBQ814" s="201"/>
      <c r="OBR814" s="201"/>
      <c r="OBS814" s="201"/>
      <c r="OBT814" s="201"/>
      <c r="OBU814" s="201"/>
      <c r="OBV814" s="201"/>
      <c r="OBW814" s="201"/>
      <c r="OBX814" s="201"/>
      <c r="OBY814" s="201"/>
      <c r="OBZ814" s="201"/>
      <c r="OCA814" s="201"/>
      <c r="OCB814" s="201"/>
      <c r="OCC814" s="201"/>
      <c r="OCD814" s="201"/>
      <c r="OCE814" s="201"/>
      <c r="OCF814" s="201"/>
      <c r="OCG814" s="201"/>
      <c r="OCH814" s="201"/>
      <c r="OCI814" s="201"/>
      <c r="OCJ814" s="201"/>
      <c r="OCK814" s="201"/>
      <c r="OCL814" s="201"/>
      <c r="OCM814" s="201"/>
      <c r="OCN814" s="201"/>
      <c r="OCO814" s="201"/>
      <c r="OCP814" s="201"/>
      <c r="OCQ814" s="201"/>
      <c r="OCR814" s="201"/>
      <c r="OCS814" s="201"/>
      <c r="OCT814" s="201"/>
      <c r="OCU814" s="201"/>
      <c r="OCV814" s="201"/>
      <c r="OCW814" s="201"/>
      <c r="OCX814" s="201"/>
      <c r="OCY814" s="201"/>
      <c r="OCZ814" s="201"/>
      <c r="ODA814" s="201"/>
      <c r="ODB814" s="201"/>
      <c r="ODC814" s="201"/>
      <c r="ODD814" s="201"/>
      <c r="ODE814" s="201"/>
      <c r="ODF814" s="201"/>
      <c r="ODG814" s="201"/>
      <c r="ODH814" s="201"/>
      <c r="ODI814" s="201"/>
      <c r="ODJ814" s="201"/>
      <c r="ODK814" s="201"/>
      <c r="ODL814" s="201"/>
      <c r="ODM814" s="201"/>
      <c r="ODN814" s="201"/>
      <c r="ODO814" s="201"/>
      <c r="ODP814" s="201"/>
      <c r="ODQ814" s="201"/>
      <c r="ODR814" s="201"/>
      <c r="ODS814" s="201"/>
      <c r="ODT814" s="201"/>
      <c r="ODU814" s="201"/>
      <c r="ODV814" s="201"/>
      <c r="ODW814" s="201"/>
      <c r="ODX814" s="201"/>
      <c r="ODY814" s="201"/>
      <c r="ODZ814" s="201"/>
      <c r="OEA814" s="201"/>
      <c r="OEB814" s="201"/>
      <c r="OEC814" s="201"/>
      <c r="OED814" s="201"/>
      <c r="OEE814" s="201"/>
      <c r="OEF814" s="201"/>
      <c r="OEG814" s="201"/>
      <c r="OEH814" s="201"/>
      <c r="OEI814" s="201"/>
      <c r="OEJ814" s="201"/>
      <c r="OEK814" s="201"/>
      <c r="OEL814" s="201"/>
      <c r="OEM814" s="201"/>
      <c r="OEN814" s="201"/>
      <c r="OEO814" s="201"/>
      <c r="OEP814" s="201"/>
      <c r="OEQ814" s="201"/>
      <c r="OER814" s="201"/>
      <c r="OES814" s="201"/>
      <c r="OET814" s="201"/>
      <c r="OEU814" s="201"/>
      <c r="OEV814" s="201"/>
      <c r="OEW814" s="201"/>
      <c r="OEX814" s="201"/>
      <c r="OEY814" s="201"/>
      <c r="OEZ814" s="201"/>
      <c r="OFA814" s="201"/>
      <c r="OFB814" s="201"/>
      <c r="OFC814" s="201"/>
      <c r="OFD814" s="201"/>
      <c r="OFE814" s="201"/>
      <c r="OFF814" s="201"/>
      <c r="OFG814" s="201"/>
      <c r="OFH814" s="201"/>
      <c r="OFI814" s="201"/>
      <c r="OFJ814" s="201"/>
      <c r="OFK814" s="201"/>
      <c r="OFL814" s="201"/>
      <c r="OFM814" s="201"/>
      <c r="OFN814" s="201"/>
      <c r="OFO814" s="201"/>
      <c r="OFP814" s="201"/>
      <c r="OFQ814" s="201"/>
      <c r="OFR814" s="201"/>
      <c r="OFS814" s="201"/>
      <c r="OFT814" s="201"/>
      <c r="OFU814" s="201"/>
      <c r="OFV814" s="201"/>
      <c r="OFW814" s="201"/>
      <c r="OFX814" s="201"/>
      <c r="OFY814" s="201"/>
      <c r="OFZ814" s="201"/>
      <c r="OGA814" s="201"/>
      <c r="OGB814" s="201"/>
      <c r="OGC814" s="201"/>
      <c r="OGD814" s="201"/>
      <c r="OGE814" s="201"/>
      <c r="OGF814" s="201"/>
      <c r="OGG814" s="201"/>
      <c r="OGH814" s="201"/>
      <c r="OGI814" s="201"/>
      <c r="OGJ814" s="201"/>
      <c r="OGK814" s="201"/>
      <c r="OGL814" s="201"/>
      <c r="OGM814" s="201"/>
      <c r="OGN814" s="201"/>
      <c r="OGO814" s="201"/>
      <c r="OGP814" s="201"/>
      <c r="OGQ814" s="201"/>
      <c r="OGR814" s="201"/>
      <c r="OGS814" s="201"/>
      <c r="OGT814" s="201"/>
      <c r="OGU814" s="201"/>
      <c r="OGV814" s="201"/>
      <c r="OGW814" s="201"/>
      <c r="OGX814" s="201"/>
      <c r="OGY814" s="201"/>
      <c r="OGZ814" s="201"/>
      <c r="OHA814" s="201"/>
      <c r="OHB814" s="201"/>
      <c r="OHC814" s="201"/>
      <c r="OHD814" s="201"/>
      <c r="OHE814" s="201"/>
      <c r="OHF814" s="201"/>
      <c r="OHG814" s="201"/>
      <c r="OHH814" s="201"/>
      <c r="OHI814" s="201"/>
      <c r="OHJ814" s="201"/>
      <c r="OHK814" s="201"/>
      <c r="OHL814" s="201"/>
      <c r="OHM814" s="201"/>
      <c r="OHN814" s="201"/>
      <c r="OHO814" s="201"/>
      <c r="OHP814" s="201"/>
      <c r="OHQ814" s="201"/>
      <c r="OHR814" s="201"/>
      <c r="OHS814" s="201"/>
      <c r="OHT814" s="201"/>
      <c r="OHU814" s="201"/>
      <c r="OHV814" s="201"/>
      <c r="OHW814" s="201"/>
      <c r="OHX814" s="201"/>
      <c r="OHY814" s="201"/>
      <c r="OHZ814" s="201"/>
      <c r="OIA814" s="201"/>
      <c r="OIB814" s="201"/>
      <c r="OIC814" s="201"/>
      <c r="OID814" s="201"/>
      <c r="OIE814" s="201"/>
      <c r="OIF814" s="201"/>
      <c r="OIG814" s="201"/>
      <c r="OIH814" s="201"/>
      <c r="OII814" s="201"/>
      <c r="OIJ814" s="201"/>
      <c r="OIK814" s="201"/>
      <c r="OIL814" s="201"/>
      <c r="OIM814" s="201"/>
      <c r="OIN814" s="201"/>
      <c r="OIO814" s="201"/>
      <c r="OIP814" s="201"/>
      <c r="OIQ814" s="201"/>
      <c r="OIR814" s="201"/>
      <c r="OIS814" s="201"/>
      <c r="OIT814" s="201"/>
      <c r="OIU814" s="201"/>
      <c r="OIV814" s="201"/>
      <c r="OIW814" s="201"/>
      <c r="OIX814" s="201"/>
      <c r="OIY814" s="201"/>
      <c r="OIZ814" s="201"/>
      <c r="OJA814" s="201"/>
      <c r="OJB814" s="201"/>
      <c r="OJC814" s="201"/>
      <c r="OJD814" s="201"/>
      <c r="OJE814" s="201"/>
      <c r="OJF814" s="201"/>
      <c r="OJG814" s="201"/>
      <c r="OJH814" s="201"/>
      <c r="OJI814" s="201"/>
      <c r="OJJ814" s="201"/>
      <c r="OJK814" s="201"/>
      <c r="OJL814" s="201"/>
      <c r="OJM814" s="201"/>
      <c r="OJN814" s="201"/>
      <c r="OJO814" s="201"/>
      <c r="OJP814" s="201"/>
      <c r="OJQ814" s="201"/>
      <c r="OJR814" s="201"/>
      <c r="OJS814" s="201"/>
      <c r="OJT814" s="201"/>
      <c r="OJU814" s="201"/>
      <c r="OJV814" s="201"/>
      <c r="OJW814" s="201"/>
      <c r="OJX814" s="201"/>
      <c r="OJY814" s="201"/>
      <c r="OJZ814" s="201"/>
      <c r="OKA814" s="201"/>
      <c r="OKB814" s="201"/>
      <c r="OKC814" s="201"/>
      <c r="OKD814" s="201"/>
      <c r="OKE814" s="201"/>
      <c r="OKF814" s="201"/>
      <c r="OKG814" s="201"/>
      <c r="OKH814" s="201"/>
      <c r="OKI814" s="201"/>
      <c r="OKJ814" s="201"/>
      <c r="OKK814" s="201"/>
      <c r="OKL814" s="201"/>
      <c r="OKM814" s="201"/>
      <c r="OKN814" s="201"/>
      <c r="OKO814" s="201"/>
      <c r="OKP814" s="201"/>
      <c r="OKQ814" s="201"/>
      <c r="OKR814" s="201"/>
      <c r="OKS814" s="201"/>
      <c r="OKT814" s="201"/>
      <c r="OKU814" s="201"/>
      <c r="OKV814" s="201"/>
      <c r="OKW814" s="201"/>
      <c r="OKX814" s="201"/>
      <c r="OKY814" s="201"/>
      <c r="OKZ814" s="201"/>
      <c r="OLA814" s="201"/>
      <c r="OLB814" s="201"/>
      <c r="OLC814" s="201"/>
      <c r="OLD814" s="201"/>
      <c r="OLE814" s="201"/>
      <c r="OLF814" s="201"/>
      <c r="OLG814" s="201"/>
      <c r="OLH814" s="201"/>
      <c r="OLI814" s="201"/>
      <c r="OLJ814" s="201"/>
      <c r="OLK814" s="201"/>
      <c r="OLL814" s="201"/>
      <c r="OLM814" s="201"/>
      <c r="OLN814" s="201"/>
      <c r="OLO814" s="201"/>
      <c r="OLP814" s="201"/>
      <c r="OLQ814" s="201"/>
      <c r="OLR814" s="201"/>
      <c r="OLS814" s="201"/>
      <c r="OLT814" s="201"/>
      <c r="OLU814" s="201"/>
      <c r="OLV814" s="201"/>
      <c r="OLW814" s="201"/>
      <c r="OLX814" s="201"/>
      <c r="OLY814" s="201"/>
      <c r="OLZ814" s="201"/>
      <c r="OMA814" s="201"/>
      <c r="OMB814" s="201"/>
      <c r="OMC814" s="201"/>
      <c r="OMD814" s="201"/>
      <c r="OME814" s="201"/>
      <c r="OMF814" s="201"/>
      <c r="OMG814" s="201"/>
      <c r="OMH814" s="201"/>
      <c r="OMI814" s="201"/>
      <c r="OMJ814" s="201"/>
      <c r="OMK814" s="201"/>
      <c r="OML814" s="201"/>
      <c r="OMM814" s="201"/>
      <c r="OMN814" s="201"/>
      <c r="OMO814" s="201"/>
      <c r="OMP814" s="201"/>
      <c r="OMQ814" s="201"/>
      <c r="OMR814" s="201"/>
      <c r="OMS814" s="201"/>
      <c r="OMT814" s="201"/>
      <c r="OMU814" s="201"/>
      <c r="OMV814" s="201"/>
      <c r="OMW814" s="201"/>
      <c r="OMX814" s="201"/>
      <c r="OMY814" s="201"/>
      <c r="OMZ814" s="201"/>
      <c r="ONA814" s="201"/>
      <c r="ONB814" s="201"/>
      <c r="ONC814" s="201"/>
      <c r="OND814" s="201"/>
      <c r="ONE814" s="201"/>
      <c r="ONF814" s="201"/>
      <c r="ONG814" s="201"/>
      <c r="ONH814" s="201"/>
      <c r="ONI814" s="201"/>
      <c r="ONJ814" s="201"/>
      <c r="ONK814" s="201"/>
      <c r="ONL814" s="201"/>
      <c r="ONM814" s="201"/>
      <c r="ONN814" s="201"/>
      <c r="ONO814" s="201"/>
      <c r="ONP814" s="201"/>
      <c r="ONQ814" s="201"/>
      <c r="ONR814" s="201"/>
      <c r="ONS814" s="201"/>
      <c r="ONT814" s="201"/>
      <c r="ONU814" s="201"/>
      <c r="ONV814" s="201"/>
      <c r="ONW814" s="201"/>
      <c r="ONX814" s="201"/>
      <c r="ONY814" s="201"/>
      <c r="ONZ814" s="201"/>
      <c r="OOA814" s="201"/>
      <c r="OOB814" s="201"/>
      <c r="OOC814" s="201"/>
      <c r="OOD814" s="201"/>
      <c r="OOE814" s="201"/>
      <c r="OOF814" s="201"/>
      <c r="OOG814" s="201"/>
      <c r="OOH814" s="201"/>
      <c r="OOI814" s="201"/>
      <c r="OOJ814" s="201"/>
      <c r="OOK814" s="201"/>
      <c r="OOL814" s="201"/>
      <c r="OOM814" s="201"/>
      <c r="OON814" s="201"/>
      <c r="OOO814" s="201"/>
      <c r="OOP814" s="201"/>
      <c r="OOQ814" s="201"/>
      <c r="OOR814" s="201"/>
      <c r="OOS814" s="201"/>
      <c r="OOT814" s="201"/>
      <c r="OOU814" s="201"/>
      <c r="OOV814" s="201"/>
      <c r="OOW814" s="201"/>
      <c r="OOX814" s="201"/>
      <c r="OOY814" s="201"/>
      <c r="OOZ814" s="201"/>
      <c r="OPA814" s="201"/>
      <c r="OPB814" s="201"/>
      <c r="OPC814" s="201"/>
      <c r="OPD814" s="201"/>
      <c r="OPE814" s="201"/>
      <c r="OPF814" s="201"/>
      <c r="OPG814" s="201"/>
      <c r="OPH814" s="201"/>
      <c r="OPI814" s="201"/>
      <c r="OPJ814" s="201"/>
      <c r="OPK814" s="201"/>
      <c r="OPL814" s="201"/>
      <c r="OPM814" s="201"/>
      <c r="OPN814" s="201"/>
      <c r="OPO814" s="201"/>
      <c r="OPP814" s="201"/>
      <c r="OPQ814" s="201"/>
      <c r="OPR814" s="201"/>
      <c r="OPS814" s="201"/>
      <c r="OPT814" s="201"/>
      <c r="OPU814" s="201"/>
      <c r="OPV814" s="201"/>
      <c r="OPW814" s="201"/>
      <c r="OPX814" s="201"/>
      <c r="OPY814" s="201"/>
      <c r="OPZ814" s="201"/>
      <c r="OQA814" s="201"/>
      <c r="OQB814" s="201"/>
      <c r="OQC814" s="201"/>
      <c r="OQD814" s="201"/>
      <c r="OQE814" s="201"/>
      <c r="OQF814" s="201"/>
      <c r="OQG814" s="201"/>
      <c r="OQH814" s="201"/>
      <c r="OQI814" s="201"/>
      <c r="OQJ814" s="201"/>
      <c r="OQK814" s="201"/>
      <c r="OQL814" s="201"/>
      <c r="OQM814" s="201"/>
      <c r="OQN814" s="201"/>
      <c r="OQO814" s="201"/>
      <c r="OQP814" s="201"/>
      <c r="OQQ814" s="201"/>
      <c r="OQR814" s="201"/>
      <c r="OQS814" s="201"/>
      <c r="OQT814" s="201"/>
      <c r="OQU814" s="201"/>
      <c r="OQV814" s="201"/>
      <c r="OQW814" s="201"/>
      <c r="OQX814" s="201"/>
      <c r="OQY814" s="201"/>
      <c r="OQZ814" s="201"/>
      <c r="ORA814" s="201"/>
      <c r="ORB814" s="201"/>
      <c r="ORC814" s="201"/>
      <c r="ORD814" s="201"/>
      <c r="ORE814" s="201"/>
      <c r="ORF814" s="201"/>
      <c r="ORG814" s="201"/>
      <c r="ORH814" s="201"/>
      <c r="ORI814" s="201"/>
      <c r="ORJ814" s="201"/>
      <c r="ORK814" s="201"/>
      <c r="ORL814" s="201"/>
      <c r="ORM814" s="201"/>
      <c r="ORN814" s="201"/>
      <c r="ORO814" s="201"/>
      <c r="ORP814" s="201"/>
      <c r="ORQ814" s="201"/>
      <c r="ORR814" s="201"/>
      <c r="ORS814" s="201"/>
      <c r="ORT814" s="201"/>
      <c r="ORU814" s="201"/>
      <c r="ORV814" s="201"/>
      <c r="ORW814" s="201"/>
      <c r="ORX814" s="201"/>
      <c r="ORY814" s="201"/>
      <c r="ORZ814" s="201"/>
      <c r="OSA814" s="201"/>
      <c r="OSB814" s="201"/>
      <c r="OSC814" s="201"/>
      <c r="OSD814" s="201"/>
      <c r="OSE814" s="201"/>
      <c r="OSF814" s="201"/>
      <c r="OSG814" s="201"/>
      <c r="OSH814" s="201"/>
      <c r="OSI814" s="201"/>
      <c r="OSJ814" s="201"/>
      <c r="OSK814" s="201"/>
      <c r="OSL814" s="201"/>
      <c r="OSM814" s="201"/>
      <c r="OSN814" s="201"/>
      <c r="OSO814" s="201"/>
      <c r="OSP814" s="201"/>
      <c r="OSQ814" s="201"/>
      <c r="OSR814" s="201"/>
      <c r="OSS814" s="201"/>
      <c r="OST814" s="201"/>
      <c r="OSU814" s="201"/>
      <c r="OSV814" s="201"/>
      <c r="OSW814" s="201"/>
      <c r="OSX814" s="201"/>
      <c r="OSY814" s="201"/>
      <c r="OSZ814" s="201"/>
      <c r="OTA814" s="201"/>
      <c r="OTB814" s="201"/>
      <c r="OTC814" s="201"/>
      <c r="OTD814" s="201"/>
      <c r="OTE814" s="201"/>
      <c r="OTF814" s="201"/>
      <c r="OTG814" s="201"/>
      <c r="OTH814" s="201"/>
      <c r="OTI814" s="201"/>
      <c r="OTJ814" s="201"/>
      <c r="OTK814" s="201"/>
      <c r="OTL814" s="201"/>
      <c r="OTM814" s="201"/>
      <c r="OTN814" s="201"/>
      <c r="OTO814" s="201"/>
      <c r="OTP814" s="201"/>
      <c r="OTQ814" s="201"/>
      <c r="OTR814" s="201"/>
      <c r="OTS814" s="201"/>
      <c r="OTT814" s="201"/>
      <c r="OTU814" s="201"/>
      <c r="OTV814" s="201"/>
      <c r="OTW814" s="201"/>
      <c r="OTX814" s="201"/>
      <c r="OTY814" s="201"/>
      <c r="OTZ814" s="201"/>
      <c r="OUA814" s="201"/>
      <c r="OUB814" s="201"/>
      <c r="OUC814" s="201"/>
      <c r="OUD814" s="201"/>
      <c r="OUE814" s="201"/>
      <c r="OUF814" s="201"/>
      <c r="OUG814" s="201"/>
      <c r="OUH814" s="201"/>
      <c r="OUI814" s="201"/>
      <c r="OUJ814" s="201"/>
      <c r="OUK814" s="201"/>
      <c r="OUL814" s="201"/>
      <c r="OUM814" s="201"/>
      <c r="OUN814" s="201"/>
      <c r="OUO814" s="201"/>
      <c r="OUP814" s="201"/>
      <c r="OUQ814" s="201"/>
      <c r="OUR814" s="201"/>
      <c r="OUS814" s="201"/>
      <c r="OUT814" s="201"/>
      <c r="OUU814" s="201"/>
      <c r="OUV814" s="201"/>
      <c r="OUW814" s="201"/>
      <c r="OUX814" s="201"/>
      <c r="OUY814" s="201"/>
      <c r="OUZ814" s="201"/>
      <c r="OVA814" s="201"/>
      <c r="OVB814" s="201"/>
      <c r="OVC814" s="201"/>
      <c r="OVD814" s="201"/>
      <c r="OVE814" s="201"/>
      <c r="OVF814" s="201"/>
      <c r="OVG814" s="201"/>
      <c r="OVH814" s="201"/>
      <c r="OVI814" s="201"/>
      <c r="OVJ814" s="201"/>
      <c r="OVK814" s="201"/>
      <c r="OVL814" s="201"/>
      <c r="OVM814" s="201"/>
      <c r="OVN814" s="201"/>
      <c r="OVO814" s="201"/>
      <c r="OVP814" s="201"/>
      <c r="OVQ814" s="201"/>
      <c r="OVR814" s="201"/>
      <c r="OVS814" s="201"/>
      <c r="OVT814" s="201"/>
      <c r="OVU814" s="201"/>
      <c r="OVV814" s="201"/>
      <c r="OVW814" s="201"/>
      <c r="OVX814" s="201"/>
      <c r="OVY814" s="201"/>
      <c r="OVZ814" s="201"/>
      <c r="OWA814" s="201"/>
      <c r="OWB814" s="201"/>
      <c r="OWC814" s="201"/>
      <c r="OWD814" s="201"/>
      <c r="OWE814" s="201"/>
      <c r="OWF814" s="201"/>
      <c r="OWG814" s="201"/>
      <c r="OWH814" s="201"/>
      <c r="OWI814" s="201"/>
      <c r="OWJ814" s="201"/>
      <c r="OWK814" s="201"/>
      <c r="OWL814" s="201"/>
      <c r="OWM814" s="201"/>
      <c r="OWN814" s="201"/>
      <c r="OWO814" s="201"/>
      <c r="OWP814" s="201"/>
      <c r="OWQ814" s="201"/>
      <c r="OWR814" s="201"/>
      <c r="OWS814" s="201"/>
      <c r="OWT814" s="201"/>
      <c r="OWU814" s="201"/>
      <c r="OWV814" s="201"/>
      <c r="OWW814" s="201"/>
      <c r="OWX814" s="201"/>
      <c r="OWY814" s="201"/>
      <c r="OWZ814" s="201"/>
      <c r="OXA814" s="201"/>
      <c r="OXB814" s="201"/>
      <c r="OXC814" s="201"/>
      <c r="OXD814" s="201"/>
      <c r="OXE814" s="201"/>
      <c r="OXF814" s="201"/>
      <c r="OXG814" s="201"/>
      <c r="OXH814" s="201"/>
      <c r="OXI814" s="201"/>
      <c r="OXJ814" s="201"/>
      <c r="OXK814" s="201"/>
      <c r="OXL814" s="201"/>
      <c r="OXM814" s="201"/>
      <c r="OXN814" s="201"/>
      <c r="OXO814" s="201"/>
      <c r="OXP814" s="201"/>
      <c r="OXQ814" s="201"/>
      <c r="OXR814" s="201"/>
      <c r="OXS814" s="201"/>
      <c r="OXT814" s="201"/>
      <c r="OXU814" s="201"/>
      <c r="OXV814" s="201"/>
      <c r="OXW814" s="201"/>
      <c r="OXX814" s="201"/>
      <c r="OXY814" s="201"/>
      <c r="OXZ814" s="201"/>
      <c r="OYA814" s="201"/>
      <c r="OYB814" s="201"/>
      <c r="OYC814" s="201"/>
      <c r="OYD814" s="201"/>
      <c r="OYE814" s="201"/>
      <c r="OYF814" s="201"/>
      <c r="OYG814" s="201"/>
      <c r="OYH814" s="201"/>
      <c r="OYI814" s="201"/>
      <c r="OYJ814" s="201"/>
      <c r="OYK814" s="201"/>
      <c r="OYL814" s="201"/>
      <c r="OYM814" s="201"/>
      <c r="OYN814" s="201"/>
      <c r="OYO814" s="201"/>
      <c r="OYP814" s="201"/>
      <c r="OYQ814" s="201"/>
      <c r="OYR814" s="201"/>
      <c r="OYS814" s="201"/>
      <c r="OYT814" s="201"/>
      <c r="OYU814" s="201"/>
      <c r="OYV814" s="201"/>
      <c r="OYW814" s="201"/>
      <c r="OYX814" s="201"/>
      <c r="OYY814" s="201"/>
      <c r="OYZ814" s="201"/>
      <c r="OZA814" s="201"/>
      <c r="OZB814" s="201"/>
      <c r="OZC814" s="201"/>
      <c r="OZD814" s="201"/>
      <c r="OZE814" s="201"/>
      <c r="OZF814" s="201"/>
      <c r="OZG814" s="201"/>
      <c r="OZH814" s="201"/>
      <c r="OZI814" s="201"/>
      <c r="OZJ814" s="201"/>
      <c r="OZK814" s="201"/>
      <c r="OZL814" s="201"/>
      <c r="OZM814" s="201"/>
      <c r="OZN814" s="201"/>
      <c r="OZO814" s="201"/>
      <c r="OZP814" s="201"/>
      <c r="OZQ814" s="201"/>
      <c r="OZR814" s="201"/>
      <c r="OZS814" s="201"/>
      <c r="OZT814" s="201"/>
      <c r="OZU814" s="201"/>
      <c r="OZV814" s="201"/>
      <c r="OZW814" s="201"/>
      <c r="OZX814" s="201"/>
      <c r="OZY814" s="201"/>
      <c r="OZZ814" s="201"/>
      <c r="PAA814" s="201"/>
      <c r="PAB814" s="201"/>
      <c r="PAC814" s="201"/>
      <c r="PAD814" s="201"/>
      <c r="PAE814" s="201"/>
      <c r="PAF814" s="201"/>
      <c r="PAG814" s="201"/>
      <c r="PAH814" s="201"/>
      <c r="PAI814" s="201"/>
      <c r="PAJ814" s="201"/>
      <c r="PAK814" s="201"/>
      <c r="PAL814" s="201"/>
      <c r="PAM814" s="201"/>
      <c r="PAN814" s="201"/>
      <c r="PAO814" s="201"/>
      <c r="PAP814" s="201"/>
      <c r="PAQ814" s="201"/>
      <c r="PAR814" s="201"/>
      <c r="PAS814" s="201"/>
      <c r="PAT814" s="201"/>
      <c r="PAU814" s="201"/>
      <c r="PAV814" s="201"/>
      <c r="PAW814" s="201"/>
      <c r="PAX814" s="201"/>
      <c r="PAY814" s="201"/>
      <c r="PAZ814" s="201"/>
      <c r="PBA814" s="201"/>
      <c r="PBB814" s="201"/>
      <c r="PBC814" s="201"/>
      <c r="PBD814" s="201"/>
      <c r="PBE814" s="201"/>
      <c r="PBF814" s="201"/>
      <c r="PBG814" s="201"/>
      <c r="PBH814" s="201"/>
      <c r="PBI814" s="201"/>
      <c r="PBJ814" s="201"/>
      <c r="PBK814" s="201"/>
      <c r="PBL814" s="201"/>
      <c r="PBM814" s="201"/>
      <c r="PBN814" s="201"/>
      <c r="PBO814" s="201"/>
      <c r="PBP814" s="201"/>
      <c r="PBQ814" s="201"/>
      <c r="PBR814" s="201"/>
      <c r="PBS814" s="201"/>
      <c r="PBT814" s="201"/>
      <c r="PBU814" s="201"/>
      <c r="PBV814" s="201"/>
      <c r="PBW814" s="201"/>
      <c r="PBX814" s="201"/>
      <c r="PBY814" s="201"/>
      <c r="PBZ814" s="201"/>
      <c r="PCA814" s="201"/>
      <c r="PCB814" s="201"/>
      <c r="PCC814" s="201"/>
      <c r="PCD814" s="201"/>
      <c r="PCE814" s="201"/>
      <c r="PCF814" s="201"/>
      <c r="PCG814" s="201"/>
      <c r="PCH814" s="201"/>
      <c r="PCI814" s="201"/>
      <c r="PCJ814" s="201"/>
      <c r="PCK814" s="201"/>
      <c r="PCL814" s="201"/>
      <c r="PCM814" s="201"/>
      <c r="PCN814" s="201"/>
      <c r="PCO814" s="201"/>
      <c r="PCP814" s="201"/>
      <c r="PCQ814" s="201"/>
      <c r="PCR814" s="201"/>
      <c r="PCS814" s="201"/>
      <c r="PCT814" s="201"/>
      <c r="PCU814" s="201"/>
      <c r="PCV814" s="201"/>
      <c r="PCW814" s="201"/>
      <c r="PCX814" s="201"/>
      <c r="PCY814" s="201"/>
      <c r="PCZ814" s="201"/>
      <c r="PDA814" s="201"/>
      <c r="PDB814" s="201"/>
      <c r="PDC814" s="201"/>
      <c r="PDD814" s="201"/>
      <c r="PDE814" s="201"/>
      <c r="PDF814" s="201"/>
      <c r="PDG814" s="201"/>
      <c r="PDH814" s="201"/>
      <c r="PDI814" s="201"/>
      <c r="PDJ814" s="201"/>
      <c r="PDK814" s="201"/>
      <c r="PDL814" s="201"/>
      <c r="PDM814" s="201"/>
      <c r="PDN814" s="201"/>
      <c r="PDO814" s="201"/>
      <c r="PDP814" s="201"/>
      <c r="PDQ814" s="201"/>
      <c r="PDR814" s="201"/>
      <c r="PDS814" s="201"/>
      <c r="PDT814" s="201"/>
      <c r="PDU814" s="201"/>
      <c r="PDV814" s="201"/>
      <c r="PDW814" s="201"/>
      <c r="PDX814" s="201"/>
      <c r="PDY814" s="201"/>
      <c r="PDZ814" s="201"/>
      <c r="PEA814" s="201"/>
      <c r="PEB814" s="201"/>
      <c r="PEC814" s="201"/>
      <c r="PED814" s="201"/>
      <c r="PEE814" s="201"/>
      <c r="PEF814" s="201"/>
      <c r="PEG814" s="201"/>
      <c r="PEH814" s="201"/>
      <c r="PEI814" s="201"/>
      <c r="PEJ814" s="201"/>
      <c r="PEK814" s="201"/>
      <c r="PEL814" s="201"/>
      <c r="PEM814" s="201"/>
      <c r="PEN814" s="201"/>
      <c r="PEO814" s="201"/>
      <c r="PEP814" s="201"/>
      <c r="PEQ814" s="201"/>
      <c r="PER814" s="201"/>
      <c r="PES814" s="201"/>
      <c r="PET814" s="201"/>
      <c r="PEU814" s="201"/>
      <c r="PEV814" s="201"/>
      <c r="PEW814" s="201"/>
      <c r="PEX814" s="201"/>
      <c r="PEY814" s="201"/>
      <c r="PEZ814" s="201"/>
      <c r="PFA814" s="201"/>
      <c r="PFB814" s="201"/>
      <c r="PFC814" s="201"/>
      <c r="PFD814" s="201"/>
      <c r="PFE814" s="201"/>
      <c r="PFF814" s="201"/>
      <c r="PFG814" s="201"/>
      <c r="PFH814" s="201"/>
      <c r="PFI814" s="201"/>
      <c r="PFJ814" s="201"/>
      <c r="PFK814" s="201"/>
      <c r="PFL814" s="201"/>
      <c r="PFM814" s="201"/>
      <c r="PFN814" s="201"/>
      <c r="PFO814" s="201"/>
      <c r="PFP814" s="201"/>
      <c r="PFQ814" s="201"/>
      <c r="PFR814" s="201"/>
      <c r="PFS814" s="201"/>
      <c r="PFT814" s="201"/>
      <c r="PFU814" s="201"/>
      <c r="PFV814" s="201"/>
      <c r="PFW814" s="201"/>
      <c r="PFX814" s="201"/>
      <c r="PFY814" s="201"/>
      <c r="PFZ814" s="201"/>
      <c r="PGA814" s="201"/>
      <c r="PGB814" s="201"/>
      <c r="PGC814" s="201"/>
      <c r="PGD814" s="201"/>
      <c r="PGE814" s="201"/>
      <c r="PGF814" s="201"/>
      <c r="PGG814" s="201"/>
      <c r="PGH814" s="201"/>
      <c r="PGI814" s="201"/>
      <c r="PGJ814" s="201"/>
      <c r="PGK814" s="201"/>
      <c r="PGL814" s="201"/>
      <c r="PGM814" s="201"/>
      <c r="PGN814" s="201"/>
      <c r="PGO814" s="201"/>
      <c r="PGP814" s="201"/>
      <c r="PGQ814" s="201"/>
      <c r="PGR814" s="201"/>
      <c r="PGS814" s="201"/>
      <c r="PGT814" s="201"/>
      <c r="PGU814" s="201"/>
      <c r="PGV814" s="201"/>
      <c r="PGW814" s="201"/>
      <c r="PGX814" s="201"/>
      <c r="PGY814" s="201"/>
      <c r="PGZ814" s="201"/>
      <c r="PHA814" s="201"/>
      <c r="PHB814" s="201"/>
      <c r="PHC814" s="201"/>
      <c r="PHD814" s="201"/>
      <c r="PHE814" s="201"/>
      <c r="PHF814" s="201"/>
      <c r="PHG814" s="201"/>
      <c r="PHH814" s="201"/>
      <c r="PHI814" s="201"/>
      <c r="PHJ814" s="201"/>
      <c r="PHK814" s="201"/>
      <c r="PHL814" s="201"/>
      <c r="PHM814" s="201"/>
      <c r="PHN814" s="201"/>
      <c r="PHO814" s="201"/>
      <c r="PHP814" s="201"/>
      <c r="PHQ814" s="201"/>
      <c r="PHR814" s="201"/>
      <c r="PHS814" s="201"/>
      <c r="PHT814" s="201"/>
      <c r="PHU814" s="201"/>
      <c r="PHV814" s="201"/>
      <c r="PHW814" s="201"/>
      <c r="PHX814" s="201"/>
      <c r="PHY814" s="201"/>
      <c r="PHZ814" s="201"/>
      <c r="PIA814" s="201"/>
      <c r="PIB814" s="201"/>
      <c r="PIC814" s="201"/>
      <c r="PID814" s="201"/>
      <c r="PIE814" s="201"/>
      <c r="PIF814" s="201"/>
      <c r="PIG814" s="201"/>
      <c r="PIH814" s="201"/>
      <c r="PII814" s="201"/>
      <c r="PIJ814" s="201"/>
      <c r="PIK814" s="201"/>
      <c r="PIL814" s="201"/>
      <c r="PIM814" s="201"/>
      <c r="PIN814" s="201"/>
      <c r="PIO814" s="201"/>
      <c r="PIP814" s="201"/>
      <c r="PIQ814" s="201"/>
      <c r="PIR814" s="201"/>
      <c r="PIS814" s="201"/>
      <c r="PIT814" s="201"/>
      <c r="PIU814" s="201"/>
      <c r="PIV814" s="201"/>
      <c r="PIW814" s="201"/>
      <c r="PIX814" s="201"/>
      <c r="PIY814" s="201"/>
      <c r="PIZ814" s="201"/>
      <c r="PJA814" s="201"/>
      <c r="PJB814" s="201"/>
      <c r="PJC814" s="201"/>
      <c r="PJD814" s="201"/>
      <c r="PJE814" s="201"/>
      <c r="PJF814" s="201"/>
      <c r="PJG814" s="201"/>
      <c r="PJH814" s="201"/>
      <c r="PJI814" s="201"/>
      <c r="PJJ814" s="201"/>
      <c r="PJK814" s="201"/>
      <c r="PJL814" s="201"/>
      <c r="PJM814" s="201"/>
      <c r="PJN814" s="201"/>
      <c r="PJO814" s="201"/>
      <c r="PJP814" s="201"/>
      <c r="PJQ814" s="201"/>
      <c r="PJR814" s="201"/>
      <c r="PJS814" s="201"/>
      <c r="PJT814" s="201"/>
      <c r="PJU814" s="201"/>
      <c r="PJV814" s="201"/>
      <c r="PJW814" s="201"/>
      <c r="PJX814" s="201"/>
      <c r="PJY814" s="201"/>
      <c r="PJZ814" s="201"/>
      <c r="PKA814" s="201"/>
      <c r="PKB814" s="201"/>
      <c r="PKC814" s="201"/>
      <c r="PKD814" s="201"/>
      <c r="PKE814" s="201"/>
      <c r="PKF814" s="201"/>
      <c r="PKG814" s="201"/>
      <c r="PKH814" s="201"/>
      <c r="PKI814" s="201"/>
      <c r="PKJ814" s="201"/>
      <c r="PKK814" s="201"/>
      <c r="PKL814" s="201"/>
      <c r="PKM814" s="201"/>
      <c r="PKN814" s="201"/>
      <c r="PKO814" s="201"/>
      <c r="PKP814" s="201"/>
      <c r="PKQ814" s="201"/>
      <c r="PKR814" s="201"/>
      <c r="PKS814" s="201"/>
      <c r="PKT814" s="201"/>
      <c r="PKU814" s="201"/>
      <c r="PKV814" s="201"/>
      <c r="PKW814" s="201"/>
      <c r="PKX814" s="201"/>
      <c r="PKY814" s="201"/>
      <c r="PKZ814" s="201"/>
      <c r="PLA814" s="201"/>
      <c r="PLB814" s="201"/>
      <c r="PLC814" s="201"/>
      <c r="PLD814" s="201"/>
      <c r="PLE814" s="201"/>
      <c r="PLF814" s="201"/>
      <c r="PLG814" s="201"/>
      <c r="PLH814" s="201"/>
      <c r="PLI814" s="201"/>
      <c r="PLJ814" s="201"/>
      <c r="PLK814" s="201"/>
      <c r="PLL814" s="201"/>
      <c r="PLM814" s="201"/>
      <c r="PLN814" s="201"/>
      <c r="PLO814" s="201"/>
      <c r="PLP814" s="201"/>
      <c r="PLQ814" s="201"/>
      <c r="PLR814" s="201"/>
      <c r="PLS814" s="201"/>
      <c r="PLT814" s="201"/>
      <c r="PLU814" s="201"/>
      <c r="PLV814" s="201"/>
      <c r="PLW814" s="201"/>
      <c r="PLX814" s="201"/>
      <c r="PLY814" s="201"/>
      <c r="PLZ814" s="201"/>
      <c r="PMA814" s="201"/>
      <c r="PMB814" s="201"/>
      <c r="PMC814" s="201"/>
      <c r="PMD814" s="201"/>
      <c r="PME814" s="201"/>
      <c r="PMF814" s="201"/>
      <c r="PMG814" s="201"/>
      <c r="PMH814" s="201"/>
      <c r="PMI814" s="201"/>
      <c r="PMJ814" s="201"/>
      <c r="PMK814" s="201"/>
      <c r="PML814" s="201"/>
      <c r="PMM814" s="201"/>
      <c r="PMN814" s="201"/>
      <c r="PMO814" s="201"/>
      <c r="PMP814" s="201"/>
      <c r="PMQ814" s="201"/>
      <c r="PMR814" s="201"/>
      <c r="PMS814" s="201"/>
      <c r="PMT814" s="201"/>
      <c r="PMU814" s="201"/>
      <c r="PMV814" s="201"/>
      <c r="PMW814" s="201"/>
      <c r="PMX814" s="201"/>
      <c r="PMY814" s="201"/>
      <c r="PMZ814" s="201"/>
      <c r="PNA814" s="201"/>
      <c r="PNB814" s="201"/>
      <c r="PNC814" s="201"/>
      <c r="PND814" s="201"/>
      <c r="PNE814" s="201"/>
      <c r="PNF814" s="201"/>
      <c r="PNG814" s="201"/>
      <c r="PNH814" s="201"/>
      <c r="PNI814" s="201"/>
      <c r="PNJ814" s="201"/>
      <c r="PNK814" s="201"/>
      <c r="PNL814" s="201"/>
      <c r="PNM814" s="201"/>
      <c r="PNN814" s="201"/>
      <c r="PNO814" s="201"/>
      <c r="PNP814" s="201"/>
      <c r="PNQ814" s="201"/>
      <c r="PNR814" s="201"/>
      <c r="PNS814" s="201"/>
      <c r="PNT814" s="201"/>
      <c r="PNU814" s="201"/>
      <c r="PNV814" s="201"/>
      <c r="PNW814" s="201"/>
      <c r="PNX814" s="201"/>
      <c r="PNY814" s="201"/>
      <c r="PNZ814" s="201"/>
      <c r="POA814" s="201"/>
      <c r="POB814" s="201"/>
      <c r="POC814" s="201"/>
      <c r="POD814" s="201"/>
      <c r="POE814" s="201"/>
      <c r="POF814" s="201"/>
      <c r="POG814" s="201"/>
      <c r="POH814" s="201"/>
      <c r="POI814" s="201"/>
      <c r="POJ814" s="201"/>
      <c r="POK814" s="201"/>
      <c r="POL814" s="201"/>
      <c r="POM814" s="201"/>
      <c r="PON814" s="201"/>
      <c r="POO814" s="201"/>
      <c r="POP814" s="201"/>
      <c r="POQ814" s="201"/>
      <c r="POR814" s="201"/>
      <c r="POS814" s="201"/>
      <c r="POT814" s="201"/>
      <c r="POU814" s="201"/>
      <c r="POV814" s="201"/>
      <c r="POW814" s="201"/>
      <c r="POX814" s="201"/>
      <c r="POY814" s="201"/>
      <c r="POZ814" s="201"/>
      <c r="PPA814" s="201"/>
      <c r="PPB814" s="201"/>
      <c r="PPC814" s="201"/>
      <c r="PPD814" s="201"/>
      <c r="PPE814" s="201"/>
      <c r="PPF814" s="201"/>
      <c r="PPG814" s="201"/>
      <c r="PPH814" s="201"/>
      <c r="PPI814" s="201"/>
      <c r="PPJ814" s="201"/>
      <c r="PPK814" s="201"/>
      <c r="PPL814" s="201"/>
      <c r="PPM814" s="201"/>
      <c r="PPN814" s="201"/>
      <c r="PPO814" s="201"/>
      <c r="PPP814" s="201"/>
      <c r="PPQ814" s="201"/>
      <c r="PPR814" s="201"/>
      <c r="PPS814" s="201"/>
      <c r="PPT814" s="201"/>
      <c r="PPU814" s="201"/>
      <c r="PPV814" s="201"/>
      <c r="PPW814" s="201"/>
      <c r="PPX814" s="201"/>
      <c r="PPY814" s="201"/>
      <c r="PPZ814" s="201"/>
      <c r="PQA814" s="201"/>
      <c r="PQB814" s="201"/>
      <c r="PQC814" s="201"/>
      <c r="PQD814" s="201"/>
      <c r="PQE814" s="201"/>
      <c r="PQF814" s="201"/>
      <c r="PQG814" s="201"/>
      <c r="PQH814" s="201"/>
      <c r="PQI814" s="201"/>
      <c r="PQJ814" s="201"/>
      <c r="PQK814" s="201"/>
      <c r="PQL814" s="201"/>
      <c r="PQM814" s="201"/>
      <c r="PQN814" s="201"/>
      <c r="PQO814" s="201"/>
      <c r="PQP814" s="201"/>
      <c r="PQQ814" s="201"/>
      <c r="PQR814" s="201"/>
      <c r="PQS814" s="201"/>
      <c r="PQT814" s="201"/>
      <c r="PQU814" s="201"/>
      <c r="PQV814" s="201"/>
      <c r="PQW814" s="201"/>
      <c r="PQX814" s="201"/>
      <c r="PQY814" s="201"/>
      <c r="PQZ814" s="201"/>
      <c r="PRA814" s="201"/>
      <c r="PRB814" s="201"/>
      <c r="PRC814" s="201"/>
      <c r="PRD814" s="201"/>
      <c r="PRE814" s="201"/>
      <c r="PRF814" s="201"/>
      <c r="PRG814" s="201"/>
      <c r="PRH814" s="201"/>
      <c r="PRI814" s="201"/>
      <c r="PRJ814" s="201"/>
      <c r="PRK814" s="201"/>
      <c r="PRL814" s="201"/>
      <c r="PRM814" s="201"/>
      <c r="PRN814" s="201"/>
      <c r="PRO814" s="201"/>
      <c r="PRP814" s="201"/>
      <c r="PRQ814" s="201"/>
      <c r="PRR814" s="201"/>
      <c r="PRS814" s="201"/>
      <c r="PRT814" s="201"/>
      <c r="PRU814" s="201"/>
      <c r="PRV814" s="201"/>
      <c r="PRW814" s="201"/>
      <c r="PRX814" s="201"/>
      <c r="PRY814" s="201"/>
      <c r="PRZ814" s="201"/>
      <c r="PSA814" s="201"/>
      <c r="PSB814" s="201"/>
      <c r="PSC814" s="201"/>
      <c r="PSD814" s="201"/>
      <c r="PSE814" s="201"/>
      <c r="PSF814" s="201"/>
      <c r="PSG814" s="201"/>
      <c r="PSH814" s="201"/>
      <c r="PSI814" s="201"/>
      <c r="PSJ814" s="201"/>
      <c r="PSK814" s="201"/>
      <c r="PSL814" s="201"/>
      <c r="PSM814" s="201"/>
      <c r="PSN814" s="201"/>
      <c r="PSO814" s="201"/>
      <c r="PSP814" s="201"/>
      <c r="PSQ814" s="201"/>
      <c r="PSR814" s="201"/>
      <c r="PSS814" s="201"/>
      <c r="PST814" s="201"/>
      <c r="PSU814" s="201"/>
      <c r="PSV814" s="201"/>
      <c r="PSW814" s="201"/>
      <c r="PSX814" s="201"/>
      <c r="PSY814" s="201"/>
      <c r="PSZ814" s="201"/>
      <c r="PTA814" s="201"/>
      <c r="PTB814" s="201"/>
      <c r="PTC814" s="201"/>
      <c r="PTD814" s="201"/>
      <c r="PTE814" s="201"/>
      <c r="PTF814" s="201"/>
      <c r="PTG814" s="201"/>
      <c r="PTH814" s="201"/>
      <c r="PTI814" s="201"/>
      <c r="PTJ814" s="201"/>
      <c r="PTK814" s="201"/>
      <c r="PTL814" s="201"/>
      <c r="PTM814" s="201"/>
      <c r="PTN814" s="201"/>
      <c r="PTO814" s="201"/>
      <c r="PTP814" s="201"/>
      <c r="PTQ814" s="201"/>
      <c r="PTR814" s="201"/>
      <c r="PTS814" s="201"/>
      <c r="PTT814" s="201"/>
      <c r="PTU814" s="201"/>
      <c r="PTV814" s="201"/>
      <c r="PTW814" s="201"/>
      <c r="PTX814" s="201"/>
      <c r="PTY814" s="201"/>
      <c r="PTZ814" s="201"/>
      <c r="PUA814" s="201"/>
      <c r="PUB814" s="201"/>
      <c r="PUC814" s="201"/>
      <c r="PUD814" s="201"/>
      <c r="PUE814" s="201"/>
      <c r="PUF814" s="201"/>
      <c r="PUG814" s="201"/>
      <c r="PUH814" s="201"/>
      <c r="PUI814" s="201"/>
      <c r="PUJ814" s="201"/>
      <c r="PUK814" s="201"/>
      <c r="PUL814" s="201"/>
      <c r="PUM814" s="201"/>
      <c r="PUN814" s="201"/>
      <c r="PUO814" s="201"/>
      <c r="PUP814" s="201"/>
      <c r="PUQ814" s="201"/>
      <c r="PUR814" s="201"/>
      <c r="PUS814" s="201"/>
      <c r="PUT814" s="201"/>
      <c r="PUU814" s="201"/>
      <c r="PUV814" s="201"/>
      <c r="PUW814" s="201"/>
      <c r="PUX814" s="201"/>
      <c r="PUY814" s="201"/>
      <c r="PUZ814" s="201"/>
      <c r="PVA814" s="201"/>
      <c r="PVB814" s="201"/>
      <c r="PVC814" s="201"/>
      <c r="PVD814" s="201"/>
      <c r="PVE814" s="201"/>
      <c r="PVF814" s="201"/>
      <c r="PVG814" s="201"/>
      <c r="PVH814" s="201"/>
      <c r="PVI814" s="201"/>
      <c r="PVJ814" s="201"/>
      <c r="PVK814" s="201"/>
      <c r="PVL814" s="201"/>
      <c r="PVM814" s="201"/>
      <c r="PVN814" s="201"/>
      <c r="PVO814" s="201"/>
      <c r="PVP814" s="201"/>
      <c r="PVQ814" s="201"/>
      <c r="PVR814" s="201"/>
      <c r="PVS814" s="201"/>
      <c r="PVT814" s="201"/>
      <c r="PVU814" s="201"/>
      <c r="PVV814" s="201"/>
      <c r="PVW814" s="201"/>
      <c r="PVX814" s="201"/>
      <c r="PVY814" s="201"/>
      <c r="PVZ814" s="201"/>
      <c r="PWA814" s="201"/>
      <c r="PWB814" s="201"/>
      <c r="PWC814" s="201"/>
      <c r="PWD814" s="201"/>
      <c r="PWE814" s="201"/>
      <c r="PWF814" s="201"/>
      <c r="PWG814" s="201"/>
      <c r="PWH814" s="201"/>
      <c r="PWI814" s="201"/>
      <c r="PWJ814" s="201"/>
      <c r="PWK814" s="201"/>
      <c r="PWL814" s="201"/>
      <c r="PWM814" s="201"/>
      <c r="PWN814" s="201"/>
      <c r="PWO814" s="201"/>
      <c r="PWP814" s="201"/>
      <c r="PWQ814" s="201"/>
      <c r="PWR814" s="201"/>
      <c r="PWS814" s="201"/>
      <c r="PWT814" s="201"/>
      <c r="PWU814" s="201"/>
      <c r="PWV814" s="201"/>
      <c r="PWW814" s="201"/>
      <c r="PWX814" s="201"/>
      <c r="PWY814" s="201"/>
      <c r="PWZ814" s="201"/>
      <c r="PXA814" s="201"/>
      <c r="PXB814" s="201"/>
      <c r="PXC814" s="201"/>
      <c r="PXD814" s="201"/>
      <c r="PXE814" s="201"/>
      <c r="PXF814" s="201"/>
      <c r="PXG814" s="201"/>
      <c r="PXH814" s="201"/>
      <c r="PXI814" s="201"/>
      <c r="PXJ814" s="201"/>
      <c r="PXK814" s="201"/>
      <c r="PXL814" s="201"/>
      <c r="PXM814" s="201"/>
      <c r="PXN814" s="201"/>
      <c r="PXO814" s="201"/>
      <c r="PXP814" s="201"/>
      <c r="PXQ814" s="201"/>
      <c r="PXR814" s="201"/>
      <c r="PXS814" s="201"/>
      <c r="PXT814" s="201"/>
      <c r="PXU814" s="201"/>
      <c r="PXV814" s="201"/>
      <c r="PXW814" s="201"/>
      <c r="PXX814" s="201"/>
      <c r="PXY814" s="201"/>
      <c r="PXZ814" s="201"/>
      <c r="PYA814" s="201"/>
      <c r="PYB814" s="201"/>
      <c r="PYC814" s="201"/>
      <c r="PYD814" s="201"/>
      <c r="PYE814" s="201"/>
      <c r="PYF814" s="201"/>
      <c r="PYG814" s="201"/>
      <c r="PYH814" s="201"/>
      <c r="PYI814" s="201"/>
      <c r="PYJ814" s="201"/>
      <c r="PYK814" s="201"/>
      <c r="PYL814" s="201"/>
      <c r="PYM814" s="201"/>
      <c r="PYN814" s="201"/>
      <c r="PYO814" s="201"/>
      <c r="PYP814" s="201"/>
      <c r="PYQ814" s="201"/>
      <c r="PYR814" s="201"/>
      <c r="PYS814" s="201"/>
      <c r="PYT814" s="201"/>
      <c r="PYU814" s="201"/>
      <c r="PYV814" s="201"/>
      <c r="PYW814" s="201"/>
      <c r="PYX814" s="201"/>
      <c r="PYY814" s="201"/>
      <c r="PYZ814" s="201"/>
      <c r="PZA814" s="201"/>
      <c r="PZB814" s="201"/>
      <c r="PZC814" s="201"/>
      <c r="PZD814" s="201"/>
      <c r="PZE814" s="201"/>
      <c r="PZF814" s="201"/>
      <c r="PZG814" s="201"/>
      <c r="PZH814" s="201"/>
      <c r="PZI814" s="201"/>
      <c r="PZJ814" s="201"/>
      <c r="PZK814" s="201"/>
      <c r="PZL814" s="201"/>
      <c r="PZM814" s="201"/>
      <c r="PZN814" s="201"/>
      <c r="PZO814" s="201"/>
      <c r="PZP814" s="201"/>
      <c r="PZQ814" s="201"/>
      <c r="PZR814" s="201"/>
      <c r="PZS814" s="201"/>
      <c r="PZT814" s="201"/>
      <c r="PZU814" s="201"/>
      <c r="PZV814" s="201"/>
      <c r="PZW814" s="201"/>
      <c r="PZX814" s="201"/>
      <c r="PZY814" s="201"/>
      <c r="PZZ814" s="201"/>
      <c r="QAA814" s="201"/>
      <c r="QAB814" s="201"/>
      <c r="QAC814" s="201"/>
      <c r="QAD814" s="201"/>
      <c r="QAE814" s="201"/>
      <c r="QAF814" s="201"/>
      <c r="QAG814" s="201"/>
      <c r="QAH814" s="201"/>
      <c r="QAI814" s="201"/>
      <c r="QAJ814" s="201"/>
      <c r="QAK814" s="201"/>
      <c r="QAL814" s="201"/>
      <c r="QAM814" s="201"/>
      <c r="QAN814" s="201"/>
      <c r="QAO814" s="201"/>
      <c r="QAP814" s="201"/>
      <c r="QAQ814" s="201"/>
      <c r="QAR814" s="201"/>
      <c r="QAS814" s="201"/>
      <c r="QAT814" s="201"/>
      <c r="QAU814" s="201"/>
      <c r="QAV814" s="201"/>
      <c r="QAW814" s="201"/>
      <c r="QAX814" s="201"/>
      <c r="QAY814" s="201"/>
      <c r="QAZ814" s="201"/>
      <c r="QBA814" s="201"/>
      <c r="QBB814" s="201"/>
      <c r="QBC814" s="201"/>
      <c r="QBD814" s="201"/>
      <c r="QBE814" s="201"/>
      <c r="QBF814" s="201"/>
      <c r="QBG814" s="201"/>
      <c r="QBH814" s="201"/>
      <c r="QBI814" s="201"/>
      <c r="QBJ814" s="201"/>
      <c r="QBK814" s="201"/>
      <c r="QBL814" s="201"/>
      <c r="QBM814" s="201"/>
      <c r="QBN814" s="201"/>
      <c r="QBO814" s="201"/>
      <c r="QBP814" s="201"/>
      <c r="QBQ814" s="201"/>
      <c r="QBR814" s="201"/>
      <c r="QBS814" s="201"/>
      <c r="QBT814" s="201"/>
      <c r="QBU814" s="201"/>
      <c r="QBV814" s="201"/>
      <c r="QBW814" s="201"/>
      <c r="QBX814" s="201"/>
      <c r="QBY814" s="201"/>
      <c r="QBZ814" s="201"/>
      <c r="QCA814" s="201"/>
      <c r="QCB814" s="201"/>
      <c r="QCC814" s="201"/>
      <c r="QCD814" s="201"/>
      <c r="QCE814" s="201"/>
      <c r="QCF814" s="201"/>
      <c r="QCG814" s="201"/>
      <c r="QCH814" s="201"/>
      <c r="QCI814" s="201"/>
      <c r="QCJ814" s="201"/>
      <c r="QCK814" s="201"/>
      <c r="QCL814" s="201"/>
      <c r="QCM814" s="201"/>
      <c r="QCN814" s="201"/>
      <c r="QCO814" s="201"/>
      <c r="QCP814" s="201"/>
      <c r="QCQ814" s="201"/>
      <c r="QCR814" s="201"/>
      <c r="QCS814" s="201"/>
      <c r="QCT814" s="201"/>
      <c r="QCU814" s="201"/>
      <c r="QCV814" s="201"/>
      <c r="QCW814" s="201"/>
      <c r="QCX814" s="201"/>
      <c r="QCY814" s="201"/>
      <c r="QCZ814" s="201"/>
      <c r="QDA814" s="201"/>
      <c r="QDB814" s="201"/>
      <c r="QDC814" s="201"/>
      <c r="QDD814" s="201"/>
      <c r="QDE814" s="201"/>
      <c r="QDF814" s="201"/>
      <c r="QDG814" s="201"/>
      <c r="QDH814" s="201"/>
      <c r="QDI814" s="201"/>
      <c r="QDJ814" s="201"/>
      <c r="QDK814" s="201"/>
      <c r="QDL814" s="201"/>
      <c r="QDM814" s="201"/>
      <c r="QDN814" s="201"/>
      <c r="QDO814" s="201"/>
      <c r="QDP814" s="201"/>
      <c r="QDQ814" s="201"/>
      <c r="QDR814" s="201"/>
      <c r="QDS814" s="201"/>
      <c r="QDT814" s="201"/>
      <c r="QDU814" s="201"/>
      <c r="QDV814" s="201"/>
      <c r="QDW814" s="201"/>
      <c r="QDX814" s="201"/>
      <c r="QDY814" s="201"/>
      <c r="QDZ814" s="201"/>
      <c r="QEA814" s="201"/>
      <c r="QEB814" s="201"/>
      <c r="QEC814" s="201"/>
      <c r="QED814" s="201"/>
      <c r="QEE814" s="201"/>
      <c r="QEF814" s="201"/>
      <c r="QEG814" s="201"/>
      <c r="QEH814" s="201"/>
      <c r="QEI814" s="201"/>
      <c r="QEJ814" s="201"/>
      <c r="QEK814" s="201"/>
      <c r="QEL814" s="201"/>
      <c r="QEM814" s="201"/>
      <c r="QEN814" s="201"/>
      <c r="QEO814" s="201"/>
      <c r="QEP814" s="201"/>
      <c r="QEQ814" s="201"/>
      <c r="QER814" s="201"/>
      <c r="QES814" s="201"/>
      <c r="QET814" s="201"/>
      <c r="QEU814" s="201"/>
      <c r="QEV814" s="201"/>
      <c r="QEW814" s="201"/>
      <c r="QEX814" s="201"/>
      <c r="QEY814" s="201"/>
      <c r="QEZ814" s="201"/>
      <c r="QFA814" s="201"/>
      <c r="QFB814" s="201"/>
      <c r="QFC814" s="201"/>
      <c r="QFD814" s="201"/>
      <c r="QFE814" s="201"/>
      <c r="QFF814" s="201"/>
      <c r="QFG814" s="201"/>
      <c r="QFH814" s="201"/>
      <c r="QFI814" s="201"/>
      <c r="QFJ814" s="201"/>
      <c r="QFK814" s="201"/>
      <c r="QFL814" s="201"/>
      <c r="QFM814" s="201"/>
      <c r="QFN814" s="201"/>
      <c r="QFO814" s="201"/>
      <c r="QFP814" s="201"/>
      <c r="QFQ814" s="201"/>
      <c r="QFR814" s="201"/>
      <c r="QFS814" s="201"/>
      <c r="QFT814" s="201"/>
      <c r="QFU814" s="201"/>
      <c r="QFV814" s="201"/>
      <c r="QFW814" s="201"/>
      <c r="QFX814" s="201"/>
      <c r="QFY814" s="201"/>
      <c r="QFZ814" s="201"/>
      <c r="QGA814" s="201"/>
      <c r="QGB814" s="201"/>
      <c r="QGC814" s="201"/>
      <c r="QGD814" s="201"/>
      <c r="QGE814" s="201"/>
      <c r="QGF814" s="201"/>
      <c r="QGG814" s="201"/>
      <c r="QGH814" s="201"/>
      <c r="QGI814" s="201"/>
      <c r="QGJ814" s="201"/>
      <c r="QGK814" s="201"/>
      <c r="QGL814" s="201"/>
      <c r="QGM814" s="201"/>
      <c r="QGN814" s="201"/>
      <c r="QGO814" s="201"/>
      <c r="QGP814" s="201"/>
      <c r="QGQ814" s="201"/>
      <c r="QGR814" s="201"/>
      <c r="QGS814" s="201"/>
      <c r="QGT814" s="201"/>
      <c r="QGU814" s="201"/>
      <c r="QGV814" s="201"/>
      <c r="QGW814" s="201"/>
      <c r="QGX814" s="201"/>
      <c r="QGY814" s="201"/>
      <c r="QGZ814" s="201"/>
      <c r="QHA814" s="201"/>
      <c r="QHB814" s="201"/>
      <c r="QHC814" s="201"/>
      <c r="QHD814" s="201"/>
      <c r="QHE814" s="201"/>
      <c r="QHF814" s="201"/>
      <c r="QHG814" s="201"/>
      <c r="QHH814" s="201"/>
      <c r="QHI814" s="201"/>
      <c r="QHJ814" s="201"/>
      <c r="QHK814" s="201"/>
      <c r="QHL814" s="201"/>
      <c r="QHM814" s="201"/>
      <c r="QHN814" s="201"/>
      <c r="QHO814" s="201"/>
      <c r="QHP814" s="201"/>
      <c r="QHQ814" s="201"/>
      <c r="QHR814" s="201"/>
      <c r="QHS814" s="201"/>
      <c r="QHT814" s="201"/>
      <c r="QHU814" s="201"/>
      <c r="QHV814" s="201"/>
      <c r="QHW814" s="201"/>
      <c r="QHX814" s="201"/>
      <c r="QHY814" s="201"/>
      <c r="QHZ814" s="201"/>
      <c r="QIA814" s="201"/>
      <c r="QIB814" s="201"/>
      <c r="QIC814" s="201"/>
      <c r="QID814" s="201"/>
      <c r="QIE814" s="201"/>
      <c r="QIF814" s="201"/>
      <c r="QIG814" s="201"/>
      <c r="QIH814" s="201"/>
      <c r="QII814" s="201"/>
      <c r="QIJ814" s="201"/>
      <c r="QIK814" s="201"/>
      <c r="QIL814" s="201"/>
      <c r="QIM814" s="201"/>
      <c r="QIN814" s="201"/>
      <c r="QIO814" s="201"/>
      <c r="QIP814" s="201"/>
      <c r="QIQ814" s="201"/>
      <c r="QIR814" s="201"/>
      <c r="QIS814" s="201"/>
      <c r="QIT814" s="201"/>
      <c r="QIU814" s="201"/>
      <c r="QIV814" s="201"/>
      <c r="QIW814" s="201"/>
      <c r="QIX814" s="201"/>
      <c r="QIY814" s="201"/>
      <c r="QIZ814" s="201"/>
      <c r="QJA814" s="201"/>
      <c r="QJB814" s="201"/>
      <c r="QJC814" s="201"/>
      <c r="QJD814" s="201"/>
      <c r="QJE814" s="201"/>
      <c r="QJF814" s="201"/>
      <c r="QJG814" s="201"/>
      <c r="QJH814" s="201"/>
      <c r="QJI814" s="201"/>
      <c r="QJJ814" s="201"/>
      <c r="QJK814" s="201"/>
      <c r="QJL814" s="201"/>
      <c r="QJM814" s="201"/>
      <c r="QJN814" s="201"/>
      <c r="QJO814" s="201"/>
      <c r="QJP814" s="201"/>
      <c r="QJQ814" s="201"/>
      <c r="QJR814" s="201"/>
      <c r="QJS814" s="201"/>
      <c r="QJT814" s="201"/>
      <c r="QJU814" s="201"/>
      <c r="QJV814" s="201"/>
      <c r="QJW814" s="201"/>
      <c r="QJX814" s="201"/>
      <c r="QJY814" s="201"/>
      <c r="QJZ814" s="201"/>
      <c r="QKA814" s="201"/>
      <c r="QKB814" s="201"/>
      <c r="QKC814" s="201"/>
      <c r="QKD814" s="201"/>
      <c r="QKE814" s="201"/>
      <c r="QKF814" s="201"/>
      <c r="QKG814" s="201"/>
      <c r="QKH814" s="201"/>
      <c r="QKI814" s="201"/>
      <c r="QKJ814" s="201"/>
      <c r="QKK814" s="201"/>
      <c r="QKL814" s="201"/>
      <c r="QKM814" s="201"/>
      <c r="QKN814" s="201"/>
      <c r="QKO814" s="201"/>
      <c r="QKP814" s="201"/>
      <c r="QKQ814" s="201"/>
      <c r="QKR814" s="201"/>
      <c r="QKS814" s="201"/>
      <c r="QKT814" s="201"/>
      <c r="QKU814" s="201"/>
      <c r="QKV814" s="201"/>
      <c r="QKW814" s="201"/>
      <c r="QKX814" s="201"/>
      <c r="QKY814" s="201"/>
      <c r="QKZ814" s="201"/>
      <c r="QLA814" s="201"/>
      <c r="QLB814" s="201"/>
      <c r="QLC814" s="201"/>
      <c r="QLD814" s="201"/>
      <c r="QLE814" s="201"/>
      <c r="QLF814" s="201"/>
      <c r="QLG814" s="201"/>
      <c r="QLH814" s="201"/>
      <c r="QLI814" s="201"/>
      <c r="QLJ814" s="201"/>
      <c r="QLK814" s="201"/>
      <c r="QLL814" s="201"/>
      <c r="QLM814" s="201"/>
      <c r="QLN814" s="201"/>
      <c r="QLO814" s="201"/>
      <c r="QLP814" s="201"/>
      <c r="QLQ814" s="201"/>
      <c r="QLR814" s="201"/>
      <c r="QLS814" s="201"/>
      <c r="QLT814" s="201"/>
      <c r="QLU814" s="201"/>
      <c r="QLV814" s="201"/>
      <c r="QLW814" s="201"/>
      <c r="QLX814" s="201"/>
      <c r="QLY814" s="201"/>
      <c r="QLZ814" s="201"/>
      <c r="QMA814" s="201"/>
      <c r="QMB814" s="201"/>
      <c r="QMC814" s="201"/>
      <c r="QMD814" s="201"/>
      <c r="QME814" s="201"/>
      <c r="QMF814" s="201"/>
      <c r="QMG814" s="201"/>
      <c r="QMH814" s="201"/>
      <c r="QMI814" s="201"/>
      <c r="QMJ814" s="201"/>
      <c r="QMK814" s="201"/>
      <c r="QML814" s="201"/>
      <c r="QMM814" s="201"/>
      <c r="QMN814" s="201"/>
      <c r="QMO814" s="201"/>
      <c r="QMP814" s="201"/>
      <c r="QMQ814" s="201"/>
      <c r="QMR814" s="201"/>
      <c r="QMS814" s="201"/>
      <c r="QMT814" s="201"/>
      <c r="QMU814" s="201"/>
      <c r="QMV814" s="201"/>
      <c r="QMW814" s="201"/>
      <c r="QMX814" s="201"/>
      <c r="QMY814" s="201"/>
      <c r="QMZ814" s="201"/>
      <c r="QNA814" s="201"/>
      <c r="QNB814" s="201"/>
      <c r="QNC814" s="201"/>
      <c r="QND814" s="201"/>
      <c r="QNE814" s="201"/>
      <c r="QNF814" s="201"/>
      <c r="QNG814" s="201"/>
      <c r="QNH814" s="201"/>
      <c r="QNI814" s="201"/>
      <c r="QNJ814" s="201"/>
      <c r="QNK814" s="201"/>
      <c r="QNL814" s="201"/>
      <c r="QNM814" s="201"/>
      <c r="QNN814" s="201"/>
      <c r="QNO814" s="201"/>
      <c r="QNP814" s="201"/>
      <c r="QNQ814" s="201"/>
      <c r="QNR814" s="201"/>
      <c r="QNS814" s="201"/>
      <c r="QNT814" s="201"/>
      <c r="QNU814" s="201"/>
      <c r="QNV814" s="201"/>
      <c r="QNW814" s="201"/>
      <c r="QNX814" s="201"/>
      <c r="QNY814" s="201"/>
      <c r="QNZ814" s="201"/>
      <c r="QOA814" s="201"/>
      <c r="QOB814" s="201"/>
      <c r="QOC814" s="201"/>
      <c r="QOD814" s="201"/>
      <c r="QOE814" s="201"/>
      <c r="QOF814" s="201"/>
      <c r="QOG814" s="201"/>
      <c r="QOH814" s="201"/>
      <c r="QOI814" s="201"/>
      <c r="QOJ814" s="201"/>
      <c r="QOK814" s="201"/>
      <c r="QOL814" s="201"/>
      <c r="QOM814" s="201"/>
      <c r="QON814" s="201"/>
      <c r="QOO814" s="201"/>
      <c r="QOP814" s="201"/>
      <c r="QOQ814" s="201"/>
      <c r="QOR814" s="201"/>
      <c r="QOS814" s="201"/>
      <c r="QOT814" s="201"/>
      <c r="QOU814" s="201"/>
      <c r="QOV814" s="201"/>
      <c r="QOW814" s="201"/>
      <c r="QOX814" s="201"/>
      <c r="QOY814" s="201"/>
      <c r="QOZ814" s="201"/>
      <c r="QPA814" s="201"/>
      <c r="QPB814" s="201"/>
      <c r="QPC814" s="201"/>
      <c r="QPD814" s="201"/>
      <c r="QPE814" s="201"/>
      <c r="QPF814" s="201"/>
      <c r="QPG814" s="201"/>
      <c r="QPH814" s="201"/>
      <c r="QPI814" s="201"/>
      <c r="QPJ814" s="201"/>
      <c r="QPK814" s="201"/>
      <c r="QPL814" s="201"/>
      <c r="QPM814" s="201"/>
      <c r="QPN814" s="201"/>
      <c r="QPO814" s="201"/>
      <c r="QPP814" s="201"/>
      <c r="QPQ814" s="201"/>
      <c r="QPR814" s="201"/>
      <c r="QPS814" s="201"/>
      <c r="QPT814" s="201"/>
      <c r="QPU814" s="201"/>
      <c r="QPV814" s="201"/>
      <c r="QPW814" s="201"/>
      <c r="QPX814" s="201"/>
      <c r="QPY814" s="201"/>
      <c r="QPZ814" s="201"/>
      <c r="QQA814" s="201"/>
      <c r="QQB814" s="201"/>
      <c r="QQC814" s="201"/>
      <c r="QQD814" s="201"/>
      <c r="QQE814" s="201"/>
      <c r="QQF814" s="201"/>
      <c r="QQG814" s="201"/>
      <c r="QQH814" s="201"/>
      <c r="QQI814" s="201"/>
      <c r="QQJ814" s="201"/>
      <c r="QQK814" s="201"/>
      <c r="QQL814" s="201"/>
      <c r="QQM814" s="201"/>
      <c r="QQN814" s="201"/>
      <c r="QQO814" s="201"/>
      <c r="QQP814" s="201"/>
      <c r="QQQ814" s="201"/>
      <c r="QQR814" s="201"/>
      <c r="QQS814" s="201"/>
      <c r="QQT814" s="201"/>
      <c r="QQU814" s="201"/>
      <c r="QQV814" s="201"/>
      <c r="QQW814" s="201"/>
      <c r="QQX814" s="201"/>
      <c r="QQY814" s="201"/>
      <c r="QQZ814" s="201"/>
      <c r="QRA814" s="201"/>
      <c r="QRB814" s="201"/>
      <c r="QRC814" s="201"/>
      <c r="QRD814" s="201"/>
      <c r="QRE814" s="201"/>
      <c r="QRF814" s="201"/>
      <c r="QRG814" s="201"/>
      <c r="QRH814" s="201"/>
      <c r="QRI814" s="201"/>
      <c r="QRJ814" s="201"/>
      <c r="QRK814" s="201"/>
      <c r="QRL814" s="201"/>
      <c r="QRM814" s="201"/>
      <c r="QRN814" s="201"/>
      <c r="QRO814" s="201"/>
      <c r="QRP814" s="201"/>
      <c r="QRQ814" s="201"/>
      <c r="QRR814" s="201"/>
      <c r="QRS814" s="201"/>
      <c r="QRT814" s="201"/>
      <c r="QRU814" s="201"/>
      <c r="QRV814" s="201"/>
      <c r="QRW814" s="201"/>
      <c r="QRX814" s="201"/>
      <c r="QRY814" s="201"/>
      <c r="QRZ814" s="201"/>
      <c r="QSA814" s="201"/>
      <c r="QSB814" s="201"/>
      <c r="QSC814" s="201"/>
      <c r="QSD814" s="201"/>
      <c r="QSE814" s="201"/>
      <c r="QSF814" s="201"/>
      <c r="QSG814" s="201"/>
      <c r="QSH814" s="201"/>
      <c r="QSI814" s="201"/>
      <c r="QSJ814" s="201"/>
      <c r="QSK814" s="201"/>
      <c r="QSL814" s="201"/>
      <c r="QSM814" s="201"/>
      <c r="QSN814" s="201"/>
      <c r="QSO814" s="201"/>
      <c r="QSP814" s="201"/>
      <c r="QSQ814" s="201"/>
      <c r="QSR814" s="201"/>
      <c r="QSS814" s="201"/>
      <c r="QST814" s="201"/>
      <c r="QSU814" s="201"/>
      <c r="QSV814" s="201"/>
      <c r="QSW814" s="201"/>
      <c r="QSX814" s="201"/>
      <c r="QSY814" s="201"/>
      <c r="QSZ814" s="201"/>
      <c r="QTA814" s="201"/>
      <c r="QTB814" s="201"/>
      <c r="QTC814" s="201"/>
      <c r="QTD814" s="201"/>
      <c r="QTE814" s="201"/>
      <c r="QTF814" s="201"/>
      <c r="QTG814" s="201"/>
      <c r="QTH814" s="201"/>
      <c r="QTI814" s="201"/>
      <c r="QTJ814" s="201"/>
      <c r="QTK814" s="201"/>
      <c r="QTL814" s="201"/>
      <c r="QTM814" s="201"/>
      <c r="QTN814" s="201"/>
      <c r="QTO814" s="201"/>
      <c r="QTP814" s="201"/>
      <c r="QTQ814" s="201"/>
      <c r="QTR814" s="201"/>
      <c r="QTS814" s="201"/>
      <c r="QTT814" s="201"/>
      <c r="QTU814" s="201"/>
      <c r="QTV814" s="201"/>
      <c r="QTW814" s="201"/>
      <c r="QTX814" s="201"/>
      <c r="QTY814" s="201"/>
      <c r="QTZ814" s="201"/>
      <c r="QUA814" s="201"/>
      <c r="QUB814" s="201"/>
      <c r="QUC814" s="201"/>
      <c r="QUD814" s="201"/>
      <c r="QUE814" s="201"/>
      <c r="QUF814" s="201"/>
      <c r="QUG814" s="201"/>
      <c r="QUH814" s="201"/>
      <c r="QUI814" s="201"/>
      <c r="QUJ814" s="201"/>
      <c r="QUK814" s="201"/>
      <c r="QUL814" s="201"/>
      <c r="QUM814" s="201"/>
      <c r="QUN814" s="201"/>
      <c r="QUO814" s="201"/>
      <c r="QUP814" s="201"/>
      <c r="QUQ814" s="201"/>
      <c r="QUR814" s="201"/>
      <c r="QUS814" s="201"/>
      <c r="QUT814" s="201"/>
      <c r="QUU814" s="201"/>
      <c r="QUV814" s="201"/>
      <c r="QUW814" s="201"/>
      <c r="QUX814" s="201"/>
      <c r="QUY814" s="201"/>
      <c r="QUZ814" s="201"/>
      <c r="QVA814" s="201"/>
      <c r="QVB814" s="201"/>
      <c r="QVC814" s="201"/>
      <c r="QVD814" s="201"/>
      <c r="QVE814" s="201"/>
      <c r="QVF814" s="201"/>
      <c r="QVG814" s="201"/>
      <c r="QVH814" s="201"/>
      <c r="QVI814" s="201"/>
      <c r="QVJ814" s="201"/>
      <c r="QVK814" s="201"/>
      <c r="QVL814" s="201"/>
      <c r="QVM814" s="201"/>
      <c r="QVN814" s="201"/>
      <c r="QVO814" s="201"/>
      <c r="QVP814" s="201"/>
      <c r="QVQ814" s="201"/>
      <c r="QVR814" s="201"/>
      <c r="QVS814" s="201"/>
      <c r="QVT814" s="201"/>
      <c r="QVU814" s="201"/>
      <c r="QVV814" s="201"/>
      <c r="QVW814" s="201"/>
      <c r="QVX814" s="201"/>
      <c r="QVY814" s="201"/>
      <c r="QVZ814" s="201"/>
      <c r="QWA814" s="201"/>
      <c r="QWB814" s="201"/>
      <c r="QWC814" s="201"/>
      <c r="QWD814" s="201"/>
      <c r="QWE814" s="201"/>
      <c r="QWF814" s="201"/>
      <c r="QWG814" s="201"/>
      <c r="QWH814" s="201"/>
      <c r="QWI814" s="201"/>
      <c r="QWJ814" s="201"/>
      <c r="QWK814" s="201"/>
      <c r="QWL814" s="201"/>
      <c r="QWM814" s="201"/>
      <c r="QWN814" s="201"/>
      <c r="QWO814" s="201"/>
      <c r="QWP814" s="201"/>
      <c r="QWQ814" s="201"/>
      <c r="QWR814" s="201"/>
      <c r="QWS814" s="201"/>
      <c r="QWT814" s="201"/>
      <c r="QWU814" s="201"/>
      <c r="QWV814" s="201"/>
      <c r="QWW814" s="201"/>
      <c r="QWX814" s="201"/>
      <c r="QWY814" s="201"/>
      <c r="QWZ814" s="201"/>
      <c r="QXA814" s="201"/>
      <c r="QXB814" s="201"/>
      <c r="QXC814" s="201"/>
      <c r="QXD814" s="201"/>
      <c r="QXE814" s="201"/>
      <c r="QXF814" s="201"/>
      <c r="QXG814" s="201"/>
      <c r="QXH814" s="201"/>
      <c r="QXI814" s="201"/>
      <c r="QXJ814" s="201"/>
      <c r="QXK814" s="201"/>
      <c r="QXL814" s="201"/>
      <c r="QXM814" s="201"/>
      <c r="QXN814" s="201"/>
      <c r="QXO814" s="201"/>
      <c r="QXP814" s="201"/>
      <c r="QXQ814" s="201"/>
      <c r="QXR814" s="201"/>
      <c r="QXS814" s="201"/>
      <c r="QXT814" s="201"/>
      <c r="QXU814" s="201"/>
      <c r="QXV814" s="201"/>
      <c r="QXW814" s="201"/>
      <c r="QXX814" s="201"/>
      <c r="QXY814" s="201"/>
      <c r="QXZ814" s="201"/>
      <c r="QYA814" s="201"/>
      <c r="QYB814" s="201"/>
      <c r="QYC814" s="201"/>
      <c r="QYD814" s="201"/>
      <c r="QYE814" s="201"/>
      <c r="QYF814" s="201"/>
      <c r="QYG814" s="201"/>
      <c r="QYH814" s="201"/>
      <c r="QYI814" s="201"/>
      <c r="QYJ814" s="201"/>
      <c r="QYK814" s="201"/>
      <c r="QYL814" s="201"/>
      <c r="QYM814" s="201"/>
      <c r="QYN814" s="201"/>
      <c r="QYO814" s="201"/>
      <c r="QYP814" s="201"/>
      <c r="QYQ814" s="201"/>
      <c r="QYR814" s="201"/>
      <c r="QYS814" s="201"/>
      <c r="QYT814" s="201"/>
      <c r="QYU814" s="201"/>
      <c r="QYV814" s="201"/>
      <c r="QYW814" s="201"/>
      <c r="QYX814" s="201"/>
      <c r="QYY814" s="201"/>
      <c r="QYZ814" s="201"/>
      <c r="QZA814" s="201"/>
      <c r="QZB814" s="201"/>
      <c r="QZC814" s="201"/>
      <c r="QZD814" s="201"/>
      <c r="QZE814" s="201"/>
      <c r="QZF814" s="201"/>
      <c r="QZG814" s="201"/>
      <c r="QZH814" s="201"/>
      <c r="QZI814" s="201"/>
      <c r="QZJ814" s="201"/>
      <c r="QZK814" s="201"/>
      <c r="QZL814" s="201"/>
      <c r="QZM814" s="201"/>
      <c r="QZN814" s="201"/>
      <c r="QZO814" s="201"/>
      <c r="QZP814" s="201"/>
      <c r="QZQ814" s="201"/>
      <c r="QZR814" s="201"/>
      <c r="QZS814" s="201"/>
      <c r="QZT814" s="201"/>
      <c r="QZU814" s="201"/>
      <c r="QZV814" s="201"/>
      <c r="QZW814" s="201"/>
      <c r="QZX814" s="201"/>
      <c r="QZY814" s="201"/>
      <c r="QZZ814" s="201"/>
      <c r="RAA814" s="201"/>
      <c r="RAB814" s="201"/>
      <c r="RAC814" s="201"/>
      <c r="RAD814" s="201"/>
      <c r="RAE814" s="201"/>
      <c r="RAF814" s="201"/>
      <c r="RAG814" s="201"/>
      <c r="RAH814" s="201"/>
      <c r="RAI814" s="201"/>
      <c r="RAJ814" s="201"/>
      <c r="RAK814" s="201"/>
      <c r="RAL814" s="201"/>
      <c r="RAM814" s="201"/>
      <c r="RAN814" s="201"/>
      <c r="RAO814" s="201"/>
      <c r="RAP814" s="201"/>
      <c r="RAQ814" s="201"/>
      <c r="RAR814" s="201"/>
      <c r="RAS814" s="201"/>
      <c r="RAT814" s="201"/>
      <c r="RAU814" s="201"/>
      <c r="RAV814" s="201"/>
      <c r="RAW814" s="201"/>
      <c r="RAX814" s="201"/>
      <c r="RAY814" s="201"/>
      <c r="RAZ814" s="201"/>
      <c r="RBA814" s="201"/>
      <c r="RBB814" s="201"/>
      <c r="RBC814" s="201"/>
      <c r="RBD814" s="201"/>
      <c r="RBE814" s="201"/>
      <c r="RBF814" s="201"/>
      <c r="RBG814" s="201"/>
      <c r="RBH814" s="201"/>
      <c r="RBI814" s="201"/>
      <c r="RBJ814" s="201"/>
      <c r="RBK814" s="201"/>
      <c r="RBL814" s="201"/>
      <c r="RBM814" s="201"/>
      <c r="RBN814" s="201"/>
      <c r="RBO814" s="201"/>
      <c r="RBP814" s="201"/>
      <c r="RBQ814" s="201"/>
      <c r="RBR814" s="201"/>
      <c r="RBS814" s="201"/>
      <c r="RBT814" s="201"/>
      <c r="RBU814" s="201"/>
      <c r="RBV814" s="201"/>
      <c r="RBW814" s="201"/>
      <c r="RBX814" s="201"/>
      <c r="RBY814" s="201"/>
      <c r="RBZ814" s="201"/>
      <c r="RCA814" s="201"/>
      <c r="RCB814" s="201"/>
      <c r="RCC814" s="201"/>
      <c r="RCD814" s="201"/>
      <c r="RCE814" s="201"/>
      <c r="RCF814" s="201"/>
      <c r="RCG814" s="201"/>
      <c r="RCH814" s="201"/>
      <c r="RCI814" s="201"/>
      <c r="RCJ814" s="201"/>
      <c r="RCK814" s="201"/>
      <c r="RCL814" s="201"/>
      <c r="RCM814" s="201"/>
      <c r="RCN814" s="201"/>
      <c r="RCO814" s="201"/>
      <c r="RCP814" s="201"/>
      <c r="RCQ814" s="201"/>
      <c r="RCR814" s="201"/>
      <c r="RCS814" s="201"/>
      <c r="RCT814" s="201"/>
      <c r="RCU814" s="201"/>
      <c r="RCV814" s="201"/>
      <c r="RCW814" s="201"/>
      <c r="RCX814" s="201"/>
      <c r="RCY814" s="201"/>
      <c r="RCZ814" s="201"/>
      <c r="RDA814" s="201"/>
      <c r="RDB814" s="201"/>
      <c r="RDC814" s="201"/>
      <c r="RDD814" s="201"/>
      <c r="RDE814" s="201"/>
      <c r="RDF814" s="201"/>
      <c r="RDG814" s="201"/>
      <c r="RDH814" s="201"/>
      <c r="RDI814" s="201"/>
      <c r="RDJ814" s="201"/>
      <c r="RDK814" s="201"/>
      <c r="RDL814" s="201"/>
      <c r="RDM814" s="201"/>
      <c r="RDN814" s="201"/>
      <c r="RDO814" s="201"/>
      <c r="RDP814" s="201"/>
      <c r="RDQ814" s="201"/>
      <c r="RDR814" s="201"/>
      <c r="RDS814" s="201"/>
      <c r="RDT814" s="201"/>
      <c r="RDU814" s="201"/>
      <c r="RDV814" s="201"/>
      <c r="RDW814" s="201"/>
      <c r="RDX814" s="201"/>
      <c r="RDY814" s="201"/>
      <c r="RDZ814" s="201"/>
      <c r="REA814" s="201"/>
      <c r="REB814" s="201"/>
      <c r="REC814" s="201"/>
      <c r="RED814" s="201"/>
      <c r="REE814" s="201"/>
      <c r="REF814" s="201"/>
      <c r="REG814" s="201"/>
      <c r="REH814" s="201"/>
      <c r="REI814" s="201"/>
      <c r="REJ814" s="201"/>
      <c r="REK814" s="201"/>
      <c r="REL814" s="201"/>
      <c r="REM814" s="201"/>
      <c r="REN814" s="201"/>
      <c r="REO814" s="201"/>
      <c r="REP814" s="201"/>
      <c r="REQ814" s="201"/>
      <c r="RER814" s="201"/>
      <c r="RES814" s="201"/>
      <c r="RET814" s="201"/>
      <c r="REU814" s="201"/>
      <c r="REV814" s="201"/>
      <c r="REW814" s="201"/>
      <c r="REX814" s="201"/>
      <c r="REY814" s="201"/>
      <c r="REZ814" s="201"/>
      <c r="RFA814" s="201"/>
      <c r="RFB814" s="201"/>
      <c r="RFC814" s="201"/>
      <c r="RFD814" s="201"/>
      <c r="RFE814" s="201"/>
      <c r="RFF814" s="201"/>
      <c r="RFG814" s="201"/>
      <c r="RFH814" s="201"/>
      <c r="RFI814" s="201"/>
      <c r="RFJ814" s="201"/>
      <c r="RFK814" s="201"/>
      <c r="RFL814" s="201"/>
      <c r="RFM814" s="201"/>
      <c r="RFN814" s="201"/>
      <c r="RFO814" s="201"/>
      <c r="RFP814" s="201"/>
      <c r="RFQ814" s="201"/>
      <c r="RFR814" s="201"/>
      <c r="RFS814" s="201"/>
      <c r="RFT814" s="201"/>
      <c r="RFU814" s="201"/>
      <c r="RFV814" s="201"/>
      <c r="RFW814" s="201"/>
      <c r="RFX814" s="201"/>
      <c r="RFY814" s="201"/>
      <c r="RFZ814" s="201"/>
      <c r="RGA814" s="201"/>
      <c r="RGB814" s="201"/>
      <c r="RGC814" s="201"/>
      <c r="RGD814" s="201"/>
      <c r="RGE814" s="201"/>
      <c r="RGF814" s="201"/>
      <c r="RGG814" s="201"/>
      <c r="RGH814" s="201"/>
      <c r="RGI814" s="201"/>
      <c r="RGJ814" s="201"/>
      <c r="RGK814" s="201"/>
      <c r="RGL814" s="201"/>
      <c r="RGM814" s="201"/>
      <c r="RGN814" s="201"/>
      <c r="RGO814" s="201"/>
      <c r="RGP814" s="201"/>
      <c r="RGQ814" s="201"/>
      <c r="RGR814" s="201"/>
      <c r="RGS814" s="201"/>
      <c r="RGT814" s="201"/>
      <c r="RGU814" s="201"/>
      <c r="RGV814" s="201"/>
      <c r="RGW814" s="201"/>
      <c r="RGX814" s="201"/>
      <c r="RGY814" s="201"/>
      <c r="RGZ814" s="201"/>
      <c r="RHA814" s="201"/>
      <c r="RHB814" s="201"/>
      <c r="RHC814" s="201"/>
      <c r="RHD814" s="201"/>
      <c r="RHE814" s="201"/>
      <c r="RHF814" s="201"/>
      <c r="RHG814" s="201"/>
      <c r="RHH814" s="201"/>
      <c r="RHI814" s="201"/>
      <c r="RHJ814" s="201"/>
      <c r="RHK814" s="201"/>
      <c r="RHL814" s="201"/>
      <c r="RHM814" s="201"/>
      <c r="RHN814" s="201"/>
      <c r="RHO814" s="201"/>
      <c r="RHP814" s="201"/>
      <c r="RHQ814" s="201"/>
      <c r="RHR814" s="201"/>
      <c r="RHS814" s="201"/>
      <c r="RHT814" s="201"/>
      <c r="RHU814" s="201"/>
      <c r="RHV814" s="201"/>
      <c r="RHW814" s="201"/>
      <c r="RHX814" s="201"/>
      <c r="RHY814" s="201"/>
      <c r="RHZ814" s="201"/>
      <c r="RIA814" s="201"/>
      <c r="RIB814" s="201"/>
      <c r="RIC814" s="201"/>
      <c r="RID814" s="201"/>
      <c r="RIE814" s="201"/>
      <c r="RIF814" s="201"/>
      <c r="RIG814" s="201"/>
      <c r="RIH814" s="201"/>
      <c r="RII814" s="201"/>
      <c r="RIJ814" s="201"/>
      <c r="RIK814" s="201"/>
      <c r="RIL814" s="201"/>
      <c r="RIM814" s="201"/>
      <c r="RIN814" s="201"/>
      <c r="RIO814" s="201"/>
      <c r="RIP814" s="201"/>
      <c r="RIQ814" s="201"/>
      <c r="RIR814" s="201"/>
      <c r="RIS814" s="201"/>
      <c r="RIT814" s="201"/>
      <c r="RIU814" s="201"/>
      <c r="RIV814" s="201"/>
      <c r="RIW814" s="201"/>
      <c r="RIX814" s="201"/>
      <c r="RIY814" s="201"/>
      <c r="RIZ814" s="201"/>
      <c r="RJA814" s="201"/>
      <c r="RJB814" s="201"/>
      <c r="RJC814" s="201"/>
      <c r="RJD814" s="201"/>
      <c r="RJE814" s="201"/>
      <c r="RJF814" s="201"/>
      <c r="RJG814" s="201"/>
      <c r="RJH814" s="201"/>
      <c r="RJI814" s="201"/>
      <c r="RJJ814" s="201"/>
      <c r="RJK814" s="201"/>
      <c r="RJL814" s="201"/>
      <c r="RJM814" s="201"/>
      <c r="RJN814" s="201"/>
      <c r="RJO814" s="201"/>
      <c r="RJP814" s="201"/>
      <c r="RJQ814" s="201"/>
      <c r="RJR814" s="201"/>
      <c r="RJS814" s="201"/>
      <c r="RJT814" s="201"/>
      <c r="RJU814" s="201"/>
      <c r="RJV814" s="201"/>
      <c r="RJW814" s="201"/>
      <c r="RJX814" s="201"/>
      <c r="RJY814" s="201"/>
      <c r="RJZ814" s="201"/>
      <c r="RKA814" s="201"/>
      <c r="RKB814" s="201"/>
      <c r="RKC814" s="201"/>
      <c r="RKD814" s="201"/>
      <c r="RKE814" s="201"/>
      <c r="RKF814" s="201"/>
      <c r="RKG814" s="201"/>
      <c r="RKH814" s="201"/>
      <c r="RKI814" s="201"/>
      <c r="RKJ814" s="201"/>
      <c r="RKK814" s="201"/>
      <c r="RKL814" s="201"/>
      <c r="RKM814" s="201"/>
      <c r="RKN814" s="201"/>
      <c r="RKO814" s="201"/>
      <c r="RKP814" s="201"/>
      <c r="RKQ814" s="201"/>
      <c r="RKR814" s="201"/>
      <c r="RKS814" s="201"/>
      <c r="RKT814" s="201"/>
      <c r="RKU814" s="201"/>
      <c r="RKV814" s="201"/>
      <c r="RKW814" s="201"/>
      <c r="RKX814" s="201"/>
      <c r="RKY814" s="201"/>
      <c r="RKZ814" s="201"/>
      <c r="RLA814" s="201"/>
      <c r="RLB814" s="201"/>
      <c r="RLC814" s="201"/>
      <c r="RLD814" s="201"/>
      <c r="RLE814" s="201"/>
      <c r="RLF814" s="201"/>
      <c r="RLG814" s="201"/>
      <c r="RLH814" s="201"/>
      <c r="RLI814" s="201"/>
      <c r="RLJ814" s="201"/>
      <c r="RLK814" s="201"/>
      <c r="RLL814" s="201"/>
      <c r="RLM814" s="201"/>
      <c r="RLN814" s="201"/>
      <c r="RLO814" s="201"/>
      <c r="RLP814" s="201"/>
      <c r="RLQ814" s="201"/>
      <c r="RLR814" s="201"/>
      <c r="RLS814" s="201"/>
      <c r="RLT814" s="201"/>
      <c r="RLU814" s="201"/>
      <c r="RLV814" s="201"/>
      <c r="RLW814" s="201"/>
      <c r="RLX814" s="201"/>
      <c r="RLY814" s="201"/>
      <c r="RLZ814" s="201"/>
      <c r="RMA814" s="201"/>
      <c r="RMB814" s="201"/>
      <c r="RMC814" s="201"/>
      <c r="RMD814" s="201"/>
      <c r="RME814" s="201"/>
      <c r="RMF814" s="201"/>
      <c r="RMG814" s="201"/>
      <c r="RMH814" s="201"/>
      <c r="RMI814" s="201"/>
      <c r="RMJ814" s="201"/>
      <c r="RMK814" s="201"/>
      <c r="RML814" s="201"/>
      <c r="RMM814" s="201"/>
      <c r="RMN814" s="201"/>
      <c r="RMO814" s="201"/>
      <c r="RMP814" s="201"/>
      <c r="RMQ814" s="201"/>
      <c r="RMR814" s="201"/>
      <c r="RMS814" s="201"/>
      <c r="RMT814" s="201"/>
      <c r="RMU814" s="201"/>
      <c r="RMV814" s="201"/>
      <c r="RMW814" s="201"/>
      <c r="RMX814" s="201"/>
      <c r="RMY814" s="201"/>
      <c r="RMZ814" s="201"/>
      <c r="RNA814" s="201"/>
      <c r="RNB814" s="201"/>
      <c r="RNC814" s="201"/>
      <c r="RND814" s="201"/>
      <c r="RNE814" s="201"/>
      <c r="RNF814" s="201"/>
      <c r="RNG814" s="201"/>
      <c r="RNH814" s="201"/>
      <c r="RNI814" s="201"/>
      <c r="RNJ814" s="201"/>
      <c r="RNK814" s="201"/>
      <c r="RNL814" s="201"/>
      <c r="RNM814" s="201"/>
      <c r="RNN814" s="201"/>
      <c r="RNO814" s="201"/>
      <c r="RNP814" s="201"/>
      <c r="RNQ814" s="201"/>
      <c r="RNR814" s="201"/>
      <c r="RNS814" s="201"/>
      <c r="RNT814" s="201"/>
      <c r="RNU814" s="201"/>
      <c r="RNV814" s="201"/>
      <c r="RNW814" s="201"/>
      <c r="RNX814" s="201"/>
      <c r="RNY814" s="201"/>
      <c r="RNZ814" s="201"/>
      <c r="ROA814" s="201"/>
      <c r="ROB814" s="201"/>
      <c r="ROC814" s="201"/>
      <c r="ROD814" s="201"/>
      <c r="ROE814" s="201"/>
      <c r="ROF814" s="201"/>
      <c r="ROG814" s="201"/>
      <c r="ROH814" s="201"/>
      <c r="ROI814" s="201"/>
      <c r="ROJ814" s="201"/>
      <c r="ROK814" s="201"/>
      <c r="ROL814" s="201"/>
      <c r="ROM814" s="201"/>
      <c r="RON814" s="201"/>
      <c r="ROO814" s="201"/>
      <c r="ROP814" s="201"/>
      <c r="ROQ814" s="201"/>
      <c r="ROR814" s="201"/>
      <c r="ROS814" s="201"/>
      <c r="ROT814" s="201"/>
      <c r="ROU814" s="201"/>
      <c r="ROV814" s="201"/>
      <c r="ROW814" s="201"/>
      <c r="ROX814" s="201"/>
      <c r="ROY814" s="201"/>
      <c r="ROZ814" s="201"/>
      <c r="RPA814" s="201"/>
      <c r="RPB814" s="201"/>
      <c r="RPC814" s="201"/>
      <c r="RPD814" s="201"/>
      <c r="RPE814" s="201"/>
      <c r="RPF814" s="201"/>
      <c r="RPG814" s="201"/>
      <c r="RPH814" s="201"/>
      <c r="RPI814" s="201"/>
      <c r="RPJ814" s="201"/>
      <c r="RPK814" s="201"/>
      <c r="RPL814" s="201"/>
      <c r="RPM814" s="201"/>
      <c r="RPN814" s="201"/>
      <c r="RPO814" s="201"/>
      <c r="RPP814" s="201"/>
      <c r="RPQ814" s="201"/>
      <c r="RPR814" s="201"/>
      <c r="RPS814" s="201"/>
      <c r="RPT814" s="201"/>
      <c r="RPU814" s="201"/>
      <c r="RPV814" s="201"/>
      <c r="RPW814" s="201"/>
      <c r="RPX814" s="201"/>
      <c r="RPY814" s="201"/>
      <c r="RPZ814" s="201"/>
      <c r="RQA814" s="201"/>
      <c r="RQB814" s="201"/>
      <c r="RQC814" s="201"/>
      <c r="RQD814" s="201"/>
      <c r="RQE814" s="201"/>
      <c r="RQF814" s="201"/>
      <c r="RQG814" s="201"/>
      <c r="RQH814" s="201"/>
      <c r="RQI814" s="201"/>
      <c r="RQJ814" s="201"/>
      <c r="RQK814" s="201"/>
      <c r="RQL814" s="201"/>
      <c r="RQM814" s="201"/>
      <c r="RQN814" s="201"/>
      <c r="RQO814" s="201"/>
      <c r="RQP814" s="201"/>
      <c r="RQQ814" s="201"/>
      <c r="RQR814" s="201"/>
      <c r="RQS814" s="201"/>
      <c r="RQT814" s="201"/>
      <c r="RQU814" s="201"/>
      <c r="RQV814" s="201"/>
      <c r="RQW814" s="201"/>
      <c r="RQX814" s="201"/>
      <c r="RQY814" s="201"/>
      <c r="RQZ814" s="201"/>
      <c r="RRA814" s="201"/>
      <c r="RRB814" s="201"/>
      <c r="RRC814" s="201"/>
      <c r="RRD814" s="201"/>
      <c r="RRE814" s="201"/>
      <c r="RRF814" s="201"/>
      <c r="RRG814" s="201"/>
      <c r="RRH814" s="201"/>
      <c r="RRI814" s="201"/>
      <c r="RRJ814" s="201"/>
      <c r="RRK814" s="201"/>
      <c r="RRL814" s="201"/>
      <c r="RRM814" s="201"/>
      <c r="RRN814" s="201"/>
      <c r="RRO814" s="201"/>
      <c r="RRP814" s="201"/>
      <c r="RRQ814" s="201"/>
      <c r="RRR814" s="201"/>
      <c r="RRS814" s="201"/>
      <c r="RRT814" s="201"/>
      <c r="RRU814" s="201"/>
      <c r="RRV814" s="201"/>
      <c r="RRW814" s="201"/>
      <c r="RRX814" s="201"/>
      <c r="RRY814" s="201"/>
      <c r="RRZ814" s="201"/>
      <c r="RSA814" s="201"/>
      <c r="RSB814" s="201"/>
      <c r="RSC814" s="201"/>
      <c r="RSD814" s="201"/>
      <c r="RSE814" s="201"/>
      <c r="RSF814" s="201"/>
      <c r="RSG814" s="201"/>
      <c r="RSH814" s="201"/>
      <c r="RSI814" s="201"/>
      <c r="RSJ814" s="201"/>
      <c r="RSK814" s="201"/>
      <c r="RSL814" s="201"/>
      <c r="RSM814" s="201"/>
      <c r="RSN814" s="201"/>
      <c r="RSO814" s="201"/>
      <c r="RSP814" s="201"/>
      <c r="RSQ814" s="201"/>
      <c r="RSR814" s="201"/>
      <c r="RSS814" s="201"/>
      <c r="RST814" s="201"/>
      <c r="RSU814" s="201"/>
      <c r="RSV814" s="201"/>
      <c r="RSW814" s="201"/>
      <c r="RSX814" s="201"/>
      <c r="RSY814" s="201"/>
      <c r="RSZ814" s="201"/>
      <c r="RTA814" s="201"/>
      <c r="RTB814" s="201"/>
      <c r="RTC814" s="201"/>
      <c r="RTD814" s="201"/>
      <c r="RTE814" s="201"/>
      <c r="RTF814" s="201"/>
      <c r="RTG814" s="201"/>
      <c r="RTH814" s="201"/>
      <c r="RTI814" s="201"/>
      <c r="RTJ814" s="201"/>
      <c r="RTK814" s="201"/>
      <c r="RTL814" s="201"/>
      <c r="RTM814" s="201"/>
      <c r="RTN814" s="201"/>
      <c r="RTO814" s="201"/>
      <c r="RTP814" s="201"/>
      <c r="RTQ814" s="201"/>
      <c r="RTR814" s="201"/>
      <c r="RTS814" s="201"/>
      <c r="RTT814" s="201"/>
      <c r="RTU814" s="201"/>
      <c r="RTV814" s="201"/>
      <c r="RTW814" s="201"/>
      <c r="RTX814" s="201"/>
      <c r="RTY814" s="201"/>
      <c r="RTZ814" s="201"/>
      <c r="RUA814" s="201"/>
      <c r="RUB814" s="201"/>
      <c r="RUC814" s="201"/>
      <c r="RUD814" s="201"/>
      <c r="RUE814" s="201"/>
      <c r="RUF814" s="201"/>
      <c r="RUG814" s="201"/>
      <c r="RUH814" s="201"/>
      <c r="RUI814" s="201"/>
      <c r="RUJ814" s="201"/>
      <c r="RUK814" s="201"/>
      <c r="RUL814" s="201"/>
      <c r="RUM814" s="201"/>
      <c r="RUN814" s="201"/>
      <c r="RUO814" s="201"/>
      <c r="RUP814" s="201"/>
      <c r="RUQ814" s="201"/>
      <c r="RUR814" s="201"/>
      <c r="RUS814" s="201"/>
      <c r="RUT814" s="201"/>
      <c r="RUU814" s="201"/>
      <c r="RUV814" s="201"/>
      <c r="RUW814" s="201"/>
      <c r="RUX814" s="201"/>
      <c r="RUY814" s="201"/>
      <c r="RUZ814" s="201"/>
      <c r="RVA814" s="201"/>
      <c r="RVB814" s="201"/>
      <c r="RVC814" s="201"/>
      <c r="RVD814" s="201"/>
      <c r="RVE814" s="201"/>
      <c r="RVF814" s="201"/>
      <c r="RVG814" s="201"/>
      <c r="RVH814" s="201"/>
      <c r="RVI814" s="201"/>
      <c r="RVJ814" s="201"/>
      <c r="RVK814" s="201"/>
      <c r="RVL814" s="201"/>
      <c r="RVM814" s="201"/>
      <c r="RVN814" s="201"/>
      <c r="RVO814" s="201"/>
      <c r="RVP814" s="201"/>
      <c r="RVQ814" s="201"/>
      <c r="RVR814" s="201"/>
      <c r="RVS814" s="201"/>
      <c r="RVT814" s="201"/>
      <c r="RVU814" s="201"/>
      <c r="RVV814" s="201"/>
      <c r="RVW814" s="201"/>
      <c r="RVX814" s="201"/>
      <c r="RVY814" s="201"/>
      <c r="RVZ814" s="201"/>
      <c r="RWA814" s="201"/>
      <c r="RWB814" s="201"/>
      <c r="RWC814" s="201"/>
      <c r="RWD814" s="201"/>
      <c r="RWE814" s="201"/>
      <c r="RWF814" s="201"/>
      <c r="RWG814" s="201"/>
      <c r="RWH814" s="201"/>
      <c r="RWI814" s="201"/>
      <c r="RWJ814" s="201"/>
      <c r="RWK814" s="201"/>
      <c r="RWL814" s="201"/>
      <c r="RWM814" s="201"/>
      <c r="RWN814" s="201"/>
      <c r="RWO814" s="201"/>
      <c r="RWP814" s="201"/>
      <c r="RWQ814" s="201"/>
      <c r="RWR814" s="201"/>
      <c r="RWS814" s="201"/>
      <c r="RWT814" s="201"/>
      <c r="RWU814" s="201"/>
      <c r="RWV814" s="201"/>
      <c r="RWW814" s="201"/>
      <c r="RWX814" s="201"/>
      <c r="RWY814" s="201"/>
      <c r="RWZ814" s="201"/>
      <c r="RXA814" s="201"/>
      <c r="RXB814" s="201"/>
      <c r="RXC814" s="201"/>
      <c r="RXD814" s="201"/>
      <c r="RXE814" s="201"/>
      <c r="RXF814" s="201"/>
      <c r="RXG814" s="201"/>
      <c r="RXH814" s="201"/>
      <c r="RXI814" s="201"/>
      <c r="RXJ814" s="201"/>
      <c r="RXK814" s="201"/>
      <c r="RXL814" s="201"/>
      <c r="RXM814" s="201"/>
      <c r="RXN814" s="201"/>
      <c r="RXO814" s="201"/>
      <c r="RXP814" s="201"/>
      <c r="RXQ814" s="201"/>
      <c r="RXR814" s="201"/>
      <c r="RXS814" s="201"/>
      <c r="RXT814" s="201"/>
      <c r="RXU814" s="201"/>
      <c r="RXV814" s="201"/>
      <c r="RXW814" s="201"/>
      <c r="RXX814" s="201"/>
      <c r="RXY814" s="201"/>
      <c r="RXZ814" s="201"/>
      <c r="RYA814" s="201"/>
      <c r="RYB814" s="201"/>
      <c r="RYC814" s="201"/>
      <c r="RYD814" s="201"/>
      <c r="RYE814" s="201"/>
      <c r="RYF814" s="201"/>
      <c r="RYG814" s="201"/>
      <c r="RYH814" s="201"/>
      <c r="RYI814" s="201"/>
      <c r="RYJ814" s="201"/>
      <c r="RYK814" s="201"/>
      <c r="RYL814" s="201"/>
      <c r="RYM814" s="201"/>
      <c r="RYN814" s="201"/>
      <c r="RYO814" s="201"/>
      <c r="RYP814" s="201"/>
      <c r="RYQ814" s="201"/>
      <c r="RYR814" s="201"/>
      <c r="RYS814" s="201"/>
      <c r="RYT814" s="201"/>
      <c r="RYU814" s="201"/>
      <c r="RYV814" s="201"/>
      <c r="RYW814" s="201"/>
      <c r="RYX814" s="201"/>
      <c r="RYY814" s="201"/>
      <c r="RYZ814" s="201"/>
      <c r="RZA814" s="201"/>
      <c r="RZB814" s="201"/>
      <c r="RZC814" s="201"/>
      <c r="RZD814" s="201"/>
      <c r="RZE814" s="201"/>
      <c r="RZF814" s="201"/>
      <c r="RZG814" s="201"/>
      <c r="RZH814" s="201"/>
      <c r="RZI814" s="201"/>
      <c r="RZJ814" s="201"/>
      <c r="RZK814" s="201"/>
      <c r="RZL814" s="201"/>
      <c r="RZM814" s="201"/>
      <c r="RZN814" s="201"/>
      <c r="RZO814" s="201"/>
      <c r="RZP814" s="201"/>
      <c r="RZQ814" s="201"/>
      <c r="RZR814" s="201"/>
      <c r="RZS814" s="201"/>
      <c r="RZT814" s="201"/>
      <c r="RZU814" s="201"/>
      <c r="RZV814" s="201"/>
      <c r="RZW814" s="201"/>
      <c r="RZX814" s="201"/>
      <c r="RZY814" s="201"/>
      <c r="RZZ814" s="201"/>
      <c r="SAA814" s="201"/>
      <c r="SAB814" s="201"/>
      <c r="SAC814" s="201"/>
      <c r="SAD814" s="201"/>
      <c r="SAE814" s="201"/>
      <c r="SAF814" s="201"/>
      <c r="SAG814" s="201"/>
      <c r="SAH814" s="201"/>
      <c r="SAI814" s="201"/>
      <c r="SAJ814" s="201"/>
      <c r="SAK814" s="201"/>
      <c r="SAL814" s="201"/>
      <c r="SAM814" s="201"/>
      <c r="SAN814" s="201"/>
      <c r="SAO814" s="201"/>
      <c r="SAP814" s="201"/>
      <c r="SAQ814" s="201"/>
      <c r="SAR814" s="201"/>
      <c r="SAS814" s="201"/>
      <c r="SAT814" s="201"/>
      <c r="SAU814" s="201"/>
      <c r="SAV814" s="201"/>
      <c r="SAW814" s="201"/>
      <c r="SAX814" s="201"/>
      <c r="SAY814" s="201"/>
      <c r="SAZ814" s="201"/>
      <c r="SBA814" s="201"/>
      <c r="SBB814" s="201"/>
      <c r="SBC814" s="201"/>
      <c r="SBD814" s="201"/>
      <c r="SBE814" s="201"/>
      <c r="SBF814" s="201"/>
      <c r="SBG814" s="201"/>
      <c r="SBH814" s="201"/>
      <c r="SBI814" s="201"/>
      <c r="SBJ814" s="201"/>
      <c r="SBK814" s="201"/>
      <c r="SBL814" s="201"/>
      <c r="SBM814" s="201"/>
      <c r="SBN814" s="201"/>
      <c r="SBO814" s="201"/>
      <c r="SBP814" s="201"/>
      <c r="SBQ814" s="201"/>
      <c r="SBR814" s="201"/>
      <c r="SBS814" s="201"/>
      <c r="SBT814" s="201"/>
      <c r="SBU814" s="201"/>
      <c r="SBV814" s="201"/>
      <c r="SBW814" s="201"/>
      <c r="SBX814" s="201"/>
      <c r="SBY814" s="201"/>
      <c r="SBZ814" s="201"/>
      <c r="SCA814" s="201"/>
      <c r="SCB814" s="201"/>
      <c r="SCC814" s="201"/>
      <c r="SCD814" s="201"/>
      <c r="SCE814" s="201"/>
      <c r="SCF814" s="201"/>
      <c r="SCG814" s="201"/>
      <c r="SCH814" s="201"/>
      <c r="SCI814" s="201"/>
      <c r="SCJ814" s="201"/>
      <c r="SCK814" s="201"/>
      <c r="SCL814" s="201"/>
      <c r="SCM814" s="201"/>
      <c r="SCN814" s="201"/>
      <c r="SCO814" s="201"/>
      <c r="SCP814" s="201"/>
      <c r="SCQ814" s="201"/>
      <c r="SCR814" s="201"/>
      <c r="SCS814" s="201"/>
      <c r="SCT814" s="201"/>
      <c r="SCU814" s="201"/>
      <c r="SCV814" s="201"/>
      <c r="SCW814" s="201"/>
      <c r="SCX814" s="201"/>
      <c r="SCY814" s="201"/>
      <c r="SCZ814" s="201"/>
      <c r="SDA814" s="201"/>
      <c r="SDB814" s="201"/>
      <c r="SDC814" s="201"/>
      <c r="SDD814" s="201"/>
      <c r="SDE814" s="201"/>
      <c r="SDF814" s="201"/>
      <c r="SDG814" s="201"/>
      <c r="SDH814" s="201"/>
      <c r="SDI814" s="201"/>
      <c r="SDJ814" s="201"/>
      <c r="SDK814" s="201"/>
      <c r="SDL814" s="201"/>
      <c r="SDM814" s="201"/>
      <c r="SDN814" s="201"/>
      <c r="SDO814" s="201"/>
      <c r="SDP814" s="201"/>
      <c r="SDQ814" s="201"/>
      <c r="SDR814" s="201"/>
      <c r="SDS814" s="201"/>
      <c r="SDT814" s="201"/>
      <c r="SDU814" s="201"/>
      <c r="SDV814" s="201"/>
      <c r="SDW814" s="201"/>
      <c r="SDX814" s="201"/>
      <c r="SDY814" s="201"/>
      <c r="SDZ814" s="201"/>
      <c r="SEA814" s="201"/>
      <c r="SEB814" s="201"/>
      <c r="SEC814" s="201"/>
      <c r="SED814" s="201"/>
      <c r="SEE814" s="201"/>
      <c r="SEF814" s="201"/>
      <c r="SEG814" s="201"/>
      <c r="SEH814" s="201"/>
      <c r="SEI814" s="201"/>
      <c r="SEJ814" s="201"/>
      <c r="SEK814" s="201"/>
      <c r="SEL814" s="201"/>
      <c r="SEM814" s="201"/>
      <c r="SEN814" s="201"/>
      <c r="SEO814" s="201"/>
      <c r="SEP814" s="201"/>
      <c r="SEQ814" s="201"/>
      <c r="SER814" s="201"/>
      <c r="SES814" s="201"/>
      <c r="SET814" s="201"/>
      <c r="SEU814" s="201"/>
      <c r="SEV814" s="201"/>
      <c r="SEW814" s="201"/>
      <c r="SEX814" s="201"/>
      <c r="SEY814" s="201"/>
      <c r="SEZ814" s="201"/>
      <c r="SFA814" s="201"/>
      <c r="SFB814" s="201"/>
      <c r="SFC814" s="201"/>
      <c r="SFD814" s="201"/>
      <c r="SFE814" s="201"/>
      <c r="SFF814" s="201"/>
      <c r="SFG814" s="201"/>
      <c r="SFH814" s="201"/>
      <c r="SFI814" s="201"/>
      <c r="SFJ814" s="201"/>
      <c r="SFK814" s="201"/>
      <c r="SFL814" s="201"/>
      <c r="SFM814" s="201"/>
      <c r="SFN814" s="201"/>
      <c r="SFO814" s="201"/>
      <c r="SFP814" s="201"/>
      <c r="SFQ814" s="201"/>
      <c r="SFR814" s="201"/>
      <c r="SFS814" s="201"/>
      <c r="SFT814" s="201"/>
      <c r="SFU814" s="201"/>
      <c r="SFV814" s="201"/>
      <c r="SFW814" s="201"/>
      <c r="SFX814" s="201"/>
      <c r="SFY814" s="201"/>
      <c r="SFZ814" s="201"/>
      <c r="SGA814" s="201"/>
      <c r="SGB814" s="201"/>
      <c r="SGC814" s="201"/>
      <c r="SGD814" s="201"/>
      <c r="SGE814" s="201"/>
      <c r="SGF814" s="201"/>
      <c r="SGG814" s="201"/>
      <c r="SGH814" s="201"/>
      <c r="SGI814" s="201"/>
      <c r="SGJ814" s="201"/>
      <c r="SGK814" s="201"/>
      <c r="SGL814" s="201"/>
      <c r="SGM814" s="201"/>
      <c r="SGN814" s="201"/>
      <c r="SGO814" s="201"/>
      <c r="SGP814" s="201"/>
      <c r="SGQ814" s="201"/>
      <c r="SGR814" s="201"/>
      <c r="SGS814" s="201"/>
      <c r="SGT814" s="201"/>
      <c r="SGU814" s="201"/>
      <c r="SGV814" s="201"/>
      <c r="SGW814" s="201"/>
      <c r="SGX814" s="201"/>
      <c r="SGY814" s="201"/>
      <c r="SGZ814" s="201"/>
      <c r="SHA814" s="201"/>
      <c r="SHB814" s="201"/>
      <c r="SHC814" s="201"/>
      <c r="SHD814" s="201"/>
      <c r="SHE814" s="201"/>
      <c r="SHF814" s="201"/>
      <c r="SHG814" s="201"/>
      <c r="SHH814" s="201"/>
      <c r="SHI814" s="201"/>
      <c r="SHJ814" s="201"/>
      <c r="SHK814" s="201"/>
      <c r="SHL814" s="201"/>
      <c r="SHM814" s="201"/>
      <c r="SHN814" s="201"/>
      <c r="SHO814" s="201"/>
      <c r="SHP814" s="201"/>
      <c r="SHQ814" s="201"/>
      <c r="SHR814" s="201"/>
      <c r="SHS814" s="201"/>
      <c r="SHT814" s="201"/>
      <c r="SHU814" s="201"/>
      <c r="SHV814" s="201"/>
      <c r="SHW814" s="201"/>
      <c r="SHX814" s="201"/>
      <c r="SHY814" s="201"/>
      <c r="SHZ814" s="201"/>
      <c r="SIA814" s="201"/>
      <c r="SIB814" s="201"/>
      <c r="SIC814" s="201"/>
      <c r="SID814" s="201"/>
      <c r="SIE814" s="201"/>
      <c r="SIF814" s="201"/>
      <c r="SIG814" s="201"/>
      <c r="SIH814" s="201"/>
      <c r="SII814" s="201"/>
      <c r="SIJ814" s="201"/>
      <c r="SIK814" s="201"/>
      <c r="SIL814" s="201"/>
      <c r="SIM814" s="201"/>
      <c r="SIN814" s="201"/>
      <c r="SIO814" s="201"/>
      <c r="SIP814" s="201"/>
      <c r="SIQ814" s="201"/>
      <c r="SIR814" s="201"/>
      <c r="SIS814" s="201"/>
      <c r="SIT814" s="201"/>
      <c r="SIU814" s="201"/>
      <c r="SIV814" s="201"/>
      <c r="SIW814" s="201"/>
      <c r="SIX814" s="201"/>
      <c r="SIY814" s="201"/>
      <c r="SIZ814" s="201"/>
      <c r="SJA814" s="201"/>
      <c r="SJB814" s="201"/>
      <c r="SJC814" s="201"/>
      <c r="SJD814" s="201"/>
      <c r="SJE814" s="201"/>
      <c r="SJF814" s="201"/>
      <c r="SJG814" s="201"/>
      <c r="SJH814" s="201"/>
      <c r="SJI814" s="201"/>
      <c r="SJJ814" s="201"/>
      <c r="SJK814" s="201"/>
      <c r="SJL814" s="201"/>
      <c r="SJM814" s="201"/>
      <c r="SJN814" s="201"/>
      <c r="SJO814" s="201"/>
      <c r="SJP814" s="201"/>
      <c r="SJQ814" s="201"/>
      <c r="SJR814" s="201"/>
      <c r="SJS814" s="201"/>
      <c r="SJT814" s="201"/>
      <c r="SJU814" s="201"/>
      <c r="SJV814" s="201"/>
      <c r="SJW814" s="201"/>
      <c r="SJX814" s="201"/>
      <c r="SJY814" s="201"/>
      <c r="SJZ814" s="201"/>
      <c r="SKA814" s="201"/>
      <c r="SKB814" s="201"/>
      <c r="SKC814" s="201"/>
      <c r="SKD814" s="201"/>
      <c r="SKE814" s="201"/>
      <c r="SKF814" s="201"/>
      <c r="SKG814" s="201"/>
      <c r="SKH814" s="201"/>
      <c r="SKI814" s="201"/>
      <c r="SKJ814" s="201"/>
      <c r="SKK814" s="201"/>
      <c r="SKL814" s="201"/>
      <c r="SKM814" s="201"/>
      <c r="SKN814" s="201"/>
      <c r="SKO814" s="201"/>
      <c r="SKP814" s="201"/>
      <c r="SKQ814" s="201"/>
      <c r="SKR814" s="201"/>
      <c r="SKS814" s="201"/>
      <c r="SKT814" s="201"/>
      <c r="SKU814" s="201"/>
      <c r="SKV814" s="201"/>
      <c r="SKW814" s="201"/>
      <c r="SKX814" s="201"/>
      <c r="SKY814" s="201"/>
      <c r="SKZ814" s="201"/>
      <c r="SLA814" s="201"/>
      <c r="SLB814" s="201"/>
      <c r="SLC814" s="201"/>
      <c r="SLD814" s="201"/>
      <c r="SLE814" s="201"/>
      <c r="SLF814" s="201"/>
      <c r="SLG814" s="201"/>
      <c r="SLH814" s="201"/>
      <c r="SLI814" s="201"/>
      <c r="SLJ814" s="201"/>
      <c r="SLK814" s="201"/>
      <c r="SLL814" s="201"/>
      <c r="SLM814" s="201"/>
      <c r="SLN814" s="201"/>
      <c r="SLO814" s="201"/>
      <c r="SLP814" s="201"/>
      <c r="SLQ814" s="201"/>
      <c r="SLR814" s="201"/>
      <c r="SLS814" s="201"/>
      <c r="SLT814" s="201"/>
      <c r="SLU814" s="201"/>
      <c r="SLV814" s="201"/>
      <c r="SLW814" s="201"/>
      <c r="SLX814" s="201"/>
      <c r="SLY814" s="201"/>
      <c r="SLZ814" s="201"/>
      <c r="SMA814" s="201"/>
      <c r="SMB814" s="201"/>
      <c r="SMC814" s="201"/>
      <c r="SMD814" s="201"/>
      <c r="SME814" s="201"/>
      <c r="SMF814" s="201"/>
      <c r="SMG814" s="201"/>
      <c r="SMH814" s="201"/>
      <c r="SMI814" s="201"/>
      <c r="SMJ814" s="201"/>
      <c r="SMK814" s="201"/>
      <c r="SML814" s="201"/>
      <c r="SMM814" s="201"/>
      <c r="SMN814" s="201"/>
      <c r="SMO814" s="201"/>
      <c r="SMP814" s="201"/>
      <c r="SMQ814" s="201"/>
      <c r="SMR814" s="201"/>
      <c r="SMS814" s="201"/>
      <c r="SMT814" s="201"/>
      <c r="SMU814" s="201"/>
      <c r="SMV814" s="201"/>
      <c r="SMW814" s="201"/>
      <c r="SMX814" s="201"/>
      <c r="SMY814" s="201"/>
      <c r="SMZ814" s="201"/>
      <c r="SNA814" s="201"/>
      <c r="SNB814" s="201"/>
      <c r="SNC814" s="201"/>
      <c r="SND814" s="201"/>
      <c r="SNE814" s="201"/>
      <c r="SNF814" s="201"/>
      <c r="SNG814" s="201"/>
      <c r="SNH814" s="201"/>
      <c r="SNI814" s="201"/>
      <c r="SNJ814" s="201"/>
      <c r="SNK814" s="201"/>
      <c r="SNL814" s="201"/>
      <c r="SNM814" s="201"/>
      <c r="SNN814" s="201"/>
      <c r="SNO814" s="201"/>
      <c r="SNP814" s="201"/>
      <c r="SNQ814" s="201"/>
      <c r="SNR814" s="201"/>
      <c r="SNS814" s="201"/>
      <c r="SNT814" s="201"/>
      <c r="SNU814" s="201"/>
      <c r="SNV814" s="201"/>
      <c r="SNW814" s="201"/>
      <c r="SNX814" s="201"/>
      <c r="SNY814" s="201"/>
      <c r="SNZ814" s="201"/>
      <c r="SOA814" s="201"/>
      <c r="SOB814" s="201"/>
      <c r="SOC814" s="201"/>
      <c r="SOD814" s="201"/>
      <c r="SOE814" s="201"/>
      <c r="SOF814" s="201"/>
      <c r="SOG814" s="201"/>
      <c r="SOH814" s="201"/>
      <c r="SOI814" s="201"/>
      <c r="SOJ814" s="201"/>
      <c r="SOK814" s="201"/>
      <c r="SOL814" s="201"/>
      <c r="SOM814" s="201"/>
      <c r="SON814" s="201"/>
      <c r="SOO814" s="201"/>
      <c r="SOP814" s="201"/>
      <c r="SOQ814" s="201"/>
      <c r="SOR814" s="201"/>
      <c r="SOS814" s="201"/>
      <c r="SOT814" s="201"/>
      <c r="SOU814" s="201"/>
      <c r="SOV814" s="201"/>
      <c r="SOW814" s="201"/>
      <c r="SOX814" s="201"/>
      <c r="SOY814" s="201"/>
      <c r="SOZ814" s="201"/>
      <c r="SPA814" s="201"/>
      <c r="SPB814" s="201"/>
      <c r="SPC814" s="201"/>
      <c r="SPD814" s="201"/>
      <c r="SPE814" s="201"/>
      <c r="SPF814" s="201"/>
      <c r="SPG814" s="201"/>
      <c r="SPH814" s="201"/>
      <c r="SPI814" s="201"/>
      <c r="SPJ814" s="201"/>
      <c r="SPK814" s="201"/>
      <c r="SPL814" s="201"/>
      <c r="SPM814" s="201"/>
      <c r="SPN814" s="201"/>
      <c r="SPO814" s="201"/>
      <c r="SPP814" s="201"/>
      <c r="SPQ814" s="201"/>
      <c r="SPR814" s="201"/>
      <c r="SPS814" s="201"/>
      <c r="SPT814" s="201"/>
      <c r="SPU814" s="201"/>
      <c r="SPV814" s="201"/>
      <c r="SPW814" s="201"/>
      <c r="SPX814" s="201"/>
      <c r="SPY814" s="201"/>
      <c r="SPZ814" s="201"/>
      <c r="SQA814" s="201"/>
      <c r="SQB814" s="201"/>
      <c r="SQC814" s="201"/>
      <c r="SQD814" s="201"/>
      <c r="SQE814" s="201"/>
      <c r="SQF814" s="201"/>
      <c r="SQG814" s="201"/>
      <c r="SQH814" s="201"/>
      <c r="SQI814" s="201"/>
      <c r="SQJ814" s="201"/>
      <c r="SQK814" s="201"/>
      <c r="SQL814" s="201"/>
      <c r="SQM814" s="201"/>
      <c r="SQN814" s="201"/>
      <c r="SQO814" s="201"/>
      <c r="SQP814" s="201"/>
      <c r="SQQ814" s="201"/>
      <c r="SQR814" s="201"/>
      <c r="SQS814" s="201"/>
      <c r="SQT814" s="201"/>
      <c r="SQU814" s="201"/>
      <c r="SQV814" s="201"/>
      <c r="SQW814" s="201"/>
      <c r="SQX814" s="201"/>
      <c r="SQY814" s="201"/>
      <c r="SQZ814" s="201"/>
      <c r="SRA814" s="201"/>
      <c r="SRB814" s="201"/>
      <c r="SRC814" s="201"/>
      <c r="SRD814" s="201"/>
      <c r="SRE814" s="201"/>
      <c r="SRF814" s="201"/>
      <c r="SRG814" s="201"/>
      <c r="SRH814" s="201"/>
      <c r="SRI814" s="201"/>
      <c r="SRJ814" s="201"/>
      <c r="SRK814" s="201"/>
      <c r="SRL814" s="201"/>
      <c r="SRM814" s="201"/>
      <c r="SRN814" s="201"/>
      <c r="SRO814" s="201"/>
      <c r="SRP814" s="201"/>
      <c r="SRQ814" s="201"/>
      <c r="SRR814" s="201"/>
      <c r="SRS814" s="201"/>
      <c r="SRT814" s="201"/>
      <c r="SRU814" s="201"/>
      <c r="SRV814" s="201"/>
      <c r="SRW814" s="201"/>
      <c r="SRX814" s="201"/>
      <c r="SRY814" s="201"/>
      <c r="SRZ814" s="201"/>
      <c r="SSA814" s="201"/>
      <c r="SSB814" s="201"/>
      <c r="SSC814" s="201"/>
      <c r="SSD814" s="201"/>
      <c r="SSE814" s="201"/>
      <c r="SSF814" s="201"/>
      <c r="SSG814" s="201"/>
      <c r="SSH814" s="201"/>
      <c r="SSI814" s="201"/>
      <c r="SSJ814" s="201"/>
      <c r="SSK814" s="201"/>
      <c r="SSL814" s="201"/>
      <c r="SSM814" s="201"/>
      <c r="SSN814" s="201"/>
      <c r="SSO814" s="201"/>
      <c r="SSP814" s="201"/>
      <c r="SSQ814" s="201"/>
      <c r="SSR814" s="201"/>
      <c r="SSS814" s="201"/>
      <c r="SST814" s="201"/>
      <c r="SSU814" s="201"/>
      <c r="SSV814" s="201"/>
      <c r="SSW814" s="201"/>
      <c r="SSX814" s="201"/>
      <c r="SSY814" s="201"/>
      <c r="SSZ814" s="201"/>
      <c r="STA814" s="201"/>
      <c r="STB814" s="201"/>
      <c r="STC814" s="201"/>
      <c r="STD814" s="201"/>
      <c r="STE814" s="201"/>
      <c r="STF814" s="201"/>
      <c r="STG814" s="201"/>
      <c r="STH814" s="201"/>
      <c r="STI814" s="201"/>
      <c r="STJ814" s="201"/>
      <c r="STK814" s="201"/>
      <c r="STL814" s="201"/>
      <c r="STM814" s="201"/>
      <c r="STN814" s="201"/>
      <c r="STO814" s="201"/>
      <c r="STP814" s="201"/>
      <c r="STQ814" s="201"/>
      <c r="STR814" s="201"/>
      <c r="STS814" s="201"/>
      <c r="STT814" s="201"/>
      <c r="STU814" s="201"/>
      <c r="STV814" s="201"/>
      <c r="STW814" s="201"/>
      <c r="STX814" s="201"/>
      <c r="STY814" s="201"/>
      <c r="STZ814" s="201"/>
      <c r="SUA814" s="201"/>
      <c r="SUB814" s="201"/>
      <c r="SUC814" s="201"/>
      <c r="SUD814" s="201"/>
      <c r="SUE814" s="201"/>
      <c r="SUF814" s="201"/>
      <c r="SUG814" s="201"/>
      <c r="SUH814" s="201"/>
      <c r="SUI814" s="201"/>
      <c r="SUJ814" s="201"/>
      <c r="SUK814" s="201"/>
      <c r="SUL814" s="201"/>
      <c r="SUM814" s="201"/>
      <c r="SUN814" s="201"/>
      <c r="SUO814" s="201"/>
      <c r="SUP814" s="201"/>
      <c r="SUQ814" s="201"/>
      <c r="SUR814" s="201"/>
      <c r="SUS814" s="201"/>
      <c r="SUT814" s="201"/>
      <c r="SUU814" s="201"/>
      <c r="SUV814" s="201"/>
      <c r="SUW814" s="201"/>
      <c r="SUX814" s="201"/>
      <c r="SUY814" s="201"/>
      <c r="SUZ814" s="201"/>
      <c r="SVA814" s="201"/>
      <c r="SVB814" s="201"/>
      <c r="SVC814" s="201"/>
      <c r="SVD814" s="201"/>
      <c r="SVE814" s="201"/>
      <c r="SVF814" s="201"/>
      <c r="SVG814" s="201"/>
      <c r="SVH814" s="201"/>
      <c r="SVI814" s="201"/>
      <c r="SVJ814" s="201"/>
      <c r="SVK814" s="201"/>
      <c r="SVL814" s="201"/>
      <c r="SVM814" s="201"/>
      <c r="SVN814" s="201"/>
      <c r="SVO814" s="201"/>
      <c r="SVP814" s="201"/>
      <c r="SVQ814" s="201"/>
      <c r="SVR814" s="201"/>
      <c r="SVS814" s="201"/>
      <c r="SVT814" s="201"/>
      <c r="SVU814" s="201"/>
      <c r="SVV814" s="201"/>
      <c r="SVW814" s="201"/>
      <c r="SVX814" s="201"/>
      <c r="SVY814" s="201"/>
      <c r="SVZ814" s="201"/>
      <c r="SWA814" s="201"/>
      <c r="SWB814" s="201"/>
      <c r="SWC814" s="201"/>
      <c r="SWD814" s="201"/>
      <c r="SWE814" s="201"/>
      <c r="SWF814" s="201"/>
      <c r="SWG814" s="201"/>
      <c r="SWH814" s="201"/>
      <c r="SWI814" s="201"/>
      <c r="SWJ814" s="201"/>
      <c r="SWK814" s="201"/>
      <c r="SWL814" s="201"/>
      <c r="SWM814" s="201"/>
      <c r="SWN814" s="201"/>
      <c r="SWO814" s="201"/>
      <c r="SWP814" s="201"/>
      <c r="SWQ814" s="201"/>
      <c r="SWR814" s="201"/>
      <c r="SWS814" s="201"/>
      <c r="SWT814" s="201"/>
      <c r="SWU814" s="201"/>
      <c r="SWV814" s="201"/>
      <c r="SWW814" s="201"/>
      <c r="SWX814" s="201"/>
      <c r="SWY814" s="201"/>
      <c r="SWZ814" s="201"/>
      <c r="SXA814" s="201"/>
      <c r="SXB814" s="201"/>
      <c r="SXC814" s="201"/>
      <c r="SXD814" s="201"/>
      <c r="SXE814" s="201"/>
      <c r="SXF814" s="201"/>
      <c r="SXG814" s="201"/>
      <c r="SXH814" s="201"/>
      <c r="SXI814" s="201"/>
      <c r="SXJ814" s="201"/>
      <c r="SXK814" s="201"/>
      <c r="SXL814" s="201"/>
      <c r="SXM814" s="201"/>
      <c r="SXN814" s="201"/>
      <c r="SXO814" s="201"/>
      <c r="SXP814" s="201"/>
      <c r="SXQ814" s="201"/>
      <c r="SXR814" s="201"/>
      <c r="SXS814" s="201"/>
      <c r="SXT814" s="201"/>
      <c r="SXU814" s="201"/>
      <c r="SXV814" s="201"/>
      <c r="SXW814" s="201"/>
      <c r="SXX814" s="201"/>
      <c r="SXY814" s="201"/>
      <c r="SXZ814" s="201"/>
      <c r="SYA814" s="201"/>
      <c r="SYB814" s="201"/>
      <c r="SYC814" s="201"/>
      <c r="SYD814" s="201"/>
      <c r="SYE814" s="201"/>
      <c r="SYF814" s="201"/>
      <c r="SYG814" s="201"/>
      <c r="SYH814" s="201"/>
      <c r="SYI814" s="201"/>
      <c r="SYJ814" s="201"/>
      <c r="SYK814" s="201"/>
      <c r="SYL814" s="201"/>
      <c r="SYM814" s="201"/>
      <c r="SYN814" s="201"/>
      <c r="SYO814" s="201"/>
      <c r="SYP814" s="201"/>
      <c r="SYQ814" s="201"/>
      <c r="SYR814" s="201"/>
      <c r="SYS814" s="201"/>
      <c r="SYT814" s="201"/>
      <c r="SYU814" s="201"/>
      <c r="SYV814" s="201"/>
      <c r="SYW814" s="201"/>
      <c r="SYX814" s="201"/>
      <c r="SYY814" s="201"/>
      <c r="SYZ814" s="201"/>
      <c r="SZA814" s="201"/>
      <c r="SZB814" s="201"/>
      <c r="SZC814" s="201"/>
      <c r="SZD814" s="201"/>
      <c r="SZE814" s="201"/>
      <c r="SZF814" s="201"/>
      <c r="SZG814" s="201"/>
      <c r="SZH814" s="201"/>
      <c r="SZI814" s="201"/>
      <c r="SZJ814" s="201"/>
      <c r="SZK814" s="201"/>
      <c r="SZL814" s="201"/>
      <c r="SZM814" s="201"/>
      <c r="SZN814" s="201"/>
      <c r="SZO814" s="201"/>
      <c r="SZP814" s="201"/>
      <c r="SZQ814" s="201"/>
      <c r="SZR814" s="201"/>
      <c r="SZS814" s="201"/>
      <c r="SZT814" s="201"/>
      <c r="SZU814" s="201"/>
      <c r="SZV814" s="201"/>
      <c r="SZW814" s="201"/>
      <c r="SZX814" s="201"/>
      <c r="SZY814" s="201"/>
      <c r="SZZ814" s="201"/>
      <c r="TAA814" s="201"/>
      <c r="TAB814" s="201"/>
      <c r="TAC814" s="201"/>
      <c r="TAD814" s="201"/>
      <c r="TAE814" s="201"/>
      <c r="TAF814" s="201"/>
      <c r="TAG814" s="201"/>
      <c r="TAH814" s="201"/>
      <c r="TAI814" s="201"/>
      <c r="TAJ814" s="201"/>
      <c r="TAK814" s="201"/>
      <c r="TAL814" s="201"/>
      <c r="TAM814" s="201"/>
      <c r="TAN814" s="201"/>
      <c r="TAO814" s="201"/>
      <c r="TAP814" s="201"/>
      <c r="TAQ814" s="201"/>
      <c r="TAR814" s="201"/>
      <c r="TAS814" s="201"/>
      <c r="TAT814" s="201"/>
      <c r="TAU814" s="201"/>
      <c r="TAV814" s="201"/>
      <c r="TAW814" s="201"/>
      <c r="TAX814" s="201"/>
      <c r="TAY814" s="201"/>
      <c r="TAZ814" s="201"/>
      <c r="TBA814" s="201"/>
      <c r="TBB814" s="201"/>
      <c r="TBC814" s="201"/>
      <c r="TBD814" s="201"/>
      <c r="TBE814" s="201"/>
      <c r="TBF814" s="201"/>
      <c r="TBG814" s="201"/>
      <c r="TBH814" s="201"/>
      <c r="TBI814" s="201"/>
      <c r="TBJ814" s="201"/>
      <c r="TBK814" s="201"/>
      <c r="TBL814" s="201"/>
      <c r="TBM814" s="201"/>
      <c r="TBN814" s="201"/>
      <c r="TBO814" s="201"/>
      <c r="TBP814" s="201"/>
      <c r="TBQ814" s="201"/>
      <c r="TBR814" s="201"/>
      <c r="TBS814" s="201"/>
      <c r="TBT814" s="201"/>
      <c r="TBU814" s="201"/>
      <c r="TBV814" s="201"/>
      <c r="TBW814" s="201"/>
      <c r="TBX814" s="201"/>
      <c r="TBY814" s="201"/>
      <c r="TBZ814" s="201"/>
      <c r="TCA814" s="201"/>
      <c r="TCB814" s="201"/>
      <c r="TCC814" s="201"/>
      <c r="TCD814" s="201"/>
      <c r="TCE814" s="201"/>
      <c r="TCF814" s="201"/>
      <c r="TCG814" s="201"/>
      <c r="TCH814" s="201"/>
      <c r="TCI814" s="201"/>
      <c r="TCJ814" s="201"/>
      <c r="TCK814" s="201"/>
      <c r="TCL814" s="201"/>
      <c r="TCM814" s="201"/>
      <c r="TCN814" s="201"/>
      <c r="TCO814" s="201"/>
      <c r="TCP814" s="201"/>
      <c r="TCQ814" s="201"/>
      <c r="TCR814" s="201"/>
      <c r="TCS814" s="201"/>
      <c r="TCT814" s="201"/>
      <c r="TCU814" s="201"/>
      <c r="TCV814" s="201"/>
      <c r="TCW814" s="201"/>
      <c r="TCX814" s="201"/>
      <c r="TCY814" s="201"/>
      <c r="TCZ814" s="201"/>
      <c r="TDA814" s="201"/>
      <c r="TDB814" s="201"/>
      <c r="TDC814" s="201"/>
      <c r="TDD814" s="201"/>
      <c r="TDE814" s="201"/>
      <c r="TDF814" s="201"/>
      <c r="TDG814" s="201"/>
      <c r="TDH814" s="201"/>
      <c r="TDI814" s="201"/>
      <c r="TDJ814" s="201"/>
      <c r="TDK814" s="201"/>
      <c r="TDL814" s="201"/>
      <c r="TDM814" s="201"/>
      <c r="TDN814" s="201"/>
      <c r="TDO814" s="201"/>
      <c r="TDP814" s="201"/>
      <c r="TDQ814" s="201"/>
      <c r="TDR814" s="201"/>
      <c r="TDS814" s="201"/>
      <c r="TDT814" s="201"/>
      <c r="TDU814" s="201"/>
      <c r="TDV814" s="201"/>
      <c r="TDW814" s="201"/>
      <c r="TDX814" s="201"/>
      <c r="TDY814" s="201"/>
      <c r="TDZ814" s="201"/>
      <c r="TEA814" s="201"/>
      <c r="TEB814" s="201"/>
      <c r="TEC814" s="201"/>
      <c r="TED814" s="201"/>
      <c r="TEE814" s="201"/>
      <c r="TEF814" s="201"/>
      <c r="TEG814" s="201"/>
      <c r="TEH814" s="201"/>
      <c r="TEI814" s="201"/>
      <c r="TEJ814" s="201"/>
      <c r="TEK814" s="201"/>
      <c r="TEL814" s="201"/>
      <c r="TEM814" s="201"/>
      <c r="TEN814" s="201"/>
      <c r="TEO814" s="201"/>
      <c r="TEP814" s="201"/>
      <c r="TEQ814" s="201"/>
      <c r="TER814" s="201"/>
      <c r="TES814" s="201"/>
      <c r="TET814" s="201"/>
      <c r="TEU814" s="201"/>
      <c r="TEV814" s="201"/>
      <c r="TEW814" s="201"/>
      <c r="TEX814" s="201"/>
      <c r="TEY814" s="201"/>
      <c r="TEZ814" s="201"/>
      <c r="TFA814" s="201"/>
      <c r="TFB814" s="201"/>
      <c r="TFC814" s="201"/>
      <c r="TFD814" s="201"/>
      <c r="TFE814" s="201"/>
      <c r="TFF814" s="201"/>
      <c r="TFG814" s="201"/>
      <c r="TFH814" s="201"/>
      <c r="TFI814" s="201"/>
      <c r="TFJ814" s="201"/>
      <c r="TFK814" s="201"/>
      <c r="TFL814" s="201"/>
      <c r="TFM814" s="201"/>
      <c r="TFN814" s="201"/>
      <c r="TFO814" s="201"/>
      <c r="TFP814" s="201"/>
      <c r="TFQ814" s="201"/>
      <c r="TFR814" s="201"/>
      <c r="TFS814" s="201"/>
      <c r="TFT814" s="201"/>
      <c r="TFU814" s="201"/>
      <c r="TFV814" s="201"/>
      <c r="TFW814" s="201"/>
      <c r="TFX814" s="201"/>
      <c r="TFY814" s="201"/>
      <c r="TFZ814" s="201"/>
      <c r="TGA814" s="201"/>
      <c r="TGB814" s="201"/>
      <c r="TGC814" s="201"/>
      <c r="TGD814" s="201"/>
      <c r="TGE814" s="201"/>
      <c r="TGF814" s="201"/>
      <c r="TGG814" s="201"/>
      <c r="TGH814" s="201"/>
      <c r="TGI814" s="201"/>
      <c r="TGJ814" s="201"/>
      <c r="TGK814" s="201"/>
      <c r="TGL814" s="201"/>
      <c r="TGM814" s="201"/>
      <c r="TGN814" s="201"/>
      <c r="TGO814" s="201"/>
      <c r="TGP814" s="201"/>
      <c r="TGQ814" s="201"/>
      <c r="TGR814" s="201"/>
      <c r="TGS814" s="201"/>
      <c r="TGT814" s="201"/>
      <c r="TGU814" s="201"/>
      <c r="TGV814" s="201"/>
      <c r="TGW814" s="201"/>
      <c r="TGX814" s="201"/>
      <c r="TGY814" s="201"/>
      <c r="TGZ814" s="201"/>
      <c r="THA814" s="201"/>
      <c r="THB814" s="201"/>
      <c r="THC814" s="201"/>
      <c r="THD814" s="201"/>
      <c r="THE814" s="201"/>
      <c r="THF814" s="201"/>
      <c r="THG814" s="201"/>
      <c r="THH814" s="201"/>
      <c r="THI814" s="201"/>
      <c r="THJ814" s="201"/>
      <c r="THK814" s="201"/>
      <c r="THL814" s="201"/>
      <c r="THM814" s="201"/>
      <c r="THN814" s="201"/>
      <c r="THO814" s="201"/>
      <c r="THP814" s="201"/>
      <c r="THQ814" s="201"/>
      <c r="THR814" s="201"/>
      <c r="THS814" s="201"/>
      <c r="THT814" s="201"/>
      <c r="THU814" s="201"/>
      <c r="THV814" s="201"/>
      <c r="THW814" s="201"/>
      <c r="THX814" s="201"/>
      <c r="THY814" s="201"/>
      <c r="THZ814" s="201"/>
      <c r="TIA814" s="201"/>
      <c r="TIB814" s="201"/>
      <c r="TIC814" s="201"/>
      <c r="TID814" s="201"/>
      <c r="TIE814" s="201"/>
      <c r="TIF814" s="201"/>
      <c r="TIG814" s="201"/>
      <c r="TIH814" s="201"/>
      <c r="TII814" s="201"/>
      <c r="TIJ814" s="201"/>
      <c r="TIK814" s="201"/>
      <c r="TIL814" s="201"/>
      <c r="TIM814" s="201"/>
      <c r="TIN814" s="201"/>
      <c r="TIO814" s="201"/>
      <c r="TIP814" s="201"/>
      <c r="TIQ814" s="201"/>
      <c r="TIR814" s="201"/>
      <c r="TIS814" s="201"/>
      <c r="TIT814" s="201"/>
      <c r="TIU814" s="201"/>
      <c r="TIV814" s="201"/>
      <c r="TIW814" s="201"/>
      <c r="TIX814" s="201"/>
      <c r="TIY814" s="201"/>
      <c r="TIZ814" s="201"/>
      <c r="TJA814" s="201"/>
      <c r="TJB814" s="201"/>
      <c r="TJC814" s="201"/>
      <c r="TJD814" s="201"/>
      <c r="TJE814" s="201"/>
      <c r="TJF814" s="201"/>
      <c r="TJG814" s="201"/>
      <c r="TJH814" s="201"/>
      <c r="TJI814" s="201"/>
      <c r="TJJ814" s="201"/>
      <c r="TJK814" s="201"/>
      <c r="TJL814" s="201"/>
      <c r="TJM814" s="201"/>
      <c r="TJN814" s="201"/>
      <c r="TJO814" s="201"/>
      <c r="TJP814" s="201"/>
      <c r="TJQ814" s="201"/>
      <c r="TJR814" s="201"/>
      <c r="TJS814" s="201"/>
      <c r="TJT814" s="201"/>
      <c r="TJU814" s="201"/>
      <c r="TJV814" s="201"/>
      <c r="TJW814" s="201"/>
      <c r="TJX814" s="201"/>
      <c r="TJY814" s="201"/>
      <c r="TJZ814" s="201"/>
      <c r="TKA814" s="201"/>
      <c r="TKB814" s="201"/>
      <c r="TKC814" s="201"/>
      <c r="TKD814" s="201"/>
      <c r="TKE814" s="201"/>
      <c r="TKF814" s="201"/>
      <c r="TKG814" s="201"/>
      <c r="TKH814" s="201"/>
      <c r="TKI814" s="201"/>
      <c r="TKJ814" s="201"/>
      <c r="TKK814" s="201"/>
      <c r="TKL814" s="201"/>
      <c r="TKM814" s="201"/>
      <c r="TKN814" s="201"/>
      <c r="TKO814" s="201"/>
      <c r="TKP814" s="201"/>
      <c r="TKQ814" s="201"/>
      <c r="TKR814" s="201"/>
      <c r="TKS814" s="201"/>
      <c r="TKT814" s="201"/>
      <c r="TKU814" s="201"/>
      <c r="TKV814" s="201"/>
      <c r="TKW814" s="201"/>
      <c r="TKX814" s="201"/>
      <c r="TKY814" s="201"/>
      <c r="TKZ814" s="201"/>
      <c r="TLA814" s="201"/>
      <c r="TLB814" s="201"/>
      <c r="TLC814" s="201"/>
      <c r="TLD814" s="201"/>
      <c r="TLE814" s="201"/>
      <c r="TLF814" s="201"/>
      <c r="TLG814" s="201"/>
      <c r="TLH814" s="201"/>
      <c r="TLI814" s="201"/>
      <c r="TLJ814" s="201"/>
      <c r="TLK814" s="201"/>
      <c r="TLL814" s="201"/>
      <c r="TLM814" s="201"/>
      <c r="TLN814" s="201"/>
      <c r="TLO814" s="201"/>
      <c r="TLP814" s="201"/>
      <c r="TLQ814" s="201"/>
      <c r="TLR814" s="201"/>
      <c r="TLS814" s="201"/>
      <c r="TLT814" s="201"/>
      <c r="TLU814" s="201"/>
      <c r="TLV814" s="201"/>
      <c r="TLW814" s="201"/>
      <c r="TLX814" s="201"/>
      <c r="TLY814" s="201"/>
      <c r="TLZ814" s="201"/>
      <c r="TMA814" s="201"/>
      <c r="TMB814" s="201"/>
      <c r="TMC814" s="201"/>
      <c r="TMD814" s="201"/>
      <c r="TME814" s="201"/>
      <c r="TMF814" s="201"/>
      <c r="TMG814" s="201"/>
      <c r="TMH814" s="201"/>
      <c r="TMI814" s="201"/>
      <c r="TMJ814" s="201"/>
      <c r="TMK814" s="201"/>
      <c r="TML814" s="201"/>
      <c r="TMM814" s="201"/>
      <c r="TMN814" s="201"/>
      <c r="TMO814" s="201"/>
      <c r="TMP814" s="201"/>
      <c r="TMQ814" s="201"/>
      <c r="TMR814" s="201"/>
      <c r="TMS814" s="201"/>
      <c r="TMT814" s="201"/>
      <c r="TMU814" s="201"/>
      <c r="TMV814" s="201"/>
      <c r="TMW814" s="201"/>
      <c r="TMX814" s="201"/>
      <c r="TMY814" s="201"/>
      <c r="TMZ814" s="201"/>
      <c r="TNA814" s="201"/>
      <c r="TNB814" s="201"/>
      <c r="TNC814" s="201"/>
      <c r="TND814" s="201"/>
      <c r="TNE814" s="201"/>
      <c r="TNF814" s="201"/>
      <c r="TNG814" s="201"/>
      <c r="TNH814" s="201"/>
      <c r="TNI814" s="201"/>
      <c r="TNJ814" s="201"/>
      <c r="TNK814" s="201"/>
      <c r="TNL814" s="201"/>
      <c r="TNM814" s="201"/>
      <c r="TNN814" s="201"/>
      <c r="TNO814" s="201"/>
      <c r="TNP814" s="201"/>
      <c r="TNQ814" s="201"/>
      <c r="TNR814" s="201"/>
      <c r="TNS814" s="201"/>
      <c r="TNT814" s="201"/>
      <c r="TNU814" s="201"/>
      <c r="TNV814" s="201"/>
      <c r="TNW814" s="201"/>
      <c r="TNX814" s="201"/>
      <c r="TNY814" s="201"/>
      <c r="TNZ814" s="201"/>
      <c r="TOA814" s="201"/>
      <c r="TOB814" s="201"/>
      <c r="TOC814" s="201"/>
      <c r="TOD814" s="201"/>
      <c r="TOE814" s="201"/>
      <c r="TOF814" s="201"/>
      <c r="TOG814" s="201"/>
      <c r="TOH814" s="201"/>
      <c r="TOI814" s="201"/>
      <c r="TOJ814" s="201"/>
      <c r="TOK814" s="201"/>
      <c r="TOL814" s="201"/>
      <c r="TOM814" s="201"/>
      <c r="TON814" s="201"/>
      <c r="TOO814" s="201"/>
      <c r="TOP814" s="201"/>
      <c r="TOQ814" s="201"/>
      <c r="TOR814" s="201"/>
      <c r="TOS814" s="201"/>
      <c r="TOT814" s="201"/>
      <c r="TOU814" s="201"/>
      <c r="TOV814" s="201"/>
      <c r="TOW814" s="201"/>
      <c r="TOX814" s="201"/>
      <c r="TOY814" s="201"/>
      <c r="TOZ814" s="201"/>
      <c r="TPA814" s="201"/>
      <c r="TPB814" s="201"/>
      <c r="TPC814" s="201"/>
      <c r="TPD814" s="201"/>
      <c r="TPE814" s="201"/>
      <c r="TPF814" s="201"/>
      <c r="TPG814" s="201"/>
      <c r="TPH814" s="201"/>
      <c r="TPI814" s="201"/>
      <c r="TPJ814" s="201"/>
      <c r="TPK814" s="201"/>
      <c r="TPL814" s="201"/>
      <c r="TPM814" s="201"/>
      <c r="TPN814" s="201"/>
      <c r="TPO814" s="201"/>
      <c r="TPP814" s="201"/>
      <c r="TPQ814" s="201"/>
      <c r="TPR814" s="201"/>
      <c r="TPS814" s="201"/>
      <c r="TPT814" s="201"/>
      <c r="TPU814" s="201"/>
      <c r="TPV814" s="201"/>
      <c r="TPW814" s="201"/>
      <c r="TPX814" s="201"/>
      <c r="TPY814" s="201"/>
      <c r="TPZ814" s="201"/>
      <c r="TQA814" s="201"/>
      <c r="TQB814" s="201"/>
      <c r="TQC814" s="201"/>
      <c r="TQD814" s="201"/>
      <c r="TQE814" s="201"/>
      <c r="TQF814" s="201"/>
      <c r="TQG814" s="201"/>
      <c r="TQH814" s="201"/>
      <c r="TQI814" s="201"/>
      <c r="TQJ814" s="201"/>
      <c r="TQK814" s="201"/>
      <c r="TQL814" s="201"/>
      <c r="TQM814" s="201"/>
      <c r="TQN814" s="201"/>
      <c r="TQO814" s="201"/>
      <c r="TQP814" s="201"/>
      <c r="TQQ814" s="201"/>
      <c r="TQR814" s="201"/>
      <c r="TQS814" s="201"/>
      <c r="TQT814" s="201"/>
      <c r="TQU814" s="201"/>
      <c r="TQV814" s="201"/>
      <c r="TQW814" s="201"/>
      <c r="TQX814" s="201"/>
      <c r="TQY814" s="201"/>
      <c r="TQZ814" s="201"/>
      <c r="TRA814" s="201"/>
      <c r="TRB814" s="201"/>
      <c r="TRC814" s="201"/>
      <c r="TRD814" s="201"/>
      <c r="TRE814" s="201"/>
      <c r="TRF814" s="201"/>
      <c r="TRG814" s="201"/>
      <c r="TRH814" s="201"/>
      <c r="TRI814" s="201"/>
      <c r="TRJ814" s="201"/>
      <c r="TRK814" s="201"/>
      <c r="TRL814" s="201"/>
      <c r="TRM814" s="201"/>
      <c r="TRN814" s="201"/>
      <c r="TRO814" s="201"/>
      <c r="TRP814" s="201"/>
      <c r="TRQ814" s="201"/>
      <c r="TRR814" s="201"/>
      <c r="TRS814" s="201"/>
      <c r="TRT814" s="201"/>
      <c r="TRU814" s="201"/>
      <c r="TRV814" s="201"/>
      <c r="TRW814" s="201"/>
      <c r="TRX814" s="201"/>
      <c r="TRY814" s="201"/>
      <c r="TRZ814" s="201"/>
      <c r="TSA814" s="201"/>
      <c r="TSB814" s="201"/>
      <c r="TSC814" s="201"/>
      <c r="TSD814" s="201"/>
      <c r="TSE814" s="201"/>
      <c r="TSF814" s="201"/>
      <c r="TSG814" s="201"/>
      <c r="TSH814" s="201"/>
      <c r="TSI814" s="201"/>
      <c r="TSJ814" s="201"/>
      <c r="TSK814" s="201"/>
      <c r="TSL814" s="201"/>
      <c r="TSM814" s="201"/>
      <c r="TSN814" s="201"/>
      <c r="TSO814" s="201"/>
      <c r="TSP814" s="201"/>
      <c r="TSQ814" s="201"/>
      <c r="TSR814" s="201"/>
      <c r="TSS814" s="201"/>
      <c r="TST814" s="201"/>
      <c r="TSU814" s="201"/>
      <c r="TSV814" s="201"/>
      <c r="TSW814" s="201"/>
      <c r="TSX814" s="201"/>
      <c r="TSY814" s="201"/>
      <c r="TSZ814" s="201"/>
      <c r="TTA814" s="201"/>
      <c r="TTB814" s="201"/>
      <c r="TTC814" s="201"/>
      <c r="TTD814" s="201"/>
      <c r="TTE814" s="201"/>
      <c r="TTF814" s="201"/>
      <c r="TTG814" s="201"/>
      <c r="TTH814" s="201"/>
      <c r="TTI814" s="201"/>
      <c r="TTJ814" s="201"/>
      <c r="TTK814" s="201"/>
      <c r="TTL814" s="201"/>
      <c r="TTM814" s="201"/>
      <c r="TTN814" s="201"/>
      <c r="TTO814" s="201"/>
      <c r="TTP814" s="201"/>
      <c r="TTQ814" s="201"/>
      <c r="TTR814" s="201"/>
      <c r="TTS814" s="201"/>
      <c r="TTT814" s="201"/>
      <c r="TTU814" s="201"/>
      <c r="TTV814" s="201"/>
      <c r="TTW814" s="201"/>
      <c r="TTX814" s="201"/>
      <c r="TTY814" s="201"/>
      <c r="TTZ814" s="201"/>
      <c r="TUA814" s="201"/>
      <c r="TUB814" s="201"/>
      <c r="TUC814" s="201"/>
      <c r="TUD814" s="201"/>
      <c r="TUE814" s="201"/>
      <c r="TUF814" s="201"/>
      <c r="TUG814" s="201"/>
      <c r="TUH814" s="201"/>
      <c r="TUI814" s="201"/>
      <c r="TUJ814" s="201"/>
      <c r="TUK814" s="201"/>
      <c r="TUL814" s="201"/>
      <c r="TUM814" s="201"/>
      <c r="TUN814" s="201"/>
      <c r="TUO814" s="201"/>
      <c r="TUP814" s="201"/>
      <c r="TUQ814" s="201"/>
      <c r="TUR814" s="201"/>
      <c r="TUS814" s="201"/>
      <c r="TUT814" s="201"/>
      <c r="TUU814" s="201"/>
      <c r="TUV814" s="201"/>
      <c r="TUW814" s="201"/>
      <c r="TUX814" s="201"/>
      <c r="TUY814" s="201"/>
      <c r="TUZ814" s="201"/>
      <c r="TVA814" s="201"/>
      <c r="TVB814" s="201"/>
      <c r="TVC814" s="201"/>
      <c r="TVD814" s="201"/>
      <c r="TVE814" s="201"/>
      <c r="TVF814" s="201"/>
      <c r="TVG814" s="201"/>
      <c r="TVH814" s="201"/>
      <c r="TVI814" s="201"/>
      <c r="TVJ814" s="201"/>
      <c r="TVK814" s="201"/>
      <c r="TVL814" s="201"/>
      <c r="TVM814" s="201"/>
      <c r="TVN814" s="201"/>
      <c r="TVO814" s="201"/>
      <c r="TVP814" s="201"/>
      <c r="TVQ814" s="201"/>
      <c r="TVR814" s="201"/>
      <c r="TVS814" s="201"/>
      <c r="TVT814" s="201"/>
      <c r="TVU814" s="201"/>
      <c r="TVV814" s="201"/>
      <c r="TVW814" s="201"/>
      <c r="TVX814" s="201"/>
      <c r="TVY814" s="201"/>
      <c r="TVZ814" s="201"/>
      <c r="TWA814" s="201"/>
      <c r="TWB814" s="201"/>
      <c r="TWC814" s="201"/>
      <c r="TWD814" s="201"/>
      <c r="TWE814" s="201"/>
      <c r="TWF814" s="201"/>
      <c r="TWG814" s="201"/>
      <c r="TWH814" s="201"/>
      <c r="TWI814" s="201"/>
      <c r="TWJ814" s="201"/>
      <c r="TWK814" s="201"/>
      <c r="TWL814" s="201"/>
      <c r="TWM814" s="201"/>
      <c r="TWN814" s="201"/>
      <c r="TWO814" s="201"/>
      <c r="TWP814" s="201"/>
      <c r="TWQ814" s="201"/>
      <c r="TWR814" s="201"/>
      <c r="TWS814" s="201"/>
      <c r="TWT814" s="201"/>
      <c r="TWU814" s="201"/>
      <c r="TWV814" s="201"/>
      <c r="TWW814" s="201"/>
      <c r="TWX814" s="201"/>
      <c r="TWY814" s="201"/>
      <c r="TWZ814" s="201"/>
      <c r="TXA814" s="201"/>
      <c r="TXB814" s="201"/>
      <c r="TXC814" s="201"/>
      <c r="TXD814" s="201"/>
      <c r="TXE814" s="201"/>
      <c r="TXF814" s="201"/>
      <c r="TXG814" s="201"/>
      <c r="TXH814" s="201"/>
      <c r="TXI814" s="201"/>
      <c r="TXJ814" s="201"/>
      <c r="TXK814" s="201"/>
      <c r="TXL814" s="201"/>
      <c r="TXM814" s="201"/>
      <c r="TXN814" s="201"/>
      <c r="TXO814" s="201"/>
      <c r="TXP814" s="201"/>
      <c r="TXQ814" s="201"/>
      <c r="TXR814" s="201"/>
      <c r="TXS814" s="201"/>
      <c r="TXT814" s="201"/>
      <c r="TXU814" s="201"/>
      <c r="TXV814" s="201"/>
      <c r="TXW814" s="201"/>
      <c r="TXX814" s="201"/>
      <c r="TXY814" s="201"/>
      <c r="TXZ814" s="201"/>
      <c r="TYA814" s="201"/>
      <c r="TYB814" s="201"/>
      <c r="TYC814" s="201"/>
      <c r="TYD814" s="201"/>
      <c r="TYE814" s="201"/>
      <c r="TYF814" s="201"/>
      <c r="TYG814" s="201"/>
      <c r="TYH814" s="201"/>
      <c r="TYI814" s="201"/>
      <c r="TYJ814" s="201"/>
      <c r="TYK814" s="201"/>
      <c r="TYL814" s="201"/>
      <c r="TYM814" s="201"/>
      <c r="TYN814" s="201"/>
      <c r="TYO814" s="201"/>
      <c r="TYP814" s="201"/>
      <c r="TYQ814" s="201"/>
      <c r="TYR814" s="201"/>
      <c r="TYS814" s="201"/>
      <c r="TYT814" s="201"/>
      <c r="TYU814" s="201"/>
      <c r="TYV814" s="201"/>
      <c r="TYW814" s="201"/>
      <c r="TYX814" s="201"/>
      <c r="TYY814" s="201"/>
      <c r="TYZ814" s="201"/>
      <c r="TZA814" s="201"/>
      <c r="TZB814" s="201"/>
      <c r="TZC814" s="201"/>
      <c r="TZD814" s="201"/>
      <c r="TZE814" s="201"/>
      <c r="TZF814" s="201"/>
      <c r="TZG814" s="201"/>
      <c r="TZH814" s="201"/>
      <c r="TZI814" s="201"/>
      <c r="TZJ814" s="201"/>
      <c r="TZK814" s="201"/>
      <c r="TZL814" s="201"/>
      <c r="TZM814" s="201"/>
      <c r="TZN814" s="201"/>
      <c r="TZO814" s="201"/>
      <c r="TZP814" s="201"/>
      <c r="TZQ814" s="201"/>
      <c r="TZR814" s="201"/>
      <c r="TZS814" s="201"/>
      <c r="TZT814" s="201"/>
      <c r="TZU814" s="201"/>
      <c r="TZV814" s="201"/>
      <c r="TZW814" s="201"/>
      <c r="TZX814" s="201"/>
      <c r="TZY814" s="201"/>
      <c r="TZZ814" s="201"/>
      <c r="UAA814" s="201"/>
      <c r="UAB814" s="201"/>
      <c r="UAC814" s="201"/>
      <c r="UAD814" s="201"/>
      <c r="UAE814" s="201"/>
      <c r="UAF814" s="201"/>
      <c r="UAG814" s="201"/>
      <c r="UAH814" s="201"/>
      <c r="UAI814" s="201"/>
      <c r="UAJ814" s="201"/>
      <c r="UAK814" s="201"/>
      <c r="UAL814" s="201"/>
      <c r="UAM814" s="201"/>
      <c r="UAN814" s="201"/>
      <c r="UAO814" s="201"/>
      <c r="UAP814" s="201"/>
      <c r="UAQ814" s="201"/>
      <c r="UAR814" s="201"/>
      <c r="UAS814" s="201"/>
      <c r="UAT814" s="201"/>
      <c r="UAU814" s="201"/>
      <c r="UAV814" s="201"/>
      <c r="UAW814" s="201"/>
      <c r="UAX814" s="201"/>
      <c r="UAY814" s="201"/>
      <c r="UAZ814" s="201"/>
      <c r="UBA814" s="201"/>
      <c r="UBB814" s="201"/>
      <c r="UBC814" s="201"/>
      <c r="UBD814" s="201"/>
      <c r="UBE814" s="201"/>
      <c r="UBF814" s="201"/>
      <c r="UBG814" s="201"/>
      <c r="UBH814" s="201"/>
      <c r="UBI814" s="201"/>
      <c r="UBJ814" s="201"/>
      <c r="UBK814" s="201"/>
      <c r="UBL814" s="201"/>
      <c r="UBM814" s="201"/>
      <c r="UBN814" s="201"/>
      <c r="UBO814" s="201"/>
      <c r="UBP814" s="201"/>
      <c r="UBQ814" s="201"/>
      <c r="UBR814" s="201"/>
      <c r="UBS814" s="201"/>
      <c r="UBT814" s="201"/>
      <c r="UBU814" s="201"/>
      <c r="UBV814" s="201"/>
      <c r="UBW814" s="201"/>
      <c r="UBX814" s="201"/>
      <c r="UBY814" s="201"/>
      <c r="UBZ814" s="201"/>
      <c r="UCA814" s="201"/>
      <c r="UCB814" s="201"/>
      <c r="UCC814" s="201"/>
      <c r="UCD814" s="201"/>
      <c r="UCE814" s="201"/>
      <c r="UCF814" s="201"/>
      <c r="UCG814" s="201"/>
      <c r="UCH814" s="201"/>
      <c r="UCI814" s="201"/>
      <c r="UCJ814" s="201"/>
      <c r="UCK814" s="201"/>
      <c r="UCL814" s="201"/>
      <c r="UCM814" s="201"/>
      <c r="UCN814" s="201"/>
      <c r="UCO814" s="201"/>
      <c r="UCP814" s="201"/>
      <c r="UCQ814" s="201"/>
      <c r="UCR814" s="201"/>
      <c r="UCS814" s="201"/>
      <c r="UCT814" s="201"/>
      <c r="UCU814" s="201"/>
      <c r="UCV814" s="201"/>
      <c r="UCW814" s="201"/>
      <c r="UCX814" s="201"/>
      <c r="UCY814" s="201"/>
      <c r="UCZ814" s="201"/>
      <c r="UDA814" s="201"/>
      <c r="UDB814" s="201"/>
      <c r="UDC814" s="201"/>
      <c r="UDD814" s="201"/>
      <c r="UDE814" s="201"/>
      <c r="UDF814" s="201"/>
      <c r="UDG814" s="201"/>
      <c r="UDH814" s="201"/>
      <c r="UDI814" s="201"/>
      <c r="UDJ814" s="201"/>
      <c r="UDK814" s="201"/>
      <c r="UDL814" s="201"/>
      <c r="UDM814" s="201"/>
      <c r="UDN814" s="201"/>
      <c r="UDO814" s="201"/>
      <c r="UDP814" s="201"/>
      <c r="UDQ814" s="201"/>
      <c r="UDR814" s="201"/>
      <c r="UDS814" s="201"/>
      <c r="UDT814" s="201"/>
      <c r="UDU814" s="201"/>
      <c r="UDV814" s="201"/>
      <c r="UDW814" s="201"/>
      <c r="UDX814" s="201"/>
      <c r="UDY814" s="201"/>
      <c r="UDZ814" s="201"/>
      <c r="UEA814" s="201"/>
      <c r="UEB814" s="201"/>
      <c r="UEC814" s="201"/>
      <c r="UED814" s="201"/>
      <c r="UEE814" s="201"/>
      <c r="UEF814" s="201"/>
      <c r="UEG814" s="201"/>
      <c r="UEH814" s="201"/>
      <c r="UEI814" s="201"/>
      <c r="UEJ814" s="201"/>
      <c r="UEK814" s="201"/>
      <c r="UEL814" s="201"/>
      <c r="UEM814" s="201"/>
      <c r="UEN814" s="201"/>
      <c r="UEO814" s="201"/>
      <c r="UEP814" s="201"/>
      <c r="UEQ814" s="201"/>
      <c r="UER814" s="201"/>
      <c r="UES814" s="201"/>
      <c r="UET814" s="201"/>
      <c r="UEU814" s="201"/>
      <c r="UEV814" s="201"/>
      <c r="UEW814" s="201"/>
      <c r="UEX814" s="201"/>
      <c r="UEY814" s="201"/>
      <c r="UEZ814" s="201"/>
      <c r="UFA814" s="201"/>
      <c r="UFB814" s="201"/>
      <c r="UFC814" s="201"/>
      <c r="UFD814" s="201"/>
      <c r="UFE814" s="201"/>
      <c r="UFF814" s="201"/>
      <c r="UFG814" s="201"/>
      <c r="UFH814" s="201"/>
      <c r="UFI814" s="201"/>
      <c r="UFJ814" s="201"/>
      <c r="UFK814" s="201"/>
      <c r="UFL814" s="201"/>
      <c r="UFM814" s="201"/>
      <c r="UFN814" s="201"/>
      <c r="UFO814" s="201"/>
      <c r="UFP814" s="201"/>
      <c r="UFQ814" s="201"/>
      <c r="UFR814" s="201"/>
      <c r="UFS814" s="201"/>
      <c r="UFT814" s="201"/>
      <c r="UFU814" s="201"/>
      <c r="UFV814" s="201"/>
      <c r="UFW814" s="201"/>
      <c r="UFX814" s="201"/>
      <c r="UFY814" s="201"/>
      <c r="UFZ814" s="201"/>
      <c r="UGA814" s="201"/>
      <c r="UGB814" s="201"/>
      <c r="UGC814" s="201"/>
      <c r="UGD814" s="201"/>
      <c r="UGE814" s="201"/>
      <c r="UGF814" s="201"/>
      <c r="UGG814" s="201"/>
      <c r="UGH814" s="201"/>
      <c r="UGI814" s="201"/>
      <c r="UGJ814" s="201"/>
      <c r="UGK814" s="201"/>
      <c r="UGL814" s="201"/>
      <c r="UGM814" s="201"/>
      <c r="UGN814" s="201"/>
      <c r="UGO814" s="201"/>
      <c r="UGP814" s="201"/>
      <c r="UGQ814" s="201"/>
      <c r="UGR814" s="201"/>
      <c r="UGS814" s="201"/>
      <c r="UGT814" s="201"/>
      <c r="UGU814" s="201"/>
      <c r="UGV814" s="201"/>
      <c r="UGW814" s="201"/>
      <c r="UGX814" s="201"/>
      <c r="UGY814" s="201"/>
      <c r="UGZ814" s="201"/>
      <c r="UHA814" s="201"/>
      <c r="UHB814" s="201"/>
      <c r="UHC814" s="201"/>
      <c r="UHD814" s="201"/>
      <c r="UHE814" s="201"/>
      <c r="UHF814" s="201"/>
      <c r="UHG814" s="201"/>
      <c r="UHH814" s="201"/>
      <c r="UHI814" s="201"/>
      <c r="UHJ814" s="201"/>
      <c r="UHK814" s="201"/>
      <c r="UHL814" s="201"/>
      <c r="UHM814" s="201"/>
      <c r="UHN814" s="201"/>
      <c r="UHO814" s="201"/>
      <c r="UHP814" s="201"/>
      <c r="UHQ814" s="201"/>
      <c r="UHR814" s="201"/>
      <c r="UHS814" s="201"/>
      <c r="UHT814" s="201"/>
      <c r="UHU814" s="201"/>
      <c r="UHV814" s="201"/>
      <c r="UHW814" s="201"/>
      <c r="UHX814" s="201"/>
      <c r="UHY814" s="201"/>
      <c r="UHZ814" s="201"/>
      <c r="UIA814" s="201"/>
      <c r="UIB814" s="201"/>
      <c r="UIC814" s="201"/>
      <c r="UID814" s="201"/>
      <c r="UIE814" s="201"/>
      <c r="UIF814" s="201"/>
      <c r="UIG814" s="201"/>
      <c r="UIH814" s="201"/>
      <c r="UII814" s="201"/>
      <c r="UIJ814" s="201"/>
      <c r="UIK814" s="201"/>
      <c r="UIL814" s="201"/>
      <c r="UIM814" s="201"/>
      <c r="UIN814" s="201"/>
      <c r="UIO814" s="201"/>
      <c r="UIP814" s="201"/>
      <c r="UIQ814" s="201"/>
      <c r="UIR814" s="201"/>
      <c r="UIS814" s="201"/>
      <c r="UIT814" s="201"/>
      <c r="UIU814" s="201"/>
      <c r="UIV814" s="201"/>
      <c r="UIW814" s="201"/>
      <c r="UIX814" s="201"/>
      <c r="UIY814" s="201"/>
      <c r="UIZ814" s="201"/>
      <c r="UJA814" s="201"/>
      <c r="UJB814" s="201"/>
      <c r="UJC814" s="201"/>
      <c r="UJD814" s="201"/>
      <c r="UJE814" s="201"/>
      <c r="UJF814" s="201"/>
      <c r="UJG814" s="201"/>
      <c r="UJH814" s="201"/>
      <c r="UJI814" s="201"/>
      <c r="UJJ814" s="201"/>
      <c r="UJK814" s="201"/>
      <c r="UJL814" s="201"/>
      <c r="UJM814" s="201"/>
      <c r="UJN814" s="201"/>
      <c r="UJO814" s="201"/>
      <c r="UJP814" s="201"/>
      <c r="UJQ814" s="201"/>
      <c r="UJR814" s="201"/>
      <c r="UJS814" s="201"/>
      <c r="UJT814" s="201"/>
      <c r="UJU814" s="201"/>
      <c r="UJV814" s="201"/>
      <c r="UJW814" s="201"/>
      <c r="UJX814" s="201"/>
      <c r="UJY814" s="201"/>
      <c r="UJZ814" s="201"/>
      <c r="UKA814" s="201"/>
      <c r="UKB814" s="201"/>
      <c r="UKC814" s="201"/>
      <c r="UKD814" s="201"/>
      <c r="UKE814" s="201"/>
      <c r="UKF814" s="201"/>
      <c r="UKG814" s="201"/>
      <c r="UKH814" s="201"/>
      <c r="UKI814" s="201"/>
      <c r="UKJ814" s="201"/>
      <c r="UKK814" s="201"/>
      <c r="UKL814" s="201"/>
      <c r="UKM814" s="201"/>
      <c r="UKN814" s="201"/>
      <c r="UKO814" s="201"/>
      <c r="UKP814" s="201"/>
      <c r="UKQ814" s="201"/>
      <c r="UKR814" s="201"/>
      <c r="UKS814" s="201"/>
      <c r="UKT814" s="201"/>
      <c r="UKU814" s="201"/>
      <c r="UKV814" s="201"/>
      <c r="UKW814" s="201"/>
      <c r="UKX814" s="201"/>
      <c r="UKY814" s="201"/>
      <c r="UKZ814" s="201"/>
      <c r="ULA814" s="201"/>
      <c r="ULB814" s="201"/>
      <c r="ULC814" s="201"/>
      <c r="ULD814" s="201"/>
      <c r="ULE814" s="201"/>
      <c r="ULF814" s="201"/>
      <c r="ULG814" s="201"/>
      <c r="ULH814" s="201"/>
      <c r="ULI814" s="201"/>
      <c r="ULJ814" s="201"/>
      <c r="ULK814" s="201"/>
      <c r="ULL814" s="201"/>
      <c r="ULM814" s="201"/>
      <c r="ULN814" s="201"/>
      <c r="ULO814" s="201"/>
      <c r="ULP814" s="201"/>
      <c r="ULQ814" s="201"/>
      <c r="ULR814" s="201"/>
      <c r="ULS814" s="201"/>
      <c r="ULT814" s="201"/>
      <c r="ULU814" s="201"/>
      <c r="ULV814" s="201"/>
      <c r="ULW814" s="201"/>
      <c r="ULX814" s="201"/>
      <c r="ULY814" s="201"/>
      <c r="ULZ814" s="201"/>
      <c r="UMA814" s="201"/>
      <c r="UMB814" s="201"/>
      <c r="UMC814" s="201"/>
      <c r="UMD814" s="201"/>
      <c r="UME814" s="201"/>
      <c r="UMF814" s="201"/>
      <c r="UMG814" s="201"/>
      <c r="UMH814" s="201"/>
      <c r="UMI814" s="201"/>
      <c r="UMJ814" s="201"/>
      <c r="UMK814" s="201"/>
      <c r="UML814" s="201"/>
      <c r="UMM814" s="201"/>
      <c r="UMN814" s="201"/>
      <c r="UMO814" s="201"/>
      <c r="UMP814" s="201"/>
      <c r="UMQ814" s="201"/>
      <c r="UMR814" s="201"/>
      <c r="UMS814" s="201"/>
      <c r="UMT814" s="201"/>
      <c r="UMU814" s="201"/>
      <c r="UMV814" s="201"/>
      <c r="UMW814" s="201"/>
      <c r="UMX814" s="201"/>
      <c r="UMY814" s="201"/>
      <c r="UMZ814" s="201"/>
      <c r="UNA814" s="201"/>
      <c r="UNB814" s="201"/>
      <c r="UNC814" s="201"/>
      <c r="UND814" s="201"/>
      <c r="UNE814" s="201"/>
      <c r="UNF814" s="201"/>
      <c r="UNG814" s="201"/>
      <c r="UNH814" s="201"/>
      <c r="UNI814" s="201"/>
      <c r="UNJ814" s="201"/>
      <c r="UNK814" s="201"/>
      <c r="UNL814" s="201"/>
      <c r="UNM814" s="201"/>
      <c r="UNN814" s="201"/>
      <c r="UNO814" s="201"/>
      <c r="UNP814" s="201"/>
      <c r="UNQ814" s="201"/>
      <c r="UNR814" s="201"/>
      <c r="UNS814" s="201"/>
      <c r="UNT814" s="201"/>
      <c r="UNU814" s="201"/>
      <c r="UNV814" s="201"/>
      <c r="UNW814" s="201"/>
      <c r="UNX814" s="201"/>
      <c r="UNY814" s="201"/>
      <c r="UNZ814" s="201"/>
      <c r="UOA814" s="201"/>
      <c r="UOB814" s="201"/>
      <c r="UOC814" s="201"/>
      <c r="UOD814" s="201"/>
      <c r="UOE814" s="201"/>
      <c r="UOF814" s="201"/>
      <c r="UOG814" s="201"/>
      <c r="UOH814" s="201"/>
      <c r="UOI814" s="201"/>
      <c r="UOJ814" s="201"/>
      <c r="UOK814" s="201"/>
      <c r="UOL814" s="201"/>
      <c r="UOM814" s="201"/>
      <c r="UON814" s="201"/>
      <c r="UOO814" s="201"/>
      <c r="UOP814" s="201"/>
      <c r="UOQ814" s="201"/>
      <c r="UOR814" s="201"/>
      <c r="UOS814" s="201"/>
      <c r="UOT814" s="201"/>
      <c r="UOU814" s="201"/>
      <c r="UOV814" s="201"/>
      <c r="UOW814" s="201"/>
      <c r="UOX814" s="201"/>
      <c r="UOY814" s="201"/>
      <c r="UOZ814" s="201"/>
      <c r="UPA814" s="201"/>
      <c r="UPB814" s="201"/>
      <c r="UPC814" s="201"/>
      <c r="UPD814" s="201"/>
      <c r="UPE814" s="201"/>
      <c r="UPF814" s="201"/>
      <c r="UPG814" s="201"/>
      <c r="UPH814" s="201"/>
      <c r="UPI814" s="201"/>
      <c r="UPJ814" s="201"/>
      <c r="UPK814" s="201"/>
      <c r="UPL814" s="201"/>
      <c r="UPM814" s="201"/>
      <c r="UPN814" s="201"/>
      <c r="UPO814" s="201"/>
      <c r="UPP814" s="201"/>
      <c r="UPQ814" s="201"/>
      <c r="UPR814" s="201"/>
      <c r="UPS814" s="201"/>
      <c r="UPT814" s="201"/>
      <c r="UPU814" s="201"/>
      <c r="UPV814" s="201"/>
      <c r="UPW814" s="201"/>
      <c r="UPX814" s="201"/>
      <c r="UPY814" s="201"/>
      <c r="UPZ814" s="201"/>
      <c r="UQA814" s="201"/>
      <c r="UQB814" s="201"/>
      <c r="UQC814" s="201"/>
      <c r="UQD814" s="201"/>
      <c r="UQE814" s="201"/>
      <c r="UQF814" s="201"/>
      <c r="UQG814" s="201"/>
      <c r="UQH814" s="201"/>
      <c r="UQI814" s="201"/>
      <c r="UQJ814" s="201"/>
      <c r="UQK814" s="201"/>
      <c r="UQL814" s="201"/>
      <c r="UQM814" s="201"/>
      <c r="UQN814" s="201"/>
      <c r="UQO814" s="201"/>
      <c r="UQP814" s="201"/>
      <c r="UQQ814" s="201"/>
      <c r="UQR814" s="201"/>
      <c r="UQS814" s="201"/>
      <c r="UQT814" s="201"/>
      <c r="UQU814" s="201"/>
      <c r="UQV814" s="201"/>
      <c r="UQW814" s="201"/>
      <c r="UQX814" s="201"/>
      <c r="UQY814" s="201"/>
      <c r="UQZ814" s="201"/>
      <c r="URA814" s="201"/>
      <c r="URB814" s="201"/>
      <c r="URC814" s="201"/>
      <c r="URD814" s="201"/>
      <c r="URE814" s="201"/>
      <c r="URF814" s="201"/>
      <c r="URG814" s="201"/>
      <c r="URH814" s="201"/>
      <c r="URI814" s="201"/>
      <c r="URJ814" s="201"/>
      <c r="URK814" s="201"/>
      <c r="URL814" s="201"/>
      <c r="URM814" s="201"/>
      <c r="URN814" s="201"/>
      <c r="URO814" s="201"/>
      <c r="URP814" s="201"/>
      <c r="URQ814" s="201"/>
      <c r="URR814" s="201"/>
      <c r="URS814" s="201"/>
      <c r="URT814" s="201"/>
      <c r="URU814" s="201"/>
      <c r="URV814" s="201"/>
      <c r="URW814" s="201"/>
      <c r="URX814" s="201"/>
      <c r="URY814" s="201"/>
      <c r="URZ814" s="201"/>
      <c r="USA814" s="201"/>
      <c r="USB814" s="201"/>
      <c r="USC814" s="201"/>
      <c r="USD814" s="201"/>
      <c r="USE814" s="201"/>
      <c r="USF814" s="201"/>
      <c r="USG814" s="201"/>
      <c r="USH814" s="201"/>
      <c r="USI814" s="201"/>
      <c r="USJ814" s="201"/>
      <c r="USK814" s="201"/>
      <c r="USL814" s="201"/>
      <c r="USM814" s="201"/>
      <c r="USN814" s="201"/>
      <c r="USO814" s="201"/>
      <c r="USP814" s="201"/>
      <c r="USQ814" s="201"/>
      <c r="USR814" s="201"/>
      <c r="USS814" s="201"/>
      <c r="UST814" s="201"/>
      <c r="USU814" s="201"/>
      <c r="USV814" s="201"/>
      <c r="USW814" s="201"/>
      <c r="USX814" s="201"/>
      <c r="USY814" s="201"/>
      <c r="USZ814" s="201"/>
      <c r="UTA814" s="201"/>
      <c r="UTB814" s="201"/>
      <c r="UTC814" s="201"/>
      <c r="UTD814" s="201"/>
      <c r="UTE814" s="201"/>
      <c r="UTF814" s="201"/>
      <c r="UTG814" s="201"/>
      <c r="UTH814" s="201"/>
      <c r="UTI814" s="201"/>
      <c r="UTJ814" s="201"/>
      <c r="UTK814" s="201"/>
      <c r="UTL814" s="201"/>
      <c r="UTM814" s="201"/>
      <c r="UTN814" s="201"/>
      <c r="UTO814" s="201"/>
      <c r="UTP814" s="201"/>
      <c r="UTQ814" s="201"/>
      <c r="UTR814" s="201"/>
      <c r="UTS814" s="201"/>
      <c r="UTT814" s="201"/>
      <c r="UTU814" s="201"/>
      <c r="UTV814" s="201"/>
      <c r="UTW814" s="201"/>
      <c r="UTX814" s="201"/>
      <c r="UTY814" s="201"/>
      <c r="UTZ814" s="201"/>
      <c r="UUA814" s="201"/>
      <c r="UUB814" s="201"/>
      <c r="UUC814" s="201"/>
      <c r="UUD814" s="201"/>
      <c r="UUE814" s="201"/>
      <c r="UUF814" s="201"/>
      <c r="UUG814" s="201"/>
      <c r="UUH814" s="201"/>
      <c r="UUI814" s="201"/>
      <c r="UUJ814" s="201"/>
      <c r="UUK814" s="201"/>
      <c r="UUL814" s="201"/>
      <c r="UUM814" s="201"/>
      <c r="UUN814" s="201"/>
      <c r="UUO814" s="201"/>
      <c r="UUP814" s="201"/>
      <c r="UUQ814" s="201"/>
      <c r="UUR814" s="201"/>
      <c r="UUS814" s="201"/>
      <c r="UUT814" s="201"/>
      <c r="UUU814" s="201"/>
      <c r="UUV814" s="201"/>
      <c r="UUW814" s="201"/>
      <c r="UUX814" s="201"/>
      <c r="UUY814" s="201"/>
      <c r="UUZ814" s="201"/>
      <c r="UVA814" s="201"/>
      <c r="UVB814" s="201"/>
      <c r="UVC814" s="201"/>
      <c r="UVD814" s="201"/>
      <c r="UVE814" s="201"/>
      <c r="UVF814" s="201"/>
      <c r="UVG814" s="201"/>
      <c r="UVH814" s="201"/>
      <c r="UVI814" s="201"/>
      <c r="UVJ814" s="201"/>
      <c r="UVK814" s="201"/>
      <c r="UVL814" s="201"/>
      <c r="UVM814" s="201"/>
      <c r="UVN814" s="201"/>
      <c r="UVO814" s="201"/>
      <c r="UVP814" s="201"/>
      <c r="UVQ814" s="201"/>
      <c r="UVR814" s="201"/>
      <c r="UVS814" s="201"/>
      <c r="UVT814" s="201"/>
      <c r="UVU814" s="201"/>
      <c r="UVV814" s="201"/>
      <c r="UVW814" s="201"/>
      <c r="UVX814" s="201"/>
      <c r="UVY814" s="201"/>
      <c r="UVZ814" s="201"/>
      <c r="UWA814" s="201"/>
      <c r="UWB814" s="201"/>
      <c r="UWC814" s="201"/>
      <c r="UWD814" s="201"/>
      <c r="UWE814" s="201"/>
      <c r="UWF814" s="201"/>
      <c r="UWG814" s="201"/>
      <c r="UWH814" s="201"/>
      <c r="UWI814" s="201"/>
      <c r="UWJ814" s="201"/>
      <c r="UWK814" s="201"/>
      <c r="UWL814" s="201"/>
      <c r="UWM814" s="201"/>
      <c r="UWN814" s="201"/>
      <c r="UWO814" s="201"/>
      <c r="UWP814" s="201"/>
      <c r="UWQ814" s="201"/>
      <c r="UWR814" s="201"/>
      <c r="UWS814" s="201"/>
      <c r="UWT814" s="201"/>
      <c r="UWU814" s="201"/>
      <c r="UWV814" s="201"/>
      <c r="UWW814" s="201"/>
      <c r="UWX814" s="201"/>
      <c r="UWY814" s="201"/>
      <c r="UWZ814" s="201"/>
      <c r="UXA814" s="201"/>
      <c r="UXB814" s="201"/>
      <c r="UXC814" s="201"/>
      <c r="UXD814" s="201"/>
      <c r="UXE814" s="201"/>
      <c r="UXF814" s="201"/>
      <c r="UXG814" s="201"/>
      <c r="UXH814" s="201"/>
      <c r="UXI814" s="201"/>
      <c r="UXJ814" s="201"/>
      <c r="UXK814" s="201"/>
      <c r="UXL814" s="201"/>
      <c r="UXM814" s="201"/>
      <c r="UXN814" s="201"/>
      <c r="UXO814" s="201"/>
      <c r="UXP814" s="201"/>
      <c r="UXQ814" s="201"/>
      <c r="UXR814" s="201"/>
      <c r="UXS814" s="201"/>
      <c r="UXT814" s="201"/>
      <c r="UXU814" s="201"/>
      <c r="UXV814" s="201"/>
      <c r="UXW814" s="201"/>
      <c r="UXX814" s="201"/>
      <c r="UXY814" s="201"/>
      <c r="UXZ814" s="201"/>
      <c r="UYA814" s="201"/>
      <c r="UYB814" s="201"/>
      <c r="UYC814" s="201"/>
      <c r="UYD814" s="201"/>
      <c r="UYE814" s="201"/>
      <c r="UYF814" s="201"/>
      <c r="UYG814" s="201"/>
      <c r="UYH814" s="201"/>
      <c r="UYI814" s="201"/>
      <c r="UYJ814" s="201"/>
      <c r="UYK814" s="201"/>
      <c r="UYL814" s="201"/>
      <c r="UYM814" s="201"/>
      <c r="UYN814" s="201"/>
      <c r="UYO814" s="201"/>
      <c r="UYP814" s="201"/>
      <c r="UYQ814" s="201"/>
      <c r="UYR814" s="201"/>
      <c r="UYS814" s="201"/>
      <c r="UYT814" s="201"/>
      <c r="UYU814" s="201"/>
      <c r="UYV814" s="201"/>
      <c r="UYW814" s="201"/>
      <c r="UYX814" s="201"/>
      <c r="UYY814" s="201"/>
      <c r="UYZ814" s="201"/>
      <c r="UZA814" s="201"/>
      <c r="UZB814" s="201"/>
      <c r="UZC814" s="201"/>
      <c r="UZD814" s="201"/>
      <c r="UZE814" s="201"/>
      <c r="UZF814" s="201"/>
      <c r="UZG814" s="201"/>
      <c r="UZH814" s="201"/>
      <c r="UZI814" s="201"/>
      <c r="UZJ814" s="201"/>
      <c r="UZK814" s="201"/>
      <c r="UZL814" s="201"/>
      <c r="UZM814" s="201"/>
      <c r="UZN814" s="201"/>
      <c r="UZO814" s="201"/>
      <c r="UZP814" s="201"/>
      <c r="UZQ814" s="201"/>
      <c r="UZR814" s="201"/>
      <c r="UZS814" s="201"/>
      <c r="UZT814" s="201"/>
      <c r="UZU814" s="201"/>
      <c r="UZV814" s="201"/>
      <c r="UZW814" s="201"/>
      <c r="UZX814" s="201"/>
      <c r="UZY814" s="201"/>
      <c r="UZZ814" s="201"/>
      <c r="VAA814" s="201"/>
      <c r="VAB814" s="201"/>
      <c r="VAC814" s="201"/>
      <c r="VAD814" s="201"/>
      <c r="VAE814" s="201"/>
      <c r="VAF814" s="201"/>
      <c r="VAG814" s="201"/>
      <c r="VAH814" s="201"/>
      <c r="VAI814" s="201"/>
      <c r="VAJ814" s="201"/>
      <c r="VAK814" s="201"/>
      <c r="VAL814" s="201"/>
      <c r="VAM814" s="201"/>
      <c r="VAN814" s="201"/>
      <c r="VAO814" s="201"/>
      <c r="VAP814" s="201"/>
      <c r="VAQ814" s="201"/>
      <c r="VAR814" s="201"/>
      <c r="VAS814" s="201"/>
      <c r="VAT814" s="201"/>
      <c r="VAU814" s="201"/>
      <c r="VAV814" s="201"/>
      <c r="VAW814" s="201"/>
      <c r="VAX814" s="201"/>
      <c r="VAY814" s="201"/>
      <c r="VAZ814" s="201"/>
      <c r="VBA814" s="201"/>
      <c r="VBB814" s="201"/>
      <c r="VBC814" s="201"/>
      <c r="VBD814" s="201"/>
      <c r="VBE814" s="201"/>
      <c r="VBF814" s="201"/>
      <c r="VBG814" s="201"/>
      <c r="VBH814" s="201"/>
      <c r="VBI814" s="201"/>
      <c r="VBJ814" s="201"/>
      <c r="VBK814" s="201"/>
      <c r="VBL814" s="201"/>
      <c r="VBM814" s="201"/>
      <c r="VBN814" s="201"/>
      <c r="VBO814" s="201"/>
      <c r="VBP814" s="201"/>
      <c r="VBQ814" s="201"/>
      <c r="VBR814" s="201"/>
      <c r="VBS814" s="201"/>
      <c r="VBT814" s="201"/>
      <c r="VBU814" s="201"/>
      <c r="VBV814" s="201"/>
      <c r="VBW814" s="201"/>
      <c r="VBX814" s="201"/>
      <c r="VBY814" s="201"/>
      <c r="VBZ814" s="201"/>
      <c r="VCA814" s="201"/>
      <c r="VCB814" s="201"/>
      <c r="VCC814" s="201"/>
      <c r="VCD814" s="201"/>
      <c r="VCE814" s="201"/>
      <c r="VCF814" s="201"/>
      <c r="VCG814" s="201"/>
      <c r="VCH814" s="201"/>
      <c r="VCI814" s="201"/>
      <c r="VCJ814" s="201"/>
      <c r="VCK814" s="201"/>
      <c r="VCL814" s="201"/>
      <c r="VCM814" s="201"/>
      <c r="VCN814" s="201"/>
      <c r="VCO814" s="201"/>
      <c r="VCP814" s="201"/>
      <c r="VCQ814" s="201"/>
      <c r="VCR814" s="201"/>
      <c r="VCS814" s="201"/>
      <c r="VCT814" s="201"/>
      <c r="VCU814" s="201"/>
      <c r="VCV814" s="201"/>
      <c r="VCW814" s="201"/>
      <c r="VCX814" s="201"/>
      <c r="VCY814" s="201"/>
      <c r="VCZ814" s="201"/>
      <c r="VDA814" s="201"/>
      <c r="VDB814" s="201"/>
      <c r="VDC814" s="201"/>
      <c r="VDD814" s="201"/>
      <c r="VDE814" s="201"/>
      <c r="VDF814" s="201"/>
      <c r="VDG814" s="201"/>
      <c r="VDH814" s="201"/>
      <c r="VDI814" s="201"/>
      <c r="VDJ814" s="201"/>
      <c r="VDK814" s="201"/>
      <c r="VDL814" s="201"/>
      <c r="VDM814" s="201"/>
      <c r="VDN814" s="201"/>
      <c r="VDO814" s="201"/>
      <c r="VDP814" s="201"/>
      <c r="VDQ814" s="201"/>
      <c r="VDR814" s="201"/>
      <c r="VDS814" s="201"/>
      <c r="VDT814" s="201"/>
      <c r="VDU814" s="201"/>
      <c r="VDV814" s="201"/>
      <c r="VDW814" s="201"/>
      <c r="VDX814" s="201"/>
      <c r="VDY814" s="201"/>
      <c r="VDZ814" s="201"/>
      <c r="VEA814" s="201"/>
      <c r="VEB814" s="201"/>
      <c r="VEC814" s="201"/>
      <c r="VED814" s="201"/>
      <c r="VEE814" s="201"/>
      <c r="VEF814" s="201"/>
      <c r="VEG814" s="201"/>
      <c r="VEH814" s="201"/>
      <c r="VEI814" s="201"/>
      <c r="VEJ814" s="201"/>
      <c r="VEK814" s="201"/>
      <c r="VEL814" s="201"/>
      <c r="VEM814" s="201"/>
      <c r="VEN814" s="201"/>
      <c r="VEO814" s="201"/>
      <c r="VEP814" s="201"/>
      <c r="VEQ814" s="201"/>
      <c r="VER814" s="201"/>
      <c r="VES814" s="201"/>
      <c r="VET814" s="201"/>
      <c r="VEU814" s="201"/>
      <c r="VEV814" s="201"/>
      <c r="VEW814" s="201"/>
      <c r="VEX814" s="201"/>
      <c r="VEY814" s="201"/>
      <c r="VEZ814" s="201"/>
      <c r="VFA814" s="201"/>
      <c r="VFB814" s="201"/>
      <c r="VFC814" s="201"/>
      <c r="VFD814" s="201"/>
      <c r="VFE814" s="201"/>
      <c r="VFF814" s="201"/>
      <c r="VFG814" s="201"/>
      <c r="VFH814" s="201"/>
      <c r="VFI814" s="201"/>
      <c r="VFJ814" s="201"/>
      <c r="VFK814" s="201"/>
      <c r="VFL814" s="201"/>
      <c r="VFM814" s="201"/>
      <c r="VFN814" s="201"/>
      <c r="VFO814" s="201"/>
      <c r="VFP814" s="201"/>
      <c r="VFQ814" s="201"/>
      <c r="VFR814" s="201"/>
      <c r="VFS814" s="201"/>
      <c r="VFT814" s="201"/>
      <c r="VFU814" s="201"/>
      <c r="VFV814" s="201"/>
      <c r="VFW814" s="201"/>
      <c r="VFX814" s="201"/>
      <c r="VFY814" s="201"/>
      <c r="VFZ814" s="201"/>
      <c r="VGA814" s="201"/>
      <c r="VGB814" s="201"/>
      <c r="VGC814" s="201"/>
      <c r="VGD814" s="201"/>
      <c r="VGE814" s="201"/>
      <c r="VGF814" s="201"/>
      <c r="VGG814" s="201"/>
      <c r="VGH814" s="201"/>
      <c r="VGI814" s="201"/>
      <c r="VGJ814" s="201"/>
      <c r="VGK814" s="201"/>
      <c r="VGL814" s="201"/>
      <c r="VGM814" s="201"/>
      <c r="VGN814" s="201"/>
      <c r="VGO814" s="201"/>
      <c r="VGP814" s="201"/>
      <c r="VGQ814" s="201"/>
      <c r="VGR814" s="201"/>
      <c r="VGS814" s="201"/>
      <c r="VGT814" s="201"/>
      <c r="VGU814" s="201"/>
      <c r="VGV814" s="201"/>
      <c r="VGW814" s="201"/>
      <c r="VGX814" s="201"/>
      <c r="VGY814" s="201"/>
      <c r="VGZ814" s="201"/>
      <c r="VHA814" s="201"/>
      <c r="VHB814" s="201"/>
      <c r="VHC814" s="201"/>
      <c r="VHD814" s="201"/>
      <c r="VHE814" s="201"/>
      <c r="VHF814" s="201"/>
      <c r="VHG814" s="201"/>
      <c r="VHH814" s="201"/>
      <c r="VHI814" s="201"/>
      <c r="VHJ814" s="201"/>
      <c r="VHK814" s="201"/>
      <c r="VHL814" s="201"/>
      <c r="VHM814" s="201"/>
      <c r="VHN814" s="201"/>
      <c r="VHO814" s="201"/>
      <c r="VHP814" s="201"/>
      <c r="VHQ814" s="201"/>
      <c r="VHR814" s="201"/>
      <c r="VHS814" s="201"/>
      <c r="VHT814" s="201"/>
      <c r="VHU814" s="201"/>
      <c r="VHV814" s="201"/>
      <c r="VHW814" s="201"/>
      <c r="VHX814" s="201"/>
      <c r="VHY814" s="201"/>
      <c r="VHZ814" s="201"/>
      <c r="VIA814" s="201"/>
      <c r="VIB814" s="201"/>
      <c r="VIC814" s="201"/>
      <c r="VID814" s="201"/>
      <c r="VIE814" s="201"/>
      <c r="VIF814" s="201"/>
      <c r="VIG814" s="201"/>
      <c r="VIH814" s="201"/>
      <c r="VII814" s="201"/>
      <c r="VIJ814" s="201"/>
      <c r="VIK814" s="201"/>
      <c r="VIL814" s="201"/>
      <c r="VIM814" s="201"/>
      <c r="VIN814" s="201"/>
      <c r="VIO814" s="201"/>
      <c r="VIP814" s="201"/>
      <c r="VIQ814" s="201"/>
      <c r="VIR814" s="201"/>
      <c r="VIS814" s="201"/>
      <c r="VIT814" s="201"/>
      <c r="VIU814" s="201"/>
      <c r="VIV814" s="201"/>
      <c r="VIW814" s="201"/>
      <c r="VIX814" s="201"/>
      <c r="VIY814" s="201"/>
      <c r="VIZ814" s="201"/>
      <c r="VJA814" s="201"/>
      <c r="VJB814" s="201"/>
      <c r="VJC814" s="201"/>
      <c r="VJD814" s="201"/>
      <c r="VJE814" s="201"/>
      <c r="VJF814" s="201"/>
      <c r="VJG814" s="201"/>
      <c r="VJH814" s="201"/>
      <c r="VJI814" s="201"/>
      <c r="VJJ814" s="201"/>
      <c r="VJK814" s="201"/>
      <c r="VJL814" s="201"/>
      <c r="VJM814" s="201"/>
      <c r="VJN814" s="201"/>
      <c r="VJO814" s="201"/>
      <c r="VJP814" s="201"/>
      <c r="VJQ814" s="201"/>
      <c r="VJR814" s="201"/>
      <c r="VJS814" s="201"/>
      <c r="VJT814" s="201"/>
      <c r="VJU814" s="201"/>
      <c r="VJV814" s="201"/>
      <c r="VJW814" s="201"/>
      <c r="VJX814" s="201"/>
      <c r="VJY814" s="201"/>
      <c r="VJZ814" s="201"/>
      <c r="VKA814" s="201"/>
      <c r="VKB814" s="201"/>
      <c r="VKC814" s="201"/>
      <c r="VKD814" s="201"/>
      <c r="VKE814" s="201"/>
      <c r="VKF814" s="201"/>
      <c r="VKG814" s="201"/>
      <c r="VKH814" s="201"/>
      <c r="VKI814" s="201"/>
      <c r="VKJ814" s="201"/>
      <c r="VKK814" s="201"/>
      <c r="VKL814" s="201"/>
      <c r="VKM814" s="201"/>
      <c r="VKN814" s="201"/>
      <c r="VKO814" s="201"/>
      <c r="VKP814" s="201"/>
      <c r="VKQ814" s="201"/>
      <c r="VKR814" s="201"/>
      <c r="VKS814" s="201"/>
      <c r="VKT814" s="201"/>
      <c r="VKU814" s="201"/>
      <c r="VKV814" s="201"/>
      <c r="VKW814" s="201"/>
      <c r="VKX814" s="201"/>
      <c r="VKY814" s="201"/>
      <c r="VKZ814" s="201"/>
      <c r="VLA814" s="201"/>
      <c r="VLB814" s="201"/>
      <c r="VLC814" s="201"/>
      <c r="VLD814" s="201"/>
      <c r="VLE814" s="201"/>
      <c r="VLF814" s="201"/>
      <c r="VLG814" s="201"/>
      <c r="VLH814" s="201"/>
      <c r="VLI814" s="201"/>
      <c r="VLJ814" s="201"/>
      <c r="VLK814" s="201"/>
      <c r="VLL814" s="201"/>
      <c r="VLM814" s="201"/>
      <c r="VLN814" s="201"/>
      <c r="VLO814" s="201"/>
      <c r="VLP814" s="201"/>
      <c r="VLQ814" s="201"/>
      <c r="VLR814" s="201"/>
      <c r="VLS814" s="201"/>
      <c r="VLT814" s="201"/>
      <c r="VLU814" s="201"/>
      <c r="VLV814" s="201"/>
      <c r="VLW814" s="201"/>
      <c r="VLX814" s="201"/>
      <c r="VLY814" s="201"/>
      <c r="VLZ814" s="201"/>
      <c r="VMA814" s="201"/>
      <c r="VMB814" s="201"/>
      <c r="VMC814" s="201"/>
      <c r="VMD814" s="201"/>
      <c r="VME814" s="201"/>
      <c r="VMF814" s="201"/>
      <c r="VMG814" s="201"/>
      <c r="VMH814" s="201"/>
      <c r="VMI814" s="201"/>
      <c r="VMJ814" s="201"/>
      <c r="VMK814" s="201"/>
      <c r="VML814" s="201"/>
      <c r="VMM814" s="201"/>
      <c r="VMN814" s="201"/>
      <c r="VMO814" s="201"/>
      <c r="VMP814" s="201"/>
      <c r="VMQ814" s="201"/>
      <c r="VMR814" s="201"/>
      <c r="VMS814" s="201"/>
      <c r="VMT814" s="201"/>
      <c r="VMU814" s="201"/>
      <c r="VMV814" s="201"/>
      <c r="VMW814" s="201"/>
      <c r="VMX814" s="201"/>
      <c r="VMY814" s="201"/>
      <c r="VMZ814" s="201"/>
      <c r="VNA814" s="201"/>
      <c r="VNB814" s="201"/>
      <c r="VNC814" s="201"/>
      <c r="VND814" s="201"/>
      <c r="VNE814" s="201"/>
      <c r="VNF814" s="201"/>
      <c r="VNG814" s="201"/>
      <c r="VNH814" s="201"/>
      <c r="VNI814" s="201"/>
      <c r="VNJ814" s="201"/>
      <c r="VNK814" s="201"/>
      <c r="VNL814" s="201"/>
      <c r="VNM814" s="201"/>
      <c r="VNN814" s="201"/>
      <c r="VNO814" s="201"/>
      <c r="VNP814" s="201"/>
      <c r="VNQ814" s="201"/>
      <c r="VNR814" s="201"/>
      <c r="VNS814" s="201"/>
      <c r="VNT814" s="201"/>
      <c r="VNU814" s="201"/>
      <c r="VNV814" s="201"/>
      <c r="VNW814" s="201"/>
      <c r="VNX814" s="201"/>
      <c r="VNY814" s="201"/>
      <c r="VNZ814" s="201"/>
      <c r="VOA814" s="201"/>
      <c r="VOB814" s="201"/>
      <c r="VOC814" s="201"/>
      <c r="VOD814" s="201"/>
      <c r="VOE814" s="201"/>
      <c r="VOF814" s="201"/>
      <c r="VOG814" s="201"/>
      <c r="VOH814" s="201"/>
      <c r="VOI814" s="201"/>
      <c r="VOJ814" s="201"/>
      <c r="VOK814" s="201"/>
      <c r="VOL814" s="201"/>
      <c r="VOM814" s="201"/>
      <c r="VON814" s="201"/>
      <c r="VOO814" s="201"/>
      <c r="VOP814" s="201"/>
      <c r="VOQ814" s="201"/>
      <c r="VOR814" s="201"/>
      <c r="VOS814" s="201"/>
      <c r="VOT814" s="201"/>
      <c r="VOU814" s="201"/>
      <c r="VOV814" s="201"/>
      <c r="VOW814" s="201"/>
      <c r="VOX814" s="201"/>
      <c r="VOY814" s="201"/>
      <c r="VOZ814" s="201"/>
      <c r="VPA814" s="201"/>
      <c r="VPB814" s="201"/>
      <c r="VPC814" s="201"/>
      <c r="VPD814" s="201"/>
      <c r="VPE814" s="201"/>
      <c r="VPF814" s="201"/>
      <c r="VPG814" s="201"/>
      <c r="VPH814" s="201"/>
      <c r="VPI814" s="201"/>
      <c r="VPJ814" s="201"/>
      <c r="VPK814" s="201"/>
      <c r="VPL814" s="201"/>
      <c r="VPM814" s="201"/>
      <c r="VPN814" s="201"/>
      <c r="VPO814" s="201"/>
      <c r="VPP814" s="201"/>
      <c r="VPQ814" s="201"/>
      <c r="VPR814" s="201"/>
      <c r="VPS814" s="201"/>
      <c r="VPT814" s="201"/>
      <c r="VPU814" s="201"/>
      <c r="VPV814" s="201"/>
      <c r="VPW814" s="201"/>
      <c r="VPX814" s="201"/>
      <c r="VPY814" s="201"/>
      <c r="VPZ814" s="201"/>
      <c r="VQA814" s="201"/>
      <c r="VQB814" s="201"/>
      <c r="VQC814" s="201"/>
      <c r="VQD814" s="201"/>
      <c r="VQE814" s="201"/>
      <c r="VQF814" s="201"/>
      <c r="VQG814" s="201"/>
      <c r="VQH814" s="201"/>
      <c r="VQI814" s="201"/>
      <c r="VQJ814" s="201"/>
      <c r="VQK814" s="201"/>
      <c r="VQL814" s="201"/>
      <c r="VQM814" s="201"/>
      <c r="VQN814" s="201"/>
      <c r="VQO814" s="201"/>
      <c r="VQP814" s="201"/>
      <c r="VQQ814" s="201"/>
      <c r="VQR814" s="201"/>
      <c r="VQS814" s="201"/>
      <c r="VQT814" s="201"/>
      <c r="VQU814" s="201"/>
      <c r="VQV814" s="201"/>
      <c r="VQW814" s="201"/>
      <c r="VQX814" s="201"/>
      <c r="VQY814" s="201"/>
      <c r="VQZ814" s="201"/>
      <c r="VRA814" s="201"/>
      <c r="VRB814" s="201"/>
      <c r="VRC814" s="201"/>
      <c r="VRD814" s="201"/>
      <c r="VRE814" s="201"/>
      <c r="VRF814" s="201"/>
      <c r="VRG814" s="201"/>
      <c r="VRH814" s="201"/>
      <c r="VRI814" s="201"/>
      <c r="VRJ814" s="201"/>
      <c r="VRK814" s="201"/>
      <c r="VRL814" s="201"/>
      <c r="VRM814" s="201"/>
      <c r="VRN814" s="201"/>
      <c r="VRO814" s="201"/>
      <c r="VRP814" s="201"/>
      <c r="VRQ814" s="201"/>
      <c r="VRR814" s="201"/>
      <c r="VRS814" s="201"/>
      <c r="VRT814" s="201"/>
      <c r="VRU814" s="201"/>
      <c r="VRV814" s="201"/>
      <c r="VRW814" s="201"/>
      <c r="VRX814" s="201"/>
      <c r="VRY814" s="201"/>
      <c r="VRZ814" s="201"/>
      <c r="VSA814" s="201"/>
      <c r="VSB814" s="201"/>
      <c r="VSC814" s="201"/>
      <c r="VSD814" s="201"/>
      <c r="VSE814" s="201"/>
      <c r="VSF814" s="201"/>
      <c r="VSG814" s="201"/>
      <c r="VSH814" s="201"/>
      <c r="VSI814" s="201"/>
      <c r="VSJ814" s="201"/>
      <c r="VSK814" s="201"/>
      <c r="VSL814" s="201"/>
      <c r="VSM814" s="201"/>
      <c r="VSN814" s="201"/>
      <c r="VSO814" s="201"/>
      <c r="VSP814" s="201"/>
      <c r="VSQ814" s="201"/>
      <c r="VSR814" s="201"/>
      <c r="VSS814" s="201"/>
      <c r="VST814" s="201"/>
      <c r="VSU814" s="201"/>
      <c r="VSV814" s="201"/>
      <c r="VSW814" s="201"/>
      <c r="VSX814" s="201"/>
      <c r="VSY814" s="201"/>
      <c r="VSZ814" s="201"/>
      <c r="VTA814" s="201"/>
      <c r="VTB814" s="201"/>
      <c r="VTC814" s="201"/>
      <c r="VTD814" s="201"/>
      <c r="VTE814" s="201"/>
      <c r="VTF814" s="201"/>
      <c r="VTG814" s="201"/>
      <c r="VTH814" s="201"/>
      <c r="VTI814" s="201"/>
      <c r="VTJ814" s="201"/>
      <c r="VTK814" s="201"/>
      <c r="VTL814" s="201"/>
      <c r="VTM814" s="201"/>
      <c r="VTN814" s="201"/>
      <c r="VTO814" s="201"/>
      <c r="VTP814" s="201"/>
      <c r="VTQ814" s="201"/>
      <c r="VTR814" s="201"/>
      <c r="VTS814" s="201"/>
      <c r="VTT814" s="201"/>
      <c r="VTU814" s="201"/>
      <c r="VTV814" s="201"/>
      <c r="VTW814" s="201"/>
      <c r="VTX814" s="201"/>
      <c r="VTY814" s="201"/>
      <c r="VTZ814" s="201"/>
      <c r="VUA814" s="201"/>
      <c r="VUB814" s="201"/>
      <c r="VUC814" s="201"/>
      <c r="VUD814" s="201"/>
      <c r="VUE814" s="201"/>
      <c r="VUF814" s="201"/>
      <c r="VUG814" s="201"/>
      <c r="VUH814" s="201"/>
      <c r="VUI814" s="201"/>
      <c r="VUJ814" s="201"/>
      <c r="VUK814" s="201"/>
      <c r="VUL814" s="201"/>
      <c r="VUM814" s="201"/>
      <c r="VUN814" s="201"/>
      <c r="VUO814" s="201"/>
      <c r="VUP814" s="201"/>
      <c r="VUQ814" s="201"/>
      <c r="VUR814" s="201"/>
      <c r="VUS814" s="201"/>
      <c r="VUT814" s="201"/>
      <c r="VUU814" s="201"/>
      <c r="VUV814" s="201"/>
      <c r="VUW814" s="201"/>
      <c r="VUX814" s="201"/>
      <c r="VUY814" s="201"/>
      <c r="VUZ814" s="201"/>
      <c r="VVA814" s="201"/>
      <c r="VVB814" s="201"/>
      <c r="VVC814" s="201"/>
      <c r="VVD814" s="201"/>
      <c r="VVE814" s="201"/>
      <c r="VVF814" s="201"/>
      <c r="VVG814" s="201"/>
      <c r="VVH814" s="201"/>
      <c r="VVI814" s="201"/>
      <c r="VVJ814" s="201"/>
      <c r="VVK814" s="201"/>
      <c r="VVL814" s="201"/>
      <c r="VVM814" s="201"/>
      <c r="VVN814" s="201"/>
      <c r="VVO814" s="201"/>
      <c r="VVP814" s="201"/>
      <c r="VVQ814" s="201"/>
      <c r="VVR814" s="201"/>
      <c r="VVS814" s="201"/>
      <c r="VVT814" s="201"/>
      <c r="VVU814" s="201"/>
      <c r="VVV814" s="201"/>
      <c r="VVW814" s="201"/>
      <c r="VVX814" s="201"/>
      <c r="VVY814" s="201"/>
      <c r="VVZ814" s="201"/>
      <c r="VWA814" s="201"/>
      <c r="VWB814" s="201"/>
      <c r="VWC814" s="201"/>
      <c r="VWD814" s="201"/>
      <c r="VWE814" s="201"/>
      <c r="VWF814" s="201"/>
      <c r="VWG814" s="201"/>
      <c r="VWH814" s="201"/>
      <c r="VWI814" s="201"/>
      <c r="VWJ814" s="201"/>
      <c r="VWK814" s="201"/>
      <c r="VWL814" s="201"/>
      <c r="VWM814" s="201"/>
      <c r="VWN814" s="201"/>
      <c r="VWO814" s="201"/>
      <c r="VWP814" s="201"/>
      <c r="VWQ814" s="201"/>
      <c r="VWR814" s="201"/>
      <c r="VWS814" s="201"/>
      <c r="VWT814" s="201"/>
      <c r="VWU814" s="201"/>
      <c r="VWV814" s="201"/>
      <c r="VWW814" s="201"/>
      <c r="VWX814" s="201"/>
      <c r="VWY814" s="201"/>
      <c r="VWZ814" s="201"/>
      <c r="VXA814" s="201"/>
      <c r="VXB814" s="201"/>
      <c r="VXC814" s="201"/>
      <c r="VXD814" s="201"/>
      <c r="VXE814" s="201"/>
      <c r="VXF814" s="201"/>
      <c r="VXG814" s="201"/>
      <c r="VXH814" s="201"/>
      <c r="VXI814" s="201"/>
      <c r="VXJ814" s="201"/>
      <c r="VXK814" s="201"/>
      <c r="VXL814" s="201"/>
      <c r="VXM814" s="201"/>
      <c r="VXN814" s="201"/>
      <c r="VXO814" s="201"/>
      <c r="VXP814" s="201"/>
      <c r="VXQ814" s="201"/>
      <c r="VXR814" s="201"/>
      <c r="VXS814" s="201"/>
      <c r="VXT814" s="201"/>
      <c r="VXU814" s="201"/>
      <c r="VXV814" s="201"/>
      <c r="VXW814" s="201"/>
      <c r="VXX814" s="201"/>
      <c r="VXY814" s="201"/>
      <c r="VXZ814" s="201"/>
      <c r="VYA814" s="201"/>
      <c r="VYB814" s="201"/>
      <c r="VYC814" s="201"/>
      <c r="VYD814" s="201"/>
      <c r="VYE814" s="201"/>
      <c r="VYF814" s="201"/>
      <c r="VYG814" s="201"/>
      <c r="VYH814" s="201"/>
      <c r="VYI814" s="201"/>
      <c r="VYJ814" s="201"/>
      <c r="VYK814" s="201"/>
      <c r="VYL814" s="201"/>
      <c r="VYM814" s="201"/>
      <c r="VYN814" s="201"/>
      <c r="VYO814" s="201"/>
      <c r="VYP814" s="201"/>
      <c r="VYQ814" s="201"/>
      <c r="VYR814" s="201"/>
      <c r="VYS814" s="201"/>
      <c r="VYT814" s="201"/>
      <c r="VYU814" s="201"/>
      <c r="VYV814" s="201"/>
      <c r="VYW814" s="201"/>
      <c r="VYX814" s="201"/>
      <c r="VYY814" s="201"/>
      <c r="VYZ814" s="201"/>
      <c r="VZA814" s="201"/>
      <c r="VZB814" s="201"/>
      <c r="VZC814" s="201"/>
      <c r="VZD814" s="201"/>
      <c r="VZE814" s="201"/>
      <c r="VZF814" s="201"/>
      <c r="VZG814" s="201"/>
      <c r="VZH814" s="201"/>
      <c r="VZI814" s="201"/>
      <c r="VZJ814" s="201"/>
      <c r="VZK814" s="201"/>
      <c r="VZL814" s="201"/>
      <c r="VZM814" s="201"/>
      <c r="VZN814" s="201"/>
      <c r="VZO814" s="201"/>
      <c r="VZP814" s="201"/>
      <c r="VZQ814" s="201"/>
      <c r="VZR814" s="201"/>
      <c r="VZS814" s="201"/>
      <c r="VZT814" s="201"/>
      <c r="VZU814" s="201"/>
      <c r="VZV814" s="201"/>
      <c r="VZW814" s="201"/>
      <c r="VZX814" s="201"/>
      <c r="VZY814" s="201"/>
      <c r="VZZ814" s="201"/>
      <c r="WAA814" s="201"/>
      <c r="WAB814" s="201"/>
      <c r="WAC814" s="201"/>
      <c r="WAD814" s="201"/>
      <c r="WAE814" s="201"/>
      <c r="WAF814" s="201"/>
      <c r="WAG814" s="201"/>
      <c r="WAH814" s="201"/>
      <c r="WAI814" s="201"/>
      <c r="WAJ814" s="201"/>
      <c r="WAK814" s="201"/>
      <c r="WAL814" s="201"/>
      <c r="WAM814" s="201"/>
      <c r="WAN814" s="201"/>
      <c r="WAO814" s="201"/>
      <c r="WAP814" s="201"/>
      <c r="WAQ814" s="201"/>
      <c r="WAR814" s="201"/>
      <c r="WAS814" s="201"/>
      <c r="WAT814" s="201"/>
      <c r="WAU814" s="201"/>
      <c r="WAV814" s="201"/>
      <c r="WAW814" s="201"/>
      <c r="WAX814" s="201"/>
      <c r="WAY814" s="201"/>
      <c r="WAZ814" s="201"/>
      <c r="WBA814" s="201"/>
      <c r="WBB814" s="201"/>
      <c r="WBC814" s="201"/>
      <c r="WBD814" s="201"/>
      <c r="WBE814" s="201"/>
      <c r="WBF814" s="201"/>
      <c r="WBG814" s="201"/>
      <c r="WBH814" s="201"/>
      <c r="WBI814" s="201"/>
      <c r="WBJ814" s="201"/>
      <c r="WBK814" s="201"/>
      <c r="WBL814" s="201"/>
      <c r="WBM814" s="201"/>
      <c r="WBN814" s="201"/>
      <c r="WBO814" s="201"/>
      <c r="WBP814" s="201"/>
      <c r="WBQ814" s="201"/>
      <c r="WBR814" s="201"/>
      <c r="WBS814" s="201"/>
      <c r="WBT814" s="201"/>
      <c r="WBU814" s="201"/>
      <c r="WBV814" s="201"/>
      <c r="WBW814" s="201"/>
      <c r="WBX814" s="201"/>
      <c r="WBY814" s="201"/>
      <c r="WBZ814" s="201"/>
      <c r="WCA814" s="201"/>
      <c r="WCB814" s="201"/>
      <c r="WCC814" s="201"/>
      <c r="WCD814" s="201"/>
      <c r="WCE814" s="201"/>
      <c r="WCF814" s="201"/>
      <c r="WCG814" s="201"/>
      <c r="WCH814" s="201"/>
      <c r="WCI814" s="201"/>
      <c r="WCJ814" s="201"/>
      <c r="WCK814" s="201"/>
      <c r="WCL814" s="201"/>
      <c r="WCM814" s="201"/>
      <c r="WCN814" s="201"/>
      <c r="WCO814" s="201"/>
      <c r="WCP814" s="201"/>
      <c r="WCQ814" s="201"/>
      <c r="WCR814" s="201"/>
      <c r="WCS814" s="201"/>
      <c r="WCT814" s="201"/>
      <c r="WCU814" s="201"/>
      <c r="WCV814" s="201"/>
      <c r="WCW814" s="201"/>
      <c r="WCX814" s="201"/>
      <c r="WCY814" s="201"/>
      <c r="WCZ814" s="201"/>
      <c r="WDA814" s="201"/>
      <c r="WDB814" s="201"/>
      <c r="WDC814" s="201"/>
      <c r="WDD814" s="201"/>
      <c r="WDE814" s="201"/>
      <c r="WDF814" s="201"/>
      <c r="WDG814" s="201"/>
      <c r="WDH814" s="201"/>
      <c r="WDI814" s="201"/>
      <c r="WDJ814" s="201"/>
      <c r="WDK814" s="201"/>
      <c r="WDL814" s="201"/>
      <c r="WDM814" s="201"/>
      <c r="WDN814" s="201"/>
      <c r="WDO814" s="201"/>
      <c r="WDP814" s="201"/>
      <c r="WDQ814" s="201"/>
      <c r="WDR814" s="201"/>
      <c r="WDS814" s="201"/>
      <c r="WDT814" s="201"/>
      <c r="WDU814" s="201"/>
      <c r="WDV814" s="201"/>
      <c r="WDW814" s="201"/>
      <c r="WDX814" s="201"/>
      <c r="WDY814" s="201"/>
      <c r="WDZ814" s="201"/>
      <c r="WEA814" s="201"/>
      <c r="WEB814" s="201"/>
      <c r="WEC814" s="201"/>
      <c r="WED814" s="201"/>
      <c r="WEE814" s="201"/>
      <c r="WEF814" s="201"/>
      <c r="WEG814" s="201"/>
      <c r="WEH814" s="201"/>
      <c r="WEI814" s="201"/>
      <c r="WEJ814" s="201"/>
      <c r="WEK814" s="201"/>
      <c r="WEL814" s="201"/>
      <c r="WEM814" s="201"/>
      <c r="WEN814" s="201"/>
      <c r="WEO814" s="201"/>
      <c r="WEP814" s="201"/>
      <c r="WEQ814" s="201"/>
      <c r="WER814" s="201"/>
      <c r="WES814" s="201"/>
      <c r="WET814" s="201"/>
      <c r="WEU814" s="201"/>
      <c r="WEV814" s="201"/>
      <c r="WEW814" s="201"/>
      <c r="WEX814" s="201"/>
      <c r="WEY814" s="201"/>
      <c r="WEZ814" s="201"/>
      <c r="WFA814" s="201"/>
      <c r="WFB814" s="201"/>
      <c r="WFC814" s="201"/>
      <c r="WFD814" s="201"/>
      <c r="WFE814" s="201"/>
      <c r="WFF814" s="201"/>
      <c r="WFG814" s="201"/>
      <c r="WFH814" s="201"/>
      <c r="WFI814" s="201"/>
      <c r="WFJ814" s="201"/>
      <c r="WFK814" s="201"/>
      <c r="WFL814" s="201"/>
      <c r="WFM814" s="201"/>
      <c r="WFN814" s="201"/>
      <c r="WFO814" s="201"/>
      <c r="WFP814" s="201"/>
      <c r="WFQ814" s="201"/>
      <c r="WFR814" s="201"/>
      <c r="WFS814" s="201"/>
      <c r="WFT814" s="201"/>
      <c r="WFU814" s="201"/>
      <c r="WFV814" s="201"/>
      <c r="WFW814" s="201"/>
      <c r="WFX814" s="201"/>
      <c r="WFY814" s="201"/>
      <c r="WFZ814" s="201"/>
      <c r="WGA814" s="201"/>
      <c r="WGB814" s="201"/>
      <c r="WGC814" s="201"/>
      <c r="WGD814" s="201"/>
      <c r="WGE814" s="201"/>
      <c r="WGF814" s="201"/>
      <c r="WGG814" s="201"/>
      <c r="WGH814" s="201"/>
      <c r="WGI814" s="201"/>
      <c r="WGJ814" s="201"/>
      <c r="WGK814" s="201"/>
      <c r="WGL814" s="201"/>
      <c r="WGM814" s="201"/>
      <c r="WGN814" s="201"/>
      <c r="WGO814" s="201"/>
      <c r="WGP814" s="201"/>
      <c r="WGQ814" s="201"/>
      <c r="WGR814" s="201"/>
      <c r="WGS814" s="201"/>
      <c r="WGT814" s="201"/>
      <c r="WGU814" s="201"/>
      <c r="WGV814" s="201"/>
      <c r="WGW814" s="201"/>
      <c r="WGX814" s="201"/>
      <c r="WGY814" s="201"/>
      <c r="WGZ814" s="201"/>
      <c r="WHA814" s="201"/>
      <c r="WHB814" s="201"/>
      <c r="WHC814" s="201"/>
      <c r="WHD814" s="201"/>
      <c r="WHE814" s="201"/>
      <c r="WHF814" s="201"/>
      <c r="WHG814" s="201"/>
      <c r="WHH814" s="201"/>
      <c r="WHI814" s="201"/>
      <c r="WHJ814" s="201"/>
      <c r="WHK814" s="201"/>
      <c r="WHL814" s="201"/>
      <c r="WHM814" s="201"/>
      <c r="WHN814" s="201"/>
      <c r="WHO814" s="201"/>
      <c r="WHP814" s="201"/>
      <c r="WHQ814" s="201"/>
      <c r="WHR814" s="201"/>
      <c r="WHS814" s="201"/>
      <c r="WHT814" s="201"/>
      <c r="WHU814" s="201"/>
      <c r="WHV814" s="201"/>
      <c r="WHW814" s="201"/>
      <c r="WHX814" s="201"/>
      <c r="WHY814" s="201"/>
      <c r="WHZ814" s="201"/>
      <c r="WIA814" s="201"/>
      <c r="WIB814" s="201"/>
      <c r="WIC814" s="201"/>
      <c r="WID814" s="201"/>
      <c r="WIE814" s="201"/>
      <c r="WIF814" s="201"/>
      <c r="WIG814" s="201"/>
      <c r="WIH814" s="201"/>
      <c r="WII814" s="201"/>
      <c r="WIJ814" s="201"/>
      <c r="WIK814" s="201"/>
      <c r="WIL814" s="201"/>
      <c r="WIM814" s="201"/>
      <c r="WIN814" s="201"/>
      <c r="WIO814" s="201"/>
      <c r="WIP814" s="201"/>
      <c r="WIQ814" s="201"/>
      <c r="WIR814" s="201"/>
      <c r="WIS814" s="201"/>
      <c r="WIT814" s="201"/>
      <c r="WIU814" s="201"/>
      <c r="WIV814" s="201"/>
      <c r="WIW814" s="201"/>
      <c r="WIX814" s="201"/>
      <c r="WIY814" s="201"/>
      <c r="WIZ814" s="201"/>
      <c r="WJA814" s="201"/>
      <c r="WJB814" s="201"/>
      <c r="WJC814" s="201"/>
      <c r="WJD814" s="201"/>
      <c r="WJE814" s="201"/>
      <c r="WJF814" s="201"/>
      <c r="WJG814" s="201"/>
      <c r="WJH814" s="201"/>
      <c r="WJI814" s="201"/>
      <c r="WJJ814" s="201"/>
      <c r="WJK814" s="201"/>
      <c r="WJL814" s="201"/>
      <c r="WJM814" s="201"/>
      <c r="WJN814" s="201"/>
      <c r="WJO814" s="201"/>
      <c r="WJP814" s="201"/>
      <c r="WJQ814" s="201"/>
      <c r="WJR814" s="201"/>
      <c r="WJS814" s="201"/>
      <c r="WJT814" s="201"/>
      <c r="WJU814" s="201"/>
      <c r="WJV814" s="201"/>
      <c r="WJW814" s="201"/>
      <c r="WJX814" s="201"/>
      <c r="WJY814" s="201"/>
      <c r="WJZ814" s="201"/>
      <c r="WKA814" s="201"/>
      <c r="WKB814" s="201"/>
      <c r="WKC814" s="201"/>
      <c r="WKD814" s="201"/>
      <c r="WKE814" s="201"/>
      <c r="WKF814" s="201"/>
      <c r="WKG814" s="201"/>
      <c r="WKH814" s="201"/>
      <c r="WKI814" s="201"/>
      <c r="WKJ814" s="201"/>
      <c r="WKK814" s="201"/>
      <c r="WKL814" s="201"/>
      <c r="WKM814" s="201"/>
      <c r="WKN814" s="201"/>
      <c r="WKO814" s="201"/>
      <c r="WKP814" s="201"/>
      <c r="WKQ814" s="201"/>
      <c r="WKR814" s="201"/>
      <c r="WKS814" s="201"/>
      <c r="WKT814" s="201"/>
      <c r="WKU814" s="201"/>
      <c r="WKV814" s="201"/>
      <c r="WKW814" s="201"/>
      <c r="WKX814" s="201"/>
      <c r="WKY814" s="201"/>
      <c r="WKZ814" s="201"/>
      <c r="WLA814" s="201"/>
      <c r="WLB814" s="201"/>
      <c r="WLC814" s="201"/>
      <c r="WLD814" s="201"/>
      <c r="WLE814" s="201"/>
      <c r="WLF814" s="201"/>
      <c r="WLG814" s="201"/>
      <c r="WLH814" s="201"/>
      <c r="WLI814" s="201"/>
      <c r="WLJ814" s="201"/>
      <c r="WLK814" s="201"/>
      <c r="WLL814" s="201"/>
      <c r="WLM814" s="201"/>
      <c r="WLN814" s="201"/>
      <c r="WLO814" s="201"/>
      <c r="WLP814" s="201"/>
      <c r="WLQ814" s="201"/>
      <c r="WLR814" s="201"/>
      <c r="WLS814" s="201"/>
      <c r="WLT814" s="201"/>
      <c r="WLU814" s="201"/>
      <c r="WLV814" s="201"/>
      <c r="WLW814" s="201"/>
      <c r="WLX814" s="201"/>
      <c r="WLY814" s="201"/>
      <c r="WLZ814" s="201"/>
      <c r="WMA814" s="201"/>
      <c r="WMB814" s="201"/>
      <c r="WMC814" s="201"/>
      <c r="WMD814" s="201"/>
      <c r="WME814" s="201"/>
      <c r="WMF814" s="201"/>
      <c r="WMG814" s="201"/>
      <c r="WMH814" s="201"/>
      <c r="WMI814" s="201"/>
      <c r="WMJ814" s="201"/>
      <c r="WMK814" s="201"/>
      <c r="WML814" s="201"/>
      <c r="WMM814" s="201"/>
      <c r="WMN814" s="201"/>
      <c r="WMO814" s="201"/>
      <c r="WMP814" s="201"/>
      <c r="WMQ814" s="201"/>
      <c r="WMR814" s="201"/>
      <c r="WMS814" s="201"/>
      <c r="WMT814" s="201"/>
      <c r="WMU814" s="201"/>
      <c r="WMV814" s="201"/>
      <c r="WMW814" s="201"/>
      <c r="WMX814" s="201"/>
      <c r="WMY814" s="201"/>
      <c r="WMZ814" s="201"/>
      <c r="WNA814" s="201"/>
      <c r="WNB814" s="201"/>
      <c r="WNC814" s="201"/>
      <c r="WND814" s="201"/>
      <c r="WNE814" s="201"/>
      <c r="WNF814" s="201"/>
      <c r="WNG814" s="201"/>
      <c r="WNH814" s="201"/>
      <c r="WNI814" s="201"/>
      <c r="WNJ814" s="201"/>
      <c r="WNK814" s="201"/>
      <c r="WNL814" s="201"/>
      <c r="WNM814" s="201"/>
      <c r="WNN814" s="201"/>
      <c r="WNO814" s="201"/>
      <c r="WNP814" s="201"/>
      <c r="WNQ814" s="201"/>
      <c r="WNR814" s="201"/>
      <c r="WNS814" s="201"/>
      <c r="WNT814" s="201"/>
      <c r="WNU814" s="201"/>
      <c r="WNV814" s="201"/>
      <c r="WNW814" s="201"/>
      <c r="WNX814" s="201"/>
      <c r="WNY814" s="201"/>
      <c r="WNZ814" s="201"/>
      <c r="WOA814" s="201"/>
      <c r="WOB814" s="201"/>
      <c r="WOC814" s="201"/>
      <c r="WOD814" s="201"/>
      <c r="WOE814" s="201"/>
      <c r="WOF814" s="201"/>
      <c r="WOG814" s="201"/>
      <c r="WOH814" s="201"/>
      <c r="WOI814" s="201"/>
      <c r="WOJ814" s="201"/>
      <c r="WOK814" s="201"/>
      <c r="WOL814" s="201"/>
      <c r="WOM814" s="201"/>
      <c r="WON814" s="201"/>
      <c r="WOO814" s="201"/>
      <c r="WOP814" s="201"/>
      <c r="WOQ814" s="201"/>
      <c r="WOR814" s="201"/>
      <c r="WOS814" s="201"/>
      <c r="WOT814" s="201"/>
      <c r="WOU814" s="201"/>
      <c r="WOV814" s="201"/>
      <c r="WOW814" s="201"/>
      <c r="WOX814" s="201"/>
      <c r="WOY814" s="201"/>
      <c r="WOZ814" s="201"/>
      <c r="WPA814" s="201"/>
      <c r="WPB814" s="201"/>
      <c r="WPC814" s="201"/>
      <c r="WPD814" s="201"/>
      <c r="WPE814" s="201"/>
      <c r="WPF814" s="201"/>
      <c r="WPG814" s="201"/>
      <c r="WPH814" s="201"/>
      <c r="WPI814" s="201"/>
      <c r="WPJ814" s="201"/>
      <c r="WPK814" s="201"/>
      <c r="WPL814" s="201"/>
      <c r="WPM814" s="201"/>
      <c r="WPN814" s="201"/>
      <c r="WPO814" s="201"/>
      <c r="WPP814" s="201"/>
      <c r="WPQ814" s="201"/>
      <c r="WPR814" s="201"/>
      <c r="WPS814" s="201"/>
      <c r="WPT814" s="201"/>
      <c r="WPU814" s="201"/>
      <c r="WPV814" s="201"/>
      <c r="WPW814" s="201"/>
      <c r="WPX814" s="201"/>
      <c r="WPY814" s="201"/>
      <c r="WPZ814" s="201"/>
      <c r="WQA814" s="201"/>
      <c r="WQB814" s="201"/>
      <c r="WQC814" s="201"/>
      <c r="WQD814" s="201"/>
      <c r="WQE814" s="201"/>
      <c r="WQF814" s="201"/>
      <c r="WQG814" s="201"/>
      <c r="WQH814" s="201"/>
      <c r="WQI814" s="201"/>
      <c r="WQJ814" s="201"/>
      <c r="WQK814" s="201"/>
      <c r="WQL814" s="201"/>
      <c r="WQM814" s="201"/>
      <c r="WQN814" s="201"/>
      <c r="WQO814" s="201"/>
      <c r="WQP814" s="201"/>
      <c r="WQQ814" s="201"/>
      <c r="WQR814" s="201"/>
      <c r="WQS814" s="201"/>
      <c r="WQT814" s="201"/>
      <c r="WQU814" s="201"/>
      <c r="WQV814" s="201"/>
      <c r="WQW814" s="201"/>
      <c r="WQX814" s="201"/>
      <c r="WQY814" s="201"/>
      <c r="WQZ814" s="201"/>
      <c r="WRA814" s="201"/>
      <c r="WRB814" s="201"/>
      <c r="WRC814" s="201"/>
      <c r="WRD814" s="201"/>
      <c r="WRE814" s="201"/>
      <c r="WRF814" s="201"/>
      <c r="WRG814" s="201"/>
      <c r="WRH814" s="201"/>
      <c r="WRI814" s="201"/>
      <c r="WRJ814" s="201"/>
      <c r="WRK814" s="201"/>
      <c r="WRL814" s="201"/>
      <c r="WRM814" s="201"/>
      <c r="WRN814" s="201"/>
      <c r="WRO814" s="201"/>
      <c r="WRP814" s="201"/>
      <c r="WRQ814" s="201"/>
      <c r="WRR814" s="201"/>
      <c r="WRS814" s="201"/>
      <c r="WRT814" s="201"/>
      <c r="WRU814" s="201"/>
      <c r="WRV814" s="201"/>
      <c r="WRW814" s="201"/>
      <c r="WRX814" s="201"/>
      <c r="WRY814" s="201"/>
      <c r="WRZ814" s="201"/>
      <c r="WSA814" s="201"/>
      <c r="WSB814" s="201"/>
      <c r="WSC814" s="201"/>
      <c r="WSD814" s="201"/>
      <c r="WSE814" s="201"/>
      <c r="WSF814" s="201"/>
      <c r="WSG814" s="201"/>
      <c r="WSH814" s="201"/>
      <c r="WSI814" s="201"/>
      <c r="WSJ814" s="201"/>
      <c r="WSK814" s="201"/>
      <c r="WSL814" s="201"/>
      <c r="WSM814" s="201"/>
      <c r="WSN814" s="201"/>
      <c r="WSO814" s="201"/>
      <c r="WSP814" s="201"/>
      <c r="WSQ814" s="201"/>
      <c r="WSR814" s="201"/>
      <c r="WSS814" s="201"/>
      <c r="WST814" s="201"/>
      <c r="WSU814" s="201"/>
      <c r="WSV814" s="201"/>
      <c r="WSW814" s="201"/>
      <c r="WSX814" s="201"/>
      <c r="WSY814" s="201"/>
      <c r="WSZ814" s="201"/>
      <c r="WTA814" s="201"/>
      <c r="WTB814" s="201"/>
      <c r="WTC814" s="201"/>
      <c r="WTD814" s="201"/>
      <c r="WTE814" s="201"/>
      <c r="WTF814" s="201"/>
      <c r="WTG814" s="201"/>
      <c r="WTH814" s="201"/>
      <c r="WTI814" s="201"/>
      <c r="WTJ814" s="201"/>
      <c r="WTK814" s="201"/>
      <c r="WTL814" s="201"/>
      <c r="WTM814" s="201"/>
      <c r="WTN814" s="201"/>
      <c r="WTO814" s="201"/>
      <c r="WTP814" s="201"/>
      <c r="WTQ814" s="201"/>
      <c r="WTR814" s="201"/>
      <c r="WTS814" s="201"/>
      <c r="WTT814" s="201"/>
      <c r="WTU814" s="201"/>
      <c r="WTV814" s="201"/>
      <c r="WTW814" s="201"/>
      <c r="WTX814" s="201"/>
      <c r="WTY814" s="201"/>
      <c r="WTZ814" s="201"/>
      <c r="WUA814" s="201"/>
      <c r="WUB814" s="201"/>
      <c r="WUC814" s="201"/>
      <c r="WUD814" s="201"/>
      <c r="WUE814" s="201"/>
      <c r="WUF814" s="201"/>
      <c r="WUG814" s="201"/>
      <c r="WUH814" s="201"/>
      <c r="WUI814" s="201"/>
      <c r="WUJ814" s="201"/>
      <c r="WUK814" s="201"/>
      <c r="WUL814" s="201"/>
      <c r="WUM814" s="201"/>
      <c r="WUN814" s="201"/>
      <c r="WUO814" s="201"/>
      <c r="WUP814" s="201"/>
      <c r="WUQ814" s="201"/>
      <c r="WUR814" s="201"/>
      <c r="WUS814" s="201"/>
      <c r="WUT814" s="201"/>
      <c r="WUU814" s="201"/>
      <c r="WUV814" s="201"/>
      <c r="WUW814" s="201"/>
      <c r="WUX814" s="201"/>
      <c r="WUY814" s="201"/>
      <c r="WUZ814" s="201"/>
      <c r="WVA814" s="201"/>
      <c r="WVB814" s="201"/>
      <c r="WVC814" s="201"/>
      <c r="WVD814" s="201"/>
      <c r="WVE814" s="201"/>
      <c r="WVF814" s="201"/>
      <c r="WVG814" s="201"/>
      <c r="WVH814" s="201"/>
      <c r="WVI814" s="201"/>
      <c r="WVJ814" s="201"/>
      <c r="WVK814" s="201"/>
      <c r="WVL814" s="201"/>
      <c r="WVM814" s="201"/>
      <c r="WVN814" s="201"/>
      <c r="WVO814" s="201"/>
      <c r="WVP814" s="201"/>
      <c r="WVQ814" s="201"/>
      <c r="WVR814" s="201"/>
      <c r="WVS814" s="201"/>
      <c r="WVT814" s="201"/>
      <c r="WVU814" s="201"/>
      <c r="WVV814" s="201"/>
      <c r="WVW814" s="201"/>
      <c r="WVX814" s="201"/>
      <c r="WVY814" s="201"/>
      <c r="WVZ814" s="201"/>
      <c r="WWA814" s="201"/>
      <c r="WWB814" s="201"/>
      <c r="WWC814" s="201"/>
      <c r="WWD814" s="201"/>
      <c r="WWE814" s="201"/>
      <c r="WWF814" s="201"/>
      <c r="WWG814" s="201"/>
      <c r="WWH814" s="201"/>
      <c r="WWI814" s="201"/>
      <c r="WWJ814" s="201"/>
      <c r="WWK814" s="201"/>
      <c r="WWL814" s="201"/>
      <c r="WWM814" s="201"/>
      <c r="WWN814" s="201"/>
      <c r="WWO814" s="201"/>
      <c r="WWP814" s="201"/>
      <c r="WWQ814" s="201"/>
      <c r="WWR814" s="201"/>
      <c r="WWS814" s="201"/>
      <c r="WWT814" s="201"/>
      <c r="WWU814" s="201"/>
      <c r="WWV814" s="201"/>
      <c r="WWW814" s="201"/>
      <c r="WWX814" s="201"/>
      <c r="WWY814" s="201"/>
      <c r="WWZ814" s="201"/>
      <c r="WXA814" s="201"/>
      <c r="WXB814" s="201"/>
      <c r="WXC814" s="201"/>
      <c r="WXD814" s="201"/>
      <c r="WXE814" s="201"/>
      <c r="WXF814" s="201"/>
      <c r="WXG814" s="201"/>
      <c r="WXH814" s="201"/>
      <c r="WXI814" s="201"/>
      <c r="WXJ814" s="201"/>
      <c r="WXK814" s="201"/>
      <c r="WXL814" s="201"/>
      <c r="WXM814" s="201"/>
      <c r="WXN814" s="201"/>
      <c r="WXO814" s="201"/>
      <c r="WXP814" s="201"/>
      <c r="WXQ814" s="201"/>
      <c r="WXR814" s="201"/>
      <c r="WXS814" s="201"/>
      <c r="WXT814" s="201"/>
      <c r="WXU814" s="201"/>
      <c r="WXV814" s="201"/>
      <c r="WXW814" s="201"/>
      <c r="WXX814" s="201"/>
      <c r="WXY814" s="201"/>
      <c r="WXZ814" s="201"/>
      <c r="WYA814" s="201"/>
      <c r="WYB814" s="201"/>
      <c r="WYC814" s="201"/>
      <c r="WYD814" s="201"/>
      <c r="WYE814" s="201"/>
      <c r="WYF814" s="201"/>
      <c r="WYG814" s="201"/>
      <c r="WYH814" s="201"/>
      <c r="WYI814" s="201"/>
      <c r="WYJ814" s="201"/>
      <c r="WYK814" s="201"/>
      <c r="WYL814" s="201"/>
      <c r="WYM814" s="201"/>
      <c r="WYN814" s="201"/>
      <c r="WYO814" s="201"/>
      <c r="WYP814" s="201"/>
      <c r="WYQ814" s="201"/>
      <c r="WYR814" s="201"/>
      <c r="WYS814" s="201"/>
      <c r="WYT814" s="201"/>
      <c r="WYU814" s="201"/>
      <c r="WYV814" s="201"/>
      <c r="WYW814" s="201"/>
      <c r="WYX814" s="201"/>
      <c r="WYY814" s="201"/>
      <c r="WYZ814" s="201"/>
      <c r="WZA814" s="201"/>
      <c r="WZB814" s="201"/>
      <c r="WZC814" s="201"/>
      <c r="WZD814" s="201"/>
      <c r="WZE814" s="201"/>
      <c r="WZF814" s="201"/>
      <c r="WZG814" s="201"/>
      <c r="WZH814" s="201"/>
      <c r="WZI814" s="201"/>
      <c r="WZJ814" s="201"/>
      <c r="WZK814" s="201"/>
      <c r="WZL814" s="201"/>
      <c r="WZM814" s="201"/>
      <c r="WZN814" s="201"/>
      <c r="WZO814" s="201"/>
      <c r="WZP814" s="201"/>
      <c r="WZQ814" s="201"/>
      <c r="WZR814" s="201"/>
      <c r="WZS814" s="201"/>
      <c r="WZT814" s="201"/>
      <c r="WZU814" s="201"/>
      <c r="WZV814" s="201"/>
      <c r="WZW814" s="201"/>
      <c r="WZX814" s="201"/>
      <c r="WZY814" s="201"/>
      <c r="WZZ814" s="201"/>
      <c r="XAA814" s="201"/>
      <c r="XAB814" s="201"/>
      <c r="XAC814" s="201"/>
      <c r="XAD814" s="201"/>
      <c r="XAE814" s="201"/>
      <c r="XAF814" s="201"/>
      <c r="XAG814" s="201"/>
      <c r="XAH814" s="201"/>
      <c r="XAI814" s="201"/>
      <c r="XAJ814" s="201"/>
      <c r="XAK814" s="201"/>
      <c r="XAL814" s="201"/>
      <c r="XAM814" s="201"/>
      <c r="XAN814" s="201"/>
      <c r="XAO814" s="201"/>
      <c r="XAP814" s="201"/>
      <c r="XAQ814" s="201"/>
      <c r="XAR814" s="201"/>
      <c r="XAS814" s="201"/>
      <c r="XAT814" s="201"/>
      <c r="XAU814" s="201"/>
      <c r="XAV814" s="201"/>
      <c r="XAW814" s="201"/>
      <c r="XAX814" s="201"/>
      <c r="XAY814" s="201"/>
      <c r="XAZ814" s="201"/>
      <c r="XBA814" s="201"/>
      <c r="XBB814" s="201"/>
      <c r="XBC814" s="201"/>
      <c r="XBD814" s="201"/>
      <c r="XBE814" s="201"/>
      <c r="XBF814" s="201"/>
      <c r="XBG814" s="201"/>
      <c r="XBH814" s="201"/>
      <c r="XBI814" s="201"/>
      <c r="XBJ814" s="201"/>
      <c r="XBK814" s="201"/>
      <c r="XBL814" s="201"/>
      <c r="XBM814" s="201"/>
      <c r="XBN814" s="201"/>
      <c r="XBO814" s="201"/>
      <c r="XBP814" s="201"/>
      <c r="XBQ814" s="201"/>
      <c r="XBR814" s="201"/>
      <c r="XBS814" s="201"/>
      <c r="XBT814" s="201"/>
      <c r="XBU814" s="201"/>
      <c r="XBV814" s="201"/>
      <c r="XBW814" s="201"/>
      <c r="XBX814" s="201"/>
      <c r="XBY814" s="201"/>
      <c r="XBZ814" s="201"/>
      <c r="XCA814" s="201"/>
      <c r="XCB814" s="201"/>
      <c r="XCC814" s="201"/>
      <c r="XCD814" s="201"/>
      <c r="XCE814" s="201"/>
      <c r="XCF814" s="201"/>
      <c r="XCG814" s="201"/>
      <c r="XCH814" s="201"/>
      <c r="XCI814" s="201"/>
      <c r="XCJ814" s="201"/>
      <c r="XCK814" s="201"/>
      <c r="XCL814" s="201"/>
      <c r="XCM814" s="201"/>
      <c r="XCN814" s="201"/>
      <c r="XCO814" s="201"/>
      <c r="XCP814" s="201"/>
      <c r="XCQ814" s="201"/>
      <c r="XCR814" s="201"/>
      <c r="XCS814" s="201"/>
      <c r="XCT814" s="201"/>
      <c r="XCU814" s="201"/>
      <c r="XCV814" s="201"/>
      <c r="XCW814" s="201"/>
      <c r="XCX814" s="201"/>
      <c r="XCY814" s="201"/>
      <c r="XCZ814" s="201"/>
      <c r="XDA814" s="201"/>
      <c r="XDB814" s="201"/>
      <c r="XDC814" s="201"/>
      <c r="XDD814" s="201"/>
      <c r="XDE814" s="201"/>
      <c r="XDF814" s="201"/>
      <c r="XDG814" s="201"/>
      <c r="XDH814" s="201"/>
      <c r="XDI814" s="201"/>
      <c r="XDJ814" s="201"/>
      <c r="XDK814" s="201"/>
      <c r="XDL814" s="201"/>
      <c r="XDM814" s="201"/>
      <c r="XDN814" s="201"/>
      <c r="XDO814" s="201"/>
      <c r="XDP814" s="201"/>
      <c r="XDQ814" s="201"/>
      <c r="XDR814" s="201"/>
      <c r="XDS814" s="201"/>
      <c r="XDT814" s="201"/>
    </row>
    <row r="815" s="12" customFormat="1" ht="36" spans="1:23">
      <c r="A815" s="35">
        <v>806</v>
      </c>
      <c r="B815" s="36" t="s">
        <v>2449</v>
      </c>
      <c r="C815" s="36" t="s">
        <v>31</v>
      </c>
      <c r="D815" s="36" t="s">
        <v>92</v>
      </c>
      <c r="E815" s="36" t="s">
        <v>331</v>
      </c>
      <c r="F815" s="37">
        <v>44378</v>
      </c>
      <c r="G815" s="37">
        <v>44501</v>
      </c>
      <c r="H815" s="36" t="s">
        <v>2414</v>
      </c>
      <c r="I815" s="73" t="s">
        <v>2452</v>
      </c>
      <c r="J815" s="53">
        <v>40</v>
      </c>
      <c r="K815" s="53"/>
      <c r="L815" s="53">
        <v>40</v>
      </c>
      <c r="M815" s="53"/>
      <c r="N815" s="53"/>
      <c r="O815" s="53">
        <v>1</v>
      </c>
      <c r="P815" s="36">
        <v>73</v>
      </c>
      <c r="Q815" s="36">
        <v>420</v>
      </c>
      <c r="R815" s="53">
        <v>1</v>
      </c>
      <c r="S815" s="36">
        <v>73</v>
      </c>
      <c r="T815" s="36">
        <v>420</v>
      </c>
      <c r="U815" s="36" t="s">
        <v>2453</v>
      </c>
      <c r="V815" s="42" t="s">
        <v>39</v>
      </c>
      <c r="W815" s="36" t="s">
        <v>54</v>
      </c>
    </row>
    <row r="816" s="13" customFormat="1" ht="36" spans="1:23">
      <c r="A816" s="35">
        <v>807</v>
      </c>
      <c r="B816" s="36" t="s">
        <v>2454</v>
      </c>
      <c r="C816" s="36" t="s">
        <v>31</v>
      </c>
      <c r="D816" s="36" t="s">
        <v>92</v>
      </c>
      <c r="E816" s="36" t="s">
        <v>1304</v>
      </c>
      <c r="F816" s="37">
        <v>44378</v>
      </c>
      <c r="G816" s="37">
        <v>44501</v>
      </c>
      <c r="H816" s="36" t="s">
        <v>2414</v>
      </c>
      <c r="I816" s="73" t="s">
        <v>2455</v>
      </c>
      <c r="J816" s="53">
        <v>45</v>
      </c>
      <c r="K816" s="53"/>
      <c r="L816" s="53">
        <v>45</v>
      </c>
      <c r="M816" s="53"/>
      <c r="N816" s="53"/>
      <c r="O816" s="53">
        <v>1</v>
      </c>
      <c r="P816" s="36">
        <v>19</v>
      </c>
      <c r="Q816" s="36">
        <v>81</v>
      </c>
      <c r="R816" s="53"/>
      <c r="S816" s="36">
        <v>19</v>
      </c>
      <c r="T816" s="36">
        <v>81</v>
      </c>
      <c r="U816" s="36" t="s">
        <v>2456</v>
      </c>
      <c r="V816" s="42" t="s">
        <v>39</v>
      </c>
      <c r="W816" s="36" t="s">
        <v>54</v>
      </c>
    </row>
    <row r="817" s="12" customFormat="1" ht="36" spans="1:23">
      <c r="A817" s="35">
        <v>808</v>
      </c>
      <c r="B817" s="36" t="s">
        <v>2457</v>
      </c>
      <c r="C817" s="36" t="s">
        <v>31</v>
      </c>
      <c r="D817" s="36" t="s">
        <v>1771</v>
      </c>
      <c r="E817" s="36" t="s">
        <v>1304</v>
      </c>
      <c r="F817" s="37">
        <v>44378</v>
      </c>
      <c r="G817" s="37">
        <v>44501</v>
      </c>
      <c r="H817" s="36" t="s">
        <v>2414</v>
      </c>
      <c r="I817" s="73" t="s">
        <v>2458</v>
      </c>
      <c r="J817" s="53">
        <v>8</v>
      </c>
      <c r="K817" s="53"/>
      <c r="L817" s="53">
        <v>8</v>
      </c>
      <c r="M817" s="53"/>
      <c r="N817" s="53"/>
      <c r="O817" s="53">
        <v>1</v>
      </c>
      <c r="P817" s="36">
        <v>31</v>
      </c>
      <c r="Q817" s="36">
        <v>142</v>
      </c>
      <c r="R817" s="53"/>
      <c r="S817" s="36">
        <v>31</v>
      </c>
      <c r="T817" s="36">
        <v>142</v>
      </c>
      <c r="U817" s="36" t="s">
        <v>2459</v>
      </c>
      <c r="V817" s="42" t="s">
        <v>39</v>
      </c>
      <c r="W817" s="36" t="s">
        <v>54</v>
      </c>
    </row>
    <row r="818" s="13" customFormat="1" ht="36" spans="1:23">
      <c r="A818" s="35">
        <v>809</v>
      </c>
      <c r="B818" s="36" t="s">
        <v>2460</v>
      </c>
      <c r="C818" s="36" t="s">
        <v>31</v>
      </c>
      <c r="D818" s="36" t="s">
        <v>92</v>
      </c>
      <c r="E818" s="36" t="s">
        <v>1688</v>
      </c>
      <c r="F818" s="37">
        <v>44378</v>
      </c>
      <c r="G818" s="37">
        <v>44501</v>
      </c>
      <c r="H818" s="36" t="s">
        <v>2414</v>
      </c>
      <c r="I818" s="73" t="s">
        <v>2461</v>
      </c>
      <c r="J818" s="53">
        <v>40</v>
      </c>
      <c r="K818" s="53"/>
      <c r="L818" s="53">
        <v>40</v>
      </c>
      <c r="M818" s="53"/>
      <c r="N818" s="53"/>
      <c r="O818" s="53">
        <v>1</v>
      </c>
      <c r="P818" s="36">
        <v>45</v>
      </c>
      <c r="Q818" s="36">
        <v>150</v>
      </c>
      <c r="R818" s="53">
        <v>1</v>
      </c>
      <c r="S818" s="36">
        <v>45</v>
      </c>
      <c r="T818" s="36">
        <v>150</v>
      </c>
      <c r="U818" s="36" t="s">
        <v>2462</v>
      </c>
      <c r="V818" s="42" t="s">
        <v>39</v>
      </c>
      <c r="W818" s="36" t="s">
        <v>54</v>
      </c>
    </row>
    <row r="819" s="12" customFormat="1" ht="36" spans="1:23">
      <c r="A819" s="35">
        <v>810</v>
      </c>
      <c r="B819" s="36" t="s">
        <v>2463</v>
      </c>
      <c r="C819" s="36" t="s">
        <v>31</v>
      </c>
      <c r="D819" s="36" t="s">
        <v>87</v>
      </c>
      <c r="E819" s="36" t="s">
        <v>242</v>
      </c>
      <c r="F819" s="37">
        <v>44378</v>
      </c>
      <c r="G819" s="37">
        <v>44501</v>
      </c>
      <c r="H819" s="36" t="s">
        <v>2414</v>
      </c>
      <c r="I819" s="36" t="s">
        <v>2464</v>
      </c>
      <c r="J819" s="53">
        <v>45</v>
      </c>
      <c r="K819" s="53"/>
      <c r="L819" s="53">
        <v>45</v>
      </c>
      <c r="M819" s="53"/>
      <c r="N819" s="53"/>
      <c r="O819" s="53">
        <v>1</v>
      </c>
      <c r="P819" s="36">
        <v>21</v>
      </c>
      <c r="Q819" s="36">
        <v>78</v>
      </c>
      <c r="R819" s="53">
        <v>1</v>
      </c>
      <c r="S819" s="36">
        <v>21</v>
      </c>
      <c r="T819" s="36">
        <v>78</v>
      </c>
      <c r="U819" s="36" t="s">
        <v>2465</v>
      </c>
      <c r="V819" s="42" t="s">
        <v>39</v>
      </c>
      <c r="W819" s="36" t="s">
        <v>54</v>
      </c>
    </row>
    <row r="820" s="12" customFormat="1" ht="36" spans="1:23">
      <c r="A820" s="35">
        <v>811</v>
      </c>
      <c r="B820" s="36" t="s">
        <v>2466</v>
      </c>
      <c r="C820" s="36" t="s">
        <v>31</v>
      </c>
      <c r="D820" s="36" t="s">
        <v>34</v>
      </c>
      <c r="E820" s="36" t="s">
        <v>242</v>
      </c>
      <c r="F820" s="37">
        <v>44378</v>
      </c>
      <c r="G820" s="37">
        <v>44501</v>
      </c>
      <c r="H820" s="36" t="s">
        <v>2414</v>
      </c>
      <c r="I820" s="36" t="s">
        <v>2467</v>
      </c>
      <c r="J820" s="53">
        <v>60</v>
      </c>
      <c r="K820" s="53"/>
      <c r="L820" s="53">
        <v>60</v>
      </c>
      <c r="M820" s="53"/>
      <c r="N820" s="53"/>
      <c r="O820" s="53">
        <v>1</v>
      </c>
      <c r="P820" s="36">
        <v>42</v>
      </c>
      <c r="Q820" s="36">
        <v>210</v>
      </c>
      <c r="R820" s="53">
        <v>1</v>
      </c>
      <c r="S820" s="36">
        <v>42</v>
      </c>
      <c r="T820" s="36">
        <v>210</v>
      </c>
      <c r="U820" s="36" t="s">
        <v>2468</v>
      </c>
      <c r="V820" s="42" t="s">
        <v>39</v>
      </c>
      <c r="W820" s="36" t="s">
        <v>54</v>
      </c>
    </row>
    <row r="821" s="12" customFormat="1" ht="36" spans="1:23">
      <c r="A821" s="35">
        <v>812</v>
      </c>
      <c r="B821" s="36" t="s">
        <v>2469</v>
      </c>
      <c r="C821" s="36" t="s">
        <v>31</v>
      </c>
      <c r="D821" s="36" t="s">
        <v>34</v>
      </c>
      <c r="E821" s="36" t="s">
        <v>289</v>
      </c>
      <c r="F821" s="37">
        <v>44378</v>
      </c>
      <c r="G821" s="37">
        <v>44501</v>
      </c>
      <c r="H821" s="36" t="s">
        <v>2414</v>
      </c>
      <c r="I821" s="36" t="s">
        <v>2470</v>
      </c>
      <c r="J821" s="53">
        <v>58</v>
      </c>
      <c r="K821" s="53"/>
      <c r="L821" s="53">
        <v>58</v>
      </c>
      <c r="M821" s="53"/>
      <c r="N821" s="53"/>
      <c r="O821" s="53">
        <v>1</v>
      </c>
      <c r="P821" s="36">
        <v>12</v>
      </c>
      <c r="Q821" s="36">
        <v>58</v>
      </c>
      <c r="R821" s="53"/>
      <c r="S821" s="36">
        <v>12</v>
      </c>
      <c r="T821" s="36">
        <v>58</v>
      </c>
      <c r="U821" s="36" t="s">
        <v>2471</v>
      </c>
      <c r="V821" s="42" t="s">
        <v>39</v>
      </c>
      <c r="W821" s="36" t="s">
        <v>54</v>
      </c>
    </row>
    <row r="822" s="12" customFormat="1" ht="36" spans="1:23">
      <c r="A822" s="35">
        <v>813</v>
      </c>
      <c r="B822" s="44" t="s">
        <v>2472</v>
      </c>
      <c r="C822" s="44" t="s">
        <v>31</v>
      </c>
      <c r="D822" s="44" t="s">
        <v>87</v>
      </c>
      <c r="E822" s="44" t="s">
        <v>470</v>
      </c>
      <c r="F822" s="37">
        <v>44378</v>
      </c>
      <c r="G822" s="37">
        <v>44501</v>
      </c>
      <c r="H822" s="36" t="s">
        <v>2414</v>
      </c>
      <c r="I822" s="44" t="s">
        <v>2473</v>
      </c>
      <c r="J822" s="51">
        <v>40</v>
      </c>
      <c r="K822" s="51"/>
      <c r="L822" s="51">
        <v>40</v>
      </c>
      <c r="M822" s="51"/>
      <c r="N822" s="51"/>
      <c r="O822" s="53">
        <v>1</v>
      </c>
      <c r="P822" s="44">
        <v>80</v>
      </c>
      <c r="Q822" s="44">
        <v>350</v>
      </c>
      <c r="R822" s="51">
        <v>1</v>
      </c>
      <c r="S822" s="44">
        <v>80</v>
      </c>
      <c r="T822" s="44">
        <v>350</v>
      </c>
      <c r="U822" s="36" t="s">
        <v>2474</v>
      </c>
      <c r="V822" s="42" t="s">
        <v>39</v>
      </c>
      <c r="W822" s="36" t="s">
        <v>54</v>
      </c>
    </row>
    <row r="823" s="13" customFormat="1" ht="36" spans="1:23">
      <c r="A823" s="35">
        <v>814</v>
      </c>
      <c r="B823" s="36" t="s">
        <v>2475</v>
      </c>
      <c r="C823" s="36" t="s">
        <v>31</v>
      </c>
      <c r="D823" s="36" t="s">
        <v>92</v>
      </c>
      <c r="E823" s="36" t="s">
        <v>1164</v>
      </c>
      <c r="F823" s="37">
        <v>44378</v>
      </c>
      <c r="G823" s="37">
        <v>44501</v>
      </c>
      <c r="H823" s="36" t="s">
        <v>2414</v>
      </c>
      <c r="I823" s="36" t="s">
        <v>2476</v>
      </c>
      <c r="J823" s="53">
        <v>18</v>
      </c>
      <c r="K823" s="53"/>
      <c r="L823" s="53">
        <v>18</v>
      </c>
      <c r="M823" s="53"/>
      <c r="N823" s="53"/>
      <c r="O823" s="53">
        <v>1</v>
      </c>
      <c r="P823" s="36">
        <v>11</v>
      </c>
      <c r="Q823" s="36">
        <v>23</v>
      </c>
      <c r="R823" s="53"/>
      <c r="S823" s="36">
        <v>11</v>
      </c>
      <c r="T823" s="36">
        <v>23</v>
      </c>
      <c r="U823" s="36" t="s">
        <v>2477</v>
      </c>
      <c r="V823" s="42" t="s">
        <v>39</v>
      </c>
      <c r="W823" s="36" t="s">
        <v>54</v>
      </c>
    </row>
    <row r="824" s="13" customFormat="1" ht="36" spans="1:23">
      <c r="A824" s="35">
        <v>815</v>
      </c>
      <c r="B824" s="44" t="s">
        <v>2478</v>
      </c>
      <c r="C824" s="44" t="s">
        <v>31</v>
      </c>
      <c r="D824" s="44" t="s">
        <v>34</v>
      </c>
      <c r="E824" s="44" t="s">
        <v>1139</v>
      </c>
      <c r="F824" s="37">
        <v>44378</v>
      </c>
      <c r="G824" s="37">
        <v>44501</v>
      </c>
      <c r="H824" s="36" t="s">
        <v>2414</v>
      </c>
      <c r="I824" s="44" t="s">
        <v>2479</v>
      </c>
      <c r="J824" s="51">
        <v>100</v>
      </c>
      <c r="K824" s="51"/>
      <c r="L824" s="51">
        <v>100</v>
      </c>
      <c r="M824" s="51"/>
      <c r="N824" s="51"/>
      <c r="O824" s="53">
        <v>1</v>
      </c>
      <c r="P824" s="44">
        <v>37</v>
      </c>
      <c r="Q824" s="44">
        <v>117</v>
      </c>
      <c r="R824" s="51"/>
      <c r="S824" s="44">
        <v>37</v>
      </c>
      <c r="T824" s="44">
        <v>117</v>
      </c>
      <c r="U824" s="36" t="s">
        <v>2480</v>
      </c>
      <c r="V824" s="42" t="s">
        <v>39</v>
      </c>
      <c r="W824" s="36" t="s">
        <v>54</v>
      </c>
    </row>
    <row r="825" s="13" customFormat="1" ht="36" spans="1:16348">
      <c r="A825" s="35">
        <v>816</v>
      </c>
      <c r="B825" s="36" t="s">
        <v>2481</v>
      </c>
      <c r="C825" s="44" t="s">
        <v>31</v>
      </c>
      <c r="D825" s="36" t="s">
        <v>34</v>
      </c>
      <c r="E825" s="36" t="s">
        <v>1233</v>
      </c>
      <c r="F825" s="37">
        <v>44378</v>
      </c>
      <c r="G825" s="37">
        <v>44501</v>
      </c>
      <c r="H825" s="36" t="s">
        <v>2414</v>
      </c>
      <c r="I825" s="36" t="s">
        <v>2482</v>
      </c>
      <c r="J825" s="53">
        <v>30</v>
      </c>
      <c r="K825" s="53"/>
      <c r="L825" s="53">
        <v>30</v>
      </c>
      <c r="M825" s="53"/>
      <c r="N825" s="53"/>
      <c r="O825" s="53">
        <v>1</v>
      </c>
      <c r="P825" s="36">
        <v>38</v>
      </c>
      <c r="Q825" s="36">
        <v>134</v>
      </c>
      <c r="R825" s="53"/>
      <c r="S825" s="36">
        <v>38</v>
      </c>
      <c r="T825" s="36">
        <v>134</v>
      </c>
      <c r="U825" s="36" t="s">
        <v>2483</v>
      </c>
      <c r="V825" s="42" t="s">
        <v>39</v>
      </c>
      <c r="W825" s="36" t="s">
        <v>54</v>
      </c>
      <c r="X825" s="200"/>
      <c r="Y825" s="200"/>
      <c r="Z825" s="200"/>
      <c r="AA825" s="200"/>
      <c r="AB825" s="200"/>
      <c r="AC825" s="200"/>
      <c r="AD825" s="200"/>
      <c r="AE825" s="200"/>
      <c r="AF825" s="200"/>
      <c r="AG825" s="200"/>
      <c r="AH825" s="200"/>
      <c r="AI825" s="200"/>
      <c r="AJ825" s="200"/>
      <c r="AK825" s="200"/>
      <c r="AL825" s="200"/>
      <c r="AM825" s="200"/>
      <c r="AN825" s="200"/>
      <c r="AO825" s="200"/>
      <c r="AP825" s="200"/>
      <c r="AQ825" s="200"/>
      <c r="AR825" s="200"/>
      <c r="AS825" s="200"/>
      <c r="AT825" s="200"/>
      <c r="AU825" s="200"/>
      <c r="AV825" s="200"/>
      <c r="AW825" s="200"/>
      <c r="AX825" s="200"/>
      <c r="AY825" s="200"/>
      <c r="AZ825" s="200"/>
      <c r="BA825" s="200"/>
      <c r="BB825" s="200"/>
      <c r="BC825" s="200"/>
      <c r="BD825" s="200"/>
      <c r="BE825" s="200"/>
      <c r="BF825" s="200"/>
      <c r="BG825" s="200"/>
      <c r="BH825" s="200"/>
      <c r="BI825" s="200"/>
      <c r="BJ825" s="200"/>
      <c r="BK825" s="200"/>
      <c r="BL825" s="200"/>
      <c r="BM825" s="200"/>
      <c r="BN825" s="200"/>
      <c r="BO825" s="200"/>
      <c r="BP825" s="200"/>
      <c r="BQ825" s="200"/>
      <c r="BR825" s="200"/>
      <c r="BS825" s="200"/>
      <c r="BT825" s="200"/>
      <c r="BU825" s="200"/>
      <c r="BV825" s="200"/>
      <c r="BW825" s="200"/>
      <c r="BX825" s="200"/>
      <c r="BY825" s="200"/>
      <c r="BZ825" s="200"/>
      <c r="CA825" s="200"/>
      <c r="CB825" s="200"/>
      <c r="CC825" s="200"/>
      <c r="CD825" s="200"/>
      <c r="CE825" s="200"/>
      <c r="CF825" s="200"/>
      <c r="CG825" s="200"/>
      <c r="CH825" s="200"/>
      <c r="CI825" s="200"/>
      <c r="CJ825" s="200"/>
      <c r="CK825" s="200"/>
      <c r="CL825" s="200"/>
      <c r="CM825" s="200"/>
      <c r="CN825" s="200"/>
      <c r="CO825" s="200"/>
      <c r="CP825" s="200"/>
      <c r="CQ825" s="200"/>
      <c r="CR825" s="200"/>
      <c r="CS825" s="200"/>
      <c r="CT825" s="200"/>
      <c r="CU825" s="200"/>
      <c r="CV825" s="200"/>
      <c r="CW825" s="200"/>
      <c r="CX825" s="200"/>
      <c r="CY825" s="200"/>
      <c r="CZ825" s="200"/>
      <c r="DA825" s="200"/>
      <c r="DB825" s="200"/>
      <c r="DC825" s="200"/>
      <c r="DD825" s="200"/>
      <c r="DE825" s="200"/>
      <c r="DF825" s="200"/>
      <c r="DG825" s="200"/>
      <c r="DH825" s="200"/>
      <c r="DI825" s="200"/>
      <c r="DJ825" s="200"/>
      <c r="DK825" s="200"/>
      <c r="DL825" s="200"/>
      <c r="DM825" s="200"/>
      <c r="DN825" s="200"/>
      <c r="DO825" s="200"/>
      <c r="DP825" s="200"/>
      <c r="DQ825" s="200"/>
      <c r="DR825" s="200"/>
      <c r="DS825" s="200"/>
      <c r="DT825" s="200"/>
      <c r="DU825" s="200"/>
      <c r="DV825" s="200"/>
      <c r="DW825" s="200"/>
      <c r="DX825" s="200"/>
      <c r="DY825" s="200"/>
      <c r="DZ825" s="200"/>
      <c r="EA825" s="200"/>
      <c r="EB825" s="200"/>
      <c r="EC825" s="200"/>
      <c r="ED825" s="200"/>
      <c r="EE825" s="200"/>
      <c r="EF825" s="200"/>
      <c r="EG825" s="200"/>
      <c r="EH825" s="200"/>
      <c r="EI825" s="200"/>
      <c r="EJ825" s="200"/>
      <c r="EK825" s="200"/>
      <c r="EL825" s="200"/>
      <c r="EM825" s="200"/>
      <c r="EN825" s="200"/>
      <c r="EO825" s="200"/>
      <c r="EP825" s="200"/>
      <c r="EQ825" s="200"/>
      <c r="ER825" s="200"/>
      <c r="ES825" s="200"/>
      <c r="ET825" s="200"/>
      <c r="EU825" s="200"/>
      <c r="EV825" s="200"/>
      <c r="EW825" s="200"/>
      <c r="EX825" s="200"/>
      <c r="EY825" s="200"/>
      <c r="EZ825" s="200"/>
      <c r="FA825" s="200"/>
      <c r="FB825" s="200"/>
      <c r="FC825" s="200"/>
      <c r="FD825" s="200"/>
      <c r="FE825" s="200"/>
      <c r="FF825" s="200"/>
      <c r="FG825" s="200"/>
      <c r="FH825" s="200"/>
      <c r="FI825" s="200"/>
      <c r="FJ825" s="200"/>
      <c r="FK825" s="200"/>
      <c r="FL825" s="200"/>
      <c r="FM825" s="200"/>
      <c r="FN825" s="200"/>
      <c r="FO825" s="200"/>
      <c r="FP825" s="200"/>
      <c r="FQ825" s="200"/>
      <c r="FR825" s="200"/>
      <c r="FS825" s="200"/>
      <c r="FT825" s="200"/>
      <c r="FU825" s="200"/>
      <c r="FV825" s="200"/>
      <c r="FW825" s="200"/>
      <c r="FX825" s="200"/>
      <c r="FY825" s="200"/>
      <c r="FZ825" s="200"/>
      <c r="GA825" s="200"/>
      <c r="GB825" s="200"/>
      <c r="GC825" s="200"/>
      <c r="GD825" s="200"/>
      <c r="GE825" s="200"/>
      <c r="GF825" s="200"/>
      <c r="GG825" s="200"/>
      <c r="GH825" s="200"/>
      <c r="GI825" s="200"/>
      <c r="GJ825" s="200"/>
      <c r="GK825" s="200"/>
      <c r="GL825" s="200"/>
      <c r="GM825" s="200"/>
      <c r="GN825" s="200"/>
      <c r="GO825" s="200"/>
      <c r="GP825" s="200"/>
      <c r="GQ825" s="200"/>
      <c r="GR825" s="200"/>
      <c r="GS825" s="200"/>
      <c r="GT825" s="200"/>
      <c r="GU825" s="200"/>
      <c r="GV825" s="200"/>
      <c r="GW825" s="200"/>
      <c r="GX825" s="200"/>
      <c r="GY825" s="200"/>
      <c r="GZ825" s="200"/>
      <c r="HA825" s="200"/>
      <c r="HB825" s="200"/>
      <c r="HC825" s="200"/>
      <c r="HD825" s="200"/>
      <c r="HE825" s="200"/>
      <c r="HF825" s="200"/>
      <c r="HG825" s="200"/>
      <c r="HH825" s="200"/>
      <c r="HI825" s="200"/>
      <c r="HJ825" s="200"/>
      <c r="HK825" s="200"/>
      <c r="HL825" s="200"/>
      <c r="HM825" s="200"/>
      <c r="HN825" s="200"/>
      <c r="HO825" s="200"/>
      <c r="HP825" s="200"/>
      <c r="HQ825" s="200"/>
      <c r="HR825" s="200"/>
      <c r="HS825" s="200"/>
      <c r="HT825" s="200"/>
      <c r="HU825" s="200"/>
      <c r="HV825" s="200"/>
      <c r="HW825" s="200"/>
      <c r="HX825" s="200"/>
      <c r="HY825" s="200"/>
      <c r="HZ825" s="200"/>
      <c r="IA825" s="200"/>
      <c r="IB825" s="200"/>
      <c r="IC825" s="200"/>
      <c r="ID825" s="200"/>
      <c r="IE825" s="200"/>
      <c r="IF825" s="200"/>
      <c r="IG825" s="200"/>
      <c r="IH825" s="200"/>
      <c r="II825" s="200"/>
      <c r="IJ825" s="200"/>
      <c r="IK825" s="200"/>
      <c r="IL825" s="200"/>
      <c r="IM825" s="200"/>
      <c r="IN825" s="200"/>
      <c r="IO825" s="200"/>
      <c r="IP825" s="200"/>
      <c r="IQ825" s="200"/>
      <c r="IR825" s="200"/>
      <c r="IS825" s="200"/>
      <c r="IT825" s="200"/>
      <c r="IU825" s="200"/>
      <c r="IV825" s="200"/>
      <c r="IW825" s="200"/>
      <c r="IX825" s="200"/>
      <c r="IY825" s="200"/>
      <c r="IZ825" s="200"/>
      <c r="JA825" s="200"/>
      <c r="JB825" s="200"/>
      <c r="JC825" s="200"/>
      <c r="JD825" s="200"/>
      <c r="JE825" s="200"/>
      <c r="JF825" s="200"/>
      <c r="JG825" s="200"/>
      <c r="JH825" s="200"/>
      <c r="JI825" s="200"/>
      <c r="JJ825" s="200"/>
      <c r="JK825" s="200"/>
      <c r="JL825" s="200"/>
      <c r="JM825" s="200"/>
      <c r="JN825" s="200"/>
      <c r="JO825" s="200"/>
      <c r="JP825" s="200"/>
      <c r="JQ825" s="200"/>
      <c r="JR825" s="200"/>
      <c r="JS825" s="200"/>
      <c r="JT825" s="200"/>
      <c r="JU825" s="200"/>
      <c r="JV825" s="200"/>
      <c r="JW825" s="200"/>
      <c r="JX825" s="200"/>
      <c r="JY825" s="200"/>
      <c r="JZ825" s="200"/>
      <c r="KA825" s="200"/>
      <c r="KB825" s="200"/>
      <c r="KC825" s="200"/>
      <c r="KD825" s="200"/>
      <c r="KE825" s="200"/>
      <c r="KF825" s="200"/>
      <c r="KG825" s="200"/>
      <c r="KH825" s="200"/>
      <c r="KI825" s="200"/>
      <c r="KJ825" s="200"/>
      <c r="KK825" s="200"/>
      <c r="KL825" s="200"/>
      <c r="KM825" s="200"/>
      <c r="KN825" s="200"/>
      <c r="KO825" s="200"/>
      <c r="KP825" s="200"/>
      <c r="KQ825" s="200"/>
      <c r="KR825" s="200"/>
      <c r="KS825" s="200"/>
      <c r="KT825" s="200"/>
      <c r="KU825" s="200"/>
      <c r="KV825" s="200"/>
      <c r="KW825" s="200"/>
      <c r="KX825" s="200"/>
      <c r="KY825" s="200"/>
      <c r="KZ825" s="200"/>
      <c r="LA825" s="200"/>
      <c r="LB825" s="200"/>
      <c r="LC825" s="200"/>
      <c r="LD825" s="200"/>
      <c r="LE825" s="200"/>
      <c r="LF825" s="200"/>
      <c r="LG825" s="200"/>
      <c r="LH825" s="200"/>
      <c r="LI825" s="200"/>
      <c r="LJ825" s="200"/>
      <c r="LK825" s="200"/>
      <c r="LL825" s="200"/>
      <c r="LM825" s="200"/>
      <c r="LN825" s="200"/>
      <c r="LO825" s="200"/>
      <c r="LP825" s="200"/>
      <c r="LQ825" s="200"/>
      <c r="LR825" s="200"/>
      <c r="LS825" s="200"/>
      <c r="LT825" s="200"/>
      <c r="LU825" s="200"/>
      <c r="LV825" s="200"/>
      <c r="LW825" s="200"/>
      <c r="LX825" s="200"/>
      <c r="LY825" s="200"/>
      <c r="LZ825" s="200"/>
      <c r="MA825" s="200"/>
      <c r="MB825" s="200"/>
      <c r="MC825" s="200"/>
      <c r="MD825" s="200"/>
      <c r="ME825" s="200"/>
      <c r="MF825" s="200"/>
      <c r="MG825" s="200"/>
      <c r="MH825" s="200"/>
      <c r="MI825" s="200"/>
      <c r="MJ825" s="200"/>
      <c r="MK825" s="200"/>
      <c r="ML825" s="200"/>
      <c r="MM825" s="200"/>
      <c r="MN825" s="200"/>
      <c r="MO825" s="200"/>
      <c r="MP825" s="200"/>
      <c r="MQ825" s="200"/>
      <c r="MR825" s="200"/>
      <c r="MS825" s="200"/>
      <c r="MT825" s="200"/>
      <c r="MU825" s="200"/>
      <c r="MV825" s="200"/>
      <c r="MW825" s="200"/>
      <c r="MX825" s="200"/>
      <c r="MY825" s="200"/>
      <c r="MZ825" s="200"/>
      <c r="NA825" s="200"/>
      <c r="NB825" s="200"/>
      <c r="NC825" s="200"/>
      <c r="ND825" s="200"/>
      <c r="NE825" s="200"/>
      <c r="NF825" s="200"/>
      <c r="NG825" s="200"/>
      <c r="NH825" s="200"/>
      <c r="NI825" s="200"/>
      <c r="NJ825" s="200"/>
      <c r="NK825" s="200"/>
      <c r="NL825" s="200"/>
      <c r="NM825" s="200"/>
      <c r="NN825" s="200"/>
      <c r="NO825" s="200"/>
      <c r="NP825" s="200"/>
      <c r="NQ825" s="200"/>
      <c r="NR825" s="200"/>
      <c r="NS825" s="200"/>
      <c r="NT825" s="200"/>
      <c r="NU825" s="200"/>
      <c r="NV825" s="200"/>
      <c r="NW825" s="200"/>
      <c r="NX825" s="200"/>
      <c r="NY825" s="200"/>
      <c r="NZ825" s="200"/>
      <c r="OA825" s="200"/>
      <c r="OB825" s="200"/>
      <c r="OC825" s="200"/>
      <c r="OD825" s="200"/>
      <c r="OE825" s="200"/>
      <c r="OF825" s="200"/>
      <c r="OG825" s="200"/>
      <c r="OH825" s="200"/>
      <c r="OI825" s="200"/>
      <c r="OJ825" s="200"/>
      <c r="OK825" s="200"/>
      <c r="OL825" s="200"/>
      <c r="OM825" s="200"/>
      <c r="ON825" s="200"/>
      <c r="OO825" s="200"/>
      <c r="OP825" s="200"/>
      <c r="OQ825" s="200"/>
      <c r="OR825" s="200"/>
      <c r="OS825" s="200"/>
      <c r="OT825" s="200"/>
      <c r="OU825" s="200"/>
      <c r="OV825" s="200"/>
      <c r="OW825" s="200"/>
      <c r="OX825" s="200"/>
      <c r="OY825" s="200"/>
      <c r="OZ825" s="200"/>
      <c r="PA825" s="200"/>
      <c r="PB825" s="200"/>
      <c r="PC825" s="200"/>
      <c r="PD825" s="200"/>
      <c r="PE825" s="200"/>
      <c r="PF825" s="200"/>
      <c r="PG825" s="200"/>
      <c r="PH825" s="200"/>
      <c r="PI825" s="200"/>
      <c r="PJ825" s="200"/>
      <c r="PK825" s="200"/>
      <c r="PL825" s="200"/>
      <c r="PM825" s="200"/>
      <c r="PN825" s="200"/>
      <c r="PO825" s="200"/>
      <c r="PP825" s="200"/>
      <c r="PQ825" s="200"/>
      <c r="PR825" s="200"/>
      <c r="PS825" s="200"/>
      <c r="PT825" s="200"/>
      <c r="PU825" s="200"/>
      <c r="PV825" s="200"/>
      <c r="PW825" s="200"/>
      <c r="PX825" s="200"/>
      <c r="PY825" s="200"/>
      <c r="PZ825" s="200"/>
      <c r="QA825" s="200"/>
      <c r="QB825" s="200"/>
      <c r="QC825" s="200"/>
      <c r="QD825" s="200"/>
      <c r="QE825" s="200"/>
      <c r="QF825" s="200"/>
      <c r="QG825" s="200"/>
      <c r="QH825" s="200"/>
      <c r="QI825" s="200"/>
      <c r="QJ825" s="200"/>
      <c r="QK825" s="200"/>
      <c r="QL825" s="200"/>
      <c r="QM825" s="200"/>
      <c r="QN825" s="200"/>
      <c r="QO825" s="200"/>
      <c r="QP825" s="200"/>
      <c r="QQ825" s="200"/>
      <c r="QR825" s="200"/>
      <c r="QS825" s="200"/>
      <c r="QT825" s="200"/>
      <c r="QU825" s="200"/>
      <c r="QV825" s="200"/>
      <c r="QW825" s="200"/>
      <c r="QX825" s="200"/>
      <c r="QY825" s="200"/>
      <c r="QZ825" s="200"/>
      <c r="RA825" s="200"/>
      <c r="RB825" s="200"/>
      <c r="RC825" s="200"/>
      <c r="RD825" s="200"/>
      <c r="RE825" s="200"/>
      <c r="RF825" s="200"/>
      <c r="RG825" s="200"/>
      <c r="RH825" s="200"/>
      <c r="RI825" s="200"/>
      <c r="RJ825" s="200"/>
      <c r="RK825" s="200"/>
      <c r="RL825" s="200"/>
      <c r="RM825" s="200"/>
      <c r="RN825" s="200"/>
      <c r="RO825" s="200"/>
      <c r="RP825" s="200"/>
      <c r="RQ825" s="200"/>
      <c r="RR825" s="200"/>
      <c r="RS825" s="200"/>
      <c r="RT825" s="200"/>
      <c r="RU825" s="200"/>
      <c r="RV825" s="200"/>
      <c r="RW825" s="200"/>
      <c r="RX825" s="200"/>
      <c r="RY825" s="200"/>
      <c r="RZ825" s="200"/>
      <c r="SA825" s="200"/>
      <c r="SB825" s="200"/>
      <c r="SC825" s="200"/>
      <c r="SD825" s="200"/>
      <c r="SE825" s="200"/>
      <c r="SF825" s="200"/>
      <c r="SG825" s="200"/>
      <c r="SH825" s="200"/>
      <c r="SI825" s="200"/>
      <c r="SJ825" s="200"/>
      <c r="SK825" s="200"/>
      <c r="SL825" s="200"/>
      <c r="SM825" s="200"/>
      <c r="SN825" s="200"/>
      <c r="SO825" s="200"/>
      <c r="SP825" s="200"/>
      <c r="SQ825" s="200"/>
      <c r="SR825" s="200"/>
      <c r="SS825" s="200"/>
      <c r="ST825" s="200"/>
      <c r="SU825" s="200"/>
      <c r="SV825" s="200"/>
      <c r="SW825" s="200"/>
      <c r="SX825" s="200"/>
      <c r="SY825" s="200"/>
      <c r="SZ825" s="200"/>
      <c r="TA825" s="200"/>
      <c r="TB825" s="200"/>
      <c r="TC825" s="200"/>
      <c r="TD825" s="200"/>
      <c r="TE825" s="200"/>
      <c r="TF825" s="200"/>
      <c r="TG825" s="200"/>
      <c r="TH825" s="200"/>
      <c r="TI825" s="200"/>
      <c r="TJ825" s="200"/>
      <c r="TK825" s="200"/>
      <c r="TL825" s="200"/>
      <c r="TM825" s="200"/>
      <c r="TN825" s="200"/>
      <c r="TO825" s="200"/>
      <c r="TP825" s="200"/>
      <c r="TQ825" s="200"/>
      <c r="TR825" s="200"/>
      <c r="TS825" s="200"/>
      <c r="TT825" s="200"/>
      <c r="TU825" s="200"/>
      <c r="TV825" s="200"/>
      <c r="TW825" s="200"/>
      <c r="TX825" s="200"/>
      <c r="TY825" s="200"/>
      <c r="TZ825" s="200"/>
      <c r="UA825" s="200"/>
      <c r="UB825" s="200"/>
      <c r="UC825" s="200"/>
      <c r="UD825" s="200"/>
      <c r="UE825" s="200"/>
      <c r="UF825" s="200"/>
      <c r="UG825" s="200"/>
      <c r="UH825" s="200"/>
      <c r="UI825" s="200"/>
      <c r="UJ825" s="200"/>
      <c r="UK825" s="200"/>
      <c r="UL825" s="200"/>
      <c r="UM825" s="200"/>
      <c r="UN825" s="200"/>
      <c r="UO825" s="200"/>
      <c r="UP825" s="200"/>
      <c r="UQ825" s="200"/>
      <c r="UR825" s="200"/>
      <c r="US825" s="200"/>
      <c r="UT825" s="200"/>
      <c r="UU825" s="200"/>
      <c r="UV825" s="200"/>
      <c r="UW825" s="200"/>
      <c r="UX825" s="200"/>
      <c r="UY825" s="200"/>
      <c r="UZ825" s="200"/>
      <c r="VA825" s="200"/>
      <c r="VB825" s="200"/>
      <c r="VC825" s="200"/>
      <c r="VD825" s="200"/>
      <c r="VE825" s="200"/>
      <c r="VF825" s="200"/>
      <c r="VG825" s="200"/>
      <c r="VH825" s="200"/>
      <c r="VI825" s="200"/>
      <c r="VJ825" s="200"/>
      <c r="VK825" s="200"/>
      <c r="VL825" s="200"/>
      <c r="VM825" s="200"/>
      <c r="VN825" s="200"/>
      <c r="VO825" s="200"/>
      <c r="VP825" s="200"/>
      <c r="VQ825" s="200"/>
      <c r="VR825" s="200"/>
      <c r="VS825" s="200"/>
      <c r="VT825" s="200"/>
      <c r="VU825" s="200"/>
      <c r="VV825" s="200"/>
      <c r="VW825" s="200"/>
      <c r="VX825" s="200"/>
      <c r="VY825" s="200"/>
      <c r="VZ825" s="200"/>
      <c r="WA825" s="200"/>
      <c r="WB825" s="200"/>
      <c r="WC825" s="200"/>
      <c r="WD825" s="200"/>
      <c r="WE825" s="200"/>
      <c r="WF825" s="200"/>
      <c r="WG825" s="200"/>
      <c r="WH825" s="200"/>
      <c r="WI825" s="200"/>
      <c r="WJ825" s="200"/>
      <c r="WK825" s="200"/>
      <c r="WL825" s="200"/>
      <c r="WM825" s="200"/>
      <c r="WN825" s="200"/>
      <c r="WO825" s="200"/>
      <c r="WP825" s="200"/>
      <c r="WQ825" s="200"/>
      <c r="WR825" s="200"/>
      <c r="WS825" s="200"/>
      <c r="WT825" s="200"/>
      <c r="WU825" s="200"/>
      <c r="WV825" s="200"/>
      <c r="WW825" s="200"/>
      <c r="WX825" s="200"/>
      <c r="WY825" s="200"/>
      <c r="WZ825" s="200"/>
      <c r="XA825" s="200"/>
      <c r="XB825" s="200"/>
      <c r="XC825" s="200"/>
      <c r="XD825" s="200"/>
      <c r="XE825" s="200"/>
      <c r="XF825" s="200"/>
      <c r="XG825" s="200"/>
      <c r="XH825" s="200"/>
      <c r="XI825" s="200"/>
      <c r="XJ825" s="200"/>
      <c r="XK825" s="200"/>
      <c r="XL825" s="200"/>
      <c r="XM825" s="200"/>
      <c r="XN825" s="200"/>
      <c r="XO825" s="200"/>
      <c r="XP825" s="200"/>
      <c r="XQ825" s="200"/>
      <c r="XR825" s="200"/>
      <c r="XS825" s="200"/>
      <c r="XT825" s="200"/>
      <c r="XU825" s="200"/>
      <c r="XV825" s="200"/>
      <c r="XW825" s="200"/>
      <c r="XX825" s="200"/>
      <c r="XY825" s="200"/>
      <c r="XZ825" s="200"/>
      <c r="YA825" s="200"/>
      <c r="YB825" s="200"/>
      <c r="YC825" s="200"/>
      <c r="YD825" s="200"/>
      <c r="YE825" s="200"/>
      <c r="YF825" s="200"/>
      <c r="YG825" s="200"/>
      <c r="YH825" s="200"/>
      <c r="YI825" s="200"/>
      <c r="YJ825" s="200"/>
      <c r="YK825" s="200"/>
      <c r="YL825" s="200"/>
      <c r="YM825" s="200"/>
      <c r="YN825" s="200"/>
      <c r="YO825" s="200"/>
      <c r="YP825" s="200"/>
      <c r="YQ825" s="200"/>
      <c r="YR825" s="200"/>
      <c r="YS825" s="200"/>
      <c r="YT825" s="200"/>
      <c r="YU825" s="200"/>
      <c r="YV825" s="200"/>
      <c r="YW825" s="200"/>
      <c r="YX825" s="200"/>
      <c r="YY825" s="200"/>
      <c r="YZ825" s="200"/>
      <c r="ZA825" s="200"/>
      <c r="ZB825" s="200"/>
      <c r="ZC825" s="200"/>
      <c r="ZD825" s="200"/>
      <c r="ZE825" s="200"/>
      <c r="ZF825" s="200"/>
      <c r="ZG825" s="200"/>
      <c r="ZH825" s="200"/>
      <c r="ZI825" s="200"/>
      <c r="ZJ825" s="200"/>
      <c r="ZK825" s="200"/>
      <c r="ZL825" s="200"/>
      <c r="ZM825" s="200"/>
      <c r="ZN825" s="200"/>
      <c r="ZO825" s="200"/>
      <c r="ZP825" s="200"/>
      <c r="ZQ825" s="200"/>
      <c r="ZR825" s="200"/>
      <c r="ZS825" s="200"/>
      <c r="ZT825" s="200"/>
      <c r="ZU825" s="200"/>
      <c r="ZV825" s="200"/>
      <c r="ZW825" s="200"/>
      <c r="ZX825" s="200"/>
      <c r="ZY825" s="200"/>
      <c r="ZZ825" s="200"/>
      <c r="AAA825" s="200"/>
      <c r="AAB825" s="200"/>
      <c r="AAC825" s="200"/>
      <c r="AAD825" s="200"/>
      <c r="AAE825" s="200"/>
      <c r="AAF825" s="200"/>
      <c r="AAG825" s="200"/>
      <c r="AAH825" s="200"/>
      <c r="AAI825" s="200"/>
      <c r="AAJ825" s="200"/>
      <c r="AAK825" s="200"/>
      <c r="AAL825" s="200"/>
      <c r="AAM825" s="200"/>
      <c r="AAN825" s="200"/>
      <c r="AAO825" s="200"/>
      <c r="AAP825" s="200"/>
      <c r="AAQ825" s="200"/>
      <c r="AAR825" s="200"/>
      <c r="AAS825" s="200"/>
      <c r="AAT825" s="200"/>
      <c r="AAU825" s="200"/>
      <c r="AAV825" s="200"/>
      <c r="AAW825" s="200"/>
      <c r="AAX825" s="200"/>
      <c r="AAY825" s="200"/>
      <c r="AAZ825" s="200"/>
      <c r="ABA825" s="200"/>
      <c r="ABB825" s="200"/>
      <c r="ABC825" s="200"/>
      <c r="ABD825" s="200"/>
      <c r="ABE825" s="200"/>
      <c r="ABF825" s="200"/>
      <c r="ABG825" s="200"/>
      <c r="ABH825" s="200"/>
      <c r="ABI825" s="200"/>
      <c r="ABJ825" s="200"/>
      <c r="ABK825" s="200"/>
      <c r="ABL825" s="200"/>
      <c r="ABM825" s="200"/>
      <c r="ABN825" s="200"/>
      <c r="ABO825" s="200"/>
      <c r="ABP825" s="200"/>
      <c r="ABQ825" s="200"/>
      <c r="ABR825" s="200"/>
      <c r="ABS825" s="200"/>
      <c r="ABT825" s="200"/>
      <c r="ABU825" s="200"/>
      <c r="ABV825" s="200"/>
      <c r="ABW825" s="200"/>
      <c r="ABX825" s="200"/>
      <c r="ABY825" s="200"/>
      <c r="ABZ825" s="200"/>
      <c r="ACA825" s="200"/>
      <c r="ACB825" s="200"/>
      <c r="ACC825" s="200"/>
      <c r="ACD825" s="200"/>
      <c r="ACE825" s="200"/>
      <c r="ACF825" s="200"/>
      <c r="ACG825" s="200"/>
      <c r="ACH825" s="200"/>
      <c r="ACI825" s="200"/>
      <c r="ACJ825" s="200"/>
      <c r="ACK825" s="200"/>
      <c r="ACL825" s="200"/>
      <c r="ACM825" s="200"/>
      <c r="ACN825" s="200"/>
      <c r="ACO825" s="200"/>
      <c r="ACP825" s="200"/>
      <c r="ACQ825" s="200"/>
      <c r="ACR825" s="200"/>
      <c r="ACS825" s="200"/>
      <c r="ACT825" s="200"/>
      <c r="ACU825" s="200"/>
      <c r="ACV825" s="200"/>
      <c r="ACW825" s="200"/>
      <c r="ACX825" s="200"/>
      <c r="ACY825" s="200"/>
      <c r="ACZ825" s="200"/>
      <c r="ADA825" s="200"/>
      <c r="ADB825" s="200"/>
      <c r="ADC825" s="200"/>
      <c r="ADD825" s="200"/>
      <c r="ADE825" s="200"/>
      <c r="ADF825" s="200"/>
      <c r="ADG825" s="200"/>
      <c r="ADH825" s="200"/>
      <c r="ADI825" s="200"/>
      <c r="ADJ825" s="200"/>
      <c r="ADK825" s="200"/>
      <c r="ADL825" s="200"/>
      <c r="ADM825" s="200"/>
      <c r="ADN825" s="200"/>
      <c r="ADO825" s="200"/>
      <c r="ADP825" s="200"/>
      <c r="ADQ825" s="200"/>
      <c r="ADR825" s="200"/>
      <c r="ADS825" s="200"/>
      <c r="ADT825" s="200"/>
      <c r="ADU825" s="200"/>
      <c r="ADV825" s="200"/>
      <c r="ADW825" s="200"/>
      <c r="ADX825" s="200"/>
      <c r="ADY825" s="200"/>
      <c r="ADZ825" s="200"/>
      <c r="AEA825" s="200"/>
      <c r="AEB825" s="200"/>
      <c r="AEC825" s="200"/>
      <c r="AED825" s="200"/>
      <c r="AEE825" s="200"/>
      <c r="AEF825" s="200"/>
      <c r="AEG825" s="200"/>
      <c r="AEH825" s="200"/>
      <c r="AEI825" s="200"/>
      <c r="AEJ825" s="200"/>
      <c r="AEK825" s="200"/>
      <c r="AEL825" s="200"/>
      <c r="AEM825" s="200"/>
      <c r="AEN825" s="200"/>
      <c r="AEO825" s="200"/>
      <c r="AEP825" s="200"/>
      <c r="AEQ825" s="200"/>
      <c r="AER825" s="200"/>
      <c r="AES825" s="200"/>
      <c r="AET825" s="200"/>
      <c r="AEU825" s="200"/>
      <c r="AEV825" s="200"/>
      <c r="AEW825" s="200"/>
      <c r="AEX825" s="200"/>
      <c r="AEY825" s="200"/>
      <c r="AEZ825" s="200"/>
      <c r="AFA825" s="200"/>
      <c r="AFB825" s="200"/>
      <c r="AFC825" s="200"/>
      <c r="AFD825" s="200"/>
      <c r="AFE825" s="200"/>
      <c r="AFF825" s="200"/>
      <c r="AFG825" s="200"/>
      <c r="AFH825" s="200"/>
      <c r="AFI825" s="200"/>
      <c r="AFJ825" s="200"/>
      <c r="AFK825" s="200"/>
      <c r="AFL825" s="200"/>
      <c r="AFM825" s="200"/>
      <c r="AFN825" s="200"/>
      <c r="AFO825" s="200"/>
      <c r="AFP825" s="200"/>
      <c r="AFQ825" s="200"/>
      <c r="AFR825" s="200"/>
      <c r="AFS825" s="200"/>
      <c r="AFT825" s="200"/>
      <c r="AFU825" s="200"/>
      <c r="AFV825" s="200"/>
      <c r="AFW825" s="200"/>
      <c r="AFX825" s="200"/>
      <c r="AFY825" s="200"/>
      <c r="AFZ825" s="200"/>
      <c r="AGA825" s="200"/>
      <c r="AGB825" s="200"/>
      <c r="AGC825" s="200"/>
      <c r="AGD825" s="200"/>
      <c r="AGE825" s="200"/>
      <c r="AGF825" s="200"/>
      <c r="AGG825" s="200"/>
      <c r="AGH825" s="200"/>
      <c r="AGI825" s="200"/>
      <c r="AGJ825" s="200"/>
      <c r="AGK825" s="200"/>
      <c r="AGL825" s="200"/>
      <c r="AGM825" s="200"/>
      <c r="AGN825" s="200"/>
      <c r="AGO825" s="200"/>
      <c r="AGP825" s="200"/>
      <c r="AGQ825" s="200"/>
      <c r="AGR825" s="200"/>
      <c r="AGS825" s="200"/>
      <c r="AGT825" s="200"/>
      <c r="AGU825" s="200"/>
      <c r="AGV825" s="200"/>
      <c r="AGW825" s="200"/>
      <c r="AGX825" s="200"/>
      <c r="AGY825" s="200"/>
      <c r="AGZ825" s="200"/>
      <c r="AHA825" s="200"/>
      <c r="AHB825" s="200"/>
      <c r="AHC825" s="200"/>
      <c r="AHD825" s="200"/>
      <c r="AHE825" s="200"/>
      <c r="AHF825" s="200"/>
      <c r="AHG825" s="200"/>
      <c r="AHH825" s="200"/>
      <c r="AHI825" s="200"/>
      <c r="AHJ825" s="200"/>
      <c r="AHK825" s="200"/>
      <c r="AHL825" s="200"/>
      <c r="AHM825" s="200"/>
      <c r="AHN825" s="200"/>
      <c r="AHO825" s="200"/>
      <c r="AHP825" s="200"/>
      <c r="AHQ825" s="200"/>
      <c r="AHR825" s="200"/>
      <c r="AHS825" s="200"/>
      <c r="AHT825" s="200"/>
      <c r="AHU825" s="200"/>
      <c r="AHV825" s="200"/>
      <c r="AHW825" s="200"/>
      <c r="AHX825" s="200"/>
      <c r="AHY825" s="200"/>
      <c r="AHZ825" s="200"/>
      <c r="AIA825" s="200"/>
      <c r="AIB825" s="200"/>
      <c r="AIC825" s="200"/>
      <c r="AID825" s="200"/>
      <c r="AIE825" s="200"/>
      <c r="AIF825" s="200"/>
      <c r="AIG825" s="200"/>
      <c r="AIH825" s="200"/>
      <c r="AII825" s="200"/>
      <c r="AIJ825" s="200"/>
      <c r="AIK825" s="200"/>
      <c r="AIL825" s="200"/>
      <c r="AIM825" s="200"/>
      <c r="AIN825" s="200"/>
      <c r="AIO825" s="200"/>
      <c r="AIP825" s="200"/>
      <c r="AIQ825" s="200"/>
      <c r="AIR825" s="200"/>
      <c r="AIS825" s="200"/>
      <c r="AIT825" s="200"/>
      <c r="AIU825" s="200"/>
      <c r="AIV825" s="200"/>
      <c r="AIW825" s="200"/>
      <c r="AIX825" s="200"/>
      <c r="AIY825" s="200"/>
      <c r="AIZ825" s="200"/>
      <c r="AJA825" s="200"/>
      <c r="AJB825" s="200"/>
      <c r="AJC825" s="200"/>
      <c r="AJD825" s="200"/>
      <c r="AJE825" s="200"/>
      <c r="AJF825" s="200"/>
      <c r="AJG825" s="200"/>
      <c r="AJH825" s="200"/>
      <c r="AJI825" s="200"/>
      <c r="AJJ825" s="200"/>
      <c r="AJK825" s="200"/>
      <c r="AJL825" s="200"/>
      <c r="AJM825" s="200"/>
      <c r="AJN825" s="200"/>
      <c r="AJO825" s="200"/>
      <c r="AJP825" s="200"/>
      <c r="AJQ825" s="200"/>
      <c r="AJR825" s="200"/>
      <c r="AJS825" s="200"/>
      <c r="AJT825" s="200"/>
      <c r="AJU825" s="200"/>
      <c r="AJV825" s="200"/>
      <c r="AJW825" s="200"/>
      <c r="AJX825" s="200"/>
      <c r="AJY825" s="200"/>
      <c r="AJZ825" s="200"/>
      <c r="AKA825" s="200"/>
      <c r="AKB825" s="200"/>
      <c r="AKC825" s="200"/>
      <c r="AKD825" s="200"/>
      <c r="AKE825" s="200"/>
      <c r="AKF825" s="200"/>
      <c r="AKG825" s="200"/>
      <c r="AKH825" s="200"/>
      <c r="AKI825" s="200"/>
      <c r="AKJ825" s="200"/>
      <c r="AKK825" s="200"/>
      <c r="AKL825" s="200"/>
      <c r="AKM825" s="200"/>
      <c r="AKN825" s="200"/>
      <c r="AKO825" s="200"/>
      <c r="AKP825" s="200"/>
      <c r="AKQ825" s="200"/>
      <c r="AKR825" s="200"/>
      <c r="AKS825" s="200"/>
      <c r="AKT825" s="200"/>
      <c r="AKU825" s="200"/>
      <c r="AKV825" s="200"/>
      <c r="AKW825" s="200"/>
      <c r="AKX825" s="200"/>
      <c r="AKY825" s="200"/>
      <c r="AKZ825" s="200"/>
      <c r="ALA825" s="200"/>
      <c r="ALB825" s="200"/>
      <c r="ALC825" s="200"/>
      <c r="ALD825" s="200"/>
      <c r="ALE825" s="200"/>
      <c r="ALF825" s="200"/>
      <c r="ALG825" s="200"/>
      <c r="ALH825" s="200"/>
      <c r="ALI825" s="200"/>
      <c r="ALJ825" s="200"/>
      <c r="ALK825" s="200"/>
      <c r="ALL825" s="200"/>
      <c r="ALM825" s="200"/>
      <c r="ALN825" s="200"/>
      <c r="ALO825" s="200"/>
      <c r="ALP825" s="200"/>
      <c r="ALQ825" s="200"/>
      <c r="ALR825" s="200"/>
      <c r="ALS825" s="200"/>
      <c r="ALT825" s="200"/>
      <c r="ALU825" s="200"/>
      <c r="ALV825" s="200"/>
      <c r="ALW825" s="200"/>
      <c r="ALX825" s="200"/>
      <c r="ALY825" s="200"/>
      <c r="ALZ825" s="200"/>
      <c r="AMA825" s="200"/>
      <c r="AMB825" s="200"/>
      <c r="AMC825" s="200"/>
      <c r="AMD825" s="200"/>
      <c r="AME825" s="200"/>
      <c r="AMF825" s="200"/>
      <c r="AMG825" s="200"/>
      <c r="AMH825" s="200"/>
      <c r="AMI825" s="200"/>
      <c r="AMJ825" s="200"/>
      <c r="AMK825" s="200"/>
      <c r="AML825" s="200"/>
      <c r="AMM825" s="200"/>
      <c r="AMN825" s="200"/>
      <c r="AMO825" s="200"/>
      <c r="AMP825" s="200"/>
      <c r="AMQ825" s="200"/>
      <c r="AMR825" s="200"/>
      <c r="AMS825" s="200"/>
      <c r="AMT825" s="200"/>
      <c r="AMU825" s="200"/>
      <c r="AMV825" s="200"/>
      <c r="AMW825" s="200"/>
      <c r="AMX825" s="200"/>
      <c r="AMY825" s="200"/>
      <c r="AMZ825" s="200"/>
      <c r="ANA825" s="200"/>
      <c r="ANB825" s="200"/>
      <c r="ANC825" s="200"/>
      <c r="AND825" s="200"/>
      <c r="ANE825" s="200"/>
      <c r="ANF825" s="200"/>
      <c r="ANG825" s="200"/>
      <c r="ANH825" s="200"/>
      <c r="ANI825" s="200"/>
      <c r="ANJ825" s="200"/>
      <c r="ANK825" s="200"/>
      <c r="ANL825" s="200"/>
      <c r="ANM825" s="200"/>
      <c r="ANN825" s="200"/>
      <c r="ANO825" s="200"/>
      <c r="ANP825" s="200"/>
      <c r="ANQ825" s="200"/>
      <c r="ANR825" s="200"/>
      <c r="ANS825" s="200"/>
      <c r="ANT825" s="200"/>
      <c r="ANU825" s="200"/>
      <c r="ANV825" s="200"/>
      <c r="ANW825" s="200"/>
      <c r="ANX825" s="200"/>
      <c r="ANY825" s="200"/>
      <c r="ANZ825" s="200"/>
      <c r="AOA825" s="200"/>
      <c r="AOB825" s="200"/>
      <c r="AOC825" s="200"/>
      <c r="AOD825" s="200"/>
      <c r="AOE825" s="200"/>
      <c r="AOF825" s="200"/>
      <c r="AOG825" s="200"/>
      <c r="AOH825" s="200"/>
      <c r="AOI825" s="200"/>
      <c r="AOJ825" s="200"/>
      <c r="AOK825" s="200"/>
      <c r="AOL825" s="200"/>
      <c r="AOM825" s="200"/>
      <c r="AON825" s="200"/>
      <c r="AOO825" s="200"/>
      <c r="AOP825" s="200"/>
      <c r="AOQ825" s="200"/>
      <c r="AOR825" s="200"/>
      <c r="AOS825" s="200"/>
      <c r="AOT825" s="200"/>
      <c r="AOU825" s="200"/>
      <c r="AOV825" s="200"/>
      <c r="AOW825" s="200"/>
      <c r="AOX825" s="200"/>
      <c r="AOY825" s="200"/>
      <c r="AOZ825" s="200"/>
      <c r="APA825" s="200"/>
      <c r="APB825" s="200"/>
      <c r="APC825" s="200"/>
      <c r="APD825" s="200"/>
      <c r="APE825" s="200"/>
      <c r="APF825" s="200"/>
      <c r="APG825" s="200"/>
      <c r="APH825" s="200"/>
      <c r="API825" s="200"/>
      <c r="APJ825" s="200"/>
      <c r="APK825" s="200"/>
      <c r="APL825" s="200"/>
      <c r="APM825" s="200"/>
      <c r="APN825" s="200"/>
      <c r="APO825" s="200"/>
      <c r="APP825" s="200"/>
      <c r="APQ825" s="200"/>
      <c r="APR825" s="200"/>
      <c r="APS825" s="200"/>
      <c r="APT825" s="200"/>
      <c r="APU825" s="200"/>
      <c r="APV825" s="200"/>
      <c r="APW825" s="200"/>
      <c r="APX825" s="200"/>
      <c r="APY825" s="200"/>
      <c r="APZ825" s="200"/>
      <c r="AQA825" s="200"/>
      <c r="AQB825" s="200"/>
      <c r="AQC825" s="200"/>
      <c r="AQD825" s="200"/>
      <c r="AQE825" s="200"/>
      <c r="AQF825" s="200"/>
      <c r="AQG825" s="200"/>
      <c r="AQH825" s="200"/>
      <c r="AQI825" s="200"/>
      <c r="AQJ825" s="200"/>
      <c r="AQK825" s="200"/>
      <c r="AQL825" s="200"/>
      <c r="AQM825" s="200"/>
      <c r="AQN825" s="200"/>
      <c r="AQO825" s="200"/>
      <c r="AQP825" s="200"/>
      <c r="AQQ825" s="200"/>
      <c r="AQR825" s="200"/>
      <c r="AQS825" s="200"/>
      <c r="AQT825" s="200"/>
      <c r="AQU825" s="200"/>
      <c r="AQV825" s="200"/>
      <c r="AQW825" s="200"/>
      <c r="AQX825" s="200"/>
      <c r="AQY825" s="200"/>
      <c r="AQZ825" s="200"/>
      <c r="ARA825" s="200"/>
      <c r="ARB825" s="200"/>
      <c r="ARC825" s="200"/>
      <c r="ARD825" s="200"/>
      <c r="ARE825" s="200"/>
      <c r="ARF825" s="200"/>
      <c r="ARG825" s="200"/>
      <c r="ARH825" s="200"/>
      <c r="ARI825" s="200"/>
      <c r="ARJ825" s="200"/>
      <c r="ARK825" s="200"/>
      <c r="ARL825" s="200"/>
      <c r="ARM825" s="200"/>
      <c r="ARN825" s="200"/>
      <c r="ARO825" s="200"/>
      <c r="ARP825" s="200"/>
      <c r="ARQ825" s="200"/>
      <c r="ARR825" s="200"/>
      <c r="ARS825" s="200"/>
      <c r="ART825" s="200"/>
      <c r="ARU825" s="200"/>
      <c r="ARV825" s="200"/>
      <c r="ARW825" s="200"/>
      <c r="ARX825" s="200"/>
      <c r="ARY825" s="200"/>
      <c r="ARZ825" s="200"/>
      <c r="ASA825" s="200"/>
      <c r="ASB825" s="200"/>
      <c r="ASC825" s="200"/>
      <c r="ASD825" s="200"/>
      <c r="ASE825" s="200"/>
      <c r="ASF825" s="200"/>
      <c r="ASG825" s="200"/>
      <c r="ASH825" s="200"/>
      <c r="ASI825" s="200"/>
      <c r="ASJ825" s="200"/>
      <c r="ASK825" s="200"/>
      <c r="ASL825" s="200"/>
      <c r="ASM825" s="200"/>
      <c r="ASN825" s="200"/>
      <c r="ASO825" s="200"/>
      <c r="ASP825" s="200"/>
      <c r="ASQ825" s="200"/>
      <c r="ASR825" s="200"/>
      <c r="ASS825" s="200"/>
      <c r="AST825" s="200"/>
      <c r="ASU825" s="200"/>
      <c r="ASV825" s="200"/>
      <c r="ASW825" s="200"/>
      <c r="ASX825" s="200"/>
      <c r="ASY825" s="200"/>
      <c r="ASZ825" s="200"/>
      <c r="ATA825" s="200"/>
      <c r="ATB825" s="200"/>
      <c r="ATC825" s="200"/>
      <c r="ATD825" s="200"/>
      <c r="ATE825" s="200"/>
      <c r="ATF825" s="200"/>
      <c r="ATG825" s="200"/>
      <c r="ATH825" s="200"/>
      <c r="ATI825" s="200"/>
      <c r="ATJ825" s="200"/>
      <c r="ATK825" s="200"/>
      <c r="ATL825" s="200"/>
      <c r="ATM825" s="200"/>
      <c r="ATN825" s="200"/>
      <c r="ATO825" s="200"/>
      <c r="ATP825" s="200"/>
      <c r="ATQ825" s="200"/>
      <c r="ATR825" s="200"/>
      <c r="ATS825" s="200"/>
      <c r="ATT825" s="200"/>
      <c r="ATU825" s="200"/>
      <c r="ATV825" s="200"/>
      <c r="ATW825" s="200"/>
      <c r="ATX825" s="200"/>
      <c r="ATY825" s="200"/>
      <c r="ATZ825" s="200"/>
      <c r="AUA825" s="200"/>
      <c r="AUB825" s="200"/>
      <c r="AUC825" s="200"/>
      <c r="AUD825" s="200"/>
      <c r="AUE825" s="200"/>
      <c r="AUF825" s="200"/>
      <c r="AUG825" s="200"/>
      <c r="AUH825" s="200"/>
      <c r="AUI825" s="200"/>
      <c r="AUJ825" s="200"/>
      <c r="AUK825" s="200"/>
      <c r="AUL825" s="200"/>
      <c r="AUM825" s="200"/>
      <c r="AUN825" s="200"/>
      <c r="AUO825" s="200"/>
      <c r="AUP825" s="200"/>
      <c r="AUQ825" s="200"/>
      <c r="AUR825" s="200"/>
      <c r="AUS825" s="200"/>
      <c r="AUT825" s="200"/>
      <c r="AUU825" s="200"/>
      <c r="AUV825" s="200"/>
      <c r="AUW825" s="200"/>
      <c r="AUX825" s="200"/>
      <c r="AUY825" s="200"/>
      <c r="AUZ825" s="200"/>
      <c r="AVA825" s="200"/>
      <c r="AVB825" s="200"/>
      <c r="AVC825" s="200"/>
      <c r="AVD825" s="200"/>
      <c r="AVE825" s="200"/>
      <c r="AVF825" s="200"/>
      <c r="AVG825" s="200"/>
      <c r="AVH825" s="200"/>
      <c r="AVI825" s="200"/>
      <c r="AVJ825" s="200"/>
      <c r="AVK825" s="200"/>
      <c r="AVL825" s="200"/>
      <c r="AVM825" s="200"/>
      <c r="AVN825" s="200"/>
      <c r="AVO825" s="200"/>
      <c r="AVP825" s="200"/>
      <c r="AVQ825" s="200"/>
      <c r="AVR825" s="200"/>
      <c r="AVS825" s="200"/>
      <c r="AVT825" s="200"/>
      <c r="AVU825" s="200"/>
      <c r="AVV825" s="200"/>
      <c r="AVW825" s="200"/>
      <c r="AVX825" s="200"/>
      <c r="AVY825" s="200"/>
      <c r="AVZ825" s="200"/>
      <c r="AWA825" s="200"/>
      <c r="AWB825" s="200"/>
      <c r="AWC825" s="200"/>
      <c r="AWD825" s="200"/>
      <c r="AWE825" s="200"/>
      <c r="AWF825" s="200"/>
      <c r="AWG825" s="200"/>
      <c r="AWH825" s="200"/>
      <c r="AWI825" s="200"/>
      <c r="AWJ825" s="200"/>
      <c r="AWK825" s="200"/>
      <c r="AWL825" s="200"/>
      <c r="AWM825" s="200"/>
      <c r="AWN825" s="200"/>
      <c r="AWO825" s="200"/>
      <c r="AWP825" s="200"/>
      <c r="AWQ825" s="200"/>
      <c r="AWR825" s="200"/>
      <c r="AWS825" s="200"/>
      <c r="AWT825" s="200"/>
      <c r="AWU825" s="200"/>
      <c r="AWV825" s="200"/>
      <c r="AWW825" s="200"/>
      <c r="AWX825" s="200"/>
      <c r="AWY825" s="200"/>
      <c r="AWZ825" s="200"/>
      <c r="AXA825" s="200"/>
      <c r="AXB825" s="200"/>
      <c r="AXC825" s="200"/>
      <c r="AXD825" s="200"/>
      <c r="AXE825" s="200"/>
      <c r="AXF825" s="200"/>
      <c r="AXG825" s="200"/>
      <c r="AXH825" s="200"/>
      <c r="AXI825" s="200"/>
      <c r="AXJ825" s="200"/>
      <c r="AXK825" s="200"/>
      <c r="AXL825" s="200"/>
      <c r="AXM825" s="200"/>
      <c r="AXN825" s="200"/>
      <c r="AXO825" s="200"/>
      <c r="AXP825" s="200"/>
      <c r="AXQ825" s="200"/>
      <c r="AXR825" s="200"/>
      <c r="AXS825" s="200"/>
      <c r="AXT825" s="200"/>
      <c r="AXU825" s="200"/>
      <c r="AXV825" s="200"/>
      <c r="AXW825" s="200"/>
      <c r="AXX825" s="200"/>
      <c r="AXY825" s="200"/>
      <c r="AXZ825" s="200"/>
      <c r="AYA825" s="200"/>
      <c r="AYB825" s="200"/>
      <c r="AYC825" s="200"/>
      <c r="AYD825" s="200"/>
      <c r="AYE825" s="200"/>
      <c r="AYF825" s="200"/>
      <c r="AYG825" s="200"/>
      <c r="AYH825" s="200"/>
      <c r="AYI825" s="200"/>
      <c r="AYJ825" s="200"/>
      <c r="AYK825" s="200"/>
      <c r="AYL825" s="200"/>
      <c r="AYM825" s="200"/>
      <c r="AYN825" s="200"/>
      <c r="AYO825" s="200"/>
      <c r="AYP825" s="200"/>
      <c r="AYQ825" s="200"/>
      <c r="AYR825" s="200"/>
      <c r="AYS825" s="200"/>
      <c r="AYT825" s="200"/>
      <c r="AYU825" s="200"/>
      <c r="AYV825" s="200"/>
      <c r="AYW825" s="200"/>
      <c r="AYX825" s="200"/>
      <c r="AYY825" s="200"/>
      <c r="AYZ825" s="200"/>
      <c r="AZA825" s="200"/>
      <c r="AZB825" s="200"/>
      <c r="AZC825" s="200"/>
      <c r="AZD825" s="200"/>
      <c r="AZE825" s="200"/>
      <c r="AZF825" s="200"/>
      <c r="AZG825" s="200"/>
      <c r="AZH825" s="200"/>
      <c r="AZI825" s="200"/>
      <c r="AZJ825" s="200"/>
      <c r="AZK825" s="200"/>
      <c r="AZL825" s="200"/>
      <c r="AZM825" s="200"/>
      <c r="AZN825" s="200"/>
      <c r="AZO825" s="200"/>
      <c r="AZP825" s="200"/>
      <c r="AZQ825" s="200"/>
      <c r="AZR825" s="200"/>
      <c r="AZS825" s="200"/>
      <c r="AZT825" s="200"/>
      <c r="AZU825" s="200"/>
      <c r="AZV825" s="200"/>
      <c r="AZW825" s="200"/>
      <c r="AZX825" s="200"/>
      <c r="AZY825" s="200"/>
      <c r="AZZ825" s="200"/>
      <c r="BAA825" s="200"/>
      <c r="BAB825" s="200"/>
      <c r="BAC825" s="200"/>
      <c r="BAD825" s="200"/>
      <c r="BAE825" s="200"/>
      <c r="BAF825" s="200"/>
      <c r="BAG825" s="200"/>
      <c r="BAH825" s="200"/>
      <c r="BAI825" s="200"/>
      <c r="BAJ825" s="200"/>
      <c r="BAK825" s="200"/>
      <c r="BAL825" s="200"/>
      <c r="BAM825" s="200"/>
      <c r="BAN825" s="200"/>
      <c r="BAO825" s="200"/>
      <c r="BAP825" s="200"/>
      <c r="BAQ825" s="200"/>
      <c r="BAR825" s="200"/>
      <c r="BAS825" s="200"/>
      <c r="BAT825" s="200"/>
      <c r="BAU825" s="200"/>
      <c r="BAV825" s="200"/>
      <c r="BAW825" s="200"/>
      <c r="BAX825" s="200"/>
      <c r="BAY825" s="200"/>
      <c r="BAZ825" s="200"/>
      <c r="BBA825" s="200"/>
      <c r="BBB825" s="200"/>
      <c r="BBC825" s="200"/>
      <c r="BBD825" s="200"/>
      <c r="BBE825" s="200"/>
      <c r="BBF825" s="200"/>
      <c r="BBG825" s="200"/>
      <c r="BBH825" s="200"/>
      <c r="BBI825" s="200"/>
      <c r="BBJ825" s="200"/>
      <c r="BBK825" s="200"/>
      <c r="BBL825" s="200"/>
      <c r="BBM825" s="200"/>
      <c r="BBN825" s="200"/>
      <c r="BBO825" s="200"/>
      <c r="BBP825" s="200"/>
      <c r="BBQ825" s="200"/>
      <c r="BBR825" s="200"/>
      <c r="BBS825" s="200"/>
      <c r="BBT825" s="200"/>
      <c r="BBU825" s="200"/>
      <c r="BBV825" s="200"/>
      <c r="BBW825" s="200"/>
      <c r="BBX825" s="200"/>
      <c r="BBY825" s="200"/>
      <c r="BBZ825" s="200"/>
      <c r="BCA825" s="200"/>
      <c r="BCB825" s="200"/>
      <c r="BCC825" s="200"/>
      <c r="BCD825" s="200"/>
      <c r="BCE825" s="200"/>
      <c r="BCF825" s="200"/>
      <c r="BCG825" s="200"/>
      <c r="BCH825" s="200"/>
      <c r="BCI825" s="200"/>
      <c r="BCJ825" s="200"/>
      <c r="BCK825" s="200"/>
      <c r="BCL825" s="200"/>
      <c r="BCM825" s="200"/>
      <c r="BCN825" s="200"/>
      <c r="BCO825" s="200"/>
      <c r="BCP825" s="200"/>
      <c r="BCQ825" s="200"/>
      <c r="BCR825" s="200"/>
      <c r="BCS825" s="200"/>
      <c r="BCT825" s="200"/>
      <c r="BCU825" s="200"/>
      <c r="BCV825" s="200"/>
      <c r="BCW825" s="200"/>
      <c r="BCX825" s="200"/>
      <c r="BCY825" s="200"/>
      <c r="BCZ825" s="200"/>
      <c r="BDA825" s="200"/>
      <c r="BDB825" s="200"/>
      <c r="BDC825" s="200"/>
      <c r="BDD825" s="200"/>
      <c r="BDE825" s="200"/>
      <c r="BDF825" s="200"/>
      <c r="BDG825" s="200"/>
      <c r="BDH825" s="200"/>
      <c r="BDI825" s="200"/>
      <c r="BDJ825" s="200"/>
      <c r="BDK825" s="200"/>
      <c r="BDL825" s="200"/>
      <c r="BDM825" s="200"/>
      <c r="BDN825" s="200"/>
      <c r="BDO825" s="200"/>
      <c r="BDP825" s="200"/>
      <c r="BDQ825" s="200"/>
      <c r="BDR825" s="200"/>
      <c r="BDS825" s="200"/>
      <c r="BDT825" s="200"/>
      <c r="BDU825" s="200"/>
      <c r="BDV825" s="200"/>
      <c r="BDW825" s="200"/>
      <c r="BDX825" s="200"/>
      <c r="BDY825" s="200"/>
      <c r="BDZ825" s="200"/>
      <c r="BEA825" s="200"/>
      <c r="BEB825" s="200"/>
      <c r="BEC825" s="200"/>
      <c r="BED825" s="200"/>
      <c r="BEE825" s="200"/>
      <c r="BEF825" s="200"/>
      <c r="BEG825" s="200"/>
      <c r="BEH825" s="200"/>
      <c r="BEI825" s="200"/>
      <c r="BEJ825" s="200"/>
      <c r="BEK825" s="200"/>
      <c r="BEL825" s="200"/>
      <c r="BEM825" s="200"/>
      <c r="BEN825" s="200"/>
      <c r="BEO825" s="200"/>
      <c r="BEP825" s="200"/>
      <c r="BEQ825" s="200"/>
      <c r="BER825" s="200"/>
      <c r="BES825" s="200"/>
      <c r="BET825" s="200"/>
      <c r="BEU825" s="200"/>
      <c r="BEV825" s="200"/>
      <c r="BEW825" s="200"/>
      <c r="BEX825" s="200"/>
      <c r="BEY825" s="200"/>
      <c r="BEZ825" s="200"/>
      <c r="BFA825" s="200"/>
      <c r="BFB825" s="200"/>
      <c r="BFC825" s="200"/>
      <c r="BFD825" s="200"/>
      <c r="BFE825" s="200"/>
      <c r="BFF825" s="200"/>
      <c r="BFG825" s="200"/>
      <c r="BFH825" s="200"/>
      <c r="BFI825" s="200"/>
      <c r="BFJ825" s="200"/>
      <c r="BFK825" s="200"/>
      <c r="BFL825" s="200"/>
      <c r="BFM825" s="200"/>
      <c r="BFN825" s="200"/>
      <c r="BFO825" s="200"/>
      <c r="BFP825" s="200"/>
      <c r="BFQ825" s="200"/>
      <c r="BFR825" s="200"/>
      <c r="BFS825" s="200"/>
      <c r="BFT825" s="200"/>
      <c r="BFU825" s="200"/>
      <c r="BFV825" s="200"/>
      <c r="BFW825" s="200"/>
      <c r="BFX825" s="200"/>
      <c r="BFY825" s="200"/>
      <c r="BFZ825" s="200"/>
      <c r="BGA825" s="200"/>
      <c r="BGB825" s="200"/>
      <c r="BGC825" s="200"/>
      <c r="BGD825" s="200"/>
      <c r="BGE825" s="200"/>
      <c r="BGF825" s="200"/>
      <c r="BGG825" s="200"/>
      <c r="BGH825" s="200"/>
      <c r="BGI825" s="200"/>
      <c r="BGJ825" s="200"/>
      <c r="BGK825" s="200"/>
      <c r="BGL825" s="200"/>
      <c r="BGM825" s="200"/>
      <c r="BGN825" s="200"/>
      <c r="BGO825" s="200"/>
      <c r="BGP825" s="200"/>
      <c r="BGQ825" s="200"/>
      <c r="BGR825" s="200"/>
      <c r="BGS825" s="200"/>
      <c r="BGT825" s="200"/>
      <c r="BGU825" s="200"/>
      <c r="BGV825" s="200"/>
      <c r="BGW825" s="200"/>
      <c r="BGX825" s="200"/>
      <c r="BGY825" s="200"/>
      <c r="BGZ825" s="200"/>
      <c r="BHA825" s="200"/>
      <c r="BHB825" s="200"/>
      <c r="BHC825" s="200"/>
      <c r="BHD825" s="200"/>
      <c r="BHE825" s="200"/>
      <c r="BHF825" s="200"/>
      <c r="BHG825" s="200"/>
      <c r="BHH825" s="200"/>
      <c r="BHI825" s="200"/>
      <c r="BHJ825" s="200"/>
      <c r="BHK825" s="200"/>
      <c r="BHL825" s="200"/>
      <c r="BHM825" s="200"/>
      <c r="BHN825" s="200"/>
      <c r="BHO825" s="200"/>
      <c r="BHP825" s="200"/>
      <c r="BHQ825" s="200"/>
      <c r="BHR825" s="200"/>
      <c r="BHS825" s="200"/>
      <c r="BHT825" s="200"/>
      <c r="BHU825" s="200"/>
      <c r="BHV825" s="200"/>
      <c r="BHW825" s="200"/>
      <c r="BHX825" s="200"/>
      <c r="BHY825" s="200"/>
      <c r="BHZ825" s="200"/>
      <c r="BIA825" s="200"/>
      <c r="BIB825" s="200"/>
      <c r="BIC825" s="200"/>
      <c r="BID825" s="200"/>
      <c r="BIE825" s="200"/>
      <c r="BIF825" s="200"/>
      <c r="BIG825" s="200"/>
      <c r="BIH825" s="200"/>
      <c r="BII825" s="200"/>
      <c r="BIJ825" s="200"/>
      <c r="BIK825" s="200"/>
      <c r="BIL825" s="200"/>
      <c r="BIM825" s="200"/>
      <c r="BIN825" s="200"/>
      <c r="BIO825" s="200"/>
      <c r="BIP825" s="200"/>
      <c r="BIQ825" s="200"/>
      <c r="BIR825" s="200"/>
      <c r="BIS825" s="200"/>
      <c r="BIT825" s="200"/>
      <c r="BIU825" s="200"/>
      <c r="BIV825" s="200"/>
      <c r="BIW825" s="200"/>
      <c r="BIX825" s="200"/>
      <c r="BIY825" s="200"/>
      <c r="BIZ825" s="200"/>
      <c r="BJA825" s="200"/>
      <c r="BJB825" s="200"/>
      <c r="BJC825" s="200"/>
      <c r="BJD825" s="200"/>
      <c r="BJE825" s="200"/>
      <c r="BJF825" s="200"/>
      <c r="BJG825" s="200"/>
      <c r="BJH825" s="200"/>
      <c r="BJI825" s="200"/>
      <c r="BJJ825" s="200"/>
      <c r="BJK825" s="200"/>
      <c r="BJL825" s="200"/>
      <c r="BJM825" s="200"/>
      <c r="BJN825" s="200"/>
      <c r="BJO825" s="200"/>
      <c r="BJP825" s="200"/>
      <c r="BJQ825" s="200"/>
      <c r="BJR825" s="200"/>
      <c r="BJS825" s="200"/>
      <c r="BJT825" s="200"/>
      <c r="BJU825" s="200"/>
      <c r="BJV825" s="200"/>
      <c r="BJW825" s="200"/>
      <c r="BJX825" s="200"/>
      <c r="BJY825" s="200"/>
      <c r="BJZ825" s="200"/>
      <c r="BKA825" s="200"/>
      <c r="BKB825" s="200"/>
      <c r="BKC825" s="200"/>
      <c r="BKD825" s="200"/>
      <c r="BKE825" s="200"/>
      <c r="BKF825" s="200"/>
      <c r="BKG825" s="200"/>
      <c r="BKH825" s="200"/>
      <c r="BKI825" s="200"/>
      <c r="BKJ825" s="200"/>
      <c r="BKK825" s="200"/>
      <c r="BKL825" s="200"/>
      <c r="BKM825" s="200"/>
      <c r="BKN825" s="200"/>
      <c r="BKO825" s="200"/>
      <c r="BKP825" s="200"/>
      <c r="BKQ825" s="200"/>
      <c r="BKR825" s="200"/>
      <c r="BKS825" s="200"/>
      <c r="BKT825" s="200"/>
      <c r="BKU825" s="200"/>
      <c r="BKV825" s="200"/>
      <c r="BKW825" s="200"/>
      <c r="BKX825" s="200"/>
      <c r="BKY825" s="200"/>
      <c r="BKZ825" s="200"/>
      <c r="BLA825" s="200"/>
      <c r="BLB825" s="200"/>
      <c r="BLC825" s="200"/>
      <c r="BLD825" s="200"/>
      <c r="BLE825" s="200"/>
      <c r="BLF825" s="200"/>
      <c r="BLG825" s="200"/>
      <c r="BLH825" s="200"/>
      <c r="BLI825" s="200"/>
      <c r="BLJ825" s="200"/>
      <c r="BLK825" s="200"/>
      <c r="BLL825" s="200"/>
      <c r="BLM825" s="200"/>
      <c r="BLN825" s="200"/>
      <c r="BLO825" s="200"/>
      <c r="BLP825" s="200"/>
      <c r="BLQ825" s="200"/>
      <c r="BLR825" s="200"/>
      <c r="BLS825" s="200"/>
      <c r="BLT825" s="200"/>
      <c r="BLU825" s="200"/>
      <c r="BLV825" s="200"/>
      <c r="BLW825" s="200"/>
      <c r="BLX825" s="200"/>
      <c r="BLY825" s="200"/>
      <c r="BLZ825" s="200"/>
      <c r="BMA825" s="200"/>
      <c r="BMB825" s="200"/>
      <c r="BMC825" s="200"/>
      <c r="BMD825" s="200"/>
      <c r="BME825" s="200"/>
      <c r="BMF825" s="200"/>
      <c r="BMG825" s="200"/>
      <c r="BMH825" s="200"/>
      <c r="BMI825" s="200"/>
      <c r="BMJ825" s="200"/>
      <c r="BMK825" s="200"/>
      <c r="BML825" s="200"/>
      <c r="BMM825" s="200"/>
      <c r="BMN825" s="200"/>
      <c r="BMO825" s="200"/>
      <c r="BMP825" s="200"/>
      <c r="BMQ825" s="200"/>
      <c r="BMR825" s="200"/>
      <c r="BMS825" s="200"/>
      <c r="BMT825" s="200"/>
      <c r="BMU825" s="200"/>
      <c r="BMV825" s="200"/>
      <c r="BMW825" s="200"/>
      <c r="BMX825" s="200"/>
      <c r="BMY825" s="200"/>
      <c r="BMZ825" s="200"/>
      <c r="BNA825" s="200"/>
      <c r="BNB825" s="200"/>
      <c r="BNC825" s="200"/>
      <c r="BND825" s="200"/>
      <c r="BNE825" s="200"/>
      <c r="BNF825" s="200"/>
      <c r="BNG825" s="200"/>
      <c r="BNH825" s="200"/>
      <c r="BNI825" s="200"/>
      <c r="BNJ825" s="200"/>
      <c r="BNK825" s="200"/>
      <c r="BNL825" s="200"/>
      <c r="BNM825" s="200"/>
      <c r="BNN825" s="200"/>
      <c r="BNO825" s="200"/>
      <c r="BNP825" s="200"/>
      <c r="BNQ825" s="200"/>
      <c r="BNR825" s="200"/>
      <c r="BNS825" s="200"/>
      <c r="BNT825" s="200"/>
      <c r="BNU825" s="200"/>
      <c r="BNV825" s="200"/>
      <c r="BNW825" s="200"/>
      <c r="BNX825" s="200"/>
      <c r="BNY825" s="200"/>
      <c r="BNZ825" s="200"/>
      <c r="BOA825" s="200"/>
      <c r="BOB825" s="200"/>
      <c r="BOC825" s="200"/>
      <c r="BOD825" s="200"/>
      <c r="BOE825" s="200"/>
      <c r="BOF825" s="200"/>
      <c r="BOG825" s="200"/>
      <c r="BOH825" s="200"/>
      <c r="BOI825" s="200"/>
      <c r="BOJ825" s="200"/>
      <c r="BOK825" s="200"/>
      <c r="BOL825" s="200"/>
      <c r="BOM825" s="200"/>
      <c r="BON825" s="200"/>
      <c r="BOO825" s="200"/>
      <c r="BOP825" s="200"/>
      <c r="BOQ825" s="200"/>
      <c r="BOR825" s="200"/>
      <c r="BOS825" s="200"/>
      <c r="BOT825" s="200"/>
      <c r="BOU825" s="200"/>
      <c r="BOV825" s="200"/>
      <c r="BOW825" s="200"/>
      <c r="BOX825" s="200"/>
      <c r="BOY825" s="200"/>
      <c r="BOZ825" s="200"/>
      <c r="BPA825" s="200"/>
      <c r="BPB825" s="200"/>
      <c r="BPC825" s="200"/>
      <c r="BPD825" s="200"/>
      <c r="BPE825" s="200"/>
      <c r="BPF825" s="200"/>
      <c r="BPG825" s="200"/>
      <c r="BPH825" s="200"/>
      <c r="BPI825" s="200"/>
      <c r="BPJ825" s="200"/>
      <c r="BPK825" s="200"/>
      <c r="BPL825" s="200"/>
      <c r="BPM825" s="200"/>
      <c r="BPN825" s="200"/>
      <c r="BPO825" s="200"/>
      <c r="BPP825" s="200"/>
      <c r="BPQ825" s="200"/>
      <c r="BPR825" s="200"/>
      <c r="BPS825" s="200"/>
      <c r="BPT825" s="200"/>
      <c r="BPU825" s="200"/>
      <c r="BPV825" s="200"/>
      <c r="BPW825" s="200"/>
      <c r="BPX825" s="200"/>
      <c r="BPY825" s="200"/>
      <c r="BPZ825" s="200"/>
      <c r="BQA825" s="200"/>
      <c r="BQB825" s="200"/>
      <c r="BQC825" s="200"/>
      <c r="BQD825" s="200"/>
      <c r="BQE825" s="200"/>
      <c r="BQF825" s="200"/>
      <c r="BQG825" s="200"/>
      <c r="BQH825" s="200"/>
      <c r="BQI825" s="200"/>
      <c r="BQJ825" s="200"/>
      <c r="BQK825" s="200"/>
      <c r="BQL825" s="200"/>
      <c r="BQM825" s="200"/>
      <c r="BQN825" s="200"/>
      <c r="BQO825" s="200"/>
      <c r="BQP825" s="200"/>
      <c r="BQQ825" s="200"/>
      <c r="BQR825" s="200"/>
      <c r="BQS825" s="200"/>
      <c r="BQT825" s="200"/>
      <c r="BQU825" s="200"/>
      <c r="BQV825" s="200"/>
      <c r="BQW825" s="200"/>
      <c r="BQX825" s="200"/>
      <c r="BQY825" s="200"/>
      <c r="BQZ825" s="200"/>
      <c r="BRA825" s="200"/>
      <c r="BRB825" s="200"/>
      <c r="BRC825" s="200"/>
      <c r="BRD825" s="200"/>
      <c r="BRE825" s="200"/>
      <c r="BRF825" s="200"/>
      <c r="BRG825" s="200"/>
      <c r="BRH825" s="200"/>
      <c r="BRI825" s="200"/>
      <c r="BRJ825" s="200"/>
      <c r="BRK825" s="200"/>
      <c r="BRL825" s="200"/>
      <c r="BRM825" s="200"/>
      <c r="BRN825" s="200"/>
      <c r="BRO825" s="200"/>
      <c r="BRP825" s="200"/>
      <c r="BRQ825" s="200"/>
      <c r="BRR825" s="200"/>
      <c r="BRS825" s="200"/>
      <c r="BRT825" s="200"/>
      <c r="BRU825" s="200"/>
      <c r="BRV825" s="200"/>
      <c r="BRW825" s="200"/>
      <c r="BRX825" s="200"/>
      <c r="BRY825" s="200"/>
      <c r="BRZ825" s="200"/>
      <c r="BSA825" s="200"/>
      <c r="BSB825" s="200"/>
      <c r="BSC825" s="200"/>
      <c r="BSD825" s="200"/>
      <c r="BSE825" s="200"/>
      <c r="BSF825" s="200"/>
      <c r="BSG825" s="200"/>
      <c r="BSH825" s="200"/>
      <c r="BSI825" s="200"/>
      <c r="BSJ825" s="200"/>
      <c r="BSK825" s="200"/>
      <c r="BSL825" s="200"/>
      <c r="BSM825" s="200"/>
      <c r="BSN825" s="200"/>
      <c r="BSO825" s="200"/>
      <c r="BSP825" s="200"/>
      <c r="BSQ825" s="200"/>
      <c r="BSR825" s="200"/>
      <c r="BSS825" s="200"/>
      <c r="BST825" s="200"/>
      <c r="BSU825" s="200"/>
      <c r="BSV825" s="200"/>
      <c r="BSW825" s="200"/>
      <c r="BSX825" s="200"/>
      <c r="BSY825" s="200"/>
      <c r="BSZ825" s="200"/>
      <c r="BTA825" s="200"/>
      <c r="BTB825" s="200"/>
      <c r="BTC825" s="200"/>
      <c r="BTD825" s="200"/>
      <c r="BTE825" s="200"/>
      <c r="BTF825" s="200"/>
      <c r="BTG825" s="200"/>
      <c r="BTH825" s="200"/>
      <c r="BTI825" s="200"/>
      <c r="BTJ825" s="200"/>
      <c r="BTK825" s="200"/>
      <c r="BTL825" s="200"/>
      <c r="BTM825" s="200"/>
      <c r="BTN825" s="200"/>
      <c r="BTO825" s="200"/>
      <c r="BTP825" s="200"/>
      <c r="BTQ825" s="200"/>
      <c r="BTR825" s="200"/>
      <c r="BTS825" s="200"/>
      <c r="BTT825" s="200"/>
      <c r="BTU825" s="200"/>
      <c r="BTV825" s="200"/>
      <c r="BTW825" s="200"/>
      <c r="BTX825" s="200"/>
      <c r="BTY825" s="200"/>
      <c r="BTZ825" s="200"/>
      <c r="BUA825" s="200"/>
      <c r="BUB825" s="200"/>
      <c r="BUC825" s="200"/>
      <c r="BUD825" s="200"/>
      <c r="BUE825" s="200"/>
      <c r="BUF825" s="200"/>
      <c r="BUG825" s="200"/>
      <c r="BUH825" s="200"/>
      <c r="BUI825" s="200"/>
      <c r="BUJ825" s="200"/>
      <c r="BUK825" s="200"/>
      <c r="BUL825" s="200"/>
      <c r="BUM825" s="200"/>
      <c r="BUN825" s="200"/>
      <c r="BUO825" s="200"/>
      <c r="BUP825" s="200"/>
      <c r="BUQ825" s="200"/>
      <c r="BUR825" s="200"/>
      <c r="BUS825" s="200"/>
      <c r="BUT825" s="200"/>
      <c r="BUU825" s="200"/>
      <c r="BUV825" s="200"/>
      <c r="BUW825" s="200"/>
      <c r="BUX825" s="200"/>
      <c r="BUY825" s="200"/>
      <c r="BUZ825" s="200"/>
      <c r="BVA825" s="200"/>
      <c r="BVB825" s="200"/>
      <c r="BVC825" s="200"/>
      <c r="BVD825" s="200"/>
      <c r="BVE825" s="200"/>
      <c r="BVF825" s="200"/>
      <c r="BVG825" s="200"/>
      <c r="BVH825" s="200"/>
      <c r="BVI825" s="200"/>
      <c r="BVJ825" s="200"/>
      <c r="BVK825" s="200"/>
      <c r="BVL825" s="200"/>
      <c r="BVM825" s="200"/>
      <c r="BVN825" s="200"/>
      <c r="BVO825" s="200"/>
      <c r="BVP825" s="200"/>
      <c r="BVQ825" s="200"/>
      <c r="BVR825" s="200"/>
      <c r="BVS825" s="200"/>
      <c r="BVT825" s="200"/>
      <c r="BVU825" s="200"/>
      <c r="BVV825" s="200"/>
      <c r="BVW825" s="200"/>
      <c r="BVX825" s="200"/>
      <c r="BVY825" s="200"/>
      <c r="BVZ825" s="200"/>
      <c r="BWA825" s="200"/>
      <c r="BWB825" s="200"/>
      <c r="BWC825" s="200"/>
      <c r="BWD825" s="200"/>
      <c r="BWE825" s="200"/>
      <c r="BWF825" s="200"/>
      <c r="BWG825" s="200"/>
      <c r="BWH825" s="200"/>
      <c r="BWI825" s="200"/>
      <c r="BWJ825" s="200"/>
      <c r="BWK825" s="200"/>
      <c r="BWL825" s="200"/>
      <c r="BWM825" s="200"/>
      <c r="BWN825" s="200"/>
      <c r="BWO825" s="200"/>
      <c r="BWP825" s="200"/>
      <c r="BWQ825" s="200"/>
      <c r="BWR825" s="200"/>
      <c r="BWS825" s="200"/>
      <c r="BWT825" s="200"/>
      <c r="BWU825" s="200"/>
      <c r="BWV825" s="200"/>
      <c r="BWW825" s="200"/>
      <c r="BWX825" s="200"/>
      <c r="BWY825" s="200"/>
      <c r="BWZ825" s="200"/>
      <c r="BXA825" s="200"/>
      <c r="BXB825" s="200"/>
      <c r="BXC825" s="200"/>
      <c r="BXD825" s="200"/>
      <c r="BXE825" s="200"/>
      <c r="BXF825" s="200"/>
      <c r="BXG825" s="200"/>
      <c r="BXH825" s="200"/>
      <c r="BXI825" s="200"/>
      <c r="BXJ825" s="200"/>
      <c r="BXK825" s="200"/>
      <c r="BXL825" s="200"/>
      <c r="BXM825" s="200"/>
      <c r="BXN825" s="200"/>
      <c r="BXO825" s="200"/>
      <c r="BXP825" s="200"/>
      <c r="BXQ825" s="200"/>
      <c r="BXR825" s="200"/>
      <c r="BXS825" s="200"/>
      <c r="BXT825" s="200"/>
      <c r="BXU825" s="200"/>
      <c r="BXV825" s="200"/>
      <c r="BXW825" s="200"/>
      <c r="BXX825" s="200"/>
      <c r="BXY825" s="200"/>
      <c r="BXZ825" s="200"/>
      <c r="BYA825" s="200"/>
      <c r="BYB825" s="200"/>
      <c r="BYC825" s="200"/>
      <c r="BYD825" s="200"/>
      <c r="BYE825" s="200"/>
      <c r="BYF825" s="200"/>
      <c r="BYG825" s="200"/>
      <c r="BYH825" s="200"/>
      <c r="BYI825" s="200"/>
      <c r="BYJ825" s="200"/>
      <c r="BYK825" s="200"/>
      <c r="BYL825" s="200"/>
      <c r="BYM825" s="200"/>
      <c r="BYN825" s="200"/>
      <c r="BYO825" s="200"/>
      <c r="BYP825" s="200"/>
      <c r="BYQ825" s="200"/>
      <c r="BYR825" s="200"/>
      <c r="BYS825" s="200"/>
      <c r="BYT825" s="200"/>
      <c r="BYU825" s="200"/>
      <c r="BYV825" s="200"/>
      <c r="BYW825" s="200"/>
      <c r="BYX825" s="200"/>
      <c r="BYY825" s="200"/>
      <c r="BYZ825" s="200"/>
      <c r="BZA825" s="200"/>
      <c r="BZB825" s="200"/>
      <c r="BZC825" s="200"/>
      <c r="BZD825" s="200"/>
      <c r="BZE825" s="200"/>
      <c r="BZF825" s="200"/>
      <c r="BZG825" s="200"/>
      <c r="BZH825" s="200"/>
      <c r="BZI825" s="200"/>
      <c r="BZJ825" s="200"/>
      <c r="BZK825" s="200"/>
      <c r="BZL825" s="200"/>
      <c r="BZM825" s="200"/>
      <c r="BZN825" s="200"/>
      <c r="BZO825" s="200"/>
      <c r="BZP825" s="200"/>
      <c r="BZQ825" s="200"/>
      <c r="BZR825" s="200"/>
      <c r="BZS825" s="200"/>
      <c r="BZT825" s="200"/>
      <c r="BZU825" s="200"/>
      <c r="BZV825" s="200"/>
      <c r="BZW825" s="200"/>
      <c r="BZX825" s="200"/>
      <c r="BZY825" s="200"/>
      <c r="BZZ825" s="200"/>
      <c r="CAA825" s="200"/>
      <c r="CAB825" s="200"/>
      <c r="CAC825" s="200"/>
      <c r="CAD825" s="200"/>
      <c r="CAE825" s="200"/>
      <c r="CAF825" s="200"/>
      <c r="CAG825" s="200"/>
      <c r="CAH825" s="200"/>
      <c r="CAI825" s="200"/>
      <c r="CAJ825" s="200"/>
      <c r="CAK825" s="200"/>
      <c r="CAL825" s="200"/>
      <c r="CAM825" s="200"/>
      <c r="CAN825" s="200"/>
      <c r="CAO825" s="200"/>
      <c r="CAP825" s="200"/>
      <c r="CAQ825" s="200"/>
      <c r="CAR825" s="200"/>
      <c r="CAS825" s="200"/>
      <c r="CAT825" s="200"/>
      <c r="CAU825" s="200"/>
      <c r="CAV825" s="200"/>
      <c r="CAW825" s="200"/>
      <c r="CAX825" s="200"/>
      <c r="CAY825" s="200"/>
      <c r="CAZ825" s="200"/>
      <c r="CBA825" s="200"/>
      <c r="CBB825" s="200"/>
      <c r="CBC825" s="200"/>
      <c r="CBD825" s="200"/>
      <c r="CBE825" s="200"/>
      <c r="CBF825" s="200"/>
      <c r="CBG825" s="200"/>
      <c r="CBH825" s="200"/>
      <c r="CBI825" s="200"/>
      <c r="CBJ825" s="200"/>
      <c r="CBK825" s="200"/>
      <c r="CBL825" s="200"/>
      <c r="CBM825" s="200"/>
      <c r="CBN825" s="200"/>
      <c r="CBO825" s="200"/>
      <c r="CBP825" s="200"/>
      <c r="CBQ825" s="200"/>
      <c r="CBR825" s="200"/>
      <c r="CBS825" s="200"/>
      <c r="CBT825" s="200"/>
      <c r="CBU825" s="200"/>
      <c r="CBV825" s="200"/>
      <c r="CBW825" s="200"/>
      <c r="CBX825" s="200"/>
      <c r="CBY825" s="200"/>
      <c r="CBZ825" s="200"/>
      <c r="CCA825" s="200"/>
      <c r="CCB825" s="200"/>
      <c r="CCC825" s="200"/>
      <c r="CCD825" s="200"/>
      <c r="CCE825" s="200"/>
      <c r="CCF825" s="200"/>
      <c r="CCG825" s="200"/>
      <c r="CCH825" s="200"/>
      <c r="CCI825" s="200"/>
      <c r="CCJ825" s="200"/>
      <c r="CCK825" s="200"/>
      <c r="CCL825" s="200"/>
      <c r="CCM825" s="200"/>
      <c r="CCN825" s="200"/>
      <c r="CCO825" s="200"/>
      <c r="CCP825" s="200"/>
      <c r="CCQ825" s="200"/>
      <c r="CCR825" s="200"/>
      <c r="CCS825" s="200"/>
      <c r="CCT825" s="200"/>
      <c r="CCU825" s="200"/>
      <c r="CCV825" s="200"/>
      <c r="CCW825" s="200"/>
      <c r="CCX825" s="200"/>
      <c r="CCY825" s="200"/>
      <c r="CCZ825" s="200"/>
      <c r="CDA825" s="200"/>
      <c r="CDB825" s="200"/>
      <c r="CDC825" s="200"/>
      <c r="CDD825" s="200"/>
      <c r="CDE825" s="200"/>
      <c r="CDF825" s="200"/>
      <c r="CDG825" s="200"/>
      <c r="CDH825" s="200"/>
      <c r="CDI825" s="200"/>
      <c r="CDJ825" s="200"/>
      <c r="CDK825" s="200"/>
      <c r="CDL825" s="200"/>
      <c r="CDM825" s="200"/>
      <c r="CDN825" s="200"/>
      <c r="CDO825" s="200"/>
      <c r="CDP825" s="200"/>
      <c r="CDQ825" s="200"/>
      <c r="CDR825" s="200"/>
      <c r="CDS825" s="200"/>
      <c r="CDT825" s="200"/>
      <c r="CDU825" s="200"/>
      <c r="CDV825" s="200"/>
      <c r="CDW825" s="200"/>
      <c r="CDX825" s="200"/>
      <c r="CDY825" s="200"/>
      <c r="CDZ825" s="200"/>
      <c r="CEA825" s="200"/>
      <c r="CEB825" s="200"/>
      <c r="CEC825" s="200"/>
      <c r="CED825" s="200"/>
      <c r="CEE825" s="200"/>
      <c r="CEF825" s="200"/>
      <c r="CEG825" s="200"/>
      <c r="CEH825" s="200"/>
      <c r="CEI825" s="200"/>
      <c r="CEJ825" s="200"/>
      <c r="CEK825" s="200"/>
      <c r="CEL825" s="200"/>
      <c r="CEM825" s="200"/>
      <c r="CEN825" s="200"/>
      <c r="CEO825" s="200"/>
      <c r="CEP825" s="200"/>
      <c r="CEQ825" s="200"/>
      <c r="CER825" s="200"/>
      <c r="CES825" s="200"/>
      <c r="CET825" s="200"/>
      <c r="CEU825" s="200"/>
      <c r="CEV825" s="200"/>
      <c r="CEW825" s="200"/>
      <c r="CEX825" s="200"/>
      <c r="CEY825" s="200"/>
      <c r="CEZ825" s="200"/>
      <c r="CFA825" s="200"/>
      <c r="CFB825" s="200"/>
      <c r="CFC825" s="200"/>
      <c r="CFD825" s="200"/>
      <c r="CFE825" s="200"/>
      <c r="CFF825" s="200"/>
      <c r="CFG825" s="200"/>
      <c r="CFH825" s="200"/>
      <c r="CFI825" s="200"/>
      <c r="CFJ825" s="200"/>
      <c r="CFK825" s="200"/>
      <c r="CFL825" s="200"/>
      <c r="CFM825" s="200"/>
      <c r="CFN825" s="200"/>
      <c r="CFO825" s="200"/>
      <c r="CFP825" s="200"/>
      <c r="CFQ825" s="200"/>
      <c r="CFR825" s="200"/>
      <c r="CFS825" s="200"/>
      <c r="CFT825" s="200"/>
      <c r="CFU825" s="200"/>
      <c r="CFV825" s="200"/>
      <c r="CFW825" s="200"/>
      <c r="CFX825" s="200"/>
      <c r="CFY825" s="200"/>
      <c r="CFZ825" s="200"/>
      <c r="CGA825" s="200"/>
      <c r="CGB825" s="200"/>
      <c r="CGC825" s="200"/>
      <c r="CGD825" s="200"/>
      <c r="CGE825" s="200"/>
      <c r="CGF825" s="200"/>
      <c r="CGG825" s="200"/>
      <c r="CGH825" s="200"/>
      <c r="CGI825" s="200"/>
      <c r="CGJ825" s="200"/>
      <c r="CGK825" s="200"/>
      <c r="CGL825" s="200"/>
      <c r="CGM825" s="200"/>
      <c r="CGN825" s="200"/>
      <c r="CGO825" s="200"/>
      <c r="CGP825" s="200"/>
      <c r="CGQ825" s="200"/>
      <c r="CGR825" s="200"/>
      <c r="CGS825" s="200"/>
      <c r="CGT825" s="200"/>
      <c r="CGU825" s="200"/>
      <c r="CGV825" s="200"/>
      <c r="CGW825" s="200"/>
      <c r="CGX825" s="200"/>
      <c r="CGY825" s="200"/>
      <c r="CGZ825" s="200"/>
      <c r="CHA825" s="200"/>
      <c r="CHB825" s="200"/>
      <c r="CHC825" s="200"/>
      <c r="CHD825" s="200"/>
      <c r="CHE825" s="200"/>
      <c r="CHF825" s="200"/>
      <c r="CHG825" s="200"/>
      <c r="CHH825" s="200"/>
      <c r="CHI825" s="200"/>
      <c r="CHJ825" s="200"/>
      <c r="CHK825" s="200"/>
      <c r="CHL825" s="200"/>
      <c r="CHM825" s="200"/>
      <c r="CHN825" s="200"/>
      <c r="CHO825" s="200"/>
      <c r="CHP825" s="200"/>
      <c r="CHQ825" s="200"/>
      <c r="CHR825" s="200"/>
      <c r="CHS825" s="200"/>
      <c r="CHT825" s="200"/>
      <c r="CHU825" s="200"/>
      <c r="CHV825" s="200"/>
      <c r="CHW825" s="200"/>
      <c r="CHX825" s="200"/>
      <c r="CHY825" s="200"/>
      <c r="CHZ825" s="200"/>
      <c r="CIA825" s="200"/>
      <c r="CIB825" s="200"/>
      <c r="CIC825" s="200"/>
      <c r="CID825" s="200"/>
      <c r="CIE825" s="200"/>
      <c r="CIF825" s="200"/>
      <c r="CIG825" s="200"/>
      <c r="CIH825" s="200"/>
      <c r="CII825" s="200"/>
      <c r="CIJ825" s="200"/>
      <c r="CIK825" s="200"/>
      <c r="CIL825" s="200"/>
      <c r="CIM825" s="200"/>
      <c r="CIN825" s="200"/>
      <c r="CIO825" s="200"/>
      <c r="CIP825" s="200"/>
      <c r="CIQ825" s="200"/>
      <c r="CIR825" s="200"/>
      <c r="CIS825" s="200"/>
      <c r="CIT825" s="200"/>
      <c r="CIU825" s="200"/>
      <c r="CIV825" s="200"/>
      <c r="CIW825" s="200"/>
      <c r="CIX825" s="200"/>
      <c r="CIY825" s="200"/>
      <c r="CIZ825" s="200"/>
      <c r="CJA825" s="200"/>
      <c r="CJB825" s="200"/>
      <c r="CJC825" s="200"/>
      <c r="CJD825" s="200"/>
      <c r="CJE825" s="200"/>
      <c r="CJF825" s="200"/>
      <c r="CJG825" s="200"/>
      <c r="CJH825" s="200"/>
      <c r="CJI825" s="200"/>
      <c r="CJJ825" s="200"/>
      <c r="CJK825" s="200"/>
      <c r="CJL825" s="200"/>
      <c r="CJM825" s="200"/>
      <c r="CJN825" s="200"/>
      <c r="CJO825" s="200"/>
      <c r="CJP825" s="200"/>
      <c r="CJQ825" s="200"/>
      <c r="CJR825" s="200"/>
      <c r="CJS825" s="200"/>
      <c r="CJT825" s="200"/>
      <c r="CJU825" s="200"/>
      <c r="CJV825" s="200"/>
      <c r="CJW825" s="200"/>
      <c r="CJX825" s="200"/>
      <c r="CJY825" s="200"/>
      <c r="CJZ825" s="200"/>
      <c r="CKA825" s="200"/>
      <c r="CKB825" s="200"/>
      <c r="CKC825" s="200"/>
      <c r="CKD825" s="200"/>
      <c r="CKE825" s="200"/>
      <c r="CKF825" s="200"/>
      <c r="CKG825" s="200"/>
      <c r="CKH825" s="200"/>
      <c r="CKI825" s="200"/>
      <c r="CKJ825" s="200"/>
      <c r="CKK825" s="200"/>
      <c r="CKL825" s="200"/>
      <c r="CKM825" s="200"/>
      <c r="CKN825" s="200"/>
      <c r="CKO825" s="200"/>
      <c r="CKP825" s="200"/>
      <c r="CKQ825" s="200"/>
      <c r="CKR825" s="200"/>
      <c r="CKS825" s="200"/>
      <c r="CKT825" s="200"/>
      <c r="CKU825" s="200"/>
      <c r="CKV825" s="200"/>
      <c r="CKW825" s="200"/>
      <c r="CKX825" s="200"/>
      <c r="CKY825" s="200"/>
      <c r="CKZ825" s="200"/>
      <c r="CLA825" s="200"/>
      <c r="CLB825" s="200"/>
      <c r="CLC825" s="200"/>
      <c r="CLD825" s="200"/>
      <c r="CLE825" s="200"/>
      <c r="CLF825" s="200"/>
      <c r="CLG825" s="200"/>
      <c r="CLH825" s="200"/>
      <c r="CLI825" s="200"/>
      <c r="CLJ825" s="200"/>
      <c r="CLK825" s="200"/>
      <c r="CLL825" s="200"/>
      <c r="CLM825" s="200"/>
      <c r="CLN825" s="200"/>
      <c r="CLO825" s="200"/>
      <c r="CLP825" s="200"/>
      <c r="CLQ825" s="200"/>
      <c r="CLR825" s="200"/>
      <c r="CLS825" s="200"/>
      <c r="CLT825" s="200"/>
      <c r="CLU825" s="200"/>
      <c r="CLV825" s="200"/>
      <c r="CLW825" s="200"/>
      <c r="CLX825" s="200"/>
      <c r="CLY825" s="200"/>
      <c r="CLZ825" s="200"/>
      <c r="CMA825" s="200"/>
      <c r="CMB825" s="200"/>
      <c r="CMC825" s="200"/>
      <c r="CMD825" s="200"/>
      <c r="CME825" s="200"/>
      <c r="CMF825" s="200"/>
      <c r="CMG825" s="200"/>
      <c r="CMH825" s="200"/>
      <c r="CMI825" s="200"/>
      <c r="CMJ825" s="200"/>
      <c r="CMK825" s="200"/>
      <c r="CML825" s="200"/>
      <c r="CMM825" s="200"/>
      <c r="CMN825" s="200"/>
      <c r="CMO825" s="200"/>
      <c r="CMP825" s="200"/>
      <c r="CMQ825" s="200"/>
      <c r="CMR825" s="200"/>
      <c r="CMS825" s="200"/>
      <c r="CMT825" s="200"/>
      <c r="CMU825" s="200"/>
      <c r="CMV825" s="200"/>
      <c r="CMW825" s="200"/>
      <c r="CMX825" s="200"/>
      <c r="CMY825" s="200"/>
      <c r="CMZ825" s="200"/>
      <c r="CNA825" s="200"/>
      <c r="CNB825" s="200"/>
      <c r="CNC825" s="200"/>
      <c r="CND825" s="200"/>
      <c r="CNE825" s="200"/>
      <c r="CNF825" s="200"/>
      <c r="CNG825" s="200"/>
      <c r="CNH825" s="200"/>
      <c r="CNI825" s="200"/>
      <c r="CNJ825" s="200"/>
      <c r="CNK825" s="200"/>
      <c r="CNL825" s="200"/>
      <c r="CNM825" s="200"/>
      <c r="CNN825" s="200"/>
      <c r="CNO825" s="200"/>
      <c r="CNP825" s="200"/>
      <c r="CNQ825" s="200"/>
      <c r="CNR825" s="200"/>
      <c r="CNS825" s="200"/>
      <c r="CNT825" s="200"/>
      <c r="CNU825" s="200"/>
      <c r="CNV825" s="200"/>
      <c r="CNW825" s="200"/>
      <c r="CNX825" s="200"/>
      <c r="CNY825" s="200"/>
      <c r="CNZ825" s="200"/>
      <c r="COA825" s="200"/>
      <c r="COB825" s="200"/>
      <c r="COC825" s="200"/>
      <c r="COD825" s="200"/>
      <c r="COE825" s="200"/>
      <c r="COF825" s="200"/>
      <c r="COG825" s="200"/>
      <c r="COH825" s="200"/>
      <c r="COI825" s="200"/>
      <c r="COJ825" s="200"/>
      <c r="COK825" s="200"/>
      <c r="COL825" s="200"/>
      <c r="COM825" s="200"/>
      <c r="CON825" s="200"/>
      <c r="COO825" s="200"/>
      <c r="COP825" s="200"/>
      <c r="COQ825" s="200"/>
      <c r="COR825" s="200"/>
      <c r="COS825" s="200"/>
      <c r="COT825" s="200"/>
      <c r="COU825" s="200"/>
      <c r="COV825" s="200"/>
      <c r="COW825" s="200"/>
      <c r="COX825" s="200"/>
      <c r="COY825" s="200"/>
      <c r="COZ825" s="200"/>
      <c r="CPA825" s="200"/>
      <c r="CPB825" s="200"/>
      <c r="CPC825" s="200"/>
      <c r="CPD825" s="200"/>
      <c r="CPE825" s="200"/>
      <c r="CPF825" s="200"/>
      <c r="CPG825" s="200"/>
      <c r="CPH825" s="200"/>
      <c r="CPI825" s="200"/>
      <c r="CPJ825" s="200"/>
      <c r="CPK825" s="200"/>
      <c r="CPL825" s="200"/>
      <c r="CPM825" s="200"/>
      <c r="CPN825" s="200"/>
      <c r="CPO825" s="200"/>
      <c r="CPP825" s="200"/>
      <c r="CPQ825" s="200"/>
      <c r="CPR825" s="200"/>
      <c r="CPS825" s="200"/>
      <c r="CPT825" s="200"/>
      <c r="CPU825" s="200"/>
      <c r="CPV825" s="200"/>
      <c r="CPW825" s="200"/>
      <c r="CPX825" s="200"/>
      <c r="CPY825" s="200"/>
      <c r="CPZ825" s="200"/>
      <c r="CQA825" s="200"/>
      <c r="CQB825" s="200"/>
      <c r="CQC825" s="200"/>
      <c r="CQD825" s="200"/>
      <c r="CQE825" s="200"/>
      <c r="CQF825" s="200"/>
      <c r="CQG825" s="200"/>
      <c r="CQH825" s="200"/>
      <c r="CQI825" s="200"/>
      <c r="CQJ825" s="200"/>
      <c r="CQK825" s="200"/>
      <c r="CQL825" s="200"/>
      <c r="CQM825" s="200"/>
      <c r="CQN825" s="200"/>
      <c r="CQO825" s="200"/>
      <c r="CQP825" s="200"/>
      <c r="CQQ825" s="200"/>
      <c r="CQR825" s="200"/>
      <c r="CQS825" s="200"/>
      <c r="CQT825" s="200"/>
      <c r="CQU825" s="200"/>
      <c r="CQV825" s="200"/>
      <c r="CQW825" s="200"/>
      <c r="CQX825" s="200"/>
      <c r="CQY825" s="200"/>
      <c r="CQZ825" s="200"/>
      <c r="CRA825" s="200"/>
      <c r="CRB825" s="200"/>
      <c r="CRC825" s="200"/>
      <c r="CRD825" s="200"/>
      <c r="CRE825" s="200"/>
      <c r="CRF825" s="200"/>
      <c r="CRG825" s="200"/>
      <c r="CRH825" s="200"/>
      <c r="CRI825" s="200"/>
      <c r="CRJ825" s="200"/>
      <c r="CRK825" s="200"/>
      <c r="CRL825" s="200"/>
      <c r="CRM825" s="200"/>
      <c r="CRN825" s="200"/>
      <c r="CRO825" s="200"/>
      <c r="CRP825" s="200"/>
      <c r="CRQ825" s="200"/>
      <c r="CRR825" s="200"/>
      <c r="CRS825" s="200"/>
      <c r="CRT825" s="200"/>
      <c r="CRU825" s="200"/>
      <c r="CRV825" s="200"/>
      <c r="CRW825" s="200"/>
      <c r="CRX825" s="200"/>
      <c r="CRY825" s="200"/>
      <c r="CRZ825" s="200"/>
      <c r="CSA825" s="200"/>
      <c r="CSB825" s="200"/>
      <c r="CSC825" s="200"/>
      <c r="CSD825" s="200"/>
      <c r="CSE825" s="200"/>
      <c r="CSF825" s="200"/>
      <c r="CSG825" s="200"/>
      <c r="CSH825" s="200"/>
      <c r="CSI825" s="200"/>
      <c r="CSJ825" s="200"/>
      <c r="CSK825" s="200"/>
      <c r="CSL825" s="200"/>
      <c r="CSM825" s="200"/>
      <c r="CSN825" s="200"/>
      <c r="CSO825" s="200"/>
      <c r="CSP825" s="200"/>
      <c r="CSQ825" s="200"/>
      <c r="CSR825" s="200"/>
      <c r="CSS825" s="200"/>
      <c r="CST825" s="200"/>
      <c r="CSU825" s="200"/>
      <c r="CSV825" s="200"/>
      <c r="CSW825" s="200"/>
      <c r="CSX825" s="200"/>
      <c r="CSY825" s="200"/>
      <c r="CSZ825" s="200"/>
      <c r="CTA825" s="200"/>
      <c r="CTB825" s="200"/>
      <c r="CTC825" s="200"/>
      <c r="CTD825" s="200"/>
      <c r="CTE825" s="200"/>
      <c r="CTF825" s="200"/>
      <c r="CTG825" s="200"/>
      <c r="CTH825" s="200"/>
      <c r="CTI825" s="200"/>
      <c r="CTJ825" s="200"/>
      <c r="CTK825" s="200"/>
      <c r="CTL825" s="200"/>
      <c r="CTM825" s="200"/>
      <c r="CTN825" s="200"/>
      <c r="CTO825" s="200"/>
      <c r="CTP825" s="200"/>
      <c r="CTQ825" s="200"/>
      <c r="CTR825" s="200"/>
      <c r="CTS825" s="200"/>
      <c r="CTT825" s="200"/>
      <c r="CTU825" s="200"/>
      <c r="CTV825" s="200"/>
      <c r="CTW825" s="200"/>
      <c r="CTX825" s="200"/>
      <c r="CTY825" s="200"/>
      <c r="CTZ825" s="200"/>
      <c r="CUA825" s="200"/>
      <c r="CUB825" s="200"/>
      <c r="CUC825" s="200"/>
      <c r="CUD825" s="200"/>
      <c r="CUE825" s="200"/>
      <c r="CUF825" s="200"/>
      <c r="CUG825" s="200"/>
      <c r="CUH825" s="200"/>
      <c r="CUI825" s="200"/>
      <c r="CUJ825" s="200"/>
      <c r="CUK825" s="200"/>
      <c r="CUL825" s="200"/>
      <c r="CUM825" s="200"/>
      <c r="CUN825" s="200"/>
      <c r="CUO825" s="200"/>
      <c r="CUP825" s="200"/>
      <c r="CUQ825" s="200"/>
      <c r="CUR825" s="200"/>
      <c r="CUS825" s="200"/>
      <c r="CUT825" s="200"/>
      <c r="CUU825" s="200"/>
      <c r="CUV825" s="200"/>
      <c r="CUW825" s="200"/>
      <c r="CUX825" s="200"/>
      <c r="CUY825" s="200"/>
      <c r="CUZ825" s="200"/>
      <c r="CVA825" s="200"/>
      <c r="CVB825" s="200"/>
      <c r="CVC825" s="200"/>
      <c r="CVD825" s="200"/>
      <c r="CVE825" s="200"/>
      <c r="CVF825" s="200"/>
      <c r="CVG825" s="200"/>
      <c r="CVH825" s="200"/>
      <c r="CVI825" s="200"/>
      <c r="CVJ825" s="200"/>
      <c r="CVK825" s="200"/>
      <c r="CVL825" s="200"/>
      <c r="CVM825" s="200"/>
      <c r="CVN825" s="200"/>
      <c r="CVO825" s="200"/>
      <c r="CVP825" s="200"/>
      <c r="CVQ825" s="200"/>
      <c r="CVR825" s="200"/>
      <c r="CVS825" s="200"/>
      <c r="CVT825" s="200"/>
      <c r="CVU825" s="200"/>
      <c r="CVV825" s="200"/>
      <c r="CVW825" s="200"/>
      <c r="CVX825" s="200"/>
      <c r="CVY825" s="200"/>
      <c r="CVZ825" s="200"/>
      <c r="CWA825" s="200"/>
      <c r="CWB825" s="200"/>
      <c r="CWC825" s="200"/>
      <c r="CWD825" s="200"/>
      <c r="CWE825" s="200"/>
      <c r="CWF825" s="200"/>
      <c r="CWG825" s="200"/>
      <c r="CWH825" s="200"/>
      <c r="CWI825" s="200"/>
      <c r="CWJ825" s="200"/>
      <c r="CWK825" s="200"/>
      <c r="CWL825" s="200"/>
      <c r="CWM825" s="200"/>
      <c r="CWN825" s="200"/>
      <c r="CWO825" s="200"/>
      <c r="CWP825" s="200"/>
      <c r="CWQ825" s="200"/>
      <c r="CWR825" s="200"/>
      <c r="CWS825" s="200"/>
      <c r="CWT825" s="200"/>
      <c r="CWU825" s="200"/>
      <c r="CWV825" s="200"/>
      <c r="CWW825" s="200"/>
      <c r="CWX825" s="200"/>
      <c r="CWY825" s="200"/>
      <c r="CWZ825" s="200"/>
      <c r="CXA825" s="200"/>
      <c r="CXB825" s="200"/>
      <c r="CXC825" s="200"/>
      <c r="CXD825" s="200"/>
      <c r="CXE825" s="200"/>
      <c r="CXF825" s="200"/>
      <c r="CXG825" s="200"/>
      <c r="CXH825" s="200"/>
      <c r="CXI825" s="200"/>
      <c r="CXJ825" s="200"/>
      <c r="CXK825" s="200"/>
      <c r="CXL825" s="200"/>
      <c r="CXM825" s="200"/>
      <c r="CXN825" s="200"/>
      <c r="CXO825" s="200"/>
      <c r="CXP825" s="200"/>
      <c r="CXQ825" s="200"/>
      <c r="CXR825" s="200"/>
      <c r="CXS825" s="200"/>
      <c r="CXT825" s="200"/>
      <c r="CXU825" s="200"/>
      <c r="CXV825" s="200"/>
      <c r="CXW825" s="200"/>
      <c r="CXX825" s="200"/>
      <c r="CXY825" s="200"/>
      <c r="CXZ825" s="200"/>
      <c r="CYA825" s="200"/>
      <c r="CYB825" s="200"/>
      <c r="CYC825" s="200"/>
      <c r="CYD825" s="200"/>
      <c r="CYE825" s="200"/>
      <c r="CYF825" s="200"/>
      <c r="CYG825" s="200"/>
      <c r="CYH825" s="200"/>
      <c r="CYI825" s="200"/>
      <c r="CYJ825" s="200"/>
      <c r="CYK825" s="200"/>
      <c r="CYL825" s="200"/>
      <c r="CYM825" s="200"/>
      <c r="CYN825" s="200"/>
      <c r="CYO825" s="200"/>
      <c r="CYP825" s="200"/>
      <c r="CYQ825" s="200"/>
      <c r="CYR825" s="200"/>
      <c r="CYS825" s="200"/>
      <c r="CYT825" s="200"/>
      <c r="CYU825" s="200"/>
      <c r="CYV825" s="200"/>
      <c r="CYW825" s="200"/>
      <c r="CYX825" s="200"/>
      <c r="CYY825" s="200"/>
      <c r="CYZ825" s="200"/>
      <c r="CZA825" s="200"/>
      <c r="CZB825" s="200"/>
      <c r="CZC825" s="200"/>
      <c r="CZD825" s="200"/>
      <c r="CZE825" s="200"/>
      <c r="CZF825" s="200"/>
      <c r="CZG825" s="200"/>
      <c r="CZH825" s="200"/>
      <c r="CZI825" s="200"/>
      <c r="CZJ825" s="200"/>
      <c r="CZK825" s="200"/>
      <c r="CZL825" s="200"/>
      <c r="CZM825" s="200"/>
      <c r="CZN825" s="200"/>
      <c r="CZO825" s="200"/>
      <c r="CZP825" s="200"/>
      <c r="CZQ825" s="200"/>
      <c r="CZR825" s="200"/>
      <c r="CZS825" s="200"/>
      <c r="CZT825" s="200"/>
      <c r="CZU825" s="200"/>
      <c r="CZV825" s="200"/>
      <c r="CZW825" s="200"/>
      <c r="CZX825" s="200"/>
      <c r="CZY825" s="200"/>
      <c r="CZZ825" s="200"/>
      <c r="DAA825" s="200"/>
      <c r="DAB825" s="200"/>
      <c r="DAC825" s="200"/>
      <c r="DAD825" s="200"/>
      <c r="DAE825" s="200"/>
      <c r="DAF825" s="200"/>
      <c r="DAG825" s="200"/>
      <c r="DAH825" s="200"/>
      <c r="DAI825" s="200"/>
      <c r="DAJ825" s="200"/>
      <c r="DAK825" s="200"/>
      <c r="DAL825" s="200"/>
      <c r="DAM825" s="200"/>
      <c r="DAN825" s="200"/>
      <c r="DAO825" s="200"/>
      <c r="DAP825" s="200"/>
      <c r="DAQ825" s="200"/>
      <c r="DAR825" s="200"/>
      <c r="DAS825" s="200"/>
      <c r="DAT825" s="200"/>
      <c r="DAU825" s="200"/>
      <c r="DAV825" s="200"/>
      <c r="DAW825" s="200"/>
      <c r="DAX825" s="200"/>
      <c r="DAY825" s="200"/>
      <c r="DAZ825" s="200"/>
      <c r="DBA825" s="200"/>
      <c r="DBB825" s="200"/>
      <c r="DBC825" s="200"/>
      <c r="DBD825" s="200"/>
      <c r="DBE825" s="200"/>
      <c r="DBF825" s="200"/>
      <c r="DBG825" s="200"/>
      <c r="DBH825" s="200"/>
      <c r="DBI825" s="200"/>
      <c r="DBJ825" s="200"/>
      <c r="DBK825" s="200"/>
      <c r="DBL825" s="200"/>
      <c r="DBM825" s="200"/>
      <c r="DBN825" s="200"/>
      <c r="DBO825" s="200"/>
      <c r="DBP825" s="200"/>
      <c r="DBQ825" s="200"/>
      <c r="DBR825" s="200"/>
      <c r="DBS825" s="200"/>
      <c r="DBT825" s="200"/>
      <c r="DBU825" s="200"/>
      <c r="DBV825" s="200"/>
      <c r="DBW825" s="200"/>
      <c r="DBX825" s="200"/>
      <c r="DBY825" s="200"/>
      <c r="DBZ825" s="200"/>
      <c r="DCA825" s="200"/>
      <c r="DCB825" s="200"/>
      <c r="DCC825" s="200"/>
      <c r="DCD825" s="200"/>
      <c r="DCE825" s="200"/>
      <c r="DCF825" s="200"/>
      <c r="DCG825" s="200"/>
      <c r="DCH825" s="200"/>
      <c r="DCI825" s="200"/>
      <c r="DCJ825" s="200"/>
      <c r="DCK825" s="200"/>
      <c r="DCL825" s="200"/>
      <c r="DCM825" s="200"/>
      <c r="DCN825" s="200"/>
      <c r="DCO825" s="200"/>
      <c r="DCP825" s="200"/>
      <c r="DCQ825" s="200"/>
      <c r="DCR825" s="200"/>
      <c r="DCS825" s="200"/>
      <c r="DCT825" s="200"/>
      <c r="DCU825" s="200"/>
      <c r="DCV825" s="200"/>
      <c r="DCW825" s="200"/>
      <c r="DCX825" s="200"/>
      <c r="DCY825" s="200"/>
      <c r="DCZ825" s="200"/>
      <c r="DDA825" s="200"/>
      <c r="DDB825" s="200"/>
      <c r="DDC825" s="200"/>
      <c r="DDD825" s="200"/>
      <c r="DDE825" s="200"/>
      <c r="DDF825" s="200"/>
      <c r="DDG825" s="200"/>
      <c r="DDH825" s="200"/>
      <c r="DDI825" s="200"/>
      <c r="DDJ825" s="200"/>
      <c r="DDK825" s="200"/>
      <c r="DDL825" s="200"/>
      <c r="DDM825" s="200"/>
      <c r="DDN825" s="200"/>
      <c r="DDO825" s="200"/>
      <c r="DDP825" s="200"/>
      <c r="DDQ825" s="200"/>
      <c r="DDR825" s="200"/>
      <c r="DDS825" s="200"/>
      <c r="DDT825" s="200"/>
      <c r="DDU825" s="200"/>
      <c r="DDV825" s="200"/>
      <c r="DDW825" s="200"/>
      <c r="DDX825" s="200"/>
      <c r="DDY825" s="200"/>
      <c r="DDZ825" s="200"/>
      <c r="DEA825" s="200"/>
      <c r="DEB825" s="200"/>
      <c r="DEC825" s="200"/>
      <c r="DED825" s="200"/>
      <c r="DEE825" s="200"/>
      <c r="DEF825" s="200"/>
      <c r="DEG825" s="200"/>
      <c r="DEH825" s="200"/>
      <c r="DEI825" s="200"/>
      <c r="DEJ825" s="200"/>
      <c r="DEK825" s="200"/>
      <c r="DEL825" s="200"/>
      <c r="DEM825" s="200"/>
      <c r="DEN825" s="200"/>
      <c r="DEO825" s="200"/>
      <c r="DEP825" s="200"/>
      <c r="DEQ825" s="200"/>
      <c r="DER825" s="200"/>
      <c r="DES825" s="200"/>
      <c r="DET825" s="200"/>
      <c r="DEU825" s="200"/>
      <c r="DEV825" s="200"/>
      <c r="DEW825" s="200"/>
      <c r="DEX825" s="200"/>
      <c r="DEY825" s="200"/>
      <c r="DEZ825" s="200"/>
      <c r="DFA825" s="200"/>
      <c r="DFB825" s="200"/>
      <c r="DFC825" s="200"/>
      <c r="DFD825" s="200"/>
      <c r="DFE825" s="200"/>
      <c r="DFF825" s="200"/>
      <c r="DFG825" s="200"/>
      <c r="DFH825" s="200"/>
      <c r="DFI825" s="200"/>
      <c r="DFJ825" s="200"/>
      <c r="DFK825" s="200"/>
      <c r="DFL825" s="200"/>
      <c r="DFM825" s="200"/>
      <c r="DFN825" s="200"/>
      <c r="DFO825" s="200"/>
      <c r="DFP825" s="200"/>
      <c r="DFQ825" s="200"/>
      <c r="DFR825" s="200"/>
      <c r="DFS825" s="200"/>
      <c r="DFT825" s="200"/>
      <c r="DFU825" s="200"/>
      <c r="DFV825" s="200"/>
      <c r="DFW825" s="200"/>
      <c r="DFX825" s="200"/>
      <c r="DFY825" s="200"/>
      <c r="DFZ825" s="200"/>
      <c r="DGA825" s="200"/>
      <c r="DGB825" s="200"/>
      <c r="DGC825" s="200"/>
      <c r="DGD825" s="200"/>
      <c r="DGE825" s="200"/>
      <c r="DGF825" s="200"/>
      <c r="DGG825" s="200"/>
      <c r="DGH825" s="200"/>
      <c r="DGI825" s="200"/>
      <c r="DGJ825" s="200"/>
      <c r="DGK825" s="200"/>
      <c r="DGL825" s="200"/>
      <c r="DGM825" s="200"/>
      <c r="DGN825" s="200"/>
      <c r="DGO825" s="200"/>
      <c r="DGP825" s="200"/>
      <c r="DGQ825" s="200"/>
      <c r="DGR825" s="200"/>
      <c r="DGS825" s="200"/>
      <c r="DGT825" s="200"/>
      <c r="DGU825" s="200"/>
      <c r="DGV825" s="200"/>
      <c r="DGW825" s="200"/>
      <c r="DGX825" s="200"/>
      <c r="DGY825" s="200"/>
      <c r="DGZ825" s="200"/>
      <c r="DHA825" s="200"/>
      <c r="DHB825" s="200"/>
      <c r="DHC825" s="200"/>
      <c r="DHD825" s="200"/>
      <c r="DHE825" s="200"/>
      <c r="DHF825" s="200"/>
      <c r="DHG825" s="200"/>
      <c r="DHH825" s="200"/>
      <c r="DHI825" s="200"/>
      <c r="DHJ825" s="200"/>
      <c r="DHK825" s="200"/>
      <c r="DHL825" s="200"/>
      <c r="DHM825" s="200"/>
      <c r="DHN825" s="200"/>
      <c r="DHO825" s="200"/>
      <c r="DHP825" s="200"/>
      <c r="DHQ825" s="200"/>
      <c r="DHR825" s="200"/>
      <c r="DHS825" s="200"/>
      <c r="DHT825" s="200"/>
      <c r="DHU825" s="200"/>
      <c r="DHV825" s="200"/>
      <c r="DHW825" s="200"/>
      <c r="DHX825" s="200"/>
      <c r="DHY825" s="200"/>
      <c r="DHZ825" s="200"/>
      <c r="DIA825" s="200"/>
      <c r="DIB825" s="200"/>
      <c r="DIC825" s="200"/>
      <c r="DID825" s="200"/>
      <c r="DIE825" s="200"/>
      <c r="DIF825" s="200"/>
      <c r="DIG825" s="200"/>
      <c r="DIH825" s="200"/>
      <c r="DII825" s="200"/>
      <c r="DIJ825" s="200"/>
      <c r="DIK825" s="200"/>
      <c r="DIL825" s="200"/>
      <c r="DIM825" s="200"/>
      <c r="DIN825" s="200"/>
      <c r="DIO825" s="200"/>
      <c r="DIP825" s="200"/>
      <c r="DIQ825" s="200"/>
      <c r="DIR825" s="200"/>
      <c r="DIS825" s="200"/>
      <c r="DIT825" s="200"/>
      <c r="DIU825" s="200"/>
      <c r="DIV825" s="200"/>
      <c r="DIW825" s="200"/>
      <c r="DIX825" s="200"/>
      <c r="DIY825" s="200"/>
      <c r="DIZ825" s="200"/>
      <c r="DJA825" s="200"/>
      <c r="DJB825" s="200"/>
      <c r="DJC825" s="200"/>
      <c r="DJD825" s="200"/>
      <c r="DJE825" s="200"/>
      <c r="DJF825" s="200"/>
      <c r="DJG825" s="200"/>
      <c r="DJH825" s="200"/>
      <c r="DJI825" s="200"/>
      <c r="DJJ825" s="200"/>
      <c r="DJK825" s="200"/>
      <c r="DJL825" s="200"/>
      <c r="DJM825" s="200"/>
      <c r="DJN825" s="200"/>
      <c r="DJO825" s="200"/>
      <c r="DJP825" s="200"/>
      <c r="DJQ825" s="200"/>
      <c r="DJR825" s="200"/>
      <c r="DJS825" s="200"/>
      <c r="DJT825" s="200"/>
      <c r="DJU825" s="200"/>
      <c r="DJV825" s="200"/>
      <c r="DJW825" s="200"/>
      <c r="DJX825" s="200"/>
      <c r="DJY825" s="200"/>
      <c r="DJZ825" s="200"/>
      <c r="DKA825" s="200"/>
      <c r="DKB825" s="200"/>
      <c r="DKC825" s="200"/>
      <c r="DKD825" s="200"/>
      <c r="DKE825" s="200"/>
      <c r="DKF825" s="200"/>
      <c r="DKG825" s="200"/>
      <c r="DKH825" s="200"/>
      <c r="DKI825" s="200"/>
      <c r="DKJ825" s="200"/>
      <c r="DKK825" s="200"/>
      <c r="DKL825" s="200"/>
      <c r="DKM825" s="200"/>
      <c r="DKN825" s="200"/>
      <c r="DKO825" s="200"/>
      <c r="DKP825" s="200"/>
      <c r="DKQ825" s="200"/>
      <c r="DKR825" s="200"/>
      <c r="DKS825" s="200"/>
      <c r="DKT825" s="200"/>
      <c r="DKU825" s="200"/>
      <c r="DKV825" s="200"/>
      <c r="DKW825" s="200"/>
      <c r="DKX825" s="200"/>
      <c r="DKY825" s="200"/>
      <c r="DKZ825" s="200"/>
      <c r="DLA825" s="200"/>
      <c r="DLB825" s="200"/>
      <c r="DLC825" s="200"/>
      <c r="DLD825" s="200"/>
      <c r="DLE825" s="200"/>
      <c r="DLF825" s="200"/>
      <c r="DLG825" s="200"/>
      <c r="DLH825" s="200"/>
      <c r="DLI825" s="200"/>
      <c r="DLJ825" s="200"/>
      <c r="DLK825" s="200"/>
      <c r="DLL825" s="200"/>
      <c r="DLM825" s="200"/>
      <c r="DLN825" s="200"/>
      <c r="DLO825" s="200"/>
      <c r="DLP825" s="200"/>
      <c r="DLQ825" s="200"/>
      <c r="DLR825" s="200"/>
      <c r="DLS825" s="200"/>
      <c r="DLT825" s="200"/>
      <c r="DLU825" s="200"/>
      <c r="DLV825" s="200"/>
      <c r="DLW825" s="200"/>
      <c r="DLX825" s="200"/>
      <c r="DLY825" s="200"/>
      <c r="DLZ825" s="200"/>
      <c r="DMA825" s="200"/>
      <c r="DMB825" s="200"/>
      <c r="DMC825" s="200"/>
      <c r="DMD825" s="200"/>
      <c r="DME825" s="200"/>
      <c r="DMF825" s="200"/>
      <c r="DMG825" s="200"/>
      <c r="DMH825" s="200"/>
      <c r="DMI825" s="200"/>
      <c r="DMJ825" s="200"/>
      <c r="DMK825" s="200"/>
      <c r="DML825" s="200"/>
      <c r="DMM825" s="200"/>
      <c r="DMN825" s="200"/>
      <c r="DMO825" s="200"/>
      <c r="DMP825" s="200"/>
      <c r="DMQ825" s="200"/>
      <c r="DMR825" s="200"/>
      <c r="DMS825" s="200"/>
      <c r="DMT825" s="200"/>
      <c r="DMU825" s="200"/>
      <c r="DMV825" s="200"/>
      <c r="DMW825" s="200"/>
      <c r="DMX825" s="200"/>
      <c r="DMY825" s="200"/>
      <c r="DMZ825" s="200"/>
      <c r="DNA825" s="200"/>
      <c r="DNB825" s="200"/>
      <c r="DNC825" s="200"/>
      <c r="DND825" s="200"/>
      <c r="DNE825" s="200"/>
      <c r="DNF825" s="200"/>
      <c r="DNG825" s="200"/>
      <c r="DNH825" s="200"/>
      <c r="DNI825" s="200"/>
      <c r="DNJ825" s="200"/>
      <c r="DNK825" s="200"/>
      <c r="DNL825" s="200"/>
      <c r="DNM825" s="200"/>
      <c r="DNN825" s="200"/>
      <c r="DNO825" s="200"/>
      <c r="DNP825" s="200"/>
      <c r="DNQ825" s="200"/>
      <c r="DNR825" s="200"/>
      <c r="DNS825" s="200"/>
      <c r="DNT825" s="200"/>
      <c r="DNU825" s="200"/>
      <c r="DNV825" s="200"/>
      <c r="DNW825" s="200"/>
      <c r="DNX825" s="200"/>
      <c r="DNY825" s="200"/>
      <c r="DNZ825" s="200"/>
      <c r="DOA825" s="200"/>
      <c r="DOB825" s="200"/>
      <c r="DOC825" s="200"/>
      <c r="DOD825" s="200"/>
      <c r="DOE825" s="200"/>
      <c r="DOF825" s="200"/>
      <c r="DOG825" s="200"/>
      <c r="DOH825" s="200"/>
      <c r="DOI825" s="200"/>
      <c r="DOJ825" s="200"/>
      <c r="DOK825" s="200"/>
      <c r="DOL825" s="200"/>
      <c r="DOM825" s="200"/>
      <c r="DON825" s="200"/>
      <c r="DOO825" s="200"/>
      <c r="DOP825" s="200"/>
      <c r="DOQ825" s="200"/>
      <c r="DOR825" s="200"/>
      <c r="DOS825" s="200"/>
      <c r="DOT825" s="200"/>
      <c r="DOU825" s="200"/>
      <c r="DOV825" s="200"/>
      <c r="DOW825" s="200"/>
      <c r="DOX825" s="200"/>
      <c r="DOY825" s="200"/>
      <c r="DOZ825" s="200"/>
      <c r="DPA825" s="200"/>
      <c r="DPB825" s="200"/>
      <c r="DPC825" s="200"/>
      <c r="DPD825" s="200"/>
      <c r="DPE825" s="200"/>
      <c r="DPF825" s="200"/>
      <c r="DPG825" s="200"/>
      <c r="DPH825" s="200"/>
      <c r="DPI825" s="200"/>
      <c r="DPJ825" s="200"/>
      <c r="DPK825" s="200"/>
      <c r="DPL825" s="200"/>
      <c r="DPM825" s="200"/>
      <c r="DPN825" s="200"/>
      <c r="DPO825" s="200"/>
      <c r="DPP825" s="200"/>
      <c r="DPQ825" s="200"/>
      <c r="DPR825" s="200"/>
      <c r="DPS825" s="200"/>
      <c r="DPT825" s="200"/>
      <c r="DPU825" s="200"/>
      <c r="DPV825" s="200"/>
      <c r="DPW825" s="200"/>
      <c r="DPX825" s="200"/>
      <c r="DPY825" s="200"/>
      <c r="DPZ825" s="200"/>
      <c r="DQA825" s="200"/>
      <c r="DQB825" s="200"/>
      <c r="DQC825" s="200"/>
      <c r="DQD825" s="200"/>
      <c r="DQE825" s="200"/>
      <c r="DQF825" s="200"/>
      <c r="DQG825" s="200"/>
      <c r="DQH825" s="200"/>
      <c r="DQI825" s="200"/>
      <c r="DQJ825" s="200"/>
      <c r="DQK825" s="200"/>
      <c r="DQL825" s="200"/>
      <c r="DQM825" s="200"/>
      <c r="DQN825" s="200"/>
      <c r="DQO825" s="200"/>
      <c r="DQP825" s="200"/>
      <c r="DQQ825" s="200"/>
      <c r="DQR825" s="200"/>
      <c r="DQS825" s="200"/>
      <c r="DQT825" s="200"/>
      <c r="DQU825" s="200"/>
      <c r="DQV825" s="200"/>
      <c r="DQW825" s="200"/>
      <c r="DQX825" s="200"/>
      <c r="DQY825" s="200"/>
      <c r="DQZ825" s="200"/>
      <c r="DRA825" s="200"/>
      <c r="DRB825" s="200"/>
      <c r="DRC825" s="200"/>
      <c r="DRD825" s="200"/>
      <c r="DRE825" s="200"/>
      <c r="DRF825" s="200"/>
      <c r="DRG825" s="200"/>
      <c r="DRH825" s="200"/>
      <c r="DRI825" s="200"/>
      <c r="DRJ825" s="200"/>
      <c r="DRK825" s="200"/>
      <c r="DRL825" s="200"/>
      <c r="DRM825" s="200"/>
      <c r="DRN825" s="200"/>
      <c r="DRO825" s="200"/>
      <c r="DRP825" s="200"/>
      <c r="DRQ825" s="200"/>
      <c r="DRR825" s="200"/>
      <c r="DRS825" s="200"/>
      <c r="DRT825" s="200"/>
      <c r="DRU825" s="200"/>
      <c r="DRV825" s="200"/>
      <c r="DRW825" s="200"/>
      <c r="DRX825" s="200"/>
      <c r="DRY825" s="200"/>
      <c r="DRZ825" s="200"/>
      <c r="DSA825" s="200"/>
      <c r="DSB825" s="200"/>
      <c r="DSC825" s="200"/>
      <c r="DSD825" s="200"/>
      <c r="DSE825" s="200"/>
      <c r="DSF825" s="200"/>
      <c r="DSG825" s="200"/>
      <c r="DSH825" s="200"/>
      <c r="DSI825" s="200"/>
      <c r="DSJ825" s="200"/>
      <c r="DSK825" s="200"/>
      <c r="DSL825" s="200"/>
      <c r="DSM825" s="200"/>
      <c r="DSN825" s="200"/>
      <c r="DSO825" s="200"/>
      <c r="DSP825" s="200"/>
      <c r="DSQ825" s="200"/>
      <c r="DSR825" s="200"/>
      <c r="DSS825" s="200"/>
      <c r="DST825" s="200"/>
      <c r="DSU825" s="200"/>
      <c r="DSV825" s="200"/>
      <c r="DSW825" s="200"/>
      <c r="DSX825" s="200"/>
      <c r="DSY825" s="200"/>
      <c r="DSZ825" s="200"/>
      <c r="DTA825" s="200"/>
      <c r="DTB825" s="200"/>
      <c r="DTC825" s="200"/>
      <c r="DTD825" s="200"/>
      <c r="DTE825" s="200"/>
      <c r="DTF825" s="200"/>
      <c r="DTG825" s="200"/>
      <c r="DTH825" s="200"/>
      <c r="DTI825" s="200"/>
      <c r="DTJ825" s="200"/>
      <c r="DTK825" s="200"/>
      <c r="DTL825" s="200"/>
      <c r="DTM825" s="200"/>
      <c r="DTN825" s="200"/>
      <c r="DTO825" s="200"/>
      <c r="DTP825" s="200"/>
      <c r="DTQ825" s="200"/>
      <c r="DTR825" s="200"/>
      <c r="DTS825" s="200"/>
      <c r="DTT825" s="200"/>
      <c r="DTU825" s="200"/>
      <c r="DTV825" s="200"/>
      <c r="DTW825" s="200"/>
      <c r="DTX825" s="200"/>
      <c r="DTY825" s="200"/>
      <c r="DTZ825" s="200"/>
      <c r="DUA825" s="200"/>
      <c r="DUB825" s="200"/>
      <c r="DUC825" s="200"/>
      <c r="DUD825" s="200"/>
      <c r="DUE825" s="200"/>
      <c r="DUF825" s="200"/>
      <c r="DUG825" s="200"/>
      <c r="DUH825" s="200"/>
      <c r="DUI825" s="200"/>
      <c r="DUJ825" s="200"/>
      <c r="DUK825" s="200"/>
      <c r="DUL825" s="200"/>
      <c r="DUM825" s="200"/>
      <c r="DUN825" s="200"/>
      <c r="DUO825" s="200"/>
      <c r="DUP825" s="200"/>
      <c r="DUQ825" s="200"/>
      <c r="DUR825" s="200"/>
      <c r="DUS825" s="200"/>
      <c r="DUT825" s="200"/>
      <c r="DUU825" s="200"/>
      <c r="DUV825" s="200"/>
      <c r="DUW825" s="200"/>
      <c r="DUX825" s="200"/>
      <c r="DUY825" s="200"/>
      <c r="DUZ825" s="200"/>
      <c r="DVA825" s="200"/>
      <c r="DVB825" s="200"/>
      <c r="DVC825" s="200"/>
      <c r="DVD825" s="200"/>
      <c r="DVE825" s="200"/>
      <c r="DVF825" s="200"/>
      <c r="DVG825" s="200"/>
      <c r="DVH825" s="200"/>
      <c r="DVI825" s="200"/>
      <c r="DVJ825" s="200"/>
      <c r="DVK825" s="200"/>
      <c r="DVL825" s="200"/>
      <c r="DVM825" s="200"/>
      <c r="DVN825" s="200"/>
      <c r="DVO825" s="200"/>
      <c r="DVP825" s="200"/>
      <c r="DVQ825" s="200"/>
      <c r="DVR825" s="200"/>
      <c r="DVS825" s="200"/>
      <c r="DVT825" s="200"/>
      <c r="DVU825" s="200"/>
      <c r="DVV825" s="200"/>
      <c r="DVW825" s="200"/>
      <c r="DVX825" s="200"/>
      <c r="DVY825" s="200"/>
      <c r="DVZ825" s="200"/>
      <c r="DWA825" s="200"/>
      <c r="DWB825" s="200"/>
      <c r="DWC825" s="200"/>
      <c r="DWD825" s="200"/>
      <c r="DWE825" s="200"/>
      <c r="DWF825" s="200"/>
      <c r="DWG825" s="200"/>
      <c r="DWH825" s="200"/>
      <c r="DWI825" s="200"/>
      <c r="DWJ825" s="200"/>
      <c r="DWK825" s="200"/>
      <c r="DWL825" s="200"/>
      <c r="DWM825" s="200"/>
      <c r="DWN825" s="200"/>
      <c r="DWO825" s="200"/>
      <c r="DWP825" s="200"/>
      <c r="DWQ825" s="200"/>
      <c r="DWR825" s="200"/>
      <c r="DWS825" s="200"/>
      <c r="DWT825" s="200"/>
      <c r="DWU825" s="200"/>
      <c r="DWV825" s="200"/>
      <c r="DWW825" s="200"/>
      <c r="DWX825" s="200"/>
      <c r="DWY825" s="200"/>
      <c r="DWZ825" s="200"/>
      <c r="DXA825" s="200"/>
      <c r="DXB825" s="200"/>
      <c r="DXC825" s="200"/>
      <c r="DXD825" s="200"/>
      <c r="DXE825" s="200"/>
      <c r="DXF825" s="200"/>
      <c r="DXG825" s="200"/>
      <c r="DXH825" s="200"/>
      <c r="DXI825" s="200"/>
      <c r="DXJ825" s="200"/>
      <c r="DXK825" s="200"/>
      <c r="DXL825" s="200"/>
      <c r="DXM825" s="200"/>
      <c r="DXN825" s="200"/>
      <c r="DXO825" s="200"/>
      <c r="DXP825" s="200"/>
      <c r="DXQ825" s="200"/>
      <c r="DXR825" s="200"/>
      <c r="DXS825" s="200"/>
      <c r="DXT825" s="200"/>
      <c r="DXU825" s="200"/>
      <c r="DXV825" s="200"/>
      <c r="DXW825" s="200"/>
      <c r="DXX825" s="200"/>
      <c r="DXY825" s="200"/>
      <c r="DXZ825" s="200"/>
      <c r="DYA825" s="200"/>
      <c r="DYB825" s="200"/>
      <c r="DYC825" s="200"/>
      <c r="DYD825" s="200"/>
      <c r="DYE825" s="200"/>
      <c r="DYF825" s="200"/>
      <c r="DYG825" s="200"/>
      <c r="DYH825" s="200"/>
      <c r="DYI825" s="200"/>
      <c r="DYJ825" s="200"/>
      <c r="DYK825" s="200"/>
      <c r="DYL825" s="200"/>
      <c r="DYM825" s="200"/>
      <c r="DYN825" s="200"/>
      <c r="DYO825" s="200"/>
      <c r="DYP825" s="200"/>
      <c r="DYQ825" s="200"/>
      <c r="DYR825" s="200"/>
      <c r="DYS825" s="200"/>
      <c r="DYT825" s="200"/>
      <c r="DYU825" s="200"/>
      <c r="DYV825" s="200"/>
      <c r="DYW825" s="200"/>
      <c r="DYX825" s="200"/>
      <c r="DYY825" s="200"/>
      <c r="DYZ825" s="200"/>
      <c r="DZA825" s="200"/>
      <c r="DZB825" s="200"/>
      <c r="DZC825" s="200"/>
      <c r="DZD825" s="200"/>
      <c r="DZE825" s="200"/>
      <c r="DZF825" s="200"/>
      <c r="DZG825" s="200"/>
      <c r="DZH825" s="200"/>
      <c r="DZI825" s="200"/>
      <c r="DZJ825" s="200"/>
      <c r="DZK825" s="200"/>
      <c r="DZL825" s="200"/>
      <c r="DZM825" s="200"/>
      <c r="DZN825" s="200"/>
      <c r="DZO825" s="200"/>
      <c r="DZP825" s="200"/>
      <c r="DZQ825" s="200"/>
      <c r="DZR825" s="200"/>
      <c r="DZS825" s="200"/>
      <c r="DZT825" s="200"/>
      <c r="DZU825" s="200"/>
      <c r="DZV825" s="200"/>
      <c r="DZW825" s="200"/>
      <c r="DZX825" s="200"/>
      <c r="DZY825" s="200"/>
      <c r="DZZ825" s="200"/>
      <c r="EAA825" s="200"/>
      <c r="EAB825" s="200"/>
      <c r="EAC825" s="200"/>
      <c r="EAD825" s="200"/>
      <c r="EAE825" s="200"/>
      <c r="EAF825" s="200"/>
      <c r="EAG825" s="200"/>
      <c r="EAH825" s="200"/>
      <c r="EAI825" s="200"/>
      <c r="EAJ825" s="200"/>
      <c r="EAK825" s="200"/>
      <c r="EAL825" s="200"/>
      <c r="EAM825" s="200"/>
      <c r="EAN825" s="200"/>
      <c r="EAO825" s="200"/>
      <c r="EAP825" s="200"/>
      <c r="EAQ825" s="200"/>
      <c r="EAR825" s="200"/>
      <c r="EAS825" s="200"/>
      <c r="EAT825" s="200"/>
      <c r="EAU825" s="200"/>
      <c r="EAV825" s="200"/>
      <c r="EAW825" s="200"/>
      <c r="EAX825" s="200"/>
      <c r="EAY825" s="200"/>
      <c r="EAZ825" s="200"/>
      <c r="EBA825" s="200"/>
      <c r="EBB825" s="200"/>
      <c r="EBC825" s="200"/>
      <c r="EBD825" s="200"/>
      <c r="EBE825" s="200"/>
      <c r="EBF825" s="200"/>
      <c r="EBG825" s="200"/>
      <c r="EBH825" s="200"/>
      <c r="EBI825" s="200"/>
      <c r="EBJ825" s="200"/>
      <c r="EBK825" s="200"/>
      <c r="EBL825" s="200"/>
      <c r="EBM825" s="200"/>
      <c r="EBN825" s="200"/>
      <c r="EBO825" s="200"/>
      <c r="EBP825" s="200"/>
      <c r="EBQ825" s="200"/>
      <c r="EBR825" s="200"/>
      <c r="EBS825" s="200"/>
      <c r="EBT825" s="200"/>
      <c r="EBU825" s="200"/>
      <c r="EBV825" s="200"/>
      <c r="EBW825" s="200"/>
      <c r="EBX825" s="200"/>
      <c r="EBY825" s="200"/>
      <c r="EBZ825" s="200"/>
      <c r="ECA825" s="200"/>
      <c r="ECB825" s="200"/>
      <c r="ECC825" s="200"/>
      <c r="ECD825" s="200"/>
      <c r="ECE825" s="200"/>
      <c r="ECF825" s="200"/>
      <c r="ECG825" s="200"/>
      <c r="ECH825" s="200"/>
      <c r="ECI825" s="200"/>
      <c r="ECJ825" s="200"/>
      <c r="ECK825" s="200"/>
      <c r="ECL825" s="200"/>
      <c r="ECM825" s="200"/>
      <c r="ECN825" s="200"/>
      <c r="ECO825" s="200"/>
      <c r="ECP825" s="200"/>
      <c r="ECQ825" s="200"/>
      <c r="ECR825" s="200"/>
      <c r="ECS825" s="200"/>
      <c r="ECT825" s="200"/>
      <c r="ECU825" s="200"/>
      <c r="ECV825" s="200"/>
      <c r="ECW825" s="200"/>
      <c r="ECX825" s="200"/>
      <c r="ECY825" s="200"/>
      <c r="ECZ825" s="200"/>
      <c r="EDA825" s="200"/>
      <c r="EDB825" s="200"/>
      <c r="EDC825" s="200"/>
      <c r="EDD825" s="200"/>
      <c r="EDE825" s="200"/>
      <c r="EDF825" s="200"/>
      <c r="EDG825" s="200"/>
      <c r="EDH825" s="200"/>
      <c r="EDI825" s="200"/>
      <c r="EDJ825" s="200"/>
      <c r="EDK825" s="200"/>
      <c r="EDL825" s="200"/>
      <c r="EDM825" s="200"/>
      <c r="EDN825" s="200"/>
      <c r="EDO825" s="200"/>
      <c r="EDP825" s="200"/>
      <c r="EDQ825" s="200"/>
      <c r="EDR825" s="200"/>
      <c r="EDS825" s="200"/>
      <c r="EDT825" s="200"/>
      <c r="EDU825" s="200"/>
      <c r="EDV825" s="200"/>
      <c r="EDW825" s="200"/>
      <c r="EDX825" s="200"/>
      <c r="EDY825" s="200"/>
      <c r="EDZ825" s="200"/>
      <c r="EEA825" s="200"/>
      <c r="EEB825" s="200"/>
      <c r="EEC825" s="200"/>
      <c r="EED825" s="200"/>
      <c r="EEE825" s="200"/>
      <c r="EEF825" s="200"/>
      <c r="EEG825" s="200"/>
      <c r="EEH825" s="200"/>
      <c r="EEI825" s="200"/>
      <c r="EEJ825" s="200"/>
      <c r="EEK825" s="200"/>
      <c r="EEL825" s="200"/>
      <c r="EEM825" s="200"/>
      <c r="EEN825" s="200"/>
      <c r="EEO825" s="200"/>
      <c r="EEP825" s="200"/>
      <c r="EEQ825" s="200"/>
      <c r="EER825" s="200"/>
      <c r="EES825" s="200"/>
      <c r="EET825" s="200"/>
      <c r="EEU825" s="200"/>
      <c r="EEV825" s="200"/>
      <c r="EEW825" s="200"/>
      <c r="EEX825" s="200"/>
      <c r="EEY825" s="200"/>
      <c r="EEZ825" s="200"/>
      <c r="EFA825" s="200"/>
      <c r="EFB825" s="200"/>
      <c r="EFC825" s="200"/>
      <c r="EFD825" s="200"/>
      <c r="EFE825" s="200"/>
      <c r="EFF825" s="200"/>
      <c r="EFG825" s="200"/>
      <c r="EFH825" s="200"/>
      <c r="EFI825" s="200"/>
      <c r="EFJ825" s="200"/>
      <c r="EFK825" s="200"/>
      <c r="EFL825" s="200"/>
      <c r="EFM825" s="200"/>
      <c r="EFN825" s="200"/>
      <c r="EFO825" s="200"/>
      <c r="EFP825" s="200"/>
      <c r="EFQ825" s="200"/>
      <c r="EFR825" s="200"/>
      <c r="EFS825" s="200"/>
      <c r="EFT825" s="200"/>
      <c r="EFU825" s="200"/>
      <c r="EFV825" s="200"/>
      <c r="EFW825" s="200"/>
      <c r="EFX825" s="200"/>
      <c r="EFY825" s="200"/>
      <c r="EFZ825" s="200"/>
      <c r="EGA825" s="200"/>
      <c r="EGB825" s="200"/>
      <c r="EGC825" s="200"/>
      <c r="EGD825" s="200"/>
      <c r="EGE825" s="200"/>
      <c r="EGF825" s="200"/>
      <c r="EGG825" s="200"/>
      <c r="EGH825" s="200"/>
      <c r="EGI825" s="200"/>
      <c r="EGJ825" s="200"/>
      <c r="EGK825" s="200"/>
      <c r="EGL825" s="200"/>
      <c r="EGM825" s="200"/>
      <c r="EGN825" s="200"/>
      <c r="EGO825" s="200"/>
      <c r="EGP825" s="200"/>
      <c r="EGQ825" s="200"/>
      <c r="EGR825" s="200"/>
      <c r="EGS825" s="200"/>
      <c r="EGT825" s="200"/>
      <c r="EGU825" s="200"/>
      <c r="EGV825" s="200"/>
      <c r="EGW825" s="200"/>
      <c r="EGX825" s="200"/>
      <c r="EGY825" s="200"/>
      <c r="EGZ825" s="200"/>
      <c r="EHA825" s="200"/>
      <c r="EHB825" s="200"/>
      <c r="EHC825" s="200"/>
      <c r="EHD825" s="200"/>
      <c r="EHE825" s="200"/>
      <c r="EHF825" s="200"/>
      <c r="EHG825" s="200"/>
      <c r="EHH825" s="200"/>
      <c r="EHI825" s="200"/>
      <c r="EHJ825" s="200"/>
      <c r="EHK825" s="200"/>
      <c r="EHL825" s="200"/>
      <c r="EHM825" s="200"/>
      <c r="EHN825" s="200"/>
      <c r="EHO825" s="200"/>
      <c r="EHP825" s="200"/>
      <c r="EHQ825" s="200"/>
      <c r="EHR825" s="200"/>
      <c r="EHS825" s="200"/>
      <c r="EHT825" s="200"/>
      <c r="EHU825" s="200"/>
      <c r="EHV825" s="200"/>
      <c r="EHW825" s="200"/>
      <c r="EHX825" s="200"/>
      <c r="EHY825" s="200"/>
      <c r="EHZ825" s="200"/>
      <c r="EIA825" s="200"/>
      <c r="EIB825" s="200"/>
      <c r="EIC825" s="200"/>
      <c r="EID825" s="200"/>
      <c r="EIE825" s="200"/>
      <c r="EIF825" s="200"/>
      <c r="EIG825" s="200"/>
      <c r="EIH825" s="200"/>
      <c r="EII825" s="200"/>
      <c r="EIJ825" s="200"/>
      <c r="EIK825" s="200"/>
      <c r="EIL825" s="200"/>
      <c r="EIM825" s="200"/>
      <c r="EIN825" s="200"/>
      <c r="EIO825" s="200"/>
      <c r="EIP825" s="200"/>
      <c r="EIQ825" s="200"/>
      <c r="EIR825" s="200"/>
      <c r="EIS825" s="200"/>
      <c r="EIT825" s="200"/>
      <c r="EIU825" s="200"/>
      <c r="EIV825" s="200"/>
      <c r="EIW825" s="200"/>
      <c r="EIX825" s="200"/>
      <c r="EIY825" s="200"/>
      <c r="EIZ825" s="200"/>
      <c r="EJA825" s="200"/>
      <c r="EJB825" s="200"/>
      <c r="EJC825" s="200"/>
      <c r="EJD825" s="200"/>
      <c r="EJE825" s="200"/>
      <c r="EJF825" s="200"/>
      <c r="EJG825" s="200"/>
      <c r="EJH825" s="200"/>
      <c r="EJI825" s="200"/>
      <c r="EJJ825" s="200"/>
      <c r="EJK825" s="200"/>
      <c r="EJL825" s="200"/>
      <c r="EJM825" s="200"/>
      <c r="EJN825" s="200"/>
      <c r="EJO825" s="200"/>
      <c r="EJP825" s="200"/>
      <c r="EJQ825" s="200"/>
      <c r="EJR825" s="200"/>
      <c r="EJS825" s="200"/>
      <c r="EJT825" s="200"/>
      <c r="EJU825" s="200"/>
      <c r="EJV825" s="200"/>
      <c r="EJW825" s="200"/>
      <c r="EJX825" s="200"/>
      <c r="EJY825" s="200"/>
      <c r="EJZ825" s="200"/>
      <c r="EKA825" s="200"/>
      <c r="EKB825" s="200"/>
      <c r="EKC825" s="200"/>
      <c r="EKD825" s="200"/>
      <c r="EKE825" s="200"/>
      <c r="EKF825" s="200"/>
      <c r="EKG825" s="200"/>
      <c r="EKH825" s="200"/>
      <c r="EKI825" s="200"/>
      <c r="EKJ825" s="200"/>
      <c r="EKK825" s="200"/>
      <c r="EKL825" s="200"/>
      <c r="EKM825" s="200"/>
      <c r="EKN825" s="200"/>
      <c r="EKO825" s="200"/>
      <c r="EKP825" s="200"/>
      <c r="EKQ825" s="200"/>
      <c r="EKR825" s="200"/>
      <c r="EKS825" s="200"/>
      <c r="EKT825" s="200"/>
      <c r="EKU825" s="200"/>
      <c r="EKV825" s="200"/>
      <c r="EKW825" s="200"/>
      <c r="EKX825" s="200"/>
      <c r="EKY825" s="200"/>
      <c r="EKZ825" s="200"/>
      <c r="ELA825" s="200"/>
      <c r="ELB825" s="200"/>
      <c r="ELC825" s="200"/>
      <c r="ELD825" s="200"/>
      <c r="ELE825" s="200"/>
      <c r="ELF825" s="200"/>
      <c r="ELG825" s="200"/>
      <c r="ELH825" s="200"/>
      <c r="ELI825" s="200"/>
      <c r="ELJ825" s="200"/>
      <c r="ELK825" s="200"/>
      <c r="ELL825" s="200"/>
      <c r="ELM825" s="200"/>
      <c r="ELN825" s="200"/>
      <c r="ELO825" s="200"/>
      <c r="ELP825" s="200"/>
      <c r="ELQ825" s="200"/>
      <c r="ELR825" s="200"/>
      <c r="ELS825" s="200"/>
      <c r="ELT825" s="200"/>
      <c r="ELU825" s="200"/>
      <c r="ELV825" s="200"/>
      <c r="ELW825" s="200"/>
      <c r="ELX825" s="200"/>
      <c r="ELY825" s="200"/>
      <c r="ELZ825" s="200"/>
      <c r="EMA825" s="200"/>
      <c r="EMB825" s="200"/>
      <c r="EMC825" s="200"/>
      <c r="EMD825" s="200"/>
      <c r="EME825" s="200"/>
      <c r="EMF825" s="200"/>
      <c r="EMG825" s="200"/>
      <c r="EMH825" s="200"/>
      <c r="EMI825" s="200"/>
      <c r="EMJ825" s="200"/>
      <c r="EMK825" s="200"/>
      <c r="EML825" s="200"/>
      <c r="EMM825" s="200"/>
      <c r="EMN825" s="200"/>
      <c r="EMO825" s="200"/>
      <c r="EMP825" s="200"/>
      <c r="EMQ825" s="200"/>
      <c r="EMR825" s="200"/>
      <c r="EMS825" s="200"/>
      <c r="EMT825" s="200"/>
      <c r="EMU825" s="200"/>
      <c r="EMV825" s="200"/>
      <c r="EMW825" s="200"/>
      <c r="EMX825" s="200"/>
      <c r="EMY825" s="200"/>
      <c r="EMZ825" s="200"/>
      <c r="ENA825" s="200"/>
      <c r="ENB825" s="200"/>
      <c r="ENC825" s="200"/>
      <c r="END825" s="200"/>
      <c r="ENE825" s="200"/>
      <c r="ENF825" s="200"/>
      <c r="ENG825" s="200"/>
      <c r="ENH825" s="200"/>
      <c r="ENI825" s="200"/>
      <c r="ENJ825" s="200"/>
      <c r="ENK825" s="200"/>
      <c r="ENL825" s="200"/>
      <c r="ENM825" s="200"/>
      <c r="ENN825" s="200"/>
      <c r="ENO825" s="200"/>
      <c r="ENP825" s="200"/>
      <c r="ENQ825" s="200"/>
      <c r="ENR825" s="200"/>
      <c r="ENS825" s="200"/>
      <c r="ENT825" s="200"/>
      <c r="ENU825" s="200"/>
      <c r="ENV825" s="200"/>
      <c r="ENW825" s="200"/>
      <c r="ENX825" s="200"/>
      <c r="ENY825" s="200"/>
      <c r="ENZ825" s="200"/>
      <c r="EOA825" s="200"/>
      <c r="EOB825" s="200"/>
      <c r="EOC825" s="200"/>
      <c r="EOD825" s="200"/>
      <c r="EOE825" s="200"/>
      <c r="EOF825" s="200"/>
      <c r="EOG825" s="200"/>
      <c r="EOH825" s="200"/>
      <c r="EOI825" s="200"/>
      <c r="EOJ825" s="200"/>
      <c r="EOK825" s="200"/>
      <c r="EOL825" s="200"/>
      <c r="EOM825" s="200"/>
      <c r="EON825" s="200"/>
      <c r="EOO825" s="200"/>
      <c r="EOP825" s="200"/>
      <c r="EOQ825" s="200"/>
      <c r="EOR825" s="200"/>
      <c r="EOS825" s="200"/>
      <c r="EOT825" s="200"/>
      <c r="EOU825" s="200"/>
      <c r="EOV825" s="200"/>
      <c r="EOW825" s="200"/>
      <c r="EOX825" s="200"/>
      <c r="EOY825" s="200"/>
      <c r="EOZ825" s="200"/>
      <c r="EPA825" s="200"/>
      <c r="EPB825" s="200"/>
      <c r="EPC825" s="200"/>
      <c r="EPD825" s="200"/>
      <c r="EPE825" s="200"/>
      <c r="EPF825" s="200"/>
      <c r="EPG825" s="200"/>
      <c r="EPH825" s="200"/>
      <c r="EPI825" s="200"/>
      <c r="EPJ825" s="200"/>
      <c r="EPK825" s="200"/>
      <c r="EPL825" s="200"/>
      <c r="EPM825" s="200"/>
      <c r="EPN825" s="200"/>
      <c r="EPO825" s="200"/>
      <c r="EPP825" s="200"/>
      <c r="EPQ825" s="200"/>
      <c r="EPR825" s="200"/>
      <c r="EPS825" s="200"/>
      <c r="EPT825" s="200"/>
      <c r="EPU825" s="200"/>
      <c r="EPV825" s="200"/>
      <c r="EPW825" s="200"/>
      <c r="EPX825" s="200"/>
      <c r="EPY825" s="200"/>
      <c r="EPZ825" s="200"/>
      <c r="EQA825" s="200"/>
      <c r="EQB825" s="200"/>
      <c r="EQC825" s="200"/>
      <c r="EQD825" s="200"/>
      <c r="EQE825" s="200"/>
      <c r="EQF825" s="200"/>
      <c r="EQG825" s="200"/>
      <c r="EQH825" s="200"/>
      <c r="EQI825" s="200"/>
      <c r="EQJ825" s="200"/>
      <c r="EQK825" s="200"/>
      <c r="EQL825" s="200"/>
      <c r="EQM825" s="200"/>
      <c r="EQN825" s="200"/>
      <c r="EQO825" s="200"/>
      <c r="EQP825" s="200"/>
      <c r="EQQ825" s="200"/>
      <c r="EQR825" s="200"/>
      <c r="EQS825" s="200"/>
      <c r="EQT825" s="200"/>
      <c r="EQU825" s="200"/>
      <c r="EQV825" s="200"/>
      <c r="EQW825" s="200"/>
      <c r="EQX825" s="200"/>
      <c r="EQY825" s="200"/>
      <c r="EQZ825" s="200"/>
      <c r="ERA825" s="200"/>
      <c r="ERB825" s="200"/>
      <c r="ERC825" s="200"/>
      <c r="ERD825" s="200"/>
      <c r="ERE825" s="200"/>
      <c r="ERF825" s="200"/>
      <c r="ERG825" s="200"/>
      <c r="ERH825" s="200"/>
      <c r="ERI825" s="200"/>
      <c r="ERJ825" s="200"/>
      <c r="ERK825" s="200"/>
      <c r="ERL825" s="200"/>
      <c r="ERM825" s="200"/>
      <c r="ERN825" s="200"/>
      <c r="ERO825" s="200"/>
      <c r="ERP825" s="200"/>
      <c r="ERQ825" s="200"/>
      <c r="ERR825" s="200"/>
      <c r="ERS825" s="200"/>
      <c r="ERT825" s="200"/>
      <c r="ERU825" s="200"/>
      <c r="ERV825" s="200"/>
      <c r="ERW825" s="200"/>
      <c r="ERX825" s="200"/>
      <c r="ERY825" s="200"/>
      <c r="ERZ825" s="200"/>
      <c r="ESA825" s="200"/>
      <c r="ESB825" s="200"/>
      <c r="ESC825" s="200"/>
      <c r="ESD825" s="200"/>
      <c r="ESE825" s="200"/>
      <c r="ESF825" s="200"/>
      <c r="ESG825" s="200"/>
      <c r="ESH825" s="200"/>
      <c r="ESI825" s="200"/>
      <c r="ESJ825" s="200"/>
      <c r="ESK825" s="200"/>
      <c r="ESL825" s="200"/>
      <c r="ESM825" s="200"/>
      <c r="ESN825" s="200"/>
      <c r="ESO825" s="200"/>
      <c r="ESP825" s="200"/>
      <c r="ESQ825" s="200"/>
      <c r="ESR825" s="200"/>
      <c r="ESS825" s="200"/>
      <c r="EST825" s="200"/>
      <c r="ESU825" s="200"/>
      <c r="ESV825" s="200"/>
      <c r="ESW825" s="200"/>
      <c r="ESX825" s="200"/>
      <c r="ESY825" s="200"/>
      <c r="ESZ825" s="200"/>
      <c r="ETA825" s="200"/>
      <c r="ETB825" s="200"/>
      <c r="ETC825" s="200"/>
      <c r="ETD825" s="200"/>
      <c r="ETE825" s="200"/>
      <c r="ETF825" s="200"/>
      <c r="ETG825" s="200"/>
      <c r="ETH825" s="200"/>
      <c r="ETI825" s="200"/>
      <c r="ETJ825" s="200"/>
      <c r="ETK825" s="200"/>
      <c r="ETL825" s="200"/>
      <c r="ETM825" s="200"/>
      <c r="ETN825" s="200"/>
      <c r="ETO825" s="200"/>
      <c r="ETP825" s="200"/>
      <c r="ETQ825" s="200"/>
      <c r="ETR825" s="200"/>
      <c r="ETS825" s="200"/>
      <c r="ETT825" s="200"/>
      <c r="ETU825" s="200"/>
      <c r="ETV825" s="200"/>
      <c r="ETW825" s="200"/>
      <c r="ETX825" s="200"/>
      <c r="ETY825" s="200"/>
      <c r="ETZ825" s="200"/>
      <c r="EUA825" s="200"/>
      <c r="EUB825" s="200"/>
      <c r="EUC825" s="200"/>
      <c r="EUD825" s="200"/>
      <c r="EUE825" s="200"/>
      <c r="EUF825" s="200"/>
      <c r="EUG825" s="200"/>
      <c r="EUH825" s="200"/>
      <c r="EUI825" s="200"/>
      <c r="EUJ825" s="200"/>
      <c r="EUK825" s="200"/>
      <c r="EUL825" s="200"/>
      <c r="EUM825" s="200"/>
      <c r="EUN825" s="200"/>
      <c r="EUO825" s="200"/>
      <c r="EUP825" s="200"/>
      <c r="EUQ825" s="200"/>
      <c r="EUR825" s="200"/>
      <c r="EUS825" s="200"/>
      <c r="EUT825" s="200"/>
      <c r="EUU825" s="200"/>
      <c r="EUV825" s="200"/>
      <c r="EUW825" s="200"/>
      <c r="EUX825" s="200"/>
      <c r="EUY825" s="200"/>
      <c r="EUZ825" s="200"/>
      <c r="EVA825" s="200"/>
      <c r="EVB825" s="200"/>
      <c r="EVC825" s="200"/>
      <c r="EVD825" s="200"/>
      <c r="EVE825" s="200"/>
      <c r="EVF825" s="200"/>
      <c r="EVG825" s="200"/>
      <c r="EVH825" s="200"/>
      <c r="EVI825" s="200"/>
      <c r="EVJ825" s="200"/>
      <c r="EVK825" s="200"/>
      <c r="EVL825" s="200"/>
      <c r="EVM825" s="200"/>
      <c r="EVN825" s="200"/>
      <c r="EVO825" s="200"/>
      <c r="EVP825" s="200"/>
      <c r="EVQ825" s="200"/>
      <c r="EVR825" s="200"/>
      <c r="EVS825" s="200"/>
      <c r="EVT825" s="200"/>
      <c r="EVU825" s="200"/>
      <c r="EVV825" s="200"/>
      <c r="EVW825" s="200"/>
      <c r="EVX825" s="200"/>
      <c r="EVY825" s="200"/>
      <c r="EVZ825" s="200"/>
      <c r="EWA825" s="200"/>
      <c r="EWB825" s="200"/>
      <c r="EWC825" s="200"/>
      <c r="EWD825" s="200"/>
      <c r="EWE825" s="200"/>
      <c r="EWF825" s="200"/>
      <c r="EWG825" s="200"/>
      <c r="EWH825" s="200"/>
      <c r="EWI825" s="200"/>
      <c r="EWJ825" s="200"/>
      <c r="EWK825" s="200"/>
      <c r="EWL825" s="200"/>
      <c r="EWM825" s="200"/>
      <c r="EWN825" s="200"/>
      <c r="EWO825" s="200"/>
      <c r="EWP825" s="200"/>
      <c r="EWQ825" s="200"/>
      <c r="EWR825" s="200"/>
      <c r="EWS825" s="200"/>
      <c r="EWT825" s="200"/>
      <c r="EWU825" s="200"/>
      <c r="EWV825" s="200"/>
      <c r="EWW825" s="200"/>
      <c r="EWX825" s="200"/>
      <c r="EWY825" s="200"/>
      <c r="EWZ825" s="200"/>
      <c r="EXA825" s="200"/>
      <c r="EXB825" s="200"/>
      <c r="EXC825" s="200"/>
      <c r="EXD825" s="200"/>
      <c r="EXE825" s="200"/>
      <c r="EXF825" s="200"/>
      <c r="EXG825" s="200"/>
      <c r="EXH825" s="200"/>
      <c r="EXI825" s="200"/>
      <c r="EXJ825" s="200"/>
      <c r="EXK825" s="200"/>
      <c r="EXL825" s="200"/>
      <c r="EXM825" s="200"/>
      <c r="EXN825" s="200"/>
      <c r="EXO825" s="200"/>
      <c r="EXP825" s="200"/>
      <c r="EXQ825" s="200"/>
      <c r="EXR825" s="200"/>
      <c r="EXS825" s="200"/>
      <c r="EXT825" s="200"/>
      <c r="EXU825" s="200"/>
      <c r="EXV825" s="200"/>
      <c r="EXW825" s="200"/>
      <c r="EXX825" s="200"/>
      <c r="EXY825" s="200"/>
      <c r="EXZ825" s="200"/>
      <c r="EYA825" s="200"/>
      <c r="EYB825" s="200"/>
      <c r="EYC825" s="200"/>
      <c r="EYD825" s="200"/>
      <c r="EYE825" s="200"/>
      <c r="EYF825" s="200"/>
      <c r="EYG825" s="200"/>
      <c r="EYH825" s="200"/>
      <c r="EYI825" s="200"/>
      <c r="EYJ825" s="200"/>
      <c r="EYK825" s="200"/>
      <c r="EYL825" s="200"/>
      <c r="EYM825" s="200"/>
      <c r="EYN825" s="200"/>
      <c r="EYO825" s="200"/>
      <c r="EYP825" s="200"/>
      <c r="EYQ825" s="200"/>
      <c r="EYR825" s="200"/>
      <c r="EYS825" s="200"/>
      <c r="EYT825" s="200"/>
      <c r="EYU825" s="200"/>
      <c r="EYV825" s="200"/>
      <c r="EYW825" s="200"/>
      <c r="EYX825" s="200"/>
      <c r="EYY825" s="200"/>
      <c r="EYZ825" s="200"/>
      <c r="EZA825" s="200"/>
      <c r="EZB825" s="200"/>
      <c r="EZC825" s="200"/>
      <c r="EZD825" s="200"/>
      <c r="EZE825" s="200"/>
      <c r="EZF825" s="200"/>
      <c r="EZG825" s="200"/>
      <c r="EZH825" s="200"/>
      <c r="EZI825" s="200"/>
      <c r="EZJ825" s="200"/>
      <c r="EZK825" s="200"/>
      <c r="EZL825" s="200"/>
      <c r="EZM825" s="200"/>
      <c r="EZN825" s="200"/>
      <c r="EZO825" s="200"/>
      <c r="EZP825" s="200"/>
      <c r="EZQ825" s="200"/>
      <c r="EZR825" s="200"/>
      <c r="EZS825" s="200"/>
      <c r="EZT825" s="200"/>
      <c r="EZU825" s="200"/>
      <c r="EZV825" s="200"/>
      <c r="EZW825" s="200"/>
      <c r="EZX825" s="200"/>
      <c r="EZY825" s="200"/>
      <c r="EZZ825" s="200"/>
      <c r="FAA825" s="200"/>
      <c r="FAB825" s="200"/>
      <c r="FAC825" s="200"/>
      <c r="FAD825" s="200"/>
      <c r="FAE825" s="200"/>
      <c r="FAF825" s="200"/>
      <c r="FAG825" s="200"/>
      <c r="FAH825" s="200"/>
      <c r="FAI825" s="200"/>
      <c r="FAJ825" s="200"/>
      <c r="FAK825" s="200"/>
      <c r="FAL825" s="200"/>
      <c r="FAM825" s="200"/>
      <c r="FAN825" s="200"/>
      <c r="FAO825" s="200"/>
      <c r="FAP825" s="200"/>
      <c r="FAQ825" s="200"/>
      <c r="FAR825" s="200"/>
      <c r="FAS825" s="200"/>
      <c r="FAT825" s="200"/>
      <c r="FAU825" s="200"/>
      <c r="FAV825" s="200"/>
      <c r="FAW825" s="200"/>
      <c r="FAX825" s="200"/>
      <c r="FAY825" s="200"/>
      <c r="FAZ825" s="200"/>
      <c r="FBA825" s="200"/>
      <c r="FBB825" s="200"/>
      <c r="FBC825" s="200"/>
      <c r="FBD825" s="200"/>
      <c r="FBE825" s="200"/>
      <c r="FBF825" s="200"/>
      <c r="FBG825" s="200"/>
      <c r="FBH825" s="200"/>
      <c r="FBI825" s="200"/>
      <c r="FBJ825" s="200"/>
      <c r="FBK825" s="200"/>
      <c r="FBL825" s="200"/>
      <c r="FBM825" s="200"/>
      <c r="FBN825" s="200"/>
      <c r="FBO825" s="200"/>
      <c r="FBP825" s="200"/>
      <c r="FBQ825" s="200"/>
      <c r="FBR825" s="200"/>
      <c r="FBS825" s="200"/>
      <c r="FBT825" s="200"/>
      <c r="FBU825" s="200"/>
      <c r="FBV825" s="200"/>
      <c r="FBW825" s="200"/>
      <c r="FBX825" s="200"/>
      <c r="FBY825" s="200"/>
      <c r="FBZ825" s="200"/>
      <c r="FCA825" s="200"/>
      <c r="FCB825" s="200"/>
      <c r="FCC825" s="200"/>
      <c r="FCD825" s="200"/>
      <c r="FCE825" s="200"/>
      <c r="FCF825" s="200"/>
      <c r="FCG825" s="200"/>
      <c r="FCH825" s="200"/>
      <c r="FCI825" s="200"/>
      <c r="FCJ825" s="200"/>
      <c r="FCK825" s="200"/>
      <c r="FCL825" s="200"/>
      <c r="FCM825" s="200"/>
      <c r="FCN825" s="200"/>
      <c r="FCO825" s="200"/>
      <c r="FCP825" s="200"/>
      <c r="FCQ825" s="200"/>
      <c r="FCR825" s="200"/>
      <c r="FCS825" s="200"/>
      <c r="FCT825" s="200"/>
      <c r="FCU825" s="200"/>
      <c r="FCV825" s="200"/>
      <c r="FCW825" s="200"/>
      <c r="FCX825" s="200"/>
      <c r="FCY825" s="200"/>
      <c r="FCZ825" s="200"/>
      <c r="FDA825" s="200"/>
      <c r="FDB825" s="200"/>
      <c r="FDC825" s="200"/>
      <c r="FDD825" s="200"/>
      <c r="FDE825" s="200"/>
      <c r="FDF825" s="200"/>
      <c r="FDG825" s="200"/>
      <c r="FDH825" s="200"/>
      <c r="FDI825" s="200"/>
      <c r="FDJ825" s="200"/>
      <c r="FDK825" s="200"/>
      <c r="FDL825" s="200"/>
      <c r="FDM825" s="200"/>
      <c r="FDN825" s="200"/>
      <c r="FDO825" s="200"/>
      <c r="FDP825" s="200"/>
      <c r="FDQ825" s="200"/>
      <c r="FDR825" s="200"/>
      <c r="FDS825" s="200"/>
      <c r="FDT825" s="200"/>
      <c r="FDU825" s="200"/>
      <c r="FDV825" s="200"/>
      <c r="FDW825" s="200"/>
      <c r="FDX825" s="200"/>
      <c r="FDY825" s="200"/>
      <c r="FDZ825" s="200"/>
      <c r="FEA825" s="200"/>
      <c r="FEB825" s="200"/>
      <c r="FEC825" s="200"/>
      <c r="FED825" s="200"/>
      <c r="FEE825" s="200"/>
      <c r="FEF825" s="200"/>
      <c r="FEG825" s="200"/>
      <c r="FEH825" s="200"/>
      <c r="FEI825" s="200"/>
      <c r="FEJ825" s="200"/>
      <c r="FEK825" s="200"/>
      <c r="FEL825" s="200"/>
      <c r="FEM825" s="200"/>
      <c r="FEN825" s="200"/>
      <c r="FEO825" s="200"/>
      <c r="FEP825" s="200"/>
      <c r="FEQ825" s="200"/>
      <c r="FER825" s="200"/>
      <c r="FES825" s="200"/>
      <c r="FET825" s="200"/>
      <c r="FEU825" s="200"/>
      <c r="FEV825" s="200"/>
      <c r="FEW825" s="200"/>
      <c r="FEX825" s="200"/>
      <c r="FEY825" s="200"/>
      <c r="FEZ825" s="200"/>
      <c r="FFA825" s="200"/>
      <c r="FFB825" s="200"/>
      <c r="FFC825" s="200"/>
      <c r="FFD825" s="200"/>
      <c r="FFE825" s="200"/>
      <c r="FFF825" s="200"/>
      <c r="FFG825" s="200"/>
      <c r="FFH825" s="200"/>
      <c r="FFI825" s="200"/>
      <c r="FFJ825" s="200"/>
      <c r="FFK825" s="200"/>
      <c r="FFL825" s="200"/>
      <c r="FFM825" s="200"/>
      <c r="FFN825" s="200"/>
      <c r="FFO825" s="200"/>
      <c r="FFP825" s="200"/>
      <c r="FFQ825" s="200"/>
      <c r="FFR825" s="200"/>
      <c r="FFS825" s="200"/>
      <c r="FFT825" s="200"/>
      <c r="FFU825" s="200"/>
      <c r="FFV825" s="200"/>
      <c r="FFW825" s="200"/>
      <c r="FFX825" s="200"/>
      <c r="FFY825" s="200"/>
      <c r="FFZ825" s="200"/>
      <c r="FGA825" s="200"/>
      <c r="FGB825" s="200"/>
      <c r="FGC825" s="200"/>
      <c r="FGD825" s="200"/>
      <c r="FGE825" s="200"/>
      <c r="FGF825" s="200"/>
      <c r="FGG825" s="200"/>
      <c r="FGH825" s="200"/>
      <c r="FGI825" s="200"/>
      <c r="FGJ825" s="200"/>
      <c r="FGK825" s="200"/>
      <c r="FGL825" s="200"/>
      <c r="FGM825" s="200"/>
      <c r="FGN825" s="200"/>
      <c r="FGO825" s="200"/>
      <c r="FGP825" s="200"/>
      <c r="FGQ825" s="200"/>
      <c r="FGR825" s="200"/>
      <c r="FGS825" s="200"/>
      <c r="FGT825" s="200"/>
      <c r="FGU825" s="200"/>
      <c r="FGV825" s="200"/>
      <c r="FGW825" s="200"/>
      <c r="FGX825" s="200"/>
      <c r="FGY825" s="200"/>
      <c r="FGZ825" s="200"/>
      <c r="FHA825" s="200"/>
      <c r="FHB825" s="200"/>
      <c r="FHC825" s="200"/>
      <c r="FHD825" s="200"/>
      <c r="FHE825" s="200"/>
      <c r="FHF825" s="200"/>
      <c r="FHG825" s="200"/>
      <c r="FHH825" s="200"/>
      <c r="FHI825" s="200"/>
      <c r="FHJ825" s="200"/>
      <c r="FHK825" s="200"/>
      <c r="FHL825" s="200"/>
      <c r="FHM825" s="200"/>
      <c r="FHN825" s="200"/>
      <c r="FHO825" s="200"/>
      <c r="FHP825" s="200"/>
      <c r="FHQ825" s="200"/>
      <c r="FHR825" s="200"/>
      <c r="FHS825" s="200"/>
      <c r="FHT825" s="200"/>
      <c r="FHU825" s="200"/>
      <c r="FHV825" s="200"/>
      <c r="FHW825" s="200"/>
      <c r="FHX825" s="200"/>
      <c r="FHY825" s="200"/>
      <c r="FHZ825" s="200"/>
      <c r="FIA825" s="200"/>
      <c r="FIB825" s="200"/>
      <c r="FIC825" s="200"/>
      <c r="FID825" s="200"/>
      <c r="FIE825" s="200"/>
      <c r="FIF825" s="200"/>
      <c r="FIG825" s="200"/>
      <c r="FIH825" s="200"/>
      <c r="FII825" s="200"/>
      <c r="FIJ825" s="200"/>
      <c r="FIK825" s="200"/>
      <c r="FIL825" s="200"/>
      <c r="FIM825" s="200"/>
      <c r="FIN825" s="200"/>
      <c r="FIO825" s="200"/>
      <c r="FIP825" s="200"/>
      <c r="FIQ825" s="200"/>
      <c r="FIR825" s="200"/>
      <c r="FIS825" s="200"/>
      <c r="FIT825" s="200"/>
      <c r="FIU825" s="200"/>
      <c r="FIV825" s="200"/>
      <c r="FIW825" s="200"/>
      <c r="FIX825" s="200"/>
      <c r="FIY825" s="200"/>
      <c r="FIZ825" s="200"/>
      <c r="FJA825" s="200"/>
      <c r="FJB825" s="200"/>
      <c r="FJC825" s="200"/>
      <c r="FJD825" s="200"/>
      <c r="FJE825" s="200"/>
      <c r="FJF825" s="200"/>
      <c r="FJG825" s="200"/>
      <c r="FJH825" s="200"/>
      <c r="FJI825" s="200"/>
      <c r="FJJ825" s="200"/>
      <c r="FJK825" s="200"/>
      <c r="FJL825" s="200"/>
      <c r="FJM825" s="200"/>
      <c r="FJN825" s="200"/>
      <c r="FJO825" s="200"/>
      <c r="FJP825" s="200"/>
      <c r="FJQ825" s="200"/>
      <c r="FJR825" s="200"/>
      <c r="FJS825" s="200"/>
      <c r="FJT825" s="200"/>
      <c r="FJU825" s="200"/>
      <c r="FJV825" s="200"/>
      <c r="FJW825" s="200"/>
      <c r="FJX825" s="200"/>
      <c r="FJY825" s="200"/>
      <c r="FJZ825" s="200"/>
      <c r="FKA825" s="200"/>
      <c r="FKB825" s="200"/>
      <c r="FKC825" s="200"/>
      <c r="FKD825" s="200"/>
      <c r="FKE825" s="200"/>
      <c r="FKF825" s="200"/>
      <c r="FKG825" s="200"/>
      <c r="FKH825" s="200"/>
      <c r="FKI825" s="200"/>
      <c r="FKJ825" s="200"/>
      <c r="FKK825" s="200"/>
      <c r="FKL825" s="200"/>
      <c r="FKM825" s="200"/>
      <c r="FKN825" s="200"/>
      <c r="FKO825" s="200"/>
      <c r="FKP825" s="200"/>
      <c r="FKQ825" s="200"/>
      <c r="FKR825" s="200"/>
      <c r="FKS825" s="200"/>
      <c r="FKT825" s="200"/>
      <c r="FKU825" s="200"/>
      <c r="FKV825" s="200"/>
      <c r="FKW825" s="200"/>
      <c r="FKX825" s="200"/>
      <c r="FKY825" s="200"/>
      <c r="FKZ825" s="200"/>
      <c r="FLA825" s="200"/>
      <c r="FLB825" s="200"/>
      <c r="FLC825" s="200"/>
      <c r="FLD825" s="200"/>
      <c r="FLE825" s="200"/>
      <c r="FLF825" s="200"/>
      <c r="FLG825" s="200"/>
      <c r="FLH825" s="200"/>
      <c r="FLI825" s="200"/>
      <c r="FLJ825" s="200"/>
      <c r="FLK825" s="200"/>
      <c r="FLL825" s="200"/>
      <c r="FLM825" s="200"/>
      <c r="FLN825" s="200"/>
      <c r="FLO825" s="200"/>
      <c r="FLP825" s="200"/>
      <c r="FLQ825" s="200"/>
      <c r="FLR825" s="200"/>
      <c r="FLS825" s="200"/>
      <c r="FLT825" s="200"/>
      <c r="FLU825" s="200"/>
      <c r="FLV825" s="200"/>
      <c r="FLW825" s="200"/>
      <c r="FLX825" s="200"/>
      <c r="FLY825" s="200"/>
      <c r="FLZ825" s="200"/>
      <c r="FMA825" s="200"/>
      <c r="FMB825" s="200"/>
      <c r="FMC825" s="200"/>
      <c r="FMD825" s="200"/>
      <c r="FME825" s="200"/>
      <c r="FMF825" s="200"/>
      <c r="FMG825" s="200"/>
      <c r="FMH825" s="200"/>
      <c r="FMI825" s="200"/>
      <c r="FMJ825" s="200"/>
      <c r="FMK825" s="200"/>
      <c r="FML825" s="200"/>
      <c r="FMM825" s="200"/>
      <c r="FMN825" s="200"/>
      <c r="FMO825" s="200"/>
      <c r="FMP825" s="200"/>
      <c r="FMQ825" s="200"/>
      <c r="FMR825" s="200"/>
      <c r="FMS825" s="200"/>
      <c r="FMT825" s="200"/>
      <c r="FMU825" s="200"/>
      <c r="FMV825" s="200"/>
      <c r="FMW825" s="200"/>
      <c r="FMX825" s="200"/>
      <c r="FMY825" s="200"/>
      <c r="FMZ825" s="200"/>
      <c r="FNA825" s="200"/>
      <c r="FNB825" s="200"/>
      <c r="FNC825" s="200"/>
      <c r="FND825" s="200"/>
      <c r="FNE825" s="200"/>
      <c r="FNF825" s="200"/>
      <c r="FNG825" s="200"/>
      <c r="FNH825" s="200"/>
      <c r="FNI825" s="200"/>
      <c r="FNJ825" s="200"/>
      <c r="FNK825" s="200"/>
      <c r="FNL825" s="200"/>
      <c r="FNM825" s="200"/>
      <c r="FNN825" s="200"/>
      <c r="FNO825" s="200"/>
      <c r="FNP825" s="200"/>
      <c r="FNQ825" s="200"/>
      <c r="FNR825" s="200"/>
      <c r="FNS825" s="200"/>
      <c r="FNT825" s="200"/>
      <c r="FNU825" s="200"/>
      <c r="FNV825" s="200"/>
      <c r="FNW825" s="200"/>
      <c r="FNX825" s="200"/>
      <c r="FNY825" s="200"/>
      <c r="FNZ825" s="200"/>
      <c r="FOA825" s="200"/>
      <c r="FOB825" s="200"/>
      <c r="FOC825" s="200"/>
      <c r="FOD825" s="200"/>
      <c r="FOE825" s="200"/>
      <c r="FOF825" s="200"/>
      <c r="FOG825" s="200"/>
      <c r="FOH825" s="200"/>
      <c r="FOI825" s="200"/>
      <c r="FOJ825" s="200"/>
      <c r="FOK825" s="200"/>
      <c r="FOL825" s="200"/>
      <c r="FOM825" s="200"/>
      <c r="FON825" s="200"/>
      <c r="FOO825" s="200"/>
      <c r="FOP825" s="200"/>
      <c r="FOQ825" s="200"/>
      <c r="FOR825" s="200"/>
      <c r="FOS825" s="200"/>
      <c r="FOT825" s="200"/>
      <c r="FOU825" s="200"/>
      <c r="FOV825" s="200"/>
      <c r="FOW825" s="200"/>
      <c r="FOX825" s="200"/>
      <c r="FOY825" s="200"/>
      <c r="FOZ825" s="200"/>
      <c r="FPA825" s="200"/>
      <c r="FPB825" s="200"/>
      <c r="FPC825" s="200"/>
      <c r="FPD825" s="200"/>
      <c r="FPE825" s="200"/>
      <c r="FPF825" s="200"/>
      <c r="FPG825" s="200"/>
      <c r="FPH825" s="200"/>
      <c r="FPI825" s="200"/>
      <c r="FPJ825" s="200"/>
      <c r="FPK825" s="200"/>
      <c r="FPL825" s="200"/>
      <c r="FPM825" s="200"/>
      <c r="FPN825" s="200"/>
      <c r="FPO825" s="200"/>
      <c r="FPP825" s="200"/>
      <c r="FPQ825" s="200"/>
      <c r="FPR825" s="200"/>
      <c r="FPS825" s="200"/>
      <c r="FPT825" s="200"/>
      <c r="FPU825" s="200"/>
      <c r="FPV825" s="200"/>
      <c r="FPW825" s="200"/>
      <c r="FPX825" s="200"/>
      <c r="FPY825" s="200"/>
      <c r="FPZ825" s="200"/>
      <c r="FQA825" s="200"/>
      <c r="FQB825" s="200"/>
      <c r="FQC825" s="200"/>
      <c r="FQD825" s="200"/>
      <c r="FQE825" s="200"/>
      <c r="FQF825" s="200"/>
      <c r="FQG825" s="200"/>
      <c r="FQH825" s="200"/>
      <c r="FQI825" s="200"/>
      <c r="FQJ825" s="200"/>
      <c r="FQK825" s="200"/>
      <c r="FQL825" s="200"/>
      <c r="FQM825" s="200"/>
      <c r="FQN825" s="200"/>
      <c r="FQO825" s="200"/>
      <c r="FQP825" s="200"/>
      <c r="FQQ825" s="200"/>
      <c r="FQR825" s="200"/>
      <c r="FQS825" s="200"/>
      <c r="FQT825" s="200"/>
      <c r="FQU825" s="200"/>
      <c r="FQV825" s="200"/>
      <c r="FQW825" s="200"/>
      <c r="FQX825" s="200"/>
      <c r="FQY825" s="200"/>
      <c r="FQZ825" s="200"/>
      <c r="FRA825" s="200"/>
      <c r="FRB825" s="200"/>
      <c r="FRC825" s="200"/>
      <c r="FRD825" s="200"/>
      <c r="FRE825" s="200"/>
      <c r="FRF825" s="200"/>
      <c r="FRG825" s="200"/>
      <c r="FRH825" s="200"/>
      <c r="FRI825" s="200"/>
      <c r="FRJ825" s="200"/>
      <c r="FRK825" s="200"/>
      <c r="FRL825" s="200"/>
      <c r="FRM825" s="200"/>
      <c r="FRN825" s="200"/>
      <c r="FRO825" s="200"/>
      <c r="FRP825" s="200"/>
      <c r="FRQ825" s="200"/>
      <c r="FRR825" s="200"/>
      <c r="FRS825" s="200"/>
      <c r="FRT825" s="200"/>
      <c r="FRU825" s="200"/>
      <c r="FRV825" s="200"/>
      <c r="FRW825" s="200"/>
      <c r="FRX825" s="200"/>
      <c r="FRY825" s="200"/>
      <c r="FRZ825" s="200"/>
      <c r="FSA825" s="200"/>
      <c r="FSB825" s="200"/>
      <c r="FSC825" s="200"/>
      <c r="FSD825" s="200"/>
      <c r="FSE825" s="200"/>
      <c r="FSF825" s="200"/>
      <c r="FSG825" s="200"/>
      <c r="FSH825" s="200"/>
      <c r="FSI825" s="200"/>
      <c r="FSJ825" s="200"/>
      <c r="FSK825" s="200"/>
      <c r="FSL825" s="200"/>
      <c r="FSM825" s="200"/>
      <c r="FSN825" s="200"/>
      <c r="FSO825" s="200"/>
      <c r="FSP825" s="200"/>
      <c r="FSQ825" s="200"/>
      <c r="FSR825" s="200"/>
      <c r="FSS825" s="200"/>
      <c r="FST825" s="200"/>
      <c r="FSU825" s="200"/>
      <c r="FSV825" s="200"/>
      <c r="FSW825" s="200"/>
      <c r="FSX825" s="200"/>
      <c r="FSY825" s="200"/>
      <c r="FSZ825" s="200"/>
      <c r="FTA825" s="200"/>
      <c r="FTB825" s="200"/>
      <c r="FTC825" s="200"/>
      <c r="FTD825" s="200"/>
      <c r="FTE825" s="200"/>
      <c r="FTF825" s="200"/>
      <c r="FTG825" s="200"/>
      <c r="FTH825" s="200"/>
      <c r="FTI825" s="200"/>
      <c r="FTJ825" s="200"/>
      <c r="FTK825" s="200"/>
      <c r="FTL825" s="200"/>
      <c r="FTM825" s="200"/>
      <c r="FTN825" s="200"/>
      <c r="FTO825" s="200"/>
      <c r="FTP825" s="200"/>
      <c r="FTQ825" s="200"/>
      <c r="FTR825" s="200"/>
      <c r="FTS825" s="200"/>
      <c r="FTT825" s="200"/>
      <c r="FTU825" s="200"/>
      <c r="FTV825" s="200"/>
      <c r="FTW825" s="200"/>
      <c r="FTX825" s="200"/>
      <c r="FTY825" s="200"/>
      <c r="FTZ825" s="200"/>
      <c r="FUA825" s="200"/>
      <c r="FUB825" s="200"/>
      <c r="FUC825" s="200"/>
      <c r="FUD825" s="200"/>
      <c r="FUE825" s="200"/>
      <c r="FUF825" s="200"/>
      <c r="FUG825" s="200"/>
      <c r="FUH825" s="200"/>
      <c r="FUI825" s="200"/>
      <c r="FUJ825" s="200"/>
      <c r="FUK825" s="200"/>
      <c r="FUL825" s="200"/>
      <c r="FUM825" s="200"/>
      <c r="FUN825" s="200"/>
      <c r="FUO825" s="200"/>
      <c r="FUP825" s="200"/>
      <c r="FUQ825" s="200"/>
      <c r="FUR825" s="200"/>
      <c r="FUS825" s="200"/>
      <c r="FUT825" s="200"/>
      <c r="FUU825" s="200"/>
      <c r="FUV825" s="200"/>
      <c r="FUW825" s="200"/>
      <c r="FUX825" s="200"/>
      <c r="FUY825" s="200"/>
      <c r="FUZ825" s="200"/>
      <c r="FVA825" s="200"/>
      <c r="FVB825" s="200"/>
      <c r="FVC825" s="200"/>
      <c r="FVD825" s="200"/>
      <c r="FVE825" s="200"/>
      <c r="FVF825" s="200"/>
      <c r="FVG825" s="200"/>
      <c r="FVH825" s="200"/>
      <c r="FVI825" s="200"/>
      <c r="FVJ825" s="200"/>
      <c r="FVK825" s="200"/>
      <c r="FVL825" s="200"/>
      <c r="FVM825" s="200"/>
      <c r="FVN825" s="200"/>
      <c r="FVO825" s="200"/>
      <c r="FVP825" s="200"/>
      <c r="FVQ825" s="200"/>
      <c r="FVR825" s="200"/>
      <c r="FVS825" s="200"/>
      <c r="FVT825" s="200"/>
      <c r="FVU825" s="200"/>
      <c r="FVV825" s="200"/>
      <c r="FVW825" s="200"/>
      <c r="FVX825" s="200"/>
      <c r="FVY825" s="200"/>
      <c r="FVZ825" s="200"/>
      <c r="FWA825" s="200"/>
      <c r="FWB825" s="200"/>
      <c r="FWC825" s="200"/>
      <c r="FWD825" s="200"/>
      <c r="FWE825" s="200"/>
      <c r="FWF825" s="200"/>
      <c r="FWG825" s="200"/>
      <c r="FWH825" s="200"/>
      <c r="FWI825" s="200"/>
      <c r="FWJ825" s="200"/>
      <c r="FWK825" s="200"/>
      <c r="FWL825" s="200"/>
      <c r="FWM825" s="200"/>
      <c r="FWN825" s="200"/>
      <c r="FWO825" s="200"/>
      <c r="FWP825" s="200"/>
      <c r="FWQ825" s="200"/>
      <c r="FWR825" s="200"/>
      <c r="FWS825" s="200"/>
      <c r="FWT825" s="200"/>
      <c r="FWU825" s="200"/>
      <c r="FWV825" s="200"/>
      <c r="FWW825" s="200"/>
      <c r="FWX825" s="200"/>
      <c r="FWY825" s="200"/>
      <c r="FWZ825" s="200"/>
      <c r="FXA825" s="200"/>
      <c r="FXB825" s="200"/>
      <c r="FXC825" s="200"/>
      <c r="FXD825" s="200"/>
      <c r="FXE825" s="200"/>
      <c r="FXF825" s="200"/>
      <c r="FXG825" s="200"/>
      <c r="FXH825" s="200"/>
      <c r="FXI825" s="200"/>
      <c r="FXJ825" s="200"/>
      <c r="FXK825" s="200"/>
      <c r="FXL825" s="200"/>
      <c r="FXM825" s="200"/>
      <c r="FXN825" s="200"/>
      <c r="FXO825" s="200"/>
      <c r="FXP825" s="200"/>
      <c r="FXQ825" s="200"/>
      <c r="FXR825" s="200"/>
      <c r="FXS825" s="200"/>
      <c r="FXT825" s="200"/>
      <c r="FXU825" s="200"/>
      <c r="FXV825" s="200"/>
      <c r="FXW825" s="200"/>
      <c r="FXX825" s="200"/>
      <c r="FXY825" s="200"/>
      <c r="FXZ825" s="200"/>
      <c r="FYA825" s="200"/>
      <c r="FYB825" s="200"/>
      <c r="FYC825" s="200"/>
      <c r="FYD825" s="200"/>
      <c r="FYE825" s="200"/>
      <c r="FYF825" s="200"/>
      <c r="FYG825" s="200"/>
      <c r="FYH825" s="200"/>
      <c r="FYI825" s="200"/>
      <c r="FYJ825" s="200"/>
      <c r="FYK825" s="200"/>
      <c r="FYL825" s="200"/>
      <c r="FYM825" s="200"/>
      <c r="FYN825" s="200"/>
      <c r="FYO825" s="200"/>
      <c r="FYP825" s="200"/>
      <c r="FYQ825" s="200"/>
      <c r="FYR825" s="200"/>
      <c r="FYS825" s="200"/>
      <c r="FYT825" s="200"/>
      <c r="FYU825" s="200"/>
      <c r="FYV825" s="200"/>
      <c r="FYW825" s="200"/>
      <c r="FYX825" s="200"/>
      <c r="FYY825" s="200"/>
      <c r="FYZ825" s="200"/>
      <c r="FZA825" s="200"/>
      <c r="FZB825" s="200"/>
      <c r="FZC825" s="200"/>
      <c r="FZD825" s="200"/>
      <c r="FZE825" s="200"/>
      <c r="FZF825" s="200"/>
      <c r="FZG825" s="200"/>
      <c r="FZH825" s="200"/>
      <c r="FZI825" s="200"/>
      <c r="FZJ825" s="200"/>
      <c r="FZK825" s="200"/>
      <c r="FZL825" s="200"/>
      <c r="FZM825" s="200"/>
      <c r="FZN825" s="200"/>
      <c r="FZO825" s="200"/>
      <c r="FZP825" s="200"/>
      <c r="FZQ825" s="200"/>
      <c r="FZR825" s="200"/>
      <c r="FZS825" s="200"/>
      <c r="FZT825" s="200"/>
      <c r="FZU825" s="200"/>
      <c r="FZV825" s="200"/>
      <c r="FZW825" s="200"/>
      <c r="FZX825" s="200"/>
      <c r="FZY825" s="200"/>
      <c r="FZZ825" s="200"/>
      <c r="GAA825" s="200"/>
      <c r="GAB825" s="200"/>
      <c r="GAC825" s="200"/>
      <c r="GAD825" s="200"/>
      <c r="GAE825" s="200"/>
      <c r="GAF825" s="200"/>
      <c r="GAG825" s="200"/>
      <c r="GAH825" s="200"/>
      <c r="GAI825" s="200"/>
      <c r="GAJ825" s="200"/>
      <c r="GAK825" s="200"/>
      <c r="GAL825" s="200"/>
      <c r="GAM825" s="200"/>
      <c r="GAN825" s="200"/>
      <c r="GAO825" s="200"/>
      <c r="GAP825" s="200"/>
      <c r="GAQ825" s="200"/>
      <c r="GAR825" s="200"/>
      <c r="GAS825" s="200"/>
      <c r="GAT825" s="200"/>
      <c r="GAU825" s="200"/>
      <c r="GAV825" s="200"/>
      <c r="GAW825" s="200"/>
      <c r="GAX825" s="200"/>
      <c r="GAY825" s="200"/>
      <c r="GAZ825" s="200"/>
      <c r="GBA825" s="200"/>
      <c r="GBB825" s="200"/>
      <c r="GBC825" s="200"/>
      <c r="GBD825" s="200"/>
      <c r="GBE825" s="200"/>
      <c r="GBF825" s="200"/>
      <c r="GBG825" s="200"/>
      <c r="GBH825" s="200"/>
      <c r="GBI825" s="200"/>
      <c r="GBJ825" s="200"/>
      <c r="GBK825" s="200"/>
      <c r="GBL825" s="200"/>
      <c r="GBM825" s="200"/>
      <c r="GBN825" s="200"/>
      <c r="GBO825" s="200"/>
      <c r="GBP825" s="200"/>
      <c r="GBQ825" s="200"/>
      <c r="GBR825" s="200"/>
      <c r="GBS825" s="200"/>
      <c r="GBT825" s="200"/>
      <c r="GBU825" s="200"/>
      <c r="GBV825" s="200"/>
      <c r="GBW825" s="200"/>
      <c r="GBX825" s="200"/>
      <c r="GBY825" s="200"/>
      <c r="GBZ825" s="200"/>
      <c r="GCA825" s="200"/>
      <c r="GCB825" s="200"/>
      <c r="GCC825" s="200"/>
      <c r="GCD825" s="200"/>
      <c r="GCE825" s="200"/>
      <c r="GCF825" s="200"/>
      <c r="GCG825" s="200"/>
      <c r="GCH825" s="200"/>
      <c r="GCI825" s="200"/>
      <c r="GCJ825" s="200"/>
      <c r="GCK825" s="200"/>
      <c r="GCL825" s="200"/>
      <c r="GCM825" s="200"/>
      <c r="GCN825" s="200"/>
      <c r="GCO825" s="200"/>
      <c r="GCP825" s="200"/>
      <c r="GCQ825" s="200"/>
      <c r="GCR825" s="200"/>
      <c r="GCS825" s="200"/>
      <c r="GCT825" s="200"/>
      <c r="GCU825" s="200"/>
      <c r="GCV825" s="200"/>
      <c r="GCW825" s="200"/>
      <c r="GCX825" s="200"/>
      <c r="GCY825" s="200"/>
      <c r="GCZ825" s="200"/>
      <c r="GDA825" s="200"/>
      <c r="GDB825" s="200"/>
      <c r="GDC825" s="200"/>
      <c r="GDD825" s="200"/>
      <c r="GDE825" s="200"/>
      <c r="GDF825" s="200"/>
      <c r="GDG825" s="200"/>
      <c r="GDH825" s="200"/>
      <c r="GDI825" s="200"/>
      <c r="GDJ825" s="200"/>
      <c r="GDK825" s="200"/>
      <c r="GDL825" s="200"/>
      <c r="GDM825" s="200"/>
      <c r="GDN825" s="200"/>
      <c r="GDO825" s="200"/>
      <c r="GDP825" s="200"/>
      <c r="GDQ825" s="200"/>
      <c r="GDR825" s="200"/>
      <c r="GDS825" s="200"/>
      <c r="GDT825" s="200"/>
      <c r="GDU825" s="200"/>
      <c r="GDV825" s="200"/>
      <c r="GDW825" s="200"/>
      <c r="GDX825" s="200"/>
      <c r="GDY825" s="200"/>
      <c r="GDZ825" s="200"/>
      <c r="GEA825" s="200"/>
      <c r="GEB825" s="200"/>
      <c r="GEC825" s="200"/>
      <c r="GED825" s="200"/>
      <c r="GEE825" s="200"/>
      <c r="GEF825" s="200"/>
      <c r="GEG825" s="200"/>
      <c r="GEH825" s="200"/>
      <c r="GEI825" s="200"/>
      <c r="GEJ825" s="200"/>
      <c r="GEK825" s="200"/>
      <c r="GEL825" s="200"/>
      <c r="GEM825" s="200"/>
      <c r="GEN825" s="200"/>
      <c r="GEO825" s="200"/>
      <c r="GEP825" s="200"/>
      <c r="GEQ825" s="200"/>
      <c r="GER825" s="200"/>
      <c r="GES825" s="200"/>
      <c r="GET825" s="200"/>
      <c r="GEU825" s="200"/>
      <c r="GEV825" s="200"/>
      <c r="GEW825" s="200"/>
      <c r="GEX825" s="200"/>
      <c r="GEY825" s="200"/>
      <c r="GEZ825" s="200"/>
      <c r="GFA825" s="200"/>
      <c r="GFB825" s="200"/>
      <c r="GFC825" s="200"/>
      <c r="GFD825" s="200"/>
      <c r="GFE825" s="200"/>
      <c r="GFF825" s="200"/>
      <c r="GFG825" s="200"/>
      <c r="GFH825" s="200"/>
      <c r="GFI825" s="200"/>
      <c r="GFJ825" s="200"/>
      <c r="GFK825" s="200"/>
      <c r="GFL825" s="200"/>
      <c r="GFM825" s="200"/>
      <c r="GFN825" s="200"/>
      <c r="GFO825" s="200"/>
      <c r="GFP825" s="200"/>
      <c r="GFQ825" s="200"/>
      <c r="GFR825" s="200"/>
      <c r="GFS825" s="200"/>
      <c r="GFT825" s="200"/>
      <c r="GFU825" s="200"/>
      <c r="GFV825" s="200"/>
      <c r="GFW825" s="200"/>
      <c r="GFX825" s="200"/>
      <c r="GFY825" s="200"/>
      <c r="GFZ825" s="200"/>
      <c r="GGA825" s="200"/>
      <c r="GGB825" s="200"/>
      <c r="GGC825" s="200"/>
      <c r="GGD825" s="200"/>
      <c r="GGE825" s="200"/>
      <c r="GGF825" s="200"/>
      <c r="GGG825" s="200"/>
      <c r="GGH825" s="200"/>
      <c r="GGI825" s="200"/>
      <c r="GGJ825" s="200"/>
      <c r="GGK825" s="200"/>
      <c r="GGL825" s="200"/>
      <c r="GGM825" s="200"/>
      <c r="GGN825" s="200"/>
      <c r="GGO825" s="200"/>
      <c r="GGP825" s="200"/>
      <c r="GGQ825" s="200"/>
      <c r="GGR825" s="200"/>
      <c r="GGS825" s="200"/>
      <c r="GGT825" s="200"/>
      <c r="GGU825" s="200"/>
      <c r="GGV825" s="200"/>
      <c r="GGW825" s="200"/>
      <c r="GGX825" s="200"/>
      <c r="GGY825" s="200"/>
      <c r="GGZ825" s="200"/>
      <c r="GHA825" s="200"/>
      <c r="GHB825" s="200"/>
      <c r="GHC825" s="200"/>
      <c r="GHD825" s="200"/>
      <c r="GHE825" s="200"/>
      <c r="GHF825" s="200"/>
      <c r="GHG825" s="200"/>
      <c r="GHH825" s="200"/>
      <c r="GHI825" s="200"/>
      <c r="GHJ825" s="200"/>
      <c r="GHK825" s="200"/>
      <c r="GHL825" s="200"/>
      <c r="GHM825" s="200"/>
      <c r="GHN825" s="200"/>
      <c r="GHO825" s="200"/>
      <c r="GHP825" s="200"/>
      <c r="GHQ825" s="200"/>
      <c r="GHR825" s="200"/>
      <c r="GHS825" s="200"/>
      <c r="GHT825" s="200"/>
      <c r="GHU825" s="200"/>
      <c r="GHV825" s="200"/>
      <c r="GHW825" s="200"/>
      <c r="GHX825" s="200"/>
      <c r="GHY825" s="200"/>
      <c r="GHZ825" s="200"/>
      <c r="GIA825" s="200"/>
      <c r="GIB825" s="200"/>
      <c r="GIC825" s="200"/>
      <c r="GID825" s="200"/>
      <c r="GIE825" s="200"/>
      <c r="GIF825" s="200"/>
      <c r="GIG825" s="200"/>
      <c r="GIH825" s="200"/>
      <c r="GII825" s="200"/>
      <c r="GIJ825" s="200"/>
      <c r="GIK825" s="200"/>
      <c r="GIL825" s="200"/>
      <c r="GIM825" s="200"/>
      <c r="GIN825" s="200"/>
      <c r="GIO825" s="200"/>
      <c r="GIP825" s="200"/>
      <c r="GIQ825" s="200"/>
      <c r="GIR825" s="200"/>
      <c r="GIS825" s="200"/>
      <c r="GIT825" s="200"/>
      <c r="GIU825" s="200"/>
      <c r="GIV825" s="200"/>
      <c r="GIW825" s="200"/>
      <c r="GIX825" s="200"/>
      <c r="GIY825" s="200"/>
      <c r="GIZ825" s="200"/>
      <c r="GJA825" s="200"/>
      <c r="GJB825" s="200"/>
      <c r="GJC825" s="200"/>
      <c r="GJD825" s="200"/>
      <c r="GJE825" s="200"/>
      <c r="GJF825" s="200"/>
      <c r="GJG825" s="200"/>
      <c r="GJH825" s="200"/>
      <c r="GJI825" s="200"/>
      <c r="GJJ825" s="200"/>
      <c r="GJK825" s="200"/>
      <c r="GJL825" s="200"/>
      <c r="GJM825" s="200"/>
      <c r="GJN825" s="200"/>
      <c r="GJO825" s="200"/>
      <c r="GJP825" s="200"/>
      <c r="GJQ825" s="200"/>
      <c r="GJR825" s="200"/>
      <c r="GJS825" s="200"/>
      <c r="GJT825" s="200"/>
      <c r="GJU825" s="200"/>
      <c r="GJV825" s="200"/>
      <c r="GJW825" s="200"/>
      <c r="GJX825" s="200"/>
      <c r="GJY825" s="200"/>
      <c r="GJZ825" s="200"/>
      <c r="GKA825" s="200"/>
      <c r="GKB825" s="200"/>
      <c r="GKC825" s="200"/>
      <c r="GKD825" s="200"/>
      <c r="GKE825" s="200"/>
      <c r="GKF825" s="200"/>
      <c r="GKG825" s="200"/>
      <c r="GKH825" s="200"/>
      <c r="GKI825" s="200"/>
      <c r="GKJ825" s="200"/>
      <c r="GKK825" s="200"/>
      <c r="GKL825" s="200"/>
      <c r="GKM825" s="200"/>
      <c r="GKN825" s="200"/>
      <c r="GKO825" s="200"/>
      <c r="GKP825" s="200"/>
      <c r="GKQ825" s="200"/>
      <c r="GKR825" s="200"/>
      <c r="GKS825" s="200"/>
      <c r="GKT825" s="200"/>
      <c r="GKU825" s="200"/>
      <c r="GKV825" s="200"/>
      <c r="GKW825" s="200"/>
      <c r="GKX825" s="200"/>
      <c r="GKY825" s="200"/>
      <c r="GKZ825" s="200"/>
      <c r="GLA825" s="200"/>
      <c r="GLB825" s="200"/>
      <c r="GLC825" s="200"/>
      <c r="GLD825" s="200"/>
      <c r="GLE825" s="200"/>
      <c r="GLF825" s="200"/>
      <c r="GLG825" s="200"/>
      <c r="GLH825" s="200"/>
      <c r="GLI825" s="200"/>
      <c r="GLJ825" s="200"/>
      <c r="GLK825" s="200"/>
      <c r="GLL825" s="200"/>
      <c r="GLM825" s="200"/>
      <c r="GLN825" s="200"/>
      <c r="GLO825" s="200"/>
      <c r="GLP825" s="200"/>
      <c r="GLQ825" s="200"/>
      <c r="GLR825" s="200"/>
      <c r="GLS825" s="200"/>
      <c r="GLT825" s="200"/>
      <c r="GLU825" s="200"/>
      <c r="GLV825" s="200"/>
      <c r="GLW825" s="200"/>
      <c r="GLX825" s="200"/>
      <c r="GLY825" s="200"/>
      <c r="GLZ825" s="200"/>
      <c r="GMA825" s="200"/>
      <c r="GMB825" s="200"/>
      <c r="GMC825" s="200"/>
      <c r="GMD825" s="200"/>
      <c r="GME825" s="200"/>
      <c r="GMF825" s="200"/>
      <c r="GMG825" s="200"/>
      <c r="GMH825" s="200"/>
      <c r="GMI825" s="200"/>
      <c r="GMJ825" s="200"/>
      <c r="GMK825" s="200"/>
      <c r="GML825" s="200"/>
      <c r="GMM825" s="200"/>
      <c r="GMN825" s="200"/>
      <c r="GMO825" s="200"/>
      <c r="GMP825" s="200"/>
      <c r="GMQ825" s="200"/>
      <c r="GMR825" s="200"/>
      <c r="GMS825" s="200"/>
      <c r="GMT825" s="200"/>
      <c r="GMU825" s="200"/>
      <c r="GMV825" s="200"/>
      <c r="GMW825" s="200"/>
      <c r="GMX825" s="200"/>
      <c r="GMY825" s="200"/>
      <c r="GMZ825" s="200"/>
      <c r="GNA825" s="200"/>
      <c r="GNB825" s="200"/>
      <c r="GNC825" s="200"/>
      <c r="GND825" s="200"/>
      <c r="GNE825" s="200"/>
      <c r="GNF825" s="200"/>
      <c r="GNG825" s="200"/>
      <c r="GNH825" s="200"/>
      <c r="GNI825" s="200"/>
      <c r="GNJ825" s="200"/>
      <c r="GNK825" s="200"/>
      <c r="GNL825" s="200"/>
      <c r="GNM825" s="200"/>
      <c r="GNN825" s="200"/>
      <c r="GNO825" s="200"/>
      <c r="GNP825" s="200"/>
      <c r="GNQ825" s="200"/>
      <c r="GNR825" s="200"/>
      <c r="GNS825" s="200"/>
      <c r="GNT825" s="200"/>
      <c r="GNU825" s="200"/>
      <c r="GNV825" s="200"/>
      <c r="GNW825" s="200"/>
      <c r="GNX825" s="200"/>
      <c r="GNY825" s="200"/>
      <c r="GNZ825" s="200"/>
      <c r="GOA825" s="200"/>
      <c r="GOB825" s="200"/>
      <c r="GOC825" s="200"/>
      <c r="GOD825" s="200"/>
      <c r="GOE825" s="200"/>
      <c r="GOF825" s="200"/>
      <c r="GOG825" s="200"/>
      <c r="GOH825" s="200"/>
      <c r="GOI825" s="200"/>
      <c r="GOJ825" s="200"/>
      <c r="GOK825" s="200"/>
      <c r="GOL825" s="200"/>
      <c r="GOM825" s="200"/>
      <c r="GON825" s="200"/>
      <c r="GOO825" s="200"/>
      <c r="GOP825" s="200"/>
      <c r="GOQ825" s="200"/>
      <c r="GOR825" s="200"/>
      <c r="GOS825" s="200"/>
      <c r="GOT825" s="200"/>
      <c r="GOU825" s="200"/>
      <c r="GOV825" s="200"/>
      <c r="GOW825" s="200"/>
      <c r="GOX825" s="200"/>
      <c r="GOY825" s="200"/>
      <c r="GOZ825" s="200"/>
      <c r="GPA825" s="200"/>
      <c r="GPB825" s="200"/>
      <c r="GPC825" s="200"/>
      <c r="GPD825" s="200"/>
      <c r="GPE825" s="200"/>
      <c r="GPF825" s="200"/>
      <c r="GPG825" s="200"/>
      <c r="GPH825" s="200"/>
      <c r="GPI825" s="200"/>
      <c r="GPJ825" s="200"/>
      <c r="GPK825" s="200"/>
      <c r="GPL825" s="200"/>
      <c r="GPM825" s="200"/>
      <c r="GPN825" s="200"/>
      <c r="GPO825" s="200"/>
      <c r="GPP825" s="200"/>
      <c r="GPQ825" s="200"/>
      <c r="GPR825" s="200"/>
      <c r="GPS825" s="200"/>
      <c r="GPT825" s="200"/>
      <c r="GPU825" s="200"/>
      <c r="GPV825" s="200"/>
      <c r="GPW825" s="200"/>
      <c r="GPX825" s="200"/>
      <c r="GPY825" s="200"/>
      <c r="GPZ825" s="200"/>
      <c r="GQA825" s="200"/>
      <c r="GQB825" s="200"/>
      <c r="GQC825" s="200"/>
      <c r="GQD825" s="200"/>
      <c r="GQE825" s="200"/>
      <c r="GQF825" s="200"/>
      <c r="GQG825" s="200"/>
      <c r="GQH825" s="200"/>
      <c r="GQI825" s="200"/>
      <c r="GQJ825" s="200"/>
      <c r="GQK825" s="200"/>
      <c r="GQL825" s="200"/>
      <c r="GQM825" s="200"/>
      <c r="GQN825" s="200"/>
      <c r="GQO825" s="200"/>
      <c r="GQP825" s="200"/>
      <c r="GQQ825" s="200"/>
      <c r="GQR825" s="200"/>
      <c r="GQS825" s="200"/>
      <c r="GQT825" s="200"/>
      <c r="GQU825" s="200"/>
      <c r="GQV825" s="200"/>
      <c r="GQW825" s="200"/>
      <c r="GQX825" s="200"/>
      <c r="GQY825" s="200"/>
      <c r="GQZ825" s="200"/>
      <c r="GRA825" s="200"/>
      <c r="GRB825" s="200"/>
      <c r="GRC825" s="200"/>
      <c r="GRD825" s="200"/>
      <c r="GRE825" s="200"/>
      <c r="GRF825" s="200"/>
      <c r="GRG825" s="200"/>
      <c r="GRH825" s="200"/>
      <c r="GRI825" s="200"/>
      <c r="GRJ825" s="200"/>
      <c r="GRK825" s="200"/>
      <c r="GRL825" s="200"/>
      <c r="GRM825" s="200"/>
      <c r="GRN825" s="200"/>
      <c r="GRO825" s="200"/>
      <c r="GRP825" s="200"/>
      <c r="GRQ825" s="200"/>
      <c r="GRR825" s="200"/>
      <c r="GRS825" s="200"/>
      <c r="GRT825" s="200"/>
      <c r="GRU825" s="200"/>
      <c r="GRV825" s="200"/>
      <c r="GRW825" s="200"/>
      <c r="GRX825" s="200"/>
      <c r="GRY825" s="200"/>
      <c r="GRZ825" s="200"/>
      <c r="GSA825" s="200"/>
      <c r="GSB825" s="200"/>
      <c r="GSC825" s="200"/>
      <c r="GSD825" s="200"/>
      <c r="GSE825" s="200"/>
      <c r="GSF825" s="200"/>
      <c r="GSG825" s="200"/>
      <c r="GSH825" s="200"/>
      <c r="GSI825" s="200"/>
      <c r="GSJ825" s="200"/>
      <c r="GSK825" s="200"/>
      <c r="GSL825" s="200"/>
      <c r="GSM825" s="200"/>
      <c r="GSN825" s="200"/>
      <c r="GSO825" s="200"/>
      <c r="GSP825" s="200"/>
      <c r="GSQ825" s="200"/>
      <c r="GSR825" s="200"/>
      <c r="GSS825" s="200"/>
      <c r="GST825" s="200"/>
      <c r="GSU825" s="200"/>
      <c r="GSV825" s="200"/>
      <c r="GSW825" s="200"/>
      <c r="GSX825" s="200"/>
      <c r="GSY825" s="200"/>
      <c r="GSZ825" s="200"/>
      <c r="GTA825" s="200"/>
      <c r="GTB825" s="200"/>
      <c r="GTC825" s="200"/>
      <c r="GTD825" s="200"/>
      <c r="GTE825" s="200"/>
      <c r="GTF825" s="200"/>
      <c r="GTG825" s="200"/>
      <c r="GTH825" s="200"/>
      <c r="GTI825" s="200"/>
      <c r="GTJ825" s="200"/>
      <c r="GTK825" s="200"/>
      <c r="GTL825" s="200"/>
      <c r="GTM825" s="200"/>
      <c r="GTN825" s="200"/>
      <c r="GTO825" s="200"/>
      <c r="GTP825" s="200"/>
      <c r="GTQ825" s="200"/>
      <c r="GTR825" s="200"/>
      <c r="GTS825" s="200"/>
      <c r="GTT825" s="200"/>
      <c r="GTU825" s="200"/>
      <c r="GTV825" s="200"/>
      <c r="GTW825" s="200"/>
      <c r="GTX825" s="200"/>
      <c r="GTY825" s="200"/>
      <c r="GTZ825" s="200"/>
      <c r="GUA825" s="200"/>
      <c r="GUB825" s="200"/>
      <c r="GUC825" s="200"/>
      <c r="GUD825" s="200"/>
      <c r="GUE825" s="200"/>
      <c r="GUF825" s="200"/>
      <c r="GUG825" s="200"/>
      <c r="GUH825" s="200"/>
      <c r="GUI825" s="200"/>
      <c r="GUJ825" s="200"/>
      <c r="GUK825" s="200"/>
      <c r="GUL825" s="200"/>
      <c r="GUM825" s="200"/>
      <c r="GUN825" s="200"/>
      <c r="GUO825" s="200"/>
      <c r="GUP825" s="200"/>
      <c r="GUQ825" s="200"/>
      <c r="GUR825" s="200"/>
      <c r="GUS825" s="200"/>
      <c r="GUT825" s="200"/>
      <c r="GUU825" s="200"/>
      <c r="GUV825" s="200"/>
      <c r="GUW825" s="200"/>
      <c r="GUX825" s="200"/>
      <c r="GUY825" s="200"/>
      <c r="GUZ825" s="200"/>
      <c r="GVA825" s="200"/>
      <c r="GVB825" s="200"/>
      <c r="GVC825" s="200"/>
      <c r="GVD825" s="200"/>
      <c r="GVE825" s="200"/>
      <c r="GVF825" s="200"/>
      <c r="GVG825" s="200"/>
      <c r="GVH825" s="200"/>
      <c r="GVI825" s="200"/>
      <c r="GVJ825" s="200"/>
      <c r="GVK825" s="200"/>
      <c r="GVL825" s="200"/>
      <c r="GVM825" s="200"/>
      <c r="GVN825" s="200"/>
      <c r="GVO825" s="200"/>
      <c r="GVP825" s="200"/>
      <c r="GVQ825" s="200"/>
      <c r="GVR825" s="200"/>
      <c r="GVS825" s="200"/>
      <c r="GVT825" s="200"/>
      <c r="GVU825" s="200"/>
      <c r="GVV825" s="200"/>
      <c r="GVW825" s="200"/>
      <c r="GVX825" s="200"/>
      <c r="GVY825" s="200"/>
      <c r="GVZ825" s="200"/>
      <c r="GWA825" s="200"/>
      <c r="GWB825" s="200"/>
      <c r="GWC825" s="200"/>
      <c r="GWD825" s="200"/>
      <c r="GWE825" s="200"/>
      <c r="GWF825" s="200"/>
      <c r="GWG825" s="200"/>
      <c r="GWH825" s="200"/>
      <c r="GWI825" s="200"/>
      <c r="GWJ825" s="200"/>
      <c r="GWK825" s="200"/>
      <c r="GWL825" s="200"/>
      <c r="GWM825" s="200"/>
      <c r="GWN825" s="200"/>
      <c r="GWO825" s="200"/>
      <c r="GWP825" s="200"/>
      <c r="GWQ825" s="200"/>
      <c r="GWR825" s="200"/>
      <c r="GWS825" s="200"/>
      <c r="GWT825" s="200"/>
      <c r="GWU825" s="200"/>
      <c r="GWV825" s="200"/>
      <c r="GWW825" s="200"/>
      <c r="GWX825" s="200"/>
      <c r="GWY825" s="200"/>
      <c r="GWZ825" s="200"/>
      <c r="GXA825" s="200"/>
      <c r="GXB825" s="200"/>
      <c r="GXC825" s="200"/>
      <c r="GXD825" s="200"/>
      <c r="GXE825" s="200"/>
      <c r="GXF825" s="200"/>
      <c r="GXG825" s="200"/>
      <c r="GXH825" s="200"/>
      <c r="GXI825" s="200"/>
      <c r="GXJ825" s="200"/>
      <c r="GXK825" s="200"/>
      <c r="GXL825" s="200"/>
      <c r="GXM825" s="200"/>
      <c r="GXN825" s="200"/>
      <c r="GXO825" s="200"/>
      <c r="GXP825" s="200"/>
      <c r="GXQ825" s="200"/>
      <c r="GXR825" s="200"/>
      <c r="GXS825" s="200"/>
      <c r="GXT825" s="200"/>
      <c r="GXU825" s="200"/>
      <c r="GXV825" s="200"/>
      <c r="GXW825" s="200"/>
      <c r="GXX825" s="200"/>
      <c r="GXY825" s="200"/>
      <c r="GXZ825" s="200"/>
      <c r="GYA825" s="200"/>
      <c r="GYB825" s="200"/>
      <c r="GYC825" s="200"/>
      <c r="GYD825" s="200"/>
      <c r="GYE825" s="200"/>
      <c r="GYF825" s="200"/>
      <c r="GYG825" s="200"/>
      <c r="GYH825" s="200"/>
      <c r="GYI825" s="200"/>
      <c r="GYJ825" s="200"/>
      <c r="GYK825" s="200"/>
      <c r="GYL825" s="200"/>
      <c r="GYM825" s="200"/>
      <c r="GYN825" s="200"/>
      <c r="GYO825" s="200"/>
      <c r="GYP825" s="200"/>
      <c r="GYQ825" s="200"/>
      <c r="GYR825" s="200"/>
      <c r="GYS825" s="200"/>
      <c r="GYT825" s="200"/>
      <c r="GYU825" s="200"/>
      <c r="GYV825" s="200"/>
      <c r="GYW825" s="200"/>
      <c r="GYX825" s="200"/>
      <c r="GYY825" s="200"/>
      <c r="GYZ825" s="200"/>
      <c r="GZA825" s="200"/>
      <c r="GZB825" s="200"/>
      <c r="GZC825" s="200"/>
      <c r="GZD825" s="200"/>
      <c r="GZE825" s="200"/>
      <c r="GZF825" s="200"/>
      <c r="GZG825" s="200"/>
      <c r="GZH825" s="200"/>
      <c r="GZI825" s="200"/>
      <c r="GZJ825" s="200"/>
      <c r="GZK825" s="200"/>
      <c r="GZL825" s="200"/>
      <c r="GZM825" s="200"/>
      <c r="GZN825" s="200"/>
      <c r="GZO825" s="200"/>
      <c r="GZP825" s="200"/>
      <c r="GZQ825" s="200"/>
      <c r="GZR825" s="200"/>
      <c r="GZS825" s="200"/>
      <c r="GZT825" s="200"/>
      <c r="GZU825" s="200"/>
      <c r="GZV825" s="200"/>
      <c r="GZW825" s="200"/>
      <c r="GZX825" s="200"/>
      <c r="GZY825" s="200"/>
      <c r="GZZ825" s="200"/>
      <c r="HAA825" s="200"/>
      <c r="HAB825" s="200"/>
      <c r="HAC825" s="200"/>
      <c r="HAD825" s="200"/>
      <c r="HAE825" s="200"/>
      <c r="HAF825" s="200"/>
      <c r="HAG825" s="200"/>
      <c r="HAH825" s="200"/>
      <c r="HAI825" s="200"/>
      <c r="HAJ825" s="200"/>
      <c r="HAK825" s="200"/>
      <c r="HAL825" s="200"/>
      <c r="HAM825" s="200"/>
      <c r="HAN825" s="200"/>
      <c r="HAO825" s="200"/>
      <c r="HAP825" s="200"/>
      <c r="HAQ825" s="200"/>
      <c r="HAR825" s="200"/>
      <c r="HAS825" s="200"/>
      <c r="HAT825" s="200"/>
      <c r="HAU825" s="200"/>
      <c r="HAV825" s="200"/>
      <c r="HAW825" s="200"/>
      <c r="HAX825" s="200"/>
      <c r="HAY825" s="200"/>
      <c r="HAZ825" s="200"/>
      <c r="HBA825" s="200"/>
      <c r="HBB825" s="200"/>
      <c r="HBC825" s="200"/>
      <c r="HBD825" s="200"/>
      <c r="HBE825" s="200"/>
      <c r="HBF825" s="200"/>
      <c r="HBG825" s="200"/>
      <c r="HBH825" s="200"/>
      <c r="HBI825" s="200"/>
      <c r="HBJ825" s="200"/>
      <c r="HBK825" s="200"/>
      <c r="HBL825" s="200"/>
      <c r="HBM825" s="200"/>
      <c r="HBN825" s="200"/>
      <c r="HBO825" s="200"/>
      <c r="HBP825" s="200"/>
      <c r="HBQ825" s="200"/>
      <c r="HBR825" s="200"/>
      <c r="HBS825" s="200"/>
      <c r="HBT825" s="200"/>
      <c r="HBU825" s="200"/>
      <c r="HBV825" s="200"/>
      <c r="HBW825" s="200"/>
      <c r="HBX825" s="200"/>
      <c r="HBY825" s="200"/>
      <c r="HBZ825" s="200"/>
      <c r="HCA825" s="200"/>
      <c r="HCB825" s="200"/>
      <c r="HCC825" s="200"/>
      <c r="HCD825" s="200"/>
      <c r="HCE825" s="200"/>
      <c r="HCF825" s="200"/>
      <c r="HCG825" s="200"/>
      <c r="HCH825" s="200"/>
      <c r="HCI825" s="200"/>
      <c r="HCJ825" s="200"/>
      <c r="HCK825" s="200"/>
      <c r="HCL825" s="200"/>
      <c r="HCM825" s="200"/>
      <c r="HCN825" s="200"/>
      <c r="HCO825" s="200"/>
      <c r="HCP825" s="200"/>
      <c r="HCQ825" s="200"/>
      <c r="HCR825" s="200"/>
      <c r="HCS825" s="200"/>
      <c r="HCT825" s="200"/>
      <c r="HCU825" s="200"/>
      <c r="HCV825" s="200"/>
      <c r="HCW825" s="200"/>
      <c r="HCX825" s="200"/>
      <c r="HCY825" s="200"/>
      <c r="HCZ825" s="200"/>
      <c r="HDA825" s="200"/>
      <c r="HDB825" s="200"/>
      <c r="HDC825" s="200"/>
      <c r="HDD825" s="200"/>
      <c r="HDE825" s="200"/>
      <c r="HDF825" s="200"/>
      <c r="HDG825" s="200"/>
      <c r="HDH825" s="200"/>
      <c r="HDI825" s="200"/>
      <c r="HDJ825" s="200"/>
      <c r="HDK825" s="200"/>
      <c r="HDL825" s="200"/>
      <c r="HDM825" s="200"/>
      <c r="HDN825" s="200"/>
      <c r="HDO825" s="200"/>
      <c r="HDP825" s="200"/>
      <c r="HDQ825" s="200"/>
      <c r="HDR825" s="200"/>
      <c r="HDS825" s="200"/>
      <c r="HDT825" s="200"/>
      <c r="HDU825" s="200"/>
      <c r="HDV825" s="200"/>
      <c r="HDW825" s="200"/>
      <c r="HDX825" s="200"/>
      <c r="HDY825" s="200"/>
      <c r="HDZ825" s="200"/>
      <c r="HEA825" s="200"/>
      <c r="HEB825" s="200"/>
      <c r="HEC825" s="200"/>
      <c r="HED825" s="200"/>
      <c r="HEE825" s="200"/>
      <c r="HEF825" s="200"/>
      <c r="HEG825" s="200"/>
      <c r="HEH825" s="200"/>
      <c r="HEI825" s="200"/>
      <c r="HEJ825" s="200"/>
      <c r="HEK825" s="200"/>
      <c r="HEL825" s="200"/>
      <c r="HEM825" s="200"/>
      <c r="HEN825" s="200"/>
      <c r="HEO825" s="200"/>
      <c r="HEP825" s="200"/>
      <c r="HEQ825" s="200"/>
      <c r="HER825" s="200"/>
      <c r="HES825" s="200"/>
      <c r="HET825" s="200"/>
      <c r="HEU825" s="200"/>
      <c r="HEV825" s="200"/>
      <c r="HEW825" s="200"/>
      <c r="HEX825" s="200"/>
      <c r="HEY825" s="200"/>
      <c r="HEZ825" s="200"/>
      <c r="HFA825" s="200"/>
      <c r="HFB825" s="200"/>
      <c r="HFC825" s="200"/>
      <c r="HFD825" s="200"/>
      <c r="HFE825" s="200"/>
      <c r="HFF825" s="200"/>
      <c r="HFG825" s="200"/>
      <c r="HFH825" s="200"/>
      <c r="HFI825" s="200"/>
      <c r="HFJ825" s="200"/>
      <c r="HFK825" s="200"/>
      <c r="HFL825" s="200"/>
      <c r="HFM825" s="200"/>
      <c r="HFN825" s="200"/>
      <c r="HFO825" s="200"/>
      <c r="HFP825" s="200"/>
      <c r="HFQ825" s="200"/>
      <c r="HFR825" s="200"/>
      <c r="HFS825" s="200"/>
      <c r="HFT825" s="200"/>
      <c r="HFU825" s="200"/>
      <c r="HFV825" s="200"/>
      <c r="HFW825" s="200"/>
      <c r="HFX825" s="200"/>
      <c r="HFY825" s="200"/>
      <c r="HFZ825" s="200"/>
      <c r="HGA825" s="200"/>
      <c r="HGB825" s="200"/>
      <c r="HGC825" s="200"/>
      <c r="HGD825" s="200"/>
      <c r="HGE825" s="200"/>
      <c r="HGF825" s="200"/>
      <c r="HGG825" s="200"/>
      <c r="HGH825" s="200"/>
      <c r="HGI825" s="200"/>
      <c r="HGJ825" s="200"/>
      <c r="HGK825" s="200"/>
      <c r="HGL825" s="200"/>
      <c r="HGM825" s="200"/>
      <c r="HGN825" s="200"/>
      <c r="HGO825" s="200"/>
      <c r="HGP825" s="200"/>
      <c r="HGQ825" s="200"/>
      <c r="HGR825" s="200"/>
      <c r="HGS825" s="200"/>
      <c r="HGT825" s="200"/>
      <c r="HGU825" s="200"/>
      <c r="HGV825" s="200"/>
      <c r="HGW825" s="200"/>
      <c r="HGX825" s="200"/>
      <c r="HGY825" s="200"/>
      <c r="HGZ825" s="200"/>
      <c r="HHA825" s="200"/>
      <c r="HHB825" s="200"/>
      <c r="HHC825" s="200"/>
      <c r="HHD825" s="200"/>
      <c r="HHE825" s="200"/>
      <c r="HHF825" s="200"/>
      <c r="HHG825" s="200"/>
      <c r="HHH825" s="200"/>
      <c r="HHI825" s="200"/>
      <c r="HHJ825" s="200"/>
      <c r="HHK825" s="200"/>
      <c r="HHL825" s="200"/>
      <c r="HHM825" s="200"/>
      <c r="HHN825" s="200"/>
      <c r="HHO825" s="200"/>
      <c r="HHP825" s="200"/>
      <c r="HHQ825" s="200"/>
      <c r="HHR825" s="200"/>
      <c r="HHS825" s="200"/>
      <c r="HHT825" s="200"/>
      <c r="HHU825" s="200"/>
      <c r="HHV825" s="200"/>
      <c r="HHW825" s="200"/>
      <c r="HHX825" s="200"/>
      <c r="HHY825" s="200"/>
      <c r="HHZ825" s="200"/>
      <c r="HIA825" s="200"/>
      <c r="HIB825" s="200"/>
      <c r="HIC825" s="200"/>
      <c r="HID825" s="200"/>
      <c r="HIE825" s="200"/>
      <c r="HIF825" s="200"/>
      <c r="HIG825" s="200"/>
      <c r="HIH825" s="200"/>
      <c r="HII825" s="200"/>
      <c r="HIJ825" s="200"/>
      <c r="HIK825" s="200"/>
      <c r="HIL825" s="200"/>
      <c r="HIM825" s="200"/>
      <c r="HIN825" s="200"/>
      <c r="HIO825" s="200"/>
      <c r="HIP825" s="200"/>
      <c r="HIQ825" s="200"/>
      <c r="HIR825" s="200"/>
      <c r="HIS825" s="200"/>
      <c r="HIT825" s="200"/>
      <c r="HIU825" s="200"/>
      <c r="HIV825" s="200"/>
      <c r="HIW825" s="200"/>
      <c r="HIX825" s="200"/>
      <c r="HIY825" s="200"/>
      <c r="HIZ825" s="200"/>
      <c r="HJA825" s="200"/>
      <c r="HJB825" s="200"/>
      <c r="HJC825" s="200"/>
      <c r="HJD825" s="200"/>
      <c r="HJE825" s="200"/>
      <c r="HJF825" s="200"/>
      <c r="HJG825" s="200"/>
      <c r="HJH825" s="200"/>
      <c r="HJI825" s="200"/>
      <c r="HJJ825" s="200"/>
      <c r="HJK825" s="200"/>
      <c r="HJL825" s="200"/>
      <c r="HJM825" s="200"/>
      <c r="HJN825" s="200"/>
      <c r="HJO825" s="200"/>
      <c r="HJP825" s="200"/>
      <c r="HJQ825" s="200"/>
      <c r="HJR825" s="200"/>
      <c r="HJS825" s="200"/>
      <c r="HJT825" s="200"/>
      <c r="HJU825" s="200"/>
      <c r="HJV825" s="200"/>
      <c r="HJW825" s="200"/>
      <c r="HJX825" s="200"/>
      <c r="HJY825" s="200"/>
      <c r="HJZ825" s="200"/>
      <c r="HKA825" s="200"/>
      <c r="HKB825" s="200"/>
      <c r="HKC825" s="200"/>
      <c r="HKD825" s="200"/>
      <c r="HKE825" s="200"/>
      <c r="HKF825" s="200"/>
      <c r="HKG825" s="200"/>
      <c r="HKH825" s="200"/>
      <c r="HKI825" s="200"/>
      <c r="HKJ825" s="200"/>
      <c r="HKK825" s="200"/>
      <c r="HKL825" s="200"/>
      <c r="HKM825" s="200"/>
      <c r="HKN825" s="200"/>
      <c r="HKO825" s="200"/>
      <c r="HKP825" s="200"/>
      <c r="HKQ825" s="200"/>
      <c r="HKR825" s="200"/>
      <c r="HKS825" s="200"/>
      <c r="HKT825" s="200"/>
      <c r="HKU825" s="200"/>
      <c r="HKV825" s="200"/>
      <c r="HKW825" s="200"/>
      <c r="HKX825" s="200"/>
      <c r="HKY825" s="200"/>
      <c r="HKZ825" s="200"/>
      <c r="HLA825" s="200"/>
      <c r="HLB825" s="200"/>
      <c r="HLC825" s="200"/>
      <c r="HLD825" s="200"/>
      <c r="HLE825" s="200"/>
      <c r="HLF825" s="200"/>
      <c r="HLG825" s="200"/>
      <c r="HLH825" s="200"/>
      <c r="HLI825" s="200"/>
      <c r="HLJ825" s="200"/>
      <c r="HLK825" s="200"/>
      <c r="HLL825" s="200"/>
      <c r="HLM825" s="200"/>
      <c r="HLN825" s="200"/>
      <c r="HLO825" s="200"/>
      <c r="HLP825" s="200"/>
      <c r="HLQ825" s="200"/>
      <c r="HLR825" s="200"/>
      <c r="HLS825" s="200"/>
      <c r="HLT825" s="200"/>
      <c r="HLU825" s="200"/>
      <c r="HLV825" s="200"/>
      <c r="HLW825" s="200"/>
      <c r="HLX825" s="200"/>
      <c r="HLY825" s="200"/>
      <c r="HLZ825" s="200"/>
      <c r="HMA825" s="200"/>
      <c r="HMB825" s="200"/>
      <c r="HMC825" s="200"/>
      <c r="HMD825" s="200"/>
      <c r="HME825" s="200"/>
      <c r="HMF825" s="200"/>
      <c r="HMG825" s="200"/>
      <c r="HMH825" s="200"/>
      <c r="HMI825" s="200"/>
      <c r="HMJ825" s="200"/>
      <c r="HMK825" s="200"/>
      <c r="HML825" s="200"/>
      <c r="HMM825" s="200"/>
      <c r="HMN825" s="200"/>
      <c r="HMO825" s="200"/>
      <c r="HMP825" s="200"/>
      <c r="HMQ825" s="200"/>
      <c r="HMR825" s="200"/>
      <c r="HMS825" s="200"/>
      <c r="HMT825" s="200"/>
      <c r="HMU825" s="200"/>
      <c r="HMV825" s="200"/>
      <c r="HMW825" s="200"/>
      <c r="HMX825" s="200"/>
      <c r="HMY825" s="200"/>
      <c r="HMZ825" s="200"/>
      <c r="HNA825" s="200"/>
      <c r="HNB825" s="200"/>
      <c r="HNC825" s="200"/>
      <c r="HND825" s="200"/>
      <c r="HNE825" s="200"/>
      <c r="HNF825" s="200"/>
      <c r="HNG825" s="200"/>
      <c r="HNH825" s="200"/>
      <c r="HNI825" s="200"/>
      <c r="HNJ825" s="200"/>
      <c r="HNK825" s="200"/>
      <c r="HNL825" s="200"/>
      <c r="HNM825" s="200"/>
      <c r="HNN825" s="200"/>
      <c r="HNO825" s="200"/>
      <c r="HNP825" s="200"/>
      <c r="HNQ825" s="200"/>
      <c r="HNR825" s="200"/>
      <c r="HNS825" s="200"/>
      <c r="HNT825" s="200"/>
      <c r="HNU825" s="200"/>
      <c r="HNV825" s="200"/>
      <c r="HNW825" s="200"/>
      <c r="HNX825" s="200"/>
      <c r="HNY825" s="200"/>
      <c r="HNZ825" s="200"/>
      <c r="HOA825" s="200"/>
      <c r="HOB825" s="200"/>
      <c r="HOC825" s="200"/>
      <c r="HOD825" s="200"/>
      <c r="HOE825" s="200"/>
      <c r="HOF825" s="200"/>
      <c r="HOG825" s="200"/>
      <c r="HOH825" s="200"/>
      <c r="HOI825" s="200"/>
      <c r="HOJ825" s="200"/>
      <c r="HOK825" s="200"/>
      <c r="HOL825" s="200"/>
      <c r="HOM825" s="200"/>
      <c r="HON825" s="200"/>
      <c r="HOO825" s="200"/>
      <c r="HOP825" s="200"/>
      <c r="HOQ825" s="200"/>
      <c r="HOR825" s="200"/>
      <c r="HOS825" s="200"/>
      <c r="HOT825" s="200"/>
      <c r="HOU825" s="200"/>
      <c r="HOV825" s="200"/>
      <c r="HOW825" s="200"/>
      <c r="HOX825" s="200"/>
      <c r="HOY825" s="200"/>
      <c r="HOZ825" s="200"/>
      <c r="HPA825" s="200"/>
      <c r="HPB825" s="200"/>
      <c r="HPC825" s="200"/>
      <c r="HPD825" s="200"/>
      <c r="HPE825" s="200"/>
      <c r="HPF825" s="200"/>
      <c r="HPG825" s="200"/>
      <c r="HPH825" s="200"/>
      <c r="HPI825" s="200"/>
      <c r="HPJ825" s="200"/>
      <c r="HPK825" s="200"/>
      <c r="HPL825" s="200"/>
      <c r="HPM825" s="200"/>
      <c r="HPN825" s="200"/>
      <c r="HPO825" s="200"/>
      <c r="HPP825" s="200"/>
      <c r="HPQ825" s="200"/>
      <c r="HPR825" s="200"/>
      <c r="HPS825" s="200"/>
      <c r="HPT825" s="200"/>
      <c r="HPU825" s="200"/>
      <c r="HPV825" s="200"/>
      <c r="HPW825" s="200"/>
      <c r="HPX825" s="200"/>
      <c r="HPY825" s="200"/>
      <c r="HPZ825" s="200"/>
      <c r="HQA825" s="200"/>
      <c r="HQB825" s="200"/>
      <c r="HQC825" s="200"/>
      <c r="HQD825" s="200"/>
      <c r="HQE825" s="200"/>
      <c r="HQF825" s="200"/>
      <c r="HQG825" s="200"/>
      <c r="HQH825" s="200"/>
      <c r="HQI825" s="200"/>
      <c r="HQJ825" s="200"/>
      <c r="HQK825" s="200"/>
      <c r="HQL825" s="200"/>
      <c r="HQM825" s="200"/>
      <c r="HQN825" s="200"/>
      <c r="HQO825" s="200"/>
      <c r="HQP825" s="200"/>
      <c r="HQQ825" s="200"/>
      <c r="HQR825" s="200"/>
      <c r="HQS825" s="200"/>
      <c r="HQT825" s="200"/>
      <c r="HQU825" s="200"/>
      <c r="HQV825" s="200"/>
      <c r="HQW825" s="200"/>
      <c r="HQX825" s="200"/>
      <c r="HQY825" s="200"/>
      <c r="HQZ825" s="200"/>
      <c r="HRA825" s="200"/>
      <c r="HRB825" s="200"/>
      <c r="HRC825" s="200"/>
      <c r="HRD825" s="200"/>
      <c r="HRE825" s="200"/>
      <c r="HRF825" s="200"/>
      <c r="HRG825" s="200"/>
      <c r="HRH825" s="200"/>
      <c r="HRI825" s="200"/>
      <c r="HRJ825" s="200"/>
      <c r="HRK825" s="200"/>
      <c r="HRL825" s="200"/>
      <c r="HRM825" s="200"/>
      <c r="HRN825" s="200"/>
      <c r="HRO825" s="200"/>
      <c r="HRP825" s="200"/>
      <c r="HRQ825" s="200"/>
      <c r="HRR825" s="200"/>
      <c r="HRS825" s="200"/>
      <c r="HRT825" s="200"/>
      <c r="HRU825" s="200"/>
      <c r="HRV825" s="200"/>
      <c r="HRW825" s="200"/>
      <c r="HRX825" s="200"/>
      <c r="HRY825" s="200"/>
      <c r="HRZ825" s="200"/>
      <c r="HSA825" s="200"/>
      <c r="HSB825" s="200"/>
      <c r="HSC825" s="200"/>
      <c r="HSD825" s="200"/>
      <c r="HSE825" s="200"/>
      <c r="HSF825" s="200"/>
      <c r="HSG825" s="200"/>
      <c r="HSH825" s="200"/>
      <c r="HSI825" s="200"/>
      <c r="HSJ825" s="200"/>
      <c r="HSK825" s="200"/>
      <c r="HSL825" s="200"/>
      <c r="HSM825" s="200"/>
      <c r="HSN825" s="200"/>
      <c r="HSO825" s="200"/>
      <c r="HSP825" s="200"/>
      <c r="HSQ825" s="200"/>
      <c r="HSR825" s="200"/>
      <c r="HSS825" s="200"/>
      <c r="HST825" s="200"/>
      <c r="HSU825" s="200"/>
      <c r="HSV825" s="200"/>
      <c r="HSW825" s="200"/>
      <c r="HSX825" s="200"/>
      <c r="HSY825" s="200"/>
      <c r="HSZ825" s="200"/>
      <c r="HTA825" s="200"/>
      <c r="HTB825" s="200"/>
      <c r="HTC825" s="200"/>
      <c r="HTD825" s="200"/>
      <c r="HTE825" s="200"/>
      <c r="HTF825" s="200"/>
      <c r="HTG825" s="200"/>
      <c r="HTH825" s="200"/>
      <c r="HTI825" s="200"/>
      <c r="HTJ825" s="200"/>
      <c r="HTK825" s="200"/>
      <c r="HTL825" s="200"/>
      <c r="HTM825" s="200"/>
      <c r="HTN825" s="200"/>
      <c r="HTO825" s="200"/>
      <c r="HTP825" s="200"/>
      <c r="HTQ825" s="200"/>
      <c r="HTR825" s="200"/>
      <c r="HTS825" s="200"/>
      <c r="HTT825" s="200"/>
      <c r="HTU825" s="200"/>
      <c r="HTV825" s="200"/>
      <c r="HTW825" s="200"/>
      <c r="HTX825" s="200"/>
      <c r="HTY825" s="200"/>
      <c r="HTZ825" s="200"/>
      <c r="HUA825" s="200"/>
      <c r="HUB825" s="200"/>
      <c r="HUC825" s="200"/>
      <c r="HUD825" s="200"/>
      <c r="HUE825" s="200"/>
      <c r="HUF825" s="200"/>
      <c r="HUG825" s="200"/>
      <c r="HUH825" s="200"/>
      <c r="HUI825" s="200"/>
      <c r="HUJ825" s="200"/>
      <c r="HUK825" s="200"/>
      <c r="HUL825" s="200"/>
      <c r="HUM825" s="200"/>
      <c r="HUN825" s="200"/>
      <c r="HUO825" s="200"/>
      <c r="HUP825" s="200"/>
      <c r="HUQ825" s="200"/>
      <c r="HUR825" s="200"/>
      <c r="HUS825" s="200"/>
      <c r="HUT825" s="200"/>
      <c r="HUU825" s="200"/>
      <c r="HUV825" s="200"/>
      <c r="HUW825" s="200"/>
      <c r="HUX825" s="200"/>
      <c r="HUY825" s="200"/>
      <c r="HUZ825" s="200"/>
      <c r="HVA825" s="200"/>
      <c r="HVB825" s="200"/>
      <c r="HVC825" s="200"/>
      <c r="HVD825" s="200"/>
      <c r="HVE825" s="200"/>
      <c r="HVF825" s="200"/>
      <c r="HVG825" s="200"/>
      <c r="HVH825" s="200"/>
      <c r="HVI825" s="200"/>
      <c r="HVJ825" s="200"/>
      <c r="HVK825" s="200"/>
      <c r="HVL825" s="200"/>
      <c r="HVM825" s="200"/>
      <c r="HVN825" s="200"/>
      <c r="HVO825" s="200"/>
      <c r="HVP825" s="200"/>
      <c r="HVQ825" s="200"/>
      <c r="HVR825" s="200"/>
      <c r="HVS825" s="200"/>
      <c r="HVT825" s="200"/>
      <c r="HVU825" s="200"/>
      <c r="HVV825" s="200"/>
      <c r="HVW825" s="200"/>
      <c r="HVX825" s="200"/>
      <c r="HVY825" s="200"/>
      <c r="HVZ825" s="200"/>
      <c r="HWA825" s="200"/>
      <c r="HWB825" s="200"/>
      <c r="HWC825" s="200"/>
      <c r="HWD825" s="200"/>
      <c r="HWE825" s="200"/>
      <c r="HWF825" s="200"/>
      <c r="HWG825" s="200"/>
      <c r="HWH825" s="200"/>
      <c r="HWI825" s="200"/>
      <c r="HWJ825" s="200"/>
      <c r="HWK825" s="200"/>
      <c r="HWL825" s="200"/>
      <c r="HWM825" s="200"/>
      <c r="HWN825" s="200"/>
      <c r="HWO825" s="200"/>
      <c r="HWP825" s="200"/>
      <c r="HWQ825" s="200"/>
      <c r="HWR825" s="200"/>
      <c r="HWS825" s="200"/>
      <c r="HWT825" s="200"/>
      <c r="HWU825" s="200"/>
      <c r="HWV825" s="200"/>
      <c r="HWW825" s="200"/>
      <c r="HWX825" s="200"/>
      <c r="HWY825" s="200"/>
      <c r="HWZ825" s="200"/>
      <c r="HXA825" s="200"/>
      <c r="HXB825" s="200"/>
      <c r="HXC825" s="200"/>
      <c r="HXD825" s="200"/>
      <c r="HXE825" s="200"/>
      <c r="HXF825" s="200"/>
      <c r="HXG825" s="200"/>
      <c r="HXH825" s="200"/>
      <c r="HXI825" s="200"/>
      <c r="HXJ825" s="200"/>
      <c r="HXK825" s="200"/>
      <c r="HXL825" s="200"/>
      <c r="HXM825" s="200"/>
      <c r="HXN825" s="200"/>
      <c r="HXO825" s="200"/>
      <c r="HXP825" s="200"/>
      <c r="HXQ825" s="200"/>
      <c r="HXR825" s="200"/>
      <c r="HXS825" s="200"/>
      <c r="HXT825" s="200"/>
      <c r="HXU825" s="200"/>
      <c r="HXV825" s="200"/>
      <c r="HXW825" s="200"/>
      <c r="HXX825" s="200"/>
      <c r="HXY825" s="200"/>
      <c r="HXZ825" s="200"/>
      <c r="HYA825" s="200"/>
      <c r="HYB825" s="200"/>
      <c r="HYC825" s="200"/>
      <c r="HYD825" s="200"/>
      <c r="HYE825" s="200"/>
      <c r="HYF825" s="200"/>
      <c r="HYG825" s="200"/>
      <c r="HYH825" s="200"/>
      <c r="HYI825" s="200"/>
      <c r="HYJ825" s="200"/>
      <c r="HYK825" s="200"/>
      <c r="HYL825" s="200"/>
      <c r="HYM825" s="200"/>
      <c r="HYN825" s="200"/>
      <c r="HYO825" s="200"/>
      <c r="HYP825" s="200"/>
      <c r="HYQ825" s="200"/>
      <c r="HYR825" s="200"/>
      <c r="HYS825" s="200"/>
      <c r="HYT825" s="200"/>
      <c r="HYU825" s="200"/>
      <c r="HYV825" s="200"/>
      <c r="HYW825" s="200"/>
      <c r="HYX825" s="200"/>
      <c r="HYY825" s="200"/>
      <c r="HYZ825" s="200"/>
      <c r="HZA825" s="200"/>
      <c r="HZB825" s="200"/>
      <c r="HZC825" s="200"/>
      <c r="HZD825" s="200"/>
      <c r="HZE825" s="200"/>
      <c r="HZF825" s="200"/>
      <c r="HZG825" s="200"/>
      <c r="HZH825" s="200"/>
      <c r="HZI825" s="200"/>
      <c r="HZJ825" s="200"/>
      <c r="HZK825" s="200"/>
      <c r="HZL825" s="200"/>
      <c r="HZM825" s="200"/>
      <c r="HZN825" s="200"/>
      <c r="HZO825" s="200"/>
      <c r="HZP825" s="200"/>
      <c r="HZQ825" s="200"/>
      <c r="HZR825" s="200"/>
      <c r="HZS825" s="200"/>
      <c r="HZT825" s="200"/>
      <c r="HZU825" s="200"/>
      <c r="HZV825" s="200"/>
      <c r="HZW825" s="200"/>
      <c r="HZX825" s="200"/>
      <c r="HZY825" s="200"/>
      <c r="HZZ825" s="200"/>
      <c r="IAA825" s="200"/>
      <c r="IAB825" s="200"/>
      <c r="IAC825" s="200"/>
      <c r="IAD825" s="200"/>
      <c r="IAE825" s="200"/>
      <c r="IAF825" s="200"/>
      <c r="IAG825" s="200"/>
      <c r="IAH825" s="200"/>
      <c r="IAI825" s="200"/>
      <c r="IAJ825" s="200"/>
      <c r="IAK825" s="200"/>
      <c r="IAL825" s="200"/>
      <c r="IAM825" s="200"/>
      <c r="IAN825" s="200"/>
      <c r="IAO825" s="200"/>
      <c r="IAP825" s="200"/>
      <c r="IAQ825" s="200"/>
      <c r="IAR825" s="200"/>
      <c r="IAS825" s="200"/>
      <c r="IAT825" s="200"/>
      <c r="IAU825" s="200"/>
      <c r="IAV825" s="200"/>
      <c r="IAW825" s="200"/>
      <c r="IAX825" s="200"/>
      <c r="IAY825" s="200"/>
      <c r="IAZ825" s="200"/>
      <c r="IBA825" s="200"/>
      <c r="IBB825" s="200"/>
      <c r="IBC825" s="200"/>
      <c r="IBD825" s="200"/>
      <c r="IBE825" s="200"/>
      <c r="IBF825" s="200"/>
      <c r="IBG825" s="200"/>
      <c r="IBH825" s="200"/>
      <c r="IBI825" s="200"/>
      <c r="IBJ825" s="200"/>
      <c r="IBK825" s="200"/>
      <c r="IBL825" s="200"/>
      <c r="IBM825" s="200"/>
      <c r="IBN825" s="200"/>
      <c r="IBO825" s="200"/>
      <c r="IBP825" s="200"/>
      <c r="IBQ825" s="200"/>
      <c r="IBR825" s="200"/>
      <c r="IBS825" s="200"/>
      <c r="IBT825" s="200"/>
      <c r="IBU825" s="200"/>
      <c r="IBV825" s="200"/>
      <c r="IBW825" s="200"/>
      <c r="IBX825" s="200"/>
      <c r="IBY825" s="200"/>
      <c r="IBZ825" s="200"/>
      <c r="ICA825" s="200"/>
      <c r="ICB825" s="200"/>
      <c r="ICC825" s="200"/>
      <c r="ICD825" s="200"/>
      <c r="ICE825" s="200"/>
      <c r="ICF825" s="200"/>
      <c r="ICG825" s="200"/>
      <c r="ICH825" s="200"/>
      <c r="ICI825" s="200"/>
      <c r="ICJ825" s="200"/>
      <c r="ICK825" s="200"/>
      <c r="ICL825" s="200"/>
      <c r="ICM825" s="200"/>
      <c r="ICN825" s="200"/>
      <c r="ICO825" s="200"/>
      <c r="ICP825" s="200"/>
      <c r="ICQ825" s="200"/>
      <c r="ICR825" s="200"/>
      <c r="ICS825" s="200"/>
      <c r="ICT825" s="200"/>
      <c r="ICU825" s="200"/>
      <c r="ICV825" s="200"/>
      <c r="ICW825" s="200"/>
      <c r="ICX825" s="200"/>
      <c r="ICY825" s="200"/>
      <c r="ICZ825" s="200"/>
      <c r="IDA825" s="200"/>
      <c r="IDB825" s="200"/>
      <c r="IDC825" s="200"/>
      <c r="IDD825" s="200"/>
      <c r="IDE825" s="200"/>
      <c r="IDF825" s="200"/>
      <c r="IDG825" s="200"/>
      <c r="IDH825" s="200"/>
      <c r="IDI825" s="200"/>
      <c r="IDJ825" s="200"/>
      <c r="IDK825" s="200"/>
      <c r="IDL825" s="200"/>
      <c r="IDM825" s="200"/>
      <c r="IDN825" s="200"/>
      <c r="IDO825" s="200"/>
      <c r="IDP825" s="200"/>
      <c r="IDQ825" s="200"/>
      <c r="IDR825" s="200"/>
      <c r="IDS825" s="200"/>
      <c r="IDT825" s="200"/>
      <c r="IDU825" s="200"/>
      <c r="IDV825" s="200"/>
      <c r="IDW825" s="200"/>
      <c r="IDX825" s="200"/>
      <c r="IDY825" s="200"/>
      <c r="IDZ825" s="200"/>
      <c r="IEA825" s="200"/>
      <c r="IEB825" s="200"/>
      <c r="IEC825" s="200"/>
      <c r="IED825" s="200"/>
      <c r="IEE825" s="200"/>
      <c r="IEF825" s="200"/>
      <c r="IEG825" s="200"/>
      <c r="IEH825" s="200"/>
      <c r="IEI825" s="200"/>
      <c r="IEJ825" s="200"/>
      <c r="IEK825" s="200"/>
      <c r="IEL825" s="200"/>
      <c r="IEM825" s="200"/>
      <c r="IEN825" s="200"/>
      <c r="IEO825" s="200"/>
      <c r="IEP825" s="200"/>
      <c r="IEQ825" s="200"/>
      <c r="IER825" s="200"/>
      <c r="IES825" s="200"/>
      <c r="IET825" s="200"/>
      <c r="IEU825" s="200"/>
      <c r="IEV825" s="200"/>
      <c r="IEW825" s="200"/>
      <c r="IEX825" s="200"/>
      <c r="IEY825" s="200"/>
      <c r="IEZ825" s="200"/>
      <c r="IFA825" s="200"/>
      <c r="IFB825" s="200"/>
      <c r="IFC825" s="200"/>
      <c r="IFD825" s="200"/>
      <c r="IFE825" s="200"/>
      <c r="IFF825" s="200"/>
      <c r="IFG825" s="200"/>
      <c r="IFH825" s="200"/>
      <c r="IFI825" s="200"/>
      <c r="IFJ825" s="200"/>
      <c r="IFK825" s="200"/>
      <c r="IFL825" s="200"/>
      <c r="IFM825" s="200"/>
      <c r="IFN825" s="200"/>
      <c r="IFO825" s="200"/>
      <c r="IFP825" s="200"/>
      <c r="IFQ825" s="200"/>
      <c r="IFR825" s="200"/>
      <c r="IFS825" s="200"/>
      <c r="IFT825" s="200"/>
      <c r="IFU825" s="200"/>
      <c r="IFV825" s="200"/>
      <c r="IFW825" s="200"/>
      <c r="IFX825" s="200"/>
      <c r="IFY825" s="200"/>
      <c r="IFZ825" s="200"/>
      <c r="IGA825" s="200"/>
      <c r="IGB825" s="200"/>
      <c r="IGC825" s="200"/>
      <c r="IGD825" s="200"/>
      <c r="IGE825" s="200"/>
      <c r="IGF825" s="200"/>
      <c r="IGG825" s="200"/>
      <c r="IGH825" s="200"/>
      <c r="IGI825" s="200"/>
      <c r="IGJ825" s="200"/>
      <c r="IGK825" s="200"/>
      <c r="IGL825" s="200"/>
      <c r="IGM825" s="200"/>
      <c r="IGN825" s="200"/>
      <c r="IGO825" s="200"/>
      <c r="IGP825" s="200"/>
      <c r="IGQ825" s="200"/>
      <c r="IGR825" s="200"/>
      <c r="IGS825" s="200"/>
      <c r="IGT825" s="200"/>
      <c r="IGU825" s="200"/>
      <c r="IGV825" s="200"/>
      <c r="IGW825" s="200"/>
      <c r="IGX825" s="200"/>
      <c r="IGY825" s="200"/>
      <c r="IGZ825" s="200"/>
      <c r="IHA825" s="200"/>
      <c r="IHB825" s="200"/>
      <c r="IHC825" s="200"/>
      <c r="IHD825" s="200"/>
      <c r="IHE825" s="200"/>
      <c r="IHF825" s="200"/>
      <c r="IHG825" s="200"/>
      <c r="IHH825" s="200"/>
      <c r="IHI825" s="200"/>
      <c r="IHJ825" s="200"/>
      <c r="IHK825" s="200"/>
      <c r="IHL825" s="200"/>
      <c r="IHM825" s="200"/>
      <c r="IHN825" s="200"/>
      <c r="IHO825" s="200"/>
      <c r="IHP825" s="200"/>
      <c r="IHQ825" s="200"/>
      <c r="IHR825" s="200"/>
      <c r="IHS825" s="200"/>
      <c r="IHT825" s="200"/>
      <c r="IHU825" s="200"/>
      <c r="IHV825" s="200"/>
      <c r="IHW825" s="200"/>
      <c r="IHX825" s="200"/>
      <c r="IHY825" s="200"/>
      <c r="IHZ825" s="200"/>
      <c r="IIA825" s="200"/>
      <c r="IIB825" s="200"/>
      <c r="IIC825" s="200"/>
      <c r="IID825" s="200"/>
      <c r="IIE825" s="200"/>
      <c r="IIF825" s="200"/>
      <c r="IIG825" s="200"/>
      <c r="IIH825" s="200"/>
      <c r="III825" s="200"/>
      <c r="IIJ825" s="200"/>
      <c r="IIK825" s="200"/>
      <c r="IIL825" s="200"/>
      <c r="IIM825" s="200"/>
      <c r="IIN825" s="200"/>
      <c r="IIO825" s="200"/>
      <c r="IIP825" s="200"/>
      <c r="IIQ825" s="200"/>
      <c r="IIR825" s="200"/>
      <c r="IIS825" s="200"/>
      <c r="IIT825" s="200"/>
      <c r="IIU825" s="200"/>
      <c r="IIV825" s="200"/>
      <c r="IIW825" s="200"/>
      <c r="IIX825" s="200"/>
      <c r="IIY825" s="200"/>
      <c r="IIZ825" s="200"/>
      <c r="IJA825" s="200"/>
      <c r="IJB825" s="200"/>
      <c r="IJC825" s="200"/>
      <c r="IJD825" s="200"/>
      <c r="IJE825" s="200"/>
      <c r="IJF825" s="200"/>
      <c r="IJG825" s="200"/>
      <c r="IJH825" s="200"/>
      <c r="IJI825" s="200"/>
      <c r="IJJ825" s="200"/>
      <c r="IJK825" s="200"/>
      <c r="IJL825" s="200"/>
      <c r="IJM825" s="200"/>
      <c r="IJN825" s="200"/>
      <c r="IJO825" s="200"/>
      <c r="IJP825" s="200"/>
      <c r="IJQ825" s="200"/>
      <c r="IJR825" s="200"/>
      <c r="IJS825" s="200"/>
      <c r="IJT825" s="200"/>
      <c r="IJU825" s="200"/>
      <c r="IJV825" s="200"/>
      <c r="IJW825" s="200"/>
      <c r="IJX825" s="200"/>
      <c r="IJY825" s="200"/>
      <c r="IJZ825" s="200"/>
      <c r="IKA825" s="200"/>
      <c r="IKB825" s="200"/>
      <c r="IKC825" s="200"/>
      <c r="IKD825" s="200"/>
      <c r="IKE825" s="200"/>
      <c r="IKF825" s="200"/>
      <c r="IKG825" s="200"/>
      <c r="IKH825" s="200"/>
      <c r="IKI825" s="200"/>
      <c r="IKJ825" s="200"/>
      <c r="IKK825" s="200"/>
      <c r="IKL825" s="200"/>
      <c r="IKM825" s="200"/>
      <c r="IKN825" s="200"/>
      <c r="IKO825" s="200"/>
      <c r="IKP825" s="200"/>
      <c r="IKQ825" s="200"/>
      <c r="IKR825" s="200"/>
      <c r="IKS825" s="200"/>
      <c r="IKT825" s="200"/>
      <c r="IKU825" s="200"/>
      <c r="IKV825" s="200"/>
      <c r="IKW825" s="200"/>
      <c r="IKX825" s="200"/>
      <c r="IKY825" s="200"/>
      <c r="IKZ825" s="200"/>
      <c r="ILA825" s="200"/>
      <c r="ILB825" s="200"/>
      <c r="ILC825" s="200"/>
      <c r="ILD825" s="200"/>
      <c r="ILE825" s="200"/>
      <c r="ILF825" s="200"/>
      <c r="ILG825" s="200"/>
      <c r="ILH825" s="200"/>
      <c r="ILI825" s="200"/>
      <c r="ILJ825" s="200"/>
      <c r="ILK825" s="200"/>
      <c r="ILL825" s="200"/>
      <c r="ILM825" s="200"/>
      <c r="ILN825" s="200"/>
      <c r="ILO825" s="200"/>
      <c r="ILP825" s="200"/>
      <c r="ILQ825" s="200"/>
      <c r="ILR825" s="200"/>
      <c r="ILS825" s="200"/>
      <c r="ILT825" s="200"/>
      <c r="ILU825" s="200"/>
      <c r="ILV825" s="200"/>
      <c r="ILW825" s="200"/>
      <c r="ILX825" s="200"/>
      <c r="ILY825" s="200"/>
      <c r="ILZ825" s="200"/>
      <c r="IMA825" s="200"/>
      <c r="IMB825" s="200"/>
      <c r="IMC825" s="200"/>
      <c r="IMD825" s="200"/>
      <c r="IME825" s="200"/>
      <c r="IMF825" s="200"/>
      <c r="IMG825" s="200"/>
      <c r="IMH825" s="200"/>
      <c r="IMI825" s="200"/>
      <c r="IMJ825" s="200"/>
      <c r="IMK825" s="200"/>
      <c r="IML825" s="200"/>
      <c r="IMM825" s="200"/>
      <c r="IMN825" s="200"/>
      <c r="IMO825" s="200"/>
      <c r="IMP825" s="200"/>
      <c r="IMQ825" s="200"/>
      <c r="IMR825" s="200"/>
      <c r="IMS825" s="200"/>
      <c r="IMT825" s="200"/>
      <c r="IMU825" s="200"/>
      <c r="IMV825" s="200"/>
      <c r="IMW825" s="200"/>
      <c r="IMX825" s="200"/>
      <c r="IMY825" s="200"/>
      <c r="IMZ825" s="200"/>
      <c r="INA825" s="200"/>
      <c r="INB825" s="200"/>
      <c r="INC825" s="200"/>
      <c r="IND825" s="200"/>
      <c r="INE825" s="200"/>
      <c r="INF825" s="200"/>
      <c r="ING825" s="200"/>
      <c r="INH825" s="200"/>
      <c r="INI825" s="200"/>
      <c r="INJ825" s="200"/>
      <c r="INK825" s="200"/>
      <c r="INL825" s="200"/>
      <c r="INM825" s="200"/>
      <c r="INN825" s="200"/>
      <c r="INO825" s="200"/>
      <c r="INP825" s="200"/>
      <c r="INQ825" s="200"/>
      <c r="INR825" s="200"/>
      <c r="INS825" s="200"/>
      <c r="INT825" s="200"/>
      <c r="INU825" s="200"/>
      <c r="INV825" s="200"/>
      <c r="INW825" s="200"/>
      <c r="INX825" s="200"/>
      <c r="INY825" s="200"/>
      <c r="INZ825" s="200"/>
      <c r="IOA825" s="200"/>
      <c r="IOB825" s="200"/>
      <c r="IOC825" s="200"/>
      <c r="IOD825" s="200"/>
      <c r="IOE825" s="200"/>
      <c r="IOF825" s="200"/>
      <c r="IOG825" s="200"/>
      <c r="IOH825" s="200"/>
      <c r="IOI825" s="200"/>
      <c r="IOJ825" s="200"/>
      <c r="IOK825" s="200"/>
      <c r="IOL825" s="200"/>
      <c r="IOM825" s="200"/>
      <c r="ION825" s="200"/>
      <c r="IOO825" s="200"/>
      <c r="IOP825" s="200"/>
      <c r="IOQ825" s="200"/>
      <c r="IOR825" s="200"/>
      <c r="IOS825" s="200"/>
      <c r="IOT825" s="200"/>
      <c r="IOU825" s="200"/>
      <c r="IOV825" s="200"/>
      <c r="IOW825" s="200"/>
      <c r="IOX825" s="200"/>
      <c r="IOY825" s="200"/>
      <c r="IOZ825" s="200"/>
      <c r="IPA825" s="200"/>
      <c r="IPB825" s="200"/>
      <c r="IPC825" s="200"/>
      <c r="IPD825" s="200"/>
      <c r="IPE825" s="200"/>
      <c r="IPF825" s="200"/>
      <c r="IPG825" s="200"/>
      <c r="IPH825" s="200"/>
      <c r="IPI825" s="200"/>
      <c r="IPJ825" s="200"/>
      <c r="IPK825" s="200"/>
      <c r="IPL825" s="200"/>
      <c r="IPM825" s="200"/>
      <c r="IPN825" s="200"/>
      <c r="IPO825" s="200"/>
      <c r="IPP825" s="200"/>
      <c r="IPQ825" s="200"/>
      <c r="IPR825" s="200"/>
      <c r="IPS825" s="200"/>
      <c r="IPT825" s="200"/>
      <c r="IPU825" s="200"/>
      <c r="IPV825" s="200"/>
      <c r="IPW825" s="200"/>
      <c r="IPX825" s="200"/>
      <c r="IPY825" s="200"/>
      <c r="IPZ825" s="200"/>
      <c r="IQA825" s="200"/>
      <c r="IQB825" s="200"/>
      <c r="IQC825" s="200"/>
      <c r="IQD825" s="200"/>
      <c r="IQE825" s="200"/>
      <c r="IQF825" s="200"/>
      <c r="IQG825" s="200"/>
      <c r="IQH825" s="200"/>
      <c r="IQI825" s="200"/>
      <c r="IQJ825" s="200"/>
      <c r="IQK825" s="200"/>
      <c r="IQL825" s="200"/>
      <c r="IQM825" s="200"/>
      <c r="IQN825" s="200"/>
      <c r="IQO825" s="200"/>
      <c r="IQP825" s="200"/>
      <c r="IQQ825" s="200"/>
      <c r="IQR825" s="200"/>
      <c r="IQS825" s="200"/>
      <c r="IQT825" s="200"/>
      <c r="IQU825" s="200"/>
      <c r="IQV825" s="200"/>
      <c r="IQW825" s="200"/>
      <c r="IQX825" s="200"/>
      <c r="IQY825" s="200"/>
      <c r="IQZ825" s="200"/>
      <c r="IRA825" s="200"/>
      <c r="IRB825" s="200"/>
      <c r="IRC825" s="200"/>
      <c r="IRD825" s="200"/>
      <c r="IRE825" s="200"/>
      <c r="IRF825" s="200"/>
      <c r="IRG825" s="200"/>
      <c r="IRH825" s="200"/>
      <c r="IRI825" s="200"/>
      <c r="IRJ825" s="200"/>
      <c r="IRK825" s="200"/>
      <c r="IRL825" s="200"/>
      <c r="IRM825" s="200"/>
      <c r="IRN825" s="200"/>
      <c r="IRO825" s="200"/>
      <c r="IRP825" s="200"/>
      <c r="IRQ825" s="200"/>
      <c r="IRR825" s="200"/>
      <c r="IRS825" s="200"/>
      <c r="IRT825" s="200"/>
      <c r="IRU825" s="200"/>
      <c r="IRV825" s="200"/>
      <c r="IRW825" s="200"/>
      <c r="IRX825" s="200"/>
      <c r="IRY825" s="200"/>
      <c r="IRZ825" s="200"/>
      <c r="ISA825" s="200"/>
      <c r="ISB825" s="200"/>
      <c r="ISC825" s="200"/>
      <c r="ISD825" s="200"/>
      <c r="ISE825" s="200"/>
      <c r="ISF825" s="200"/>
      <c r="ISG825" s="200"/>
      <c r="ISH825" s="200"/>
      <c r="ISI825" s="200"/>
      <c r="ISJ825" s="200"/>
      <c r="ISK825" s="200"/>
      <c r="ISL825" s="200"/>
      <c r="ISM825" s="200"/>
      <c r="ISN825" s="200"/>
      <c r="ISO825" s="200"/>
      <c r="ISP825" s="200"/>
      <c r="ISQ825" s="200"/>
      <c r="ISR825" s="200"/>
      <c r="ISS825" s="200"/>
      <c r="IST825" s="200"/>
      <c r="ISU825" s="200"/>
      <c r="ISV825" s="200"/>
      <c r="ISW825" s="200"/>
      <c r="ISX825" s="200"/>
      <c r="ISY825" s="200"/>
      <c r="ISZ825" s="200"/>
      <c r="ITA825" s="200"/>
      <c r="ITB825" s="200"/>
      <c r="ITC825" s="200"/>
      <c r="ITD825" s="200"/>
      <c r="ITE825" s="200"/>
      <c r="ITF825" s="200"/>
      <c r="ITG825" s="200"/>
      <c r="ITH825" s="200"/>
      <c r="ITI825" s="200"/>
      <c r="ITJ825" s="200"/>
      <c r="ITK825" s="200"/>
      <c r="ITL825" s="200"/>
      <c r="ITM825" s="200"/>
      <c r="ITN825" s="200"/>
      <c r="ITO825" s="200"/>
      <c r="ITP825" s="200"/>
      <c r="ITQ825" s="200"/>
      <c r="ITR825" s="200"/>
      <c r="ITS825" s="200"/>
      <c r="ITT825" s="200"/>
      <c r="ITU825" s="200"/>
      <c r="ITV825" s="200"/>
      <c r="ITW825" s="200"/>
      <c r="ITX825" s="200"/>
      <c r="ITY825" s="200"/>
      <c r="ITZ825" s="200"/>
      <c r="IUA825" s="200"/>
      <c r="IUB825" s="200"/>
      <c r="IUC825" s="200"/>
      <c r="IUD825" s="200"/>
      <c r="IUE825" s="200"/>
      <c r="IUF825" s="200"/>
      <c r="IUG825" s="200"/>
      <c r="IUH825" s="200"/>
      <c r="IUI825" s="200"/>
      <c r="IUJ825" s="200"/>
      <c r="IUK825" s="200"/>
      <c r="IUL825" s="200"/>
      <c r="IUM825" s="200"/>
      <c r="IUN825" s="200"/>
      <c r="IUO825" s="200"/>
      <c r="IUP825" s="200"/>
      <c r="IUQ825" s="200"/>
      <c r="IUR825" s="200"/>
      <c r="IUS825" s="200"/>
      <c r="IUT825" s="200"/>
      <c r="IUU825" s="200"/>
      <c r="IUV825" s="200"/>
      <c r="IUW825" s="200"/>
      <c r="IUX825" s="200"/>
      <c r="IUY825" s="200"/>
      <c r="IUZ825" s="200"/>
      <c r="IVA825" s="200"/>
      <c r="IVB825" s="200"/>
      <c r="IVC825" s="200"/>
      <c r="IVD825" s="200"/>
      <c r="IVE825" s="200"/>
      <c r="IVF825" s="200"/>
      <c r="IVG825" s="200"/>
      <c r="IVH825" s="200"/>
      <c r="IVI825" s="200"/>
      <c r="IVJ825" s="200"/>
      <c r="IVK825" s="200"/>
      <c r="IVL825" s="200"/>
      <c r="IVM825" s="200"/>
      <c r="IVN825" s="200"/>
      <c r="IVO825" s="200"/>
      <c r="IVP825" s="200"/>
      <c r="IVQ825" s="200"/>
      <c r="IVR825" s="200"/>
      <c r="IVS825" s="200"/>
      <c r="IVT825" s="200"/>
      <c r="IVU825" s="200"/>
      <c r="IVV825" s="200"/>
      <c r="IVW825" s="200"/>
      <c r="IVX825" s="200"/>
      <c r="IVY825" s="200"/>
      <c r="IVZ825" s="200"/>
      <c r="IWA825" s="200"/>
      <c r="IWB825" s="200"/>
      <c r="IWC825" s="200"/>
      <c r="IWD825" s="200"/>
      <c r="IWE825" s="200"/>
      <c r="IWF825" s="200"/>
      <c r="IWG825" s="200"/>
      <c r="IWH825" s="200"/>
      <c r="IWI825" s="200"/>
      <c r="IWJ825" s="200"/>
      <c r="IWK825" s="200"/>
      <c r="IWL825" s="200"/>
      <c r="IWM825" s="200"/>
      <c r="IWN825" s="200"/>
      <c r="IWO825" s="200"/>
      <c r="IWP825" s="200"/>
      <c r="IWQ825" s="200"/>
      <c r="IWR825" s="200"/>
      <c r="IWS825" s="200"/>
      <c r="IWT825" s="200"/>
      <c r="IWU825" s="200"/>
      <c r="IWV825" s="200"/>
      <c r="IWW825" s="200"/>
      <c r="IWX825" s="200"/>
      <c r="IWY825" s="200"/>
      <c r="IWZ825" s="200"/>
      <c r="IXA825" s="200"/>
      <c r="IXB825" s="200"/>
      <c r="IXC825" s="200"/>
      <c r="IXD825" s="200"/>
      <c r="IXE825" s="200"/>
      <c r="IXF825" s="200"/>
      <c r="IXG825" s="200"/>
      <c r="IXH825" s="200"/>
      <c r="IXI825" s="200"/>
      <c r="IXJ825" s="200"/>
      <c r="IXK825" s="200"/>
      <c r="IXL825" s="200"/>
      <c r="IXM825" s="200"/>
      <c r="IXN825" s="200"/>
      <c r="IXO825" s="200"/>
      <c r="IXP825" s="200"/>
      <c r="IXQ825" s="200"/>
      <c r="IXR825" s="200"/>
      <c r="IXS825" s="200"/>
      <c r="IXT825" s="200"/>
      <c r="IXU825" s="200"/>
      <c r="IXV825" s="200"/>
      <c r="IXW825" s="200"/>
      <c r="IXX825" s="200"/>
      <c r="IXY825" s="200"/>
      <c r="IXZ825" s="200"/>
      <c r="IYA825" s="200"/>
      <c r="IYB825" s="200"/>
      <c r="IYC825" s="200"/>
      <c r="IYD825" s="200"/>
      <c r="IYE825" s="200"/>
      <c r="IYF825" s="200"/>
      <c r="IYG825" s="200"/>
      <c r="IYH825" s="200"/>
      <c r="IYI825" s="200"/>
      <c r="IYJ825" s="200"/>
      <c r="IYK825" s="200"/>
      <c r="IYL825" s="200"/>
      <c r="IYM825" s="200"/>
      <c r="IYN825" s="200"/>
      <c r="IYO825" s="200"/>
      <c r="IYP825" s="200"/>
      <c r="IYQ825" s="200"/>
      <c r="IYR825" s="200"/>
      <c r="IYS825" s="200"/>
      <c r="IYT825" s="200"/>
      <c r="IYU825" s="200"/>
      <c r="IYV825" s="200"/>
      <c r="IYW825" s="200"/>
      <c r="IYX825" s="200"/>
      <c r="IYY825" s="200"/>
      <c r="IYZ825" s="200"/>
      <c r="IZA825" s="200"/>
      <c r="IZB825" s="200"/>
      <c r="IZC825" s="200"/>
      <c r="IZD825" s="200"/>
      <c r="IZE825" s="200"/>
      <c r="IZF825" s="200"/>
      <c r="IZG825" s="200"/>
      <c r="IZH825" s="200"/>
      <c r="IZI825" s="200"/>
      <c r="IZJ825" s="200"/>
      <c r="IZK825" s="200"/>
      <c r="IZL825" s="200"/>
      <c r="IZM825" s="200"/>
      <c r="IZN825" s="200"/>
      <c r="IZO825" s="200"/>
      <c r="IZP825" s="200"/>
      <c r="IZQ825" s="200"/>
      <c r="IZR825" s="200"/>
      <c r="IZS825" s="200"/>
      <c r="IZT825" s="200"/>
      <c r="IZU825" s="200"/>
      <c r="IZV825" s="200"/>
      <c r="IZW825" s="200"/>
      <c r="IZX825" s="200"/>
      <c r="IZY825" s="200"/>
      <c r="IZZ825" s="200"/>
      <c r="JAA825" s="200"/>
      <c r="JAB825" s="200"/>
      <c r="JAC825" s="200"/>
      <c r="JAD825" s="200"/>
      <c r="JAE825" s="200"/>
      <c r="JAF825" s="200"/>
      <c r="JAG825" s="200"/>
      <c r="JAH825" s="200"/>
      <c r="JAI825" s="200"/>
      <c r="JAJ825" s="200"/>
      <c r="JAK825" s="200"/>
      <c r="JAL825" s="200"/>
      <c r="JAM825" s="200"/>
      <c r="JAN825" s="200"/>
      <c r="JAO825" s="200"/>
      <c r="JAP825" s="200"/>
      <c r="JAQ825" s="200"/>
      <c r="JAR825" s="200"/>
      <c r="JAS825" s="200"/>
      <c r="JAT825" s="200"/>
      <c r="JAU825" s="200"/>
      <c r="JAV825" s="200"/>
      <c r="JAW825" s="200"/>
      <c r="JAX825" s="200"/>
      <c r="JAY825" s="200"/>
      <c r="JAZ825" s="200"/>
      <c r="JBA825" s="200"/>
      <c r="JBB825" s="200"/>
      <c r="JBC825" s="200"/>
      <c r="JBD825" s="200"/>
      <c r="JBE825" s="200"/>
      <c r="JBF825" s="200"/>
      <c r="JBG825" s="200"/>
      <c r="JBH825" s="200"/>
      <c r="JBI825" s="200"/>
      <c r="JBJ825" s="200"/>
      <c r="JBK825" s="200"/>
      <c r="JBL825" s="200"/>
      <c r="JBM825" s="200"/>
      <c r="JBN825" s="200"/>
      <c r="JBO825" s="200"/>
      <c r="JBP825" s="200"/>
      <c r="JBQ825" s="200"/>
      <c r="JBR825" s="200"/>
      <c r="JBS825" s="200"/>
      <c r="JBT825" s="200"/>
      <c r="JBU825" s="200"/>
      <c r="JBV825" s="200"/>
      <c r="JBW825" s="200"/>
      <c r="JBX825" s="200"/>
      <c r="JBY825" s="200"/>
      <c r="JBZ825" s="200"/>
      <c r="JCA825" s="200"/>
      <c r="JCB825" s="200"/>
      <c r="JCC825" s="200"/>
      <c r="JCD825" s="200"/>
      <c r="JCE825" s="200"/>
      <c r="JCF825" s="200"/>
      <c r="JCG825" s="200"/>
      <c r="JCH825" s="200"/>
      <c r="JCI825" s="200"/>
      <c r="JCJ825" s="200"/>
      <c r="JCK825" s="200"/>
      <c r="JCL825" s="200"/>
      <c r="JCM825" s="200"/>
      <c r="JCN825" s="200"/>
      <c r="JCO825" s="200"/>
      <c r="JCP825" s="200"/>
      <c r="JCQ825" s="200"/>
      <c r="JCR825" s="200"/>
      <c r="JCS825" s="200"/>
      <c r="JCT825" s="200"/>
      <c r="JCU825" s="200"/>
      <c r="JCV825" s="200"/>
      <c r="JCW825" s="200"/>
      <c r="JCX825" s="200"/>
      <c r="JCY825" s="200"/>
      <c r="JCZ825" s="200"/>
      <c r="JDA825" s="200"/>
      <c r="JDB825" s="200"/>
      <c r="JDC825" s="200"/>
      <c r="JDD825" s="200"/>
      <c r="JDE825" s="200"/>
      <c r="JDF825" s="200"/>
      <c r="JDG825" s="200"/>
      <c r="JDH825" s="200"/>
      <c r="JDI825" s="200"/>
      <c r="JDJ825" s="200"/>
      <c r="JDK825" s="200"/>
      <c r="JDL825" s="200"/>
      <c r="JDM825" s="200"/>
      <c r="JDN825" s="200"/>
      <c r="JDO825" s="200"/>
      <c r="JDP825" s="200"/>
      <c r="JDQ825" s="200"/>
      <c r="JDR825" s="200"/>
      <c r="JDS825" s="200"/>
      <c r="JDT825" s="200"/>
      <c r="JDU825" s="200"/>
      <c r="JDV825" s="200"/>
      <c r="JDW825" s="200"/>
      <c r="JDX825" s="200"/>
      <c r="JDY825" s="200"/>
      <c r="JDZ825" s="200"/>
      <c r="JEA825" s="200"/>
      <c r="JEB825" s="200"/>
      <c r="JEC825" s="200"/>
      <c r="JED825" s="200"/>
      <c r="JEE825" s="200"/>
      <c r="JEF825" s="200"/>
      <c r="JEG825" s="200"/>
      <c r="JEH825" s="200"/>
      <c r="JEI825" s="200"/>
      <c r="JEJ825" s="200"/>
      <c r="JEK825" s="200"/>
      <c r="JEL825" s="200"/>
      <c r="JEM825" s="200"/>
      <c r="JEN825" s="200"/>
      <c r="JEO825" s="200"/>
      <c r="JEP825" s="200"/>
      <c r="JEQ825" s="200"/>
      <c r="JER825" s="200"/>
      <c r="JES825" s="200"/>
      <c r="JET825" s="200"/>
      <c r="JEU825" s="200"/>
      <c r="JEV825" s="200"/>
      <c r="JEW825" s="200"/>
      <c r="JEX825" s="200"/>
      <c r="JEY825" s="200"/>
      <c r="JEZ825" s="200"/>
      <c r="JFA825" s="200"/>
      <c r="JFB825" s="200"/>
      <c r="JFC825" s="200"/>
      <c r="JFD825" s="200"/>
      <c r="JFE825" s="200"/>
      <c r="JFF825" s="200"/>
      <c r="JFG825" s="200"/>
      <c r="JFH825" s="200"/>
      <c r="JFI825" s="200"/>
      <c r="JFJ825" s="200"/>
      <c r="JFK825" s="200"/>
      <c r="JFL825" s="200"/>
      <c r="JFM825" s="200"/>
      <c r="JFN825" s="200"/>
      <c r="JFO825" s="200"/>
      <c r="JFP825" s="200"/>
      <c r="JFQ825" s="200"/>
      <c r="JFR825" s="200"/>
      <c r="JFS825" s="200"/>
      <c r="JFT825" s="200"/>
      <c r="JFU825" s="200"/>
      <c r="JFV825" s="200"/>
      <c r="JFW825" s="200"/>
      <c r="JFX825" s="200"/>
      <c r="JFY825" s="200"/>
      <c r="JFZ825" s="200"/>
      <c r="JGA825" s="200"/>
      <c r="JGB825" s="200"/>
      <c r="JGC825" s="200"/>
      <c r="JGD825" s="200"/>
      <c r="JGE825" s="200"/>
      <c r="JGF825" s="200"/>
      <c r="JGG825" s="200"/>
      <c r="JGH825" s="200"/>
      <c r="JGI825" s="200"/>
      <c r="JGJ825" s="200"/>
      <c r="JGK825" s="200"/>
      <c r="JGL825" s="200"/>
      <c r="JGM825" s="200"/>
      <c r="JGN825" s="200"/>
      <c r="JGO825" s="200"/>
      <c r="JGP825" s="200"/>
      <c r="JGQ825" s="200"/>
      <c r="JGR825" s="200"/>
      <c r="JGS825" s="200"/>
      <c r="JGT825" s="200"/>
      <c r="JGU825" s="200"/>
      <c r="JGV825" s="200"/>
      <c r="JGW825" s="200"/>
      <c r="JGX825" s="200"/>
      <c r="JGY825" s="200"/>
      <c r="JGZ825" s="200"/>
      <c r="JHA825" s="200"/>
      <c r="JHB825" s="200"/>
      <c r="JHC825" s="200"/>
      <c r="JHD825" s="200"/>
      <c r="JHE825" s="200"/>
      <c r="JHF825" s="200"/>
      <c r="JHG825" s="200"/>
      <c r="JHH825" s="200"/>
      <c r="JHI825" s="200"/>
      <c r="JHJ825" s="200"/>
      <c r="JHK825" s="200"/>
      <c r="JHL825" s="200"/>
      <c r="JHM825" s="200"/>
      <c r="JHN825" s="200"/>
      <c r="JHO825" s="200"/>
      <c r="JHP825" s="200"/>
      <c r="JHQ825" s="200"/>
      <c r="JHR825" s="200"/>
      <c r="JHS825" s="200"/>
      <c r="JHT825" s="200"/>
      <c r="JHU825" s="200"/>
      <c r="JHV825" s="200"/>
      <c r="JHW825" s="200"/>
      <c r="JHX825" s="200"/>
      <c r="JHY825" s="200"/>
      <c r="JHZ825" s="200"/>
      <c r="JIA825" s="200"/>
      <c r="JIB825" s="200"/>
      <c r="JIC825" s="200"/>
      <c r="JID825" s="200"/>
      <c r="JIE825" s="200"/>
      <c r="JIF825" s="200"/>
      <c r="JIG825" s="200"/>
      <c r="JIH825" s="200"/>
      <c r="JII825" s="200"/>
      <c r="JIJ825" s="200"/>
      <c r="JIK825" s="200"/>
      <c r="JIL825" s="200"/>
      <c r="JIM825" s="200"/>
      <c r="JIN825" s="200"/>
      <c r="JIO825" s="200"/>
      <c r="JIP825" s="200"/>
      <c r="JIQ825" s="200"/>
      <c r="JIR825" s="200"/>
      <c r="JIS825" s="200"/>
      <c r="JIT825" s="200"/>
      <c r="JIU825" s="200"/>
      <c r="JIV825" s="200"/>
      <c r="JIW825" s="200"/>
      <c r="JIX825" s="200"/>
      <c r="JIY825" s="200"/>
      <c r="JIZ825" s="200"/>
      <c r="JJA825" s="200"/>
      <c r="JJB825" s="200"/>
      <c r="JJC825" s="200"/>
      <c r="JJD825" s="200"/>
      <c r="JJE825" s="200"/>
      <c r="JJF825" s="200"/>
      <c r="JJG825" s="200"/>
      <c r="JJH825" s="200"/>
      <c r="JJI825" s="200"/>
      <c r="JJJ825" s="200"/>
      <c r="JJK825" s="200"/>
      <c r="JJL825" s="200"/>
      <c r="JJM825" s="200"/>
      <c r="JJN825" s="200"/>
      <c r="JJO825" s="200"/>
      <c r="JJP825" s="200"/>
      <c r="JJQ825" s="200"/>
      <c r="JJR825" s="200"/>
      <c r="JJS825" s="200"/>
      <c r="JJT825" s="200"/>
      <c r="JJU825" s="200"/>
      <c r="JJV825" s="200"/>
      <c r="JJW825" s="200"/>
      <c r="JJX825" s="200"/>
      <c r="JJY825" s="200"/>
      <c r="JJZ825" s="200"/>
      <c r="JKA825" s="200"/>
      <c r="JKB825" s="200"/>
      <c r="JKC825" s="200"/>
      <c r="JKD825" s="200"/>
      <c r="JKE825" s="200"/>
      <c r="JKF825" s="200"/>
      <c r="JKG825" s="200"/>
      <c r="JKH825" s="200"/>
      <c r="JKI825" s="200"/>
      <c r="JKJ825" s="200"/>
      <c r="JKK825" s="200"/>
      <c r="JKL825" s="200"/>
      <c r="JKM825" s="200"/>
      <c r="JKN825" s="200"/>
      <c r="JKO825" s="200"/>
      <c r="JKP825" s="200"/>
      <c r="JKQ825" s="200"/>
      <c r="JKR825" s="200"/>
      <c r="JKS825" s="200"/>
      <c r="JKT825" s="200"/>
      <c r="JKU825" s="200"/>
      <c r="JKV825" s="200"/>
      <c r="JKW825" s="200"/>
      <c r="JKX825" s="200"/>
      <c r="JKY825" s="200"/>
      <c r="JKZ825" s="200"/>
      <c r="JLA825" s="200"/>
      <c r="JLB825" s="200"/>
      <c r="JLC825" s="200"/>
      <c r="JLD825" s="200"/>
      <c r="JLE825" s="200"/>
      <c r="JLF825" s="200"/>
      <c r="JLG825" s="200"/>
      <c r="JLH825" s="200"/>
      <c r="JLI825" s="200"/>
      <c r="JLJ825" s="200"/>
      <c r="JLK825" s="200"/>
      <c r="JLL825" s="200"/>
      <c r="JLM825" s="200"/>
      <c r="JLN825" s="200"/>
      <c r="JLO825" s="200"/>
      <c r="JLP825" s="200"/>
      <c r="JLQ825" s="200"/>
      <c r="JLR825" s="200"/>
      <c r="JLS825" s="200"/>
      <c r="JLT825" s="200"/>
      <c r="JLU825" s="200"/>
      <c r="JLV825" s="200"/>
      <c r="JLW825" s="200"/>
      <c r="JLX825" s="200"/>
      <c r="JLY825" s="200"/>
      <c r="JLZ825" s="200"/>
      <c r="JMA825" s="200"/>
      <c r="JMB825" s="200"/>
      <c r="JMC825" s="200"/>
      <c r="JMD825" s="200"/>
      <c r="JME825" s="200"/>
      <c r="JMF825" s="200"/>
      <c r="JMG825" s="200"/>
      <c r="JMH825" s="200"/>
      <c r="JMI825" s="200"/>
      <c r="JMJ825" s="200"/>
      <c r="JMK825" s="200"/>
      <c r="JML825" s="200"/>
      <c r="JMM825" s="200"/>
      <c r="JMN825" s="200"/>
      <c r="JMO825" s="200"/>
      <c r="JMP825" s="200"/>
      <c r="JMQ825" s="200"/>
      <c r="JMR825" s="200"/>
      <c r="JMS825" s="200"/>
      <c r="JMT825" s="200"/>
      <c r="JMU825" s="200"/>
      <c r="JMV825" s="200"/>
      <c r="JMW825" s="200"/>
      <c r="JMX825" s="200"/>
      <c r="JMY825" s="200"/>
      <c r="JMZ825" s="200"/>
      <c r="JNA825" s="200"/>
      <c r="JNB825" s="200"/>
      <c r="JNC825" s="200"/>
      <c r="JND825" s="200"/>
      <c r="JNE825" s="200"/>
      <c r="JNF825" s="200"/>
      <c r="JNG825" s="200"/>
      <c r="JNH825" s="200"/>
      <c r="JNI825" s="200"/>
      <c r="JNJ825" s="200"/>
      <c r="JNK825" s="200"/>
      <c r="JNL825" s="200"/>
      <c r="JNM825" s="200"/>
      <c r="JNN825" s="200"/>
      <c r="JNO825" s="200"/>
      <c r="JNP825" s="200"/>
      <c r="JNQ825" s="200"/>
      <c r="JNR825" s="200"/>
      <c r="JNS825" s="200"/>
      <c r="JNT825" s="200"/>
      <c r="JNU825" s="200"/>
      <c r="JNV825" s="200"/>
      <c r="JNW825" s="200"/>
      <c r="JNX825" s="200"/>
      <c r="JNY825" s="200"/>
      <c r="JNZ825" s="200"/>
      <c r="JOA825" s="200"/>
      <c r="JOB825" s="200"/>
      <c r="JOC825" s="200"/>
      <c r="JOD825" s="200"/>
      <c r="JOE825" s="200"/>
      <c r="JOF825" s="200"/>
      <c r="JOG825" s="200"/>
      <c r="JOH825" s="200"/>
      <c r="JOI825" s="200"/>
      <c r="JOJ825" s="200"/>
      <c r="JOK825" s="200"/>
      <c r="JOL825" s="200"/>
      <c r="JOM825" s="200"/>
      <c r="JON825" s="200"/>
      <c r="JOO825" s="200"/>
      <c r="JOP825" s="200"/>
      <c r="JOQ825" s="200"/>
      <c r="JOR825" s="200"/>
      <c r="JOS825" s="200"/>
      <c r="JOT825" s="200"/>
      <c r="JOU825" s="200"/>
      <c r="JOV825" s="200"/>
      <c r="JOW825" s="200"/>
      <c r="JOX825" s="200"/>
      <c r="JOY825" s="200"/>
      <c r="JOZ825" s="200"/>
      <c r="JPA825" s="200"/>
      <c r="JPB825" s="200"/>
      <c r="JPC825" s="200"/>
      <c r="JPD825" s="200"/>
      <c r="JPE825" s="200"/>
      <c r="JPF825" s="200"/>
      <c r="JPG825" s="200"/>
      <c r="JPH825" s="200"/>
      <c r="JPI825" s="200"/>
      <c r="JPJ825" s="200"/>
      <c r="JPK825" s="200"/>
      <c r="JPL825" s="200"/>
      <c r="JPM825" s="200"/>
      <c r="JPN825" s="200"/>
      <c r="JPO825" s="200"/>
      <c r="JPP825" s="200"/>
      <c r="JPQ825" s="200"/>
      <c r="JPR825" s="200"/>
      <c r="JPS825" s="200"/>
      <c r="JPT825" s="200"/>
      <c r="JPU825" s="200"/>
      <c r="JPV825" s="200"/>
      <c r="JPW825" s="200"/>
      <c r="JPX825" s="200"/>
      <c r="JPY825" s="200"/>
      <c r="JPZ825" s="200"/>
      <c r="JQA825" s="200"/>
      <c r="JQB825" s="200"/>
      <c r="JQC825" s="200"/>
      <c r="JQD825" s="200"/>
      <c r="JQE825" s="200"/>
      <c r="JQF825" s="200"/>
      <c r="JQG825" s="200"/>
      <c r="JQH825" s="200"/>
      <c r="JQI825" s="200"/>
      <c r="JQJ825" s="200"/>
      <c r="JQK825" s="200"/>
      <c r="JQL825" s="200"/>
      <c r="JQM825" s="200"/>
      <c r="JQN825" s="200"/>
      <c r="JQO825" s="200"/>
      <c r="JQP825" s="200"/>
      <c r="JQQ825" s="200"/>
      <c r="JQR825" s="200"/>
      <c r="JQS825" s="200"/>
      <c r="JQT825" s="200"/>
      <c r="JQU825" s="200"/>
      <c r="JQV825" s="200"/>
      <c r="JQW825" s="200"/>
      <c r="JQX825" s="200"/>
      <c r="JQY825" s="200"/>
      <c r="JQZ825" s="200"/>
      <c r="JRA825" s="200"/>
      <c r="JRB825" s="200"/>
      <c r="JRC825" s="200"/>
      <c r="JRD825" s="200"/>
      <c r="JRE825" s="200"/>
      <c r="JRF825" s="200"/>
      <c r="JRG825" s="200"/>
      <c r="JRH825" s="200"/>
      <c r="JRI825" s="200"/>
      <c r="JRJ825" s="200"/>
      <c r="JRK825" s="200"/>
      <c r="JRL825" s="200"/>
      <c r="JRM825" s="200"/>
      <c r="JRN825" s="200"/>
      <c r="JRO825" s="200"/>
      <c r="JRP825" s="200"/>
      <c r="JRQ825" s="200"/>
      <c r="JRR825" s="200"/>
      <c r="JRS825" s="200"/>
      <c r="JRT825" s="200"/>
      <c r="JRU825" s="200"/>
      <c r="JRV825" s="200"/>
      <c r="JRW825" s="200"/>
      <c r="JRX825" s="200"/>
      <c r="JRY825" s="200"/>
      <c r="JRZ825" s="200"/>
      <c r="JSA825" s="200"/>
      <c r="JSB825" s="200"/>
      <c r="JSC825" s="200"/>
      <c r="JSD825" s="200"/>
      <c r="JSE825" s="200"/>
      <c r="JSF825" s="200"/>
      <c r="JSG825" s="200"/>
      <c r="JSH825" s="200"/>
      <c r="JSI825" s="200"/>
      <c r="JSJ825" s="200"/>
      <c r="JSK825" s="200"/>
      <c r="JSL825" s="200"/>
      <c r="JSM825" s="200"/>
      <c r="JSN825" s="200"/>
      <c r="JSO825" s="200"/>
      <c r="JSP825" s="200"/>
      <c r="JSQ825" s="200"/>
      <c r="JSR825" s="200"/>
      <c r="JSS825" s="200"/>
      <c r="JST825" s="200"/>
      <c r="JSU825" s="200"/>
      <c r="JSV825" s="200"/>
      <c r="JSW825" s="200"/>
      <c r="JSX825" s="200"/>
      <c r="JSY825" s="200"/>
      <c r="JSZ825" s="200"/>
      <c r="JTA825" s="200"/>
      <c r="JTB825" s="200"/>
      <c r="JTC825" s="200"/>
      <c r="JTD825" s="200"/>
      <c r="JTE825" s="200"/>
      <c r="JTF825" s="200"/>
      <c r="JTG825" s="200"/>
      <c r="JTH825" s="200"/>
      <c r="JTI825" s="200"/>
      <c r="JTJ825" s="200"/>
      <c r="JTK825" s="200"/>
      <c r="JTL825" s="200"/>
      <c r="JTM825" s="200"/>
      <c r="JTN825" s="200"/>
      <c r="JTO825" s="200"/>
      <c r="JTP825" s="200"/>
      <c r="JTQ825" s="200"/>
      <c r="JTR825" s="200"/>
      <c r="JTS825" s="200"/>
      <c r="JTT825" s="200"/>
      <c r="JTU825" s="200"/>
      <c r="JTV825" s="200"/>
      <c r="JTW825" s="200"/>
      <c r="JTX825" s="200"/>
      <c r="JTY825" s="200"/>
      <c r="JTZ825" s="200"/>
      <c r="JUA825" s="200"/>
      <c r="JUB825" s="200"/>
      <c r="JUC825" s="200"/>
      <c r="JUD825" s="200"/>
      <c r="JUE825" s="200"/>
      <c r="JUF825" s="200"/>
      <c r="JUG825" s="200"/>
      <c r="JUH825" s="200"/>
      <c r="JUI825" s="200"/>
      <c r="JUJ825" s="200"/>
      <c r="JUK825" s="200"/>
      <c r="JUL825" s="200"/>
      <c r="JUM825" s="200"/>
      <c r="JUN825" s="200"/>
      <c r="JUO825" s="200"/>
      <c r="JUP825" s="200"/>
      <c r="JUQ825" s="200"/>
      <c r="JUR825" s="200"/>
      <c r="JUS825" s="200"/>
      <c r="JUT825" s="200"/>
      <c r="JUU825" s="200"/>
      <c r="JUV825" s="200"/>
      <c r="JUW825" s="200"/>
      <c r="JUX825" s="200"/>
      <c r="JUY825" s="200"/>
      <c r="JUZ825" s="200"/>
      <c r="JVA825" s="200"/>
      <c r="JVB825" s="200"/>
      <c r="JVC825" s="200"/>
      <c r="JVD825" s="200"/>
      <c r="JVE825" s="200"/>
      <c r="JVF825" s="200"/>
      <c r="JVG825" s="200"/>
      <c r="JVH825" s="200"/>
      <c r="JVI825" s="200"/>
      <c r="JVJ825" s="200"/>
      <c r="JVK825" s="200"/>
      <c r="JVL825" s="200"/>
      <c r="JVM825" s="200"/>
      <c r="JVN825" s="200"/>
      <c r="JVO825" s="200"/>
      <c r="JVP825" s="200"/>
      <c r="JVQ825" s="200"/>
      <c r="JVR825" s="200"/>
      <c r="JVS825" s="200"/>
      <c r="JVT825" s="200"/>
      <c r="JVU825" s="200"/>
      <c r="JVV825" s="200"/>
      <c r="JVW825" s="200"/>
      <c r="JVX825" s="200"/>
      <c r="JVY825" s="200"/>
      <c r="JVZ825" s="200"/>
      <c r="JWA825" s="200"/>
      <c r="JWB825" s="200"/>
      <c r="JWC825" s="200"/>
      <c r="JWD825" s="200"/>
      <c r="JWE825" s="200"/>
      <c r="JWF825" s="200"/>
      <c r="JWG825" s="200"/>
      <c r="JWH825" s="200"/>
      <c r="JWI825" s="200"/>
      <c r="JWJ825" s="200"/>
      <c r="JWK825" s="200"/>
      <c r="JWL825" s="200"/>
      <c r="JWM825" s="200"/>
      <c r="JWN825" s="200"/>
      <c r="JWO825" s="200"/>
      <c r="JWP825" s="200"/>
      <c r="JWQ825" s="200"/>
      <c r="JWR825" s="200"/>
      <c r="JWS825" s="200"/>
      <c r="JWT825" s="200"/>
      <c r="JWU825" s="200"/>
      <c r="JWV825" s="200"/>
      <c r="JWW825" s="200"/>
      <c r="JWX825" s="200"/>
      <c r="JWY825" s="200"/>
      <c r="JWZ825" s="200"/>
      <c r="JXA825" s="200"/>
      <c r="JXB825" s="200"/>
      <c r="JXC825" s="200"/>
      <c r="JXD825" s="200"/>
      <c r="JXE825" s="200"/>
      <c r="JXF825" s="200"/>
      <c r="JXG825" s="200"/>
      <c r="JXH825" s="200"/>
      <c r="JXI825" s="200"/>
      <c r="JXJ825" s="200"/>
      <c r="JXK825" s="200"/>
      <c r="JXL825" s="200"/>
      <c r="JXM825" s="200"/>
      <c r="JXN825" s="200"/>
      <c r="JXO825" s="200"/>
      <c r="JXP825" s="200"/>
      <c r="JXQ825" s="200"/>
      <c r="JXR825" s="200"/>
      <c r="JXS825" s="200"/>
      <c r="JXT825" s="200"/>
      <c r="JXU825" s="200"/>
      <c r="JXV825" s="200"/>
      <c r="JXW825" s="200"/>
      <c r="JXX825" s="200"/>
      <c r="JXY825" s="200"/>
      <c r="JXZ825" s="200"/>
      <c r="JYA825" s="200"/>
      <c r="JYB825" s="200"/>
      <c r="JYC825" s="200"/>
      <c r="JYD825" s="200"/>
      <c r="JYE825" s="200"/>
      <c r="JYF825" s="200"/>
      <c r="JYG825" s="200"/>
      <c r="JYH825" s="200"/>
      <c r="JYI825" s="200"/>
      <c r="JYJ825" s="200"/>
      <c r="JYK825" s="200"/>
      <c r="JYL825" s="200"/>
      <c r="JYM825" s="200"/>
      <c r="JYN825" s="200"/>
      <c r="JYO825" s="200"/>
      <c r="JYP825" s="200"/>
      <c r="JYQ825" s="200"/>
      <c r="JYR825" s="200"/>
      <c r="JYS825" s="200"/>
      <c r="JYT825" s="200"/>
      <c r="JYU825" s="200"/>
      <c r="JYV825" s="200"/>
      <c r="JYW825" s="200"/>
      <c r="JYX825" s="200"/>
      <c r="JYY825" s="200"/>
      <c r="JYZ825" s="200"/>
      <c r="JZA825" s="200"/>
      <c r="JZB825" s="200"/>
      <c r="JZC825" s="200"/>
      <c r="JZD825" s="200"/>
      <c r="JZE825" s="200"/>
      <c r="JZF825" s="200"/>
      <c r="JZG825" s="200"/>
      <c r="JZH825" s="200"/>
      <c r="JZI825" s="200"/>
      <c r="JZJ825" s="200"/>
      <c r="JZK825" s="200"/>
      <c r="JZL825" s="200"/>
      <c r="JZM825" s="200"/>
      <c r="JZN825" s="200"/>
      <c r="JZO825" s="200"/>
      <c r="JZP825" s="200"/>
      <c r="JZQ825" s="200"/>
      <c r="JZR825" s="200"/>
      <c r="JZS825" s="200"/>
      <c r="JZT825" s="200"/>
      <c r="JZU825" s="200"/>
      <c r="JZV825" s="200"/>
      <c r="JZW825" s="200"/>
      <c r="JZX825" s="200"/>
      <c r="JZY825" s="200"/>
      <c r="JZZ825" s="200"/>
      <c r="KAA825" s="200"/>
      <c r="KAB825" s="200"/>
      <c r="KAC825" s="200"/>
      <c r="KAD825" s="200"/>
      <c r="KAE825" s="200"/>
      <c r="KAF825" s="200"/>
      <c r="KAG825" s="200"/>
      <c r="KAH825" s="200"/>
      <c r="KAI825" s="200"/>
      <c r="KAJ825" s="200"/>
      <c r="KAK825" s="200"/>
      <c r="KAL825" s="200"/>
      <c r="KAM825" s="200"/>
      <c r="KAN825" s="200"/>
      <c r="KAO825" s="200"/>
      <c r="KAP825" s="200"/>
      <c r="KAQ825" s="200"/>
      <c r="KAR825" s="200"/>
      <c r="KAS825" s="200"/>
      <c r="KAT825" s="200"/>
      <c r="KAU825" s="200"/>
      <c r="KAV825" s="200"/>
      <c r="KAW825" s="200"/>
      <c r="KAX825" s="200"/>
      <c r="KAY825" s="200"/>
      <c r="KAZ825" s="200"/>
      <c r="KBA825" s="200"/>
      <c r="KBB825" s="200"/>
      <c r="KBC825" s="200"/>
      <c r="KBD825" s="200"/>
      <c r="KBE825" s="200"/>
      <c r="KBF825" s="200"/>
      <c r="KBG825" s="200"/>
      <c r="KBH825" s="200"/>
      <c r="KBI825" s="200"/>
      <c r="KBJ825" s="200"/>
      <c r="KBK825" s="200"/>
      <c r="KBL825" s="200"/>
      <c r="KBM825" s="200"/>
      <c r="KBN825" s="200"/>
      <c r="KBO825" s="200"/>
      <c r="KBP825" s="200"/>
      <c r="KBQ825" s="200"/>
      <c r="KBR825" s="200"/>
      <c r="KBS825" s="200"/>
      <c r="KBT825" s="200"/>
      <c r="KBU825" s="200"/>
      <c r="KBV825" s="200"/>
      <c r="KBW825" s="200"/>
      <c r="KBX825" s="200"/>
      <c r="KBY825" s="200"/>
      <c r="KBZ825" s="200"/>
      <c r="KCA825" s="200"/>
      <c r="KCB825" s="200"/>
      <c r="KCC825" s="200"/>
      <c r="KCD825" s="200"/>
      <c r="KCE825" s="200"/>
      <c r="KCF825" s="200"/>
      <c r="KCG825" s="200"/>
      <c r="KCH825" s="200"/>
      <c r="KCI825" s="200"/>
      <c r="KCJ825" s="200"/>
      <c r="KCK825" s="200"/>
      <c r="KCL825" s="200"/>
      <c r="KCM825" s="200"/>
      <c r="KCN825" s="200"/>
      <c r="KCO825" s="200"/>
      <c r="KCP825" s="200"/>
      <c r="KCQ825" s="200"/>
      <c r="KCR825" s="200"/>
      <c r="KCS825" s="200"/>
      <c r="KCT825" s="200"/>
      <c r="KCU825" s="200"/>
      <c r="KCV825" s="200"/>
      <c r="KCW825" s="200"/>
      <c r="KCX825" s="200"/>
      <c r="KCY825" s="200"/>
      <c r="KCZ825" s="200"/>
      <c r="KDA825" s="200"/>
      <c r="KDB825" s="200"/>
      <c r="KDC825" s="200"/>
      <c r="KDD825" s="200"/>
      <c r="KDE825" s="200"/>
      <c r="KDF825" s="200"/>
      <c r="KDG825" s="200"/>
      <c r="KDH825" s="200"/>
      <c r="KDI825" s="200"/>
      <c r="KDJ825" s="200"/>
      <c r="KDK825" s="200"/>
      <c r="KDL825" s="200"/>
      <c r="KDM825" s="200"/>
      <c r="KDN825" s="200"/>
      <c r="KDO825" s="200"/>
      <c r="KDP825" s="200"/>
      <c r="KDQ825" s="200"/>
      <c r="KDR825" s="200"/>
      <c r="KDS825" s="200"/>
      <c r="KDT825" s="200"/>
      <c r="KDU825" s="200"/>
      <c r="KDV825" s="200"/>
      <c r="KDW825" s="200"/>
      <c r="KDX825" s="200"/>
      <c r="KDY825" s="200"/>
      <c r="KDZ825" s="200"/>
      <c r="KEA825" s="200"/>
      <c r="KEB825" s="200"/>
      <c r="KEC825" s="200"/>
      <c r="KED825" s="200"/>
      <c r="KEE825" s="200"/>
      <c r="KEF825" s="200"/>
      <c r="KEG825" s="200"/>
      <c r="KEH825" s="200"/>
      <c r="KEI825" s="200"/>
      <c r="KEJ825" s="200"/>
      <c r="KEK825" s="200"/>
      <c r="KEL825" s="200"/>
      <c r="KEM825" s="200"/>
      <c r="KEN825" s="200"/>
      <c r="KEO825" s="200"/>
      <c r="KEP825" s="200"/>
      <c r="KEQ825" s="200"/>
      <c r="KER825" s="200"/>
      <c r="KES825" s="200"/>
      <c r="KET825" s="200"/>
      <c r="KEU825" s="200"/>
      <c r="KEV825" s="200"/>
      <c r="KEW825" s="200"/>
      <c r="KEX825" s="200"/>
      <c r="KEY825" s="200"/>
      <c r="KEZ825" s="200"/>
      <c r="KFA825" s="200"/>
      <c r="KFB825" s="200"/>
      <c r="KFC825" s="200"/>
      <c r="KFD825" s="200"/>
      <c r="KFE825" s="200"/>
      <c r="KFF825" s="200"/>
      <c r="KFG825" s="200"/>
      <c r="KFH825" s="200"/>
      <c r="KFI825" s="200"/>
      <c r="KFJ825" s="200"/>
      <c r="KFK825" s="200"/>
      <c r="KFL825" s="200"/>
      <c r="KFM825" s="200"/>
      <c r="KFN825" s="200"/>
      <c r="KFO825" s="200"/>
      <c r="KFP825" s="200"/>
      <c r="KFQ825" s="200"/>
      <c r="KFR825" s="200"/>
      <c r="KFS825" s="200"/>
      <c r="KFT825" s="200"/>
      <c r="KFU825" s="200"/>
      <c r="KFV825" s="200"/>
      <c r="KFW825" s="200"/>
      <c r="KFX825" s="200"/>
      <c r="KFY825" s="200"/>
      <c r="KFZ825" s="200"/>
      <c r="KGA825" s="200"/>
      <c r="KGB825" s="200"/>
      <c r="KGC825" s="200"/>
      <c r="KGD825" s="200"/>
      <c r="KGE825" s="200"/>
      <c r="KGF825" s="200"/>
      <c r="KGG825" s="200"/>
      <c r="KGH825" s="200"/>
      <c r="KGI825" s="200"/>
      <c r="KGJ825" s="200"/>
      <c r="KGK825" s="200"/>
      <c r="KGL825" s="200"/>
      <c r="KGM825" s="200"/>
      <c r="KGN825" s="200"/>
      <c r="KGO825" s="200"/>
      <c r="KGP825" s="200"/>
      <c r="KGQ825" s="200"/>
      <c r="KGR825" s="200"/>
      <c r="KGS825" s="200"/>
      <c r="KGT825" s="200"/>
      <c r="KGU825" s="200"/>
      <c r="KGV825" s="200"/>
      <c r="KGW825" s="200"/>
      <c r="KGX825" s="200"/>
      <c r="KGY825" s="200"/>
      <c r="KGZ825" s="200"/>
      <c r="KHA825" s="200"/>
      <c r="KHB825" s="200"/>
      <c r="KHC825" s="200"/>
      <c r="KHD825" s="200"/>
      <c r="KHE825" s="200"/>
      <c r="KHF825" s="200"/>
      <c r="KHG825" s="200"/>
      <c r="KHH825" s="200"/>
      <c r="KHI825" s="200"/>
      <c r="KHJ825" s="200"/>
      <c r="KHK825" s="200"/>
      <c r="KHL825" s="200"/>
      <c r="KHM825" s="200"/>
      <c r="KHN825" s="200"/>
      <c r="KHO825" s="200"/>
      <c r="KHP825" s="200"/>
      <c r="KHQ825" s="200"/>
      <c r="KHR825" s="200"/>
      <c r="KHS825" s="200"/>
      <c r="KHT825" s="200"/>
      <c r="KHU825" s="200"/>
      <c r="KHV825" s="200"/>
      <c r="KHW825" s="200"/>
      <c r="KHX825" s="200"/>
      <c r="KHY825" s="200"/>
      <c r="KHZ825" s="200"/>
      <c r="KIA825" s="200"/>
      <c r="KIB825" s="200"/>
      <c r="KIC825" s="200"/>
      <c r="KID825" s="200"/>
      <c r="KIE825" s="200"/>
      <c r="KIF825" s="200"/>
      <c r="KIG825" s="200"/>
      <c r="KIH825" s="200"/>
      <c r="KII825" s="200"/>
      <c r="KIJ825" s="200"/>
      <c r="KIK825" s="200"/>
      <c r="KIL825" s="200"/>
      <c r="KIM825" s="200"/>
      <c r="KIN825" s="200"/>
      <c r="KIO825" s="200"/>
      <c r="KIP825" s="200"/>
      <c r="KIQ825" s="200"/>
      <c r="KIR825" s="200"/>
      <c r="KIS825" s="200"/>
      <c r="KIT825" s="200"/>
      <c r="KIU825" s="200"/>
      <c r="KIV825" s="200"/>
      <c r="KIW825" s="200"/>
      <c r="KIX825" s="200"/>
      <c r="KIY825" s="200"/>
      <c r="KIZ825" s="200"/>
      <c r="KJA825" s="200"/>
      <c r="KJB825" s="200"/>
      <c r="KJC825" s="200"/>
      <c r="KJD825" s="200"/>
      <c r="KJE825" s="200"/>
      <c r="KJF825" s="200"/>
      <c r="KJG825" s="200"/>
      <c r="KJH825" s="200"/>
      <c r="KJI825" s="200"/>
      <c r="KJJ825" s="200"/>
      <c r="KJK825" s="200"/>
      <c r="KJL825" s="200"/>
      <c r="KJM825" s="200"/>
      <c r="KJN825" s="200"/>
      <c r="KJO825" s="200"/>
      <c r="KJP825" s="200"/>
      <c r="KJQ825" s="200"/>
      <c r="KJR825" s="200"/>
      <c r="KJS825" s="200"/>
      <c r="KJT825" s="200"/>
      <c r="KJU825" s="200"/>
      <c r="KJV825" s="200"/>
      <c r="KJW825" s="200"/>
      <c r="KJX825" s="200"/>
      <c r="KJY825" s="200"/>
      <c r="KJZ825" s="200"/>
      <c r="KKA825" s="200"/>
      <c r="KKB825" s="200"/>
      <c r="KKC825" s="200"/>
      <c r="KKD825" s="200"/>
      <c r="KKE825" s="200"/>
      <c r="KKF825" s="200"/>
      <c r="KKG825" s="200"/>
      <c r="KKH825" s="200"/>
      <c r="KKI825" s="200"/>
      <c r="KKJ825" s="200"/>
      <c r="KKK825" s="200"/>
      <c r="KKL825" s="200"/>
      <c r="KKM825" s="200"/>
      <c r="KKN825" s="200"/>
      <c r="KKO825" s="200"/>
      <c r="KKP825" s="200"/>
      <c r="KKQ825" s="200"/>
      <c r="KKR825" s="200"/>
      <c r="KKS825" s="200"/>
      <c r="KKT825" s="200"/>
      <c r="KKU825" s="200"/>
      <c r="KKV825" s="200"/>
      <c r="KKW825" s="200"/>
      <c r="KKX825" s="200"/>
      <c r="KKY825" s="200"/>
      <c r="KKZ825" s="200"/>
      <c r="KLA825" s="200"/>
      <c r="KLB825" s="200"/>
      <c r="KLC825" s="200"/>
      <c r="KLD825" s="200"/>
      <c r="KLE825" s="200"/>
      <c r="KLF825" s="200"/>
      <c r="KLG825" s="200"/>
      <c r="KLH825" s="200"/>
      <c r="KLI825" s="200"/>
      <c r="KLJ825" s="200"/>
      <c r="KLK825" s="200"/>
      <c r="KLL825" s="200"/>
      <c r="KLM825" s="200"/>
      <c r="KLN825" s="200"/>
      <c r="KLO825" s="200"/>
      <c r="KLP825" s="200"/>
      <c r="KLQ825" s="200"/>
      <c r="KLR825" s="200"/>
      <c r="KLS825" s="200"/>
      <c r="KLT825" s="200"/>
      <c r="KLU825" s="200"/>
      <c r="KLV825" s="200"/>
      <c r="KLW825" s="200"/>
      <c r="KLX825" s="200"/>
      <c r="KLY825" s="200"/>
      <c r="KLZ825" s="200"/>
      <c r="KMA825" s="200"/>
      <c r="KMB825" s="200"/>
      <c r="KMC825" s="200"/>
      <c r="KMD825" s="200"/>
      <c r="KME825" s="200"/>
      <c r="KMF825" s="200"/>
      <c r="KMG825" s="200"/>
      <c r="KMH825" s="200"/>
      <c r="KMI825" s="200"/>
      <c r="KMJ825" s="200"/>
      <c r="KMK825" s="200"/>
      <c r="KML825" s="200"/>
      <c r="KMM825" s="200"/>
      <c r="KMN825" s="200"/>
      <c r="KMO825" s="200"/>
      <c r="KMP825" s="200"/>
      <c r="KMQ825" s="200"/>
      <c r="KMR825" s="200"/>
      <c r="KMS825" s="200"/>
      <c r="KMT825" s="200"/>
      <c r="KMU825" s="200"/>
      <c r="KMV825" s="200"/>
      <c r="KMW825" s="200"/>
      <c r="KMX825" s="200"/>
      <c r="KMY825" s="200"/>
      <c r="KMZ825" s="200"/>
      <c r="KNA825" s="200"/>
      <c r="KNB825" s="200"/>
      <c r="KNC825" s="200"/>
      <c r="KND825" s="200"/>
      <c r="KNE825" s="200"/>
      <c r="KNF825" s="200"/>
      <c r="KNG825" s="200"/>
      <c r="KNH825" s="200"/>
      <c r="KNI825" s="200"/>
      <c r="KNJ825" s="200"/>
      <c r="KNK825" s="200"/>
      <c r="KNL825" s="200"/>
      <c r="KNM825" s="200"/>
      <c r="KNN825" s="200"/>
      <c r="KNO825" s="200"/>
      <c r="KNP825" s="200"/>
      <c r="KNQ825" s="200"/>
      <c r="KNR825" s="200"/>
      <c r="KNS825" s="200"/>
      <c r="KNT825" s="200"/>
      <c r="KNU825" s="200"/>
      <c r="KNV825" s="200"/>
      <c r="KNW825" s="200"/>
      <c r="KNX825" s="200"/>
      <c r="KNY825" s="200"/>
      <c r="KNZ825" s="200"/>
      <c r="KOA825" s="200"/>
      <c r="KOB825" s="200"/>
      <c r="KOC825" s="200"/>
      <c r="KOD825" s="200"/>
      <c r="KOE825" s="200"/>
      <c r="KOF825" s="200"/>
      <c r="KOG825" s="200"/>
      <c r="KOH825" s="200"/>
      <c r="KOI825" s="200"/>
      <c r="KOJ825" s="200"/>
      <c r="KOK825" s="200"/>
      <c r="KOL825" s="200"/>
      <c r="KOM825" s="200"/>
      <c r="KON825" s="200"/>
      <c r="KOO825" s="200"/>
      <c r="KOP825" s="200"/>
      <c r="KOQ825" s="200"/>
      <c r="KOR825" s="200"/>
      <c r="KOS825" s="200"/>
      <c r="KOT825" s="200"/>
      <c r="KOU825" s="200"/>
      <c r="KOV825" s="200"/>
      <c r="KOW825" s="200"/>
      <c r="KOX825" s="200"/>
      <c r="KOY825" s="200"/>
      <c r="KOZ825" s="200"/>
      <c r="KPA825" s="200"/>
      <c r="KPB825" s="200"/>
      <c r="KPC825" s="200"/>
      <c r="KPD825" s="200"/>
      <c r="KPE825" s="200"/>
      <c r="KPF825" s="200"/>
      <c r="KPG825" s="200"/>
      <c r="KPH825" s="200"/>
      <c r="KPI825" s="200"/>
      <c r="KPJ825" s="200"/>
      <c r="KPK825" s="200"/>
      <c r="KPL825" s="200"/>
      <c r="KPM825" s="200"/>
      <c r="KPN825" s="200"/>
      <c r="KPO825" s="200"/>
      <c r="KPP825" s="200"/>
      <c r="KPQ825" s="200"/>
      <c r="KPR825" s="200"/>
      <c r="KPS825" s="200"/>
      <c r="KPT825" s="200"/>
      <c r="KPU825" s="200"/>
      <c r="KPV825" s="200"/>
      <c r="KPW825" s="200"/>
      <c r="KPX825" s="200"/>
      <c r="KPY825" s="200"/>
      <c r="KPZ825" s="200"/>
      <c r="KQA825" s="200"/>
      <c r="KQB825" s="200"/>
      <c r="KQC825" s="200"/>
      <c r="KQD825" s="200"/>
      <c r="KQE825" s="200"/>
      <c r="KQF825" s="200"/>
      <c r="KQG825" s="200"/>
      <c r="KQH825" s="200"/>
      <c r="KQI825" s="200"/>
      <c r="KQJ825" s="200"/>
      <c r="KQK825" s="200"/>
      <c r="KQL825" s="200"/>
      <c r="KQM825" s="200"/>
      <c r="KQN825" s="200"/>
      <c r="KQO825" s="200"/>
      <c r="KQP825" s="200"/>
      <c r="KQQ825" s="200"/>
      <c r="KQR825" s="200"/>
      <c r="KQS825" s="200"/>
      <c r="KQT825" s="200"/>
      <c r="KQU825" s="200"/>
      <c r="KQV825" s="200"/>
      <c r="KQW825" s="200"/>
      <c r="KQX825" s="200"/>
      <c r="KQY825" s="200"/>
      <c r="KQZ825" s="200"/>
      <c r="KRA825" s="200"/>
      <c r="KRB825" s="200"/>
      <c r="KRC825" s="200"/>
      <c r="KRD825" s="200"/>
      <c r="KRE825" s="200"/>
      <c r="KRF825" s="200"/>
      <c r="KRG825" s="200"/>
      <c r="KRH825" s="200"/>
      <c r="KRI825" s="200"/>
      <c r="KRJ825" s="200"/>
      <c r="KRK825" s="200"/>
      <c r="KRL825" s="200"/>
      <c r="KRM825" s="200"/>
      <c r="KRN825" s="200"/>
      <c r="KRO825" s="200"/>
      <c r="KRP825" s="200"/>
      <c r="KRQ825" s="200"/>
      <c r="KRR825" s="200"/>
      <c r="KRS825" s="200"/>
      <c r="KRT825" s="200"/>
      <c r="KRU825" s="200"/>
      <c r="KRV825" s="200"/>
      <c r="KRW825" s="200"/>
      <c r="KRX825" s="200"/>
      <c r="KRY825" s="200"/>
      <c r="KRZ825" s="200"/>
      <c r="KSA825" s="200"/>
      <c r="KSB825" s="200"/>
      <c r="KSC825" s="200"/>
      <c r="KSD825" s="200"/>
      <c r="KSE825" s="200"/>
      <c r="KSF825" s="200"/>
      <c r="KSG825" s="200"/>
      <c r="KSH825" s="200"/>
      <c r="KSI825" s="200"/>
      <c r="KSJ825" s="200"/>
      <c r="KSK825" s="200"/>
      <c r="KSL825" s="200"/>
      <c r="KSM825" s="200"/>
      <c r="KSN825" s="200"/>
      <c r="KSO825" s="200"/>
      <c r="KSP825" s="200"/>
      <c r="KSQ825" s="200"/>
      <c r="KSR825" s="200"/>
      <c r="KSS825" s="200"/>
      <c r="KST825" s="200"/>
      <c r="KSU825" s="200"/>
      <c r="KSV825" s="200"/>
      <c r="KSW825" s="200"/>
      <c r="KSX825" s="200"/>
      <c r="KSY825" s="200"/>
      <c r="KSZ825" s="200"/>
      <c r="KTA825" s="200"/>
      <c r="KTB825" s="200"/>
      <c r="KTC825" s="200"/>
      <c r="KTD825" s="200"/>
      <c r="KTE825" s="200"/>
      <c r="KTF825" s="200"/>
      <c r="KTG825" s="200"/>
      <c r="KTH825" s="200"/>
      <c r="KTI825" s="200"/>
      <c r="KTJ825" s="200"/>
      <c r="KTK825" s="200"/>
      <c r="KTL825" s="200"/>
      <c r="KTM825" s="200"/>
      <c r="KTN825" s="200"/>
      <c r="KTO825" s="200"/>
      <c r="KTP825" s="200"/>
      <c r="KTQ825" s="200"/>
      <c r="KTR825" s="200"/>
      <c r="KTS825" s="200"/>
      <c r="KTT825" s="200"/>
      <c r="KTU825" s="200"/>
      <c r="KTV825" s="200"/>
      <c r="KTW825" s="200"/>
      <c r="KTX825" s="200"/>
      <c r="KTY825" s="200"/>
      <c r="KTZ825" s="200"/>
      <c r="KUA825" s="200"/>
      <c r="KUB825" s="200"/>
      <c r="KUC825" s="200"/>
      <c r="KUD825" s="200"/>
      <c r="KUE825" s="200"/>
      <c r="KUF825" s="200"/>
      <c r="KUG825" s="200"/>
      <c r="KUH825" s="200"/>
      <c r="KUI825" s="200"/>
      <c r="KUJ825" s="200"/>
      <c r="KUK825" s="200"/>
      <c r="KUL825" s="200"/>
      <c r="KUM825" s="200"/>
      <c r="KUN825" s="200"/>
      <c r="KUO825" s="200"/>
      <c r="KUP825" s="200"/>
      <c r="KUQ825" s="200"/>
      <c r="KUR825" s="200"/>
      <c r="KUS825" s="200"/>
      <c r="KUT825" s="200"/>
      <c r="KUU825" s="200"/>
      <c r="KUV825" s="200"/>
      <c r="KUW825" s="200"/>
      <c r="KUX825" s="200"/>
      <c r="KUY825" s="200"/>
      <c r="KUZ825" s="200"/>
      <c r="KVA825" s="200"/>
      <c r="KVB825" s="200"/>
      <c r="KVC825" s="200"/>
      <c r="KVD825" s="200"/>
      <c r="KVE825" s="200"/>
      <c r="KVF825" s="200"/>
      <c r="KVG825" s="200"/>
      <c r="KVH825" s="200"/>
      <c r="KVI825" s="200"/>
      <c r="KVJ825" s="200"/>
      <c r="KVK825" s="200"/>
      <c r="KVL825" s="200"/>
      <c r="KVM825" s="200"/>
      <c r="KVN825" s="200"/>
      <c r="KVO825" s="200"/>
      <c r="KVP825" s="200"/>
      <c r="KVQ825" s="200"/>
      <c r="KVR825" s="200"/>
      <c r="KVS825" s="200"/>
      <c r="KVT825" s="200"/>
      <c r="KVU825" s="200"/>
      <c r="KVV825" s="200"/>
      <c r="KVW825" s="200"/>
      <c r="KVX825" s="200"/>
      <c r="KVY825" s="200"/>
      <c r="KVZ825" s="200"/>
      <c r="KWA825" s="200"/>
      <c r="KWB825" s="200"/>
      <c r="KWC825" s="200"/>
      <c r="KWD825" s="200"/>
      <c r="KWE825" s="200"/>
      <c r="KWF825" s="200"/>
      <c r="KWG825" s="200"/>
      <c r="KWH825" s="200"/>
      <c r="KWI825" s="200"/>
      <c r="KWJ825" s="200"/>
      <c r="KWK825" s="200"/>
      <c r="KWL825" s="200"/>
      <c r="KWM825" s="200"/>
      <c r="KWN825" s="200"/>
      <c r="KWO825" s="200"/>
      <c r="KWP825" s="200"/>
      <c r="KWQ825" s="200"/>
      <c r="KWR825" s="200"/>
      <c r="KWS825" s="200"/>
      <c r="KWT825" s="200"/>
      <c r="KWU825" s="200"/>
      <c r="KWV825" s="200"/>
      <c r="KWW825" s="200"/>
      <c r="KWX825" s="200"/>
      <c r="KWY825" s="200"/>
      <c r="KWZ825" s="200"/>
      <c r="KXA825" s="200"/>
      <c r="KXB825" s="200"/>
      <c r="KXC825" s="200"/>
      <c r="KXD825" s="200"/>
      <c r="KXE825" s="200"/>
      <c r="KXF825" s="200"/>
      <c r="KXG825" s="200"/>
      <c r="KXH825" s="200"/>
      <c r="KXI825" s="200"/>
      <c r="KXJ825" s="200"/>
      <c r="KXK825" s="200"/>
      <c r="KXL825" s="200"/>
      <c r="KXM825" s="200"/>
      <c r="KXN825" s="200"/>
      <c r="KXO825" s="200"/>
      <c r="KXP825" s="200"/>
      <c r="KXQ825" s="200"/>
      <c r="KXR825" s="200"/>
      <c r="KXS825" s="200"/>
      <c r="KXT825" s="200"/>
      <c r="KXU825" s="200"/>
      <c r="KXV825" s="200"/>
      <c r="KXW825" s="200"/>
      <c r="KXX825" s="200"/>
      <c r="KXY825" s="200"/>
      <c r="KXZ825" s="200"/>
      <c r="KYA825" s="200"/>
      <c r="KYB825" s="200"/>
      <c r="KYC825" s="200"/>
      <c r="KYD825" s="200"/>
      <c r="KYE825" s="200"/>
      <c r="KYF825" s="200"/>
      <c r="KYG825" s="200"/>
      <c r="KYH825" s="200"/>
      <c r="KYI825" s="200"/>
      <c r="KYJ825" s="200"/>
      <c r="KYK825" s="200"/>
      <c r="KYL825" s="200"/>
      <c r="KYM825" s="200"/>
      <c r="KYN825" s="200"/>
      <c r="KYO825" s="200"/>
      <c r="KYP825" s="200"/>
      <c r="KYQ825" s="200"/>
      <c r="KYR825" s="200"/>
      <c r="KYS825" s="200"/>
      <c r="KYT825" s="200"/>
      <c r="KYU825" s="200"/>
      <c r="KYV825" s="200"/>
      <c r="KYW825" s="200"/>
      <c r="KYX825" s="200"/>
      <c r="KYY825" s="200"/>
      <c r="KYZ825" s="200"/>
      <c r="KZA825" s="200"/>
      <c r="KZB825" s="200"/>
      <c r="KZC825" s="200"/>
      <c r="KZD825" s="200"/>
      <c r="KZE825" s="200"/>
      <c r="KZF825" s="200"/>
      <c r="KZG825" s="200"/>
      <c r="KZH825" s="200"/>
      <c r="KZI825" s="200"/>
      <c r="KZJ825" s="200"/>
      <c r="KZK825" s="200"/>
      <c r="KZL825" s="200"/>
      <c r="KZM825" s="200"/>
      <c r="KZN825" s="200"/>
      <c r="KZO825" s="200"/>
      <c r="KZP825" s="200"/>
      <c r="KZQ825" s="200"/>
      <c r="KZR825" s="200"/>
      <c r="KZS825" s="200"/>
      <c r="KZT825" s="200"/>
      <c r="KZU825" s="200"/>
      <c r="KZV825" s="200"/>
      <c r="KZW825" s="200"/>
      <c r="KZX825" s="200"/>
      <c r="KZY825" s="200"/>
      <c r="KZZ825" s="200"/>
      <c r="LAA825" s="200"/>
      <c r="LAB825" s="200"/>
      <c r="LAC825" s="200"/>
      <c r="LAD825" s="200"/>
      <c r="LAE825" s="200"/>
      <c r="LAF825" s="200"/>
      <c r="LAG825" s="200"/>
      <c r="LAH825" s="200"/>
      <c r="LAI825" s="200"/>
      <c r="LAJ825" s="200"/>
      <c r="LAK825" s="200"/>
      <c r="LAL825" s="200"/>
      <c r="LAM825" s="200"/>
      <c r="LAN825" s="200"/>
      <c r="LAO825" s="200"/>
      <c r="LAP825" s="200"/>
      <c r="LAQ825" s="200"/>
      <c r="LAR825" s="200"/>
      <c r="LAS825" s="200"/>
      <c r="LAT825" s="200"/>
      <c r="LAU825" s="200"/>
      <c r="LAV825" s="200"/>
      <c r="LAW825" s="200"/>
      <c r="LAX825" s="200"/>
      <c r="LAY825" s="200"/>
      <c r="LAZ825" s="200"/>
      <c r="LBA825" s="200"/>
      <c r="LBB825" s="200"/>
      <c r="LBC825" s="200"/>
      <c r="LBD825" s="200"/>
      <c r="LBE825" s="200"/>
      <c r="LBF825" s="200"/>
      <c r="LBG825" s="200"/>
      <c r="LBH825" s="200"/>
      <c r="LBI825" s="200"/>
      <c r="LBJ825" s="200"/>
      <c r="LBK825" s="200"/>
      <c r="LBL825" s="200"/>
      <c r="LBM825" s="200"/>
      <c r="LBN825" s="200"/>
      <c r="LBO825" s="200"/>
      <c r="LBP825" s="200"/>
      <c r="LBQ825" s="200"/>
      <c r="LBR825" s="200"/>
      <c r="LBS825" s="200"/>
      <c r="LBT825" s="200"/>
      <c r="LBU825" s="200"/>
      <c r="LBV825" s="200"/>
      <c r="LBW825" s="200"/>
      <c r="LBX825" s="200"/>
      <c r="LBY825" s="200"/>
      <c r="LBZ825" s="200"/>
      <c r="LCA825" s="200"/>
      <c r="LCB825" s="200"/>
      <c r="LCC825" s="200"/>
      <c r="LCD825" s="200"/>
      <c r="LCE825" s="200"/>
      <c r="LCF825" s="200"/>
      <c r="LCG825" s="200"/>
      <c r="LCH825" s="200"/>
      <c r="LCI825" s="200"/>
      <c r="LCJ825" s="200"/>
      <c r="LCK825" s="200"/>
      <c r="LCL825" s="200"/>
      <c r="LCM825" s="200"/>
      <c r="LCN825" s="200"/>
      <c r="LCO825" s="200"/>
      <c r="LCP825" s="200"/>
      <c r="LCQ825" s="200"/>
      <c r="LCR825" s="200"/>
      <c r="LCS825" s="200"/>
      <c r="LCT825" s="200"/>
      <c r="LCU825" s="200"/>
      <c r="LCV825" s="200"/>
      <c r="LCW825" s="200"/>
      <c r="LCX825" s="200"/>
      <c r="LCY825" s="200"/>
      <c r="LCZ825" s="200"/>
      <c r="LDA825" s="200"/>
      <c r="LDB825" s="200"/>
      <c r="LDC825" s="200"/>
      <c r="LDD825" s="200"/>
      <c r="LDE825" s="200"/>
      <c r="LDF825" s="200"/>
      <c r="LDG825" s="200"/>
      <c r="LDH825" s="200"/>
      <c r="LDI825" s="200"/>
      <c r="LDJ825" s="200"/>
      <c r="LDK825" s="200"/>
      <c r="LDL825" s="200"/>
      <c r="LDM825" s="200"/>
      <c r="LDN825" s="200"/>
      <c r="LDO825" s="200"/>
      <c r="LDP825" s="200"/>
      <c r="LDQ825" s="200"/>
      <c r="LDR825" s="200"/>
      <c r="LDS825" s="200"/>
      <c r="LDT825" s="200"/>
      <c r="LDU825" s="200"/>
      <c r="LDV825" s="200"/>
      <c r="LDW825" s="200"/>
      <c r="LDX825" s="200"/>
      <c r="LDY825" s="200"/>
      <c r="LDZ825" s="200"/>
      <c r="LEA825" s="200"/>
      <c r="LEB825" s="200"/>
      <c r="LEC825" s="200"/>
      <c r="LED825" s="200"/>
      <c r="LEE825" s="200"/>
      <c r="LEF825" s="200"/>
      <c r="LEG825" s="200"/>
      <c r="LEH825" s="200"/>
      <c r="LEI825" s="200"/>
      <c r="LEJ825" s="200"/>
      <c r="LEK825" s="200"/>
      <c r="LEL825" s="200"/>
      <c r="LEM825" s="200"/>
      <c r="LEN825" s="200"/>
      <c r="LEO825" s="200"/>
      <c r="LEP825" s="200"/>
      <c r="LEQ825" s="200"/>
      <c r="LER825" s="200"/>
      <c r="LES825" s="200"/>
      <c r="LET825" s="200"/>
      <c r="LEU825" s="200"/>
      <c r="LEV825" s="200"/>
      <c r="LEW825" s="200"/>
      <c r="LEX825" s="200"/>
      <c r="LEY825" s="200"/>
      <c r="LEZ825" s="200"/>
      <c r="LFA825" s="200"/>
      <c r="LFB825" s="200"/>
      <c r="LFC825" s="200"/>
      <c r="LFD825" s="200"/>
      <c r="LFE825" s="200"/>
      <c r="LFF825" s="200"/>
      <c r="LFG825" s="200"/>
      <c r="LFH825" s="200"/>
      <c r="LFI825" s="200"/>
      <c r="LFJ825" s="200"/>
      <c r="LFK825" s="200"/>
      <c r="LFL825" s="200"/>
      <c r="LFM825" s="200"/>
      <c r="LFN825" s="200"/>
      <c r="LFO825" s="200"/>
      <c r="LFP825" s="200"/>
      <c r="LFQ825" s="200"/>
      <c r="LFR825" s="200"/>
      <c r="LFS825" s="200"/>
      <c r="LFT825" s="200"/>
      <c r="LFU825" s="200"/>
      <c r="LFV825" s="200"/>
      <c r="LFW825" s="200"/>
      <c r="LFX825" s="200"/>
      <c r="LFY825" s="200"/>
      <c r="LFZ825" s="200"/>
      <c r="LGA825" s="200"/>
      <c r="LGB825" s="200"/>
      <c r="LGC825" s="200"/>
      <c r="LGD825" s="200"/>
      <c r="LGE825" s="200"/>
      <c r="LGF825" s="200"/>
      <c r="LGG825" s="200"/>
      <c r="LGH825" s="200"/>
      <c r="LGI825" s="200"/>
      <c r="LGJ825" s="200"/>
      <c r="LGK825" s="200"/>
      <c r="LGL825" s="200"/>
      <c r="LGM825" s="200"/>
      <c r="LGN825" s="200"/>
      <c r="LGO825" s="200"/>
      <c r="LGP825" s="200"/>
      <c r="LGQ825" s="200"/>
      <c r="LGR825" s="200"/>
      <c r="LGS825" s="200"/>
      <c r="LGT825" s="200"/>
      <c r="LGU825" s="200"/>
      <c r="LGV825" s="200"/>
      <c r="LGW825" s="200"/>
      <c r="LGX825" s="200"/>
      <c r="LGY825" s="200"/>
      <c r="LGZ825" s="200"/>
      <c r="LHA825" s="200"/>
      <c r="LHB825" s="200"/>
      <c r="LHC825" s="200"/>
      <c r="LHD825" s="200"/>
      <c r="LHE825" s="200"/>
      <c r="LHF825" s="200"/>
      <c r="LHG825" s="200"/>
      <c r="LHH825" s="200"/>
      <c r="LHI825" s="200"/>
      <c r="LHJ825" s="200"/>
      <c r="LHK825" s="200"/>
      <c r="LHL825" s="200"/>
      <c r="LHM825" s="200"/>
      <c r="LHN825" s="200"/>
      <c r="LHO825" s="200"/>
      <c r="LHP825" s="200"/>
      <c r="LHQ825" s="200"/>
      <c r="LHR825" s="200"/>
      <c r="LHS825" s="200"/>
      <c r="LHT825" s="200"/>
      <c r="LHU825" s="200"/>
      <c r="LHV825" s="200"/>
      <c r="LHW825" s="200"/>
      <c r="LHX825" s="200"/>
      <c r="LHY825" s="200"/>
      <c r="LHZ825" s="200"/>
      <c r="LIA825" s="200"/>
      <c r="LIB825" s="200"/>
      <c r="LIC825" s="200"/>
      <c r="LID825" s="200"/>
      <c r="LIE825" s="200"/>
      <c r="LIF825" s="200"/>
      <c r="LIG825" s="200"/>
      <c r="LIH825" s="200"/>
      <c r="LII825" s="200"/>
      <c r="LIJ825" s="200"/>
      <c r="LIK825" s="200"/>
      <c r="LIL825" s="200"/>
      <c r="LIM825" s="200"/>
      <c r="LIN825" s="200"/>
      <c r="LIO825" s="200"/>
      <c r="LIP825" s="200"/>
      <c r="LIQ825" s="200"/>
      <c r="LIR825" s="200"/>
      <c r="LIS825" s="200"/>
      <c r="LIT825" s="200"/>
      <c r="LIU825" s="200"/>
      <c r="LIV825" s="200"/>
      <c r="LIW825" s="200"/>
      <c r="LIX825" s="200"/>
      <c r="LIY825" s="200"/>
      <c r="LIZ825" s="200"/>
      <c r="LJA825" s="200"/>
      <c r="LJB825" s="200"/>
      <c r="LJC825" s="200"/>
      <c r="LJD825" s="200"/>
      <c r="LJE825" s="200"/>
      <c r="LJF825" s="200"/>
      <c r="LJG825" s="200"/>
      <c r="LJH825" s="200"/>
      <c r="LJI825" s="200"/>
      <c r="LJJ825" s="200"/>
      <c r="LJK825" s="200"/>
      <c r="LJL825" s="200"/>
      <c r="LJM825" s="200"/>
      <c r="LJN825" s="200"/>
      <c r="LJO825" s="200"/>
      <c r="LJP825" s="200"/>
      <c r="LJQ825" s="200"/>
      <c r="LJR825" s="200"/>
      <c r="LJS825" s="200"/>
      <c r="LJT825" s="200"/>
      <c r="LJU825" s="200"/>
      <c r="LJV825" s="200"/>
      <c r="LJW825" s="200"/>
      <c r="LJX825" s="200"/>
      <c r="LJY825" s="200"/>
      <c r="LJZ825" s="200"/>
      <c r="LKA825" s="200"/>
      <c r="LKB825" s="200"/>
      <c r="LKC825" s="200"/>
      <c r="LKD825" s="200"/>
      <c r="LKE825" s="200"/>
      <c r="LKF825" s="200"/>
      <c r="LKG825" s="200"/>
      <c r="LKH825" s="200"/>
      <c r="LKI825" s="200"/>
      <c r="LKJ825" s="200"/>
      <c r="LKK825" s="200"/>
      <c r="LKL825" s="200"/>
      <c r="LKM825" s="200"/>
      <c r="LKN825" s="200"/>
      <c r="LKO825" s="200"/>
      <c r="LKP825" s="200"/>
      <c r="LKQ825" s="200"/>
      <c r="LKR825" s="200"/>
      <c r="LKS825" s="200"/>
      <c r="LKT825" s="200"/>
      <c r="LKU825" s="200"/>
      <c r="LKV825" s="200"/>
      <c r="LKW825" s="200"/>
      <c r="LKX825" s="200"/>
      <c r="LKY825" s="200"/>
      <c r="LKZ825" s="200"/>
      <c r="LLA825" s="200"/>
      <c r="LLB825" s="200"/>
      <c r="LLC825" s="200"/>
      <c r="LLD825" s="200"/>
      <c r="LLE825" s="200"/>
      <c r="LLF825" s="200"/>
      <c r="LLG825" s="200"/>
      <c r="LLH825" s="200"/>
      <c r="LLI825" s="200"/>
      <c r="LLJ825" s="200"/>
      <c r="LLK825" s="200"/>
      <c r="LLL825" s="200"/>
      <c r="LLM825" s="200"/>
      <c r="LLN825" s="200"/>
      <c r="LLO825" s="200"/>
      <c r="LLP825" s="200"/>
      <c r="LLQ825" s="200"/>
      <c r="LLR825" s="200"/>
      <c r="LLS825" s="200"/>
      <c r="LLT825" s="200"/>
      <c r="LLU825" s="200"/>
      <c r="LLV825" s="200"/>
      <c r="LLW825" s="200"/>
      <c r="LLX825" s="200"/>
      <c r="LLY825" s="200"/>
      <c r="LLZ825" s="200"/>
      <c r="LMA825" s="200"/>
      <c r="LMB825" s="200"/>
      <c r="LMC825" s="200"/>
      <c r="LMD825" s="200"/>
      <c r="LME825" s="200"/>
      <c r="LMF825" s="200"/>
      <c r="LMG825" s="200"/>
      <c r="LMH825" s="200"/>
      <c r="LMI825" s="200"/>
      <c r="LMJ825" s="200"/>
      <c r="LMK825" s="200"/>
      <c r="LML825" s="200"/>
      <c r="LMM825" s="200"/>
      <c r="LMN825" s="200"/>
      <c r="LMO825" s="200"/>
      <c r="LMP825" s="200"/>
      <c r="LMQ825" s="200"/>
      <c r="LMR825" s="200"/>
      <c r="LMS825" s="200"/>
      <c r="LMT825" s="200"/>
      <c r="LMU825" s="200"/>
      <c r="LMV825" s="200"/>
      <c r="LMW825" s="200"/>
      <c r="LMX825" s="200"/>
      <c r="LMY825" s="200"/>
      <c r="LMZ825" s="200"/>
      <c r="LNA825" s="200"/>
      <c r="LNB825" s="200"/>
      <c r="LNC825" s="200"/>
      <c r="LND825" s="200"/>
      <c r="LNE825" s="200"/>
      <c r="LNF825" s="200"/>
      <c r="LNG825" s="200"/>
      <c r="LNH825" s="200"/>
      <c r="LNI825" s="200"/>
      <c r="LNJ825" s="200"/>
      <c r="LNK825" s="200"/>
      <c r="LNL825" s="200"/>
      <c r="LNM825" s="200"/>
      <c r="LNN825" s="200"/>
      <c r="LNO825" s="200"/>
      <c r="LNP825" s="200"/>
      <c r="LNQ825" s="200"/>
      <c r="LNR825" s="200"/>
      <c r="LNS825" s="200"/>
      <c r="LNT825" s="200"/>
      <c r="LNU825" s="200"/>
      <c r="LNV825" s="200"/>
      <c r="LNW825" s="200"/>
      <c r="LNX825" s="200"/>
      <c r="LNY825" s="200"/>
      <c r="LNZ825" s="200"/>
      <c r="LOA825" s="200"/>
      <c r="LOB825" s="200"/>
      <c r="LOC825" s="200"/>
      <c r="LOD825" s="200"/>
      <c r="LOE825" s="200"/>
      <c r="LOF825" s="200"/>
      <c r="LOG825" s="200"/>
      <c r="LOH825" s="200"/>
      <c r="LOI825" s="200"/>
      <c r="LOJ825" s="200"/>
      <c r="LOK825" s="200"/>
      <c r="LOL825" s="200"/>
      <c r="LOM825" s="200"/>
      <c r="LON825" s="200"/>
      <c r="LOO825" s="200"/>
      <c r="LOP825" s="200"/>
      <c r="LOQ825" s="200"/>
      <c r="LOR825" s="200"/>
      <c r="LOS825" s="200"/>
      <c r="LOT825" s="200"/>
      <c r="LOU825" s="200"/>
      <c r="LOV825" s="200"/>
      <c r="LOW825" s="200"/>
      <c r="LOX825" s="200"/>
      <c r="LOY825" s="200"/>
      <c r="LOZ825" s="200"/>
      <c r="LPA825" s="200"/>
      <c r="LPB825" s="200"/>
      <c r="LPC825" s="200"/>
      <c r="LPD825" s="200"/>
      <c r="LPE825" s="200"/>
      <c r="LPF825" s="200"/>
      <c r="LPG825" s="200"/>
      <c r="LPH825" s="200"/>
      <c r="LPI825" s="200"/>
      <c r="LPJ825" s="200"/>
      <c r="LPK825" s="200"/>
      <c r="LPL825" s="200"/>
      <c r="LPM825" s="200"/>
      <c r="LPN825" s="200"/>
      <c r="LPO825" s="200"/>
      <c r="LPP825" s="200"/>
      <c r="LPQ825" s="200"/>
      <c r="LPR825" s="200"/>
      <c r="LPS825" s="200"/>
      <c r="LPT825" s="200"/>
      <c r="LPU825" s="200"/>
      <c r="LPV825" s="200"/>
      <c r="LPW825" s="200"/>
      <c r="LPX825" s="200"/>
      <c r="LPY825" s="200"/>
      <c r="LPZ825" s="200"/>
      <c r="LQA825" s="200"/>
      <c r="LQB825" s="200"/>
      <c r="LQC825" s="200"/>
      <c r="LQD825" s="200"/>
      <c r="LQE825" s="200"/>
      <c r="LQF825" s="200"/>
      <c r="LQG825" s="200"/>
      <c r="LQH825" s="200"/>
      <c r="LQI825" s="200"/>
      <c r="LQJ825" s="200"/>
      <c r="LQK825" s="200"/>
      <c r="LQL825" s="200"/>
      <c r="LQM825" s="200"/>
      <c r="LQN825" s="200"/>
      <c r="LQO825" s="200"/>
      <c r="LQP825" s="200"/>
      <c r="LQQ825" s="200"/>
      <c r="LQR825" s="200"/>
      <c r="LQS825" s="200"/>
      <c r="LQT825" s="200"/>
      <c r="LQU825" s="200"/>
      <c r="LQV825" s="200"/>
      <c r="LQW825" s="200"/>
      <c r="LQX825" s="200"/>
      <c r="LQY825" s="200"/>
      <c r="LQZ825" s="200"/>
      <c r="LRA825" s="200"/>
      <c r="LRB825" s="200"/>
      <c r="LRC825" s="200"/>
      <c r="LRD825" s="200"/>
      <c r="LRE825" s="200"/>
      <c r="LRF825" s="200"/>
      <c r="LRG825" s="200"/>
      <c r="LRH825" s="200"/>
      <c r="LRI825" s="200"/>
      <c r="LRJ825" s="200"/>
      <c r="LRK825" s="200"/>
      <c r="LRL825" s="200"/>
      <c r="LRM825" s="200"/>
      <c r="LRN825" s="200"/>
      <c r="LRO825" s="200"/>
      <c r="LRP825" s="200"/>
      <c r="LRQ825" s="200"/>
      <c r="LRR825" s="200"/>
      <c r="LRS825" s="200"/>
      <c r="LRT825" s="200"/>
      <c r="LRU825" s="200"/>
      <c r="LRV825" s="200"/>
      <c r="LRW825" s="200"/>
      <c r="LRX825" s="200"/>
      <c r="LRY825" s="200"/>
      <c r="LRZ825" s="200"/>
      <c r="LSA825" s="200"/>
      <c r="LSB825" s="200"/>
      <c r="LSC825" s="200"/>
      <c r="LSD825" s="200"/>
      <c r="LSE825" s="200"/>
      <c r="LSF825" s="200"/>
      <c r="LSG825" s="200"/>
      <c r="LSH825" s="200"/>
      <c r="LSI825" s="200"/>
      <c r="LSJ825" s="200"/>
      <c r="LSK825" s="200"/>
      <c r="LSL825" s="200"/>
      <c r="LSM825" s="200"/>
      <c r="LSN825" s="200"/>
      <c r="LSO825" s="200"/>
      <c r="LSP825" s="200"/>
      <c r="LSQ825" s="200"/>
      <c r="LSR825" s="200"/>
      <c r="LSS825" s="200"/>
      <c r="LST825" s="200"/>
      <c r="LSU825" s="200"/>
      <c r="LSV825" s="200"/>
      <c r="LSW825" s="200"/>
      <c r="LSX825" s="200"/>
      <c r="LSY825" s="200"/>
      <c r="LSZ825" s="200"/>
      <c r="LTA825" s="200"/>
      <c r="LTB825" s="200"/>
      <c r="LTC825" s="200"/>
      <c r="LTD825" s="200"/>
      <c r="LTE825" s="200"/>
      <c r="LTF825" s="200"/>
      <c r="LTG825" s="200"/>
      <c r="LTH825" s="200"/>
      <c r="LTI825" s="200"/>
      <c r="LTJ825" s="200"/>
      <c r="LTK825" s="200"/>
      <c r="LTL825" s="200"/>
      <c r="LTM825" s="200"/>
      <c r="LTN825" s="200"/>
      <c r="LTO825" s="200"/>
      <c r="LTP825" s="200"/>
      <c r="LTQ825" s="200"/>
      <c r="LTR825" s="200"/>
      <c r="LTS825" s="200"/>
      <c r="LTT825" s="200"/>
      <c r="LTU825" s="200"/>
      <c r="LTV825" s="200"/>
      <c r="LTW825" s="200"/>
      <c r="LTX825" s="200"/>
      <c r="LTY825" s="200"/>
      <c r="LTZ825" s="200"/>
      <c r="LUA825" s="200"/>
      <c r="LUB825" s="200"/>
      <c r="LUC825" s="200"/>
      <c r="LUD825" s="200"/>
      <c r="LUE825" s="200"/>
      <c r="LUF825" s="200"/>
      <c r="LUG825" s="200"/>
      <c r="LUH825" s="200"/>
      <c r="LUI825" s="200"/>
      <c r="LUJ825" s="200"/>
      <c r="LUK825" s="200"/>
      <c r="LUL825" s="200"/>
      <c r="LUM825" s="200"/>
      <c r="LUN825" s="200"/>
      <c r="LUO825" s="200"/>
      <c r="LUP825" s="200"/>
      <c r="LUQ825" s="200"/>
      <c r="LUR825" s="200"/>
      <c r="LUS825" s="200"/>
      <c r="LUT825" s="200"/>
      <c r="LUU825" s="200"/>
      <c r="LUV825" s="200"/>
      <c r="LUW825" s="200"/>
      <c r="LUX825" s="200"/>
      <c r="LUY825" s="200"/>
      <c r="LUZ825" s="200"/>
      <c r="LVA825" s="200"/>
      <c r="LVB825" s="200"/>
      <c r="LVC825" s="200"/>
      <c r="LVD825" s="200"/>
      <c r="LVE825" s="200"/>
      <c r="LVF825" s="200"/>
      <c r="LVG825" s="200"/>
      <c r="LVH825" s="200"/>
      <c r="LVI825" s="200"/>
      <c r="LVJ825" s="200"/>
      <c r="LVK825" s="200"/>
      <c r="LVL825" s="200"/>
      <c r="LVM825" s="200"/>
      <c r="LVN825" s="200"/>
      <c r="LVO825" s="200"/>
      <c r="LVP825" s="200"/>
      <c r="LVQ825" s="200"/>
      <c r="LVR825" s="200"/>
      <c r="LVS825" s="200"/>
      <c r="LVT825" s="200"/>
      <c r="LVU825" s="200"/>
      <c r="LVV825" s="200"/>
      <c r="LVW825" s="200"/>
      <c r="LVX825" s="200"/>
      <c r="LVY825" s="200"/>
      <c r="LVZ825" s="200"/>
      <c r="LWA825" s="200"/>
      <c r="LWB825" s="200"/>
      <c r="LWC825" s="200"/>
      <c r="LWD825" s="200"/>
      <c r="LWE825" s="200"/>
      <c r="LWF825" s="200"/>
      <c r="LWG825" s="200"/>
      <c r="LWH825" s="200"/>
      <c r="LWI825" s="200"/>
      <c r="LWJ825" s="200"/>
      <c r="LWK825" s="200"/>
      <c r="LWL825" s="200"/>
      <c r="LWM825" s="200"/>
      <c r="LWN825" s="200"/>
      <c r="LWO825" s="200"/>
      <c r="LWP825" s="200"/>
      <c r="LWQ825" s="200"/>
      <c r="LWR825" s="200"/>
      <c r="LWS825" s="200"/>
      <c r="LWT825" s="200"/>
      <c r="LWU825" s="200"/>
      <c r="LWV825" s="200"/>
      <c r="LWW825" s="200"/>
      <c r="LWX825" s="200"/>
      <c r="LWY825" s="200"/>
      <c r="LWZ825" s="200"/>
      <c r="LXA825" s="200"/>
      <c r="LXB825" s="200"/>
      <c r="LXC825" s="200"/>
      <c r="LXD825" s="200"/>
      <c r="LXE825" s="200"/>
      <c r="LXF825" s="200"/>
      <c r="LXG825" s="200"/>
      <c r="LXH825" s="200"/>
      <c r="LXI825" s="200"/>
      <c r="LXJ825" s="200"/>
      <c r="LXK825" s="200"/>
      <c r="LXL825" s="200"/>
      <c r="LXM825" s="200"/>
      <c r="LXN825" s="200"/>
      <c r="LXO825" s="200"/>
      <c r="LXP825" s="200"/>
      <c r="LXQ825" s="200"/>
      <c r="LXR825" s="200"/>
      <c r="LXS825" s="200"/>
      <c r="LXT825" s="200"/>
      <c r="LXU825" s="200"/>
      <c r="LXV825" s="200"/>
      <c r="LXW825" s="200"/>
      <c r="LXX825" s="200"/>
      <c r="LXY825" s="200"/>
      <c r="LXZ825" s="200"/>
      <c r="LYA825" s="200"/>
      <c r="LYB825" s="200"/>
      <c r="LYC825" s="200"/>
      <c r="LYD825" s="200"/>
      <c r="LYE825" s="200"/>
      <c r="LYF825" s="200"/>
      <c r="LYG825" s="200"/>
      <c r="LYH825" s="200"/>
      <c r="LYI825" s="200"/>
      <c r="LYJ825" s="200"/>
      <c r="LYK825" s="200"/>
      <c r="LYL825" s="200"/>
      <c r="LYM825" s="200"/>
      <c r="LYN825" s="200"/>
      <c r="LYO825" s="200"/>
      <c r="LYP825" s="200"/>
      <c r="LYQ825" s="200"/>
      <c r="LYR825" s="200"/>
      <c r="LYS825" s="200"/>
      <c r="LYT825" s="200"/>
      <c r="LYU825" s="200"/>
      <c r="LYV825" s="200"/>
      <c r="LYW825" s="200"/>
      <c r="LYX825" s="200"/>
      <c r="LYY825" s="200"/>
      <c r="LYZ825" s="200"/>
      <c r="LZA825" s="200"/>
      <c r="LZB825" s="200"/>
      <c r="LZC825" s="200"/>
      <c r="LZD825" s="200"/>
      <c r="LZE825" s="200"/>
      <c r="LZF825" s="200"/>
      <c r="LZG825" s="200"/>
      <c r="LZH825" s="200"/>
      <c r="LZI825" s="200"/>
      <c r="LZJ825" s="200"/>
      <c r="LZK825" s="200"/>
      <c r="LZL825" s="200"/>
      <c r="LZM825" s="200"/>
      <c r="LZN825" s="200"/>
      <c r="LZO825" s="200"/>
      <c r="LZP825" s="200"/>
      <c r="LZQ825" s="200"/>
      <c r="LZR825" s="200"/>
      <c r="LZS825" s="200"/>
      <c r="LZT825" s="200"/>
      <c r="LZU825" s="200"/>
      <c r="LZV825" s="200"/>
      <c r="LZW825" s="200"/>
      <c r="LZX825" s="200"/>
      <c r="LZY825" s="200"/>
      <c r="LZZ825" s="200"/>
      <c r="MAA825" s="200"/>
      <c r="MAB825" s="200"/>
      <c r="MAC825" s="200"/>
      <c r="MAD825" s="200"/>
      <c r="MAE825" s="200"/>
      <c r="MAF825" s="200"/>
      <c r="MAG825" s="200"/>
      <c r="MAH825" s="200"/>
      <c r="MAI825" s="200"/>
      <c r="MAJ825" s="200"/>
      <c r="MAK825" s="200"/>
      <c r="MAL825" s="200"/>
      <c r="MAM825" s="200"/>
      <c r="MAN825" s="200"/>
      <c r="MAO825" s="200"/>
      <c r="MAP825" s="200"/>
      <c r="MAQ825" s="200"/>
      <c r="MAR825" s="200"/>
      <c r="MAS825" s="200"/>
      <c r="MAT825" s="200"/>
      <c r="MAU825" s="200"/>
      <c r="MAV825" s="200"/>
      <c r="MAW825" s="200"/>
      <c r="MAX825" s="200"/>
      <c r="MAY825" s="200"/>
      <c r="MAZ825" s="200"/>
      <c r="MBA825" s="200"/>
      <c r="MBB825" s="200"/>
      <c r="MBC825" s="200"/>
      <c r="MBD825" s="200"/>
      <c r="MBE825" s="200"/>
      <c r="MBF825" s="200"/>
      <c r="MBG825" s="200"/>
      <c r="MBH825" s="200"/>
      <c r="MBI825" s="200"/>
      <c r="MBJ825" s="200"/>
      <c r="MBK825" s="200"/>
      <c r="MBL825" s="200"/>
      <c r="MBM825" s="200"/>
      <c r="MBN825" s="200"/>
      <c r="MBO825" s="200"/>
      <c r="MBP825" s="200"/>
      <c r="MBQ825" s="200"/>
      <c r="MBR825" s="200"/>
      <c r="MBS825" s="200"/>
      <c r="MBT825" s="200"/>
      <c r="MBU825" s="200"/>
      <c r="MBV825" s="200"/>
      <c r="MBW825" s="200"/>
      <c r="MBX825" s="200"/>
      <c r="MBY825" s="200"/>
      <c r="MBZ825" s="200"/>
      <c r="MCA825" s="200"/>
      <c r="MCB825" s="200"/>
      <c r="MCC825" s="200"/>
      <c r="MCD825" s="200"/>
      <c r="MCE825" s="200"/>
      <c r="MCF825" s="200"/>
      <c r="MCG825" s="200"/>
      <c r="MCH825" s="200"/>
      <c r="MCI825" s="200"/>
      <c r="MCJ825" s="200"/>
      <c r="MCK825" s="200"/>
      <c r="MCL825" s="200"/>
      <c r="MCM825" s="200"/>
      <c r="MCN825" s="200"/>
      <c r="MCO825" s="200"/>
      <c r="MCP825" s="200"/>
      <c r="MCQ825" s="200"/>
      <c r="MCR825" s="200"/>
      <c r="MCS825" s="200"/>
      <c r="MCT825" s="200"/>
      <c r="MCU825" s="200"/>
      <c r="MCV825" s="200"/>
      <c r="MCW825" s="200"/>
      <c r="MCX825" s="200"/>
      <c r="MCY825" s="200"/>
      <c r="MCZ825" s="200"/>
      <c r="MDA825" s="200"/>
      <c r="MDB825" s="200"/>
      <c r="MDC825" s="200"/>
      <c r="MDD825" s="200"/>
      <c r="MDE825" s="200"/>
      <c r="MDF825" s="200"/>
      <c r="MDG825" s="200"/>
      <c r="MDH825" s="200"/>
      <c r="MDI825" s="200"/>
      <c r="MDJ825" s="200"/>
      <c r="MDK825" s="200"/>
      <c r="MDL825" s="200"/>
      <c r="MDM825" s="200"/>
      <c r="MDN825" s="200"/>
      <c r="MDO825" s="200"/>
      <c r="MDP825" s="200"/>
      <c r="MDQ825" s="200"/>
      <c r="MDR825" s="200"/>
      <c r="MDS825" s="200"/>
      <c r="MDT825" s="200"/>
      <c r="MDU825" s="200"/>
      <c r="MDV825" s="200"/>
      <c r="MDW825" s="200"/>
      <c r="MDX825" s="200"/>
      <c r="MDY825" s="200"/>
      <c r="MDZ825" s="200"/>
      <c r="MEA825" s="200"/>
      <c r="MEB825" s="200"/>
      <c r="MEC825" s="200"/>
      <c r="MED825" s="200"/>
      <c r="MEE825" s="200"/>
      <c r="MEF825" s="200"/>
      <c r="MEG825" s="200"/>
      <c r="MEH825" s="200"/>
      <c r="MEI825" s="200"/>
      <c r="MEJ825" s="200"/>
      <c r="MEK825" s="200"/>
      <c r="MEL825" s="200"/>
      <c r="MEM825" s="200"/>
      <c r="MEN825" s="200"/>
      <c r="MEO825" s="200"/>
      <c r="MEP825" s="200"/>
      <c r="MEQ825" s="200"/>
      <c r="MER825" s="200"/>
      <c r="MES825" s="200"/>
      <c r="MET825" s="200"/>
      <c r="MEU825" s="200"/>
      <c r="MEV825" s="200"/>
      <c r="MEW825" s="200"/>
      <c r="MEX825" s="200"/>
      <c r="MEY825" s="200"/>
      <c r="MEZ825" s="200"/>
      <c r="MFA825" s="200"/>
      <c r="MFB825" s="200"/>
      <c r="MFC825" s="200"/>
      <c r="MFD825" s="200"/>
      <c r="MFE825" s="200"/>
      <c r="MFF825" s="200"/>
      <c r="MFG825" s="200"/>
      <c r="MFH825" s="200"/>
      <c r="MFI825" s="200"/>
      <c r="MFJ825" s="200"/>
      <c r="MFK825" s="200"/>
      <c r="MFL825" s="200"/>
      <c r="MFM825" s="200"/>
      <c r="MFN825" s="200"/>
      <c r="MFO825" s="200"/>
      <c r="MFP825" s="200"/>
      <c r="MFQ825" s="200"/>
      <c r="MFR825" s="200"/>
      <c r="MFS825" s="200"/>
      <c r="MFT825" s="200"/>
      <c r="MFU825" s="200"/>
      <c r="MFV825" s="200"/>
      <c r="MFW825" s="200"/>
      <c r="MFX825" s="200"/>
      <c r="MFY825" s="200"/>
      <c r="MFZ825" s="200"/>
      <c r="MGA825" s="200"/>
      <c r="MGB825" s="200"/>
      <c r="MGC825" s="200"/>
      <c r="MGD825" s="200"/>
      <c r="MGE825" s="200"/>
      <c r="MGF825" s="200"/>
      <c r="MGG825" s="200"/>
      <c r="MGH825" s="200"/>
      <c r="MGI825" s="200"/>
      <c r="MGJ825" s="200"/>
      <c r="MGK825" s="200"/>
      <c r="MGL825" s="200"/>
      <c r="MGM825" s="200"/>
      <c r="MGN825" s="200"/>
      <c r="MGO825" s="200"/>
      <c r="MGP825" s="200"/>
      <c r="MGQ825" s="200"/>
      <c r="MGR825" s="200"/>
      <c r="MGS825" s="200"/>
      <c r="MGT825" s="200"/>
      <c r="MGU825" s="200"/>
      <c r="MGV825" s="200"/>
      <c r="MGW825" s="200"/>
      <c r="MGX825" s="200"/>
      <c r="MGY825" s="200"/>
      <c r="MGZ825" s="200"/>
      <c r="MHA825" s="200"/>
      <c r="MHB825" s="200"/>
      <c r="MHC825" s="200"/>
      <c r="MHD825" s="200"/>
      <c r="MHE825" s="200"/>
      <c r="MHF825" s="200"/>
      <c r="MHG825" s="200"/>
      <c r="MHH825" s="200"/>
      <c r="MHI825" s="200"/>
      <c r="MHJ825" s="200"/>
      <c r="MHK825" s="200"/>
      <c r="MHL825" s="200"/>
      <c r="MHM825" s="200"/>
      <c r="MHN825" s="200"/>
      <c r="MHO825" s="200"/>
      <c r="MHP825" s="200"/>
      <c r="MHQ825" s="200"/>
      <c r="MHR825" s="200"/>
      <c r="MHS825" s="200"/>
      <c r="MHT825" s="200"/>
      <c r="MHU825" s="200"/>
      <c r="MHV825" s="200"/>
      <c r="MHW825" s="200"/>
      <c r="MHX825" s="200"/>
      <c r="MHY825" s="200"/>
      <c r="MHZ825" s="200"/>
      <c r="MIA825" s="200"/>
      <c r="MIB825" s="200"/>
      <c r="MIC825" s="200"/>
      <c r="MID825" s="200"/>
      <c r="MIE825" s="200"/>
      <c r="MIF825" s="200"/>
      <c r="MIG825" s="200"/>
      <c r="MIH825" s="200"/>
      <c r="MII825" s="200"/>
      <c r="MIJ825" s="200"/>
      <c r="MIK825" s="200"/>
      <c r="MIL825" s="200"/>
      <c r="MIM825" s="200"/>
      <c r="MIN825" s="200"/>
      <c r="MIO825" s="200"/>
      <c r="MIP825" s="200"/>
      <c r="MIQ825" s="200"/>
      <c r="MIR825" s="200"/>
      <c r="MIS825" s="200"/>
      <c r="MIT825" s="200"/>
      <c r="MIU825" s="200"/>
      <c r="MIV825" s="200"/>
      <c r="MIW825" s="200"/>
      <c r="MIX825" s="200"/>
      <c r="MIY825" s="200"/>
      <c r="MIZ825" s="200"/>
      <c r="MJA825" s="200"/>
      <c r="MJB825" s="200"/>
      <c r="MJC825" s="200"/>
      <c r="MJD825" s="200"/>
      <c r="MJE825" s="200"/>
      <c r="MJF825" s="200"/>
      <c r="MJG825" s="200"/>
      <c r="MJH825" s="200"/>
      <c r="MJI825" s="200"/>
      <c r="MJJ825" s="200"/>
      <c r="MJK825" s="200"/>
      <c r="MJL825" s="200"/>
      <c r="MJM825" s="200"/>
      <c r="MJN825" s="200"/>
      <c r="MJO825" s="200"/>
      <c r="MJP825" s="200"/>
      <c r="MJQ825" s="200"/>
      <c r="MJR825" s="200"/>
      <c r="MJS825" s="200"/>
      <c r="MJT825" s="200"/>
      <c r="MJU825" s="200"/>
      <c r="MJV825" s="200"/>
      <c r="MJW825" s="200"/>
      <c r="MJX825" s="200"/>
      <c r="MJY825" s="200"/>
      <c r="MJZ825" s="200"/>
      <c r="MKA825" s="200"/>
      <c r="MKB825" s="200"/>
      <c r="MKC825" s="200"/>
      <c r="MKD825" s="200"/>
      <c r="MKE825" s="200"/>
      <c r="MKF825" s="200"/>
      <c r="MKG825" s="200"/>
      <c r="MKH825" s="200"/>
      <c r="MKI825" s="200"/>
      <c r="MKJ825" s="200"/>
      <c r="MKK825" s="200"/>
      <c r="MKL825" s="200"/>
      <c r="MKM825" s="200"/>
      <c r="MKN825" s="200"/>
      <c r="MKO825" s="200"/>
      <c r="MKP825" s="200"/>
      <c r="MKQ825" s="200"/>
      <c r="MKR825" s="200"/>
      <c r="MKS825" s="200"/>
      <c r="MKT825" s="200"/>
      <c r="MKU825" s="200"/>
      <c r="MKV825" s="200"/>
      <c r="MKW825" s="200"/>
      <c r="MKX825" s="200"/>
      <c r="MKY825" s="200"/>
      <c r="MKZ825" s="200"/>
      <c r="MLA825" s="200"/>
      <c r="MLB825" s="200"/>
      <c r="MLC825" s="200"/>
      <c r="MLD825" s="200"/>
      <c r="MLE825" s="200"/>
      <c r="MLF825" s="200"/>
      <c r="MLG825" s="200"/>
      <c r="MLH825" s="200"/>
      <c r="MLI825" s="200"/>
      <c r="MLJ825" s="200"/>
      <c r="MLK825" s="200"/>
      <c r="MLL825" s="200"/>
      <c r="MLM825" s="200"/>
      <c r="MLN825" s="200"/>
      <c r="MLO825" s="200"/>
      <c r="MLP825" s="200"/>
      <c r="MLQ825" s="200"/>
      <c r="MLR825" s="200"/>
      <c r="MLS825" s="200"/>
      <c r="MLT825" s="200"/>
      <c r="MLU825" s="200"/>
      <c r="MLV825" s="200"/>
      <c r="MLW825" s="200"/>
      <c r="MLX825" s="200"/>
      <c r="MLY825" s="200"/>
      <c r="MLZ825" s="200"/>
      <c r="MMA825" s="200"/>
      <c r="MMB825" s="200"/>
      <c r="MMC825" s="200"/>
      <c r="MMD825" s="200"/>
      <c r="MME825" s="200"/>
      <c r="MMF825" s="200"/>
      <c r="MMG825" s="200"/>
      <c r="MMH825" s="200"/>
      <c r="MMI825" s="200"/>
      <c r="MMJ825" s="200"/>
      <c r="MMK825" s="200"/>
      <c r="MML825" s="200"/>
      <c r="MMM825" s="200"/>
      <c r="MMN825" s="200"/>
      <c r="MMO825" s="200"/>
      <c r="MMP825" s="200"/>
      <c r="MMQ825" s="200"/>
      <c r="MMR825" s="200"/>
      <c r="MMS825" s="200"/>
      <c r="MMT825" s="200"/>
      <c r="MMU825" s="200"/>
      <c r="MMV825" s="200"/>
      <c r="MMW825" s="200"/>
      <c r="MMX825" s="200"/>
      <c r="MMY825" s="200"/>
      <c r="MMZ825" s="200"/>
      <c r="MNA825" s="200"/>
      <c r="MNB825" s="200"/>
      <c r="MNC825" s="200"/>
      <c r="MND825" s="200"/>
      <c r="MNE825" s="200"/>
      <c r="MNF825" s="200"/>
      <c r="MNG825" s="200"/>
      <c r="MNH825" s="200"/>
      <c r="MNI825" s="200"/>
      <c r="MNJ825" s="200"/>
      <c r="MNK825" s="200"/>
      <c r="MNL825" s="200"/>
      <c r="MNM825" s="200"/>
      <c r="MNN825" s="200"/>
      <c r="MNO825" s="200"/>
      <c r="MNP825" s="200"/>
      <c r="MNQ825" s="200"/>
      <c r="MNR825" s="200"/>
      <c r="MNS825" s="200"/>
      <c r="MNT825" s="200"/>
      <c r="MNU825" s="200"/>
      <c r="MNV825" s="200"/>
      <c r="MNW825" s="200"/>
      <c r="MNX825" s="200"/>
      <c r="MNY825" s="200"/>
      <c r="MNZ825" s="200"/>
      <c r="MOA825" s="200"/>
      <c r="MOB825" s="200"/>
      <c r="MOC825" s="200"/>
      <c r="MOD825" s="200"/>
      <c r="MOE825" s="200"/>
      <c r="MOF825" s="200"/>
      <c r="MOG825" s="200"/>
      <c r="MOH825" s="200"/>
      <c r="MOI825" s="200"/>
      <c r="MOJ825" s="200"/>
      <c r="MOK825" s="200"/>
      <c r="MOL825" s="200"/>
      <c r="MOM825" s="200"/>
      <c r="MON825" s="200"/>
      <c r="MOO825" s="200"/>
      <c r="MOP825" s="200"/>
      <c r="MOQ825" s="200"/>
      <c r="MOR825" s="200"/>
      <c r="MOS825" s="200"/>
      <c r="MOT825" s="200"/>
      <c r="MOU825" s="200"/>
      <c r="MOV825" s="200"/>
      <c r="MOW825" s="200"/>
      <c r="MOX825" s="200"/>
      <c r="MOY825" s="200"/>
      <c r="MOZ825" s="200"/>
      <c r="MPA825" s="200"/>
      <c r="MPB825" s="200"/>
      <c r="MPC825" s="200"/>
      <c r="MPD825" s="200"/>
      <c r="MPE825" s="200"/>
      <c r="MPF825" s="200"/>
      <c r="MPG825" s="200"/>
      <c r="MPH825" s="200"/>
      <c r="MPI825" s="200"/>
      <c r="MPJ825" s="200"/>
      <c r="MPK825" s="200"/>
      <c r="MPL825" s="200"/>
      <c r="MPM825" s="200"/>
      <c r="MPN825" s="200"/>
      <c r="MPO825" s="200"/>
      <c r="MPP825" s="200"/>
      <c r="MPQ825" s="200"/>
      <c r="MPR825" s="200"/>
      <c r="MPS825" s="200"/>
      <c r="MPT825" s="200"/>
      <c r="MPU825" s="200"/>
      <c r="MPV825" s="200"/>
      <c r="MPW825" s="200"/>
      <c r="MPX825" s="200"/>
      <c r="MPY825" s="200"/>
      <c r="MPZ825" s="200"/>
      <c r="MQA825" s="200"/>
      <c r="MQB825" s="200"/>
      <c r="MQC825" s="200"/>
      <c r="MQD825" s="200"/>
      <c r="MQE825" s="200"/>
      <c r="MQF825" s="200"/>
      <c r="MQG825" s="200"/>
      <c r="MQH825" s="200"/>
      <c r="MQI825" s="200"/>
      <c r="MQJ825" s="200"/>
      <c r="MQK825" s="200"/>
      <c r="MQL825" s="200"/>
      <c r="MQM825" s="200"/>
      <c r="MQN825" s="200"/>
      <c r="MQO825" s="200"/>
      <c r="MQP825" s="200"/>
      <c r="MQQ825" s="200"/>
      <c r="MQR825" s="200"/>
      <c r="MQS825" s="200"/>
      <c r="MQT825" s="200"/>
      <c r="MQU825" s="200"/>
      <c r="MQV825" s="200"/>
      <c r="MQW825" s="200"/>
      <c r="MQX825" s="200"/>
      <c r="MQY825" s="200"/>
      <c r="MQZ825" s="200"/>
      <c r="MRA825" s="200"/>
      <c r="MRB825" s="200"/>
      <c r="MRC825" s="200"/>
      <c r="MRD825" s="200"/>
      <c r="MRE825" s="200"/>
      <c r="MRF825" s="200"/>
      <c r="MRG825" s="200"/>
      <c r="MRH825" s="200"/>
      <c r="MRI825" s="200"/>
      <c r="MRJ825" s="200"/>
      <c r="MRK825" s="200"/>
      <c r="MRL825" s="200"/>
      <c r="MRM825" s="200"/>
      <c r="MRN825" s="200"/>
      <c r="MRO825" s="200"/>
      <c r="MRP825" s="200"/>
      <c r="MRQ825" s="200"/>
      <c r="MRR825" s="200"/>
      <c r="MRS825" s="200"/>
      <c r="MRT825" s="200"/>
      <c r="MRU825" s="200"/>
      <c r="MRV825" s="200"/>
      <c r="MRW825" s="200"/>
      <c r="MRX825" s="200"/>
      <c r="MRY825" s="200"/>
      <c r="MRZ825" s="200"/>
      <c r="MSA825" s="200"/>
      <c r="MSB825" s="200"/>
      <c r="MSC825" s="200"/>
      <c r="MSD825" s="200"/>
      <c r="MSE825" s="200"/>
      <c r="MSF825" s="200"/>
      <c r="MSG825" s="200"/>
      <c r="MSH825" s="200"/>
      <c r="MSI825" s="200"/>
      <c r="MSJ825" s="200"/>
      <c r="MSK825" s="200"/>
      <c r="MSL825" s="200"/>
      <c r="MSM825" s="200"/>
      <c r="MSN825" s="200"/>
      <c r="MSO825" s="200"/>
      <c r="MSP825" s="200"/>
      <c r="MSQ825" s="200"/>
      <c r="MSR825" s="200"/>
      <c r="MSS825" s="200"/>
      <c r="MST825" s="200"/>
      <c r="MSU825" s="200"/>
      <c r="MSV825" s="200"/>
      <c r="MSW825" s="200"/>
      <c r="MSX825" s="200"/>
      <c r="MSY825" s="200"/>
      <c r="MSZ825" s="200"/>
      <c r="MTA825" s="200"/>
      <c r="MTB825" s="200"/>
      <c r="MTC825" s="200"/>
      <c r="MTD825" s="200"/>
      <c r="MTE825" s="200"/>
      <c r="MTF825" s="200"/>
      <c r="MTG825" s="200"/>
      <c r="MTH825" s="200"/>
      <c r="MTI825" s="200"/>
      <c r="MTJ825" s="200"/>
      <c r="MTK825" s="200"/>
      <c r="MTL825" s="200"/>
      <c r="MTM825" s="200"/>
      <c r="MTN825" s="200"/>
      <c r="MTO825" s="200"/>
      <c r="MTP825" s="200"/>
      <c r="MTQ825" s="200"/>
      <c r="MTR825" s="200"/>
      <c r="MTS825" s="200"/>
      <c r="MTT825" s="200"/>
      <c r="MTU825" s="200"/>
      <c r="MTV825" s="200"/>
      <c r="MTW825" s="200"/>
      <c r="MTX825" s="200"/>
      <c r="MTY825" s="200"/>
      <c r="MTZ825" s="200"/>
      <c r="MUA825" s="200"/>
      <c r="MUB825" s="200"/>
      <c r="MUC825" s="200"/>
      <c r="MUD825" s="200"/>
      <c r="MUE825" s="200"/>
      <c r="MUF825" s="200"/>
      <c r="MUG825" s="200"/>
      <c r="MUH825" s="200"/>
      <c r="MUI825" s="200"/>
      <c r="MUJ825" s="200"/>
      <c r="MUK825" s="200"/>
      <c r="MUL825" s="200"/>
      <c r="MUM825" s="200"/>
      <c r="MUN825" s="200"/>
      <c r="MUO825" s="200"/>
      <c r="MUP825" s="200"/>
      <c r="MUQ825" s="200"/>
      <c r="MUR825" s="200"/>
      <c r="MUS825" s="200"/>
      <c r="MUT825" s="200"/>
      <c r="MUU825" s="200"/>
      <c r="MUV825" s="200"/>
      <c r="MUW825" s="200"/>
      <c r="MUX825" s="200"/>
      <c r="MUY825" s="200"/>
      <c r="MUZ825" s="200"/>
      <c r="MVA825" s="200"/>
      <c r="MVB825" s="200"/>
      <c r="MVC825" s="200"/>
      <c r="MVD825" s="200"/>
      <c r="MVE825" s="200"/>
      <c r="MVF825" s="200"/>
      <c r="MVG825" s="200"/>
      <c r="MVH825" s="200"/>
      <c r="MVI825" s="200"/>
      <c r="MVJ825" s="200"/>
      <c r="MVK825" s="200"/>
      <c r="MVL825" s="200"/>
      <c r="MVM825" s="200"/>
      <c r="MVN825" s="200"/>
      <c r="MVO825" s="200"/>
      <c r="MVP825" s="200"/>
      <c r="MVQ825" s="200"/>
      <c r="MVR825" s="200"/>
      <c r="MVS825" s="200"/>
      <c r="MVT825" s="200"/>
      <c r="MVU825" s="200"/>
      <c r="MVV825" s="200"/>
      <c r="MVW825" s="200"/>
      <c r="MVX825" s="200"/>
      <c r="MVY825" s="200"/>
      <c r="MVZ825" s="200"/>
      <c r="MWA825" s="200"/>
      <c r="MWB825" s="200"/>
      <c r="MWC825" s="200"/>
      <c r="MWD825" s="200"/>
      <c r="MWE825" s="200"/>
      <c r="MWF825" s="200"/>
      <c r="MWG825" s="200"/>
      <c r="MWH825" s="200"/>
      <c r="MWI825" s="200"/>
      <c r="MWJ825" s="200"/>
      <c r="MWK825" s="200"/>
      <c r="MWL825" s="200"/>
      <c r="MWM825" s="200"/>
      <c r="MWN825" s="200"/>
      <c r="MWO825" s="200"/>
      <c r="MWP825" s="200"/>
      <c r="MWQ825" s="200"/>
      <c r="MWR825" s="200"/>
      <c r="MWS825" s="200"/>
      <c r="MWT825" s="200"/>
      <c r="MWU825" s="200"/>
      <c r="MWV825" s="200"/>
      <c r="MWW825" s="200"/>
      <c r="MWX825" s="200"/>
      <c r="MWY825" s="200"/>
      <c r="MWZ825" s="200"/>
      <c r="MXA825" s="200"/>
      <c r="MXB825" s="200"/>
      <c r="MXC825" s="200"/>
      <c r="MXD825" s="200"/>
      <c r="MXE825" s="200"/>
      <c r="MXF825" s="200"/>
      <c r="MXG825" s="200"/>
      <c r="MXH825" s="200"/>
      <c r="MXI825" s="200"/>
      <c r="MXJ825" s="200"/>
      <c r="MXK825" s="200"/>
      <c r="MXL825" s="200"/>
      <c r="MXM825" s="200"/>
      <c r="MXN825" s="200"/>
      <c r="MXO825" s="200"/>
      <c r="MXP825" s="200"/>
      <c r="MXQ825" s="200"/>
      <c r="MXR825" s="200"/>
      <c r="MXS825" s="200"/>
      <c r="MXT825" s="200"/>
      <c r="MXU825" s="200"/>
      <c r="MXV825" s="200"/>
      <c r="MXW825" s="200"/>
      <c r="MXX825" s="200"/>
      <c r="MXY825" s="200"/>
      <c r="MXZ825" s="200"/>
      <c r="MYA825" s="200"/>
      <c r="MYB825" s="200"/>
      <c r="MYC825" s="200"/>
      <c r="MYD825" s="200"/>
      <c r="MYE825" s="200"/>
      <c r="MYF825" s="200"/>
      <c r="MYG825" s="200"/>
      <c r="MYH825" s="200"/>
      <c r="MYI825" s="200"/>
      <c r="MYJ825" s="200"/>
      <c r="MYK825" s="200"/>
      <c r="MYL825" s="200"/>
      <c r="MYM825" s="200"/>
      <c r="MYN825" s="200"/>
      <c r="MYO825" s="200"/>
      <c r="MYP825" s="200"/>
      <c r="MYQ825" s="200"/>
      <c r="MYR825" s="200"/>
      <c r="MYS825" s="200"/>
      <c r="MYT825" s="200"/>
      <c r="MYU825" s="200"/>
      <c r="MYV825" s="200"/>
      <c r="MYW825" s="200"/>
      <c r="MYX825" s="200"/>
      <c r="MYY825" s="200"/>
      <c r="MYZ825" s="200"/>
      <c r="MZA825" s="200"/>
      <c r="MZB825" s="200"/>
      <c r="MZC825" s="200"/>
      <c r="MZD825" s="200"/>
      <c r="MZE825" s="200"/>
      <c r="MZF825" s="200"/>
      <c r="MZG825" s="200"/>
      <c r="MZH825" s="200"/>
      <c r="MZI825" s="200"/>
      <c r="MZJ825" s="200"/>
      <c r="MZK825" s="200"/>
      <c r="MZL825" s="200"/>
      <c r="MZM825" s="200"/>
      <c r="MZN825" s="200"/>
      <c r="MZO825" s="200"/>
      <c r="MZP825" s="200"/>
      <c r="MZQ825" s="200"/>
      <c r="MZR825" s="200"/>
      <c r="MZS825" s="200"/>
      <c r="MZT825" s="200"/>
      <c r="MZU825" s="200"/>
      <c r="MZV825" s="200"/>
      <c r="MZW825" s="200"/>
      <c r="MZX825" s="200"/>
      <c r="MZY825" s="200"/>
      <c r="MZZ825" s="200"/>
      <c r="NAA825" s="200"/>
      <c r="NAB825" s="200"/>
      <c r="NAC825" s="200"/>
      <c r="NAD825" s="200"/>
      <c r="NAE825" s="200"/>
      <c r="NAF825" s="200"/>
      <c r="NAG825" s="200"/>
      <c r="NAH825" s="200"/>
      <c r="NAI825" s="200"/>
      <c r="NAJ825" s="200"/>
      <c r="NAK825" s="200"/>
      <c r="NAL825" s="200"/>
      <c r="NAM825" s="200"/>
      <c r="NAN825" s="200"/>
      <c r="NAO825" s="200"/>
      <c r="NAP825" s="200"/>
      <c r="NAQ825" s="200"/>
      <c r="NAR825" s="200"/>
      <c r="NAS825" s="200"/>
      <c r="NAT825" s="200"/>
      <c r="NAU825" s="200"/>
      <c r="NAV825" s="200"/>
      <c r="NAW825" s="200"/>
      <c r="NAX825" s="200"/>
      <c r="NAY825" s="200"/>
      <c r="NAZ825" s="200"/>
      <c r="NBA825" s="200"/>
      <c r="NBB825" s="200"/>
      <c r="NBC825" s="200"/>
      <c r="NBD825" s="200"/>
      <c r="NBE825" s="200"/>
      <c r="NBF825" s="200"/>
      <c r="NBG825" s="200"/>
      <c r="NBH825" s="200"/>
      <c r="NBI825" s="200"/>
      <c r="NBJ825" s="200"/>
      <c r="NBK825" s="200"/>
      <c r="NBL825" s="200"/>
      <c r="NBM825" s="200"/>
      <c r="NBN825" s="200"/>
      <c r="NBO825" s="200"/>
      <c r="NBP825" s="200"/>
      <c r="NBQ825" s="200"/>
      <c r="NBR825" s="200"/>
      <c r="NBS825" s="200"/>
      <c r="NBT825" s="200"/>
      <c r="NBU825" s="200"/>
      <c r="NBV825" s="200"/>
      <c r="NBW825" s="200"/>
      <c r="NBX825" s="200"/>
      <c r="NBY825" s="200"/>
      <c r="NBZ825" s="200"/>
      <c r="NCA825" s="200"/>
      <c r="NCB825" s="200"/>
      <c r="NCC825" s="200"/>
      <c r="NCD825" s="200"/>
      <c r="NCE825" s="200"/>
      <c r="NCF825" s="200"/>
      <c r="NCG825" s="200"/>
      <c r="NCH825" s="200"/>
      <c r="NCI825" s="200"/>
      <c r="NCJ825" s="200"/>
      <c r="NCK825" s="200"/>
      <c r="NCL825" s="200"/>
      <c r="NCM825" s="200"/>
      <c r="NCN825" s="200"/>
      <c r="NCO825" s="200"/>
      <c r="NCP825" s="200"/>
      <c r="NCQ825" s="200"/>
      <c r="NCR825" s="200"/>
      <c r="NCS825" s="200"/>
      <c r="NCT825" s="200"/>
      <c r="NCU825" s="200"/>
      <c r="NCV825" s="200"/>
      <c r="NCW825" s="200"/>
      <c r="NCX825" s="200"/>
      <c r="NCY825" s="200"/>
      <c r="NCZ825" s="200"/>
      <c r="NDA825" s="200"/>
      <c r="NDB825" s="200"/>
      <c r="NDC825" s="200"/>
      <c r="NDD825" s="200"/>
      <c r="NDE825" s="200"/>
      <c r="NDF825" s="200"/>
      <c r="NDG825" s="200"/>
      <c r="NDH825" s="200"/>
      <c r="NDI825" s="200"/>
      <c r="NDJ825" s="200"/>
      <c r="NDK825" s="200"/>
      <c r="NDL825" s="200"/>
      <c r="NDM825" s="200"/>
      <c r="NDN825" s="200"/>
      <c r="NDO825" s="200"/>
      <c r="NDP825" s="200"/>
      <c r="NDQ825" s="200"/>
      <c r="NDR825" s="200"/>
      <c r="NDS825" s="200"/>
      <c r="NDT825" s="200"/>
      <c r="NDU825" s="200"/>
      <c r="NDV825" s="200"/>
      <c r="NDW825" s="200"/>
      <c r="NDX825" s="200"/>
      <c r="NDY825" s="200"/>
      <c r="NDZ825" s="200"/>
      <c r="NEA825" s="200"/>
      <c r="NEB825" s="200"/>
      <c r="NEC825" s="200"/>
      <c r="NED825" s="200"/>
      <c r="NEE825" s="200"/>
      <c r="NEF825" s="200"/>
      <c r="NEG825" s="200"/>
      <c r="NEH825" s="200"/>
      <c r="NEI825" s="200"/>
      <c r="NEJ825" s="200"/>
      <c r="NEK825" s="200"/>
      <c r="NEL825" s="200"/>
      <c r="NEM825" s="200"/>
      <c r="NEN825" s="200"/>
      <c r="NEO825" s="200"/>
      <c r="NEP825" s="200"/>
      <c r="NEQ825" s="200"/>
      <c r="NER825" s="200"/>
      <c r="NES825" s="200"/>
      <c r="NET825" s="200"/>
      <c r="NEU825" s="200"/>
      <c r="NEV825" s="200"/>
      <c r="NEW825" s="200"/>
      <c r="NEX825" s="200"/>
      <c r="NEY825" s="200"/>
      <c r="NEZ825" s="200"/>
      <c r="NFA825" s="200"/>
      <c r="NFB825" s="200"/>
      <c r="NFC825" s="200"/>
      <c r="NFD825" s="200"/>
      <c r="NFE825" s="200"/>
      <c r="NFF825" s="200"/>
      <c r="NFG825" s="200"/>
      <c r="NFH825" s="200"/>
      <c r="NFI825" s="200"/>
      <c r="NFJ825" s="200"/>
      <c r="NFK825" s="200"/>
      <c r="NFL825" s="200"/>
      <c r="NFM825" s="200"/>
      <c r="NFN825" s="200"/>
      <c r="NFO825" s="200"/>
      <c r="NFP825" s="200"/>
      <c r="NFQ825" s="200"/>
      <c r="NFR825" s="200"/>
      <c r="NFS825" s="200"/>
      <c r="NFT825" s="200"/>
      <c r="NFU825" s="200"/>
      <c r="NFV825" s="200"/>
      <c r="NFW825" s="200"/>
      <c r="NFX825" s="200"/>
      <c r="NFY825" s="200"/>
      <c r="NFZ825" s="200"/>
      <c r="NGA825" s="200"/>
      <c r="NGB825" s="200"/>
      <c r="NGC825" s="200"/>
      <c r="NGD825" s="200"/>
      <c r="NGE825" s="200"/>
      <c r="NGF825" s="200"/>
      <c r="NGG825" s="200"/>
      <c r="NGH825" s="200"/>
      <c r="NGI825" s="200"/>
      <c r="NGJ825" s="200"/>
      <c r="NGK825" s="200"/>
      <c r="NGL825" s="200"/>
      <c r="NGM825" s="200"/>
      <c r="NGN825" s="200"/>
      <c r="NGO825" s="200"/>
      <c r="NGP825" s="200"/>
      <c r="NGQ825" s="200"/>
      <c r="NGR825" s="200"/>
      <c r="NGS825" s="200"/>
      <c r="NGT825" s="200"/>
      <c r="NGU825" s="200"/>
      <c r="NGV825" s="200"/>
      <c r="NGW825" s="200"/>
      <c r="NGX825" s="200"/>
      <c r="NGY825" s="200"/>
      <c r="NGZ825" s="200"/>
      <c r="NHA825" s="200"/>
      <c r="NHB825" s="200"/>
      <c r="NHC825" s="200"/>
      <c r="NHD825" s="200"/>
      <c r="NHE825" s="200"/>
      <c r="NHF825" s="200"/>
      <c r="NHG825" s="200"/>
      <c r="NHH825" s="200"/>
      <c r="NHI825" s="200"/>
      <c r="NHJ825" s="200"/>
      <c r="NHK825" s="200"/>
      <c r="NHL825" s="200"/>
      <c r="NHM825" s="200"/>
      <c r="NHN825" s="200"/>
      <c r="NHO825" s="200"/>
      <c r="NHP825" s="200"/>
      <c r="NHQ825" s="200"/>
      <c r="NHR825" s="200"/>
      <c r="NHS825" s="200"/>
      <c r="NHT825" s="200"/>
      <c r="NHU825" s="200"/>
      <c r="NHV825" s="200"/>
      <c r="NHW825" s="200"/>
      <c r="NHX825" s="200"/>
      <c r="NHY825" s="200"/>
      <c r="NHZ825" s="200"/>
      <c r="NIA825" s="200"/>
      <c r="NIB825" s="200"/>
      <c r="NIC825" s="200"/>
      <c r="NID825" s="200"/>
      <c r="NIE825" s="200"/>
      <c r="NIF825" s="200"/>
      <c r="NIG825" s="200"/>
      <c r="NIH825" s="200"/>
      <c r="NII825" s="200"/>
      <c r="NIJ825" s="200"/>
      <c r="NIK825" s="200"/>
      <c r="NIL825" s="200"/>
      <c r="NIM825" s="200"/>
      <c r="NIN825" s="200"/>
      <c r="NIO825" s="200"/>
      <c r="NIP825" s="200"/>
      <c r="NIQ825" s="200"/>
      <c r="NIR825" s="200"/>
      <c r="NIS825" s="200"/>
      <c r="NIT825" s="200"/>
      <c r="NIU825" s="200"/>
      <c r="NIV825" s="200"/>
      <c r="NIW825" s="200"/>
      <c r="NIX825" s="200"/>
      <c r="NIY825" s="200"/>
      <c r="NIZ825" s="200"/>
      <c r="NJA825" s="200"/>
      <c r="NJB825" s="200"/>
      <c r="NJC825" s="200"/>
      <c r="NJD825" s="200"/>
      <c r="NJE825" s="200"/>
      <c r="NJF825" s="200"/>
      <c r="NJG825" s="200"/>
      <c r="NJH825" s="200"/>
      <c r="NJI825" s="200"/>
      <c r="NJJ825" s="200"/>
      <c r="NJK825" s="200"/>
      <c r="NJL825" s="200"/>
      <c r="NJM825" s="200"/>
      <c r="NJN825" s="200"/>
      <c r="NJO825" s="200"/>
      <c r="NJP825" s="200"/>
      <c r="NJQ825" s="200"/>
      <c r="NJR825" s="200"/>
      <c r="NJS825" s="200"/>
      <c r="NJT825" s="200"/>
      <c r="NJU825" s="200"/>
      <c r="NJV825" s="200"/>
      <c r="NJW825" s="200"/>
      <c r="NJX825" s="200"/>
      <c r="NJY825" s="200"/>
      <c r="NJZ825" s="200"/>
      <c r="NKA825" s="200"/>
      <c r="NKB825" s="200"/>
      <c r="NKC825" s="200"/>
      <c r="NKD825" s="200"/>
      <c r="NKE825" s="200"/>
      <c r="NKF825" s="200"/>
      <c r="NKG825" s="200"/>
      <c r="NKH825" s="200"/>
      <c r="NKI825" s="200"/>
      <c r="NKJ825" s="200"/>
      <c r="NKK825" s="200"/>
      <c r="NKL825" s="200"/>
      <c r="NKM825" s="200"/>
      <c r="NKN825" s="200"/>
      <c r="NKO825" s="200"/>
      <c r="NKP825" s="200"/>
      <c r="NKQ825" s="200"/>
      <c r="NKR825" s="200"/>
      <c r="NKS825" s="200"/>
      <c r="NKT825" s="200"/>
      <c r="NKU825" s="200"/>
      <c r="NKV825" s="200"/>
      <c r="NKW825" s="200"/>
      <c r="NKX825" s="200"/>
      <c r="NKY825" s="200"/>
      <c r="NKZ825" s="200"/>
      <c r="NLA825" s="200"/>
      <c r="NLB825" s="200"/>
      <c r="NLC825" s="200"/>
      <c r="NLD825" s="200"/>
      <c r="NLE825" s="200"/>
      <c r="NLF825" s="200"/>
      <c r="NLG825" s="200"/>
      <c r="NLH825" s="200"/>
      <c r="NLI825" s="200"/>
      <c r="NLJ825" s="200"/>
      <c r="NLK825" s="200"/>
      <c r="NLL825" s="200"/>
      <c r="NLM825" s="200"/>
      <c r="NLN825" s="200"/>
      <c r="NLO825" s="200"/>
      <c r="NLP825" s="200"/>
      <c r="NLQ825" s="200"/>
      <c r="NLR825" s="200"/>
      <c r="NLS825" s="200"/>
      <c r="NLT825" s="200"/>
      <c r="NLU825" s="200"/>
      <c r="NLV825" s="200"/>
      <c r="NLW825" s="200"/>
      <c r="NLX825" s="200"/>
      <c r="NLY825" s="200"/>
      <c r="NLZ825" s="200"/>
      <c r="NMA825" s="200"/>
      <c r="NMB825" s="200"/>
      <c r="NMC825" s="200"/>
      <c r="NMD825" s="200"/>
      <c r="NME825" s="200"/>
      <c r="NMF825" s="200"/>
      <c r="NMG825" s="200"/>
      <c r="NMH825" s="200"/>
      <c r="NMI825" s="200"/>
      <c r="NMJ825" s="200"/>
      <c r="NMK825" s="200"/>
      <c r="NML825" s="200"/>
      <c r="NMM825" s="200"/>
      <c r="NMN825" s="200"/>
      <c r="NMO825" s="200"/>
      <c r="NMP825" s="200"/>
      <c r="NMQ825" s="200"/>
      <c r="NMR825" s="200"/>
      <c r="NMS825" s="200"/>
      <c r="NMT825" s="200"/>
      <c r="NMU825" s="200"/>
      <c r="NMV825" s="200"/>
      <c r="NMW825" s="200"/>
      <c r="NMX825" s="200"/>
      <c r="NMY825" s="200"/>
      <c r="NMZ825" s="200"/>
      <c r="NNA825" s="200"/>
      <c r="NNB825" s="200"/>
      <c r="NNC825" s="200"/>
      <c r="NND825" s="200"/>
      <c r="NNE825" s="200"/>
      <c r="NNF825" s="200"/>
      <c r="NNG825" s="200"/>
      <c r="NNH825" s="200"/>
      <c r="NNI825" s="200"/>
      <c r="NNJ825" s="200"/>
      <c r="NNK825" s="200"/>
      <c r="NNL825" s="200"/>
      <c r="NNM825" s="200"/>
      <c r="NNN825" s="200"/>
      <c r="NNO825" s="200"/>
      <c r="NNP825" s="200"/>
      <c r="NNQ825" s="200"/>
      <c r="NNR825" s="200"/>
      <c r="NNS825" s="200"/>
      <c r="NNT825" s="200"/>
      <c r="NNU825" s="200"/>
      <c r="NNV825" s="200"/>
      <c r="NNW825" s="200"/>
      <c r="NNX825" s="200"/>
      <c r="NNY825" s="200"/>
      <c r="NNZ825" s="200"/>
      <c r="NOA825" s="200"/>
      <c r="NOB825" s="200"/>
      <c r="NOC825" s="200"/>
      <c r="NOD825" s="200"/>
      <c r="NOE825" s="200"/>
      <c r="NOF825" s="200"/>
      <c r="NOG825" s="200"/>
      <c r="NOH825" s="200"/>
      <c r="NOI825" s="200"/>
      <c r="NOJ825" s="200"/>
      <c r="NOK825" s="200"/>
      <c r="NOL825" s="200"/>
      <c r="NOM825" s="200"/>
      <c r="NON825" s="200"/>
      <c r="NOO825" s="200"/>
      <c r="NOP825" s="200"/>
      <c r="NOQ825" s="200"/>
      <c r="NOR825" s="200"/>
      <c r="NOS825" s="200"/>
      <c r="NOT825" s="200"/>
      <c r="NOU825" s="200"/>
      <c r="NOV825" s="200"/>
      <c r="NOW825" s="200"/>
      <c r="NOX825" s="200"/>
      <c r="NOY825" s="200"/>
      <c r="NOZ825" s="200"/>
      <c r="NPA825" s="200"/>
      <c r="NPB825" s="200"/>
      <c r="NPC825" s="200"/>
      <c r="NPD825" s="200"/>
      <c r="NPE825" s="200"/>
      <c r="NPF825" s="200"/>
      <c r="NPG825" s="200"/>
      <c r="NPH825" s="200"/>
      <c r="NPI825" s="200"/>
      <c r="NPJ825" s="200"/>
      <c r="NPK825" s="200"/>
      <c r="NPL825" s="200"/>
      <c r="NPM825" s="200"/>
      <c r="NPN825" s="200"/>
      <c r="NPO825" s="200"/>
      <c r="NPP825" s="200"/>
      <c r="NPQ825" s="200"/>
      <c r="NPR825" s="200"/>
      <c r="NPS825" s="200"/>
      <c r="NPT825" s="200"/>
      <c r="NPU825" s="200"/>
      <c r="NPV825" s="200"/>
      <c r="NPW825" s="200"/>
      <c r="NPX825" s="200"/>
      <c r="NPY825" s="200"/>
      <c r="NPZ825" s="200"/>
      <c r="NQA825" s="200"/>
      <c r="NQB825" s="200"/>
      <c r="NQC825" s="200"/>
      <c r="NQD825" s="200"/>
      <c r="NQE825" s="200"/>
      <c r="NQF825" s="200"/>
      <c r="NQG825" s="200"/>
      <c r="NQH825" s="200"/>
      <c r="NQI825" s="200"/>
      <c r="NQJ825" s="200"/>
      <c r="NQK825" s="200"/>
      <c r="NQL825" s="200"/>
      <c r="NQM825" s="200"/>
      <c r="NQN825" s="200"/>
      <c r="NQO825" s="200"/>
      <c r="NQP825" s="200"/>
      <c r="NQQ825" s="200"/>
      <c r="NQR825" s="200"/>
      <c r="NQS825" s="200"/>
      <c r="NQT825" s="200"/>
      <c r="NQU825" s="200"/>
      <c r="NQV825" s="200"/>
      <c r="NQW825" s="200"/>
      <c r="NQX825" s="200"/>
      <c r="NQY825" s="200"/>
      <c r="NQZ825" s="200"/>
      <c r="NRA825" s="200"/>
      <c r="NRB825" s="200"/>
      <c r="NRC825" s="200"/>
      <c r="NRD825" s="200"/>
      <c r="NRE825" s="200"/>
      <c r="NRF825" s="200"/>
      <c r="NRG825" s="200"/>
      <c r="NRH825" s="200"/>
      <c r="NRI825" s="200"/>
      <c r="NRJ825" s="200"/>
      <c r="NRK825" s="200"/>
      <c r="NRL825" s="200"/>
      <c r="NRM825" s="200"/>
      <c r="NRN825" s="200"/>
      <c r="NRO825" s="200"/>
      <c r="NRP825" s="200"/>
      <c r="NRQ825" s="200"/>
      <c r="NRR825" s="200"/>
      <c r="NRS825" s="200"/>
      <c r="NRT825" s="200"/>
      <c r="NRU825" s="200"/>
      <c r="NRV825" s="200"/>
      <c r="NRW825" s="200"/>
      <c r="NRX825" s="200"/>
      <c r="NRY825" s="200"/>
      <c r="NRZ825" s="200"/>
      <c r="NSA825" s="200"/>
      <c r="NSB825" s="200"/>
      <c r="NSC825" s="200"/>
      <c r="NSD825" s="200"/>
      <c r="NSE825" s="200"/>
      <c r="NSF825" s="200"/>
      <c r="NSG825" s="200"/>
      <c r="NSH825" s="200"/>
      <c r="NSI825" s="200"/>
      <c r="NSJ825" s="200"/>
      <c r="NSK825" s="200"/>
      <c r="NSL825" s="200"/>
      <c r="NSM825" s="200"/>
      <c r="NSN825" s="200"/>
      <c r="NSO825" s="200"/>
      <c r="NSP825" s="200"/>
      <c r="NSQ825" s="200"/>
      <c r="NSR825" s="200"/>
      <c r="NSS825" s="200"/>
      <c r="NST825" s="200"/>
      <c r="NSU825" s="200"/>
      <c r="NSV825" s="200"/>
      <c r="NSW825" s="200"/>
      <c r="NSX825" s="200"/>
      <c r="NSY825" s="200"/>
      <c r="NSZ825" s="200"/>
      <c r="NTA825" s="200"/>
      <c r="NTB825" s="200"/>
      <c r="NTC825" s="200"/>
      <c r="NTD825" s="200"/>
      <c r="NTE825" s="200"/>
      <c r="NTF825" s="200"/>
      <c r="NTG825" s="200"/>
      <c r="NTH825" s="200"/>
      <c r="NTI825" s="200"/>
      <c r="NTJ825" s="200"/>
      <c r="NTK825" s="200"/>
      <c r="NTL825" s="200"/>
      <c r="NTM825" s="200"/>
      <c r="NTN825" s="200"/>
      <c r="NTO825" s="200"/>
      <c r="NTP825" s="200"/>
      <c r="NTQ825" s="200"/>
      <c r="NTR825" s="200"/>
      <c r="NTS825" s="200"/>
      <c r="NTT825" s="200"/>
      <c r="NTU825" s="200"/>
      <c r="NTV825" s="200"/>
      <c r="NTW825" s="200"/>
      <c r="NTX825" s="200"/>
      <c r="NTY825" s="200"/>
      <c r="NTZ825" s="200"/>
      <c r="NUA825" s="200"/>
      <c r="NUB825" s="200"/>
      <c r="NUC825" s="200"/>
      <c r="NUD825" s="200"/>
      <c r="NUE825" s="200"/>
      <c r="NUF825" s="200"/>
      <c r="NUG825" s="200"/>
      <c r="NUH825" s="200"/>
      <c r="NUI825" s="200"/>
      <c r="NUJ825" s="200"/>
      <c r="NUK825" s="200"/>
      <c r="NUL825" s="200"/>
      <c r="NUM825" s="200"/>
      <c r="NUN825" s="200"/>
      <c r="NUO825" s="200"/>
      <c r="NUP825" s="200"/>
      <c r="NUQ825" s="200"/>
      <c r="NUR825" s="200"/>
      <c r="NUS825" s="200"/>
      <c r="NUT825" s="200"/>
      <c r="NUU825" s="200"/>
      <c r="NUV825" s="200"/>
      <c r="NUW825" s="200"/>
      <c r="NUX825" s="200"/>
      <c r="NUY825" s="200"/>
      <c r="NUZ825" s="200"/>
      <c r="NVA825" s="200"/>
      <c r="NVB825" s="200"/>
      <c r="NVC825" s="200"/>
      <c r="NVD825" s="200"/>
      <c r="NVE825" s="200"/>
      <c r="NVF825" s="200"/>
      <c r="NVG825" s="200"/>
      <c r="NVH825" s="200"/>
      <c r="NVI825" s="200"/>
      <c r="NVJ825" s="200"/>
      <c r="NVK825" s="200"/>
      <c r="NVL825" s="200"/>
      <c r="NVM825" s="200"/>
      <c r="NVN825" s="200"/>
      <c r="NVO825" s="200"/>
      <c r="NVP825" s="200"/>
      <c r="NVQ825" s="200"/>
      <c r="NVR825" s="200"/>
      <c r="NVS825" s="200"/>
      <c r="NVT825" s="200"/>
      <c r="NVU825" s="200"/>
      <c r="NVV825" s="200"/>
      <c r="NVW825" s="200"/>
      <c r="NVX825" s="200"/>
      <c r="NVY825" s="200"/>
      <c r="NVZ825" s="200"/>
      <c r="NWA825" s="200"/>
      <c r="NWB825" s="200"/>
      <c r="NWC825" s="200"/>
      <c r="NWD825" s="200"/>
      <c r="NWE825" s="200"/>
      <c r="NWF825" s="200"/>
      <c r="NWG825" s="200"/>
      <c r="NWH825" s="200"/>
      <c r="NWI825" s="200"/>
      <c r="NWJ825" s="200"/>
      <c r="NWK825" s="200"/>
      <c r="NWL825" s="200"/>
      <c r="NWM825" s="200"/>
      <c r="NWN825" s="200"/>
      <c r="NWO825" s="200"/>
      <c r="NWP825" s="200"/>
      <c r="NWQ825" s="200"/>
      <c r="NWR825" s="200"/>
      <c r="NWS825" s="200"/>
      <c r="NWT825" s="200"/>
      <c r="NWU825" s="200"/>
      <c r="NWV825" s="200"/>
      <c r="NWW825" s="200"/>
      <c r="NWX825" s="200"/>
      <c r="NWY825" s="200"/>
      <c r="NWZ825" s="200"/>
      <c r="NXA825" s="200"/>
      <c r="NXB825" s="200"/>
      <c r="NXC825" s="200"/>
      <c r="NXD825" s="200"/>
      <c r="NXE825" s="200"/>
      <c r="NXF825" s="200"/>
      <c r="NXG825" s="200"/>
      <c r="NXH825" s="200"/>
      <c r="NXI825" s="200"/>
      <c r="NXJ825" s="200"/>
      <c r="NXK825" s="200"/>
      <c r="NXL825" s="200"/>
      <c r="NXM825" s="200"/>
      <c r="NXN825" s="200"/>
      <c r="NXO825" s="200"/>
      <c r="NXP825" s="200"/>
      <c r="NXQ825" s="200"/>
      <c r="NXR825" s="200"/>
      <c r="NXS825" s="200"/>
      <c r="NXT825" s="200"/>
      <c r="NXU825" s="200"/>
      <c r="NXV825" s="200"/>
      <c r="NXW825" s="200"/>
      <c r="NXX825" s="200"/>
      <c r="NXY825" s="200"/>
      <c r="NXZ825" s="200"/>
      <c r="NYA825" s="200"/>
      <c r="NYB825" s="200"/>
      <c r="NYC825" s="200"/>
      <c r="NYD825" s="200"/>
      <c r="NYE825" s="200"/>
      <c r="NYF825" s="200"/>
      <c r="NYG825" s="200"/>
      <c r="NYH825" s="200"/>
      <c r="NYI825" s="200"/>
      <c r="NYJ825" s="200"/>
      <c r="NYK825" s="200"/>
      <c r="NYL825" s="200"/>
      <c r="NYM825" s="200"/>
      <c r="NYN825" s="200"/>
      <c r="NYO825" s="200"/>
      <c r="NYP825" s="200"/>
      <c r="NYQ825" s="200"/>
      <c r="NYR825" s="200"/>
      <c r="NYS825" s="200"/>
      <c r="NYT825" s="200"/>
      <c r="NYU825" s="200"/>
      <c r="NYV825" s="200"/>
      <c r="NYW825" s="200"/>
      <c r="NYX825" s="200"/>
      <c r="NYY825" s="200"/>
      <c r="NYZ825" s="200"/>
      <c r="NZA825" s="200"/>
      <c r="NZB825" s="200"/>
      <c r="NZC825" s="200"/>
      <c r="NZD825" s="200"/>
      <c r="NZE825" s="200"/>
      <c r="NZF825" s="200"/>
      <c r="NZG825" s="200"/>
      <c r="NZH825" s="200"/>
      <c r="NZI825" s="200"/>
      <c r="NZJ825" s="200"/>
      <c r="NZK825" s="200"/>
      <c r="NZL825" s="200"/>
      <c r="NZM825" s="200"/>
      <c r="NZN825" s="200"/>
      <c r="NZO825" s="200"/>
      <c r="NZP825" s="200"/>
      <c r="NZQ825" s="200"/>
      <c r="NZR825" s="200"/>
      <c r="NZS825" s="200"/>
      <c r="NZT825" s="200"/>
      <c r="NZU825" s="200"/>
      <c r="NZV825" s="200"/>
      <c r="NZW825" s="200"/>
      <c r="NZX825" s="200"/>
      <c r="NZY825" s="200"/>
      <c r="NZZ825" s="200"/>
      <c r="OAA825" s="200"/>
      <c r="OAB825" s="200"/>
      <c r="OAC825" s="200"/>
      <c r="OAD825" s="200"/>
      <c r="OAE825" s="200"/>
      <c r="OAF825" s="200"/>
      <c r="OAG825" s="200"/>
      <c r="OAH825" s="200"/>
      <c r="OAI825" s="200"/>
      <c r="OAJ825" s="200"/>
      <c r="OAK825" s="200"/>
      <c r="OAL825" s="200"/>
      <c r="OAM825" s="200"/>
      <c r="OAN825" s="200"/>
      <c r="OAO825" s="200"/>
      <c r="OAP825" s="200"/>
      <c r="OAQ825" s="200"/>
      <c r="OAR825" s="200"/>
      <c r="OAS825" s="200"/>
      <c r="OAT825" s="200"/>
      <c r="OAU825" s="200"/>
      <c r="OAV825" s="200"/>
      <c r="OAW825" s="200"/>
      <c r="OAX825" s="200"/>
      <c r="OAY825" s="200"/>
      <c r="OAZ825" s="200"/>
      <c r="OBA825" s="200"/>
      <c r="OBB825" s="200"/>
      <c r="OBC825" s="200"/>
      <c r="OBD825" s="200"/>
      <c r="OBE825" s="200"/>
      <c r="OBF825" s="200"/>
      <c r="OBG825" s="200"/>
      <c r="OBH825" s="200"/>
      <c r="OBI825" s="200"/>
      <c r="OBJ825" s="200"/>
      <c r="OBK825" s="200"/>
      <c r="OBL825" s="200"/>
      <c r="OBM825" s="200"/>
      <c r="OBN825" s="200"/>
      <c r="OBO825" s="200"/>
      <c r="OBP825" s="200"/>
      <c r="OBQ825" s="200"/>
      <c r="OBR825" s="200"/>
      <c r="OBS825" s="200"/>
      <c r="OBT825" s="200"/>
      <c r="OBU825" s="200"/>
      <c r="OBV825" s="200"/>
      <c r="OBW825" s="200"/>
      <c r="OBX825" s="200"/>
      <c r="OBY825" s="200"/>
      <c r="OBZ825" s="200"/>
      <c r="OCA825" s="200"/>
      <c r="OCB825" s="200"/>
      <c r="OCC825" s="200"/>
      <c r="OCD825" s="200"/>
      <c r="OCE825" s="200"/>
      <c r="OCF825" s="200"/>
      <c r="OCG825" s="200"/>
      <c r="OCH825" s="200"/>
      <c r="OCI825" s="200"/>
      <c r="OCJ825" s="200"/>
      <c r="OCK825" s="200"/>
      <c r="OCL825" s="200"/>
      <c r="OCM825" s="200"/>
      <c r="OCN825" s="200"/>
      <c r="OCO825" s="200"/>
      <c r="OCP825" s="200"/>
      <c r="OCQ825" s="200"/>
      <c r="OCR825" s="200"/>
      <c r="OCS825" s="200"/>
      <c r="OCT825" s="200"/>
      <c r="OCU825" s="200"/>
      <c r="OCV825" s="200"/>
      <c r="OCW825" s="200"/>
      <c r="OCX825" s="200"/>
      <c r="OCY825" s="200"/>
      <c r="OCZ825" s="200"/>
      <c r="ODA825" s="200"/>
      <c r="ODB825" s="200"/>
      <c r="ODC825" s="200"/>
      <c r="ODD825" s="200"/>
      <c r="ODE825" s="200"/>
      <c r="ODF825" s="200"/>
      <c r="ODG825" s="200"/>
      <c r="ODH825" s="200"/>
      <c r="ODI825" s="200"/>
      <c r="ODJ825" s="200"/>
      <c r="ODK825" s="200"/>
      <c r="ODL825" s="200"/>
      <c r="ODM825" s="200"/>
      <c r="ODN825" s="200"/>
      <c r="ODO825" s="200"/>
      <c r="ODP825" s="200"/>
      <c r="ODQ825" s="200"/>
      <c r="ODR825" s="200"/>
      <c r="ODS825" s="200"/>
      <c r="ODT825" s="200"/>
      <c r="ODU825" s="200"/>
      <c r="ODV825" s="200"/>
      <c r="ODW825" s="200"/>
      <c r="ODX825" s="200"/>
      <c r="ODY825" s="200"/>
      <c r="ODZ825" s="200"/>
      <c r="OEA825" s="200"/>
      <c r="OEB825" s="200"/>
      <c r="OEC825" s="200"/>
      <c r="OED825" s="200"/>
      <c r="OEE825" s="200"/>
      <c r="OEF825" s="200"/>
      <c r="OEG825" s="200"/>
      <c r="OEH825" s="200"/>
      <c r="OEI825" s="200"/>
      <c r="OEJ825" s="200"/>
      <c r="OEK825" s="200"/>
      <c r="OEL825" s="200"/>
      <c r="OEM825" s="200"/>
      <c r="OEN825" s="200"/>
      <c r="OEO825" s="200"/>
      <c r="OEP825" s="200"/>
      <c r="OEQ825" s="200"/>
      <c r="OER825" s="200"/>
      <c r="OES825" s="200"/>
      <c r="OET825" s="200"/>
      <c r="OEU825" s="200"/>
      <c r="OEV825" s="200"/>
      <c r="OEW825" s="200"/>
      <c r="OEX825" s="200"/>
      <c r="OEY825" s="200"/>
      <c r="OEZ825" s="200"/>
      <c r="OFA825" s="200"/>
      <c r="OFB825" s="200"/>
      <c r="OFC825" s="200"/>
      <c r="OFD825" s="200"/>
      <c r="OFE825" s="200"/>
      <c r="OFF825" s="200"/>
      <c r="OFG825" s="200"/>
      <c r="OFH825" s="200"/>
      <c r="OFI825" s="200"/>
      <c r="OFJ825" s="200"/>
      <c r="OFK825" s="200"/>
      <c r="OFL825" s="200"/>
      <c r="OFM825" s="200"/>
      <c r="OFN825" s="200"/>
      <c r="OFO825" s="200"/>
      <c r="OFP825" s="200"/>
      <c r="OFQ825" s="200"/>
      <c r="OFR825" s="200"/>
      <c r="OFS825" s="200"/>
      <c r="OFT825" s="200"/>
      <c r="OFU825" s="200"/>
      <c r="OFV825" s="200"/>
      <c r="OFW825" s="200"/>
      <c r="OFX825" s="200"/>
      <c r="OFY825" s="200"/>
      <c r="OFZ825" s="200"/>
      <c r="OGA825" s="200"/>
      <c r="OGB825" s="200"/>
      <c r="OGC825" s="200"/>
      <c r="OGD825" s="200"/>
      <c r="OGE825" s="200"/>
      <c r="OGF825" s="200"/>
      <c r="OGG825" s="200"/>
      <c r="OGH825" s="200"/>
      <c r="OGI825" s="200"/>
      <c r="OGJ825" s="200"/>
      <c r="OGK825" s="200"/>
      <c r="OGL825" s="200"/>
      <c r="OGM825" s="200"/>
      <c r="OGN825" s="200"/>
      <c r="OGO825" s="200"/>
      <c r="OGP825" s="200"/>
      <c r="OGQ825" s="200"/>
      <c r="OGR825" s="200"/>
      <c r="OGS825" s="200"/>
      <c r="OGT825" s="200"/>
      <c r="OGU825" s="200"/>
      <c r="OGV825" s="200"/>
      <c r="OGW825" s="200"/>
      <c r="OGX825" s="200"/>
      <c r="OGY825" s="200"/>
      <c r="OGZ825" s="200"/>
      <c r="OHA825" s="200"/>
      <c r="OHB825" s="200"/>
      <c r="OHC825" s="200"/>
      <c r="OHD825" s="200"/>
      <c r="OHE825" s="200"/>
      <c r="OHF825" s="200"/>
      <c r="OHG825" s="200"/>
      <c r="OHH825" s="200"/>
      <c r="OHI825" s="200"/>
      <c r="OHJ825" s="200"/>
      <c r="OHK825" s="200"/>
      <c r="OHL825" s="200"/>
      <c r="OHM825" s="200"/>
      <c r="OHN825" s="200"/>
      <c r="OHO825" s="200"/>
      <c r="OHP825" s="200"/>
      <c r="OHQ825" s="200"/>
      <c r="OHR825" s="200"/>
      <c r="OHS825" s="200"/>
      <c r="OHT825" s="200"/>
      <c r="OHU825" s="200"/>
      <c r="OHV825" s="200"/>
      <c r="OHW825" s="200"/>
      <c r="OHX825" s="200"/>
      <c r="OHY825" s="200"/>
      <c r="OHZ825" s="200"/>
      <c r="OIA825" s="200"/>
      <c r="OIB825" s="200"/>
      <c r="OIC825" s="200"/>
      <c r="OID825" s="200"/>
      <c r="OIE825" s="200"/>
      <c r="OIF825" s="200"/>
      <c r="OIG825" s="200"/>
      <c r="OIH825" s="200"/>
      <c r="OII825" s="200"/>
      <c r="OIJ825" s="200"/>
      <c r="OIK825" s="200"/>
      <c r="OIL825" s="200"/>
      <c r="OIM825" s="200"/>
      <c r="OIN825" s="200"/>
      <c r="OIO825" s="200"/>
      <c r="OIP825" s="200"/>
      <c r="OIQ825" s="200"/>
      <c r="OIR825" s="200"/>
      <c r="OIS825" s="200"/>
      <c r="OIT825" s="200"/>
      <c r="OIU825" s="200"/>
      <c r="OIV825" s="200"/>
      <c r="OIW825" s="200"/>
      <c r="OIX825" s="200"/>
      <c r="OIY825" s="200"/>
      <c r="OIZ825" s="200"/>
      <c r="OJA825" s="200"/>
      <c r="OJB825" s="200"/>
      <c r="OJC825" s="200"/>
      <c r="OJD825" s="200"/>
      <c r="OJE825" s="200"/>
      <c r="OJF825" s="200"/>
      <c r="OJG825" s="200"/>
      <c r="OJH825" s="200"/>
      <c r="OJI825" s="200"/>
      <c r="OJJ825" s="200"/>
      <c r="OJK825" s="200"/>
      <c r="OJL825" s="200"/>
      <c r="OJM825" s="200"/>
      <c r="OJN825" s="200"/>
      <c r="OJO825" s="200"/>
      <c r="OJP825" s="200"/>
      <c r="OJQ825" s="200"/>
      <c r="OJR825" s="200"/>
      <c r="OJS825" s="200"/>
      <c r="OJT825" s="200"/>
      <c r="OJU825" s="200"/>
      <c r="OJV825" s="200"/>
      <c r="OJW825" s="200"/>
      <c r="OJX825" s="200"/>
      <c r="OJY825" s="200"/>
      <c r="OJZ825" s="200"/>
      <c r="OKA825" s="200"/>
      <c r="OKB825" s="200"/>
      <c r="OKC825" s="200"/>
      <c r="OKD825" s="200"/>
      <c r="OKE825" s="200"/>
      <c r="OKF825" s="200"/>
      <c r="OKG825" s="200"/>
      <c r="OKH825" s="200"/>
      <c r="OKI825" s="200"/>
      <c r="OKJ825" s="200"/>
      <c r="OKK825" s="200"/>
      <c r="OKL825" s="200"/>
      <c r="OKM825" s="200"/>
      <c r="OKN825" s="200"/>
      <c r="OKO825" s="200"/>
      <c r="OKP825" s="200"/>
      <c r="OKQ825" s="200"/>
      <c r="OKR825" s="200"/>
      <c r="OKS825" s="200"/>
      <c r="OKT825" s="200"/>
      <c r="OKU825" s="200"/>
      <c r="OKV825" s="200"/>
      <c r="OKW825" s="200"/>
      <c r="OKX825" s="200"/>
      <c r="OKY825" s="200"/>
      <c r="OKZ825" s="200"/>
      <c r="OLA825" s="200"/>
      <c r="OLB825" s="200"/>
      <c r="OLC825" s="200"/>
      <c r="OLD825" s="200"/>
      <c r="OLE825" s="200"/>
      <c r="OLF825" s="200"/>
      <c r="OLG825" s="200"/>
      <c r="OLH825" s="200"/>
      <c r="OLI825" s="200"/>
      <c r="OLJ825" s="200"/>
      <c r="OLK825" s="200"/>
      <c r="OLL825" s="200"/>
      <c r="OLM825" s="200"/>
      <c r="OLN825" s="200"/>
      <c r="OLO825" s="200"/>
      <c r="OLP825" s="200"/>
      <c r="OLQ825" s="200"/>
      <c r="OLR825" s="200"/>
      <c r="OLS825" s="200"/>
      <c r="OLT825" s="200"/>
      <c r="OLU825" s="200"/>
      <c r="OLV825" s="200"/>
      <c r="OLW825" s="200"/>
      <c r="OLX825" s="200"/>
      <c r="OLY825" s="200"/>
      <c r="OLZ825" s="200"/>
      <c r="OMA825" s="200"/>
      <c r="OMB825" s="200"/>
      <c r="OMC825" s="200"/>
      <c r="OMD825" s="200"/>
      <c r="OME825" s="200"/>
      <c r="OMF825" s="200"/>
      <c r="OMG825" s="200"/>
      <c r="OMH825" s="200"/>
      <c r="OMI825" s="200"/>
      <c r="OMJ825" s="200"/>
      <c r="OMK825" s="200"/>
      <c r="OML825" s="200"/>
      <c r="OMM825" s="200"/>
      <c r="OMN825" s="200"/>
      <c r="OMO825" s="200"/>
      <c r="OMP825" s="200"/>
      <c r="OMQ825" s="200"/>
      <c r="OMR825" s="200"/>
      <c r="OMS825" s="200"/>
      <c r="OMT825" s="200"/>
      <c r="OMU825" s="200"/>
      <c r="OMV825" s="200"/>
      <c r="OMW825" s="200"/>
      <c r="OMX825" s="200"/>
      <c r="OMY825" s="200"/>
      <c r="OMZ825" s="200"/>
      <c r="ONA825" s="200"/>
      <c r="ONB825" s="200"/>
      <c r="ONC825" s="200"/>
      <c r="OND825" s="200"/>
      <c r="ONE825" s="200"/>
      <c r="ONF825" s="200"/>
      <c r="ONG825" s="200"/>
      <c r="ONH825" s="200"/>
      <c r="ONI825" s="200"/>
      <c r="ONJ825" s="200"/>
      <c r="ONK825" s="200"/>
      <c r="ONL825" s="200"/>
      <c r="ONM825" s="200"/>
      <c r="ONN825" s="200"/>
      <c r="ONO825" s="200"/>
      <c r="ONP825" s="200"/>
      <c r="ONQ825" s="200"/>
      <c r="ONR825" s="200"/>
      <c r="ONS825" s="200"/>
      <c r="ONT825" s="200"/>
      <c r="ONU825" s="200"/>
      <c r="ONV825" s="200"/>
      <c r="ONW825" s="200"/>
      <c r="ONX825" s="200"/>
      <c r="ONY825" s="200"/>
      <c r="ONZ825" s="200"/>
      <c r="OOA825" s="200"/>
      <c r="OOB825" s="200"/>
      <c r="OOC825" s="200"/>
      <c r="OOD825" s="200"/>
      <c r="OOE825" s="200"/>
      <c r="OOF825" s="200"/>
      <c r="OOG825" s="200"/>
      <c r="OOH825" s="200"/>
      <c r="OOI825" s="200"/>
      <c r="OOJ825" s="200"/>
      <c r="OOK825" s="200"/>
      <c r="OOL825" s="200"/>
      <c r="OOM825" s="200"/>
      <c r="OON825" s="200"/>
      <c r="OOO825" s="200"/>
      <c r="OOP825" s="200"/>
      <c r="OOQ825" s="200"/>
      <c r="OOR825" s="200"/>
      <c r="OOS825" s="200"/>
      <c r="OOT825" s="200"/>
      <c r="OOU825" s="200"/>
      <c r="OOV825" s="200"/>
      <c r="OOW825" s="200"/>
      <c r="OOX825" s="200"/>
      <c r="OOY825" s="200"/>
      <c r="OOZ825" s="200"/>
      <c r="OPA825" s="200"/>
      <c r="OPB825" s="200"/>
      <c r="OPC825" s="200"/>
      <c r="OPD825" s="200"/>
      <c r="OPE825" s="200"/>
      <c r="OPF825" s="200"/>
      <c r="OPG825" s="200"/>
      <c r="OPH825" s="200"/>
      <c r="OPI825" s="200"/>
      <c r="OPJ825" s="200"/>
      <c r="OPK825" s="200"/>
      <c r="OPL825" s="200"/>
      <c r="OPM825" s="200"/>
      <c r="OPN825" s="200"/>
      <c r="OPO825" s="200"/>
      <c r="OPP825" s="200"/>
      <c r="OPQ825" s="200"/>
      <c r="OPR825" s="200"/>
      <c r="OPS825" s="200"/>
      <c r="OPT825" s="200"/>
      <c r="OPU825" s="200"/>
      <c r="OPV825" s="200"/>
      <c r="OPW825" s="200"/>
      <c r="OPX825" s="200"/>
      <c r="OPY825" s="200"/>
      <c r="OPZ825" s="200"/>
      <c r="OQA825" s="200"/>
      <c r="OQB825" s="200"/>
      <c r="OQC825" s="200"/>
      <c r="OQD825" s="200"/>
      <c r="OQE825" s="200"/>
      <c r="OQF825" s="200"/>
      <c r="OQG825" s="200"/>
      <c r="OQH825" s="200"/>
      <c r="OQI825" s="200"/>
      <c r="OQJ825" s="200"/>
      <c r="OQK825" s="200"/>
      <c r="OQL825" s="200"/>
      <c r="OQM825" s="200"/>
      <c r="OQN825" s="200"/>
      <c r="OQO825" s="200"/>
      <c r="OQP825" s="200"/>
      <c r="OQQ825" s="200"/>
      <c r="OQR825" s="200"/>
      <c r="OQS825" s="200"/>
      <c r="OQT825" s="200"/>
      <c r="OQU825" s="200"/>
      <c r="OQV825" s="200"/>
      <c r="OQW825" s="200"/>
      <c r="OQX825" s="200"/>
      <c r="OQY825" s="200"/>
      <c r="OQZ825" s="200"/>
      <c r="ORA825" s="200"/>
      <c r="ORB825" s="200"/>
      <c r="ORC825" s="200"/>
      <c r="ORD825" s="200"/>
      <c r="ORE825" s="200"/>
      <c r="ORF825" s="200"/>
      <c r="ORG825" s="200"/>
      <c r="ORH825" s="200"/>
      <c r="ORI825" s="200"/>
      <c r="ORJ825" s="200"/>
      <c r="ORK825" s="200"/>
      <c r="ORL825" s="200"/>
      <c r="ORM825" s="200"/>
      <c r="ORN825" s="200"/>
      <c r="ORO825" s="200"/>
      <c r="ORP825" s="200"/>
      <c r="ORQ825" s="200"/>
      <c r="ORR825" s="200"/>
      <c r="ORS825" s="200"/>
      <c r="ORT825" s="200"/>
      <c r="ORU825" s="200"/>
      <c r="ORV825" s="200"/>
      <c r="ORW825" s="200"/>
      <c r="ORX825" s="200"/>
      <c r="ORY825" s="200"/>
      <c r="ORZ825" s="200"/>
      <c r="OSA825" s="200"/>
      <c r="OSB825" s="200"/>
      <c r="OSC825" s="200"/>
      <c r="OSD825" s="200"/>
      <c r="OSE825" s="200"/>
      <c r="OSF825" s="200"/>
      <c r="OSG825" s="200"/>
      <c r="OSH825" s="200"/>
      <c r="OSI825" s="200"/>
      <c r="OSJ825" s="200"/>
      <c r="OSK825" s="200"/>
      <c r="OSL825" s="200"/>
      <c r="OSM825" s="200"/>
      <c r="OSN825" s="200"/>
      <c r="OSO825" s="200"/>
      <c r="OSP825" s="200"/>
      <c r="OSQ825" s="200"/>
      <c r="OSR825" s="200"/>
      <c r="OSS825" s="200"/>
      <c r="OST825" s="200"/>
      <c r="OSU825" s="200"/>
      <c r="OSV825" s="200"/>
      <c r="OSW825" s="200"/>
      <c r="OSX825" s="200"/>
      <c r="OSY825" s="200"/>
      <c r="OSZ825" s="200"/>
      <c r="OTA825" s="200"/>
      <c r="OTB825" s="200"/>
      <c r="OTC825" s="200"/>
      <c r="OTD825" s="200"/>
      <c r="OTE825" s="200"/>
      <c r="OTF825" s="200"/>
      <c r="OTG825" s="200"/>
      <c r="OTH825" s="200"/>
      <c r="OTI825" s="200"/>
      <c r="OTJ825" s="200"/>
      <c r="OTK825" s="200"/>
      <c r="OTL825" s="200"/>
      <c r="OTM825" s="200"/>
      <c r="OTN825" s="200"/>
      <c r="OTO825" s="200"/>
      <c r="OTP825" s="200"/>
      <c r="OTQ825" s="200"/>
      <c r="OTR825" s="200"/>
      <c r="OTS825" s="200"/>
      <c r="OTT825" s="200"/>
      <c r="OTU825" s="200"/>
      <c r="OTV825" s="200"/>
      <c r="OTW825" s="200"/>
      <c r="OTX825" s="200"/>
      <c r="OTY825" s="200"/>
      <c r="OTZ825" s="200"/>
      <c r="OUA825" s="200"/>
      <c r="OUB825" s="200"/>
      <c r="OUC825" s="200"/>
      <c r="OUD825" s="200"/>
      <c r="OUE825" s="200"/>
      <c r="OUF825" s="200"/>
      <c r="OUG825" s="200"/>
      <c r="OUH825" s="200"/>
      <c r="OUI825" s="200"/>
      <c r="OUJ825" s="200"/>
      <c r="OUK825" s="200"/>
      <c r="OUL825" s="200"/>
      <c r="OUM825" s="200"/>
      <c r="OUN825" s="200"/>
      <c r="OUO825" s="200"/>
      <c r="OUP825" s="200"/>
      <c r="OUQ825" s="200"/>
      <c r="OUR825" s="200"/>
      <c r="OUS825" s="200"/>
      <c r="OUT825" s="200"/>
      <c r="OUU825" s="200"/>
      <c r="OUV825" s="200"/>
      <c r="OUW825" s="200"/>
      <c r="OUX825" s="200"/>
      <c r="OUY825" s="200"/>
      <c r="OUZ825" s="200"/>
      <c r="OVA825" s="200"/>
      <c r="OVB825" s="200"/>
      <c r="OVC825" s="200"/>
      <c r="OVD825" s="200"/>
      <c r="OVE825" s="200"/>
      <c r="OVF825" s="200"/>
      <c r="OVG825" s="200"/>
      <c r="OVH825" s="200"/>
      <c r="OVI825" s="200"/>
      <c r="OVJ825" s="200"/>
      <c r="OVK825" s="200"/>
      <c r="OVL825" s="200"/>
      <c r="OVM825" s="200"/>
      <c r="OVN825" s="200"/>
      <c r="OVO825" s="200"/>
      <c r="OVP825" s="200"/>
      <c r="OVQ825" s="200"/>
      <c r="OVR825" s="200"/>
      <c r="OVS825" s="200"/>
      <c r="OVT825" s="200"/>
      <c r="OVU825" s="200"/>
      <c r="OVV825" s="200"/>
      <c r="OVW825" s="200"/>
      <c r="OVX825" s="200"/>
      <c r="OVY825" s="200"/>
      <c r="OVZ825" s="200"/>
      <c r="OWA825" s="200"/>
      <c r="OWB825" s="200"/>
      <c r="OWC825" s="200"/>
      <c r="OWD825" s="200"/>
      <c r="OWE825" s="200"/>
      <c r="OWF825" s="200"/>
      <c r="OWG825" s="200"/>
      <c r="OWH825" s="200"/>
      <c r="OWI825" s="200"/>
      <c r="OWJ825" s="200"/>
      <c r="OWK825" s="200"/>
      <c r="OWL825" s="200"/>
      <c r="OWM825" s="200"/>
      <c r="OWN825" s="200"/>
      <c r="OWO825" s="200"/>
      <c r="OWP825" s="200"/>
      <c r="OWQ825" s="200"/>
      <c r="OWR825" s="200"/>
      <c r="OWS825" s="200"/>
      <c r="OWT825" s="200"/>
      <c r="OWU825" s="200"/>
      <c r="OWV825" s="200"/>
      <c r="OWW825" s="200"/>
      <c r="OWX825" s="200"/>
      <c r="OWY825" s="200"/>
      <c r="OWZ825" s="200"/>
      <c r="OXA825" s="200"/>
      <c r="OXB825" s="200"/>
      <c r="OXC825" s="200"/>
      <c r="OXD825" s="200"/>
      <c r="OXE825" s="200"/>
      <c r="OXF825" s="200"/>
      <c r="OXG825" s="200"/>
      <c r="OXH825" s="200"/>
      <c r="OXI825" s="200"/>
      <c r="OXJ825" s="200"/>
      <c r="OXK825" s="200"/>
      <c r="OXL825" s="200"/>
      <c r="OXM825" s="200"/>
      <c r="OXN825" s="200"/>
      <c r="OXO825" s="200"/>
      <c r="OXP825" s="200"/>
      <c r="OXQ825" s="200"/>
      <c r="OXR825" s="200"/>
      <c r="OXS825" s="200"/>
      <c r="OXT825" s="200"/>
      <c r="OXU825" s="200"/>
      <c r="OXV825" s="200"/>
      <c r="OXW825" s="200"/>
      <c r="OXX825" s="200"/>
      <c r="OXY825" s="200"/>
      <c r="OXZ825" s="200"/>
      <c r="OYA825" s="200"/>
      <c r="OYB825" s="200"/>
      <c r="OYC825" s="200"/>
      <c r="OYD825" s="200"/>
      <c r="OYE825" s="200"/>
      <c r="OYF825" s="200"/>
      <c r="OYG825" s="200"/>
      <c r="OYH825" s="200"/>
      <c r="OYI825" s="200"/>
      <c r="OYJ825" s="200"/>
      <c r="OYK825" s="200"/>
      <c r="OYL825" s="200"/>
      <c r="OYM825" s="200"/>
      <c r="OYN825" s="200"/>
      <c r="OYO825" s="200"/>
      <c r="OYP825" s="200"/>
      <c r="OYQ825" s="200"/>
      <c r="OYR825" s="200"/>
      <c r="OYS825" s="200"/>
      <c r="OYT825" s="200"/>
      <c r="OYU825" s="200"/>
      <c r="OYV825" s="200"/>
      <c r="OYW825" s="200"/>
      <c r="OYX825" s="200"/>
      <c r="OYY825" s="200"/>
      <c r="OYZ825" s="200"/>
      <c r="OZA825" s="200"/>
      <c r="OZB825" s="200"/>
      <c r="OZC825" s="200"/>
      <c r="OZD825" s="200"/>
      <c r="OZE825" s="200"/>
      <c r="OZF825" s="200"/>
      <c r="OZG825" s="200"/>
      <c r="OZH825" s="200"/>
      <c r="OZI825" s="200"/>
      <c r="OZJ825" s="200"/>
      <c r="OZK825" s="200"/>
      <c r="OZL825" s="200"/>
      <c r="OZM825" s="200"/>
      <c r="OZN825" s="200"/>
      <c r="OZO825" s="200"/>
      <c r="OZP825" s="200"/>
      <c r="OZQ825" s="200"/>
      <c r="OZR825" s="200"/>
      <c r="OZS825" s="200"/>
      <c r="OZT825" s="200"/>
      <c r="OZU825" s="200"/>
      <c r="OZV825" s="200"/>
      <c r="OZW825" s="200"/>
      <c r="OZX825" s="200"/>
      <c r="OZY825" s="200"/>
      <c r="OZZ825" s="200"/>
      <c r="PAA825" s="200"/>
      <c r="PAB825" s="200"/>
      <c r="PAC825" s="200"/>
      <c r="PAD825" s="200"/>
      <c r="PAE825" s="200"/>
      <c r="PAF825" s="200"/>
      <c r="PAG825" s="200"/>
      <c r="PAH825" s="200"/>
      <c r="PAI825" s="200"/>
      <c r="PAJ825" s="200"/>
      <c r="PAK825" s="200"/>
      <c r="PAL825" s="200"/>
      <c r="PAM825" s="200"/>
      <c r="PAN825" s="200"/>
      <c r="PAO825" s="200"/>
      <c r="PAP825" s="200"/>
      <c r="PAQ825" s="200"/>
      <c r="PAR825" s="200"/>
      <c r="PAS825" s="200"/>
      <c r="PAT825" s="200"/>
      <c r="PAU825" s="200"/>
      <c r="PAV825" s="200"/>
      <c r="PAW825" s="200"/>
      <c r="PAX825" s="200"/>
      <c r="PAY825" s="200"/>
      <c r="PAZ825" s="200"/>
      <c r="PBA825" s="200"/>
      <c r="PBB825" s="200"/>
      <c r="PBC825" s="200"/>
      <c r="PBD825" s="200"/>
      <c r="PBE825" s="200"/>
      <c r="PBF825" s="200"/>
      <c r="PBG825" s="200"/>
      <c r="PBH825" s="200"/>
      <c r="PBI825" s="200"/>
      <c r="PBJ825" s="200"/>
      <c r="PBK825" s="200"/>
      <c r="PBL825" s="200"/>
      <c r="PBM825" s="200"/>
      <c r="PBN825" s="200"/>
      <c r="PBO825" s="200"/>
      <c r="PBP825" s="200"/>
      <c r="PBQ825" s="200"/>
      <c r="PBR825" s="200"/>
      <c r="PBS825" s="200"/>
      <c r="PBT825" s="200"/>
      <c r="PBU825" s="200"/>
      <c r="PBV825" s="200"/>
      <c r="PBW825" s="200"/>
      <c r="PBX825" s="200"/>
      <c r="PBY825" s="200"/>
      <c r="PBZ825" s="200"/>
      <c r="PCA825" s="200"/>
      <c r="PCB825" s="200"/>
      <c r="PCC825" s="200"/>
      <c r="PCD825" s="200"/>
      <c r="PCE825" s="200"/>
      <c r="PCF825" s="200"/>
      <c r="PCG825" s="200"/>
      <c r="PCH825" s="200"/>
      <c r="PCI825" s="200"/>
      <c r="PCJ825" s="200"/>
      <c r="PCK825" s="200"/>
      <c r="PCL825" s="200"/>
      <c r="PCM825" s="200"/>
      <c r="PCN825" s="200"/>
      <c r="PCO825" s="200"/>
      <c r="PCP825" s="200"/>
      <c r="PCQ825" s="200"/>
      <c r="PCR825" s="200"/>
      <c r="PCS825" s="200"/>
      <c r="PCT825" s="200"/>
      <c r="PCU825" s="200"/>
      <c r="PCV825" s="200"/>
      <c r="PCW825" s="200"/>
      <c r="PCX825" s="200"/>
      <c r="PCY825" s="200"/>
      <c r="PCZ825" s="200"/>
      <c r="PDA825" s="200"/>
      <c r="PDB825" s="200"/>
      <c r="PDC825" s="200"/>
      <c r="PDD825" s="200"/>
      <c r="PDE825" s="200"/>
      <c r="PDF825" s="200"/>
      <c r="PDG825" s="200"/>
      <c r="PDH825" s="200"/>
      <c r="PDI825" s="200"/>
      <c r="PDJ825" s="200"/>
      <c r="PDK825" s="200"/>
      <c r="PDL825" s="200"/>
      <c r="PDM825" s="200"/>
      <c r="PDN825" s="200"/>
      <c r="PDO825" s="200"/>
      <c r="PDP825" s="200"/>
      <c r="PDQ825" s="200"/>
      <c r="PDR825" s="200"/>
      <c r="PDS825" s="200"/>
      <c r="PDT825" s="200"/>
      <c r="PDU825" s="200"/>
      <c r="PDV825" s="200"/>
      <c r="PDW825" s="200"/>
      <c r="PDX825" s="200"/>
      <c r="PDY825" s="200"/>
      <c r="PDZ825" s="200"/>
      <c r="PEA825" s="200"/>
      <c r="PEB825" s="200"/>
      <c r="PEC825" s="200"/>
      <c r="PED825" s="200"/>
      <c r="PEE825" s="200"/>
      <c r="PEF825" s="200"/>
      <c r="PEG825" s="200"/>
      <c r="PEH825" s="200"/>
      <c r="PEI825" s="200"/>
      <c r="PEJ825" s="200"/>
      <c r="PEK825" s="200"/>
      <c r="PEL825" s="200"/>
      <c r="PEM825" s="200"/>
      <c r="PEN825" s="200"/>
      <c r="PEO825" s="200"/>
      <c r="PEP825" s="200"/>
      <c r="PEQ825" s="200"/>
      <c r="PER825" s="200"/>
      <c r="PES825" s="200"/>
      <c r="PET825" s="200"/>
      <c r="PEU825" s="200"/>
      <c r="PEV825" s="200"/>
      <c r="PEW825" s="200"/>
      <c r="PEX825" s="200"/>
      <c r="PEY825" s="200"/>
      <c r="PEZ825" s="200"/>
      <c r="PFA825" s="200"/>
      <c r="PFB825" s="200"/>
      <c r="PFC825" s="200"/>
      <c r="PFD825" s="200"/>
      <c r="PFE825" s="200"/>
      <c r="PFF825" s="200"/>
      <c r="PFG825" s="200"/>
      <c r="PFH825" s="200"/>
      <c r="PFI825" s="200"/>
      <c r="PFJ825" s="200"/>
      <c r="PFK825" s="200"/>
      <c r="PFL825" s="200"/>
      <c r="PFM825" s="200"/>
      <c r="PFN825" s="200"/>
      <c r="PFO825" s="200"/>
      <c r="PFP825" s="200"/>
      <c r="PFQ825" s="200"/>
      <c r="PFR825" s="200"/>
      <c r="PFS825" s="200"/>
      <c r="PFT825" s="200"/>
      <c r="PFU825" s="200"/>
      <c r="PFV825" s="200"/>
      <c r="PFW825" s="200"/>
      <c r="PFX825" s="200"/>
      <c r="PFY825" s="200"/>
      <c r="PFZ825" s="200"/>
      <c r="PGA825" s="200"/>
      <c r="PGB825" s="200"/>
      <c r="PGC825" s="200"/>
      <c r="PGD825" s="200"/>
      <c r="PGE825" s="200"/>
      <c r="PGF825" s="200"/>
      <c r="PGG825" s="200"/>
      <c r="PGH825" s="200"/>
      <c r="PGI825" s="200"/>
      <c r="PGJ825" s="200"/>
      <c r="PGK825" s="200"/>
      <c r="PGL825" s="200"/>
      <c r="PGM825" s="200"/>
      <c r="PGN825" s="200"/>
      <c r="PGO825" s="200"/>
      <c r="PGP825" s="200"/>
      <c r="PGQ825" s="200"/>
      <c r="PGR825" s="200"/>
      <c r="PGS825" s="200"/>
      <c r="PGT825" s="200"/>
      <c r="PGU825" s="200"/>
      <c r="PGV825" s="200"/>
      <c r="PGW825" s="200"/>
      <c r="PGX825" s="200"/>
      <c r="PGY825" s="200"/>
      <c r="PGZ825" s="200"/>
      <c r="PHA825" s="200"/>
      <c r="PHB825" s="200"/>
      <c r="PHC825" s="200"/>
      <c r="PHD825" s="200"/>
      <c r="PHE825" s="200"/>
      <c r="PHF825" s="200"/>
      <c r="PHG825" s="200"/>
      <c r="PHH825" s="200"/>
      <c r="PHI825" s="200"/>
      <c r="PHJ825" s="200"/>
      <c r="PHK825" s="200"/>
      <c r="PHL825" s="200"/>
      <c r="PHM825" s="200"/>
      <c r="PHN825" s="200"/>
      <c r="PHO825" s="200"/>
      <c r="PHP825" s="200"/>
      <c r="PHQ825" s="200"/>
      <c r="PHR825" s="200"/>
      <c r="PHS825" s="200"/>
      <c r="PHT825" s="200"/>
      <c r="PHU825" s="200"/>
      <c r="PHV825" s="200"/>
      <c r="PHW825" s="200"/>
      <c r="PHX825" s="200"/>
      <c r="PHY825" s="200"/>
      <c r="PHZ825" s="200"/>
      <c r="PIA825" s="200"/>
      <c r="PIB825" s="200"/>
      <c r="PIC825" s="200"/>
      <c r="PID825" s="200"/>
      <c r="PIE825" s="200"/>
      <c r="PIF825" s="200"/>
      <c r="PIG825" s="200"/>
      <c r="PIH825" s="200"/>
      <c r="PII825" s="200"/>
      <c r="PIJ825" s="200"/>
      <c r="PIK825" s="200"/>
      <c r="PIL825" s="200"/>
      <c r="PIM825" s="200"/>
      <c r="PIN825" s="200"/>
      <c r="PIO825" s="200"/>
      <c r="PIP825" s="200"/>
      <c r="PIQ825" s="200"/>
      <c r="PIR825" s="200"/>
      <c r="PIS825" s="200"/>
      <c r="PIT825" s="200"/>
      <c r="PIU825" s="200"/>
      <c r="PIV825" s="200"/>
      <c r="PIW825" s="200"/>
      <c r="PIX825" s="200"/>
      <c r="PIY825" s="200"/>
      <c r="PIZ825" s="200"/>
      <c r="PJA825" s="200"/>
      <c r="PJB825" s="200"/>
      <c r="PJC825" s="200"/>
      <c r="PJD825" s="200"/>
      <c r="PJE825" s="200"/>
      <c r="PJF825" s="200"/>
      <c r="PJG825" s="200"/>
      <c r="PJH825" s="200"/>
      <c r="PJI825" s="200"/>
      <c r="PJJ825" s="200"/>
      <c r="PJK825" s="200"/>
      <c r="PJL825" s="200"/>
      <c r="PJM825" s="200"/>
      <c r="PJN825" s="200"/>
      <c r="PJO825" s="200"/>
      <c r="PJP825" s="200"/>
      <c r="PJQ825" s="200"/>
      <c r="PJR825" s="200"/>
      <c r="PJS825" s="200"/>
      <c r="PJT825" s="200"/>
      <c r="PJU825" s="200"/>
      <c r="PJV825" s="200"/>
      <c r="PJW825" s="200"/>
      <c r="PJX825" s="200"/>
      <c r="PJY825" s="200"/>
      <c r="PJZ825" s="200"/>
      <c r="PKA825" s="200"/>
      <c r="PKB825" s="200"/>
      <c r="PKC825" s="200"/>
      <c r="PKD825" s="200"/>
      <c r="PKE825" s="200"/>
      <c r="PKF825" s="200"/>
      <c r="PKG825" s="200"/>
      <c r="PKH825" s="200"/>
      <c r="PKI825" s="200"/>
      <c r="PKJ825" s="200"/>
      <c r="PKK825" s="200"/>
      <c r="PKL825" s="200"/>
      <c r="PKM825" s="200"/>
      <c r="PKN825" s="200"/>
      <c r="PKO825" s="200"/>
      <c r="PKP825" s="200"/>
      <c r="PKQ825" s="200"/>
      <c r="PKR825" s="200"/>
      <c r="PKS825" s="200"/>
      <c r="PKT825" s="200"/>
      <c r="PKU825" s="200"/>
      <c r="PKV825" s="200"/>
      <c r="PKW825" s="200"/>
      <c r="PKX825" s="200"/>
      <c r="PKY825" s="200"/>
      <c r="PKZ825" s="200"/>
      <c r="PLA825" s="200"/>
      <c r="PLB825" s="200"/>
      <c r="PLC825" s="200"/>
      <c r="PLD825" s="200"/>
      <c r="PLE825" s="200"/>
      <c r="PLF825" s="200"/>
      <c r="PLG825" s="200"/>
      <c r="PLH825" s="200"/>
      <c r="PLI825" s="200"/>
      <c r="PLJ825" s="200"/>
      <c r="PLK825" s="200"/>
      <c r="PLL825" s="200"/>
      <c r="PLM825" s="200"/>
      <c r="PLN825" s="200"/>
      <c r="PLO825" s="200"/>
      <c r="PLP825" s="200"/>
      <c r="PLQ825" s="200"/>
      <c r="PLR825" s="200"/>
      <c r="PLS825" s="200"/>
      <c r="PLT825" s="200"/>
      <c r="PLU825" s="200"/>
      <c r="PLV825" s="200"/>
      <c r="PLW825" s="200"/>
      <c r="PLX825" s="200"/>
      <c r="PLY825" s="200"/>
      <c r="PLZ825" s="200"/>
      <c r="PMA825" s="200"/>
      <c r="PMB825" s="200"/>
      <c r="PMC825" s="200"/>
      <c r="PMD825" s="200"/>
      <c r="PME825" s="200"/>
      <c r="PMF825" s="200"/>
      <c r="PMG825" s="200"/>
      <c r="PMH825" s="200"/>
      <c r="PMI825" s="200"/>
      <c r="PMJ825" s="200"/>
      <c r="PMK825" s="200"/>
      <c r="PML825" s="200"/>
      <c r="PMM825" s="200"/>
      <c r="PMN825" s="200"/>
      <c r="PMO825" s="200"/>
      <c r="PMP825" s="200"/>
      <c r="PMQ825" s="200"/>
      <c r="PMR825" s="200"/>
      <c r="PMS825" s="200"/>
      <c r="PMT825" s="200"/>
      <c r="PMU825" s="200"/>
      <c r="PMV825" s="200"/>
      <c r="PMW825" s="200"/>
      <c r="PMX825" s="200"/>
      <c r="PMY825" s="200"/>
      <c r="PMZ825" s="200"/>
      <c r="PNA825" s="200"/>
      <c r="PNB825" s="200"/>
      <c r="PNC825" s="200"/>
      <c r="PND825" s="200"/>
      <c r="PNE825" s="200"/>
      <c r="PNF825" s="200"/>
      <c r="PNG825" s="200"/>
      <c r="PNH825" s="200"/>
      <c r="PNI825" s="200"/>
      <c r="PNJ825" s="200"/>
      <c r="PNK825" s="200"/>
      <c r="PNL825" s="200"/>
      <c r="PNM825" s="200"/>
      <c r="PNN825" s="200"/>
      <c r="PNO825" s="200"/>
      <c r="PNP825" s="200"/>
      <c r="PNQ825" s="200"/>
      <c r="PNR825" s="200"/>
      <c r="PNS825" s="200"/>
      <c r="PNT825" s="200"/>
      <c r="PNU825" s="200"/>
      <c r="PNV825" s="200"/>
      <c r="PNW825" s="200"/>
      <c r="PNX825" s="200"/>
      <c r="PNY825" s="200"/>
      <c r="PNZ825" s="200"/>
      <c r="POA825" s="200"/>
      <c r="POB825" s="200"/>
      <c r="POC825" s="200"/>
      <c r="POD825" s="200"/>
      <c r="POE825" s="200"/>
      <c r="POF825" s="200"/>
      <c r="POG825" s="200"/>
      <c r="POH825" s="200"/>
      <c r="POI825" s="200"/>
      <c r="POJ825" s="200"/>
      <c r="POK825" s="200"/>
      <c r="POL825" s="200"/>
      <c r="POM825" s="200"/>
      <c r="PON825" s="200"/>
      <c r="POO825" s="200"/>
      <c r="POP825" s="200"/>
      <c r="POQ825" s="200"/>
      <c r="POR825" s="200"/>
      <c r="POS825" s="200"/>
      <c r="POT825" s="200"/>
      <c r="POU825" s="200"/>
      <c r="POV825" s="200"/>
      <c r="POW825" s="200"/>
      <c r="POX825" s="200"/>
      <c r="POY825" s="200"/>
      <c r="POZ825" s="200"/>
      <c r="PPA825" s="200"/>
      <c r="PPB825" s="200"/>
      <c r="PPC825" s="200"/>
      <c r="PPD825" s="200"/>
      <c r="PPE825" s="200"/>
      <c r="PPF825" s="200"/>
      <c r="PPG825" s="200"/>
      <c r="PPH825" s="200"/>
      <c r="PPI825" s="200"/>
      <c r="PPJ825" s="200"/>
      <c r="PPK825" s="200"/>
      <c r="PPL825" s="200"/>
      <c r="PPM825" s="200"/>
      <c r="PPN825" s="200"/>
      <c r="PPO825" s="200"/>
      <c r="PPP825" s="200"/>
      <c r="PPQ825" s="200"/>
      <c r="PPR825" s="200"/>
      <c r="PPS825" s="200"/>
      <c r="PPT825" s="200"/>
      <c r="PPU825" s="200"/>
      <c r="PPV825" s="200"/>
      <c r="PPW825" s="200"/>
      <c r="PPX825" s="200"/>
      <c r="PPY825" s="200"/>
      <c r="PPZ825" s="200"/>
      <c r="PQA825" s="200"/>
      <c r="PQB825" s="200"/>
      <c r="PQC825" s="200"/>
      <c r="PQD825" s="200"/>
      <c r="PQE825" s="200"/>
      <c r="PQF825" s="200"/>
      <c r="PQG825" s="200"/>
      <c r="PQH825" s="200"/>
      <c r="PQI825" s="200"/>
      <c r="PQJ825" s="200"/>
      <c r="PQK825" s="200"/>
      <c r="PQL825" s="200"/>
      <c r="PQM825" s="200"/>
      <c r="PQN825" s="200"/>
      <c r="PQO825" s="200"/>
      <c r="PQP825" s="200"/>
      <c r="PQQ825" s="200"/>
      <c r="PQR825" s="200"/>
      <c r="PQS825" s="200"/>
      <c r="PQT825" s="200"/>
      <c r="PQU825" s="200"/>
      <c r="PQV825" s="200"/>
      <c r="PQW825" s="200"/>
      <c r="PQX825" s="200"/>
      <c r="PQY825" s="200"/>
      <c r="PQZ825" s="200"/>
      <c r="PRA825" s="200"/>
      <c r="PRB825" s="200"/>
      <c r="PRC825" s="200"/>
      <c r="PRD825" s="200"/>
      <c r="PRE825" s="200"/>
      <c r="PRF825" s="200"/>
      <c r="PRG825" s="200"/>
      <c r="PRH825" s="200"/>
      <c r="PRI825" s="200"/>
      <c r="PRJ825" s="200"/>
      <c r="PRK825" s="200"/>
      <c r="PRL825" s="200"/>
      <c r="PRM825" s="200"/>
      <c r="PRN825" s="200"/>
      <c r="PRO825" s="200"/>
      <c r="PRP825" s="200"/>
      <c r="PRQ825" s="200"/>
      <c r="PRR825" s="200"/>
      <c r="PRS825" s="200"/>
      <c r="PRT825" s="200"/>
      <c r="PRU825" s="200"/>
      <c r="PRV825" s="200"/>
      <c r="PRW825" s="200"/>
      <c r="PRX825" s="200"/>
      <c r="PRY825" s="200"/>
      <c r="PRZ825" s="200"/>
      <c r="PSA825" s="200"/>
      <c r="PSB825" s="200"/>
      <c r="PSC825" s="200"/>
      <c r="PSD825" s="200"/>
      <c r="PSE825" s="200"/>
      <c r="PSF825" s="200"/>
      <c r="PSG825" s="200"/>
      <c r="PSH825" s="200"/>
      <c r="PSI825" s="200"/>
      <c r="PSJ825" s="200"/>
      <c r="PSK825" s="200"/>
      <c r="PSL825" s="200"/>
      <c r="PSM825" s="200"/>
      <c r="PSN825" s="200"/>
      <c r="PSO825" s="200"/>
      <c r="PSP825" s="200"/>
      <c r="PSQ825" s="200"/>
      <c r="PSR825" s="200"/>
      <c r="PSS825" s="200"/>
      <c r="PST825" s="200"/>
      <c r="PSU825" s="200"/>
      <c r="PSV825" s="200"/>
      <c r="PSW825" s="200"/>
      <c r="PSX825" s="200"/>
      <c r="PSY825" s="200"/>
      <c r="PSZ825" s="200"/>
      <c r="PTA825" s="200"/>
      <c r="PTB825" s="200"/>
      <c r="PTC825" s="200"/>
      <c r="PTD825" s="200"/>
      <c r="PTE825" s="200"/>
      <c r="PTF825" s="200"/>
      <c r="PTG825" s="200"/>
      <c r="PTH825" s="200"/>
      <c r="PTI825" s="200"/>
      <c r="PTJ825" s="200"/>
      <c r="PTK825" s="200"/>
      <c r="PTL825" s="200"/>
      <c r="PTM825" s="200"/>
      <c r="PTN825" s="200"/>
      <c r="PTO825" s="200"/>
      <c r="PTP825" s="200"/>
      <c r="PTQ825" s="200"/>
      <c r="PTR825" s="200"/>
      <c r="PTS825" s="200"/>
      <c r="PTT825" s="200"/>
      <c r="PTU825" s="200"/>
      <c r="PTV825" s="200"/>
      <c r="PTW825" s="200"/>
      <c r="PTX825" s="200"/>
      <c r="PTY825" s="200"/>
      <c r="PTZ825" s="200"/>
      <c r="PUA825" s="200"/>
      <c r="PUB825" s="200"/>
      <c r="PUC825" s="200"/>
      <c r="PUD825" s="200"/>
      <c r="PUE825" s="200"/>
      <c r="PUF825" s="200"/>
      <c r="PUG825" s="200"/>
      <c r="PUH825" s="200"/>
      <c r="PUI825" s="200"/>
      <c r="PUJ825" s="200"/>
      <c r="PUK825" s="200"/>
      <c r="PUL825" s="200"/>
      <c r="PUM825" s="200"/>
      <c r="PUN825" s="200"/>
      <c r="PUO825" s="200"/>
      <c r="PUP825" s="200"/>
      <c r="PUQ825" s="200"/>
      <c r="PUR825" s="200"/>
      <c r="PUS825" s="200"/>
      <c r="PUT825" s="200"/>
      <c r="PUU825" s="200"/>
      <c r="PUV825" s="200"/>
      <c r="PUW825" s="200"/>
      <c r="PUX825" s="200"/>
      <c r="PUY825" s="200"/>
      <c r="PUZ825" s="200"/>
      <c r="PVA825" s="200"/>
      <c r="PVB825" s="200"/>
      <c r="PVC825" s="200"/>
      <c r="PVD825" s="200"/>
      <c r="PVE825" s="200"/>
      <c r="PVF825" s="200"/>
      <c r="PVG825" s="200"/>
      <c r="PVH825" s="200"/>
      <c r="PVI825" s="200"/>
      <c r="PVJ825" s="200"/>
      <c r="PVK825" s="200"/>
      <c r="PVL825" s="200"/>
      <c r="PVM825" s="200"/>
      <c r="PVN825" s="200"/>
      <c r="PVO825" s="200"/>
      <c r="PVP825" s="200"/>
      <c r="PVQ825" s="200"/>
      <c r="PVR825" s="200"/>
      <c r="PVS825" s="200"/>
      <c r="PVT825" s="200"/>
      <c r="PVU825" s="200"/>
      <c r="PVV825" s="200"/>
      <c r="PVW825" s="200"/>
      <c r="PVX825" s="200"/>
      <c r="PVY825" s="200"/>
      <c r="PVZ825" s="200"/>
      <c r="PWA825" s="200"/>
      <c r="PWB825" s="200"/>
      <c r="PWC825" s="200"/>
      <c r="PWD825" s="200"/>
      <c r="PWE825" s="200"/>
      <c r="PWF825" s="200"/>
      <c r="PWG825" s="200"/>
      <c r="PWH825" s="200"/>
      <c r="PWI825" s="200"/>
      <c r="PWJ825" s="200"/>
      <c r="PWK825" s="200"/>
      <c r="PWL825" s="200"/>
      <c r="PWM825" s="200"/>
      <c r="PWN825" s="200"/>
      <c r="PWO825" s="200"/>
      <c r="PWP825" s="200"/>
      <c r="PWQ825" s="200"/>
      <c r="PWR825" s="200"/>
      <c r="PWS825" s="200"/>
      <c r="PWT825" s="200"/>
      <c r="PWU825" s="200"/>
      <c r="PWV825" s="200"/>
      <c r="PWW825" s="200"/>
      <c r="PWX825" s="200"/>
      <c r="PWY825" s="200"/>
      <c r="PWZ825" s="200"/>
      <c r="PXA825" s="200"/>
      <c r="PXB825" s="200"/>
      <c r="PXC825" s="200"/>
      <c r="PXD825" s="200"/>
      <c r="PXE825" s="200"/>
      <c r="PXF825" s="200"/>
      <c r="PXG825" s="200"/>
      <c r="PXH825" s="200"/>
      <c r="PXI825" s="200"/>
      <c r="PXJ825" s="200"/>
      <c r="PXK825" s="200"/>
      <c r="PXL825" s="200"/>
      <c r="PXM825" s="200"/>
      <c r="PXN825" s="200"/>
      <c r="PXO825" s="200"/>
      <c r="PXP825" s="200"/>
      <c r="PXQ825" s="200"/>
      <c r="PXR825" s="200"/>
      <c r="PXS825" s="200"/>
      <c r="PXT825" s="200"/>
      <c r="PXU825" s="200"/>
      <c r="PXV825" s="200"/>
      <c r="PXW825" s="200"/>
      <c r="PXX825" s="200"/>
      <c r="PXY825" s="200"/>
      <c r="PXZ825" s="200"/>
      <c r="PYA825" s="200"/>
      <c r="PYB825" s="200"/>
      <c r="PYC825" s="200"/>
      <c r="PYD825" s="200"/>
      <c r="PYE825" s="200"/>
      <c r="PYF825" s="200"/>
      <c r="PYG825" s="200"/>
      <c r="PYH825" s="200"/>
      <c r="PYI825" s="200"/>
      <c r="PYJ825" s="200"/>
      <c r="PYK825" s="200"/>
      <c r="PYL825" s="200"/>
      <c r="PYM825" s="200"/>
      <c r="PYN825" s="200"/>
      <c r="PYO825" s="200"/>
      <c r="PYP825" s="200"/>
      <c r="PYQ825" s="200"/>
      <c r="PYR825" s="200"/>
      <c r="PYS825" s="200"/>
      <c r="PYT825" s="200"/>
      <c r="PYU825" s="200"/>
      <c r="PYV825" s="200"/>
      <c r="PYW825" s="200"/>
      <c r="PYX825" s="200"/>
      <c r="PYY825" s="200"/>
      <c r="PYZ825" s="200"/>
      <c r="PZA825" s="200"/>
      <c r="PZB825" s="200"/>
      <c r="PZC825" s="200"/>
      <c r="PZD825" s="200"/>
      <c r="PZE825" s="200"/>
      <c r="PZF825" s="200"/>
      <c r="PZG825" s="200"/>
      <c r="PZH825" s="200"/>
      <c r="PZI825" s="200"/>
      <c r="PZJ825" s="200"/>
      <c r="PZK825" s="200"/>
      <c r="PZL825" s="200"/>
      <c r="PZM825" s="200"/>
      <c r="PZN825" s="200"/>
      <c r="PZO825" s="200"/>
      <c r="PZP825" s="200"/>
      <c r="PZQ825" s="200"/>
      <c r="PZR825" s="200"/>
      <c r="PZS825" s="200"/>
      <c r="PZT825" s="200"/>
      <c r="PZU825" s="200"/>
      <c r="PZV825" s="200"/>
      <c r="PZW825" s="200"/>
      <c r="PZX825" s="200"/>
      <c r="PZY825" s="200"/>
      <c r="PZZ825" s="200"/>
      <c r="QAA825" s="200"/>
      <c r="QAB825" s="200"/>
      <c r="QAC825" s="200"/>
      <c r="QAD825" s="200"/>
      <c r="QAE825" s="200"/>
      <c r="QAF825" s="200"/>
      <c r="QAG825" s="200"/>
      <c r="QAH825" s="200"/>
      <c r="QAI825" s="200"/>
      <c r="QAJ825" s="200"/>
      <c r="QAK825" s="200"/>
      <c r="QAL825" s="200"/>
      <c r="QAM825" s="200"/>
      <c r="QAN825" s="200"/>
      <c r="QAO825" s="200"/>
      <c r="QAP825" s="200"/>
      <c r="QAQ825" s="200"/>
      <c r="QAR825" s="200"/>
      <c r="QAS825" s="200"/>
      <c r="QAT825" s="200"/>
      <c r="QAU825" s="200"/>
      <c r="QAV825" s="200"/>
      <c r="QAW825" s="200"/>
      <c r="QAX825" s="200"/>
      <c r="QAY825" s="200"/>
      <c r="QAZ825" s="200"/>
      <c r="QBA825" s="200"/>
      <c r="QBB825" s="200"/>
      <c r="QBC825" s="200"/>
      <c r="QBD825" s="200"/>
      <c r="QBE825" s="200"/>
      <c r="QBF825" s="200"/>
      <c r="QBG825" s="200"/>
      <c r="QBH825" s="200"/>
      <c r="QBI825" s="200"/>
      <c r="QBJ825" s="200"/>
      <c r="QBK825" s="200"/>
      <c r="QBL825" s="200"/>
      <c r="QBM825" s="200"/>
      <c r="QBN825" s="200"/>
      <c r="QBO825" s="200"/>
      <c r="QBP825" s="200"/>
      <c r="QBQ825" s="200"/>
      <c r="QBR825" s="200"/>
      <c r="QBS825" s="200"/>
      <c r="QBT825" s="200"/>
      <c r="QBU825" s="200"/>
      <c r="QBV825" s="200"/>
      <c r="QBW825" s="200"/>
      <c r="QBX825" s="200"/>
      <c r="QBY825" s="200"/>
      <c r="QBZ825" s="200"/>
      <c r="QCA825" s="200"/>
      <c r="QCB825" s="200"/>
      <c r="QCC825" s="200"/>
      <c r="QCD825" s="200"/>
      <c r="QCE825" s="200"/>
      <c r="QCF825" s="200"/>
      <c r="QCG825" s="200"/>
      <c r="QCH825" s="200"/>
      <c r="QCI825" s="200"/>
      <c r="QCJ825" s="200"/>
      <c r="QCK825" s="200"/>
      <c r="QCL825" s="200"/>
      <c r="QCM825" s="200"/>
      <c r="QCN825" s="200"/>
      <c r="QCO825" s="200"/>
      <c r="QCP825" s="200"/>
      <c r="QCQ825" s="200"/>
      <c r="QCR825" s="200"/>
      <c r="QCS825" s="200"/>
      <c r="QCT825" s="200"/>
      <c r="QCU825" s="200"/>
      <c r="QCV825" s="200"/>
      <c r="QCW825" s="200"/>
      <c r="QCX825" s="200"/>
      <c r="QCY825" s="200"/>
      <c r="QCZ825" s="200"/>
      <c r="QDA825" s="200"/>
      <c r="QDB825" s="200"/>
      <c r="QDC825" s="200"/>
      <c r="QDD825" s="200"/>
      <c r="QDE825" s="200"/>
      <c r="QDF825" s="200"/>
      <c r="QDG825" s="200"/>
      <c r="QDH825" s="200"/>
      <c r="QDI825" s="200"/>
      <c r="QDJ825" s="200"/>
      <c r="QDK825" s="200"/>
      <c r="QDL825" s="200"/>
      <c r="QDM825" s="200"/>
      <c r="QDN825" s="200"/>
      <c r="QDO825" s="200"/>
      <c r="QDP825" s="200"/>
      <c r="QDQ825" s="200"/>
      <c r="QDR825" s="200"/>
      <c r="QDS825" s="200"/>
      <c r="QDT825" s="200"/>
      <c r="QDU825" s="200"/>
      <c r="QDV825" s="200"/>
      <c r="QDW825" s="200"/>
      <c r="QDX825" s="200"/>
      <c r="QDY825" s="200"/>
      <c r="QDZ825" s="200"/>
      <c r="QEA825" s="200"/>
      <c r="QEB825" s="200"/>
      <c r="QEC825" s="200"/>
      <c r="QED825" s="200"/>
      <c r="QEE825" s="200"/>
      <c r="QEF825" s="200"/>
      <c r="QEG825" s="200"/>
      <c r="QEH825" s="200"/>
      <c r="QEI825" s="200"/>
      <c r="QEJ825" s="200"/>
      <c r="QEK825" s="200"/>
      <c r="QEL825" s="200"/>
      <c r="QEM825" s="200"/>
      <c r="QEN825" s="200"/>
      <c r="QEO825" s="200"/>
      <c r="QEP825" s="200"/>
      <c r="QEQ825" s="200"/>
      <c r="QER825" s="200"/>
      <c r="QES825" s="200"/>
      <c r="QET825" s="200"/>
      <c r="QEU825" s="200"/>
      <c r="QEV825" s="200"/>
      <c r="QEW825" s="200"/>
      <c r="QEX825" s="200"/>
      <c r="QEY825" s="200"/>
      <c r="QEZ825" s="200"/>
      <c r="QFA825" s="200"/>
      <c r="QFB825" s="200"/>
      <c r="QFC825" s="200"/>
      <c r="QFD825" s="200"/>
      <c r="QFE825" s="200"/>
      <c r="QFF825" s="200"/>
      <c r="QFG825" s="200"/>
      <c r="QFH825" s="200"/>
      <c r="QFI825" s="200"/>
      <c r="QFJ825" s="200"/>
      <c r="QFK825" s="200"/>
      <c r="QFL825" s="200"/>
      <c r="QFM825" s="200"/>
      <c r="QFN825" s="200"/>
      <c r="QFO825" s="200"/>
      <c r="QFP825" s="200"/>
      <c r="QFQ825" s="200"/>
      <c r="QFR825" s="200"/>
      <c r="QFS825" s="200"/>
      <c r="QFT825" s="200"/>
      <c r="QFU825" s="200"/>
      <c r="QFV825" s="200"/>
      <c r="QFW825" s="200"/>
      <c r="QFX825" s="200"/>
      <c r="QFY825" s="200"/>
      <c r="QFZ825" s="200"/>
      <c r="QGA825" s="200"/>
      <c r="QGB825" s="200"/>
      <c r="QGC825" s="200"/>
      <c r="QGD825" s="200"/>
      <c r="QGE825" s="200"/>
      <c r="QGF825" s="200"/>
      <c r="QGG825" s="200"/>
      <c r="QGH825" s="200"/>
      <c r="QGI825" s="200"/>
      <c r="QGJ825" s="200"/>
      <c r="QGK825" s="200"/>
      <c r="QGL825" s="200"/>
      <c r="QGM825" s="200"/>
      <c r="QGN825" s="200"/>
      <c r="QGO825" s="200"/>
      <c r="QGP825" s="200"/>
      <c r="QGQ825" s="200"/>
      <c r="QGR825" s="200"/>
      <c r="QGS825" s="200"/>
      <c r="QGT825" s="200"/>
      <c r="QGU825" s="200"/>
      <c r="QGV825" s="200"/>
      <c r="QGW825" s="200"/>
      <c r="QGX825" s="200"/>
      <c r="QGY825" s="200"/>
      <c r="QGZ825" s="200"/>
      <c r="QHA825" s="200"/>
      <c r="QHB825" s="200"/>
      <c r="QHC825" s="200"/>
      <c r="QHD825" s="200"/>
      <c r="QHE825" s="200"/>
      <c r="QHF825" s="200"/>
      <c r="QHG825" s="200"/>
      <c r="QHH825" s="200"/>
      <c r="QHI825" s="200"/>
      <c r="QHJ825" s="200"/>
      <c r="QHK825" s="200"/>
      <c r="QHL825" s="200"/>
      <c r="QHM825" s="200"/>
      <c r="QHN825" s="200"/>
      <c r="QHO825" s="200"/>
      <c r="QHP825" s="200"/>
      <c r="QHQ825" s="200"/>
      <c r="QHR825" s="200"/>
      <c r="QHS825" s="200"/>
      <c r="QHT825" s="200"/>
      <c r="QHU825" s="200"/>
      <c r="QHV825" s="200"/>
      <c r="QHW825" s="200"/>
      <c r="QHX825" s="200"/>
      <c r="QHY825" s="200"/>
      <c r="QHZ825" s="200"/>
      <c r="QIA825" s="200"/>
      <c r="QIB825" s="200"/>
      <c r="QIC825" s="200"/>
      <c r="QID825" s="200"/>
      <c r="QIE825" s="200"/>
      <c r="QIF825" s="200"/>
      <c r="QIG825" s="200"/>
      <c r="QIH825" s="200"/>
      <c r="QII825" s="200"/>
      <c r="QIJ825" s="200"/>
      <c r="QIK825" s="200"/>
      <c r="QIL825" s="200"/>
      <c r="QIM825" s="200"/>
      <c r="QIN825" s="200"/>
      <c r="QIO825" s="200"/>
      <c r="QIP825" s="200"/>
      <c r="QIQ825" s="200"/>
      <c r="QIR825" s="200"/>
      <c r="QIS825" s="200"/>
      <c r="QIT825" s="200"/>
      <c r="QIU825" s="200"/>
      <c r="QIV825" s="200"/>
      <c r="QIW825" s="200"/>
      <c r="QIX825" s="200"/>
      <c r="QIY825" s="200"/>
      <c r="QIZ825" s="200"/>
      <c r="QJA825" s="200"/>
      <c r="QJB825" s="200"/>
      <c r="QJC825" s="200"/>
      <c r="QJD825" s="200"/>
      <c r="QJE825" s="200"/>
      <c r="QJF825" s="200"/>
      <c r="QJG825" s="200"/>
      <c r="QJH825" s="200"/>
      <c r="QJI825" s="200"/>
      <c r="QJJ825" s="200"/>
      <c r="QJK825" s="200"/>
      <c r="QJL825" s="200"/>
      <c r="QJM825" s="200"/>
      <c r="QJN825" s="200"/>
      <c r="QJO825" s="200"/>
      <c r="QJP825" s="200"/>
      <c r="QJQ825" s="200"/>
      <c r="QJR825" s="200"/>
      <c r="QJS825" s="200"/>
      <c r="QJT825" s="200"/>
      <c r="QJU825" s="200"/>
      <c r="QJV825" s="200"/>
      <c r="QJW825" s="200"/>
      <c r="QJX825" s="200"/>
      <c r="QJY825" s="200"/>
      <c r="QJZ825" s="200"/>
      <c r="QKA825" s="200"/>
      <c r="QKB825" s="200"/>
      <c r="QKC825" s="200"/>
      <c r="QKD825" s="200"/>
      <c r="QKE825" s="200"/>
      <c r="QKF825" s="200"/>
      <c r="QKG825" s="200"/>
      <c r="QKH825" s="200"/>
      <c r="QKI825" s="200"/>
      <c r="QKJ825" s="200"/>
      <c r="QKK825" s="200"/>
      <c r="QKL825" s="200"/>
      <c r="QKM825" s="200"/>
      <c r="QKN825" s="200"/>
      <c r="QKO825" s="200"/>
      <c r="QKP825" s="200"/>
      <c r="QKQ825" s="200"/>
      <c r="QKR825" s="200"/>
      <c r="QKS825" s="200"/>
      <c r="QKT825" s="200"/>
      <c r="QKU825" s="200"/>
      <c r="QKV825" s="200"/>
      <c r="QKW825" s="200"/>
      <c r="QKX825" s="200"/>
      <c r="QKY825" s="200"/>
      <c r="QKZ825" s="200"/>
      <c r="QLA825" s="200"/>
      <c r="QLB825" s="200"/>
      <c r="QLC825" s="200"/>
      <c r="QLD825" s="200"/>
      <c r="QLE825" s="200"/>
      <c r="QLF825" s="200"/>
      <c r="QLG825" s="200"/>
      <c r="QLH825" s="200"/>
      <c r="QLI825" s="200"/>
      <c r="QLJ825" s="200"/>
      <c r="QLK825" s="200"/>
      <c r="QLL825" s="200"/>
      <c r="QLM825" s="200"/>
      <c r="QLN825" s="200"/>
      <c r="QLO825" s="200"/>
      <c r="QLP825" s="200"/>
      <c r="QLQ825" s="200"/>
      <c r="QLR825" s="200"/>
      <c r="QLS825" s="200"/>
      <c r="QLT825" s="200"/>
      <c r="QLU825" s="200"/>
      <c r="QLV825" s="200"/>
      <c r="QLW825" s="200"/>
      <c r="QLX825" s="200"/>
      <c r="QLY825" s="200"/>
      <c r="QLZ825" s="200"/>
      <c r="QMA825" s="200"/>
      <c r="QMB825" s="200"/>
      <c r="QMC825" s="200"/>
      <c r="QMD825" s="200"/>
      <c r="QME825" s="200"/>
      <c r="QMF825" s="200"/>
      <c r="QMG825" s="200"/>
      <c r="QMH825" s="200"/>
      <c r="QMI825" s="200"/>
      <c r="QMJ825" s="200"/>
      <c r="QMK825" s="200"/>
      <c r="QML825" s="200"/>
      <c r="QMM825" s="200"/>
      <c r="QMN825" s="200"/>
      <c r="QMO825" s="200"/>
      <c r="QMP825" s="200"/>
      <c r="QMQ825" s="200"/>
      <c r="QMR825" s="200"/>
      <c r="QMS825" s="200"/>
      <c r="QMT825" s="200"/>
      <c r="QMU825" s="200"/>
      <c r="QMV825" s="200"/>
      <c r="QMW825" s="200"/>
      <c r="QMX825" s="200"/>
      <c r="QMY825" s="200"/>
      <c r="QMZ825" s="200"/>
      <c r="QNA825" s="200"/>
      <c r="QNB825" s="200"/>
      <c r="QNC825" s="200"/>
      <c r="QND825" s="200"/>
      <c r="QNE825" s="200"/>
      <c r="QNF825" s="200"/>
      <c r="QNG825" s="200"/>
      <c r="QNH825" s="200"/>
      <c r="QNI825" s="200"/>
      <c r="QNJ825" s="200"/>
      <c r="QNK825" s="200"/>
      <c r="QNL825" s="200"/>
      <c r="QNM825" s="200"/>
      <c r="QNN825" s="200"/>
      <c r="QNO825" s="200"/>
      <c r="QNP825" s="200"/>
      <c r="QNQ825" s="200"/>
      <c r="QNR825" s="200"/>
      <c r="QNS825" s="200"/>
      <c r="QNT825" s="200"/>
      <c r="QNU825" s="200"/>
      <c r="QNV825" s="200"/>
      <c r="QNW825" s="200"/>
      <c r="QNX825" s="200"/>
      <c r="QNY825" s="200"/>
      <c r="QNZ825" s="200"/>
      <c r="QOA825" s="200"/>
      <c r="QOB825" s="200"/>
      <c r="QOC825" s="200"/>
      <c r="QOD825" s="200"/>
      <c r="QOE825" s="200"/>
      <c r="QOF825" s="200"/>
      <c r="QOG825" s="200"/>
      <c r="QOH825" s="200"/>
      <c r="QOI825" s="200"/>
      <c r="QOJ825" s="200"/>
      <c r="QOK825" s="200"/>
      <c r="QOL825" s="200"/>
      <c r="QOM825" s="200"/>
      <c r="QON825" s="200"/>
      <c r="QOO825" s="200"/>
      <c r="QOP825" s="200"/>
      <c r="QOQ825" s="200"/>
      <c r="QOR825" s="200"/>
      <c r="QOS825" s="200"/>
      <c r="QOT825" s="200"/>
      <c r="QOU825" s="200"/>
      <c r="QOV825" s="200"/>
      <c r="QOW825" s="200"/>
      <c r="QOX825" s="200"/>
      <c r="QOY825" s="200"/>
      <c r="QOZ825" s="200"/>
      <c r="QPA825" s="200"/>
      <c r="QPB825" s="200"/>
      <c r="QPC825" s="200"/>
      <c r="QPD825" s="200"/>
      <c r="QPE825" s="200"/>
      <c r="QPF825" s="200"/>
      <c r="QPG825" s="200"/>
      <c r="QPH825" s="200"/>
      <c r="QPI825" s="200"/>
      <c r="QPJ825" s="200"/>
      <c r="QPK825" s="200"/>
      <c r="QPL825" s="200"/>
      <c r="QPM825" s="200"/>
      <c r="QPN825" s="200"/>
      <c r="QPO825" s="200"/>
      <c r="QPP825" s="200"/>
      <c r="QPQ825" s="200"/>
      <c r="QPR825" s="200"/>
      <c r="QPS825" s="200"/>
      <c r="QPT825" s="200"/>
      <c r="QPU825" s="200"/>
      <c r="QPV825" s="200"/>
      <c r="QPW825" s="200"/>
      <c r="QPX825" s="200"/>
      <c r="QPY825" s="200"/>
      <c r="QPZ825" s="200"/>
      <c r="QQA825" s="200"/>
      <c r="QQB825" s="200"/>
      <c r="QQC825" s="200"/>
      <c r="QQD825" s="200"/>
      <c r="QQE825" s="200"/>
      <c r="QQF825" s="200"/>
      <c r="QQG825" s="200"/>
      <c r="QQH825" s="200"/>
      <c r="QQI825" s="200"/>
      <c r="QQJ825" s="200"/>
      <c r="QQK825" s="200"/>
      <c r="QQL825" s="200"/>
      <c r="QQM825" s="200"/>
      <c r="QQN825" s="200"/>
      <c r="QQO825" s="200"/>
      <c r="QQP825" s="200"/>
      <c r="QQQ825" s="200"/>
      <c r="QQR825" s="200"/>
      <c r="QQS825" s="200"/>
      <c r="QQT825" s="200"/>
      <c r="QQU825" s="200"/>
      <c r="QQV825" s="200"/>
      <c r="QQW825" s="200"/>
      <c r="QQX825" s="200"/>
      <c r="QQY825" s="200"/>
      <c r="QQZ825" s="200"/>
      <c r="QRA825" s="200"/>
      <c r="QRB825" s="200"/>
      <c r="QRC825" s="200"/>
      <c r="QRD825" s="200"/>
      <c r="QRE825" s="200"/>
      <c r="QRF825" s="200"/>
      <c r="QRG825" s="200"/>
      <c r="QRH825" s="200"/>
      <c r="QRI825" s="200"/>
      <c r="QRJ825" s="200"/>
      <c r="QRK825" s="200"/>
      <c r="QRL825" s="200"/>
      <c r="QRM825" s="200"/>
      <c r="QRN825" s="200"/>
      <c r="QRO825" s="200"/>
      <c r="QRP825" s="200"/>
      <c r="QRQ825" s="200"/>
      <c r="QRR825" s="200"/>
      <c r="QRS825" s="200"/>
      <c r="QRT825" s="200"/>
      <c r="QRU825" s="200"/>
      <c r="QRV825" s="200"/>
      <c r="QRW825" s="200"/>
      <c r="QRX825" s="200"/>
      <c r="QRY825" s="200"/>
      <c r="QRZ825" s="200"/>
      <c r="QSA825" s="200"/>
      <c r="QSB825" s="200"/>
      <c r="QSC825" s="200"/>
      <c r="QSD825" s="200"/>
      <c r="QSE825" s="200"/>
      <c r="QSF825" s="200"/>
      <c r="QSG825" s="200"/>
      <c r="QSH825" s="200"/>
      <c r="QSI825" s="200"/>
      <c r="QSJ825" s="200"/>
      <c r="QSK825" s="200"/>
      <c r="QSL825" s="200"/>
      <c r="QSM825" s="200"/>
      <c r="QSN825" s="200"/>
      <c r="QSO825" s="200"/>
      <c r="QSP825" s="200"/>
      <c r="QSQ825" s="200"/>
      <c r="QSR825" s="200"/>
      <c r="QSS825" s="200"/>
      <c r="QST825" s="200"/>
      <c r="QSU825" s="200"/>
      <c r="QSV825" s="200"/>
      <c r="QSW825" s="200"/>
      <c r="QSX825" s="200"/>
      <c r="QSY825" s="200"/>
      <c r="QSZ825" s="200"/>
      <c r="QTA825" s="200"/>
      <c r="QTB825" s="200"/>
      <c r="QTC825" s="200"/>
      <c r="QTD825" s="200"/>
      <c r="QTE825" s="200"/>
      <c r="QTF825" s="200"/>
      <c r="QTG825" s="200"/>
      <c r="QTH825" s="200"/>
      <c r="QTI825" s="200"/>
      <c r="QTJ825" s="200"/>
      <c r="QTK825" s="200"/>
      <c r="QTL825" s="200"/>
      <c r="QTM825" s="200"/>
      <c r="QTN825" s="200"/>
      <c r="QTO825" s="200"/>
      <c r="QTP825" s="200"/>
      <c r="QTQ825" s="200"/>
      <c r="QTR825" s="200"/>
      <c r="QTS825" s="200"/>
      <c r="QTT825" s="200"/>
      <c r="QTU825" s="200"/>
      <c r="QTV825" s="200"/>
      <c r="QTW825" s="200"/>
      <c r="QTX825" s="200"/>
      <c r="QTY825" s="200"/>
      <c r="QTZ825" s="200"/>
      <c r="QUA825" s="200"/>
      <c r="QUB825" s="200"/>
      <c r="QUC825" s="200"/>
      <c r="QUD825" s="200"/>
      <c r="QUE825" s="200"/>
      <c r="QUF825" s="200"/>
      <c r="QUG825" s="200"/>
      <c r="QUH825" s="200"/>
      <c r="QUI825" s="200"/>
      <c r="QUJ825" s="200"/>
      <c r="QUK825" s="200"/>
      <c r="QUL825" s="200"/>
      <c r="QUM825" s="200"/>
      <c r="QUN825" s="200"/>
      <c r="QUO825" s="200"/>
      <c r="QUP825" s="200"/>
      <c r="QUQ825" s="200"/>
      <c r="QUR825" s="200"/>
      <c r="QUS825" s="200"/>
      <c r="QUT825" s="200"/>
      <c r="QUU825" s="200"/>
      <c r="QUV825" s="200"/>
      <c r="QUW825" s="200"/>
      <c r="QUX825" s="200"/>
      <c r="QUY825" s="200"/>
      <c r="QUZ825" s="200"/>
      <c r="QVA825" s="200"/>
      <c r="QVB825" s="200"/>
      <c r="QVC825" s="200"/>
      <c r="QVD825" s="200"/>
      <c r="QVE825" s="200"/>
      <c r="QVF825" s="200"/>
      <c r="QVG825" s="200"/>
      <c r="QVH825" s="200"/>
      <c r="QVI825" s="200"/>
      <c r="QVJ825" s="200"/>
      <c r="QVK825" s="200"/>
      <c r="QVL825" s="200"/>
      <c r="QVM825" s="200"/>
      <c r="QVN825" s="200"/>
      <c r="QVO825" s="200"/>
      <c r="QVP825" s="200"/>
      <c r="QVQ825" s="200"/>
      <c r="QVR825" s="200"/>
      <c r="QVS825" s="200"/>
      <c r="QVT825" s="200"/>
      <c r="QVU825" s="200"/>
      <c r="QVV825" s="200"/>
      <c r="QVW825" s="200"/>
      <c r="QVX825" s="200"/>
      <c r="QVY825" s="200"/>
      <c r="QVZ825" s="200"/>
      <c r="QWA825" s="200"/>
      <c r="QWB825" s="200"/>
      <c r="QWC825" s="200"/>
      <c r="QWD825" s="200"/>
      <c r="QWE825" s="200"/>
      <c r="QWF825" s="200"/>
      <c r="QWG825" s="200"/>
      <c r="QWH825" s="200"/>
      <c r="QWI825" s="200"/>
      <c r="QWJ825" s="200"/>
      <c r="QWK825" s="200"/>
      <c r="QWL825" s="200"/>
      <c r="QWM825" s="200"/>
      <c r="QWN825" s="200"/>
      <c r="QWO825" s="200"/>
      <c r="QWP825" s="200"/>
      <c r="QWQ825" s="200"/>
      <c r="QWR825" s="200"/>
      <c r="QWS825" s="200"/>
      <c r="QWT825" s="200"/>
      <c r="QWU825" s="200"/>
      <c r="QWV825" s="200"/>
      <c r="QWW825" s="200"/>
      <c r="QWX825" s="200"/>
      <c r="QWY825" s="200"/>
      <c r="QWZ825" s="200"/>
      <c r="QXA825" s="200"/>
      <c r="QXB825" s="200"/>
      <c r="QXC825" s="200"/>
      <c r="QXD825" s="200"/>
      <c r="QXE825" s="200"/>
      <c r="QXF825" s="200"/>
      <c r="QXG825" s="200"/>
      <c r="QXH825" s="200"/>
      <c r="QXI825" s="200"/>
      <c r="QXJ825" s="200"/>
      <c r="QXK825" s="200"/>
      <c r="QXL825" s="200"/>
      <c r="QXM825" s="200"/>
      <c r="QXN825" s="200"/>
      <c r="QXO825" s="200"/>
      <c r="QXP825" s="200"/>
      <c r="QXQ825" s="200"/>
      <c r="QXR825" s="200"/>
      <c r="QXS825" s="200"/>
      <c r="QXT825" s="200"/>
      <c r="QXU825" s="200"/>
      <c r="QXV825" s="200"/>
      <c r="QXW825" s="200"/>
      <c r="QXX825" s="200"/>
      <c r="QXY825" s="200"/>
      <c r="QXZ825" s="200"/>
      <c r="QYA825" s="200"/>
      <c r="QYB825" s="200"/>
      <c r="QYC825" s="200"/>
      <c r="QYD825" s="200"/>
      <c r="QYE825" s="200"/>
      <c r="QYF825" s="200"/>
      <c r="QYG825" s="200"/>
      <c r="QYH825" s="200"/>
      <c r="QYI825" s="200"/>
      <c r="QYJ825" s="200"/>
      <c r="QYK825" s="200"/>
      <c r="QYL825" s="200"/>
      <c r="QYM825" s="200"/>
      <c r="QYN825" s="200"/>
      <c r="QYO825" s="200"/>
      <c r="QYP825" s="200"/>
      <c r="QYQ825" s="200"/>
      <c r="QYR825" s="200"/>
      <c r="QYS825" s="200"/>
      <c r="QYT825" s="200"/>
      <c r="QYU825" s="200"/>
      <c r="QYV825" s="200"/>
      <c r="QYW825" s="200"/>
      <c r="QYX825" s="200"/>
      <c r="QYY825" s="200"/>
      <c r="QYZ825" s="200"/>
      <c r="QZA825" s="200"/>
      <c r="QZB825" s="200"/>
      <c r="QZC825" s="200"/>
      <c r="QZD825" s="200"/>
      <c r="QZE825" s="200"/>
      <c r="QZF825" s="200"/>
      <c r="QZG825" s="200"/>
      <c r="QZH825" s="200"/>
      <c r="QZI825" s="200"/>
      <c r="QZJ825" s="200"/>
      <c r="QZK825" s="200"/>
      <c r="QZL825" s="200"/>
      <c r="QZM825" s="200"/>
      <c r="QZN825" s="200"/>
      <c r="QZO825" s="200"/>
      <c r="QZP825" s="200"/>
      <c r="QZQ825" s="200"/>
      <c r="QZR825" s="200"/>
      <c r="QZS825" s="200"/>
      <c r="QZT825" s="200"/>
      <c r="QZU825" s="200"/>
      <c r="QZV825" s="200"/>
      <c r="QZW825" s="200"/>
      <c r="QZX825" s="200"/>
      <c r="QZY825" s="200"/>
      <c r="QZZ825" s="200"/>
      <c r="RAA825" s="200"/>
      <c r="RAB825" s="200"/>
      <c r="RAC825" s="200"/>
      <c r="RAD825" s="200"/>
      <c r="RAE825" s="200"/>
      <c r="RAF825" s="200"/>
      <c r="RAG825" s="200"/>
      <c r="RAH825" s="200"/>
      <c r="RAI825" s="200"/>
      <c r="RAJ825" s="200"/>
      <c r="RAK825" s="200"/>
      <c r="RAL825" s="200"/>
      <c r="RAM825" s="200"/>
      <c r="RAN825" s="200"/>
      <c r="RAO825" s="200"/>
      <c r="RAP825" s="200"/>
      <c r="RAQ825" s="200"/>
      <c r="RAR825" s="200"/>
      <c r="RAS825" s="200"/>
      <c r="RAT825" s="200"/>
      <c r="RAU825" s="200"/>
      <c r="RAV825" s="200"/>
      <c r="RAW825" s="200"/>
      <c r="RAX825" s="200"/>
      <c r="RAY825" s="200"/>
      <c r="RAZ825" s="200"/>
      <c r="RBA825" s="200"/>
      <c r="RBB825" s="200"/>
      <c r="RBC825" s="200"/>
      <c r="RBD825" s="200"/>
      <c r="RBE825" s="200"/>
      <c r="RBF825" s="200"/>
      <c r="RBG825" s="200"/>
      <c r="RBH825" s="200"/>
      <c r="RBI825" s="200"/>
      <c r="RBJ825" s="200"/>
      <c r="RBK825" s="200"/>
      <c r="RBL825" s="200"/>
      <c r="RBM825" s="200"/>
      <c r="RBN825" s="200"/>
      <c r="RBO825" s="200"/>
      <c r="RBP825" s="200"/>
      <c r="RBQ825" s="200"/>
      <c r="RBR825" s="200"/>
      <c r="RBS825" s="200"/>
      <c r="RBT825" s="200"/>
      <c r="RBU825" s="200"/>
      <c r="RBV825" s="200"/>
      <c r="RBW825" s="200"/>
      <c r="RBX825" s="200"/>
      <c r="RBY825" s="200"/>
      <c r="RBZ825" s="200"/>
      <c r="RCA825" s="200"/>
      <c r="RCB825" s="200"/>
      <c r="RCC825" s="200"/>
      <c r="RCD825" s="200"/>
      <c r="RCE825" s="200"/>
      <c r="RCF825" s="200"/>
      <c r="RCG825" s="200"/>
      <c r="RCH825" s="200"/>
      <c r="RCI825" s="200"/>
      <c r="RCJ825" s="200"/>
      <c r="RCK825" s="200"/>
      <c r="RCL825" s="200"/>
      <c r="RCM825" s="200"/>
      <c r="RCN825" s="200"/>
      <c r="RCO825" s="200"/>
      <c r="RCP825" s="200"/>
      <c r="RCQ825" s="200"/>
      <c r="RCR825" s="200"/>
      <c r="RCS825" s="200"/>
      <c r="RCT825" s="200"/>
      <c r="RCU825" s="200"/>
      <c r="RCV825" s="200"/>
      <c r="RCW825" s="200"/>
      <c r="RCX825" s="200"/>
      <c r="RCY825" s="200"/>
      <c r="RCZ825" s="200"/>
      <c r="RDA825" s="200"/>
      <c r="RDB825" s="200"/>
      <c r="RDC825" s="200"/>
      <c r="RDD825" s="200"/>
      <c r="RDE825" s="200"/>
      <c r="RDF825" s="200"/>
      <c r="RDG825" s="200"/>
      <c r="RDH825" s="200"/>
      <c r="RDI825" s="200"/>
      <c r="RDJ825" s="200"/>
      <c r="RDK825" s="200"/>
      <c r="RDL825" s="200"/>
      <c r="RDM825" s="200"/>
      <c r="RDN825" s="200"/>
      <c r="RDO825" s="200"/>
      <c r="RDP825" s="200"/>
      <c r="RDQ825" s="200"/>
      <c r="RDR825" s="200"/>
      <c r="RDS825" s="200"/>
      <c r="RDT825" s="200"/>
      <c r="RDU825" s="200"/>
      <c r="RDV825" s="200"/>
      <c r="RDW825" s="200"/>
      <c r="RDX825" s="200"/>
      <c r="RDY825" s="200"/>
      <c r="RDZ825" s="200"/>
      <c r="REA825" s="200"/>
      <c r="REB825" s="200"/>
      <c r="REC825" s="200"/>
      <c r="RED825" s="200"/>
      <c r="REE825" s="200"/>
      <c r="REF825" s="200"/>
      <c r="REG825" s="200"/>
      <c r="REH825" s="200"/>
      <c r="REI825" s="200"/>
      <c r="REJ825" s="200"/>
      <c r="REK825" s="200"/>
      <c r="REL825" s="200"/>
      <c r="REM825" s="200"/>
      <c r="REN825" s="200"/>
      <c r="REO825" s="200"/>
      <c r="REP825" s="200"/>
      <c r="REQ825" s="200"/>
      <c r="RER825" s="200"/>
      <c r="RES825" s="200"/>
      <c r="RET825" s="200"/>
      <c r="REU825" s="200"/>
      <c r="REV825" s="200"/>
      <c r="REW825" s="200"/>
      <c r="REX825" s="200"/>
      <c r="REY825" s="200"/>
      <c r="REZ825" s="200"/>
      <c r="RFA825" s="200"/>
      <c r="RFB825" s="200"/>
      <c r="RFC825" s="200"/>
      <c r="RFD825" s="200"/>
      <c r="RFE825" s="200"/>
      <c r="RFF825" s="200"/>
      <c r="RFG825" s="200"/>
      <c r="RFH825" s="200"/>
      <c r="RFI825" s="200"/>
      <c r="RFJ825" s="200"/>
      <c r="RFK825" s="200"/>
      <c r="RFL825" s="200"/>
      <c r="RFM825" s="200"/>
      <c r="RFN825" s="200"/>
      <c r="RFO825" s="200"/>
      <c r="RFP825" s="200"/>
      <c r="RFQ825" s="200"/>
      <c r="RFR825" s="200"/>
      <c r="RFS825" s="200"/>
      <c r="RFT825" s="200"/>
      <c r="RFU825" s="200"/>
      <c r="RFV825" s="200"/>
      <c r="RFW825" s="200"/>
      <c r="RFX825" s="200"/>
      <c r="RFY825" s="200"/>
      <c r="RFZ825" s="200"/>
      <c r="RGA825" s="200"/>
      <c r="RGB825" s="200"/>
      <c r="RGC825" s="200"/>
      <c r="RGD825" s="200"/>
      <c r="RGE825" s="200"/>
      <c r="RGF825" s="200"/>
      <c r="RGG825" s="200"/>
      <c r="RGH825" s="200"/>
      <c r="RGI825" s="200"/>
      <c r="RGJ825" s="200"/>
      <c r="RGK825" s="200"/>
      <c r="RGL825" s="200"/>
      <c r="RGM825" s="200"/>
      <c r="RGN825" s="200"/>
      <c r="RGO825" s="200"/>
      <c r="RGP825" s="200"/>
      <c r="RGQ825" s="200"/>
      <c r="RGR825" s="200"/>
      <c r="RGS825" s="200"/>
      <c r="RGT825" s="200"/>
      <c r="RGU825" s="200"/>
      <c r="RGV825" s="200"/>
      <c r="RGW825" s="200"/>
      <c r="RGX825" s="200"/>
      <c r="RGY825" s="200"/>
      <c r="RGZ825" s="200"/>
      <c r="RHA825" s="200"/>
      <c r="RHB825" s="200"/>
      <c r="RHC825" s="200"/>
      <c r="RHD825" s="200"/>
      <c r="RHE825" s="200"/>
      <c r="RHF825" s="200"/>
      <c r="RHG825" s="200"/>
      <c r="RHH825" s="200"/>
      <c r="RHI825" s="200"/>
      <c r="RHJ825" s="200"/>
      <c r="RHK825" s="200"/>
      <c r="RHL825" s="200"/>
      <c r="RHM825" s="200"/>
      <c r="RHN825" s="200"/>
      <c r="RHO825" s="200"/>
      <c r="RHP825" s="200"/>
      <c r="RHQ825" s="200"/>
      <c r="RHR825" s="200"/>
      <c r="RHS825" s="200"/>
      <c r="RHT825" s="200"/>
      <c r="RHU825" s="200"/>
      <c r="RHV825" s="200"/>
      <c r="RHW825" s="200"/>
      <c r="RHX825" s="200"/>
      <c r="RHY825" s="200"/>
      <c r="RHZ825" s="200"/>
      <c r="RIA825" s="200"/>
      <c r="RIB825" s="200"/>
      <c r="RIC825" s="200"/>
      <c r="RID825" s="200"/>
      <c r="RIE825" s="200"/>
      <c r="RIF825" s="200"/>
      <c r="RIG825" s="200"/>
      <c r="RIH825" s="200"/>
      <c r="RII825" s="200"/>
      <c r="RIJ825" s="200"/>
      <c r="RIK825" s="200"/>
      <c r="RIL825" s="200"/>
      <c r="RIM825" s="200"/>
      <c r="RIN825" s="200"/>
      <c r="RIO825" s="200"/>
      <c r="RIP825" s="200"/>
      <c r="RIQ825" s="200"/>
      <c r="RIR825" s="200"/>
      <c r="RIS825" s="200"/>
      <c r="RIT825" s="200"/>
      <c r="RIU825" s="200"/>
      <c r="RIV825" s="200"/>
      <c r="RIW825" s="200"/>
      <c r="RIX825" s="200"/>
      <c r="RIY825" s="200"/>
      <c r="RIZ825" s="200"/>
      <c r="RJA825" s="200"/>
      <c r="RJB825" s="200"/>
      <c r="RJC825" s="200"/>
      <c r="RJD825" s="200"/>
      <c r="RJE825" s="200"/>
      <c r="RJF825" s="200"/>
      <c r="RJG825" s="200"/>
      <c r="RJH825" s="200"/>
      <c r="RJI825" s="200"/>
      <c r="RJJ825" s="200"/>
      <c r="RJK825" s="200"/>
      <c r="RJL825" s="200"/>
      <c r="RJM825" s="200"/>
      <c r="RJN825" s="200"/>
      <c r="RJO825" s="200"/>
      <c r="RJP825" s="200"/>
      <c r="RJQ825" s="200"/>
      <c r="RJR825" s="200"/>
      <c r="RJS825" s="200"/>
      <c r="RJT825" s="200"/>
      <c r="RJU825" s="200"/>
      <c r="RJV825" s="200"/>
      <c r="RJW825" s="200"/>
      <c r="RJX825" s="200"/>
      <c r="RJY825" s="200"/>
      <c r="RJZ825" s="200"/>
      <c r="RKA825" s="200"/>
      <c r="RKB825" s="200"/>
      <c r="RKC825" s="200"/>
      <c r="RKD825" s="200"/>
      <c r="RKE825" s="200"/>
      <c r="RKF825" s="200"/>
      <c r="RKG825" s="200"/>
      <c r="RKH825" s="200"/>
      <c r="RKI825" s="200"/>
      <c r="RKJ825" s="200"/>
      <c r="RKK825" s="200"/>
      <c r="RKL825" s="200"/>
      <c r="RKM825" s="200"/>
      <c r="RKN825" s="200"/>
      <c r="RKO825" s="200"/>
      <c r="RKP825" s="200"/>
      <c r="RKQ825" s="200"/>
      <c r="RKR825" s="200"/>
      <c r="RKS825" s="200"/>
      <c r="RKT825" s="200"/>
      <c r="RKU825" s="200"/>
      <c r="RKV825" s="200"/>
      <c r="RKW825" s="200"/>
      <c r="RKX825" s="200"/>
      <c r="RKY825" s="200"/>
      <c r="RKZ825" s="200"/>
      <c r="RLA825" s="200"/>
      <c r="RLB825" s="200"/>
      <c r="RLC825" s="200"/>
      <c r="RLD825" s="200"/>
      <c r="RLE825" s="200"/>
      <c r="RLF825" s="200"/>
      <c r="RLG825" s="200"/>
      <c r="RLH825" s="200"/>
      <c r="RLI825" s="200"/>
      <c r="RLJ825" s="200"/>
      <c r="RLK825" s="200"/>
      <c r="RLL825" s="200"/>
      <c r="RLM825" s="200"/>
      <c r="RLN825" s="200"/>
      <c r="RLO825" s="200"/>
      <c r="RLP825" s="200"/>
      <c r="RLQ825" s="200"/>
      <c r="RLR825" s="200"/>
      <c r="RLS825" s="200"/>
      <c r="RLT825" s="200"/>
      <c r="RLU825" s="200"/>
      <c r="RLV825" s="200"/>
      <c r="RLW825" s="200"/>
      <c r="RLX825" s="200"/>
      <c r="RLY825" s="200"/>
      <c r="RLZ825" s="200"/>
      <c r="RMA825" s="200"/>
      <c r="RMB825" s="200"/>
      <c r="RMC825" s="200"/>
      <c r="RMD825" s="200"/>
      <c r="RME825" s="200"/>
      <c r="RMF825" s="200"/>
      <c r="RMG825" s="200"/>
      <c r="RMH825" s="200"/>
      <c r="RMI825" s="200"/>
      <c r="RMJ825" s="200"/>
      <c r="RMK825" s="200"/>
      <c r="RML825" s="200"/>
      <c r="RMM825" s="200"/>
      <c r="RMN825" s="200"/>
      <c r="RMO825" s="200"/>
      <c r="RMP825" s="200"/>
      <c r="RMQ825" s="200"/>
      <c r="RMR825" s="200"/>
      <c r="RMS825" s="200"/>
      <c r="RMT825" s="200"/>
      <c r="RMU825" s="200"/>
      <c r="RMV825" s="200"/>
      <c r="RMW825" s="200"/>
      <c r="RMX825" s="200"/>
      <c r="RMY825" s="200"/>
      <c r="RMZ825" s="200"/>
      <c r="RNA825" s="200"/>
      <c r="RNB825" s="200"/>
      <c r="RNC825" s="200"/>
      <c r="RND825" s="200"/>
      <c r="RNE825" s="200"/>
      <c r="RNF825" s="200"/>
      <c r="RNG825" s="200"/>
      <c r="RNH825" s="200"/>
      <c r="RNI825" s="200"/>
      <c r="RNJ825" s="200"/>
      <c r="RNK825" s="200"/>
      <c r="RNL825" s="200"/>
      <c r="RNM825" s="200"/>
      <c r="RNN825" s="200"/>
      <c r="RNO825" s="200"/>
      <c r="RNP825" s="200"/>
      <c r="RNQ825" s="200"/>
      <c r="RNR825" s="200"/>
      <c r="RNS825" s="200"/>
      <c r="RNT825" s="200"/>
      <c r="RNU825" s="200"/>
      <c r="RNV825" s="200"/>
      <c r="RNW825" s="200"/>
      <c r="RNX825" s="200"/>
      <c r="RNY825" s="200"/>
      <c r="RNZ825" s="200"/>
      <c r="ROA825" s="200"/>
      <c r="ROB825" s="200"/>
      <c r="ROC825" s="200"/>
      <c r="ROD825" s="200"/>
      <c r="ROE825" s="200"/>
      <c r="ROF825" s="200"/>
      <c r="ROG825" s="200"/>
      <c r="ROH825" s="200"/>
      <c r="ROI825" s="200"/>
      <c r="ROJ825" s="200"/>
      <c r="ROK825" s="200"/>
      <c r="ROL825" s="200"/>
      <c r="ROM825" s="200"/>
      <c r="RON825" s="200"/>
      <c r="ROO825" s="200"/>
      <c r="ROP825" s="200"/>
      <c r="ROQ825" s="200"/>
      <c r="ROR825" s="200"/>
      <c r="ROS825" s="200"/>
      <c r="ROT825" s="200"/>
      <c r="ROU825" s="200"/>
      <c r="ROV825" s="200"/>
      <c r="ROW825" s="200"/>
      <c r="ROX825" s="200"/>
      <c r="ROY825" s="200"/>
      <c r="ROZ825" s="200"/>
      <c r="RPA825" s="200"/>
      <c r="RPB825" s="200"/>
      <c r="RPC825" s="200"/>
      <c r="RPD825" s="200"/>
      <c r="RPE825" s="200"/>
      <c r="RPF825" s="200"/>
      <c r="RPG825" s="200"/>
      <c r="RPH825" s="200"/>
      <c r="RPI825" s="200"/>
      <c r="RPJ825" s="200"/>
      <c r="RPK825" s="200"/>
      <c r="RPL825" s="200"/>
      <c r="RPM825" s="200"/>
      <c r="RPN825" s="200"/>
      <c r="RPO825" s="200"/>
      <c r="RPP825" s="200"/>
      <c r="RPQ825" s="200"/>
      <c r="RPR825" s="200"/>
      <c r="RPS825" s="200"/>
      <c r="RPT825" s="200"/>
      <c r="RPU825" s="200"/>
      <c r="RPV825" s="200"/>
      <c r="RPW825" s="200"/>
      <c r="RPX825" s="200"/>
      <c r="RPY825" s="200"/>
      <c r="RPZ825" s="200"/>
      <c r="RQA825" s="200"/>
      <c r="RQB825" s="200"/>
      <c r="RQC825" s="200"/>
      <c r="RQD825" s="200"/>
      <c r="RQE825" s="200"/>
      <c r="RQF825" s="200"/>
      <c r="RQG825" s="200"/>
      <c r="RQH825" s="200"/>
      <c r="RQI825" s="200"/>
      <c r="RQJ825" s="200"/>
      <c r="RQK825" s="200"/>
      <c r="RQL825" s="200"/>
      <c r="RQM825" s="200"/>
      <c r="RQN825" s="200"/>
      <c r="RQO825" s="200"/>
      <c r="RQP825" s="200"/>
      <c r="RQQ825" s="200"/>
      <c r="RQR825" s="200"/>
      <c r="RQS825" s="200"/>
      <c r="RQT825" s="200"/>
      <c r="RQU825" s="200"/>
      <c r="RQV825" s="200"/>
      <c r="RQW825" s="200"/>
      <c r="RQX825" s="200"/>
      <c r="RQY825" s="200"/>
      <c r="RQZ825" s="200"/>
      <c r="RRA825" s="200"/>
      <c r="RRB825" s="200"/>
      <c r="RRC825" s="200"/>
      <c r="RRD825" s="200"/>
      <c r="RRE825" s="200"/>
      <c r="RRF825" s="200"/>
      <c r="RRG825" s="200"/>
      <c r="RRH825" s="200"/>
      <c r="RRI825" s="200"/>
      <c r="RRJ825" s="200"/>
      <c r="RRK825" s="200"/>
      <c r="RRL825" s="200"/>
      <c r="RRM825" s="200"/>
      <c r="RRN825" s="200"/>
      <c r="RRO825" s="200"/>
      <c r="RRP825" s="200"/>
      <c r="RRQ825" s="200"/>
      <c r="RRR825" s="200"/>
      <c r="RRS825" s="200"/>
      <c r="RRT825" s="200"/>
      <c r="RRU825" s="200"/>
      <c r="RRV825" s="200"/>
      <c r="RRW825" s="200"/>
      <c r="RRX825" s="200"/>
      <c r="RRY825" s="200"/>
      <c r="RRZ825" s="200"/>
      <c r="RSA825" s="200"/>
      <c r="RSB825" s="200"/>
      <c r="RSC825" s="200"/>
      <c r="RSD825" s="200"/>
      <c r="RSE825" s="200"/>
      <c r="RSF825" s="200"/>
      <c r="RSG825" s="200"/>
      <c r="RSH825" s="200"/>
      <c r="RSI825" s="200"/>
      <c r="RSJ825" s="200"/>
      <c r="RSK825" s="200"/>
      <c r="RSL825" s="200"/>
      <c r="RSM825" s="200"/>
      <c r="RSN825" s="200"/>
      <c r="RSO825" s="200"/>
      <c r="RSP825" s="200"/>
      <c r="RSQ825" s="200"/>
      <c r="RSR825" s="200"/>
      <c r="RSS825" s="200"/>
      <c r="RST825" s="200"/>
      <c r="RSU825" s="200"/>
      <c r="RSV825" s="200"/>
      <c r="RSW825" s="200"/>
      <c r="RSX825" s="200"/>
      <c r="RSY825" s="200"/>
      <c r="RSZ825" s="200"/>
      <c r="RTA825" s="200"/>
      <c r="RTB825" s="200"/>
      <c r="RTC825" s="200"/>
      <c r="RTD825" s="200"/>
      <c r="RTE825" s="200"/>
      <c r="RTF825" s="200"/>
      <c r="RTG825" s="200"/>
      <c r="RTH825" s="200"/>
      <c r="RTI825" s="200"/>
      <c r="RTJ825" s="200"/>
      <c r="RTK825" s="200"/>
      <c r="RTL825" s="200"/>
      <c r="RTM825" s="200"/>
      <c r="RTN825" s="200"/>
      <c r="RTO825" s="200"/>
      <c r="RTP825" s="200"/>
      <c r="RTQ825" s="200"/>
      <c r="RTR825" s="200"/>
      <c r="RTS825" s="200"/>
      <c r="RTT825" s="200"/>
      <c r="RTU825" s="200"/>
      <c r="RTV825" s="200"/>
      <c r="RTW825" s="200"/>
      <c r="RTX825" s="200"/>
      <c r="RTY825" s="200"/>
      <c r="RTZ825" s="200"/>
      <c r="RUA825" s="200"/>
      <c r="RUB825" s="200"/>
      <c r="RUC825" s="200"/>
      <c r="RUD825" s="200"/>
      <c r="RUE825" s="200"/>
      <c r="RUF825" s="200"/>
      <c r="RUG825" s="200"/>
      <c r="RUH825" s="200"/>
      <c r="RUI825" s="200"/>
      <c r="RUJ825" s="200"/>
      <c r="RUK825" s="200"/>
      <c r="RUL825" s="200"/>
      <c r="RUM825" s="200"/>
      <c r="RUN825" s="200"/>
      <c r="RUO825" s="200"/>
      <c r="RUP825" s="200"/>
      <c r="RUQ825" s="200"/>
      <c r="RUR825" s="200"/>
      <c r="RUS825" s="200"/>
      <c r="RUT825" s="200"/>
      <c r="RUU825" s="200"/>
      <c r="RUV825" s="200"/>
      <c r="RUW825" s="200"/>
      <c r="RUX825" s="200"/>
      <c r="RUY825" s="200"/>
      <c r="RUZ825" s="200"/>
      <c r="RVA825" s="200"/>
      <c r="RVB825" s="200"/>
      <c r="RVC825" s="200"/>
      <c r="RVD825" s="200"/>
      <c r="RVE825" s="200"/>
      <c r="RVF825" s="200"/>
      <c r="RVG825" s="200"/>
      <c r="RVH825" s="200"/>
      <c r="RVI825" s="200"/>
      <c r="RVJ825" s="200"/>
      <c r="RVK825" s="200"/>
      <c r="RVL825" s="200"/>
      <c r="RVM825" s="200"/>
      <c r="RVN825" s="200"/>
      <c r="RVO825" s="200"/>
      <c r="RVP825" s="200"/>
      <c r="RVQ825" s="200"/>
      <c r="RVR825" s="200"/>
      <c r="RVS825" s="200"/>
      <c r="RVT825" s="200"/>
      <c r="RVU825" s="200"/>
      <c r="RVV825" s="200"/>
      <c r="RVW825" s="200"/>
      <c r="RVX825" s="200"/>
      <c r="RVY825" s="200"/>
      <c r="RVZ825" s="200"/>
      <c r="RWA825" s="200"/>
      <c r="RWB825" s="200"/>
      <c r="RWC825" s="200"/>
      <c r="RWD825" s="200"/>
      <c r="RWE825" s="200"/>
      <c r="RWF825" s="200"/>
      <c r="RWG825" s="200"/>
      <c r="RWH825" s="200"/>
      <c r="RWI825" s="200"/>
      <c r="RWJ825" s="200"/>
      <c r="RWK825" s="200"/>
      <c r="RWL825" s="200"/>
      <c r="RWM825" s="200"/>
      <c r="RWN825" s="200"/>
      <c r="RWO825" s="200"/>
      <c r="RWP825" s="200"/>
      <c r="RWQ825" s="200"/>
      <c r="RWR825" s="200"/>
      <c r="RWS825" s="200"/>
      <c r="RWT825" s="200"/>
      <c r="RWU825" s="200"/>
      <c r="RWV825" s="200"/>
      <c r="RWW825" s="200"/>
      <c r="RWX825" s="200"/>
      <c r="RWY825" s="200"/>
      <c r="RWZ825" s="200"/>
      <c r="RXA825" s="200"/>
      <c r="RXB825" s="200"/>
      <c r="RXC825" s="200"/>
      <c r="RXD825" s="200"/>
      <c r="RXE825" s="200"/>
      <c r="RXF825" s="200"/>
      <c r="RXG825" s="200"/>
      <c r="RXH825" s="200"/>
      <c r="RXI825" s="200"/>
      <c r="RXJ825" s="200"/>
      <c r="RXK825" s="200"/>
      <c r="RXL825" s="200"/>
      <c r="RXM825" s="200"/>
      <c r="RXN825" s="200"/>
      <c r="RXO825" s="200"/>
      <c r="RXP825" s="200"/>
      <c r="RXQ825" s="200"/>
      <c r="RXR825" s="200"/>
      <c r="RXS825" s="200"/>
      <c r="RXT825" s="200"/>
      <c r="RXU825" s="200"/>
      <c r="RXV825" s="200"/>
      <c r="RXW825" s="200"/>
      <c r="RXX825" s="200"/>
      <c r="RXY825" s="200"/>
      <c r="RXZ825" s="200"/>
      <c r="RYA825" s="200"/>
      <c r="RYB825" s="200"/>
      <c r="RYC825" s="200"/>
      <c r="RYD825" s="200"/>
      <c r="RYE825" s="200"/>
      <c r="RYF825" s="200"/>
      <c r="RYG825" s="200"/>
      <c r="RYH825" s="200"/>
      <c r="RYI825" s="200"/>
      <c r="RYJ825" s="200"/>
      <c r="RYK825" s="200"/>
      <c r="RYL825" s="200"/>
      <c r="RYM825" s="200"/>
      <c r="RYN825" s="200"/>
      <c r="RYO825" s="200"/>
      <c r="RYP825" s="200"/>
      <c r="RYQ825" s="200"/>
      <c r="RYR825" s="200"/>
      <c r="RYS825" s="200"/>
      <c r="RYT825" s="200"/>
      <c r="RYU825" s="200"/>
      <c r="RYV825" s="200"/>
      <c r="RYW825" s="200"/>
      <c r="RYX825" s="200"/>
      <c r="RYY825" s="200"/>
      <c r="RYZ825" s="200"/>
      <c r="RZA825" s="200"/>
      <c r="RZB825" s="200"/>
      <c r="RZC825" s="200"/>
      <c r="RZD825" s="200"/>
      <c r="RZE825" s="200"/>
      <c r="RZF825" s="200"/>
      <c r="RZG825" s="200"/>
      <c r="RZH825" s="200"/>
      <c r="RZI825" s="200"/>
      <c r="RZJ825" s="200"/>
      <c r="RZK825" s="200"/>
      <c r="RZL825" s="200"/>
      <c r="RZM825" s="200"/>
      <c r="RZN825" s="200"/>
      <c r="RZO825" s="200"/>
      <c r="RZP825" s="200"/>
      <c r="RZQ825" s="200"/>
      <c r="RZR825" s="200"/>
      <c r="RZS825" s="200"/>
      <c r="RZT825" s="200"/>
      <c r="RZU825" s="200"/>
      <c r="RZV825" s="200"/>
      <c r="RZW825" s="200"/>
      <c r="RZX825" s="200"/>
      <c r="RZY825" s="200"/>
      <c r="RZZ825" s="200"/>
      <c r="SAA825" s="200"/>
      <c r="SAB825" s="200"/>
      <c r="SAC825" s="200"/>
      <c r="SAD825" s="200"/>
      <c r="SAE825" s="200"/>
      <c r="SAF825" s="200"/>
      <c r="SAG825" s="200"/>
      <c r="SAH825" s="200"/>
      <c r="SAI825" s="200"/>
      <c r="SAJ825" s="200"/>
      <c r="SAK825" s="200"/>
      <c r="SAL825" s="200"/>
      <c r="SAM825" s="200"/>
      <c r="SAN825" s="200"/>
      <c r="SAO825" s="200"/>
      <c r="SAP825" s="200"/>
      <c r="SAQ825" s="200"/>
      <c r="SAR825" s="200"/>
      <c r="SAS825" s="200"/>
      <c r="SAT825" s="200"/>
      <c r="SAU825" s="200"/>
      <c r="SAV825" s="200"/>
      <c r="SAW825" s="200"/>
      <c r="SAX825" s="200"/>
      <c r="SAY825" s="200"/>
      <c r="SAZ825" s="200"/>
      <c r="SBA825" s="200"/>
      <c r="SBB825" s="200"/>
      <c r="SBC825" s="200"/>
      <c r="SBD825" s="200"/>
      <c r="SBE825" s="200"/>
      <c r="SBF825" s="200"/>
      <c r="SBG825" s="200"/>
      <c r="SBH825" s="200"/>
      <c r="SBI825" s="200"/>
      <c r="SBJ825" s="200"/>
      <c r="SBK825" s="200"/>
      <c r="SBL825" s="200"/>
      <c r="SBM825" s="200"/>
      <c r="SBN825" s="200"/>
      <c r="SBO825" s="200"/>
      <c r="SBP825" s="200"/>
      <c r="SBQ825" s="200"/>
      <c r="SBR825" s="200"/>
      <c r="SBS825" s="200"/>
      <c r="SBT825" s="200"/>
      <c r="SBU825" s="200"/>
      <c r="SBV825" s="200"/>
      <c r="SBW825" s="200"/>
      <c r="SBX825" s="200"/>
      <c r="SBY825" s="200"/>
      <c r="SBZ825" s="200"/>
      <c r="SCA825" s="200"/>
      <c r="SCB825" s="200"/>
      <c r="SCC825" s="200"/>
      <c r="SCD825" s="200"/>
      <c r="SCE825" s="200"/>
      <c r="SCF825" s="200"/>
      <c r="SCG825" s="200"/>
      <c r="SCH825" s="200"/>
      <c r="SCI825" s="200"/>
      <c r="SCJ825" s="200"/>
      <c r="SCK825" s="200"/>
      <c r="SCL825" s="200"/>
      <c r="SCM825" s="200"/>
      <c r="SCN825" s="200"/>
      <c r="SCO825" s="200"/>
      <c r="SCP825" s="200"/>
      <c r="SCQ825" s="200"/>
      <c r="SCR825" s="200"/>
      <c r="SCS825" s="200"/>
      <c r="SCT825" s="200"/>
      <c r="SCU825" s="200"/>
      <c r="SCV825" s="200"/>
      <c r="SCW825" s="200"/>
      <c r="SCX825" s="200"/>
      <c r="SCY825" s="200"/>
      <c r="SCZ825" s="200"/>
      <c r="SDA825" s="200"/>
      <c r="SDB825" s="200"/>
      <c r="SDC825" s="200"/>
      <c r="SDD825" s="200"/>
      <c r="SDE825" s="200"/>
      <c r="SDF825" s="200"/>
      <c r="SDG825" s="200"/>
      <c r="SDH825" s="200"/>
      <c r="SDI825" s="200"/>
      <c r="SDJ825" s="200"/>
      <c r="SDK825" s="200"/>
      <c r="SDL825" s="200"/>
      <c r="SDM825" s="200"/>
      <c r="SDN825" s="200"/>
      <c r="SDO825" s="200"/>
      <c r="SDP825" s="200"/>
      <c r="SDQ825" s="200"/>
      <c r="SDR825" s="200"/>
      <c r="SDS825" s="200"/>
      <c r="SDT825" s="200"/>
      <c r="SDU825" s="200"/>
      <c r="SDV825" s="200"/>
      <c r="SDW825" s="200"/>
      <c r="SDX825" s="200"/>
      <c r="SDY825" s="200"/>
      <c r="SDZ825" s="200"/>
      <c r="SEA825" s="200"/>
      <c r="SEB825" s="200"/>
      <c r="SEC825" s="200"/>
      <c r="SED825" s="200"/>
      <c r="SEE825" s="200"/>
      <c r="SEF825" s="200"/>
      <c r="SEG825" s="200"/>
      <c r="SEH825" s="200"/>
      <c r="SEI825" s="200"/>
      <c r="SEJ825" s="200"/>
      <c r="SEK825" s="200"/>
      <c r="SEL825" s="200"/>
      <c r="SEM825" s="200"/>
      <c r="SEN825" s="200"/>
      <c r="SEO825" s="200"/>
      <c r="SEP825" s="200"/>
      <c r="SEQ825" s="200"/>
      <c r="SER825" s="200"/>
      <c r="SES825" s="200"/>
      <c r="SET825" s="200"/>
      <c r="SEU825" s="200"/>
      <c r="SEV825" s="200"/>
      <c r="SEW825" s="200"/>
      <c r="SEX825" s="200"/>
      <c r="SEY825" s="200"/>
      <c r="SEZ825" s="200"/>
      <c r="SFA825" s="200"/>
      <c r="SFB825" s="200"/>
      <c r="SFC825" s="200"/>
      <c r="SFD825" s="200"/>
      <c r="SFE825" s="200"/>
      <c r="SFF825" s="200"/>
      <c r="SFG825" s="200"/>
      <c r="SFH825" s="200"/>
      <c r="SFI825" s="200"/>
      <c r="SFJ825" s="200"/>
      <c r="SFK825" s="200"/>
      <c r="SFL825" s="200"/>
      <c r="SFM825" s="200"/>
      <c r="SFN825" s="200"/>
      <c r="SFO825" s="200"/>
      <c r="SFP825" s="200"/>
      <c r="SFQ825" s="200"/>
      <c r="SFR825" s="200"/>
      <c r="SFS825" s="200"/>
      <c r="SFT825" s="200"/>
      <c r="SFU825" s="200"/>
      <c r="SFV825" s="200"/>
      <c r="SFW825" s="200"/>
      <c r="SFX825" s="200"/>
      <c r="SFY825" s="200"/>
      <c r="SFZ825" s="200"/>
      <c r="SGA825" s="200"/>
      <c r="SGB825" s="200"/>
      <c r="SGC825" s="200"/>
      <c r="SGD825" s="200"/>
      <c r="SGE825" s="200"/>
      <c r="SGF825" s="200"/>
      <c r="SGG825" s="200"/>
      <c r="SGH825" s="200"/>
      <c r="SGI825" s="200"/>
      <c r="SGJ825" s="200"/>
      <c r="SGK825" s="200"/>
      <c r="SGL825" s="200"/>
      <c r="SGM825" s="200"/>
      <c r="SGN825" s="200"/>
      <c r="SGO825" s="200"/>
      <c r="SGP825" s="200"/>
      <c r="SGQ825" s="200"/>
      <c r="SGR825" s="200"/>
      <c r="SGS825" s="200"/>
      <c r="SGT825" s="200"/>
      <c r="SGU825" s="200"/>
      <c r="SGV825" s="200"/>
      <c r="SGW825" s="200"/>
      <c r="SGX825" s="200"/>
      <c r="SGY825" s="200"/>
      <c r="SGZ825" s="200"/>
      <c r="SHA825" s="200"/>
      <c r="SHB825" s="200"/>
      <c r="SHC825" s="200"/>
      <c r="SHD825" s="200"/>
      <c r="SHE825" s="200"/>
      <c r="SHF825" s="200"/>
      <c r="SHG825" s="200"/>
      <c r="SHH825" s="200"/>
      <c r="SHI825" s="200"/>
      <c r="SHJ825" s="200"/>
      <c r="SHK825" s="200"/>
      <c r="SHL825" s="200"/>
      <c r="SHM825" s="200"/>
      <c r="SHN825" s="200"/>
      <c r="SHO825" s="200"/>
      <c r="SHP825" s="200"/>
      <c r="SHQ825" s="200"/>
      <c r="SHR825" s="200"/>
      <c r="SHS825" s="200"/>
      <c r="SHT825" s="200"/>
      <c r="SHU825" s="200"/>
      <c r="SHV825" s="200"/>
      <c r="SHW825" s="200"/>
      <c r="SHX825" s="200"/>
      <c r="SHY825" s="200"/>
      <c r="SHZ825" s="200"/>
      <c r="SIA825" s="200"/>
      <c r="SIB825" s="200"/>
      <c r="SIC825" s="200"/>
      <c r="SID825" s="200"/>
      <c r="SIE825" s="200"/>
      <c r="SIF825" s="200"/>
      <c r="SIG825" s="200"/>
      <c r="SIH825" s="200"/>
      <c r="SII825" s="200"/>
      <c r="SIJ825" s="200"/>
      <c r="SIK825" s="200"/>
      <c r="SIL825" s="200"/>
      <c r="SIM825" s="200"/>
      <c r="SIN825" s="200"/>
      <c r="SIO825" s="200"/>
      <c r="SIP825" s="200"/>
      <c r="SIQ825" s="200"/>
      <c r="SIR825" s="200"/>
      <c r="SIS825" s="200"/>
      <c r="SIT825" s="200"/>
      <c r="SIU825" s="200"/>
      <c r="SIV825" s="200"/>
      <c r="SIW825" s="200"/>
      <c r="SIX825" s="200"/>
      <c r="SIY825" s="200"/>
      <c r="SIZ825" s="200"/>
      <c r="SJA825" s="200"/>
      <c r="SJB825" s="200"/>
      <c r="SJC825" s="200"/>
      <c r="SJD825" s="200"/>
      <c r="SJE825" s="200"/>
      <c r="SJF825" s="200"/>
      <c r="SJG825" s="200"/>
      <c r="SJH825" s="200"/>
      <c r="SJI825" s="200"/>
      <c r="SJJ825" s="200"/>
      <c r="SJK825" s="200"/>
      <c r="SJL825" s="200"/>
      <c r="SJM825" s="200"/>
      <c r="SJN825" s="200"/>
      <c r="SJO825" s="200"/>
      <c r="SJP825" s="200"/>
      <c r="SJQ825" s="200"/>
      <c r="SJR825" s="200"/>
      <c r="SJS825" s="200"/>
      <c r="SJT825" s="200"/>
      <c r="SJU825" s="200"/>
      <c r="SJV825" s="200"/>
      <c r="SJW825" s="200"/>
      <c r="SJX825" s="200"/>
      <c r="SJY825" s="200"/>
      <c r="SJZ825" s="200"/>
      <c r="SKA825" s="200"/>
      <c r="SKB825" s="200"/>
      <c r="SKC825" s="200"/>
      <c r="SKD825" s="200"/>
      <c r="SKE825" s="200"/>
      <c r="SKF825" s="200"/>
      <c r="SKG825" s="200"/>
      <c r="SKH825" s="200"/>
      <c r="SKI825" s="200"/>
      <c r="SKJ825" s="200"/>
      <c r="SKK825" s="200"/>
      <c r="SKL825" s="200"/>
      <c r="SKM825" s="200"/>
      <c r="SKN825" s="200"/>
      <c r="SKO825" s="200"/>
      <c r="SKP825" s="200"/>
      <c r="SKQ825" s="200"/>
      <c r="SKR825" s="200"/>
      <c r="SKS825" s="200"/>
      <c r="SKT825" s="200"/>
      <c r="SKU825" s="200"/>
      <c r="SKV825" s="200"/>
      <c r="SKW825" s="200"/>
      <c r="SKX825" s="200"/>
      <c r="SKY825" s="200"/>
      <c r="SKZ825" s="200"/>
      <c r="SLA825" s="200"/>
      <c r="SLB825" s="200"/>
      <c r="SLC825" s="200"/>
      <c r="SLD825" s="200"/>
      <c r="SLE825" s="200"/>
      <c r="SLF825" s="200"/>
      <c r="SLG825" s="200"/>
      <c r="SLH825" s="200"/>
      <c r="SLI825" s="200"/>
      <c r="SLJ825" s="200"/>
      <c r="SLK825" s="200"/>
      <c r="SLL825" s="200"/>
      <c r="SLM825" s="200"/>
      <c r="SLN825" s="200"/>
      <c r="SLO825" s="200"/>
      <c r="SLP825" s="200"/>
      <c r="SLQ825" s="200"/>
      <c r="SLR825" s="200"/>
      <c r="SLS825" s="200"/>
      <c r="SLT825" s="200"/>
      <c r="SLU825" s="200"/>
      <c r="SLV825" s="200"/>
      <c r="SLW825" s="200"/>
      <c r="SLX825" s="200"/>
      <c r="SLY825" s="200"/>
      <c r="SLZ825" s="200"/>
      <c r="SMA825" s="200"/>
      <c r="SMB825" s="200"/>
      <c r="SMC825" s="200"/>
      <c r="SMD825" s="200"/>
      <c r="SME825" s="200"/>
      <c r="SMF825" s="200"/>
      <c r="SMG825" s="200"/>
      <c r="SMH825" s="200"/>
      <c r="SMI825" s="200"/>
      <c r="SMJ825" s="200"/>
      <c r="SMK825" s="200"/>
      <c r="SML825" s="200"/>
      <c r="SMM825" s="200"/>
      <c r="SMN825" s="200"/>
      <c r="SMO825" s="200"/>
      <c r="SMP825" s="200"/>
      <c r="SMQ825" s="200"/>
      <c r="SMR825" s="200"/>
      <c r="SMS825" s="200"/>
      <c r="SMT825" s="200"/>
      <c r="SMU825" s="200"/>
      <c r="SMV825" s="200"/>
      <c r="SMW825" s="200"/>
      <c r="SMX825" s="200"/>
      <c r="SMY825" s="200"/>
      <c r="SMZ825" s="200"/>
      <c r="SNA825" s="200"/>
      <c r="SNB825" s="200"/>
      <c r="SNC825" s="200"/>
      <c r="SND825" s="200"/>
      <c r="SNE825" s="200"/>
      <c r="SNF825" s="200"/>
      <c r="SNG825" s="200"/>
      <c r="SNH825" s="200"/>
      <c r="SNI825" s="200"/>
      <c r="SNJ825" s="200"/>
      <c r="SNK825" s="200"/>
      <c r="SNL825" s="200"/>
      <c r="SNM825" s="200"/>
      <c r="SNN825" s="200"/>
      <c r="SNO825" s="200"/>
      <c r="SNP825" s="200"/>
      <c r="SNQ825" s="200"/>
      <c r="SNR825" s="200"/>
      <c r="SNS825" s="200"/>
      <c r="SNT825" s="200"/>
      <c r="SNU825" s="200"/>
      <c r="SNV825" s="200"/>
      <c r="SNW825" s="200"/>
      <c r="SNX825" s="200"/>
      <c r="SNY825" s="200"/>
      <c r="SNZ825" s="200"/>
      <c r="SOA825" s="200"/>
      <c r="SOB825" s="200"/>
      <c r="SOC825" s="200"/>
      <c r="SOD825" s="200"/>
      <c r="SOE825" s="200"/>
      <c r="SOF825" s="200"/>
      <c r="SOG825" s="200"/>
      <c r="SOH825" s="200"/>
      <c r="SOI825" s="200"/>
      <c r="SOJ825" s="200"/>
      <c r="SOK825" s="200"/>
      <c r="SOL825" s="200"/>
      <c r="SOM825" s="200"/>
      <c r="SON825" s="200"/>
      <c r="SOO825" s="200"/>
      <c r="SOP825" s="200"/>
      <c r="SOQ825" s="200"/>
      <c r="SOR825" s="200"/>
      <c r="SOS825" s="200"/>
      <c r="SOT825" s="200"/>
      <c r="SOU825" s="200"/>
      <c r="SOV825" s="200"/>
      <c r="SOW825" s="200"/>
      <c r="SOX825" s="200"/>
      <c r="SOY825" s="200"/>
      <c r="SOZ825" s="200"/>
      <c r="SPA825" s="200"/>
      <c r="SPB825" s="200"/>
      <c r="SPC825" s="200"/>
      <c r="SPD825" s="200"/>
      <c r="SPE825" s="200"/>
      <c r="SPF825" s="200"/>
      <c r="SPG825" s="200"/>
      <c r="SPH825" s="200"/>
      <c r="SPI825" s="200"/>
      <c r="SPJ825" s="200"/>
      <c r="SPK825" s="200"/>
      <c r="SPL825" s="200"/>
      <c r="SPM825" s="200"/>
      <c r="SPN825" s="200"/>
      <c r="SPO825" s="200"/>
      <c r="SPP825" s="200"/>
      <c r="SPQ825" s="200"/>
      <c r="SPR825" s="200"/>
      <c r="SPS825" s="200"/>
      <c r="SPT825" s="200"/>
      <c r="SPU825" s="200"/>
      <c r="SPV825" s="200"/>
      <c r="SPW825" s="200"/>
      <c r="SPX825" s="200"/>
      <c r="SPY825" s="200"/>
      <c r="SPZ825" s="200"/>
      <c r="SQA825" s="200"/>
      <c r="SQB825" s="200"/>
      <c r="SQC825" s="200"/>
      <c r="SQD825" s="200"/>
      <c r="SQE825" s="200"/>
      <c r="SQF825" s="200"/>
      <c r="SQG825" s="200"/>
      <c r="SQH825" s="200"/>
      <c r="SQI825" s="200"/>
      <c r="SQJ825" s="200"/>
      <c r="SQK825" s="200"/>
      <c r="SQL825" s="200"/>
      <c r="SQM825" s="200"/>
      <c r="SQN825" s="200"/>
      <c r="SQO825" s="200"/>
      <c r="SQP825" s="200"/>
      <c r="SQQ825" s="200"/>
      <c r="SQR825" s="200"/>
      <c r="SQS825" s="200"/>
      <c r="SQT825" s="200"/>
      <c r="SQU825" s="200"/>
      <c r="SQV825" s="200"/>
      <c r="SQW825" s="200"/>
      <c r="SQX825" s="200"/>
      <c r="SQY825" s="200"/>
      <c r="SQZ825" s="200"/>
      <c r="SRA825" s="200"/>
      <c r="SRB825" s="200"/>
      <c r="SRC825" s="200"/>
      <c r="SRD825" s="200"/>
      <c r="SRE825" s="200"/>
      <c r="SRF825" s="200"/>
      <c r="SRG825" s="200"/>
      <c r="SRH825" s="200"/>
      <c r="SRI825" s="200"/>
      <c r="SRJ825" s="200"/>
      <c r="SRK825" s="200"/>
      <c r="SRL825" s="200"/>
      <c r="SRM825" s="200"/>
      <c r="SRN825" s="200"/>
      <c r="SRO825" s="200"/>
      <c r="SRP825" s="200"/>
      <c r="SRQ825" s="200"/>
      <c r="SRR825" s="200"/>
      <c r="SRS825" s="200"/>
      <c r="SRT825" s="200"/>
      <c r="SRU825" s="200"/>
      <c r="SRV825" s="200"/>
      <c r="SRW825" s="200"/>
      <c r="SRX825" s="200"/>
      <c r="SRY825" s="200"/>
      <c r="SRZ825" s="200"/>
      <c r="SSA825" s="200"/>
      <c r="SSB825" s="200"/>
      <c r="SSC825" s="200"/>
      <c r="SSD825" s="200"/>
      <c r="SSE825" s="200"/>
      <c r="SSF825" s="200"/>
      <c r="SSG825" s="200"/>
      <c r="SSH825" s="200"/>
      <c r="SSI825" s="200"/>
      <c r="SSJ825" s="200"/>
      <c r="SSK825" s="200"/>
      <c r="SSL825" s="200"/>
      <c r="SSM825" s="200"/>
      <c r="SSN825" s="200"/>
      <c r="SSO825" s="200"/>
      <c r="SSP825" s="200"/>
      <c r="SSQ825" s="200"/>
      <c r="SSR825" s="200"/>
      <c r="SSS825" s="200"/>
      <c r="SST825" s="200"/>
      <c r="SSU825" s="200"/>
      <c r="SSV825" s="200"/>
      <c r="SSW825" s="200"/>
      <c r="SSX825" s="200"/>
      <c r="SSY825" s="200"/>
      <c r="SSZ825" s="200"/>
      <c r="STA825" s="200"/>
      <c r="STB825" s="200"/>
      <c r="STC825" s="200"/>
      <c r="STD825" s="200"/>
      <c r="STE825" s="200"/>
      <c r="STF825" s="200"/>
      <c r="STG825" s="200"/>
      <c r="STH825" s="200"/>
      <c r="STI825" s="200"/>
      <c r="STJ825" s="200"/>
      <c r="STK825" s="200"/>
      <c r="STL825" s="200"/>
      <c r="STM825" s="200"/>
      <c r="STN825" s="200"/>
      <c r="STO825" s="200"/>
      <c r="STP825" s="200"/>
      <c r="STQ825" s="200"/>
      <c r="STR825" s="200"/>
      <c r="STS825" s="200"/>
      <c r="STT825" s="200"/>
      <c r="STU825" s="200"/>
      <c r="STV825" s="200"/>
      <c r="STW825" s="200"/>
      <c r="STX825" s="200"/>
      <c r="STY825" s="200"/>
      <c r="STZ825" s="200"/>
      <c r="SUA825" s="200"/>
      <c r="SUB825" s="200"/>
      <c r="SUC825" s="200"/>
      <c r="SUD825" s="200"/>
      <c r="SUE825" s="200"/>
      <c r="SUF825" s="200"/>
      <c r="SUG825" s="200"/>
      <c r="SUH825" s="200"/>
      <c r="SUI825" s="200"/>
      <c r="SUJ825" s="200"/>
      <c r="SUK825" s="200"/>
      <c r="SUL825" s="200"/>
      <c r="SUM825" s="200"/>
      <c r="SUN825" s="200"/>
      <c r="SUO825" s="200"/>
      <c r="SUP825" s="200"/>
      <c r="SUQ825" s="200"/>
      <c r="SUR825" s="200"/>
      <c r="SUS825" s="200"/>
      <c r="SUT825" s="200"/>
      <c r="SUU825" s="200"/>
      <c r="SUV825" s="200"/>
      <c r="SUW825" s="200"/>
      <c r="SUX825" s="200"/>
      <c r="SUY825" s="200"/>
      <c r="SUZ825" s="200"/>
      <c r="SVA825" s="200"/>
      <c r="SVB825" s="200"/>
      <c r="SVC825" s="200"/>
      <c r="SVD825" s="200"/>
      <c r="SVE825" s="200"/>
      <c r="SVF825" s="200"/>
      <c r="SVG825" s="200"/>
      <c r="SVH825" s="200"/>
      <c r="SVI825" s="200"/>
      <c r="SVJ825" s="200"/>
      <c r="SVK825" s="200"/>
      <c r="SVL825" s="200"/>
      <c r="SVM825" s="200"/>
      <c r="SVN825" s="200"/>
      <c r="SVO825" s="200"/>
      <c r="SVP825" s="200"/>
      <c r="SVQ825" s="200"/>
      <c r="SVR825" s="200"/>
      <c r="SVS825" s="200"/>
      <c r="SVT825" s="200"/>
      <c r="SVU825" s="200"/>
      <c r="SVV825" s="200"/>
      <c r="SVW825" s="200"/>
      <c r="SVX825" s="200"/>
      <c r="SVY825" s="200"/>
      <c r="SVZ825" s="200"/>
      <c r="SWA825" s="200"/>
      <c r="SWB825" s="200"/>
      <c r="SWC825" s="200"/>
      <c r="SWD825" s="200"/>
      <c r="SWE825" s="200"/>
      <c r="SWF825" s="200"/>
      <c r="SWG825" s="200"/>
      <c r="SWH825" s="200"/>
      <c r="SWI825" s="200"/>
      <c r="SWJ825" s="200"/>
      <c r="SWK825" s="200"/>
      <c r="SWL825" s="200"/>
      <c r="SWM825" s="200"/>
      <c r="SWN825" s="200"/>
      <c r="SWO825" s="200"/>
      <c r="SWP825" s="200"/>
      <c r="SWQ825" s="200"/>
      <c r="SWR825" s="200"/>
      <c r="SWS825" s="200"/>
      <c r="SWT825" s="200"/>
      <c r="SWU825" s="200"/>
      <c r="SWV825" s="200"/>
      <c r="SWW825" s="200"/>
      <c r="SWX825" s="200"/>
      <c r="SWY825" s="200"/>
      <c r="SWZ825" s="200"/>
      <c r="SXA825" s="200"/>
      <c r="SXB825" s="200"/>
      <c r="SXC825" s="200"/>
      <c r="SXD825" s="200"/>
      <c r="SXE825" s="200"/>
      <c r="SXF825" s="200"/>
      <c r="SXG825" s="200"/>
      <c r="SXH825" s="200"/>
      <c r="SXI825" s="200"/>
      <c r="SXJ825" s="200"/>
      <c r="SXK825" s="200"/>
      <c r="SXL825" s="200"/>
      <c r="SXM825" s="200"/>
      <c r="SXN825" s="200"/>
      <c r="SXO825" s="200"/>
      <c r="SXP825" s="200"/>
      <c r="SXQ825" s="200"/>
      <c r="SXR825" s="200"/>
      <c r="SXS825" s="200"/>
      <c r="SXT825" s="200"/>
      <c r="SXU825" s="200"/>
      <c r="SXV825" s="200"/>
      <c r="SXW825" s="200"/>
      <c r="SXX825" s="200"/>
      <c r="SXY825" s="200"/>
      <c r="SXZ825" s="200"/>
      <c r="SYA825" s="200"/>
      <c r="SYB825" s="200"/>
      <c r="SYC825" s="200"/>
      <c r="SYD825" s="200"/>
      <c r="SYE825" s="200"/>
      <c r="SYF825" s="200"/>
      <c r="SYG825" s="200"/>
      <c r="SYH825" s="200"/>
      <c r="SYI825" s="200"/>
      <c r="SYJ825" s="200"/>
      <c r="SYK825" s="200"/>
      <c r="SYL825" s="200"/>
      <c r="SYM825" s="200"/>
      <c r="SYN825" s="200"/>
      <c r="SYO825" s="200"/>
      <c r="SYP825" s="200"/>
      <c r="SYQ825" s="200"/>
      <c r="SYR825" s="200"/>
      <c r="SYS825" s="200"/>
      <c r="SYT825" s="200"/>
      <c r="SYU825" s="200"/>
      <c r="SYV825" s="200"/>
      <c r="SYW825" s="200"/>
      <c r="SYX825" s="200"/>
      <c r="SYY825" s="200"/>
      <c r="SYZ825" s="200"/>
      <c r="SZA825" s="200"/>
      <c r="SZB825" s="200"/>
      <c r="SZC825" s="200"/>
      <c r="SZD825" s="200"/>
      <c r="SZE825" s="200"/>
      <c r="SZF825" s="200"/>
      <c r="SZG825" s="200"/>
      <c r="SZH825" s="200"/>
      <c r="SZI825" s="200"/>
      <c r="SZJ825" s="200"/>
      <c r="SZK825" s="200"/>
      <c r="SZL825" s="200"/>
      <c r="SZM825" s="200"/>
      <c r="SZN825" s="200"/>
      <c r="SZO825" s="200"/>
      <c r="SZP825" s="200"/>
      <c r="SZQ825" s="200"/>
      <c r="SZR825" s="200"/>
      <c r="SZS825" s="200"/>
      <c r="SZT825" s="200"/>
      <c r="SZU825" s="200"/>
      <c r="SZV825" s="200"/>
      <c r="SZW825" s="200"/>
      <c r="SZX825" s="200"/>
      <c r="SZY825" s="200"/>
      <c r="SZZ825" s="200"/>
      <c r="TAA825" s="200"/>
      <c r="TAB825" s="200"/>
      <c r="TAC825" s="200"/>
      <c r="TAD825" s="200"/>
      <c r="TAE825" s="200"/>
      <c r="TAF825" s="200"/>
      <c r="TAG825" s="200"/>
      <c r="TAH825" s="200"/>
      <c r="TAI825" s="200"/>
      <c r="TAJ825" s="200"/>
      <c r="TAK825" s="200"/>
      <c r="TAL825" s="200"/>
      <c r="TAM825" s="200"/>
      <c r="TAN825" s="200"/>
      <c r="TAO825" s="200"/>
      <c r="TAP825" s="200"/>
      <c r="TAQ825" s="200"/>
      <c r="TAR825" s="200"/>
      <c r="TAS825" s="200"/>
      <c r="TAT825" s="200"/>
      <c r="TAU825" s="200"/>
      <c r="TAV825" s="200"/>
      <c r="TAW825" s="200"/>
      <c r="TAX825" s="200"/>
      <c r="TAY825" s="200"/>
      <c r="TAZ825" s="200"/>
      <c r="TBA825" s="200"/>
      <c r="TBB825" s="200"/>
      <c r="TBC825" s="200"/>
      <c r="TBD825" s="200"/>
      <c r="TBE825" s="200"/>
      <c r="TBF825" s="200"/>
      <c r="TBG825" s="200"/>
      <c r="TBH825" s="200"/>
      <c r="TBI825" s="200"/>
      <c r="TBJ825" s="200"/>
      <c r="TBK825" s="200"/>
      <c r="TBL825" s="200"/>
      <c r="TBM825" s="200"/>
      <c r="TBN825" s="200"/>
      <c r="TBO825" s="200"/>
      <c r="TBP825" s="200"/>
      <c r="TBQ825" s="200"/>
      <c r="TBR825" s="200"/>
      <c r="TBS825" s="200"/>
      <c r="TBT825" s="200"/>
      <c r="TBU825" s="200"/>
      <c r="TBV825" s="200"/>
      <c r="TBW825" s="200"/>
      <c r="TBX825" s="200"/>
      <c r="TBY825" s="200"/>
      <c r="TBZ825" s="200"/>
      <c r="TCA825" s="200"/>
      <c r="TCB825" s="200"/>
      <c r="TCC825" s="200"/>
      <c r="TCD825" s="200"/>
      <c r="TCE825" s="200"/>
      <c r="TCF825" s="200"/>
      <c r="TCG825" s="200"/>
      <c r="TCH825" s="200"/>
      <c r="TCI825" s="200"/>
      <c r="TCJ825" s="200"/>
      <c r="TCK825" s="200"/>
      <c r="TCL825" s="200"/>
      <c r="TCM825" s="200"/>
      <c r="TCN825" s="200"/>
      <c r="TCO825" s="200"/>
      <c r="TCP825" s="200"/>
      <c r="TCQ825" s="200"/>
      <c r="TCR825" s="200"/>
      <c r="TCS825" s="200"/>
      <c r="TCT825" s="200"/>
      <c r="TCU825" s="200"/>
      <c r="TCV825" s="200"/>
      <c r="TCW825" s="200"/>
      <c r="TCX825" s="200"/>
      <c r="TCY825" s="200"/>
      <c r="TCZ825" s="200"/>
      <c r="TDA825" s="200"/>
      <c r="TDB825" s="200"/>
      <c r="TDC825" s="200"/>
      <c r="TDD825" s="200"/>
      <c r="TDE825" s="200"/>
      <c r="TDF825" s="200"/>
      <c r="TDG825" s="200"/>
      <c r="TDH825" s="200"/>
      <c r="TDI825" s="200"/>
      <c r="TDJ825" s="200"/>
      <c r="TDK825" s="200"/>
      <c r="TDL825" s="200"/>
      <c r="TDM825" s="200"/>
      <c r="TDN825" s="200"/>
      <c r="TDO825" s="200"/>
      <c r="TDP825" s="200"/>
      <c r="TDQ825" s="200"/>
      <c r="TDR825" s="200"/>
      <c r="TDS825" s="200"/>
      <c r="TDT825" s="200"/>
      <c r="TDU825" s="200"/>
      <c r="TDV825" s="200"/>
      <c r="TDW825" s="200"/>
      <c r="TDX825" s="200"/>
      <c r="TDY825" s="200"/>
      <c r="TDZ825" s="200"/>
      <c r="TEA825" s="200"/>
      <c r="TEB825" s="200"/>
      <c r="TEC825" s="200"/>
      <c r="TED825" s="200"/>
      <c r="TEE825" s="200"/>
      <c r="TEF825" s="200"/>
      <c r="TEG825" s="200"/>
      <c r="TEH825" s="200"/>
      <c r="TEI825" s="200"/>
      <c r="TEJ825" s="200"/>
      <c r="TEK825" s="200"/>
      <c r="TEL825" s="200"/>
      <c r="TEM825" s="200"/>
      <c r="TEN825" s="200"/>
      <c r="TEO825" s="200"/>
      <c r="TEP825" s="200"/>
      <c r="TEQ825" s="200"/>
      <c r="TER825" s="200"/>
      <c r="TES825" s="200"/>
      <c r="TET825" s="200"/>
      <c r="TEU825" s="200"/>
      <c r="TEV825" s="200"/>
      <c r="TEW825" s="200"/>
      <c r="TEX825" s="200"/>
      <c r="TEY825" s="200"/>
      <c r="TEZ825" s="200"/>
      <c r="TFA825" s="200"/>
      <c r="TFB825" s="200"/>
      <c r="TFC825" s="200"/>
      <c r="TFD825" s="200"/>
      <c r="TFE825" s="200"/>
      <c r="TFF825" s="200"/>
      <c r="TFG825" s="200"/>
      <c r="TFH825" s="200"/>
      <c r="TFI825" s="200"/>
      <c r="TFJ825" s="200"/>
      <c r="TFK825" s="200"/>
      <c r="TFL825" s="200"/>
      <c r="TFM825" s="200"/>
      <c r="TFN825" s="200"/>
      <c r="TFO825" s="200"/>
      <c r="TFP825" s="200"/>
      <c r="TFQ825" s="200"/>
      <c r="TFR825" s="200"/>
      <c r="TFS825" s="200"/>
      <c r="TFT825" s="200"/>
      <c r="TFU825" s="200"/>
      <c r="TFV825" s="200"/>
      <c r="TFW825" s="200"/>
      <c r="TFX825" s="200"/>
      <c r="TFY825" s="200"/>
      <c r="TFZ825" s="200"/>
      <c r="TGA825" s="200"/>
      <c r="TGB825" s="200"/>
      <c r="TGC825" s="200"/>
      <c r="TGD825" s="200"/>
      <c r="TGE825" s="200"/>
      <c r="TGF825" s="200"/>
      <c r="TGG825" s="200"/>
      <c r="TGH825" s="200"/>
      <c r="TGI825" s="200"/>
      <c r="TGJ825" s="200"/>
      <c r="TGK825" s="200"/>
      <c r="TGL825" s="200"/>
      <c r="TGM825" s="200"/>
      <c r="TGN825" s="200"/>
      <c r="TGO825" s="200"/>
      <c r="TGP825" s="200"/>
      <c r="TGQ825" s="200"/>
      <c r="TGR825" s="200"/>
      <c r="TGS825" s="200"/>
      <c r="TGT825" s="200"/>
      <c r="TGU825" s="200"/>
      <c r="TGV825" s="200"/>
      <c r="TGW825" s="200"/>
      <c r="TGX825" s="200"/>
      <c r="TGY825" s="200"/>
      <c r="TGZ825" s="200"/>
      <c r="THA825" s="200"/>
      <c r="THB825" s="200"/>
      <c r="THC825" s="200"/>
      <c r="THD825" s="200"/>
      <c r="THE825" s="200"/>
      <c r="THF825" s="200"/>
      <c r="THG825" s="200"/>
      <c r="THH825" s="200"/>
      <c r="THI825" s="200"/>
      <c r="THJ825" s="200"/>
      <c r="THK825" s="200"/>
      <c r="THL825" s="200"/>
      <c r="THM825" s="200"/>
      <c r="THN825" s="200"/>
      <c r="THO825" s="200"/>
      <c r="THP825" s="200"/>
      <c r="THQ825" s="200"/>
      <c r="THR825" s="200"/>
      <c r="THS825" s="200"/>
      <c r="THT825" s="200"/>
      <c r="THU825" s="200"/>
      <c r="THV825" s="200"/>
      <c r="THW825" s="200"/>
      <c r="THX825" s="200"/>
      <c r="THY825" s="200"/>
      <c r="THZ825" s="200"/>
      <c r="TIA825" s="200"/>
      <c r="TIB825" s="200"/>
      <c r="TIC825" s="200"/>
      <c r="TID825" s="200"/>
      <c r="TIE825" s="200"/>
      <c r="TIF825" s="200"/>
      <c r="TIG825" s="200"/>
      <c r="TIH825" s="200"/>
      <c r="TII825" s="200"/>
      <c r="TIJ825" s="200"/>
      <c r="TIK825" s="200"/>
      <c r="TIL825" s="200"/>
      <c r="TIM825" s="200"/>
      <c r="TIN825" s="200"/>
      <c r="TIO825" s="200"/>
      <c r="TIP825" s="200"/>
      <c r="TIQ825" s="200"/>
      <c r="TIR825" s="200"/>
      <c r="TIS825" s="200"/>
      <c r="TIT825" s="200"/>
      <c r="TIU825" s="200"/>
      <c r="TIV825" s="200"/>
      <c r="TIW825" s="200"/>
      <c r="TIX825" s="200"/>
      <c r="TIY825" s="200"/>
      <c r="TIZ825" s="200"/>
      <c r="TJA825" s="200"/>
      <c r="TJB825" s="200"/>
      <c r="TJC825" s="200"/>
      <c r="TJD825" s="200"/>
      <c r="TJE825" s="200"/>
      <c r="TJF825" s="200"/>
      <c r="TJG825" s="200"/>
      <c r="TJH825" s="200"/>
      <c r="TJI825" s="200"/>
      <c r="TJJ825" s="200"/>
      <c r="TJK825" s="200"/>
      <c r="TJL825" s="200"/>
      <c r="TJM825" s="200"/>
      <c r="TJN825" s="200"/>
      <c r="TJO825" s="200"/>
      <c r="TJP825" s="200"/>
      <c r="TJQ825" s="200"/>
      <c r="TJR825" s="200"/>
      <c r="TJS825" s="200"/>
      <c r="TJT825" s="200"/>
      <c r="TJU825" s="200"/>
      <c r="TJV825" s="200"/>
      <c r="TJW825" s="200"/>
      <c r="TJX825" s="200"/>
      <c r="TJY825" s="200"/>
      <c r="TJZ825" s="200"/>
      <c r="TKA825" s="200"/>
      <c r="TKB825" s="200"/>
      <c r="TKC825" s="200"/>
      <c r="TKD825" s="200"/>
      <c r="TKE825" s="200"/>
      <c r="TKF825" s="200"/>
      <c r="TKG825" s="200"/>
      <c r="TKH825" s="200"/>
      <c r="TKI825" s="200"/>
      <c r="TKJ825" s="200"/>
      <c r="TKK825" s="200"/>
      <c r="TKL825" s="200"/>
      <c r="TKM825" s="200"/>
      <c r="TKN825" s="200"/>
      <c r="TKO825" s="200"/>
      <c r="TKP825" s="200"/>
      <c r="TKQ825" s="200"/>
      <c r="TKR825" s="200"/>
      <c r="TKS825" s="200"/>
      <c r="TKT825" s="200"/>
      <c r="TKU825" s="200"/>
      <c r="TKV825" s="200"/>
      <c r="TKW825" s="200"/>
      <c r="TKX825" s="200"/>
      <c r="TKY825" s="200"/>
      <c r="TKZ825" s="200"/>
      <c r="TLA825" s="200"/>
      <c r="TLB825" s="200"/>
      <c r="TLC825" s="200"/>
      <c r="TLD825" s="200"/>
      <c r="TLE825" s="200"/>
      <c r="TLF825" s="200"/>
      <c r="TLG825" s="200"/>
      <c r="TLH825" s="200"/>
      <c r="TLI825" s="200"/>
      <c r="TLJ825" s="200"/>
      <c r="TLK825" s="200"/>
      <c r="TLL825" s="200"/>
      <c r="TLM825" s="200"/>
      <c r="TLN825" s="200"/>
      <c r="TLO825" s="200"/>
      <c r="TLP825" s="200"/>
      <c r="TLQ825" s="200"/>
      <c r="TLR825" s="200"/>
      <c r="TLS825" s="200"/>
      <c r="TLT825" s="200"/>
      <c r="TLU825" s="200"/>
      <c r="TLV825" s="200"/>
      <c r="TLW825" s="200"/>
      <c r="TLX825" s="200"/>
      <c r="TLY825" s="200"/>
      <c r="TLZ825" s="200"/>
      <c r="TMA825" s="200"/>
      <c r="TMB825" s="200"/>
      <c r="TMC825" s="200"/>
      <c r="TMD825" s="200"/>
      <c r="TME825" s="200"/>
      <c r="TMF825" s="200"/>
      <c r="TMG825" s="200"/>
      <c r="TMH825" s="200"/>
      <c r="TMI825" s="200"/>
      <c r="TMJ825" s="200"/>
      <c r="TMK825" s="200"/>
      <c r="TML825" s="200"/>
      <c r="TMM825" s="200"/>
      <c r="TMN825" s="200"/>
      <c r="TMO825" s="200"/>
      <c r="TMP825" s="200"/>
      <c r="TMQ825" s="200"/>
      <c r="TMR825" s="200"/>
      <c r="TMS825" s="200"/>
      <c r="TMT825" s="200"/>
      <c r="TMU825" s="200"/>
      <c r="TMV825" s="200"/>
      <c r="TMW825" s="200"/>
      <c r="TMX825" s="200"/>
      <c r="TMY825" s="200"/>
      <c r="TMZ825" s="200"/>
      <c r="TNA825" s="200"/>
      <c r="TNB825" s="200"/>
      <c r="TNC825" s="200"/>
      <c r="TND825" s="200"/>
      <c r="TNE825" s="200"/>
      <c r="TNF825" s="200"/>
      <c r="TNG825" s="200"/>
      <c r="TNH825" s="200"/>
      <c r="TNI825" s="200"/>
      <c r="TNJ825" s="200"/>
      <c r="TNK825" s="200"/>
      <c r="TNL825" s="200"/>
      <c r="TNM825" s="200"/>
      <c r="TNN825" s="200"/>
      <c r="TNO825" s="200"/>
      <c r="TNP825" s="200"/>
      <c r="TNQ825" s="200"/>
      <c r="TNR825" s="200"/>
      <c r="TNS825" s="200"/>
      <c r="TNT825" s="200"/>
      <c r="TNU825" s="200"/>
      <c r="TNV825" s="200"/>
      <c r="TNW825" s="200"/>
      <c r="TNX825" s="200"/>
      <c r="TNY825" s="200"/>
      <c r="TNZ825" s="200"/>
      <c r="TOA825" s="200"/>
      <c r="TOB825" s="200"/>
      <c r="TOC825" s="200"/>
      <c r="TOD825" s="200"/>
      <c r="TOE825" s="200"/>
      <c r="TOF825" s="200"/>
      <c r="TOG825" s="200"/>
      <c r="TOH825" s="200"/>
      <c r="TOI825" s="200"/>
      <c r="TOJ825" s="200"/>
      <c r="TOK825" s="200"/>
      <c r="TOL825" s="200"/>
      <c r="TOM825" s="200"/>
      <c r="TON825" s="200"/>
      <c r="TOO825" s="200"/>
      <c r="TOP825" s="200"/>
      <c r="TOQ825" s="200"/>
      <c r="TOR825" s="200"/>
      <c r="TOS825" s="200"/>
      <c r="TOT825" s="200"/>
      <c r="TOU825" s="200"/>
      <c r="TOV825" s="200"/>
      <c r="TOW825" s="200"/>
      <c r="TOX825" s="200"/>
      <c r="TOY825" s="200"/>
      <c r="TOZ825" s="200"/>
      <c r="TPA825" s="200"/>
      <c r="TPB825" s="200"/>
      <c r="TPC825" s="200"/>
      <c r="TPD825" s="200"/>
      <c r="TPE825" s="200"/>
      <c r="TPF825" s="200"/>
      <c r="TPG825" s="200"/>
      <c r="TPH825" s="200"/>
      <c r="TPI825" s="200"/>
      <c r="TPJ825" s="200"/>
      <c r="TPK825" s="200"/>
      <c r="TPL825" s="200"/>
      <c r="TPM825" s="200"/>
      <c r="TPN825" s="200"/>
      <c r="TPO825" s="200"/>
      <c r="TPP825" s="200"/>
      <c r="TPQ825" s="200"/>
      <c r="TPR825" s="200"/>
      <c r="TPS825" s="200"/>
      <c r="TPT825" s="200"/>
      <c r="TPU825" s="200"/>
      <c r="TPV825" s="200"/>
      <c r="TPW825" s="200"/>
      <c r="TPX825" s="200"/>
      <c r="TPY825" s="200"/>
      <c r="TPZ825" s="200"/>
      <c r="TQA825" s="200"/>
      <c r="TQB825" s="200"/>
      <c r="TQC825" s="200"/>
      <c r="TQD825" s="200"/>
      <c r="TQE825" s="200"/>
      <c r="TQF825" s="200"/>
      <c r="TQG825" s="200"/>
      <c r="TQH825" s="200"/>
      <c r="TQI825" s="200"/>
      <c r="TQJ825" s="200"/>
      <c r="TQK825" s="200"/>
      <c r="TQL825" s="200"/>
      <c r="TQM825" s="200"/>
      <c r="TQN825" s="200"/>
      <c r="TQO825" s="200"/>
      <c r="TQP825" s="200"/>
      <c r="TQQ825" s="200"/>
      <c r="TQR825" s="200"/>
      <c r="TQS825" s="200"/>
      <c r="TQT825" s="200"/>
      <c r="TQU825" s="200"/>
      <c r="TQV825" s="200"/>
      <c r="TQW825" s="200"/>
      <c r="TQX825" s="200"/>
      <c r="TQY825" s="200"/>
      <c r="TQZ825" s="200"/>
      <c r="TRA825" s="200"/>
      <c r="TRB825" s="200"/>
      <c r="TRC825" s="200"/>
      <c r="TRD825" s="200"/>
      <c r="TRE825" s="200"/>
      <c r="TRF825" s="200"/>
      <c r="TRG825" s="200"/>
      <c r="TRH825" s="200"/>
      <c r="TRI825" s="200"/>
      <c r="TRJ825" s="200"/>
      <c r="TRK825" s="200"/>
      <c r="TRL825" s="200"/>
      <c r="TRM825" s="200"/>
      <c r="TRN825" s="200"/>
      <c r="TRO825" s="200"/>
      <c r="TRP825" s="200"/>
      <c r="TRQ825" s="200"/>
      <c r="TRR825" s="200"/>
      <c r="TRS825" s="200"/>
      <c r="TRT825" s="200"/>
      <c r="TRU825" s="200"/>
      <c r="TRV825" s="200"/>
      <c r="TRW825" s="200"/>
      <c r="TRX825" s="200"/>
      <c r="TRY825" s="200"/>
      <c r="TRZ825" s="200"/>
      <c r="TSA825" s="200"/>
      <c r="TSB825" s="200"/>
      <c r="TSC825" s="200"/>
      <c r="TSD825" s="200"/>
      <c r="TSE825" s="200"/>
      <c r="TSF825" s="200"/>
      <c r="TSG825" s="200"/>
      <c r="TSH825" s="200"/>
      <c r="TSI825" s="200"/>
      <c r="TSJ825" s="200"/>
      <c r="TSK825" s="200"/>
      <c r="TSL825" s="200"/>
      <c r="TSM825" s="200"/>
      <c r="TSN825" s="200"/>
      <c r="TSO825" s="200"/>
      <c r="TSP825" s="200"/>
      <c r="TSQ825" s="200"/>
      <c r="TSR825" s="200"/>
      <c r="TSS825" s="200"/>
      <c r="TST825" s="200"/>
      <c r="TSU825" s="200"/>
      <c r="TSV825" s="200"/>
      <c r="TSW825" s="200"/>
      <c r="TSX825" s="200"/>
      <c r="TSY825" s="200"/>
      <c r="TSZ825" s="200"/>
      <c r="TTA825" s="200"/>
      <c r="TTB825" s="200"/>
      <c r="TTC825" s="200"/>
      <c r="TTD825" s="200"/>
      <c r="TTE825" s="200"/>
      <c r="TTF825" s="200"/>
      <c r="TTG825" s="200"/>
      <c r="TTH825" s="200"/>
      <c r="TTI825" s="200"/>
      <c r="TTJ825" s="200"/>
      <c r="TTK825" s="200"/>
      <c r="TTL825" s="200"/>
      <c r="TTM825" s="200"/>
      <c r="TTN825" s="200"/>
      <c r="TTO825" s="200"/>
      <c r="TTP825" s="200"/>
      <c r="TTQ825" s="200"/>
      <c r="TTR825" s="200"/>
      <c r="TTS825" s="200"/>
      <c r="TTT825" s="200"/>
      <c r="TTU825" s="200"/>
      <c r="TTV825" s="200"/>
      <c r="TTW825" s="200"/>
      <c r="TTX825" s="200"/>
      <c r="TTY825" s="200"/>
      <c r="TTZ825" s="200"/>
      <c r="TUA825" s="200"/>
      <c r="TUB825" s="200"/>
      <c r="TUC825" s="200"/>
      <c r="TUD825" s="200"/>
      <c r="TUE825" s="200"/>
      <c r="TUF825" s="200"/>
      <c r="TUG825" s="200"/>
      <c r="TUH825" s="200"/>
      <c r="TUI825" s="200"/>
      <c r="TUJ825" s="200"/>
      <c r="TUK825" s="200"/>
      <c r="TUL825" s="200"/>
      <c r="TUM825" s="200"/>
      <c r="TUN825" s="200"/>
      <c r="TUO825" s="200"/>
      <c r="TUP825" s="200"/>
      <c r="TUQ825" s="200"/>
      <c r="TUR825" s="200"/>
      <c r="TUS825" s="200"/>
      <c r="TUT825" s="200"/>
      <c r="TUU825" s="200"/>
      <c r="TUV825" s="200"/>
      <c r="TUW825" s="200"/>
      <c r="TUX825" s="200"/>
      <c r="TUY825" s="200"/>
      <c r="TUZ825" s="200"/>
      <c r="TVA825" s="200"/>
      <c r="TVB825" s="200"/>
      <c r="TVC825" s="200"/>
      <c r="TVD825" s="200"/>
      <c r="TVE825" s="200"/>
      <c r="TVF825" s="200"/>
      <c r="TVG825" s="200"/>
      <c r="TVH825" s="200"/>
      <c r="TVI825" s="200"/>
      <c r="TVJ825" s="200"/>
      <c r="TVK825" s="200"/>
      <c r="TVL825" s="200"/>
      <c r="TVM825" s="200"/>
      <c r="TVN825" s="200"/>
      <c r="TVO825" s="200"/>
      <c r="TVP825" s="200"/>
      <c r="TVQ825" s="200"/>
      <c r="TVR825" s="200"/>
      <c r="TVS825" s="200"/>
      <c r="TVT825" s="200"/>
      <c r="TVU825" s="200"/>
      <c r="TVV825" s="200"/>
      <c r="TVW825" s="200"/>
      <c r="TVX825" s="200"/>
      <c r="TVY825" s="200"/>
      <c r="TVZ825" s="200"/>
      <c r="TWA825" s="200"/>
      <c r="TWB825" s="200"/>
      <c r="TWC825" s="200"/>
      <c r="TWD825" s="200"/>
      <c r="TWE825" s="200"/>
      <c r="TWF825" s="200"/>
      <c r="TWG825" s="200"/>
      <c r="TWH825" s="200"/>
      <c r="TWI825" s="200"/>
      <c r="TWJ825" s="200"/>
      <c r="TWK825" s="200"/>
      <c r="TWL825" s="200"/>
      <c r="TWM825" s="200"/>
      <c r="TWN825" s="200"/>
      <c r="TWO825" s="200"/>
      <c r="TWP825" s="200"/>
      <c r="TWQ825" s="200"/>
      <c r="TWR825" s="200"/>
      <c r="TWS825" s="200"/>
      <c r="TWT825" s="200"/>
      <c r="TWU825" s="200"/>
      <c r="TWV825" s="200"/>
      <c r="TWW825" s="200"/>
      <c r="TWX825" s="200"/>
      <c r="TWY825" s="200"/>
      <c r="TWZ825" s="200"/>
      <c r="TXA825" s="200"/>
      <c r="TXB825" s="200"/>
      <c r="TXC825" s="200"/>
      <c r="TXD825" s="200"/>
      <c r="TXE825" s="200"/>
      <c r="TXF825" s="200"/>
      <c r="TXG825" s="200"/>
      <c r="TXH825" s="200"/>
      <c r="TXI825" s="200"/>
      <c r="TXJ825" s="200"/>
      <c r="TXK825" s="200"/>
      <c r="TXL825" s="200"/>
      <c r="TXM825" s="200"/>
      <c r="TXN825" s="200"/>
      <c r="TXO825" s="200"/>
      <c r="TXP825" s="200"/>
      <c r="TXQ825" s="200"/>
      <c r="TXR825" s="200"/>
      <c r="TXS825" s="200"/>
      <c r="TXT825" s="200"/>
      <c r="TXU825" s="200"/>
      <c r="TXV825" s="200"/>
      <c r="TXW825" s="200"/>
      <c r="TXX825" s="200"/>
      <c r="TXY825" s="200"/>
      <c r="TXZ825" s="200"/>
      <c r="TYA825" s="200"/>
      <c r="TYB825" s="200"/>
      <c r="TYC825" s="200"/>
      <c r="TYD825" s="200"/>
      <c r="TYE825" s="200"/>
      <c r="TYF825" s="200"/>
      <c r="TYG825" s="200"/>
      <c r="TYH825" s="200"/>
      <c r="TYI825" s="200"/>
      <c r="TYJ825" s="200"/>
      <c r="TYK825" s="200"/>
      <c r="TYL825" s="200"/>
      <c r="TYM825" s="200"/>
      <c r="TYN825" s="200"/>
      <c r="TYO825" s="200"/>
      <c r="TYP825" s="200"/>
      <c r="TYQ825" s="200"/>
      <c r="TYR825" s="200"/>
      <c r="TYS825" s="200"/>
      <c r="TYT825" s="200"/>
      <c r="TYU825" s="200"/>
      <c r="TYV825" s="200"/>
      <c r="TYW825" s="200"/>
      <c r="TYX825" s="200"/>
      <c r="TYY825" s="200"/>
      <c r="TYZ825" s="200"/>
      <c r="TZA825" s="200"/>
      <c r="TZB825" s="200"/>
      <c r="TZC825" s="200"/>
      <c r="TZD825" s="200"/>
      <c r="TZE825" s="200"/>
      <c r="TZF825" s="200"/>
      <c r="TZG825" s="200"/>
      <c r="TZH825" s="200"/>
      <c r="TZI825" s="200"/>
      <c r="TZJ825" s="200"/>
      <c r="TZK825" s="200"/>
      <c r="TZL825" s="200"/>
      <c r="TZM825" s="200"/>
      <c r="TZN825" s="200"/>
      <c r="TZO825" s="200"/>
      <c r="TZP825" s="200"/>
      <c r="TZQ825" s="200"/>
      <c r="TZR825" s="200"/>
      <c r="TZS825" s="200"/>
      <c r="TZT825" s="200"/>
      <c r="TZU825" s="200"/>
      <c r="TZV825" s="200"/>
      <c r="TZW825" s="200"/>
      <c r="TZX825" s="200"/>
      <c r="TZY825" s="200"/>
      <c r="TZZ825" s="200"/>
      <c r="UAA825" s="200"/>
      <c r="UAB825" s="200"/>
      <c r="UAC825" s="200"/>
      <c r="UAD825" s="200"/>
      <c r="UAE825" s="200"/>
      <c r="UAF825" s="200"/>
      <c r="UAG825" s="200"/>
      <c r="UAH825" s="200"/>
      <c r="UAI825" s="200"/>
      <c r="UAJ825" s="200"/>
      <c r="UAK825" s="200"/>
      <c r="UAL825" s="200"/>
      <c r="UAM825" s="200"/>
      <c r="UAN825" s="200"/>
      <c r="UAO825" s="200"/>
      <c r="UAP825" s="200"/>
      <c r="UAQ825" s="200"/>
      <c r="UAR825" s="200"/>
      <c r="UAS825" s="200"/>
      <c r="UAT825" s="200"/>
      <c r="UAU825" s="200"/>
      <c r="UAV825" s="200"/>
      <c r="UAW825" s="200"/>
      <c r="UAX825" s="200"/>
      <c r="UAY825" s="200"/>
      <c r="UAZ825" s="200"/>
      <c r="UBA825" s="200"/>
      <c r="UBB825" s="200"/>
      <c r="UBC825" s="200"/>
      <c r="UBD825" s="200"/>
      <c r="UBE825" s="200"/>
      <c r="UBF825" s="200"/>
      <c r="UBG825" s="200"/>
      <c r="UBH825" s="200"/>
      <c r="UBI825" s="200"/>
      <c r="UBJ825" s="200"/>
      <c r="UBK825" s="200"/>
      <c r="UBL825" s="200"/>
      <c r="UBM825" s="200"/>
      <c r="UBN825" s="200"/>
      <c r="UBO825" s="200"/>
      <c r="UBP825" s="200"/>
      <c r="UBQ825" s="200"/>
      <c r="UBR825" s="200"/>
      <c r="UBS825" s="200"/>
      <c r="UBT825" s="200"/>
      <c r="UBU825" s="200"/>
      <c r="UBV825" s="200"/>
      <c r="UBW825" s="200"/>
      <c r="UBX825" s="200"/>
      <c r="UBY825" s="200"/>
      <c r="UBZ825" s="200"/>
      <c r="UCA825" s="200"/>
      <c r="UCB825" s="200"/>
      <c r="UCC825" s="200"/>
      <c r="UCD825" s="200"/>
      <c r="UCE825" s="200"/>
      <c r="UCF825" s="200"/>
      <c r="UCG825" s="200"/>
      <c r="UCH825" s="200"/>
      <c r="UCI825" s="200"/>
      <c r="UCJ825" s="200"/>
      <c r="UCK825" s="200"/>
      <c r="UCL825" s="200"/>
      <c r="UCM825" s="200"/>
      <c r="UCN825" s="200"/>
      <c r="UCO825" s="200"/>
      <c r="UCP825" s="200"/>
      <c r="UCQ825" s="200"/>
      <c r="UCR825" s="200"/>
      <c r="UCS825" s="200"/>
      <c r="UCT825" s="200"/>
      <c r="UCU825" s="200"/>
      <c r="UCV825" s="200"/>
      <c r="UCW825" s="200"/>
      <c r="UCX825" s="200"/>
      <c r="UCY825" s="200"/>
      <c r="UCZ825" s="200"/>
      <c r="UDA825" s="200"/>
      <c r="UDB825" s="200"/>
      <c r="UDC825" s="200"/>
      <c r="UDD825" s="200"/>
      <c r="UDE825" s="200"/>
      <c r="UDF825" s="200"/>
      <c r="UDG825" s="200"/>
      <c r="UDH825" s="200"/>
      <c r="UDI825" s="200"/>
      <c r="UDJ825" s="200"/>
      <c r="UDK825" s="200"/>
      <c r="UDL825" s="200"/>
      <c r="UDM825" s="200"/>
      <c r="UDN825" s="200"/>
      <c r="UDO825" s="200"/>
      <c r="UDP825" s="200"/>
      <c r="UDQ825" s="200"/>
      <c r="UDR825" s="200"/>
      <c r="UDS825" s="200"/>
      <c r="UDT825" s="200"/>
      <c r="UDU825" s="200"/>
      <c r="UDV825" s="200"/>
      <c r="UDW825" s="200"/>
      <c r="UDX825" s="200"/>
      <c r="UDY825" s="200"/>
      <c r="UDZ825" s="200"/>
      <c r="UEA825" s="200"/>
      <c r="UEB825" s="200"/>
      <c r="UEC825" s="200"/>
      <c r="UED825" s="200"/>
      <c r="UEE825" s="200"/>
      <c r="UEF825" s="200"/>
      <c r="UEG825" s="200"/>
      <c r="UEH825" s="200"/>
      <c r="UEI825" s="200"/>
      <c r="UEJ825" s="200"/>
      <c r="UEK825" s="200"/>
      <c r="UEL825" s="200"/>
      <c r="UEM825" s="200"/>
      <c r="UEN825" s="200"/>
      <c r="UEO825" s="200"/>
      <c r="UEP825" s="200"/>
      <c r="UEQ825" s="200"/>
      <c r="UER825" s="200"/>
      <c r="UES825" s="200"/>
      <c r="UET825" s="200"/>
      <c r="UEU825" s="200"/>
      <c r="UEV825" s="200"/>
      <c r="UEW825" s="200"/>
      <c r="UEX825" s="200"/>
      <c r="UEY825" s="200"/>
      <c r="UEZ825" s="200"/>
      <c r="UFA825" s="200"/>
      <c r="UFB825" s="200"/>
      <c r="UFC825" s="200"/>
      <c r="UFD825" s="200"/>
      <c r="UFE825" s="200"/>
      <c r="UFF825" s="200"/>
      <c r="UFG825" s="200"/>
      <c r="UFH825" s="200"/>
      <c r="UFI825" s="200"/>
      <c r="UFJ825" s="200"/>
      <c r="UFK825" s="200"/>
      <c r="UFL825" s="200"/>
      <c r="UFM825" s="200"/>
      <c r="UFN825" s="200"/>
      <c r="UFO825" s="200"/>
      <c r="UFP825" s="200"/>
      <c r="UFQ825" s="200"/>
      <c r="UFR825" s="200"/>
      <c r="UFS825" s="200"/>
      <c r="UFT825" s="200"/>
      <c r="UFU825" s="200"/>
      <c r="UFV825" s="200"/>
      <c r="UFW825" s="200"/>
      <c r="UFX825" s="200"/>
      <c r="UFY825" s="200"/>
      <c r="UFZ825" s="200"/>
      <c r="UGA825" s="200"/>
      <c r="UGB825" s="200"/>
      <c r="UGC825" s="200"/>
      <c r="UGD825" s="200"/>
      <c r="UGE825" s="200"/>
      <c r="UGF825" s="200"/>
      <c r="UGG825" s="200"/>
      <c r="UGH825" s="200"/>
      <c r="UGI825" s="200"/>
      <c r="UGJ825" s="200"/>
      <c r="UGK825" s="200"/>
      <c r="UGL825" s="200"/>
      <c r="UGM825" s="200"/>
      <c r="UGN825" s="200"/>
      <c r="UGO825" s="200"/>
      <c r="UGP825" s="200"/>
      <c r="UGQ825" s="200"/>
      <c r="UGR825" s="200"/>
      <c r="UGS825" s="200"/>
      <c r="UGT825" s="200"/>
      <c r="UGU825" s="200"/>
      <c r="UGV825" s="200"/>
      <c r="UGW825" s="200"/>
      <c r="UGX825" s="200"/>
      <c r="UGY825" s="200"/>
      <c r="UGZ825" s="200"/>
      <c r="UHA825" s="200"/>
      <c r="UHB825" s="200"/>
      <c r="UHC825" s="200"/>
      <c r="UHD825" s="200"/>
      <c r="UHE825" s="200"/>
      <c r="UHF825" s="200"/>
      <c r="UHG825" s="200"/>
      <c r="UHH825" s="200"/>
      <c r="UHI825" s="200"/>
      <c r="UHJ825" s="200"/>
      <c r="UHK825" s="200"/>
      <c r="UHL825" s="200"/>
      <c r="UHM825" s="200"/>
      <c r="UHN825" s="200"/>
      <c r="UHO825" s="200"/>
      <c r="UHP825" s="200"/>
      <c r="UHQ825" s="200"/>
      <c r="UHR825" s="200"/>
      <c r="UHS825" s="200"/>
      <c r="UHT825" s="200"/>
      <c r="UHU825" s="200"/>
      <c r="UHV825" s="200"/>
      <c r="UHW825" s="200"/>
      <c r="UHX825" s="200"/>
      <c r="UHY825" s="200"/>
      <c r="UHZ825" s="200"/>
      <c r="UIA825" s="200"/>
      <c r="UIB825" s="200"/>
      <c r="UIC825" s="200"/>
      <c r="UID825" s="200"/>
      <c r="UIE825" s="200"/>
      <c r="UIF825" s="200"/>
      <c r="UIG825" s="200"/>
      <c r="UIH825" s="200"/>
      <c r="UII825" s="200"/>
      <c r="UIJ825" s="200"/>
      <c r="UIK825" s="200"/>
      <c r="UIL825" s="200"/>
      <c r="UIM825" s="200"/>
      <c r="UIN825" s="200"/>
      <c r="UIO825" s="200"/>
      <c r="UIP825" s="200"/>
      <c r="UIQ825" s="200"/>
      <c r="UIR825" s="200"/>
      <c r="UIS825" s="200"/>
      <c r="UIT825" s="200"/>
      <c r="UIU825" s="200"/>
      <c r="UIV825" s="200"/>
      <c r="UIW825" s="200"/>
      <c r="UIX825" s="200"/>
      <c r="UIY825" s="200"/>
      <c r="UIZ825" s="200"/>
      <c r="UJA825" s="200"/>
      <c r="UJB825" s="200"/>
      <c r="UJC825" s="200"/>
      <c r="UJD825" s="200"/>
      <c r="UJE825" s="200"/>
      <c r="UJF825" s="200"/>
      <c r="UJG825" s="200"/>
      <c r="UJH825" s="200"/>
      <c r="UJI825" s="200"/>
      <c r="UJJ825" s="200"/>
      <c r="UJK825" s="200"/>
      <c r="UJL825" s="200"/>
      <c r="UJM825" s="200"/>
      <c r="UJN825" s="200"/>
      <c r="UJO825" s="200"/>
      <c r="UJP825" s="200"/>
      <c r="UJQ825" s="200"/>
      <c r="UJR825" s="200"/>
      <c r="UJS825" s="200"/>
      <c r="UJT825" s="200"/>
      <c r="UJU825" s="200"/>
      <c r="UJV825" s="200"/>
      <c r="UJW825" s="200"/>
      <c r="UJX825" s="200"/>
      <c r="UJY825" s="200"/>
      <c r="UJZ825" s="200"/>
      <c r="UKA825" s="200"/>
      <c r="UKB825" s="200"/>
      <c r="UKC825" s="200"/>
      <c r="UKD825" s="200"/>
      <c r="UKE825" s="200"/>
      <c r="UKF825" s="200"/>
      <c r="UKG825" s="200"/>
      <c r="UKH825" s="200"/>
      <c r="UKI825" s="200"/>
      <c r="UKJ825" s="200"/>
      <c r="UKK825" s="200"/>
      <c r="UKL825" s="200"/>
      <c r="UKM825" s="200"/>
      <c r="UKN825" s="200"/>
      <c r="UKO825" s="200"/>
      <c r="UKP825" s="200"/>
      <c r="UKQ825" s="200"/>
      <c r="UKR825" s="200"/>
      <c r="UKS825" s="200"/>
      <c r="UKT825" s="200"/>
      <c r="UKU825" s="200"/>
      <c r="UKV825" s="200"/>
      <c r="UKW825" s="200"/>
      <c r="UKX825" s="200"/>
      <c r="UKY825" s="200"/>
      <c r="UKZ825" s="200"/>
      <c r="ULA825" s="200"/>
      <c r="ULB825" s="200"/>
      <c r="ULC825" s="200"/>
      <c r="ULD825" s="200"/>
      <c r="ULE825" s="200"/>
      <c r="ULF825" s="200"/>
      <c r="ULG825" s="200"/>
      <c r="ULH825" s="200"/>
      <c r="ULI825" s="200"/>
      <c r="ULJ825" s="200"/>
      <c r="ULK825" s="200"/>
      <c r="ULL825" s="200"/>
      <c r="ULM825" s="200"/>
      <c r="ULN825" s="200"/>
      <c r="ULO825" s="200"/>
      <c r="ULP825" s="200"/>
      <c r="ULQ825" s="200"/>
      <c r="ULR825" s="200"/>
      <c r="ULS825" s="200"/>
      <c r="ULT825" s="200"/>
      <c r="ULU825" s="200"/>
      <c r="ULV825" s="200"/>
      <c r="ULW825" s="200"/>
      <c r="ULX825" s="200"/>
      <c r="ULY825" s="200"/>
      <c r="ULZ825" s="200"/>
      <c r="UMA825" s="200"/>
      <c r="UMB825" s="200"/>
      <c r="UMC825" s="200"/>
      <c r="UMD825" s="200"/>
      <c r="UME825" s="200"/>
      <c r="UMF825" s="200"/>
      <c r="UMG825" s="200"/>
      <c r="UMH825" s="200"/>
      <c r="UMI825" s="200"/>
      <c r="UMJ825" s="200"/>
      <c r="UMK825" s="200"/>
      <c r="UML825" s="200"/>
      <c r="UMM825" s="200"/>
      <c r="UMN825" s="200"/>
      <c r="UMO825" s="200"/>
      <c r="UMP825" s="200"/>
      <c r="UMQ825" s="200"/>
      <c r="UMR825" s="200"/>
      <c r="UMS825" s="200"/>
      <c r="UMT825" s="200"/>
      <c r="UMU825" s="200"/>
      <c r="UMV825" s="200"/>
      <c r="UMW825" s="200"/>
      <c r="UMX825" s="200"/>
      <c r="UMY825" s="200"/>
      <c r="UMZ825" s="200"/>
      <c r="UNA825" s="200"/>
      <c r="UNB825" s="200"/>
      <c r="UNC825" s="200"/>
      <c r="UND825" s="200"/>
      <c r="UNE825" s="200"/>
      <c r="UNF825" s="200"/>
      <c r="UNG825" s="200"/>
      <c r="UNH825" s="200"/>
      <c r="UNI825" s="200"/>
      <c r="UNJ825" s="200"/>
      <c r="UNK825" s="200"/>
      <c r="UNL825" s="200"/>
      <c r="UNM825" s="200"/>
      <c r="UNN825" s="200"/>
      <c r="UNO825" s="200"/>
      <c r="UNP825" s="200"/>
      <c r="UNQ825" s="200"/>
      <c r="UNR825" s="200"/>
      <c r="UNS825" s="200"/>
      <c r="UNT825" s="200"/>
      <c r="UNU825" s="200"/>
      <c r="UNV825" s="200"/>
      <c r="UNW825" s="200"/>
      <c r="UNX825" s="200"/>
      <c r="UNY825" s="200"/>
      <c r="UNZ825" s="200"/>
      <c r="UOA825" s="200"/>
      <c r="UOB825" s="200"/>
      <c r="UOC825" s="200"/>
      <c r="UOD825" s="200"/>
      <c r="UOE825" s="200"/>
      <c r="UOF825" s="200"/>
      <c r="UOG825" s="200"/>
      <c r="UOH825" s="200"/>
      <c r="UOI825" s="200"/>
      <c r="UOJ825" s="200"/>
      <c r="UOK825" s="200"/>
      <c r="UOL825" s="200"/>
      <c r="UOM825" s="200"/>
      <c r="UON825" s="200"/>
      <c r="UOO825" s="200"/>
      <c r="UOP825" s="200"/>
      <c r="UOQ825" s="200"/>
      <c r="UOR825" s="200"/>
      <c r="UOS825" s="200"/>
      <c r="UOT825" s="200"/>
      <c r="UOU825" s="200"/>
      <c r="UOV825" s="200"/>
      <c r="UOW825" s="200"/>
      <c r="UOX825" s="200"/>
      <c r="UOY825" s="200"/>
      <c r="UOZ825" s="200"/>
      <c r="UPA825" s="200"/>
      <c r="UPB825" s="200"/>
      <c r="UPC825" s="200"/>
      <c r="UPD825" s="200"/>
      <c r="UPE825" s="200"/>
      <c r="UPF825" s="200"/>
      <c r="UPG825" s="200"/>
      <c r="UPH825" s="200"/>
      <c r="UPI825" s="200"/>
      <c r="UPJ825" s="200"/>
      <c r="UPK825" s="200"/>
      <c r="UPL825" s="200"/>
      <c r="UPM825" s="200"/>
      <c r="UPN825" s="200"/>
      <c r="UPO825" s="200"/>
      <c r="UPP825" s="200"/>
      <c r="UPQ825" s="200"/>
      <c r="UPR825" s="200"/>
      <c r="UPS825" s="200"/>
      <c r="UPT825" s="200"/>
      <c r="UPU825" s="200"/>
      <c r="UPV825" s="200"/>
      <c r="UPW825" s="200"/>
      <c r="UPX825" s="200"/>
      <c r="UPY825" s="200"/>
      <c r="UPZ825" s="200"/>
      <c r="UQA825" s="200"/>
      <c r="UQB825" s="200"/>
      <c r="UQC825" s="200"/>
      <c r="UQD825" s="200"/>
      <c r="UQE825" s="200"/>
      <c r="UQF825" s="200"/>
      <c r="UQG825" s="200"/>
      <c r="UQH825" s="200"/>
      <c r="UQI825" s="200"/>
      <c r="UQJ825" s="200"/>
      <c r="UQK825" s="200"/>
      <c r="UQL825" s="200"/>
      <c r="UQM825" s="200"/>
      <c r="UQN825" s="200"/>
      <c r="UQO825" s="200"/>
      <c r="UQP825" s="200"/>
      <c r="UQQ825" s="200"/>
      <c r="UQR825" s="200"/>
      <c r="UQS825" s="200"/>
      <c r="UQT825" s="200"/>
      <c r="UQU825" s="200"/>
      <c r="UQV825" s="200"/>
      <c r="UQW825" s="200"/>
      <c r="UQX825" s="200"/>
      <c r="UQY825" s="200"/>
      <c r="UQZ825" s="200"/>
      <c r="URA825" s="200"/>
      <c r="URB825" s="200"/>
      <c r="URC825" s="200"/>
      <c r="URD825" s="200"/>
      <c r="URE825" s="200"/>
      <c r="URF825" s="200"/>
      <c r="URG825" s="200"/>
      <c r="URH825" s="200"/>
      <c r="URI825" s="200"/>
      <c r="URJ825" s="200"/>
      <c r="URK825" s="200"/>
      <c r="URL825" s="200"/>
      <c r="URM825" s="200"/>
      <c r="URN825" s="200"/>
      <c r="URO825" s="200"/>
      <c r="URP825" s="200"/>
      <c r="URQ825" s="200"/>
      <c r="URR825" s="200"/>
      <c r="URS825" s="200"/>
      <c r="URT825" s="200"/>
      <c r="URU825" s="200"/>
      <c r="URV825" s="200"/>
      <c r="URW825" s="200"/>
      <c r="URX825" s="200"/>
      <c r="URY825" s="200"/>
      <c r="URZ825" s="200"/>
      <c r="USA825" s="200"/>
      <c r="USB825" s="200"/>
      <c r="USC825" s="200"/>
      <c r="USD825" s="200"/>
      <c r="USE825" s="200"/>
      <c r="USF825" s="200"/>
      <c r="USG825" s="200"/>
      <c r="USH825" s="200"/>
      <c r="USI825" s="200"/>
      <c r="USJ825" s="200"/>
      <c r="USK825" s="200"/>
      <c r="USL825" s="200"/>
      <c r="USM825" s="200"/>
      <c r="USN825" s="200"/>
      <c r="USO825" s="200"/>
      <c r="USP825" s="200"/>
      <c r="USQ825" s="200"/>
      <c r="USR825" s="200"/>
      <c r="USS825" s="200"/>
      <c r="UST825" s="200"/>
      <c r="USU825" s="200"/>
      <c r="USV825" s="200"/>
      <c r="USW825" s="200"/>
      <c r="USX825" s="200"/>
      <c r="USY825" s="200"/>
      <c r="USZ825" s="200"/>
      <c r="UTA825" s="200"/>
      <c r="UTB825" s="200"/>
      <c r="UTC825" s="200"/>
      <c r="UTD825" s="200"/>
      <c r="UTE825" s="200"/>
      <c r="UTF825" s="200"/>
      <c r="UTG825" s="200"/>
      <c r="UTH825" s="200"/>
      <c r="UTI825" s="200"/>
      <c r="UTJ825" s="200"/>
      <c r="UTK825" s="200"/>
      <c r="UTL825" s="200"/>
      <c r="UTM825" s="200"/>
      <c r="UTN825" s="200"/>
      <c r="UTO825" s="200"/>
      <c r="UTP825" s="200"/>
      <c r="UTQ825" s="200"/>
      <c r="UTR825" s="200"/>
      <c r="UTS825" s="200"/>
      <c r="UTT825" s="200"/>
      <c r="UTU825" s="200"/>
      <c r="UTV825" s="200"/>
      <c r="UTW825" s="200"/>
      <c r="UTX825" s="200"/>
      <c r="UTY825" s="200"/>
      <c r="UTZ825" s="200"/>
      <c r="UUA825" s="200"/>
      <c r="UUB825" s="200"/>
      <c r="UUC825" s="200"/>
      <c r="UUD825" s="200"/>
      <c r="UUE825" s="200"/>
      <c r="UUF825" s="200"/>
      <c r="UUG825" s="200"/>
      <c r="UUH825" s="200"/>
      <c r="UUI825" s="200"/>
      <c r="UUJ825" s="200"/>
      <c r="UUK825" s="200"/>
      <c r="UUL825" s="200"/>
      <c r="UUM825" s="200"/>
      <c r="UUN825" s="200"/>
      <c r="UUO825" s="200"/>
      <c r="UUP825" s="200"/>
      <c r="UUQ825" s="200"/>
      <c r="UUR825" s="200"/>
      <c r="UUS825" s="200"/>
      <c r="UUT825" s="200"/>
      <c r="UUU825" s="200"/>
      <c r="UUV825" s="200"/>
      <c r="UUW825" s="200"/>
      <c r="UUX825" s="200"/>
      <c r="UUY825" s="200"/>
      <c r="UUZ825" s="200"/>
      <c r="UVA825" s="200"/>
      <c r="UVB825" s="200"/>
      <c r="UVC825" s="200"/>
      <c r="UVD825" s="200"/>
      <c r="UVE825" s="200"/>
      <c r="UVF825" s="200"/>
      <c r="UVG825" s="200"/>
      <c r="UVH825" s="200"/>
      <c r="UVI825" s="200"/>
      <c r="UVJ825" s="200"/>
      <c r="UVK825" s="200"/>
      <c r="UVL825" s="200"/>
      <c r="UVM825" s="200"/>
      <c r="UVN825" s="200"/>
      <c r="UVO825" s="200"/>
      <c r="UVP825" s="200"/>
      <c r="UVQ825" s="200"/>
      <c r="UVR825" s="200"/>
      <c r="UVS825" s="200"/>
      <c r="UVT825" s="200"/>
      <c r="UVU825" s="200"/>
      <c r="UVV825" s="200"/>
      <c r="UVW825" s="200"/>
      <c r="UVX825" s="200"/>
      <c r="UVY825" s="200"/>
      <c r="UVZ825" s="200"/>
      <c r="UWA825" s="200"/>
      <c r="UWB825" s="200"/>
      <c r="UWC825" s="200"/>
      <c r="UWD825" s="200"/>
      <c r="UWE825" s="200"/>
      <c r="UWF825" s="200"/>
      <c r="UWG825" s="200"/>
      <c r="UWH825" s="200"/>
      <c r="UWI825" s="200"/>
      <c r="UWJ825" s="200"/>
      <c r="UWK825" s="200"/>
      <c r="UWL825" s="200"/>
      <c r="UWM825" s="200"/>
      <c r="UWN825" s="200"/>
      <c r="UWO825" s="200"/>
      <c r="UWP825" s="200"/>
      <c r="UWQ825" s="200"/>
      <c r="UWR825" s="200"/>
      <c r="UWS825" s="200"/>
      <c r="UWT825" s="200"/>
      <c r="UWU825" s="200"/>
      <c r="UWV825" s="200"/>
      <c r="UWW825" s="200"/>
      <c r="UWX825" s="200"/>
      <c r="UWY825" s="200"/>
      <c r="UWZ825" s="200"/>
      <c r="UXA825" s="200"/>
      <c r="UXB825" s="200"/>
      <c r="UXC825" s="200"/>
      <c r="UXD825" s="200"/>
      <c r="UXE825" s="200"/>
      <c r="UXF825" s="200"/>
      <c r="UXG825" s="200"/>
      <c r="UXH825" s="200"/>
      <c r="UXI825" s="200"/>
      <c r="UXJ825" s="200"/>
      <c r="UXK825" s="200"/>
      <c r="UXL825" s="200"/>
      <c r="UXM825" s="200"/>
      <c r="UXN825" s="200"/>
      <c r="UXO825" s="200"/>
      <c r="UXP825" s="200"/>
      <c r="UXQ825" s="200"/>
      <c r="UXR825" s="200"/>
      <c r="UXS825" s="200"/>
      <c r="UXT825" s="200"/>
      <c r="UXU825" s="200"/>
      <c r="UXV825" s="200"/>
      <c r="UXW825" s="200"/>
      <c r="UXX825" s="200"/>
      <c r="UXY825" s="200"/>
      <c r="UXZ825" s="200"/>
      <c r="UYA825" s="200"/>
      <c r="UYB825" s="200"/>
      <c r="UYC825" s="200"/>
      <c r="UYD825" s="200"/>
      <c r="UYE825" s="200"/>
      <c r="UYF825" s="200"/>
      <c r="UYG825" s="200"/>
      <c r="UYH825" s="200"/>
      <c r="UYI825" s="200"/>
      <c r="UYJ825" s="200"/>
      <c r="UYK825" s="200"/>
      <c r="UYL825" s="200"/>
      <c r="UYM825" s="200"/>
      <c r="UYN825" s="200"/>
      <c r="UYO825" s="200"/>
      <c r="UYP825" s="200"/>
      <c r="UYQ825" s="200"/>
      <c r="UYR825" s="200"/>
      <c r="UYS825" s="200"/>
      <c r="UYT825" s="200"/>
      <c r="UYU825" s="200"/>
      <c r="UYV825" s="200"/>
      <c r="UYW825" s="200"/>
      <c r="UYX825" s="200"/>
      <c r="UYY825" s="200"/>
      <c r="UYZ825" s="200"/>
      <c r="UZA825" s="200"/>
      <c r="UZB825" s="200"/>
      <c r="UZC825" s="200"/>
      <c r="UZD825" s="200"/>
      <c r="UZE825" s="200"/>
      <c r="UZF825" s="200"/>
      <c r="UZG825" s="200"/>
      <c r="UZH825" s="200"/>
      <c r="UZI825" s="200"/>
      <c r="UZJ825" s="200"/>
      <c r="UZK825" s="200"/>
      <c r="UZL825" s="200"/>
      <c r="UZM825" s="200"/>
      <c r="UZN825" s="200"/>
      <c r="UZO825" s="200"/>
      <c r="UZP825" s="200"/>
      <c r="UZQ825" s="200"/>
      <c r="UZR825" s="200"/>
      <c r="UZS825" s="200"/>
      <c r="UZT825" s="200"/>
      <c r="UZU825" s="200"/>
      <c r="UZV825" s="200"/>
      <c r="UZW825" s="200"/>
      <c r="UZX825" s="200"/>
      <c r="UZY825" s="200"/>
      <c r="UZZ825" s="200"/>
      <c r="VAA825" s="200"/>
      <c r="VAB825" s="200"/>
      <c r="VAC825" s="200"/>
      <c r="VAD825" s="200"/>
      <c r="VAE825" s="200"/>
      <c r="VAF825" s="200"/>
      <c r="VAG825" s="200"/>
      <c r="VAH825" s="200"/>
      <c r="VAI825" s="200"/>
      <c r="VAJ825" s="200"/>
      <c r="VAK825" s="200"/>
      <c r="VAL825" s="200"/>
      <c r="VAM825" s="200"/>
      <c r="VAN825" s="200"/>
      <c r="VAO825" s="200"/>
      <c r="VAP825" s="200"/>
      <c r="VAQ825" s="200"/>
      <c r="VAR825" s="200"/>
      <c r="VAS825" s="200"/>
      <c r="VAT825" s="200"/>
      <c r="VAU825" s="200"/>
      <c r="VAV825" s="200"/>
      <c r="VAW825" s="200"/>
      <c r="VAX825" s="200"/>
      <c r="VAY825" s="200"/>
      <c r="VAZ825" s="200"/>
      <c r="VBA825" s="200"/>
      <c r="VBB825" s="200"/>
      <c r="VBC825" s="200"/>
      <c r="VBD825" s="200"/>
      <c r="VBE825" s="200"/>
      <c r="VBF825" s="200"/>
      <c r="VBG825" s="200"/>
      <c r="VBH825" s="200"/>
      <c r="VBI825" s="200"/>
      <c r="VBJ825" s="200"/>
      <c r="VBK825" s="200"/>
      <c r="VBL825" s="200"/>
      <c r="VBM825" s="200"/>
      <c r="VBN825" s="200"/>
      <c r="VBO825" s="200"/>
      <c r="VBP825" s="200"/>
      <c r="VBQ825" s="200"/>
      <c r="VBR825" s="200"/>
      <c r="VBS825" s="200"/>
      <c r="VBT825" s="200"/>
      <c r="VBU825" s="200"/>
      <c r="VBV825" s="200"/>
      <c r="VBW825" s="200"/>
      <c r="VBX825" s="200"/>
      <c r="VBY825" s="200"/>
      <c r="VBZ825" s="200"/>
      <c r="VCA825" s="200"/>
      <c r="VCB825" s="200"/>
      <c r="VCC825" s="200"/>
      <c r="VCD825" s="200"/>
      <c r="VCE825" s="200"/>
      <c r="VCF825" s="200"/>
      <c r="VCG825" s="200"/>
      <c r="VCH825" s="200"/>
      <c r="VCI825" s="200"/>
      <c r="VCJ825" s="200"/>
      <c r="VCK825" s="200"/>
      <c r="VCL825" s="200"/>
      <c r="VCM825" s="200"/>
      <c r="VCN825" s="200"/>
      <c r="VCO825" s="200"/>
      <c r="VCP825" s="200"/>
      <c r="VCQ825" s="200"/>
      <c r="VCR825" s="200"/>
      <c r="VCS825" s="200"/>
      <c r="VCT825" s="200"/>
      <c r="VCU825" s="200"/>
      <c r="VCV825" s="200"/>
      <c r="VCW825" s="200"/>
      <c r="VCX825" s="200"/>
      <c r="VCY825" s="200"/>
      <c r="VCZ825" s="200"/>
      <c r="VDA825" s="200"/>
      <c r="VDB825" s="200"/>
      <c r="VDC825" s="200"/>
      <c r="VDD825" s="200"/>
      <c r="VDE825" s="200"/>
      <c r="VDF825" s="200"/>
      <c r="VDG825" s="200"/>
      <c r="VDH825" s="200"/>
      <c r="VDI825" s="200"/>
      <c r="VDJ825" s="200"/>
      <c r="VDK825" s="200"/>
      <c r="VDL825" s="200"/>
      <c r="VDM825" s="200"/>
      <c r="VDN825" s="200"/>
      <c r="VDO825" s="200"/>
      <c r="VDP825" s="200"/>
      <c r="VDQ825" s="200"/>
      <c r="VDR825" s="200"/>
      <c r="VDS825" s="200"/>
      <c r="VDT825" s="200"/>
      <c r="VDU825" s="200"/>
      <c r="VDV825" s="200"/>
      <c r="VDW825" s="200"/>
      <c r="VDX825" s="200"/>
      <c r="VDY825" s="200"/>
      <c r="VDZ825" s="200"/>
      <c r="VEA825" s="200"/>
      <c r="VEB825" s="200"/>
      <c r="VEC825" s="200"/>
      <c r="VED825" s="200"/>
      <c r="VEE825" s="200"/>
      <c r="VEF825" s="200"/>
      <c r="VEG825" s="200"/>
      <c r="VEH825" s="200"/>
      <c r="VEI825" s="200"/>
      <c r="VEJ825" s="200"/>
      <c r="VEK825" s="200"/>
      <c r="VEL825" s="200"/>
      <c r="VEM825" s="200"/>
      <c r="VEN825" s="200"/>
      <c r="VEO825" s="200"/>
      <c r="VEP825" s="200"/>
      <c r="VEQ825" s="200"/>
      <c r="VER825" s="200"/>
      <c r="VES825" s="200"/>
      <c r="VET825" s="200"/>
      <c r="VEU825" s="200"/>
      <c r="VEV825" s="200"/>
      <c r="VEW825" s="200"/>
      <c r="VEX825" s="200"/>
      <c r="VEY825" s="200"/>
      <c r="VEZ825" s="200"/>
      <c r="VFA825" s="200"/>
      <c r="VFB825" s="200"/>
      <c r="VFC825" s="200"/>
      <c r="VFD825" s="200"/>
      <c r="VFE825" s="200"/>
      <c r="VFF825" s="200"/>
      <c r="VFG825" s="200"/>
      <c r="VFH825" s="200"/>
      <c r="VFI825" s="200"/>
      <c r="VFJ825" s="200"/>
      <c r="VFK825" s="200"/>
      <c r="VFL825" s="200"/>
      <c r="VFM825" s="200"/>
      <c r="VFN825" s="200"/>
      <c r="VFO825" s="200"/>
      <c r="VFP825" s="200"/>
      <c r="VFQ825" s="200"/>
      <c r="VFR825" s="200"/>
      <c r="VFS825" s="200"/>
      <c r="VFT825" s="200"/>
      <c r="VFU825" s="200"/>
      <c r="VFV825" s="200"/>
      <c r="VFW825" s="200"/>
      <c r="VFX825" s="200"/>
      <c r="VFY825" s="200"/>
      <c r="VFZ825" s="200"/>
      <c r="VGA825" s="200"/>
      <c r="VGB825" s="200"/>
      <c r="VGC825" s="200"/>
      <c r="VGD825" s="200"/>
      <c r="VGE825" s="200"/>
      <c r="VGF825" s="200"/>
      <c r="VGG825" s="200"/>
      <c r="VGH825" s="200"/>
      <c r="VGI825" s="200"/>
      <c r="VGJ825" s="200"/>
      <c r="VGK825" s="200"/>
      <c r="VGL825" s="200"/>
      <c r="VGM825" s="200"/>
      <c r="VGN825" s="200"/>
      <c r="VGO825" s="200"/>
      <c r="VGP825" s="200"/>
      <c r="VGQ825" s="200"/>
      <c r="VGR825" s="200"/>
      <c r="VGS825" s="200"/>
      <c r="VGT825" s="200"/>
      <c r="VGU825" s="200"/>
      <c r="VGV825" s="200"/>
      <c r="VGW825" s="200"/>
      <c r="VGX825" s="200"/>
      <c r="VGY825" s="200"/>
      <c r="VGZ825" s="200"/>
      <c r="VHA825" s="200"/>
      <c r="VHB825" s="200"/>
      <c r="VHC825" s="200"/>
      <c r="VHD825" s="200"/>
      <c r="VHE825" s="200"/>
      <c r="VHF825" s="200"/>
      <c r="VHG825" s="200"/>
      <c r="VHH825" s="200"/>
      <c r="VHI825" s="200"/>
      <c r="VHJ825" s="200"/>
      <c r="VHK825" s="200"/>
      <c r="VHL825" s="200"/>
      <c r="VHM825" s="200"/>
      <c r="VHN825" s="200"/>
      <c r="VHO825" s="200"/>
      <c r="VHP825" s="200"/>
      <c r="VHQ825" s="200"/>
      <c r="VHR825" s="200"/>
      <c r="VHS825" s="200"/>
      <c r="VHT825" s="200"/>
      <c r="VHU825" s="200"/>
      <c r="VHV825" s="200"/>
      <c r="VHW825" s="200"/>
      <c r="VHX825" s="200"/>
      <c r="VHY825" s="200"/>
      <c r="VHZ825" s="200"/>
      <c r="VIA825" s="200"/>
      <c r="VIB825" s="200"/>
      <c r="VIC825" s="200"/>
      <c r="VID825" s="200"/>
      <c r="VIE825" s="200"/>
      <c r="VIF825" s="200"/>
      <c r="VIG825" s="200"/>
      <c r="VIH825" s="200"/>
      <c r="VII825" s="200"/>
      <c r="VIJ825" s="200"/>
      <c r="VIK825" s="200"/>
      <c r="VIL825" s="200"/>
      <c r="VIM825" s="200"/>
      <c r="VIN825" s="200"/>
      <c r="VIO825" s="200"/>
      <c r="VIP825" s="200"/>
      <c r="VIQ825" s="200"/>
      <c r="VIR825" s="200"/>
      <c r="VIS825" s="200"/>
      <c r="VIT825" s="200"/>
      <c r="VIU825" s="200"/>
      <c r="VIV825" s="200"/>
      <c r="VIW825" s="200"/>
      <c r="VIX825" s="200"/>
      <c r="VIY825" s="200"/>
      <c r="VIZ825" s="200"/>
      <c r="VJA825" s="200"/>
      <c r="VJB825" s="200"/>
      <c r="VJC825" s="200"/>
      <c r="VJD825" s="200"/>
      <c r="VJE825" s="200"/>
      <c r="VJF825" s="200"/>
      <c r="VJG825" s="200"/>
      <c r="VJH825" s="200"/>
      <c r="VJI825" s="200"/>
      <c r="VJJ825" s="200"/>
      <c r="VJK825" s="200"/>
      <c r="VJL825" s="200"/>
      <c r="VJM825" s="200"/>
      <c r="VJN825" s="200"/>
      <c r="VJO825" s="200"/>
      <c r="VJP825" s="200"/>
      <c r="VJQ825" s="200"/>
      <c r="VJR825" s="200"/>
      <c r="VJS825" s="200"/>
      <c r="VJT825" s="200"/>
      <c r="VJU825" s="200"/>
      <c r="VJV825" s="200"/>
      <c r="VJW825" s="200"/>
      <c r="VJX825" s="200"/>
      <c r="VJY825" s="200"/>
      <c r="VJZ825" s="200"/>
      <c r="VKA825" s="200"/>
      <c r="VKB825" s="200"/>
      <c r="VKC825" s="200"/>
      <c r="VKD825" s="200"/>
      <c r="VKE825" s="200"/>
      <c r="VKF825" s="200"/>
      <c r="VKG825" s="200"/>
      <c r="VKH825" s="200"/>
      <c r="VKI825" s="200"/>
      <c r="VKJ825" s="200"/>
      <c r="VKK825" s="200"/>
      <c r="VKL825" s="200"/>
      <c r="VKM825" s="200"/>
      <c r="VKN825" s="200"/>
      <c r="VKO825" s="200"/>
      <c r="VKP825" s="200"/>
      <c r="VKQ825" s="200"/>
      <c r="VKR825" s="200"/>
      <c r="VKS825" s="200"/>
      <c r="VKT825" s="200"/>
      <c r="VKU825" s="200"/>
      <c r="VKV825" s="200"/>
      <c r="VKW825" s="200"/>
      <c r="VKX825" s="200"/>
      <c r="VKY825" s="200"/>
      <c r="VKZ825" s="200"/>
      <c r="VLA825" s="200"/>
      <c r="VLB825" s="200"/>
      <c r="VLC825" s="200"/>
      <c r="VLD825" s="200"/>
      <c r="VLE825" s="200"/>
      <c r="VLF825" s="200"/>
      <c r="VLG825" s="200"/>
      <c r="VLH825" s="200"/>
      <c r="VLI825" s="200"/>
      <c r="VLJ825" s="200"/>
      <c r="VLK825" s="200"/>
      <c r="VLL825" s="200"/>
      <c r="VLM825" s="200"/>
      <c r="VLN825" s="200"/>
      <c r="VLO825" s="200"/>
      <c r="VLP825" s="200"/>
      <c r="VLQ825" s="200"/>
      <c r="VLR825" s="200"/>
      <c r="VLS825" s="200"/>
      <c r="VLT825" s="200"/>
      <c r="VLU825" s="200"/>
      <c r="VLV825" s="200"/>
      <c r="VLW825" s="200"/>
      <c r="VLX825" s="200"/>
      <c r="VLY825" s="200"/>
      <c r="VLZ825" s="200"/>
      <c r="VMA825" s="200"/>
      <c r="VMB825" s="200"/>
      <c r="VMC825" s="200"/>
      <c r="VMD825" s="200"/>
      <c r="VME825" s="200"/>
      <c r="VMF825" s="200"/>
      <c r="VMG825" s="200"/>
      <c r="VMH825" s="200"/>
      <c r="VMI825" s="200"/>
      <c r="VMJ825" s="200"/>
      <c r="VMK825" s="200"/>
      <c r="VML825" s="200"/>
      <c r="VMM825" s="200"/>
      <c r="VMN825" s="200"/>
      <c r="VMO825" s="200"/>
      <c r="VMP825" s="200"/>
      <c r="VMQ825" s="200"/>
      <c r="VMR825" s="200"/>
      <c r="VMS825" s="200"/>
      <c r="VMT825" s="200"/>
      <c r="VMU825" s="200"/>
      <c r="VMV825" s="200"/>
      <c r="VMW825" s="200"/>
      <c r="VMX825" s="200"/>
      <c r="VMY825" s="200"/>
      <c r="VMZ825" s="200"/>
      <c r="VNA825" s="200"/>
      <c r="VNB825" s="200"/>
      <c r="VNC825" s="200"/>
      <c r="VND825" s="200"/>
      <c r="VNE825" s="200"/>
      <c r="VNF825" s="200"/>
      <c r="VNG825" s="200"/>
      <c r="VNH825" s="200"/>
      <c r="VNI825" s="200"/>
      <c r="VNJ825" s="200"/>
      <c r="VNK825" s="200"/>
      <c r="VNL825" s="200"/>
      <c r="VNM825" s="200"/>
      <c r="VNN825" s="200"/>
      <c r="VNO825" s="200"/>
      <c r="VNP825" s="200"/>
      <c r="VNQ825" s="200"/>
      <c r="VNR825" s="200"/>
      <c r="VNS825" s="200"/>
      <c r="VNT825" s="200"/>
      <c r="VNU825" s="200"/>
      <c r="VNV825" s="200"/>
      <c r="VNW825" s="200"/>
      <c r="VNX825" s="200"/>
      <c r="VNY825" s="200"/>
      <c r="VNZ825" s="200"/>
      <c r="VOA825" s="200"/>
      <c r="VOB825" s="200"/>
      <c r="VOC825" s="200"/>
      <c r="VOD825" s="200"/>
      <c r="VOE825" s="200"/>
      <c r="VOF825" s="200"/>
      <c r="VOG825" s="200"/>
      <c r="VOH825" s="200"/>
      <c r="VOI825" s="200"/>
      <c r="VOJ825" s="200"/>
      <c r="VOK825" s="200"/>
      <c r="VOL825" s="200"/>
      <c r="VOM825" s="200"/>
      <c r="VON825" s="200"/>
      <c r="VOO825" s="200"/>
      <c r="VOP825" s="200"/>
      <c r="VOQ825" s="200"/>
      <c r="VOR825" s="200"/>
      <c r="VOS825" s="200"/>
      <c r="VOT825" s="200"/>
      <c r="VOU825" s="200"/>
      <c r="VOV825" s="200"/>
      <c r="VOW825" s="200"/>
      <c r="VOX825" s="200"/>
      <c r="VOY825" s="200"/>
      <c r="VOZ825" s="200"/>
      <c r="VPA825" s="200"/>
      <c r="VPB825" s="200"/>
      <c r="VPC825" s="200"/>
      <c r="VPD825" s="200"/>
      <c r="VPE825" s="200"/>
      <c r="VPF825" s="200"/>
      <c r="VPG825" s="200"/>
      <c r="VPH825" s="200"/>
      <c r="VPI825" s="200"/>
      <c r="VPJ825" s="200"/>
      <c r="VPK825" s="200"/>
      <c r="VPL825" s="200"/>
      <c r="VPM825" s="200"/>
      <c r="VPN825" s="200"/>
      <c r="VPO825" s="200"/>
      <c r="VPP825" s="200"/>
      <c r="VPQ825" s="200"/>
      <c r="VPR825" s="200"/>
      <c r="VPS825" s="200"/>
      <c r="VPT825" s="200"/>
      <c r="VPU825" s="200"/>
      <c r="VPV825" s="200"/>
      <c r="VPW825" s="200"/>
      <c r="VPX825" s="200"/>
      <c r="VPY825" s="200"/>
      <c r="VPZ825" s="200"/>
      <c r="VQA825" s="200"/>
      <c r="VQB825" s="200"/>
      <c r="VQC825" s="200"/>
      <c r="VQD825" s="200"/>
      <c r="VQE825" s="200"/>
      <c r="VQF825" s="200"/>
      <c r="VQG825" s="200"/>
      <c r="VQH825" s="200"/>
      <c r="VQI825" s="200"/>
      <c r="VQJ825" s="200"/>
      <c r="VQK825" s="200"/>
      <c r="VQL825" s="200"/>
      <c r="VQM825" s="200"/>
      <c r="VQN825" s="200"/>
      <c r="VQO825" s="200"/>
      <c r="VQP825" s="200"/>
      <c r="VQQ825" s="200"/>
      <c r="VQR825" s="200"/>
      <c r="VQS825" s="200"/>
      <c r="VQT825" s="200"/>
      <c r="VQU825" s="200"/>
      <c r="VQV825" s="200"/>
      <c r="VQW825" s="200"/>
      <c r="VQX825" s="200"/>
      <c r="VQY825" s="200"/>
      <c r="VQZ825" s="200"/>
      <c r="VRA825" s="200"/>
      <c r="VRB825" s="200"/>
      <c r="VRC825" s="200"/>
      <c r="VRD825" s="200"/>
      <c r="VRE825" s="200"/>
      <c r="VRF825" s="200"/>
      <c r="VRG825" s="200"/>
      <c r="VRH825" s="200"/>
      <c r="VRI825" s="200"/>
      <c r="VRJ825" s="200"/>
      <c r="VRK825" s="200"/>
      <c r="VRL825" s="200"/>
      <c r="VRM825" s="200"/>
      <c r="VRN825" s="200"/>
      <c r="VRO825" s="200"/>
      <c r="VRP825" s="200"/>
      <c r="VRQ825" s="200"/>
      <c r="VRR825" s="200"/>
      <c r="VRS825" s="200"/>
      <c r="VRT825" s="200"/>
      <c r="VRU825" s="200"/>
      <c r="VRV825" s="200"/>
      <c r="VRW825" s="200"/>
      <c r="VRX825" s="200"/>
      <c r="VRY825" s="200"/>
      <c r="VRZ825" s="200"/>
      <c r="VSA825" s="200"/>
      <c r="VSB825" s="200"/>
      <c r="VSC825" s="200"/>
      <c r="VSD825" s="200"/>
      <c r="VSE825" s="200"/>
      <c r="VSF825" s="200"/>
      <c r="VSG825" s="200"/>
      <c r="VSH825" s="200"/>
      <c r="VSI825" s="200"/>
      <c r="VSJ825" s="200"/>
      <c r="VSK825" s="200"/>
      <c r="VSL825" s="200"/>
      <c r="VSM825" s="200"/>
      <c r="VSN825" s="200"/>
      <c r="VSO825" s="200"/>
      <c r="VSP825" s="200"/>
      <c r="VSQ825" s="200"/>
      <c r="VSR825" s="200"/>
      <c r="VSS825" s="200"/>
      <c r="VST825" s="200"/>
      <c r="VSU825" s="200"/>
      <c r="VSV825" s="200"/>
      <c r="VSW825" s="200"/>
      <c r="VSX825" s="200"/>
      <c r="VSY825" s="200"/>
      <c r="VSZ825" s="200"/>
      <c r="VTA825" s="200"/>
      <c r="VTB825" s="200"/>
      <c r="VTC825" s="200"/>
      <c r="VTD825" s="200"/>
      <c r="VTE825" s="200"/>
      <c r="VTF825" s="200"/>
      <c r="VTG825" s="200"/>
      <c r="VTH825" s="200"/>
      <c r="VTI825" s="200"/>
      <c r="VTJ825" s="200"/>
      <c r="VTK825" s="200"/>
      <c r="VTL825" s="200"/>
      <c r="VTM825" s="200"/>
      <c r="VTN825" s="200"/>
      <c r="VTO825" s="200"/>
      <c r="VTP825" s="200"/>
      <c r="VTQ825" s="200"/>
      <c r="VTR825" s="200"/>
      <c r="VTS825" s="200"/>
      <c r="VTT825" s="200"/>
      <c r="VTU825" s="200"/>
      <c r="VTV825" s="200"/>
      <c r="VTW825" s="200"/>
      <c r="VTX825" s="200"/>
      <c r="VTY825" s="200"/>
      <c r="VTZ825" s="200"/>
      <c r="VUA825" s="200"/>
      <c r="VUB825" s="200"/>
      <c r="VUC825" s="200"/>
      <c r="VUD825" s="200"/>
      <c r="VUE825" s="200"/>
      <c r="VUF825" s="200"/>
      <c r="VUG825" s="200"/>
      <c r="VUH825" s="200"/>
      <c r="VUI825" s="200"/>
      <c r="VUJ825" s="200"/>
      <c r="VUK825" s="200"/>
      <c r="VUL825" s="200"/>
      <c r="VUM825" s="200"/>
      <c r="VUN825" s="200"/>
      <c r="VUO825" s="200"/>
      <c r="VUP825" s="200"/>
      <c r="VUQ825" s="200"/>
      <c r="VUR825" s="200"/>
      <c r="VUS825" s="200"/>
      <c r="VUT825" s="200"/>
      <c r="VUU825" s="200"/>
      <c r="VUV825" s="200"/>
      <c r="VUW825" s="200"/>
      <c r="VUX825" s="200"/>
      <c r="VUY825" s="200"/>
      <c r="VUZ825" s="200"/>
      <c r="VVA825" s="200"/>
      <c r="VVB825" s="200"/>
      <c r="VVC825" s="200"/>
      <c r="VVD825" s="200"/>
      <c r="VVE825" s="200"/>
      <c r="VVF825" s="200"/>
      <c r="VVG825" s="200"/>
      <c r="VVH825" s="200"/>
      <c r="VVI825" s="200"/>
      <c r="VVJ825" s="200"/>
      <c r="VVK825" s="200"/>
      <c r="VVL825" s="200"/>
      <c r="VVM825" s="200"/>
      <c r="VVN825" s="200"/>
      <c r="VVO825" s="200"/>
      <c r="VVP825" s="200"/>
      <c r="VVQ825" s="200"/>
      <c r="VVR825" s="200"/>
      <c r="VVS825" s="200"/>
      <c r="VVT825" s="200"/>
      <c r="VVU825" s="200"/>
      <c r="VVV825" s="200"/>
      <c r="VVW825" s="200"/>
      <c r="VVX825" s="200"/>
      <c r="VVY825" s="200"/>
      <c r="VVZ825" s="200"/>
      <c r="VWA825" s="200"/>
      <c r="VWB825" s="200"/>
      <c r="VWC825" s="200"/>
      <c r="VWD825" s="200"/>
      <c r="VWE825" s="200"/>
      <c r="VWF825" s="200"/>
      <c r="VWG825" s="200"/>
      <c r="VWH825" s="200"/>
      <c r="VWI825" s="200"/>
      <c r="VWJ825" s="200"/>
      <c r="VWK825" s="200"/>
      <c r="VWL825" s="200"/>
      <c r="VWM825" s="200"/>
      <c r="VWN825" s="200"/>
      <c r="VWO825" s="200"/>
      <c r="VWP825" s="200"/>
      <c r="VWQ825" s="200"/>
      <c r="VWR825" s="200"/>
      <c r="VWS825" s="200"/>
      <c r="VWT825" s="200"/>
      <c r="VWU825" s="200"/>
      <c r="VWV825" s="200"/>
      <c r="VWW825" s="200"/>
      <c r="VWX825" s="200"/>
      <c r="VWY825" s="200"/>
      <c r="VWZ825" s="200"/>
      <c r="VXA825" s="200"/>
      <c r="VXB825" s="200"/>
      <c r="VXC825" s="200"/>
      <c r="VXD825" s="200"/>
      <c r="VXE825" s="200"/>
      <c r="VXF825" s="200"/>
      <c r="VXG825" s="200"/>
      <c r="VXH825" s="200"/>
      <c r="VXI825" s="200"/>
      <c r="VXJ825" s="200"/>
      <c r="VXK825" s="200"/>
      <c r="VXL825" s="200"/>
      <c r="VXM825" s="200"/>
      <c r="VXN825" s="200"/>
      <c r="VXO825" s="200"/>
      <c r="VXP825" s="200"/>
      <c r="VXQ825" s="200"/>
      <c r="VXR825" s="200"/>
      <c r="VXS825" s="200"/>
      <c r="VXT825" s="200"/>
      <c r="VXU825" s="200"/>
      <c r="VXV825" s="200"/>
      <c r="VXW825" s="200"/>
      <c r="VXX825" s="200"/>
      <c r="VXY825" s="200"/>
      <c r="VXZ825" s="200"/>
      <c r="VYA825" s="200"/>
      <c r="VYB825" s="200"/>
      <c r="VYC825" s="200"/>
      <c r="VYD825" s="200"/>
      <c r="VYE825" s="200"/>
      <c r="VYF825" s="200"/>
      <c r="VYG825" s="200"/>
      <c r="VYH825" s="200"/>
      <c r="VYI825" s="200"/>
      <c r="VYJ825" s="200"/>
      <c r="VYK825" s="200"/>
      <c r="VYL825" s="200"/>
      <c r="VYM825" s="200"/>
      <c r="VYN825" s="200"/>
      <c r="VYO825" s="200"/>
      <c r="VYP825" s="200"/>
      <c r="VYQ825" s="200"/>
      <c r="VYR825" s="200"/>
      <c r="VYS825" s="200"/>
      <c r="VYT825" s="200"/>
      <c r="VYU825" s="200"/>
      <c r="VYV825" s="200"/>
      <c r="VYW825" s="200"/>
      <c r="VYX825" s="200"/>
      <c r="VYY825" s="200"/>
      <c r="VYZ825" s="200"/>
      <c r="VZA825" s="200"/>
      <c r="VZB825" s="200"/>
      <c r="VZC825" s="200"/>
      <c r="VZD825" s="200"/>
      <c r="VZE825" s="200"/>
      <c r="VZF825" s="200"/>
      <c r="VZG825" s="200"/>
      <c r="VZH825" s="200"/>
      <c r="VZI825" s="200"/>
      <c r="VZJ825" s="200"/>
      <c r="VZK825" s="200"/>
      <c r="VZL825" s="200"/>
      <c r="VZM825" s="200"/>
      <c r="VZN825" s="200"/>
      <c r="VZO825" s="200"/>
      <c r="VZP825" s="200"/>
      <c r="VZQ825" s="200"/>
      <c r="VZR825" s="200"/>
      <c r="VZS825" s="200"/>
      <c r="VZT825" s="200"/>
      <c r="VZU825" s="200"/>
      <c r="VZV825" s="200"/>
      <c r="VZW825" s="200"/>
      <c r="VZX825" s="200"/>
      <c r="VZY825" s="200"/>
      <c r="VZZ825" s="200"/>
      <c r="WAA825" s="200"/>
      <c r="WAB825" s="200"/>
      <c r="WAC825" s="200"/>
      <c r="WAD825" s="200"/>
      <c r="WAE825" s="200"/>
      <c r="WAF825" s="200"/>
      <c r="WAG825" s="200"/>
      <c r="WAH825" s="200"/>
      <c r="WAI825" s="200"/>
      <c r="WAJ825" s="200"/>
      <c r="WAK825" s="200"/>
      <c r="WAL825" s="200"/>
      <c r="WAM825" s="200"/>
      <c r="WAN825" s="200"/>
      <c r="WAO825" s="200"/>
      <c r="WAP825" s="200"/>
      <c r="WAQ825" s="200"/>
      <c r="WAR825" s="200"/>
      <c r="WAS825" s="200"/>
      <c r="WAT825" s="200"/>
      <c r="WAU825" s="200"/>
      <c r="WAV825" s="200"/>
      <c r="WAW825" s="200"/>
      <c r="WAX825" s="200"/>
      <c r="WAY825" s="200"/>
      <c r="WAZ825" s="200"/>
      <c r="WBA825" s="200"/>
      <c r="WBB825" s="200"/>
      <c r="WBC825" s="200"/>
      <c r="WBD825" s="200"/>
      <c r="WBE825" s="200"/>
      <c r="WBF825" s="200"/>
      <c r="WBG825" s="200"/>
      <c r="WBH825" s="200"/>
      <c r="WBI825" s="200"/>
      <c r="WBJ825" s="200"/>
      <c r="WBK825" s="200"/>
      <c r="WBL825" s="200"/>
      <c r="WBM825" s="200"/>
      <c r="WBN825" s="200"/>
      <c r="WBO825" s="200"/>
      <c r="WBP825" s="200"/>
      <c r="WBQ825" s="200"/>
      <c r="WBR825" s="200"/>
      <c r="WBS825" s="200"/>
      <c r="WBT825" s="200"/>
      <c r="WBU825" s="200"/>
      <c r="WBV825" s="200"/>
      <c r="WBW825" s="200"/>
      <c r="WBX825" s="200"/>
      <c r="WBY825" s="200"/>
      <c r="WBZ825" s="200"/>
      <c r="WCA825" s="200"/>
      <c r="WCB825" s="200"/>
      <c r="WCC825" s="200"/>
      <c r="WCD825" s="200"/>
      <c r="WCE825" s="200"/>
      <c r="WCF825" s="200"/>
      <c r="WCG825" s="200"/>
      <c r="WCH825" s="200"/>
      <c r="WCI825" s="200"/>
      <c r="WCJ825" s="200"/>
      <c r="WCK825" s="200"/>
      <c r="WCL825" s="200"/>
      <c r="WCM825" s="200"/>
      <c r="WCN825" s="200"/>
      <c r="WCO825" s="200"/>
      <c r="WCP825" s="200"/>
      <c r="WCQ825" s="200"/>
      <c r="WCR825" s="200"/>
      <c r="WCS825" s="200"/>
      <c r="WCT825" s="200"/>
      <c r="WCU825" s="200"/>
      <c r="WCV825" s="200"/>
      <c r="WCW825" s="200"/>
      <c r="WCX825" s="200"/>
      <c r="WCY825" s="200"/>
      <c r="WCZ825" s="200"/>
      <c r="WDA825" s="200"/>
      <c r="WDB825" s="200"/>
      <c r="WDC825" s="200"/>
      <c r="WDD825" s="200"/>
      <c r="WDE825" s="200"/>
      <c r="WDF825" s="200"/>
      <c r="WDG825" s="200"/>
      <c r="WDH825" s="200"/>
      <c r="WDI825" s="200"/>
      <c r="WDJ825" s="200"/>
      <c r="WDK825" s="200"/>
      <c r="WDL825" s="200"/>
      <c r="WDM825" s="200"/>
      <c r="WDN825" s="200"/>
      <c r="WDO825" s="200"/>
      <c r="WDP825" s="200"/>
      <c r="WDQ825" s="200"/>
      <c r="WDR825" s="200"/>
      <c r="WDS825" s="200"/>
      <c r="WDT825" s="200"/>
      <c r="WDU825" s="200"/>
      <c r="WDV825" s="200"/>
      <c r="WDW825" s="200"/>
      <c r="WDX825" s="200"/>
      <c r="WDY825" s="200"/>
      <c r="WDZ825" s="200"/>
      <c r="WEA825" s="200"/>
      <c r="WEB825" s="200"/>
      <c r="WEC825" s="200"/>
      <c r="WED825" s="200"/>
      <c r="WEE825" s="200"/>
      <c r="WEF825" s="200"/>
      <c r="WEG825" s="200"/>
      <c r="WEH825" s="200"/>
      <c r="WEI825" s="200"/>
      <c r="WEJ825" s="200"/>
      <c r="WEK825" s="200"/>
      <c r="WEL825" s="200"/>
      <c r="WEM825" s="200"/>
      <c r="WEN825" s="200"/>
      <c r="WEO825" s="200"/>
      <c r="WEP825" s="200"/>
      <c r="WEQ825" s="200"/>
      <c r="WER825" s="200"/>
      <c r="WES825" s="200"/>
      <c r="WET825" s="200"/>
      <c r="WEU825" s="200"/>
      <c r="WEV825" s="200"/>
      <c r="WEW825" s="200"/>
      <c r="WEX825" s="200"/>
      <c r="WEY825" s="200"/>
      <c r="WEZ825" s="200"/>
      <c r="WFA825" s="200"/>
      <c r="WFB825" s="200"/>
      <c r="WFC825" s="200"/>
      <c r="WFD825" s="200"/>
      <c r="WFE825" s="200"/>
      <c r="WFF825" s="200"/>
      <c r="WFG825" s="200"/>
      <c r="WFH825" s="200"/>
      <c r="WFI825" s="200"/>
      <c r="WFJ825" s="200"/>
      <c r="WFK825" s="200"/>
      <c r="WFL825" s="200"/>
      <c r="WFM825" s="200"/>
      <c r="WFN825" s="200"/>
      <c r="WFO825" s="200"/>
      <c r="WFP825" s="200"/>
      <c r="WFQ825" s="200"/>
      <c r="WFR825" s="200"/>
      <c r="WFS825" s="200"/>
      <c r="WFT825" s="200"/>
      <c r="WFU825" s="200"/>
      <c r="WFV825" s="200"/>
      <c r="WFW825" s="200"/>
      <c r="WFX825" s="200"/>
      <c r="WFY825" s="200"/>
      <c r="WFZ825" s="200"/>
      <c r="WGA825" s="200"/>
      <c r="WGB825" s="200"/>
      <c r="WGC825" s="200"/>
      <c r="WGD825" s="200"/>
      <c r="WGE825" s="200"/>
      <c r="WGF825" s="200"/>
      <c r="WGG825" s="200"/>
      <c r="WGH825" s="200"/>
      <c r="WGI825" s="200"/>
      <c r="WGJ825" s="200"/>
      <c r="WGK825" s="200"/>
      <c r="WGL825" s="200"/>
      <c r="WGM825" s="200"/>
      <c r="WGN825" s="200"/>
      <c r="WGO825" s="200"/>
      <c r="WGP825" s="200"/>
      <c r="WGQ825" s="200"/>
      <c r="WGR825" s="200"/>
      <c r="WGS825" s="200"/>
      <c r="WGT825" s="200"/>
      <c r="WGU825" s="200"/>
      <c r="WGV825" s="200"/>
      <c r="WGW825" s="200"/>
      <c r="WGX825" s="200"/>
      <c r="WGY825" s="200"/>
      <c r="WGZ825" s="200"/>
      <c r="WHA825" s="200"/>
      <c r="WHB825" s="200"/>
      <c r="WHC825" s="200"/>
      <c r="WHD825" s="200"/>
      <c r="WHE825" s="200"/>
      <c r="WHF825" s="200"/>
      <c r="WHG825" s="200"/>
      <c r="WHH825" s="200"/>
      <c r="WHI825" s="200"/>
      <c r="WHJ825" s="200"/>
      <c r="WHK825" s="200"/>
      <c r="WHL825" s="200"/>
      <c r="WHM825" s="200"/>
      <c r="WHN825" s="200"/>
      <c r="WHO825" s="200"/>
      <c r="WHP825" s="200"/>
      <c r="WHQ825" s="200"/>
      <c r="WHR825" s="200"/>
      <c r="WHS825" s="200"/>
      <c r="WHT825" s="200"/>
      <c r="WHU825" s="200"/>
      <c r="WHV825" s="200"/>
      <c r="WHW825" s="200"/>
      <c r="WHX825" s="200"/>
      <c r="WHY825" s="200"/>
      <c r="WHZ825" s="200"/>
      <c r="WIA825" s="200"/>
      <c r="WIB825" s="200"/>
      <c r="WIC825" s="200"/>
      <c r="WID825" s="200"/>
      <c r="WIE825" s="200"/>
      <c r="WIF825" s="200"/>
      <c r="WIG825" s="200"/>
      <c r="WIH825" s="200"/>
      <c r="WII825" s="200"/>
      <c r="WIJ825" s="200"/>
      <c r="WIK825" s="200"/>
      <c r="WIL825" s="200"/>
      <c r="WIM825" s="200"/>
      <c r="WIN825" s="200"/>
      <c r="WIO825" s="200"/>
      <c r="WIP825" s="200"/>
      <c r="WIQ825" s="200"/>
      <c r="WIR825" s="200"/>
      <c r="WIS825" s="200"/>
      <c r="WIT825" s="200"/>
      <c r="WIU825" s="200"/>
      <c r="WIV825" s="200"/>
      <c r="WIW825" s="200"/>
      <c r="WIX825" s="200"/>
      <c r="WIY825" s="200"/>
      <c r="WIZ825" s="200"/>
      <c r="WJA825" s="200"/>
      <c r="WJB825" s="200"/>
      <c r="WJC825" s="200"/>
      <c r="WJD825" s="200"/>
      <c r="WJE825" s="200"/>
      <c r="WJF825" s="200"/>
      <c r="WJG825" s="200"/>
      <c r="WJH825" s="200"/>
      <c r="WJI825" s="200"/>
      <c r="WJJ825" s="200"/>
      <c r="WJK825" s="200"/>
      <c r="WJL825" s="200"/>
      <c r="WJM825" s="200"/>
      <c r="WJN825" s="200"/>
      <c r="WJO825" s="200"/>
      <c r="WJP825" s="200"/>
      <c r="WJQ825" s="200"/>
      <c r="WJR825" s="200"/>
      <c r="WJS825" s="200"/>
      <c r="WJT825" s="200"/>
      <c r="WJU825" s="200"/>
      <c r="WJV825" s="200"/>
      <c r="WJW825" s="200"/>
      <c r="WJX825" s="200"/>
      <c r="WJY825" s="200"/>
      <c r="WJZ825" s="200"/>
      <c r="WKA825" s="200"/>
      <c r="WKB825" s="200"/>
      <c r="WKC825" s="200"/>
      <c r="WKD825" s="200"/>
      <c r="WKE825" s="200"/>
      <c r="WKF825" s="200"/>
      <c r="WKG825" s="200"/>
      <c r="WKH825" s="200"/>
      <c r="WKI825" s="200"/>
      <c r="WKJ825" s="200"/>
      <c r="WKK825" s="200"/>
      <c r="WKL825" s="200"/>
      <c r="WKM825" s="200"/>
      <c r="WKN825" s="200"/>
      <c r="WKO825" s="200"/>
      <c r="WKP825" s="200"/>
      <c r="WKQ825" s="200"/>
      <c r="WKR825" s="200"/>
      <c r="WKS825" s="200"/>
      <c r="WKT825" s="200"/>
      <c r="WKU825" s="200"/>
      <c r="WKV825" s="200"/>
      <c r="WKW825" s="200"/>
      <c r="WKX825" s="200"/>
      <c r="WKY825" s="200"/>
      <c r="WKZ825" s="200"/>
      <c r="WLA825" s="200"/>
      <c r="WLB825" s="200"/>
      <c r="WLC825" s="200"/>
      <c r="WLD825" s="200"/>
      <c r="WLE825" s="200"/>
      <c r="WLF825" s="200"/>
      <c r="WLG825" s="200"/>
      <c r="WLH825" s="200"/>
      <c r="WLI825" s="200"/>
      <c r="WLJ825" s="200"/>
      <c r="WLK825" s="200"/>
      <c r="WLL825" s="200"/>
      <c r="WLM825" s="200"/>
      <c r="WLN825" s="200"/>
      <c r="WLO825" s="200"/>
      <c r="WLP825" s="200"/>
      <c r="WLQ825" s="200"/>
      <c r="WLR825" s="200"/>
      <c r="WLS825" s="200"/>
      <c r="WLT825" s="200"/>
      <c r="WLU825" s="200"/>
      <c r="WLV825" s="200"/>
      <c r="WLW825" s="200"/>
      <c r="WLX825" s="200"/>
      <c r="WLY825" s="200"/>
      <c r="WLZ825" s="200"/>
      <c r="WMA825" s="200"/>
      <c r="WMB825" s="200"/>
      <c r="WMC825" s="200"/>
      <c r="WMD825" s="200"/>
      <c r="WME825" s="200"/>
      <c r="WMF825" s="200"/>
      <c r="WMG825" s="200"/>
      <c r="WMH825" s="200"/>
      <c r="WMI825" s="200"/>
      <c r="WMJ825" s="200"/>
      <c r="WMK825" s="200"/>
      <c r="WML825" s="200"/>
      <c r="WMM825" s="200"/>
      <c r="WMN825" s="200"/>
      <c r="WMO825" s="200"/>
      <c r="WMP825" s="200"/>
      <c r="WMQ825" s="200"/>
      <c r="WMR825" s="200"/>
      <c r="WMS825" s="200"/>
      <c r="WMT825" s="200"/>
      <c r="WMU825" s="200"/>
      <c r="WMV825" s="200"/>
      <c r="WMW825" s="200"/>
      <c r="WMX825" s="200"/>
      <c r="WMY825" s="200"/>
      <c r="WMZ825" s="200"/>
      <c r="WNA825" s="200"/>
      <c r="WNB825" s="200"/>
      <c r="WNC825" s="200"/>
      <c r="WND825" s="200"/>
      <c r="WNE825" s="200"/>
      <c r="WNF825" s="200"/>
      <c r="WNG825" s="200"/>
      <c r="WNH825" s="200"/>
      <c r="WNI825" s="200"/>
      <c r="WNJ825" s="200"/>
      <c r="WNK825" s="200"/>
      <c r="WNL825" s="200"/>
      <c r="WNM825" s="200"/>
      <c r="WNN825" s="200"/>
      <c r="WNO825" s="200"/>
      <c r="WNP825" s="200"/>
      <c r="WNQ825" s="200"/>
      <c r="WNR825" s="200"/>
      <c r="WNS825" s="200"/>
      <c r="WNT825" s="200"/>
      <c r="WNU825" s="200"/>
      <c r="WNV825" s="200"/>
      <c r="WNW825" s="200"/>
      <c r="WNX825" s="200"/>
      <c r="WNY825" s="200"/>
      <c r="WNZ825" s="200"/>
      <c r="WOA825" s="200"/>
      <c r="WOB825" s="200"/>
      <c r="WOC825" s="200"/>
      <c r="WOD825" s="200"/>
      <c r="WOE825" s="200"/>
      <c r="WOF825" s="200"/>
      <c r="WOG825" s="200"/>
      <c r="WOH825" s="200"/>
      <c r="WOI825" s="200"/>
      <c r="WOJ825" s="200"/>
      <c r="WOK825" s="200"/>
      <c r="WOL825" s="200"/>
      <c r="WOM825" s="200"/>
      <c r="WON825" s="200"/>
      <c r="WOO825" s="200"/>
      <c r="WOP825" s="200"/>
      <c r="WOQ825" s="200"/>
      <c r="WOR825" s="200"/>
      <c r="WOS825" s="200"/>
      <c r="WOT825" s="200"/>
      <c r="WOU825" s="200"/>
      <c r="WOV825" s="200"/>
      <c r="WOW825" s="200"/>
      <c r="WOX825" s="200"/>
      <c r="WOY825" s="200"/>
      <c r="WOZ825" s="200"/>
      <c r="WPA825" s="200"/>
      <c r="WPB825" s="200"/>
      <c r="WPC825" s="200"/>
      <c r="WPD825" s="200"/>
      <c r="WPE825" s="200"/>
      <c r="WPF825" s="200"/>
      <c r="WPG825" s="200"/>
      <c r="WPH825" s="200"/>
      <c r="WPI825" s="200"/>
      <c r="WPJ825" s="200"/>
      <c r="WPK825" s="200"/>
      <c r="WPL825" s="200"/>
      <c r="WPM825" s="200"/>
      <c r="WPN825" s="200"/>
      <c r="WPO825" s="200"/>
      <c r="WPP825" s="200"/>
      <c r="WPQ825" s="200"/>
      <c r="WPR825" s="200"/>
      <c r="WPS825" s="200"/>
      <c r="WPT825" s="200"/>
      <c r="WPU825" s="200"/>
      <c r="WPV825" s="200"/>
      <c r="WPW825" s="200"/>
      <c r="WPX825" s="200"/>
      <c r="WPY825" s="200"/>
      <c r="WPZ825" s="200"/>
      <c r="WQA825" s="200"/>
      <c r="WQB825" s="200"/>
      <c r="WQC825" s="200"/>
      <c r="WQD825" s="200"/>
      <c r="WQE825" s="200"/>
      <c r="WQF825" s="200"/>
      <c r="WQG825" s="200"/>
      <c r="WQH825" s="200"/>
      <c r="WQI825" s="200"/>
      <c r="WQJ825" s="200"/>
      <c r="WQK825" s="200"/>
      <c r="WQL825" s="200"/>
      <c r="WQM825" s="200"/>
      <c r="WQN825" s="200"/>
      <c r="WQO825" s="200"/>
      <c r="WQP825" s="200"/>
      <c r="WQQ825" s="200"/>
      <c r="WQR825" s="200"/>
      <c r="WQS825" s="200"/>
      <c r="WQT825" s="200"/>
      <c r="WQU825" s="200"/>
      <c r="WQV825" s="200"/>
      <c r="WQW825" s="200"/>
      <c r="WQX825" s="200"/>
      <c r="WQY825" s="200"/>
      <c r="WQZ825" s="200"/>
      <c r="WRA825" s="200"/>
      <c r="WRB825" s="200"/>
      <c r="WRC825" s="200"/>
      <c r="WRD825" s="200"/>
      <c r="WRE825" s="200"/>
      <c r="WRF825" s="200"/>
      <c r="WRG825" s="200"/>
      <c r="WRH825" s="200"/>
      <c r="WRI825" s="200"/>
      <c r="WRJ825" s="200"/>
      <c r="WRK825" s="200"/>
      <c r="WRL825" s="200"/>
      <c r="WRM825" s="200"/>
      <c r="WRN825" s="200"/>
      <c r="WRO825" s="200"/>
      <c r="WRP825" s="200"/>
      <c r="WRQ825" s="200"/>
      <c r="WRR825" s="200"/>
      <c r="WRS825" s="200"/>
      <c r="WRT825" s="200"/>
      <c r="WRU825" s="200"/>
      <c r="WRV825" s="200"/>
      <c r="WRW825" s="200"/>
      <c r="WRX825" s="200"/>
      <c r="WRY825" s="200"/>
      <c r="WRZ825" s="200"/>
      <c r="WSA825" s="200"/>
      <c r="WSB825" s="200"/>
      <c r="WSC825" s="200"/>
      <c r="WSD825" s="200"/>
      <c r="WSE825" s="200"/>
      <c r="WSF825" s="200"/>
      <c r="WSG825" s="200"/>
      <c r="WSH825" s="200"/>
      <c r="WSI825" s="200"/>
      <c r="WSJ825" s="200"/>
      <c r="WSK825" s="200"/>
      <c r="WSL825" s="200"/>
      <c r="WSM825" s="200"/>
      <c r="WSN825" s="200"/>
      <c r="WSO825" s="200"/>
      <c r="WSP825" s="200"/>
      <c r="WSQ825" s="200"/>
      <c r="WSR825" s="200"/>
      <c r="WSS825" s="200"/>
      <c r="WST825" s="200"/>
      <c r="WSU825" s="200"/>
      <c r="WSV825" s="200"/>
      <c r="WSW825" s="200"/>
      <c r="WSX825" s="200"/>
      <c r="WSY825" s="200"/>
      <c r="WSZ825" s="200"/>
      <c r="WTA825" s="200"/>
      <c r="WTB825" s="200"/>
      <c r="WTC825" s="200"/>
      <c r="WTD825" s="200"/>
      <c r="WTE825" s="200"/>
      <c r="WTF825" s="200"/>
      <c r="WTG825" s="200"/>
      <c r="WTH825" s="200"/>
      <c r="WTI825" s="200"/>
      <c r="WTJ825" s="200"/>
      <c r="WTK825" s="200"/>
      <c r="WTL825" s="200"/>
      <c r="WTM825" s="200"/>
      <c r="WTN825" s="200"/>
      <c r="WTO825" s="200"/>
      <c r="WTP825" s="200"/>
      <c r="WTQ825" s="200"/>
      <c r="WTR825" s="200"/>
      <c r="WTS825" s="200"/>
      <c r="WTT825" s="200"/>
      <c r="WTU825" s="200"/>
      <c r="WTV825" s="200"/>
      <c r="WTW825" s="200"/>
      <c r="WTX825" s="200"/>
      <c r="WTY825" s="200"/>
      <c r="WTZ825" s="200"/>
      <c r="WUA825" s="200"/>
      <c r="WUB825" s="200"/>
      <c r="WUC825" s="200"/>
      <c r="WUD825" s="200"/>
      <c r="WUE825" s="200"/>
      <c r="WUF825" s="200"/>
      <c r="WUG825" s="200"/>
      <c r="WUH825" s="200"/>
      <c r="WUI825" s="200"/>
      <c r="WUJ825" s="200"/>
      <c r="WUK825" s="200"/>
      <c r="WUL825" s="200"/>
      <c r="WUM825" s="200"/>
      <c r="WUN825" s="200"/>
      <c r="WUO825" s="200"/>
      <c r="WUP825" s="200"/>
      <c r="WUQ825" s="200"/>
      <c r="WUR825" s="200"/>
      <c r="WUS825" s="200"/>
      <c r="WUT825" s="200"/>
      <c r="WUU825" s="200"/>
      <c r="WUV825" s="200"/>
      <c r="WUW825" s="200"/>
      <c r="WUX825" s="200"/>
      <c r="WUY825" s="200"/>
      <c r="WUZ825" s="200"/>
      <c r="WVA825" s="200"/>
      <c r="WVB825" s="200"/>
      <c r="WVC825" s="200"/>
      <c r="WVD825" s="200"/>
      <c r="WVE825" s="200"/>
      <c r="WVF825" s="200"/>
      <c r="WVG825" s="200"/>
      <c r="WVH825" s="200"/>
      <c r="WVI825" s="200"/>
      <c r="WVJ825" s="200"/>
      <c r="WVK825" s="200"/>
      <c r="WVL825" s="200"/>
      <c r="WVM825" s="200"/>
      <c r="WVN825" s="200"/>
      <c r="WVO825" s="200"/>
      <c r="WVP825" s="200"/>
      <c r="WVQ825" s="200"/>
      <c r="WVR825" s="200"/>
      <c r="WVS825" s="200"/>
      <c r="WVT825" s="200"/>
      <c r="WVU825" s="200"/>
      <c r="WVV825" s="200"/>
      <c r="WVW825" s="200"/>
      <c r="WVX825" s="200"/>
      <c r="WVY825" s="200"/>
      <c r="WVZ825" s="200"/>
      <c r="WWA825" s="200"/>
      <c r="WWB825" s="200"/>
      <c r="WWC825" s="200"/>
      <c r="WWD825" s="200"/>
      <c r="WWE825" s="200"/>
      <c r="WWF825" s="200"/>
      <c r="WWG825" s="200"/>
      <c r="WWH825" s="200"/>
      <c r="WWI825" s="200"/>
      <c r="WWJ825" s="200"/>
      <c r="WWK825" s="200"/>
      <c r="WWL825" s="200"/>
      <c r="WWM825" s="200"/>
      <c r="WWN825" s="200"/>
      <c r="WWO825" s="200"/>
      <c r="WWP825" s="200"/>
      <c r="WWQ825" s="200"/>
      <c r="WWR825" s="200"/>
      <c r="WWS825" s="200"/>
      <c r="WWT825" s="200"/>
      <c r="WWU825" s="200"/>
      <c r="WWV825" s="200"/>
      <c r="WWW825" s="200"/>
      <c r="WWX825" s="200"/>
      <c r="WWY825" s="200"/>
      <c r="WWZ825" s="200"/>
      <c r="WXA825" s="200"/>
      <c r="WXB825" s="200"/>
      <c r="WXC825" s="200"/>
      <c r="WXD825" s="200"/>
      <c r="WXE825" s="200"/>
      <c r="WXF825" s="200"/>
      <c r="WXG825" s="200"/>
      <c r="WXH825" s="200"/>
      <c r="WXI825" s="200"/>
      <c r="WXJ825" s="200"/>
      <c r="WXK825" s="200"/>
      <c r="WXL825" s="200"/>
      <c r="WXM825" s="200"/>
      <c r="WXN825" s="200"/>
      <c r="WXO825" s="200"/>
      <c r="WXP825" s="200"/>
      <c r="WXQ825" s="200"/>
      <c r="WXR825" s="200"/>
      <c r="WXS825" s="200"/>
      <c r="WXT825" s="200"/>
      <c r="WXU825" s="200"/>
      <c r="WXV825" s="200"/>
      <c r="WXW825" s="200"/>
      <c r="WXX825" s="200"/>
      <c r="WXY825" s="200"/>
      <c r="WXZ825" s="200"/>
      <c r="WYA825" s="200"/>
      <c r="WYB825" s="200"/>
      <c r="WYC825" s="200"/>
      <c r="WYD825" s="200"/>
      <c r="WYE825" s="200"/>
      <c r="WYF825" s="200"/>
      <c r="WYG825" s="200"/>
      <c r="WYH825" s="200"/>
      <c r="WYI825" s="200"/>
      <c r="WYJ825" s="200"/>
      <c r="WYK825" s="200"/>
      <c r="WYL825" s="200"/>
      <c r="WYM825" s="200"/>
      <c r="WYN825" s="200"/>
      <c r="WYO825" s="200"/>
      <c r="WYP825" s="200"/>
      <c r="WYQ825" s="200"/>
      <c r="WYR825" s="200"/>
      <c r="WYS825" s="200"/>
      <c r="WYT825" s="200"/>
      <c r="WYU825" s="200"/>
      <c r="WYV825" s="200"/>
      <c r="WYW825" s="200"/>
      <c r="WYX825" s="200"/>
      <c r="WYY825" s="200"/>
      <c r="WYZ825" s="200"/>
      <c r="WZA825" s="200"/>
      <c r="WZB825" s="200"/>
      <c r="WZC825" s="200"/>
      <c r="WZD825" s="200"/>
      <c r="WZE825" s="200"/>
      <c r="WZF825" s="200"/>
      <c r="WZG825" s="200"/>
      <c r="WZH825" s="200"/>
      <c r="WZI825" s="200"/>
      <c r="WZJ825" s="200"/>
      <c r="WZK825" s="200"/>
      <c r="WZL825" s="200"/>
      <c r="WZM825" s="200"/>
      <c r="WZN825" s="200"/>
      <c r="WZO825" s="200"/>
      <c r="WZP825" s="200"/>
      <c r="WZQ825" s="200"/>
      <c r="WZR825" s="200"/>
      <c r="WZS825" s="200"/>
      <c r="WZT825" s="200"/>
      <c r="WZU825" s="200"/>
      <c r="WZV825" s="200"/>
      <c r="WZW825" s="200"/>
      <c r="WZX825" s="200"/>
      <c r="WZY825" s="200"/>
      <c r="WZZ825" s="200"/>
      <c r="XAA825" s="200"/>
      <c r="XAB825" s="200"/>
      <c r="XAC825" s="200"/>
      <c r="XAD825" s="200"/>
      <c r="XAE825" s="200"/>
      <c r="XAF825" s="200"/>
      <c r="XAG825" s="200"/>
      <c r="XAH825" s="200"/>
      <c r="XAI825" s="200"/>
      <c r="XAJ825" s="200"/>
      <c r="XAK825" s="200"/>
      <c r="XAL825" s="200"/>
      <c r="XAM825" s="200"/>
      <c r="XAN825" s="200"/>
      <c r="XAO825" s="200"/>
      <c r="XAP825" s="200"/>
      <c r="XAQ825" s="200"/>
      <c r="XAR825" s="200"/>
      <c r="XAS825" s="200"/>
      <c r="XAT825" s="200"/>
      <c r="XAU825" s="200"/>
      <c r="XAV825" s="200"/>
      <c r="XAW825" s="200"/>
      <c r="XAX825" s="200"/>
      <c r="XAY825" s="200"/>
      <c r="XAZ825" s="200"/>
      <c r="XBA825" s="200"/>
      <c r="XBB825" s="200"/>
      <c r="XBC825" s="200"/>
      <c r="XBD825" s="200"/>
      <c r="XBE825" s="200"/>
      <c r="XBF825" s="200"/>
      <c r="XBG825" s="200"/>
      <c r="XBH825" s="200"/>
      <c r="XBI825" s="200"/>
      <c r="XBJ825" s="200"/>
      <c r="XBK825" s="200"/>
      <c r="XBL825" s="200"/>
      <c r="XBM825" s="200"/>
      <c r="XBN825" s="200"/>
      <c r="XBO825" s="200"/>
      <c r="XBP825" s="200"/>
      <c r="XBQ825" s="200"/>
      <c r="XBR825" s="200"/>
      <c r="XBS825" s="200"/>
      <c r="XBT825" s="200"/>
      <c r="XBU825" s="200"/>
      <c r="XBV825" s="200"/>
      <c r="XBW825" s="200"/>
      <c r="XBX825" s="200"/>
      <c r="XBY825" s="200"/>
      <c r="XBZ825" s="200"/>
      <c r="XCA825" s="200"/>
      <c r="XCB825" s="200"/>
      <c r="XCC825" s="200"/>
      <c r="XCD825" s="200"/>
      <c r="XCE825" s="200"/>
      <c r="XCF825" s="200"/>
      <c r="XCG825" s="200"/>
      <c r="XCH825" s="200"/>
      <c r="XCI825" s="200"/>
      <c r="XCJ825" s="200"/>
      <c r="XCK825" s="200"/>
      <c r="XCL825" s="200"/>
      <c r="XCM825" s="200"/>
      <c r="XCN825" s="200"/>
      <c r="XCO825" s="200"/>
      <c r="XCP825" s="200"/>
      <c r="XCQ825" s="200"/>
      <c r="XCR825" s="200"/>
      <c r="XCS825" s="200"/>
      <c r="XCT825" s="200"/>
      <c r="XCU825" s="200"/>
      <c r="XCV825" s="200"/>
      <c r="XCW825" s="200"/>
      <c r="XCX825" s="200"/>
      <c r="XCY825" s="200"/>
      <c r="XCZ825" s="200"/>
      <c r="XDA825" s="200"/>
      <c r="XDB825" s="200"/>
      <c r="XDC825" s="200"/>
      <c r="XDD825" s="200"/>
      <c r="XDE825" s="200"/>
      <c r="XDF825" s="200"/>
      <c r="XDG825" s="200"/>
      <c r="XDH825" s="200"/>
      <c r="XDI825" s="200"/>
      <c r="XDJ825" s="200"/>
      <c r="XDK825" s="200"/>
      <c r="XDL825" s="200"/>
      <c r="XDM825" s="200"/>
      <c r="XDN825" s="200"/>
      <c r="XDO825" s="200"/>
      <c r="XDP825" s="200"/>
      <c r="XDQ825" s="200"/>
      <c r="XDR825" s="200"/>
      <c r="XDS825" s="200"/>
      <c r="XDT825" s="200"/>
    </row>
    <row r="826" s="13" customFormat="1" ht="36" spans="1:23">
      <c r="A826" s="35">
        <v>817</v>
      </c>
      <c r="B826" s="44" t="s">
        <v>2484</v>
      </c>
      <c r="C826" s="36" t="s">
        <v>31</v>
      </c>
      <c r="D826" s="36" t="s">
        <v>92</v>
      </c>
      <c r="E826" s="36" t="s">
        <v>1518</v>
      </c>
      <c r="F826" s="37">
        <v>44378</v>
      </c>
      <c r="G826" s="37">
        <v>44501</v>
      </c>
      <c r="H826" s="36" t="s">
        <v>2414</v>
      </c>
      <c r="I826" s="69" t="s">
        <v>2485</v>
      </c>
      <c r="J826" s="53">
        <v>25</v>
      </c>
      <c r="K826" s="53"/>
      <c r="L826" s="53">
        <v>25</v>
      </c>
      <c r="M826" s="53"/>
      <c r="N826" s="53"/>
      <c r="O826" s="53">
        <v>1</v>
      </c>
      <c r="P826" s="36">
        <v>67</v>
      </c>
      <c r="Q826" s="36">
        <v>245</v>
      </c>
      <c r="R826" s="53">
        <v>1</v>
      </c>
      <c r="S826" s="36">
        <v>67</v>
      </c>
      <c r="T826" s="36">
        <v>245</v>
      </c>
      <c r="U826" s="36" t="s">
        <v>2486</v>
      </c>
      <c r="V826" s="42" t="s">
        <v>39</v>
      </c>
      <c r="W826" s="36" t="s">
        <v>54</v>
      </c>
    </row>
    <row r="827" s="13" customFormat="1" ht="36" spans="1:23">
      <c r="A827" s="35">
        <v>818</v>
      </c>
      <c r="B827" s="44" t="s">
        <v>2487</v>
      </c>
      <c r="C827" s="36" t="s">
        <v>31</v>
      </c>
      <c r="D827" s="36" t="s">
        <v>34</v>
      </c>
      <c r="E827" s="44" t="s">
        <v>1657</v>
      </c>
      <c r="F827" s="37">
        <v>44378</v>
      </c>
      <c r="G827" s="37">
        <v>44501</v>
      </c>
      <c r="H827" s="36" t="s">
        <v>2414</v>
      </c>
      <c r="I827" s="44" t="s">
        <v>2488</v>
      </c>
      <c r="J827" s="198">
        <v>30</v>
      </c>
      <c r="K827" s="198"/>
      <c r="L827" s="51">
        <v>30</v>
      </c>
      <c r="M827" s="53"/>
      <c r="N827" s="53"/>
      <c r="O827" s="53">
        <v>1</v>
      </c>
      <c r="P827" s="36">
        <v>40</v>
      </c>
      <c r="Q827" s="36">
        <v>154</v>
      </c>
      <c r="R827" s="53"/>
      <c r="S827" s="36">
        <v>40</v>
      </c>
      <c r="T827" s="36">
        <v>154</v>
      </c>
      <c r="U827" s="36" t="s">
        <v>2489</v>
      </c>
      <c r="V827" s="42" t="s">
        <v>39</v>
      </c>
      <c r="W827" s="36" t="s">
        <v>54</v>
      </c>
    </row>
    <row r="828" s="12" customFormat="1" ht="36" spans="1:23">
      <c r="A828" s="35">
        <v>819</v>
      </c>
      <c r="B828" s="44" t="s">
        <v>2490</v>
      </c>
      <c r="C828" s="36" t="s">
        <v>31</v>
      </c>
      <c r="D828" s="36" t="s">
        <v>34</v>
      </c>
      <c r="E828" s="36" t="s">
        <v>1283</v>
      </c>
      <c r="F828" s="37">
        <v>44378</v>
      </c>
      <c r="G828" s="37">
        <v>44501</v>
      </c>
      <c r="H828" s="36" t="s">
        <v>2414</v>
      </c>
      <c r="I828" s="36" t="s">
        <v>2491</v>
      </c>
      <c r="J828" s="53">
        <v>28</v>
      </c>
      <c r="K828" s="53"/>
      <c r="L828" s="53">
        <v>28</v>
      </c>
      <c r="M828" s="53"/>
      <c r="N828" s="53"/>
      <c r="O828" s="53">
        <v>1</v>
      </c>
      <c r="P828" s="36">
        <v>28</v>
      </c>
      <c r="Q828" s="36">
        <v>105</v>
      </c>
      <c r="R828" s="53"/>
      <c r="S828" s="36">
        <v>28</v>
      </c>
      <c r="T828" s="36">
        <v>105</v>
      </c>
      <c r="U828" s="36" t="s">
        <v>2492</v>
      </c>
      <c r="V828" s="42" t="s">
        <v>39</v>
      </c>
      <c r="W828" s="36" t="s">
        <v>54</v>
      </c>
    </row>
    <row r="829" s="13" customFormat="1" ht="36" spans="1:23">
      <c r="A829" s="35">
        <v>820</v>
      </c>
      <c r="B829" s="44" t="s">
        <v>2493</v>
      </c>
      <c r="C829" s="36" t="s">
        <v>31</v>
      </c>
      <c r="D829" s="36" t="s">
        <v>34</v>
      </c>
      <c r="E829" s="36" t="s">
        <v>1196</v>
      </c>
      <c r="F829" s="37">
        <v>44378</v>
      </c>
      <c r="G829" s="37">
        <v>44501</v>
      </c>
      <c r="H829" s="36" t="s">
        <v>2414</v>
      </c>
      <c r="I829" s="36" t="s">
        <v>2494</v>
      </c>
      <c r="J829" s="55">
        <v>50</v>
      </c>
      <c r="K829" s="55"/>
      <c r="L829" s="55">
        <v>50</v>
      </c>
      <c r="M829" s="55"/>
      <c r="N829" s="55"/>
      <c r="O829" s="53">
        <v>1</v>
      </c>
      <c r="P829" s="42">
        <v>13</v>
      </c>
      <c r="Q829" s="42">
        <v>42</v>
      </c>
      <c r="R829" s="55"/>
      <c r="S829" s="42">
        <v>13</v>
      </c>
      <c r="T829" s="42">
        <v>42</v>
      </c>
      <c r="U829" s="36" t="s">
        <v>2495</v>
      </c>
      <c r="V829" s="42" t="s">
        <v>39</v>
      </c>
      <c r="W829" s="36" t="s">
        <v>54</v>
      </c>
    </row>
    <row r="830" s="12" customFormat="1" ht="36" spans="1:23">
      <c r="A830" s="35">
        <v>821</v>
      </c>
      <c r="B830" s="44" t="s">
        <v>2496</v>
      </c>
      <c r="C830" s="36" t="s">
        <v>31</v>
      </c>
      <c r="D830" s="36" t="s">
        <v>34</v>
      </c>
      <c r="E830" s="36" t="s">
        <v>1274</v>
      </c>
      <c r="F830" s="37">
        <v>44378</v>
      </c>
      <c r="G830" s="37">
        <v>44501</v>
      </c>
      <c r="H830" s="36" t="s">
        <v>2414</v>
      </c>
      <c r="I830" s="199" t="s">
        <v>2497</v>
      </c>
      <c r="J830" s="53">
        <v>38</v>
      </c>
      <c r="K830" s="53"/>
      <c r="L830" s="53">
        <v>38</v>
      </c>
      <c r="M830" s="53"/>
      <c r="N830" s="53"/>
      <c r="O830" s="53">
        <v>1</v>
      </c>
      <c r="P830" s="36">
        <v>13</v>
      </c>
      <c r="Q830" s="36">
        <v>61</v>
      </c>
      <c r="R830" s="53">
        <v>1</v>
      </c>
      <c r="S830" s="36">
        <v>13</v>
      </c>
      <c r="T830" s="36">
        <v>61</v>
      </c>
      <c r="U830" s="36" t="s">
        <v>2498</v>
      </c>
      <c r="V830" s="42" t="s">
        <v>39</v>
      </c>
      <c r="W830" s="36" t="s">
        <v>54</v>
      </c>
    </row>
    <row r="831" s="12" customFormat="1" ht="36" spans="1:23">
      <c r="A831" s="35">
        <v>822</v>
      </c>
      <c r="B831" s="44" t="s">
        <v>2499</v>
      </c>
      <c r="C831" s="36" t="s">
        <v>31</v>
      </c>
      <c r="D831" s="36" t="s">
        <v>34</v>
      </c>
      <c r="E831" s="36" t="s">
        <v>229</v>
      </c>
      <c r="F831" s="37">
        <v>44378</v>
      </c>
      <c r="G831" s="37">
        <v>44501</v>
      </c>
      <c r="H831" s="36" t="s">
        <v>2414</v>
      </c>
      <c r="I831" s="36" t="s">
        <v>2500</v>
      </c>
      <c r="J831" s="53">
        <v>30</v>
      </c>
      <c r="K831" s="53"/>
      <c r="L831" s="53">
        <v>30</v>
      </c>
      <c r="M831" s="53"/>
      <c r="N831" s="53"/>
      <c r="O831" s="53">
        <v>1</v>
      </c>
      <c r="P831" s="36">
        <v>9</v>
      </c>
      <c r="Q831" s="36">
        <v>35</v>
      </c>
      <c r="R831" s="53">
        <v>1</v>
      </c>
      <c r="S831" s="36">
        <v>9</v>
      </c>
      <c r="T831" s="36">
        <v>35</v>
      </c>
      <c r="U831" s="36" t="s">
        <v>2501</v>
      </c>
      <c r="V831" s="42" t="s">
        <v>39</v>
      </c>
      <c r="W831" s="36" t="s">
        <v>54</v>
      </c>
    </row>
    <row r="832" s="12" customFormat="1" ht="36" spans="1:23">
      <c r="A832" s="35">
        <v>823</v>
      </c>
      <c r="B832" s="44" t="s">
        <v>2502</v>
      </c>
      <c r="C832" s="44" t="s">
        <v>31</v>
      </c>
      <c r="D832" s="36" t="s">
        <v>87</v>
      </c>
      <c r="E832" s="36" t="s">
        <v>445</v>
      </c>
      <c r="F832" s="37">
        <v>44378</v>
      </c>
      <c r="G832" s="37">
        <v>44501</v>
      </c>
      <c r="H832" s="36" t="s">
        <v>2414</v>
      </c>
      <c r="I832" s="36" t="s">
        <v>2503</v>
      </c>
      <c r="J832" s="53">
        <v>120</v>
      </c>
      <c r="K832" s="53"/>
      <c r="L832" s="53">
        <v>120</v>
      </c>
      <c r="M832" s="53"/>
      <c r="N832" s="53"/>
      <c r="O832" s="53">
        <v>1</v>
      </c>
      <c r="P832" s="36">
        <v>44</v>
      </c>
      <c r="Q832" s="36">
        <v>168</v>
      </c>
      <c r="R832" s="53"/>
      <c r="S832" s="36">
        <v>44</v>
      </c>
      <c r="T832" s="36">
        <v>168</v>
      </c>
      <c r="U832" s="36" t="s">
        <v>2504</v>
      </c>
      <c r="V832" s="42" t="s">
        <v>39</v>
      </c>
      <c r="W832" s="36" t="s">
        <v>54</v>
      </c>
    </row>
    <row r="833" s="12" customFormat="1" ht="36" spans="1:23">
      <c r="A833" s="35">
        <v>824</v>
      </c>
      <c r="B833" s="36" t="s">
        <v>2505</v>
      </c>
      <c r="C833" s="36" t="s">
        <v>31</v>
      </c>
      <c r="D833" s="36" t="s">
        <v>87</v>
      </c>
      <c r="E833" s="103" t="s">
        <v>1330</v>
      </c>
      <c r="F833" s="37">
        <v>44378</v>
      </c>
      <c r="G833" s="37">
        <v>44501</v>
      </c>
      <c r="H833" s="36" t="s">
        <v>2414</v>
      </c>
      <c r="I833" s="73" t="s">
        <v>2506</v>
      </c>
      <c r="J833" s="202">
        <v>100</v>
      </c>
      <c r="K833" s="202"/>
      <c r="L833" s="202">
        <v>100</v>
      </c>
      <c r="M833" s="53"/>
      <c r="N833" s="53"/>
      <c r="O833" s="53">
        <v>1</v>
      </c>
      <c r="P833" s="36">
        <v>26</v>
      </c>
      <c r="Q833" s="36">
        <v>104</v>
      </c>
      <c r="R833" s="53"/>
      <c r="S833" s="36">
        <v>26</v>
      </c>
      <c r="T833" s="36">
        <v>104</v>
      </c>
      <c r="U833" s="36" t="s">
        <v>2507</v>
      </c>
      <c r="V833" s="42" t="s">
        <v>39</v>
      </c>
      <c r="W833" s="36" t="s">
        <v>54</v>
      </c>
    </row>
    <row r="834" s="12" customFormat="1" ht="36" spans="1:23">
      <c r="A834" s="35">
        <v>825</v>
      </c>
      <c r="B834" s="36" t="s">
        <v>2508</v>
      </c>
      <c r="C834" s="36" t="s">
        <v>31</v>
      </c>
      <c r="D834" s="36" t="s">
        <v>34</v>
      </c>
      <c r="E834" s="103" t="s">
        <v>112</v>
      </c>
      <c r="F834" s="37">
        <v>44378</v>
      </c>
      <c r="G834" s="37">
        <v>44501</v>
      </c>
      <c r="H834" s="36" t="s">
        <v>2414</v>
      </c>
      <c r="I834" s="73" t="s">
        <v>2509</v>
      </c>
      <c r="J834" s="202">
        <v>99</v>
      </c>
      <c r="K834" s="202"/>
      <c r="L834" s="202">
        <v>99</v>
      </c>
      <c r="M834" s="53"/>
      <c r="N834" s="53"/>
      <c r="O834" s="53">
        <v>1</v>
      </c>
      <c r="P834" s="36">
        <v>26</v>
      </c>
      <c r="Q834" s="36">
        <v>104</v>
      </c>
      <c r="R834" s="53">
        <v>1</v>
      </c>
      <c r="S834" s="36">
        <v>26</v>
      </c>
      <c r="T834" s="36">
        <v>104</v>
      </c>
      <c r="U834" s="36" t="s">
        <v>2507</v>
      </c>
      <c r="V834" s="42" t="s">
        <v>39</v>
      </c>
      <c r="W834" s="36" t="s">
        <v>54</v>
      </c>
    </row>
    <row r="835" s="14" customFormat="1" ht="36" spans="1:16359">
      <c r="A835" s="35">
        <v>826</v>
      </c>
      <c r="B835" s="36" t="s">
        <v>2510</v>
      </c>
      <c r="C835" s="36" t="s">
        <v>31</v>
      </c>
      <c r="D835" s="36" t="s">
        <v>34</v>
      </c>
      <c r="E835" s="36" t="s">
        <v>229</v>
      </c>
      <c r="F835" s="37">
        <v>44348</v>
      </c>
      <c r="G835" s="37">
        <v>44440</v>
      </c>
      <c r="H835" s="36" t="s">
        <v>2414</v>
      </c>
      <c r="I835" s="36" t="s">
        <v>2511</v>
      </c>
      <c r="J835" s="53">
        <v>55</v>
      </c>
      <c r="K835" s="53"/>
      <c r="L835" s="53">
        <v>55</v>
      </c>
      <c r="M835" s="53"/>
      <c r="N835" s="53"/>
      <c r="O835" s="53">
        <v>1</v>
      </c>
      <c r="P835" s="36">
        <v>21</v>
      </c>
      <c r="Q835" s="36">
        <v>74</v>
      </c>
      <c r="R835" s="53">
        <v>1</v>
      </c>
      <c r="S835" s="36">
        <v>21</v>
      </c>
      <c r="T835" s="36">
        <v>74</v>
      </c>
      <c r="U835" s="36" t="s">
        <v>2512</v>
      </c>
      <c r="V835" s="42" t="s">
        <v>39</v>
      </c>
      <c r="W835" s="36" t="s">
        <v>54</v>
      </c>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R835" s="203"/>
      <c r="AS835" s="203"/>
      <c r="AT835" s="203"/>
      <c r="AU835" s="203"/>
      <c r="AV835" s="203"/>
      <c r="AW835" s="203"/>
      <c r="AX835" s="203"/>
      <c r="AY835" s="203"/>
      <c r="AZ835" s="203"/>
      <c r="BA835" s="203"/>
      <c r="BB835" s="203"/>
      <c r="BC835" s="203"/>
      <c r="BD835" s="203"/>
      <c r="BE835" s="203"/>
      <c r="BF835" s="203"/>
      <c r="BG835" s="203"/>
      <c r="BH835" s="203"/>
      <c r="BI835" s="203"/>
      <c r="BJ835" s="203"/>
      <c r="BK835" s="203"/>
      <c r="BL835" s="203"/>
      <c r="BM835" s="203"/>
      <c r="BN835" s="203"/>
      <c r="BO835" s="203"/>
      <c r="BP835" s="203"/>
      <c r="BQ835" s="203"/>
      <c r="BR835" s="203"/>
      <c r="BS835" s="203"/>
      <c r="BT835" s="203"/>
      <c r="BU835" s="203"/>
      <c r="BV835" s="203"/>
      <c r="BW835" s="203"/>
      <c r="BX835" s="203"/>
      <c r="BY835" s="203"/>
      <c r="BZ835" s="203"/>
      <c r="CA835" s="203"/>
      <c r="CB835" s="203"/>
      <c r="CC835" s="203"/>
      <c r="CD835" s="203"/>
      <c r="CE835" s="203"/>
      <c r="CF835" s="203"/>
      <c r="CG835" s="203"/>
      <c r="CH835" s="203"/>
      <c r="CI835" s="203"/>
      <c r="CJ835" s="203"/>
      <c r="CK835" s="203"/>
      <c r="CL835" s="203"/>
      <c r="CM835" s="203"/>
      <c r="CN835" s="203"/>
      <c r="CO835" s="203"/>
      <c r="CP835" s="203"/>
      <c r="CQ835" s="203"/>
      <c r="CR835" s="203"/>
      <c r="CS835" s="203"/>
      <c r="CT835" s="203"/>
      <c r="CU835" s="203"/>
      <c r="CV835" s="203"/>
      <c r="CW835" s="203"/>
      <c r="CX835" s="203"/>
      <c r="CY835" s="203"/>
      <c r="CZ835" s="203"/>
      <c r="DA835" s="203"/>
      <c r="DB835" s="203"/>
      <c r="DC835" s="203"/>
      <c r="DD835" s="203"/>
      <c r="DE835" s="203"/>
      <c r="DF835" s="203"/>
      <c r="DG835" s="203"/>
      <c r="DH835" s="203"/>
      <c r="DI835" s="203"/>
      <c r="DJ835" s="203"/>
      <c r="DK835" s="203"/>
      <c r="DL835" s="203"/>
      <c r="DM835" s="203"/>
      <c r="DN835" s="203"/>
      <c r="DO835" s="203"/>
      <c r="DP835" s="203"/>
      <c r="DQ835" s="203"/>
      <c r="DR835" s="203"/>
      <c r="DS835" s="203"/>
      <c r="DT835" s="203"/>
      <c r="DU835" s="203"/>
      <c r="DV835" s="203"/>
      <c r="DW835" s="203"/>
      <c r="DX835" s="203"/>
      <c r="DY835" s="203"/>
      <c r="DZ835" s="203"/>
      <c r="EA835" s="203"/>
      <c r="EB835" s="203"/>
      <c r="EC835" s="203"/>
      <c r="ED835" s="203"/>
      <c r="EE835" s="203"/>
      <c r="EF835" s="203"/>
      <c r="EG835" s="203"/>
      <c r="EH835" s="203"/>
      <c r="EI835" s="203"/>
      <c r="EJ835" s="203"/>
      <c r="EK835" s="203"/>
      <c r="EL835" s="203"/>
      <c r="EM835" s="203"/>
      <c r="EN835" s="203"/>
      <c r="EO835" s="203"/>
      <c r="EP835" s="203"/>
      <c r="EQ835" s="203"/>
      <c r="ER835" s="203"/>
      <c r="ES835" s="203"/>
      <c r="ET835" s="203"/>
      <c r="EU835" s="203"/>
      <c r="EV835" s="203"/>
      <c r="EW835" s="203"/>
      <c r="EX835" s="203"/>
      <c r="EY835" s="203"/>
      <c r="EZ835" s="203"/>
      <c r="FA835" s="203"/>
      <c r="FB835" s="203"/>
      <c r="FC835" s="203"/>
      <c r="FD835" s="203"/>
      <c r="FE835" s="203"/>
      <c r="FF835" s="203"/>
      <c r="FG835" s="203"/>
      <c r="FH835" s="203"/>
      <c r="FI835" s="203"/>
      <c r="FJ835" s="203"/>
      <c r="FK835" s="203"/>
      <c r="FL835" s="203"/>
      <c r="FM835" s="203"/>
      <c r="FN835" s="203"/>
      <c r="FO835" s="203"/>
      <c r="FP835" s="203"/>
      <c r="FQ835" s="203"/>
      <c r="FR835" s="203"/>
      <c r="FS835" s="203"/>
      <c r="FT835" s="203"/>
      <c r="FU835" s="203"/>
      <c r="FV835" s="203"/>
      <c r="FW835" s="203"/>
      <c r="FX835" s="203"/>
      <c r="FY835" s="203"/>
      <c r="FZ835" s="203"/>
      <c r="GA835" s="203"/>
      <c r="GB835" s="203"/>
      <c r="GC835" s="203"/>
      <c r="GD835" s="203"/>
      <c r="GE835" s="203"/>
      <c r="GF835" s="203"/>
      <c r="GG835" s="203"/>
      <c r="GH835" s="203"/>
      <c r="GI835" s="203"/>
      <c r="GJ835" s="203"/>
      <c r="GK835" s="203"/>
      <c r="GL835" s="203"/>
      <c r="GM835" s="203"/>
      <c r="GN835" s="203"/>
      <c r="GO835" s="203"/>
      <c r="GP835" s="203"/>
      <c r="GQ835" s="203"/>
      <c r="GR835" s="203"/>
      <c r="GS835" s="203"/>
      <c r="GT835" s="203"/>
      <c r="GU835" s="203"/>
      <c r="GV835" s="203"/>
      <c r="GW835" s="203"/>
      <c r="GX835" s="203"/>
      <c r="GY835" s="203"/>
      <c r="GZ835" s="203"/>
      <c r="HA835" s="203"/>
      <c r="HB835" s="203"/>
      <c r="HC835" s="203"/>
      <c r="HD835" s="203"/>
      <c r="HE835" s="203"/>
      <c r="HF835" s="203"/>
      <c r="HG835" s="203"/>
      <c r="HH835" s="203"/>
      <c r="HI835" s="203"/>
      <c r="HJ835" s="203"/>
      <c r="HK835" s="203"/>
      <c r="HL835" s="203"/>
      <c r="HM835" s="203"/>
      <c r="HN835" s="203"/>
      <c r="HO835" s="203"/>
      <c r="HP835" s="203"/>
      <c r="HQ835" s="203"/>
      <c r="HR835" s="203"/>
      <c r="HS835" s="203"/>
      <c r="HT835" s="203"/>
      <c r="HU835" s="203"/>
      <c r="HV835" s="203"/>
      <c r="HW835" s="203"/>
      <c r="HX835" s="203"/>
      <c r="HY835" s="203"/>
      <c r="HZ835" s="203"/>
      <c r="IA835" s="203"/>
      <c r="IB835" s="203"/>
      <c r="IC835" s="203"/>
      <c r="ID835" s="203"/>
      <c r="IE835" s="203"/>
      <c r="IF835" s="203"/>
      <c r="IG835" s="203"/>
      <c r="IH835" s="203"/>
      <c r="II835" s="203"/>
      <c r="IJ835" s="203"/>
      <c r="IK835" s="203"/>
      <c r="IL835" s="203"/>
      <c r="IM835" s="203"/>
      <c r="IN835" s="203"/>
      <c r="IO835" s="203"/>
      <c r="IP835" s="203"/>
      <c r="IQ835" s="203"/>
      <c r="IR835" s="203"/>
      <c r="IS835" s="203"/>
      <c r="IT835" s="203"/>
      <c r="IU835" s="203"/>
      <c r="IV835" s="203"/>
      <c r="IW835" s="203"/>
      <c r="IX835" s="203"/>
      <c r="IY835" s="203"/>
      <c r="IZ835" s="203"/>
      <c r="JA835" s="203"/>
      <c r="JB835" s="203"/>
      <c r="JC835" s="203"/>
      <c r="JD835" s="203"/>
      <c r="JE835" s="203"/>
      <c r="JF835" s="203"/>
      <c r="JG835" s="203"/>
      <c r="JH835" s="203"/>
      <c r="JI835" s="203"/>
      <c r="JJ835" s="203"/>
      <c r="JK835" s="203"/>
      <c r="JL835" s="203"/>
      <c r="JM835" s="203"/>
      <c r="JN835" s="203"/>
      <c r="JO835" s="203"/>
      <c r="JP835" s="203"/>
      <c r="JQ835" s="203"/>
      <c r="JR835" s="203"/>
      <c r="JS835" s="203"/>
      <c r="JT835" s="203"/>
      <c r="JU835" s="203"/>
      <c r="JV835" s="203"/>
      <c r="JW835" s="203"/>
      <c r="JX835" s="203"/>
      <c r="JY835" s="203"/>
      <c r="JZ835" s="203"/>
      <c r="KA835" s="203"/>
      <c r="KB835" s="203"/>
      <c r="KC835" s="203"/>
      <c r="KD835" s="203"/>
      <c r="KE835" s="203"/>
      <c r="KF835" s="203"/>
      <c r="KG835" s="203"/>
      <c r="KH835" s="203"/>
      <c r="KI835" s="203"/>
      <c r="KJ835" s="203"/>
      <c r="KK835" s="203"/>
      <c r="KL835" s="203"/>
      <c r="KM835" s="203"/>
      <c r="KN835" s="203"/>
      <c r="KO835" s="203"/>
      <c r="KP835" s="203"/>
      <c r="KQ835" s="203"/>
      <c r="KR835" s="203"/>
      <c r="KS835" s="203"/>
      <c r="KT835" s="203"/>
      <c r="KU835" s="203"/>
      <c r="KV835" s="203"/>
      <c r="KW835" s="203"/>
      <c r="KX835" s="203"/>
      <c r="KY835" s="203"/>
      <c r="KZ835" s="203"/>
      <c r="LA835" s="203"/>
      <c r="LB835" s="203"/>
      <c r="LC835" s="203"/>
      <c r="LD835" s="203"/>
      <c r="LE835" s="203"/>
      <c r="LF835" s="203"/>
      <c r="LG835" s="203"/>
      <c r="LH835" s="203"/>
      <c r="LI835" s="203"/>
      <c r="LJ835" s="203"/>
      <c r="LK835" s="203"/>
      <c r="LL835" s="203"/>
      <c r="LM835" s="203"/>
      <c r="LN835" s="203"/>
      <c r="LO835" s="203"/>
      <c r="LP835" s="203"/>
      <c r="LQ835" s="203"/>
      <c r="LR835" s="203"/>
      <c r="LS835" s="203"/>
      <c r="LT835" s="203"/>
      <c r="LU835" s="203"/>
      <c r="LV835" s="203"/>
      <c r="LW835" s="203"/>
      <c r="LX835" s="203"/>
      <c r="LY835" s="203"/>
      <c r="LZ835" s="203"/>
      <c r="MA835" s="203"/>
      <c r="MB835" s="203"/>
      <c r="MC835" s="203"/>
      <c r="MD835" s="203"/>
      <c r="ME835" s="203"/>
      <c r="MF835" s="203"/>
      <c r="MG835" s="203"/>
      <c r="MH835" s="203"/>
      <c r="MI835" s="203"/>
      <c r="MJ835" s="203"/>
      <c r="MK835" s="203"/>
      <c r="ML835" s="203"/>
      <c r="MM835" s="203"/>
      <c r="MN835" s="203"/>
      <c r="MO835" s="203"/>
      <c r="MP835" s="203"/>
      <c r="MQ835" s="203"/>
      <c r="MR835" s="203"/>
      <c r="MS835" s="203"/>
      <c r="MT835" s="203"/>
      <c r="MU835" s="203"/>
      <c r="MV835" s="203"/>
      <c r="MW835" s="203"/>
      <c r="MX835" s="203"/>
      <c r="MY835" s="203"/>
      <c r="MZ835" s="203"/>
      <c r="NA835" s="203"/>
      <c r="NB835" s="203"/>
      <c r="NC835" s="203"/>
      <c r="ND835" s="203"/>
      <c r="NE835" s="203"/>
      <c r="NF835" s="203"/>
      <c r="NG835" s="203"/>
      <c r="NH835" s="203"/>
      <c r="NI835" s="203"/>
      <c r="NJ835" s="203"/>
      <c r="NK835" s="203"/>
      <c r="NL835" s="203"/>
      <c r="NM835" s="203"/>
      <c r="NN835" s="203"/>
      <c r="NO835" s="203"/>
      <c r="NP835" s="203"/>
      <c r="NQ835" s="203"/>
      <c r="NR835" s="203"/>
      <c r="NS835" s="203"/>
      <c r="NT835" s="203"/>
      <c r="NU835" s="203"/>
      <c r="NV835" s="203"/>
      <c r="NW835" s="203"/>
      <c r="NX835" s="203"/>
      <c r="NY835" s="203"/>
      <c r="NZ835" s="203"/>
      <c r="OA835" s="203"/>
      <c r="OB835" s="203"/>
      <c r="OC835" s="203"/>
      <c r="OD835" s="203"/>
      <c r="OE835" s="203"/>
      <c r="OF835" s="203"/>
      <c r="OG835" s="203"/>
      <c r="OH835" s="203"/>
      <c r="OI835" s="203"/>
      <c r="OJ835" s="203"/>
      <c r="OK835" s="203"/>
      <c r="OL835" s="203"/>
      <c r="OM835" s="203"/>
      <c r="ON835" s="203"/>
      <c r="OO835" s="203"/>
      <c r="OP835" s="203"/>
      <c r="OQ835" s="203"/>
      <c r="OR835" s="203"/>
      <c r="OS835" s="203"/>
      <c r="OT835" s="203"/>
      <c r="OU835" s="203"/>
      <c r="OV835" s="203"/>
      <c r="OW835" s="203"/>
      <c r="OX835" s="203"/>
      <c r="OY835" s="203"/>
      <c r="OZ835" s="203"/>
      <c r="PA835" s="203"/>
      <c r="PB835" s="203"/>
      <c r="PC835" s="203"/>
      <c r="PD835" s="203"/>
      <c r="PE835" s="203"/>
      <c r="PF835" s="203"/>
      <c r="PG835" s="203"/>
      <c r="PH835" s="203"/>
      <c r="PI835" s="203"/>
      <c r="PJ835" s="203"/>
      <c r="PK835" s="203"/>
      <c r="PL835" s="203"/>
      <c r="PM835" s="203"/>
      <c r="PN835" s="203"/>
      <c r="PO835" s="203"/>
      <c r="PP835" s="203"/>
      <c r="PQ835" s="203"/>
      <c r="PR835" s="203"/>
      <c r="PS835" s="203"/>
      <c r="PT835" s="203"/>
      <c r="PU835" s="203"/>
      <c r="PV835" s="203"/>
      <c r="PW835" s="203"/>
      <c r="PX835" s="203"/>
      <c r="PY835" s="203"/>
      <c r="PZ835" s="203"/>
      <c r="QA835" s="203"/>
      <c r="QB835" s="203"/>
      <c r="QC835" s="203"/>
      <c r="QD835" s="203"/>
      <c r="QE835" s="203"/>
      <c r="QF835" s="203"/>
      <c r="QG835" s="203"/>
      <c r="QH835" s="203"/>
      <c r="QI835" s="203"/>
      <c r="QJ835" s="203"/>
      <c r="QK835" s="203"/>
      <c r="QL835" s="203"/>
      <c r="QM835" s="203"/>
      <c r="QN835" s="203"/>
      <c r="QO835" s="203"/>
      <c r="QP835" s="203"/>
      <c r="QQ835" s="203"/>
      <c r="QR835" s="203"/>
      <c r="QS835" s="203"/>
      <c r="QT835" s="203"/>
      <c r="QU835" s="203"/>
      <c r="QV835" s="203"/>
      <c r="QW835" s="203"/>
      <c r="QX835" s="203"/>
      <c r="QY835" s="203"/>
      <c r="QZ835" s="203"/>
      <c r="RA835" s="203"/>
      <c r="RB835" s="203"/>
      <c r="RC835" s="203"/>
      <c r="RD835" s="203"/>
      <c r="RE835" s="203"/>
      <c r="RF835" s="203"/>
      <c r="RG835" s="203"/>
      <c r="RH835" s="203"/>
      <c r="RI835" s="203"/>
      <c r="RJ835" s="203"/>
      <c r="RK835" s="203"/>
      <c r="RL835" s="203"/>
      <c r="RM835" s="203"/>
      <c r="RN835" s="203"/>
      <c r="RO835" s="203"/>
      <c r="RP835" s="203"/>
      <c r="RQ835" s="203"/>
      <c r="RR835" s="203"/>
      <c r="RS835" s="203"/>
      <c r="RT835" s="203"/>
      <c r="RU835" s="203"/>
      <c r="RV835" s="203"/>
      <c r="RW835" s="203"/>
      <c r="RX835" s="203"/>
      <c r="RY835" s="203"/>
      <c r="RZ835" s="203"/>
      <c r="SA835" s="203"/>
      <c r="SB835" s="203"/>
      <c r="SC835" s="203"/>
      <c r="SD835" s="203"/>
      <c r="SE835" s="203"/>
      <c r="SF835" s="203"/>
      <c r="SG835" s="203"/>
      <c r="SH835" s="203"/>
      <c r="SI835" s="203"/>
      <c r="SJ835" s="203"/>
      <c r="SK835" s="203"/>
      <c r="SL835" s="203"/>
      <c r="SM835" s="203"/>
      <c r="SN835" s="203"/>
      <c r="SO835" s="203"/>
      <c r="SP835" s="203"/>
      <c r="SQ835" s="203"/>
      <c r="SR835" s="203"/>
      <c r="SS835" s="203"/>
      <c r="ST835" s="203"/>
      <c r="SU835" s="203"/>
      <c r="SV835" s="203"/>
      <c r="SW835" s="203"/>
      <c r="SX835" s="203"/>
      <c r="SY835" s="203"/>
      <c r="SZ835" s="203"/>
      <c r="TA835" s="203"/>
      <c r="TB835" s="203"/>
      <c r="TC835" s="203"/>
      <c r="TD835" s="203"/>
      <c r="TE835" s="203"/>
      <c r="TF835" s="203"/>
      <c r="TG835" s="203"/>
      <c r="TH835" s="203"/>
      <c r="TI835" s="203"/>
      <c r="TJ835" s="203"/>
      <c r="TK835" s="203"/>
      <c r="TL835" s="203"/>
      <c r="TM835" s="203"/>
      <c r="TN835" s="203"/>
      <c r="TO835" s="203"/>
      <c r="TP835" s="203"/>
      <c r="TQ835" s="203"/>
      <c r="TR835" s="203"/>
      <c r="TS835" s="203"/>
      <c r="TT835" s="203"/>
      <c r="TU835" s="203"/>
      <c r="TV835" s="203"/>
      <c r="TW835" s="203"/>
      <c r="TX835" s="203"/>
      <c r="TY835" s="203"/>
      <c r="TZ835" s="203"/>
      <c r="UA835" s="203"/>
      <c r="UB835" s="203"/>
      <c r="UC835" s="203"/>
      <c r="UD835" s="203"/>
      <c r="UE835" s="203"/>
      <c r="UF835" s="203"/>
      <c r="UG835" s="203"/>
      <c r="UH835" s="203"/>
      <c r="UI835" s="203"/>
      <c r="UJ835" s="203"/>
      <c r="UK835" s="203"/>
      <c r="UL835" s="203"/>
      <c r="UM835" s="203"/>
      <c r="UN835" s="203"/>
      <c r="UO835" s="203"/>
      <c r="UP835" s="203"/>
      <c r="UQ835" s="203"/>
      <c r="UR835" s="203"/>
      <c r="US835" s="203"/>
      <c r="UT835" s="203"/>
      <c r="UU835" s="203"/>
      <c r="UV835" s="203"/>
      <c r="UW835" s="203"/>
      <c r="UX835" s="203"/>
      <c r="UY835" s="203"/>
      <c r="UZ835" s="203"/>
      <c r="VA835" s="203"/>
      <c r="VB835" s="203"/>
      <c r="VC835" s="203"/>
      <c r="VD835" s="203"/>
      <c r="VE835" s="203"/>
      <c r="VF835" s="203"/>
      <c r="VG835" s="203"/>
      <c r="VH835" s="203"/>
      <c r="VI835" s="203"/>
      <c r="VJ835" s="203"/>
      <c r="VK835" s="203"/>
      <c r="VL835" s="203"/>
      <c r="VM835" s="203"/>
      <c r="VN835" s="203"/>
      <c r="VO835" s="203"/>
      <c r="VP835" s="203"/>
      <c r="VQ835" s="203"/>
      <c r="VR835" s="203"/>
      <c r="VS835" s="203"/>
      <c r="VT835" s="203"/>
      <c r="VU835" s="203"/>
      <c r="VV835" s="203"/>
      <c r="VW835" s="203"/>
      <c r="VX835" s="203"/>
      <c r="VY835" s="203"/>
      <c r="VZ835" s="203"/>
      <c r="WA835" s="203"/>
      <c r="WB835" s="203"/>
      <c r="WC835" s="203"/>
      <c r="WD835" s="203"/>
      <c r="WE835" s="203"/>
      <c r="WF835" s="203"/>
      <c r="WG835" s="203"/>
      <c r="WH835" s="203"/>
      <c r="WI835" s="203"/>
      <c r="WJ835" s="203"/>
      <c r="WK835" s="203"/>
      <c r="WL835" s="203"/>
      <c r="WM835" s="203"/>
      <c r="WN835" s="203"/>
      <c r="WO835" s="203"/>
      <c r="WP835" s="203"/>
      <c r="WQ835" s="203"/>
      <c r="WR835" s="203"/>
      <c r="WS835" s="203"/>
      <c r="WT835" s="203"/>
      <c r="WU835" s="203"/>
      <c r="WV835" s="203"/>
      <c r="WW835" s="203"/>
      <c r="WX835" s="203"/>
      <c r="WY835" s="203"/>
      <c r="WZ835" s="203"/>
      <c r="XA835" s="203"/>
      <c r="XB835" s="203"/>
      <c r="XC835" s="203"/>
      <c r="XD835" s="203"/>
      <c r="XE835" s="203"/>
      <c r="XF835" s="203"/>
      <c r="XG835" s="203"/>
      <c r="XH835" s="203"/>
      <c r="XI835" s="203"/>
      <c r="XJ835" s="203"/>
      <c r="XK835" s="203"/>
      <c r="XL835" s="203"/>
      <c r="XM835" s="203"/>
      <c r="XN835" s="203"/>
      <c r="XO835" s="203"/>
      <c r="XP835" s="203"/>
      <c r="XQ835" s="203"/>
      <c r="XR835" s="203"/>
      <c r="XS835" s="203"/>
      <c r="XT835" s="203"/>
      <c r="XU835" s="203"/>
      <c r="XV835" s="203"/>
      <c r="XW835" s="203"/>
      <c r="XX835" s="203"/>
      <c r="XY835" s="203"/>
      <c r="XZ835" s="203"/>
      <c r="YA835" s="203"/>
      <c r="YB835" s="203"/>
      <c r="YC835" s="203"/>
      <c r="YD835" s="203"/>
      <c r="YE835" s="203"/>
      <c r="YF835" s="203"/>
      <c r="YG835" s="203"/>
      <c r="YH835" s="203"/>
      <c r="YI835" s="203"/>
      <c r="YJ835" s="203"/>
      <c r="YK835" s="203"/>
      <c r="YL835" s="203"/>
      <c r="YM835" s="203"/>
      <c r="YN835" s="203"/>
      <c r="YO835" s="203"/>
      <c r="YP835" s="203"/>
      <c r="YQ835" s="203"/>
      <c r="YR835" s="203"/>
      <c r="YS835" s="203"/>
      <c r="YT835" s="203"/>
      <c r="YU835" s="203"/>
      <c r="YV835" s="203"/>
      <c r="YW835" s="203"/>
      <c r="YX835" s="203"/>
      <c r="YY835" s="203"/>
      <c r="YZ835" s="203"/>
      <c r="ZA835" s="203"/>
      <c r="ZB835" s="203"/>
      <c r="ZC835" s="203"/>
      <c r="ZD835" s="203"/>
      <c r="ZE835" s="203"/>
      <c r="ZF835" s="203"/>
      <c r="ZG835" s="203"/>
      <c r="ZH835" s="203"/>
      <c r="ZI835" s="203"/>
      <c r="ZJ835" s="203"/>
      <c r="ZK835" s="203"/>
      <c r="ZL835" s="203"/>
      <c r="ZM835" s="203"/>
      <c r="ZN835" s="203"/>
      <c r="ZO835" s="203"/>
      <c r="ZP835" s="203"/>
      <c r="ZQ835" s="203"/>
      <c r="ZR835" s="203"/>
      <c r="ZS835" s="203"/>
      <c r="ZT835" s="203"/>
      <c r="ZU835" s="203"/>
      <c r="ZV835" s="203"/>
      <c r="ZW835" s="203"/>
      <c r="ZX835" s="203"/>
      <c r="ZY835" s="203"/>
      <c r="ZZ835" s="203"/>
      <c r="AAA835" s="203"/>
      <c r="AAB835" s="203"/>
      <c r="AAC835" s="203"/>
      <c r="AAD835" s="203"/>
      <c r="AAE835" s="203"/>
      <c r="AAF835" s="203"/>
      <c r="AAG835" s="203"/>
      <c r="AAH835" s="203"/>
      <c r="AAI835" s="203"/>
      <c r="AAJ835" s="203"/>
      <c r="AAK835" s="203"/>
      <c r="AAL835" s="203"/>
      <c r="AAM835" s="203"/>
      <c r="AAN835" s="203"/>
      <c r="AAO835" s="203"/>
      <c r="AAP835" s="203"/>
      <c r="AAQ835" s="203"/>
      <c r="AAR835" s="203"/>
      <c r="AAS835" s="203"/>
      <c r="AAT835" s="203"/>
      <c r="AAU835" s="203"/>
      <c r="AAV835" s="203"/>
      <c r="AAW835" s="203"/>
      <c r="AAX835" s="203"/>
      <c r="AAY835" s="203"/>
      <c r="AAZ835" s="203"/>
      <c r="ABA835" s="203"/>
      <c r="ABB835" s="203"/>
      <c r="ABC835" s="203"/>
      <c r="ABD835" s="203"/>
      <c r="ABE835" s="203"/>
      <c r="ABF835" s="203"/>
      <c r="ABG835" s="203"/>
      <c r="ABH835" s="203"/>
      <c r="ABI835" s="203"/>
      <c r="ABJ835" s="203"/>
      <c r="ABK835" s="203"/>
      <c r="ABL835" s="203"/>
      <c r="ABM835" s="203"/>
      <c r="ABN835" s="203"/>
      <c r="ABO835" s="203"/>
      <c r="ABP835" s="203"/>
      <c r="ABQ835" s="203"/>
      <c r="ABR835" s="203"/>
      <c r="ABS835" s="203"/>
      <c r="ABT835" s="203"/>
      <c r="ABU835" s="203"/>
      <c r="ABV835" s="203"/>
      <c r="ABW835" s="203"/>
      <c r="ABX835" s="203"/>
      <c r="ABY835" s="203"/>
      <c r="ABZ835" s="203"/>
      <c r="ACA835" s="203"/>
      <c r="ACB835" s="203"/>
      <c r="ACC835" s="203"/>
      <c r="ACD835" s="203"/>
      <c r="ACE835" s="203"/>
      <c r="ACF835" s="203"/>
      <c r="ACG835" s="203"/>
      <c r="ACH835" s="203"/>
      <c r="ACI835" s="203"/>
      <c r="ACJ835" s="203"/>
      <c r="ACK835" s="203"/>
      <c r="ACL835" s="203"/>
      <c r="ACM835" s="203"/>
      <c r="ACN835" s="203"/>
      <c r="ACO835" s="203"/>
      <c r="ACP835" s="203"/>
      <c r="ACQ835" s="203"/>
      <c r="ACR835" s="203"/>
      <c r="ACS835" s="203"/>
      <c r="ACT835" s="203"/>
      <c r="ACU835" s="203"/>
      <c r="ACV835" s="203"/>
      <c r="ACW835" s="203"/>
      <c r="ACX835" s="203"/>
      <c r="ACY835" s="203"/>
      <c r="ACZ835" s="203"/>
      <c r="ADA835" s="203"/>
      <c r="ADB835" s="203"/>
      <c r="ADC835" s="203"/>
      <c r="ADD835" s="203"/>
      <c r="ADE835" s="203"/>
      <c r="ADF835" s="203"/>
      <c r="ADG835" s="203"/>
      <c r="ADH835" s="203"/>
      <c r="ADI835" s="203"/>
      <c r="ADJ835" s="203"/>
      <c r="ADK835" s="203"/>
      <c r="ADL835" s="203"/>
      <c r="ADM835" s="203"/>
      <c r="ADN835" s="203"/>
      <c r="ADO835" s="203"/>
      <c r="ADP835" s="203"/>
      <c r="ADQ835" s="203"/>
      <c r="ADR835" s="203"/>
      <c r="ADS835" s="203"/>
      <c r="ADT835" s="203"/>
      <c r="ADU835" s="203"/>
      <c r="ADV835" s="203"/>
      <c r="ADW835" s="203"/>
      <c r="ADX835" s="203"/>
      <c r="ADY835" s="203"/>
      <c r="ADZ835" s="203"/>
      <c r="AEA835" s="203"/>
      <c r="AEB835" s="203"/>
      <c r="AEC835" s="203"/>
      <c r="AED835" s="203"/>
      <c r="AEE835" s="203"/>
      <c r="AEF835" s="203"/>
      <c r="AEG835" s="203"/>
      <c r="AEH835" s="203"/>
      <c r="AEI835" s="203"/>
      <c r="AEJ835" s="203"/>
      <c r="AEK835" s="203"/>
      <c r="AEL835" s="203"/>
      <c r="AEM835" s="203"/>
      <c r="AEN835" s="203"/>
      <c r="AEO835" s="203"/>
      <c r="AEP835" s="203"/>
      <c r="AEQ835" s="203"/>
      <c r="AER835" s="203"/>
      <c r="AES835" s="203"/>
      <c r="AET835" s="203"/>
      <c r="AEU835" s="203"/>
      <c r="AEV835" s="203"/>
      <c r="AEW835" s="203"/>
      <c r="AEX835" s="203"/>
      <c r="AEY835" s="203"/>
      <c r="AEZ835" s="203"/>
      <c r="AFA835" s="203"/>
      <c r="AFB835" s="203"/>
      <c r="AFC835" s="203"/>
      <c r="AFD835" s="203"/>
      <c r="AFE835" s="203"/>
      <c r="AFF835" s="203"/>
      <c r="AFG835" s="203"/>
      <c r="AFH835" s="203"/>
      <c r="AFI835" s="203"/>
      <c r="AFJ835" s="203"/>
      <c r="AFK835" s="203"/>
      <c r="AFL835" s="203"/>
      <c r="AFM835" s="203"/>
      <c r="AFN835" s="203"/>
      <c r="AFO835" s="203"/>
      <c r="AFP835" s="203"/>
      <c r="AFQ835" s="203"/>
      <c r="AFR835" s="203"/>
      <c r="AFS835" s="203"/>
      <c r="AFT835" s="203"/>
      <c r="AFU835" s="203"/>
      <c r="AFV835" s="203"/>
      <c r="AFW835" s="203"/>
      <c r="AFX835" s="203"/>
      <c r="AFY835" s="203"/>
      <c r="AFZ835" s="203"/>
      <c r="AGA835" s="203"/>
      <c r="AGB835" s="203"/>
      <c r="AGC835" s="203"/>
      <c r="AGD835" s="203"/>
      <c r="AGE835" s="203"/>
      <c r="AGF835" s="203"/>
      <c r="AGG835" s="203"/>
      <c r="AGH835" s="203"/>
      <c r="AGI835" s="203"/>
      <c r="AGJ835" s="203"/>
      <c r="AGK835" s="203"/>
      <c r="AGL835" s="203"/>
      <c r="AGM835" s="203"/>
      <c r="AGN835" s="203"/>
      <c r="AGO835" s="203"/>
      <c r="AGP835" s="203"/>
      <c r="AGQ835" s="203"/>
      <c r="AGR835" s="203"/>
      <c r="AGS835" s="203"/>
      <c r="AGT835" s="203"/>
      <c r="AGU835" s="203"/>
      <c r="AGV835" s="203"/>
      <c r="AGW835" s="203"/>
      <c r="AGX835" s="203"/>
      <c r="AGY835" s="203"/>
      <c r="AGZ835" s="203"/>
      <c r="AHA835" s="203"/>
      <c r="AHB835" s="203"/>
      <c r="AHC835" s="203"/>
      <c r="AHD835" s="203"/>
      <c r="AHE835" s="203"/>
      <c r="AHF835" s="203"/>
      <c r="AHG835" s="203"/>
      <c r="AHH835" s="203"/>
      <c r="AHI835" s="203"/>
      <c r="AHJ835" s="203"/>
      <c r="AHK835" s="203"/>
      <c r="AHL835" s="203"/>
      <c r="AHM835" s="203"/>
      <c r="AHN835" s="203"/>
      <c r="AHO835" s="203"/>
      <c r="AHP835" s="203"/>
      <c r="AHQ835" s="203"/>
      <c r="AHR835" s="203"/>
      <c r="AHS835" s="203"/>
      <c r="AHT835" s="203"/>
      <c r="AHU835" s="203"/>
      <c r="AHV835" s="203"/>
      <c r="AHW835" s="203"/>
      <c r="AHX835" s="203"/>
      <c r="AHY835" s="203"/>
      <c r="AHZ835" s="203"/>
      <c r="AIA835" s="203"/>
      <c r="AIB835" s="203"/>
      <c r="AIC835" s="203"/>
      <c r="AID835" s="203"/>
      <c r="AIE835" s="203"/>
      <c r="AIF835" s="203"/>
      <c r="AIG835" s="203"/>
      <c r="AIH835" s="203"/>
      <c r="AII835" s="203"/>
      <c r="AIJ835" s="203"/>
      <c r="AIK835" s="203"/>
      <c r="AIL835" s="203"/>
      <c r="AIM835" s="203"/>
      <c r="AIN835" s="203"/>
      <c r="AIO835" s="203"/>
      <c r="AIP835" s="203"/>
      <c r="AIQ835" s="203"/>
      <c r="AIR835" s="203"/>
      <c r="AIS835" s="203"/>
      <c r="AIT835" s="203"/>
      <c r="AIU835" s="203"/>
      <c r="AIV835" s="203"/>
      <c r="AIW835" s="203"/>
      <c r="AIX835" s="203"/>
      <c r="AIY835" s="203"/>
      <c r="AIZ835" s="203"/>
      <c r="AJA835" s="203"/>
      <c r="AJB835" s="203"/>
      <c r="AJC835" s="203"/>
      <c r="AJD835" s="203"/>
      <c r="AJE835" s="203"/>
      <c r="AJF835" s="203"/>
      <c r="AJG835" s="203"/>
      <c r="AJH835" s="203"/>
      <c r="AJI835" s="203"/>
      <c r="AJJ835" s="203"/>
      <c r="AJK835" s="203"/>
      <c r="AJL835" s="203"/>
      <c r="AJM835" s="203"/>
      <c r="AJN835" s="203"/>
      <c r="AJO835" s="203"/>
      <c r="AJP835" s="203"/>
      <c r="AJQ835" s="203"/>
      <c r="AJR835" s="203"/>
      <c r="AJS835" s="203"/>
      <c r="AJT835" s="203"/>
      <c r="AJU835" s="203"/>
      <c r="AJV835" s="203"/>
      <c r="AJW835" s="203"/>
      <c r="AJX835" s="203"/>
      <c r="AJY835" s="203"/>
      <c r="AJZ835" s="203"/>
      <c r="AKA835" s="203"/>
      <c r="AKB835" s="203"/>
      <c r="AKC835" s="203"/>
      <c r="AKD835" s="203"/>
      <c r="AKE835" s="203"/>
      <c r="AKF835" s="203"/>
      <c r="AKG835" s="203"/>
      <c r="AKH835" s="203"/>
      <c r="AKI835" s="203"/>
      <c r="AKJ835" s="203"/>
      <c r="AKK835" s="203"/>
      <c r="AKL835" s="203"/>
      <c r="AKM835" s="203"/>
      <c r="AKN835" s="203"/>
      <c r="AKO835" s="203"/>
      <c r="AKP835" s="203"/>
      <c r="AKQ835" s="203"/>
      <c r="AKR835" s="203"/>
      <c r="AKS835" s="203"/>
      <c r="AKT835" s="203"/>
      <c r="AKU835" s="203"/>
      <c r="AKV835" s="203"/>
      <c r="AKW835" s="203"/>
      <c r="AKX835" s="203"/>
      <c r="AKY835" s="203"/>
      <c r="AKZ835" s="203"/>
      <c r="ALA835" s="203"/>
      <c r="ALB835" s="203"/>
      <c r="ALC835" s="203"/>
      <c r="ALD835" s="203"/>
      <c r="ALE835" s="203"/>
      <c r="ALF835" s="203"/>
      <c r="ALG835" s="203"/>
      <c r="ALH835" s="203"/>
      <c r="ALI835" s="203"/>
      <c r="ALJ835" s="203"/>
      <c r="ALK835" s="203"/>
      <c r="ALL835" s="203"/>
      <c r="ALM835" s="203"/>
      <c r="ALN835" s="203"/>
      <c r="ALO835" s="203"/>
      <c r="ALP835" s="203"/>
      <c r="ALQ835" s="203"/>
      <c r="ALR835" s="203"/>
      <c r="ALS835" s="203"/>
      <c r="ALT835" s="203"/>
      <c r="ALU835" s="203"/>
      <c r="ALV835" s="203"/>
      <c r="ALW835" s="203"/>
      <c r="ALX835" s="203"/>
      <c r="ALY835" s="203"/>
      <c r="ALZ835" s="203"/>
      <c r="AMA835" s="203"/>
      <c r="AMB835" s="203"/>
      <c r="AMC835" s="203"/>
      <c r="AMD835" s="203"/>
      <c r="AME835" s="203"/>
      <c r="AMF835" s="203"/>
      <c r="AMG835" s="203"/>
      <c r="AMH835" s="203"/>
      <c r="AMI835" s="203"/>
      <c r="AMJ835" s="203"/>
      <c r="AMK835" s="203"/>
      <c r="AML835" s="203"/>
      <c r="AMM835" s="203"/>
      <c r="AMN835" s="203"/>
      <c r="AMO835" s="203"/>
      <c r="AMP835" s="203"/>
      <c r="AMQ835" s="203"/>
      <c r="AMR835" s="203"/>
      <c r="AMS835" s="203"/>
      <c r="AMT835" s="203"/>
      <c r="AMU835" s="203"/>
      <c r="AMV835" s="203"/>
      <c r="AMW835" s="203"/>
      <c r="AMX835" s="203"/>
      <c r="AMY835" s="203"/>
      <c r="AMZ835" s="203"/>
      <c r="ANA835" s="203"/>
      <c r="ANB835" s="203"/>
      <c r="ANC835" s="203"/>
      <c r="AND835" s="203"/>
      <c r="ANE835" s="203"/>
      <c r="ANF835" s="203"/>
      <c r="ANG835" s="203"/>
      <c r="ANH835" s="203"/>
      <c r="ANI835" s="203"/>
      <c r="ANJ835" s="203"/>
      <c r="ANK835" s="203"/>
      <c r="ANL835" s="203"/>
      <c r="ANM835" s="203"/>
      <c r="ANN835" s="203"/>
      <c r="ANO835" s="203"/>
      <c r="ANP835" s="203"/>
      <c r="ANQ835" s="203"/>
      <c r="ANR835" s="203"/>
      <c r="ANS835" s="203"/>
      <c r="ANT835" s="203"/>
      <c r="ANU835" s="203"/>
      <c r="ANV835" s="203"/>
      <c r="ANW835" s="203"/>
      <c r="ANX835" s="203"/>
      <c r="ANY835" s="203"/>
      <c r="ANZ835" s="203"/>
      <c r="AOA835" s="203"/>
      <c r="AOB835" s="203"/>
      <c r="AOC835" s="203"/>
      <c r="AOD835" s="203"/>
      <c r="AOE835" s="203"/>
      <c r="AOF835" s="203"/>
      <c r="AOG835" s="203"/>
      <c r="AOH835" s="203"/>
      <c r="AOI835" s="203"/>
      <c r="AOJ835" s="203"/>
      <c r="AOK835" s="203"/>
      <c r="AOL835" s="203"/>
      <c r="AOM835" s="203"/>
      <c r="AON835" s="203"/>
      <c r="AOO835" s="203"/>
      <c r="AOP835" s="203"/>
      <c r="AOQ835" s="203"/>
      <c r="AOR835" s="203"/>
      <c r="AOS835" s="203"/>
      <c r="AOT835" s="203"/>
      <c r="AOU835" s="203"/>
      <c r="AOV835" s="203"/>
      <c r="AOW835" s="203"/>
      <c r="AOX835" s="203"/>
      <c r="AOY835" s="203"/>
      <c r="AOZ835" s="203"/>
      <c r="APA835" s="203"/>
      <c r="APB835" s="203"/>
      <c r="APC835" s="203"/>
      <c r="APD835" s="203"/>
      <c r="APE835" s="203"/>
      <c r="APF835" s="203"/>
      <c r="APG835" s="203"/>
      <c r="APH835" s="203"/>
      <c r="API835" s="203"/>
      <c r="APJ835" s="203"/>
      <c r="APK835" s="203"/>
      <c r="APL835" s="203"/>
      <c r="APM835" s="203"/>
      <c r="APN835" s="203"/>
      <c r="APO835" s="203"/>
      <c r="APP835" s="203"/>
      <c r="APQ835" s="203"/>
      <c r="APR835" s="203"/>
      <c r="APS835" s="203"/>
      <c r="APT835" s="203"/>
      <c r="APU835" s="203"/>
      <c r="APV835" s="203"/>
      <c r="APW835" s="203"/>
      <c r="APX835" s="203"/>
      <c r="APY835" s="203"/>
      <c r="APZ835" s="203"/>
      <c r="AQA835" s="203"/>
      <c r="AQB835" s="203"/>
      <c r="AQC835" s="203"/>
      <c r="AQD835" s="203"/>
      <c r="AQE835" s="203"/>
      <c r="AQF835" s="203"/>
      <c r="AQG835" s="203"/>
      <c r="AQH835" s="203"/>
      <c r="AQI835" s="203"/>
      <c r="AQJ835" s="203"/>
      <c r="AQK835" s="203"/>
      <c r="AQL835" s="203"/>
      <c r="AQM835" s="203"/>
      <c r="AQN835" s="203"/>
      <c r="AQO835" s="203"/>
      <c r="AQP835" s="203"/>
      <c r="AQQ835" s="203"/>
      <c r="AQR835" s="203"/>
      <c r="AQS835" s="203"/>
      <c r="AQT835" s="203"/>
      <c r="AQU835" s="203"/>
      <c r="AQV835" s="203"/>
      <c r="AQW835" s="203"/>
      <c r="AQX835" s="203"/>
      <c r="AQY835" s="203"/>
      <c r="AQZ835" s="203"/>
      <c r="ARA835" s="203"/>
      <c r="ARB835" s="203"/>
      <c r="ARC835" s="203"/>
      <c r="ARD835" s="203"/>
      <c r="ARE835" s="203"/>
      <c r="ARF835" s="203"/>
      <c r="ARG835" s="203"/>
      <c r="ARH835" s="203"/>
      <c r="ARI835" s="203"/>
      <c r="ARJ835" s="203"/>
      <c r="ARK835" s="203"/>
      <c r="ARL835" s="203"/>
      <c r="ARM835" s="203"/>
      <c r="ARN835" s="203"/>
      <c r="ARO835" s="203"/>
      <c r="ARP835" s="203"/>
      <c r="ARQ835" s="203"/>
      <c r="ARR835" s="203"/>
      <c r="ARS835" s="203"/>
      <c r="ART835" s="203"/>
      <c r="ARU835" s="203"/>
      <c r="ARV835" s="203"/>
      <c r="ARW835" s="203"/>
      <c r="ARX835" s="203"/>
      <c r="ARY835" s="203"/>
      <c r="ARZ835" s="203"/>
      <c r="ASA835" s="203"/>
      <c r="ASB835" s="203"/>
      <c r="ASC835" s="203"/>
      <c r="ASD835" s="203"/>
      <c r="ASE835" s="203"/>
      <c r="ASF835" s="203"/>
      <c r="ASG835" s="203"/>
      <c r="ASH835" s="203"/>
      <c r="ASI835" s="203"/>
      <c r="ASJ835" s="203"/>
      <c r="ASK835" s="203"/>
      <c r="ASL835" s="203"/>
      <c r="ASM835" s="203"/>
      <c r="ASN835" s="203"/>
      <c r="ASO835" s="203"/>
      <c r="ASP835" s="203"/>
      <c r="ASQ835" s="203"/>
      <c r="ASR835" s="203"/>
      <c r="ASS835" s="203"/>
      <c r="AST835" s="203"/>
      <c r="ASU835" s="203"/>
      <c r="ASV835" s="203"/>
      <c r="ASW835" s="203"/>
      <c r="ASX835" s="203"/>
      <c r="ASY835" s="203"/>
      <c r="ASZ835" s="203"/>
      <c r="ATA835" s="203"/>
      <c r="ATB835" s="203"/>
      <c r="ATC835" s="203"/>
      <c r="ATD835" s="203"/>
      <c r="ATE835" s="203"/>
      <c r="ATF835" s="203"/>
      <c r="ATG835" s="203"/>
      <c r="ATH835" s="203"/>
      <c r="ATI835" s="203"/>
      <c r="ATJ835" s="203"/>
      <c r="ATK835" s="203"/>
      <c r="ATL835" s="203"/>
      <c r="ATM835" s="203"/>
      <c r="ATN835" s="203"/>
      <c r="ATO835" s="203"/>
      <c r="ATP835" s="203"/>
      <c r="ATQ835" s="203"/>
      <c r="ATR835" s="203"/>
      <c r="ATS835" s="203"/>
      <c r="ATT835" s="203"/>
      <c r="ATU835" s="203"/>
      <c r="ATV835" s="203"/>
      <c r="ATW835" s="203"/>
      <c r="ATX835" s="203"/>
      <c r="ATY835" s="203"/>
      <c r="ATZ835" s="203"/>
      <c r="AUA835" s="203"/>
      <c r="AUB835" s="203"/>
      <c r="AUC835" s="203"/>
      <c r="AUD835" s="203"/>
      <c r="AUE835" s="203"/>
      <c r="AUF835" s="203"/>
      <c r="AUG835" s="203"/>
      <c r="AUH835" s="203"/>
      <c r="AUI835" s="203"/>
      <c r="AUJ835" s="203"/>
      <c r="AUK835" s="203"/>
      <c r="AUL835" s="203"/>
      <c r="AUM835" s="203"/>
      <c r="AUN835" s="203"/>
      <c r="AUO835" s="203"/>
      <c r="AUP835" s="203"/>
      <c r="AUQ835" s="203"/>
      <c r="AUR835" s="203"/>
      <c r="AUS835" s="203"/>
      <c r="AUT835" s="203"/>
      <c r="AUU835" s="203"/>
      <c r="AUV835" s="203"/>
      <c r="AUW835" s="203"/>
      <c r="AUX835" s="203"/>
      <c r="AUY835" s="203"/>
      <c r="AUZ835" s="203"/>
      <c r="AVA835" s="203"/>
      <c r="AVB835" s="203"/>
      <c r="AVC835" s="203"/>
      <c r="AVD835" s="203"/>
      <c r="AVE835" s="203"/>
      <c r="AVF835" s="203"/>
      <c r="AVG835" s="203"/>
      <c r="AVH835" s="203"/>
      <c r="AVI835" s="203"/>
      <c r="AVJ835" s="203"/>
      <c r="AVK835" s="203"/>
      <c r="AVL835" s="203"/>
      <c r="AVM835" s="203"/>
      <c r="AVN835" s="203"/>
      <c r="AVO835" s="203"/>
      <c r="AVP835" s="203"/>
      <c r="AVQ835" s="203"/>
      <c r="AVR835" s="203"/>
      <c r="AVS835" s="203"/>
      <c r="AVT835" s="203"/>
      <c r="AVU835" s="203"/>
      <c r="AVV835" s="203"/>
      <c r="AVW835" s="203"/>
      <c r="AVX835" s="203"/>
      <c r="AVY835" s="203"/>
      <c r="AVZ835" s="203"/>
      <c r="AWA835" s="203"/>
      <c r="AWB835" s="203"/>
      <c r="AWC835" s="203"/>
      <c r="AWD835" s="203"/>
      <c r="AWE835" s="203"/>
      <c r="AWF835" s="203"/>
      <c r="AWG835" s="203"/>
      <c r="AWH835" s="203"/>
      <c r="AWI835" s="203"/>
      <c r="AWJ835" s="203"/>
      <c r="AWK835" s="203"/>
      <c r="AWL835" s="203"/>
      <c r="AWM835" s="203"/>
      <c r="AWN835" s="203"/>
      <c r="AWO835" s="203"/>
      <c r="AWP835" s="203"/>
      <c r="AWQ835" s="203"/>
      <c r="AWR835" s="203"/>
      <c r="AWS835" s="203"/>
      <c r="AWT835" s="203"/>
      <c r="AWU835" s="203"/>
      <c r="AWV835" s="203"/>
      <c r="AWW835" s="203"/>
      <c r="AWX835" s="203"/>
      <c r="AWY835" s="203"/>
      <c r="AWZ835" s="203"/>
      <c r="AXA835" s="203"/>
      <c r="AXB835" s="203"/>
      <c r="AXC835" s="203"/>
      <c r="AXD835" s="203"/>
      <c r="AXE835" s="203"/>
      <c r="AXF835" s="203"/>
      <c r="AXG835" s="203"/>
      <c r="AXH835" s="203"/>
      <c r="AXI835" s="203"/>
      <c r="AXJ835" s="203"/>
      <c r="AXK835" s="203"/>
      <c r="AXL835" s="203"/>
      <c r="AXM835" s="203"/>
      <c r="AXN835" s="203"/>
      <c r="AXO835" s="203"/>
      <c r="AXP835" s="203"/>
      <c r="AXQ835" s="203"/>
      <c r="AXR835" s="203"/>
      <c r="AXS835" s="203"/>
      <c r="AXT835" s="203"/>
      <c r="AXU835" s="203"/>
      <c r="AXV835" s="203"/>
      <c r="AXW835" s="203"/>
      <c r="AXX835" s="203"/>
      <c r="AXY835" s="203"/>
      <c r="AXZ835" s="203"/>
      <c r="AYA835" s="203"/>
      <c r="AYB835" s="203"/>
      <c r="AYC835" s="203"/>
      <c r="AYD835" s="203"/>
      <c r="AYE835" s="203"/>
      <c r="AYF835" s="203"/>
      <c r="AYG835" s="203"/>
      <c r="AYH835" s="203"/>
      <c r="AYI835" s="203"/>
      <c r="AYJ835" s="203"/>
      <c r="AYK835" s="203"/>
      <c r="AYL835" s="203"/>
      <c r="AYM835" s="203"/>
      <c r="AYN835" s="203"/>
      <c r="AYO835" s="203"/>
      <c r="AYP835" s="203"/>
      <c r="AYQ835" s="203"/>
      <c r="AYR835" s="203"/>
      <c r="AYS835" s="203"/>
      <c r="AYT835" s="203"/>
      <c r="AYU835" s="203"/>
      <c r="AYV835" s="203"/>
      <c r="AYW835" s="203"/>
      <c r="AYX835" s="203"/>
      <c r="AYY835" s="203"/>
      <c r="AYZ835" s="203"/>
      <c r="AZA835" s="203"/>
      <c r="AZB835" s="203"/>
      <c r="AZC835" s="203"/>
      <c r="AZD835" s="203"/>
      <c r="AZE835" s="203"/>
      <c r="AZF835" s="203"/>
      <c r="AZG835" s="203"/>
      <c r="AZH835" s="203"/>
      <c r="AZI835" s="203"/>
      <c r="AZJ835" s="203"/>
      <c r="AZK835" s="203"/>
      <c r="AZL835" s="203"/>
      <c r="AZM835" s="203"/>
      <c r="AZN835" s="203"/>
      <c r="AZO835" s="203"/>
      <c r="AZP835" s="203"/>
      <c r="AZQ835" s="203"/>
      <c r="AZR835" s="203"/>
      <c r="AZS835" s="203"/>
      <c r="AZT835" s="203"/>
      <c r="AZU835" s="203"/>
      <c r="AZV835" s="203"/>
      <c r="AZW835" s="203"/>
      <c r="AZX835" s="203"/>
      <c r="AZY835" s="203"/>
      <c r="AZZ835" s="203"/>
      <c r="BAA835" s="203"/>
      <c r="BAB835" s="203"/>
      <c r="BAC835" s="203"/>
      <c r="BAD835" s="203"/>
      <c r="BAE835" s="203"/>
      <c r="BAF835" s="203"/>
      <c r="BAG835" s="203"/>
      <c r="BAH835" s="203"/>
      <c r="BAI835" s="203"/>
      <c r="BAJ835" s="203"/>
      <c r="BAK835" s="203"/>
      <c r="BAL835" s="203"/>
      <c r="BAM835" s="203"/>
      <c r="BAN835" s="203"/>
      <c r="BAO835" s="203"/>
      <c r="BAP835" s="203"/>
      <c r="BAQ835" s="203"/>
      <c r="BAR835" s="203"/>
      <c r="BAS835" s="203"/>
      <c r="BAT835" s="203"/>
      <c r="BAU835" s="203"/>
      <c r="BAV835" s="203"/>
      <c r="BAW835" s="203"/>
      <c r="BAX835" s="203"/>
      <c r="BAY835" s="203"/>
      <c r="BAZ835" s="203"/>
      <c r="BBA835" s="203"/>
      <c r="BBB835" s="203"/>
      <c r="BBC835" s="203"/>
      <c r="BBD835" s="203"/>
      <c r="BBE835" s="203"/>
      <c r="BBF835" s="203"/>
      <c r="BBG835" s="203"/>
      <c r="BBH835" s="203"/>
      <c r="BBI835" s="203"/>
      <c r="BBJ835" s="203"/>
      <c r="BBK835" s="203"/>
      <c r="BBL835" s="203"/>
      <c r="BBM835" s="203"/>
      <c r="BBN835" s="203"/>
      <c r="BBO835" s="203"/>
      <c r="BBP835" s="203"/>
      <c r="BBQ835" s="203"/>
      <c r="BBR835" s="203"/>
      <c r="BBS835" s="203"/>
      <c r="BBT835" s="203"/>
      <c r="BBU835" s="203"/>
      <c r="BBV835" s="203"/>
      <c r="BBW835" s="203"/>
      <c r="BBX835" s="203"/>
      <c r="BBY835" s="203"/>
      <c r="BBZ835" s="203"/>
      <c r="BCA835" s="203"/>
      <c r="BCB835" s="203"/>
      <c r="BCC835" s="203"/>
      <c r="BCD835" s="203"/>
      <c r="BCE835" s="203"/>
      <c r="BCF835" s="203"/>
      <c r="BCG835" s="203"/>
      <c r="BCH835" s="203"/>
      <c r="BCI835" s="203"/>
      <c r="BCJ835" s="203"/>
      <c r="BCK835" s="203"/>
      <c r="BCL835" s="203"/>
      <c r="BCM835" s="203"/>
      <c r="BCN835" s="203"/>
      <c r="BCO835" s="203"/>
      <c r="BCP835" s="203"/>
      <c r="BCQ835" s="203"/>
      <c r="BCR835" s="203"/>
      <c r="BCS835" s="203"/>
      <c r="BCT835" s="203"/>
      <c r="BCU835" s="203"/>
      <c r="BCV835" s="203"/>
      <c r="BCW835" s="203"/>
      <c r="BCX835" s="203"/>
      <c r="BCY835" s="203"/>
      <c r="BCZ835" s="203"/>
      <c r="BDA835" s="203"/>
      <c r="BDB835" s="203"/>
      <c r="BDC835" s="203"/>
      <c r="BDD835" s="203"/>
      <c r="BDE835" s="203"/>
      <c r="BDF835" s="203"/>
      <c r="BDG835" s="203"/>
      <c r="BDH835" s="203"/>
      <c r="BDI835" s="203"/>
      <c r="BDJ835" s="203"/>
      <c r="BDK835" s="203"/>
      <c r="BDL835" s="203"/>
      <c r="BDM835" s="203"/>
      <c r="BDN835" s="203"/>
      <c r="BDO835" s="203"/>
      <c r="BDP835" s="203"/>
      <c r="BDQ835" s="203"/>
      <c r="BDR835" s="203"/>
      <c r="BDS835" s="203"/>
      <c r="BDT835" s="203"/>
      <c r="BDU835" s="203"/>
      <c r="BDV835" s="203"/>
      <c r="BDW835" s="203"/>
      <c r="BDX835" s="203"/>
      <c r="BDY835" s="203"/>
      <c r="BDZ835" s="203"/>
      <c r="BEA835" s="203"/>
      <c r="BEB835" s="203"/>
      <c r="BEC835" s="203"/>
      <c r="BED835" s="203"/>
      <c r="BEE835" s="203"/>
      <c r="BEF835" s="203"/>
      <c r="BEG835" s="203"/>
      <c r="BEH835" s="203"/>
      <c r="BEI835" s="203"/>
      <c r="BEJ835" s="203"/>
      <c r="BEK835" s="203"/>
      <c r="BEL835" s="203"/>
      <c r="BEM835" s="203"/>
      <c r="BEN835" s="203"/>
      <c r="BEO835" s="203"/>
      <c r="BEP835" s="203"/>
      <c r="BEQ835" s="203"/>
      <c r="BER835" s="203"/>
      <c r="BES835" s="203"/>
      <c r="BET835" s="203"/>
      <c r="BEU835" s="203"/>
      <c r="BEV835" s="203"/>
      <c r="BEW835" s="203"/>
      <c r="BEX835" s="203"/>
      <c r="BEY835" s="203"/>
      <c r="BEZ835" s="203"/>
      <c r="BFA835" s="203"/>
      <c r="BFB835" s="203"/>
      <c r="BFC835" s="203"/>
      <c r="BFD835" s="203"/>
      <c r="BFE835" s="203"/>
      <c r="BFF835" s="203"/>
      <c r="BFG835" s="203"/>
      <c r="BFH835" s="203"/>
      <c r="BFI835" s="203"/>
      <c r="BFJ835" s="203"/>
      <c r="BFK835" s="203"/>
      <c r="BFL835" s="203"/>
      <c r="BFM835" s="203"/>
      <c r="BFN835" s="203"/>
      <c r="BFO835" s="203"/>
      <c r="BFP835" s="203"/>
      <c r="BFQ835" s="203"/>
      <c r="BFR835" s="203"/>
      <c r="BFS835" s="203"/>
      <c r="BFT835" s="203"/>
      <c r="BFU835" s="203"/>
      <c r="BFV835" s="203"/>
      <c r="BFW835" s="203"/>
      <c r="BFX835" s="203"/>
      <c r="BFY835" s="203"/>
      <c r="BFZ835" s="203"/>
      <c r="BGA835" s="203"/>
      <c r="BGB835" s="203"/>
      <c r="BGC835" s="203"/>
      <c r="BGD835" s="203"/>
      <c r="BGE835" s="203"/>
      <c r="BGF835" s="203"/>
      <c r="BGG835" s="203"/>
      <c r="BGH835" s="203"/>
      <c r="BGI835" s="203"/>
      <c r="BGJ835" s="203"/>
      <c r="BGK835" s="203"/>
      <c r="BGL835" s="203"/>
      <c r="BGM835" s="203"/>
      <c r="BGN835" s="203"/>
      <c r="BGO835" s="203"/>
      <c r="BGP835" s="203"/>
      <c r="BGQ835" s="203"/>
      <c r="BGR835" s="203"/>
      <c r="BGS835" s="203"/>
      <c r="BGT835" s="203"/>
      <c r="BGU835" s="203"/>
      <c r="BGV835" s="203"/>
      <c r="BGW835" s="203"/>
      <c r="BGX835" s="203"/>
      <c r="BGY835" s="203"/>
      <c r="BGZ835" s="203"/>
      <c r="BHA835" s="203"/>
      <c r="BHB835" s="203"/>
      <c r="BHC835" s="203"/>
      <c r="BHD835" s="203"/>
      <c r="BHE835" s="203"/>
      <c r="BHF835" s="203"/>
      <c r="BHG835" s="203"/>
      <c r="BHH835" s="203"/>
      <c r="BHI835" s="203"/>
      <c r="BHJ835" s="203"/>
      <c r="BHK835" s="203"/>
      <c r="BHL835" s="203"/>
      <c r="BHM835" s="203"/>
      <c r="BHN835" s="203"/>
      <c r="BHO835" s="203"/>
      <c r="BHP835" s="203"/>
      <c r="BHQ835" s="203"/>
      <c r="BHR835" s="203"/>
      <c r="BHS835" s="203"/>
      <c r="BHT835" s="203"/>
      <c r="BHU835" s="203"/>
      <c r="BHV835" s="203"/>
      <c r="BHW835" s="203"/>
      <c r="BHX835" s="203"/>
      <c r="BHY835" s="203"/>
      <c r="BHZ835" s="203"/>
      <c r="BIA835" s="203"/>
      <c r="BIB835" s="203"/>
      <c r="BIC835" s="203"/>
      <c r="BID835" s="203"/>
      <c r="BIE835" s="203"/>
      <c r="BIF835" s="203"/>
      <c r="BIG835" s="203"/>
      <c r="BIH835" s="203"/>
      <c r="BII835" s="203"/>
      <c r="BIJ835" s="203"/>
      <c r="BIK835" s="203"/>
      <c r="BIL835" s="203"/>
      <c r="BIM835" s="203"/>
      <c r="BIN835" s="203"/>
      <c r="BIO835" s="203"/>
      <c r="BIP835" s="203"/>
      <c r="BIQ835" s="203"/>
      <c r="BIR835" s="203"/>
      <c r="BIS835" s="203"/>
      <c r="BIT835" s="203"/>
      <c r="BIU835" s="203"/>
      <c r="BIV835" s="203"/>
      <c r="BIW835" s="203"/>
      <c r="BIX835" s="203"/>
      <c r="BIY835" s="203"/>
      <c r="BIZ835" s="203"/>
      <c r="BJA835" s="203"/>
      <c r="BJB835" s="203"/>
      <c r="BJC835" s="203"/>
      <c r="BJD835" s="203"/>
      <c r="BJE835" s="203"/>
      <c r="BJF835" s="203"/>
      <c r="BJG835" s="203"/>
      <c r="BJH835" s="203"/>
      <c r="BJI835" s="203"/>
      <c r="BJJ835" s="203"/>
      <c r="BJK835" s="203"/>
      <c r="BJL835" s="203"/>
      <c r="BJM835" s="203"/>
      <c r="BJN835" s="203"/>
      <c r="BJO835" s="203"/>
      <c r="BJP835" s="203"/>
      <c r="BJQ835" s="203"/>
      <c r="BJR835" s="203"/>
      <c r="BJS835" s="203"/>
      <c r="BJT835" s="203"/>
      <c r="BJU835" s="203"/>
      <c r="BJV835" s="203"/>
      <c r="BJW835" s="203"/>
      <c r="BJX835" s="203"/>
      <c r="BJY835" s="203"/>
      <c r="BJZ835" s="203"/>
      <c r="BKA835" s="203"/>
      <c r="BKB835" s="203"/>
      <c r="BKC835" s="203"/>
      <c r="BKD835" s="203"/>
      <c r="BKE835" s="203"/>
      <c r="BKF835" s="203"/>
      <c r="BKG835" s="203"/>
      <c r="BKH835" s="203"/>
      <c r="BKI835" s="203"/>
      <c r="BKJ835" s="203"/>
      <c r="BKK835" s="203"/>
      <c r="BKL835" s="203"/>
      <c r="BKM835" s="203"/>
      <c r="BKN835" s="203"/>
      <c r="BKO835" s="203"/>
      <c r="BKP835" s="203"/>
      <c r="BKQ835" s="203"/>
      <c r="BKR835" s="203"/>
      <c r="BKS835" s="203"/>
      <c r="BKT835" s="203"/>
      <c r="BKU835" s="203"/>
      <c r="BKV835" s="203"/>
      <c r="BKW835" s="203"/>
      <c r="BKX835" s="203"/>
      <c r="BKY835" s="203"/>
      <c r="BKZ835" s="203"/>
      <c r="BLA835" s="203"/>
      <c r="BLB835" s="203"/>
      <c r="BLC835" s="203"/>
      <c r="BLD835" s="203"/>
      <c r="BLE835" s="203"/>
      <c r="BLF835" s="203"/>
      <c r="BLG835" s="203"/>
      <c r="BLH835" s="203"/>
      <c r="BLI835" s="203"/>
      <c r="BLJ835" s="203"/>
      <c r="BLK835" s="203"/>
      <c r="BLL835" s="203"/>
      <c r="BLM835" s="203"/>
      <c r="BLN835" s="203"/>
      <c r="BLO835" s="203"/>
      <c r="BLP835" s="203"/>
      <c r="BLQ835" s="203"/>
      <c r="BLR835" s="203"/>
      <c r="BLS835" s="203"/>
      <c r="BLT835" s="203"/>
      <c r="BLU835" s="203"/>
      <c r="BLV835" s="203"/>
      <c r="BLW835" s="203"/>
      <c r="BLX835" s="203"/>
      <c r="BLY835" s="203"/>
      <c r="BLZ835" s="203"/>
      <c r="BMA835" s="203"/>
      <c r="BMB835" s="203"/>
      <c r="BMC835" s="203"/>
      <c r="BMD835" s="203"/>
      <c r="BME835" s="203"/>
      <c r="BMF835" s="203"/>
      <c r="BMG835" s="203"/>
      <c r="BMH835" s="203"/>
      <c r="BMI835" s="203"/>
      <c r="BMJ835" s="203"/>
      <c r="BMK835" s="203"/>
      <c r="BML835" s="203"/>
      <c r="BMM835" s="203"/>
      <c r="BMN835" s="203"/>
      <c r="BMO835" s="203"/>
      <c r="BMP835" s="203"/>
      <c r="BMQ835" s="203"/>
      <c r="BMR835" s="203"/>
      <c r="BMS835" s="203"/>
      <c r="BMT835" s="203"/>
      <c r="BMU835" s="203"/>
      <c r="BMV835" s="203"/>
      <c r="BMW835" s="203"/>
      <c r="BMX835" s="203"/>
      <c r="BMY835" s="203"/>
      <c r="BMZ835" s="203"/>
      <c r="BNA835" s="203"/>
      <c r="BNB835" s="203"/>
      <c r="BNC835" s="203"/>
      <c r="BND835" s="203"/>
      <c r="BNE835" s="203"/>
      <c r="BNF835" s="203"/>
      <c r="BNG835" s="203"/>
      <c r="BNH835" s="203"/>
      <c r="BNI835" s="203"/>
      <c r="BNJ835" s="203"/>
      <c r="BNK835" s="203"/>
      <c r="BNL835" s="203"/>
      <c r="BNM835" s="203"/>
      <c r="BNN835" s="203"/>
      <c r="BNO835" s="203"/>
      <c r="BNP835" s="203"/>
      <c r="BNQ835" s="203"/>
      <c r="BNR835" s="203"/>
      <c r="BNS835" s="203"/>
      <c r="BNT835" s="203"/>
      <c r="BNU835" s="203"/>
      <c r="BNV835" s="203"/>
      <c r="BNW835" s="203"/>
      <c r="BNX835" s="203"/>
      <c r="BNY835" s="203"/>
      <c r="BNZ835" s="203"/>
      <c r="BOA835" s="203"/>
      <c r="BOB835" s="203"/>
      <c r="BOC835" s="203"/>
      <c r="BOD835" s="203"/>
      <c r="BOE835" s="203"/>
      <c r="BOF835" s="203"/>
      <c r="BOG835" s="203"/>
      <c r="BOH835" s="203"/>
      <c r="BOI835" s="203"/>
      <c r="BOJ835" s="203"/>
      <c r="BOK835" s="203"/>
      <c r="BOL835" s="203"/>
      <c r="BOM835" s="203"/>
      <c r="BON835" s="203"/>
      <c r="BOO835" s="203"/>
      <c r="BOP835" s="203"/>
      <c r="BOQ835" s="203"/>
      <c r="BOR835" s="203"/>
      <c r="BOS835" s="203"/>
      <c r="BOT835" s="203"/>
      <c r="BOU835" s="203"/>
      <c r="BOV835" s="203"/>
      <c r="BOW835" s="203"/>
      <c r="BOX835" s="203"/>
      <c r="BOY835" s="203"/>
      <c r="BOZ835" s="203"/>
      <c r="BPA835" s="203"/>
      <c r="BPB835" s="203"/>
      <c r="BPC835" s="203"/>
      <c r="BPD835" s="203"/>
      <c r="BPE835" s="203"/>
      <c r="BPF835" s="203"/>
      <c r="BPG835" s="203"/>
      <c r="BPH835" s="203"/>
      <c r="BPI835" s="203"/>
      <c r="BPJ835" s="203"/>
      <c r="BPK835" s="203"/>
      <c r="BPL835" s="203"/>
      <c r="BPM835" s="203"/>
      <c r="BPN835" s="203"/>
      <c r="BPO835" s="203"/>
      <c r="BPP835" s="203"/>
      <c r="BPQ835" s="203"/>
      <c r="BPR835" s="203"/>
      <c r="BPS835" s="203"/>
      <c r="BPT835" s="203"/>
      <c r="BPU835" s="203"/>
      <c r="BPV835" s="203"/>
      <c r="BPW835" s="203"/>
      <c r="BPX835" s="203"/>
      <c r="BPY835" s="203"/>
      <c r="BPZ835" s="203"/>
      <c r="BQA835" s="203"/>
      <c r="BQB835" s="203"/>
      <c r="BQC835" s="203"/>
      <c r="BQD835" s="203"/>
      <c r="BQE835" s="203"/>
      <c r="BQF835" s="203"/>
      <c r="BQG835" s="203"/>
      <c r="BQH835" s="203"/>
      <c r="BQI835" s="203"/>
      <c r="BQJ835" s="203"/>
      <c r="BQK835" s="203"/>
      <c r="BQL835" s="203"/>
      <c r="BQM835" s="203"/>
      <c r="BQN835" s="203"/>
      <c r="BQO835" s="203"/>
      <c r="BQP835" s="203"/>
      <c r="BQQ835" s="203"/>
      <c r="BQR835" s="203"/>
      <c r="BQS835" s="203"/>
      <c r="BQT835" s="203"/>
      <c r="BQU835" s="203"/>
      <c r="BQV835" s="203"/>
      <c r="BQW835" s="203"/>
      <c r="BQX835" s="203"/>
      <c r="BQY835" s="203"/>
      <c r="BQZ835" s="203"/>
      <c r="BRA835" s="203"/>
      <c r="BRB835" s="203"/>
      <c r="BRC835" s="203"/>
      <c r="BRD835" s="203"/>
      <c r="BRE835" s="203"/>
      <c r="BRF835" s="203"/>
      <c r="BRG835" s="203"/>
      <c r="BRH835" s="203"/>
      <c r="BRI835" s="203"/>
      <c r="BRJ835" s="203"/>
      <c r="BRK835" s="203"/>
      <c r="BRL835" s="203"/>
      <c r="BRM835" s="203"/>
      <c r="BRN835" s="203"/>
      <c r="BRO835" s="203"/>
      <c r="BRP835" s="203"/>
      <c r="BRQ835" s="203"/>
      <c r="BRR835" s="203"/>
      <c r="BRS835" s="203"/>
      <c r="BRT835" s="203"/>
      <c r="BRU835" s="203"/>
      <c r="BRV835" s="203"/>
      <c r="BRW835" s="203"/>
      <c r="BRX835" s="203"/>
      <c r="BRY835" s="203"/>
      <c r="BRZ835" s="203"/>
      <c r="BSA835" s="203"/>
      <c r="BSB835" s="203"/>
      <c r="BSC835" s="203"/>
      <c r="BSD835" s="203"/>
      <c r="BSE835" s="203"/>
      <c r="BSF835" s="203"/>
      <c r="BSG835" s="203"/>
      <c r="BSH835" s="203"/>
      <c r="BSI835" s="203"/>
      <c r="BSJ835" s="203"/>
      <c r="BSK835" s="203"/>
      <c r="BSL835" s="203"/>
      <c r="BSM835" s="203"/>
      <c r="BSN835" s="203"/>
      <c r="BSO835" s="203"/>
      <c r="BSP835" s="203"/>
      <c r="BSQ835" s="203"/>
      <c r="BSR835" s="203"/>
      <c r="BSS835" s="203"/>
      <c r="BST835" s="203"/>
      <c r="BSU835" s="203"/>
      <c r="BSV835" s="203"/>
      <c r="BSW835" s="203"/>
      <c r="BSX835" s="203"/>
      <c r="BSY835" s="203"/>
      <c r="BSZ835" s="203"/>
      <c r="BTA835" s="203"/>
      <c r="BTB835" s="203"/>
      <c r="BTC835" s="203"/>
      <c r="BTD835" s="203"/>
      <c r="BTE835" s="203"/>
      <c r="BTF835" s="203"/>
      <c r="BTG835" s="203"/>
      <c r="BTH835" s="203"/>
      <c r="BTI835" s="203"/>
      <c r="BTJ835" s="203"/>
      <c r="BTK835" s="203"/>
      <c r="BTL835" s="203"/>
      <c r="BTM835" s="203"/>
      <c r="BTN835" s="203"/>
      <c r="BTO835" s="203"/>
      <c r="BTP835" s="203"/>
      <c r="BTQ835" s="203"/>
      <c r="BTR835" s="203"/>
      <c r="BTS835" s="203"/>
      <c r="BTT835" s="203"/>
      <c r="BTU835" s="203"/>
      <c r="BTV835" s="203"/>
      <c r="BTW835" s="203"/>
      <c r="BTX835" s="203"/>
      <c r="BTY835" s="203"/>
      <c r="BTZ835" s="203"/>
      <c r="BUA835" s="203"/>
      <c r="BUB835" s="203"/>
      <c r="BUC835" s="203"/>
      <c r="BUD835" s="203"/>
      <c r="BUE835" s="203"/>
      <c r="BUF835" s="203"/>
      <c r="BUG835" s="203"/>
      <c r="BUH835" s="203"/>
      <c r="BUI835" s="203"/>
      <c r="BUJ835" s="203"/>
      <c r="BUK835" s="203"/>
      <c r="BUL835" s="203"/>
      <c r="BUM835" s="203"/>
      <c r="BUN835" s="203"/>
      <c r="BUO835" s="203"/>
      <c r="BUP835" s="203"/>
      <c r="BUQ835" s="203"/>
      <c r="BUR835" s="203"/>
      <c r="BUS835" s="203"/>
      <c r="BUT835" s="203"/>
      <c r="BUU835" s="203"/>
      <c r="BUV835" s="203"/>
      <c r="BUW835" s="203"/>
      <c r="BUX835" s="203"/>
      <c r="BUY835" s="203"/>
      <c r="BUZ835" s="203"/>
      <c r="BVA835" s="203"/>
      <c r="BVB835" s="203"/>
      <c r="BVC835" s="203"/>
      <c r="BVD835" s="203"/>
      <c r="BVE835" s="203"/>
      <c r="BVF835" s="203"/>
      <c r="BVG835" s="203"/>
      <c r="BVH835" s="203"/>
      <c r="BVI835" s="203"/>
      <c r="BVJ835" s="203"/>
      <c r="BVK835" s="203"/>
      <c r="BVL835" s="203"/>
      <c r="BVM835" s="203"/>
      <c r="BVN835" s="203"/>
      <c r="BVO835" s="203"/>
      <c r="BVP835" s="203"/>
      <c r="BVQ835" s="203"/>
      <c r="BVR835" s="203"/>
      <c r="BVS835" s="203"/>
      <c r="BVT835" s="203"/>
      <c r="BVU835" s="203"/>
      <c r="BVV835" s="203"/>
      <c r="BVW835" s="203"/>
      <c r="BVX835" s="203"/>
      <c r="BVY835" s="203"/>
      <c r="BVZ835" s="203"/>
      <c r="BWA835" s="203"/>
      <c r="BWB835" s="203"/>
      <c r="BWC835" s="203"/>
      <c r="BWD835" s="203"/>
      <c r="BWE835" s="203"/>
      <c r="BWF835" s="203"/>
      <c r="BWG835" s="203"/>
      <c r="BWH835" s="203"/>
      <c r="BWI835" s="203"/>
      <c r="BWJ835" s="203"/>
      <c r="BWK835" s="203"/>
      <c r="BWL835" s="203"/>
      <c r="BWM835" s="203"/>
      <c r="BWN835" s="203"/>
      <c r="BWO835" s="203"/>
      <c r="BWP835" s="203"/>
      <c r="BWQ835" s="203"/>
      <c r="BWR835" s="203"/>
      <c r="BWS835" s="203"/>
      <c r="BWT835" s="203"/>
      <c r="BWU835" s="203"/>
      <c r="BWV835" s="203"/>
      <c r="BWW835" s="203"/>
      <c r="BWX835" s="203"/>
      <c r="BWY835" s="203"/>
      <c r="BWZ835" s="203"/>
      <c r="BXA835" s="203"/>
      <c r="BXB835" s="203"/>
      <c r="BXC835" s="203"/>
      <c r="BXD835" s="203"/>
      <c r="BXE835" s="203"/>
      <c r="BXF835" s="203"/>
      <c r="BXG835" s="203"/>
      <c r="BXH835" s="203"/>
      <c r="BXI835" s="203"/>
      <c r="BXJ835" s="203"/>
      <c r="BXK835" s="203"/>
      <c r="BXL835" s="203"/>
      <c r="BXM835" s="203"/>
      <c r="BXN835" s="203"/>
      <c r="BXO835" s="203"/>
      <c r="BXP835" s="203"/>
      <c r="BXQ835" s="203"/>
      <c r="BXR835" s="203"/>
      <c r="BXS835" s="203"/>
      <c r="BXT835" s="203"/>
      <c r="BXU835" s="203"/>
      <c r="BXV835" s="203"/>
      <c r="BXW835" s="203"/>
      <c r="BXX835" s="203"/>
      <c r="BXY835" s="203"/>
      <c r="BXZ835" s="203"/>
      <c r="BYA835" s="203"/>
      <c r="BYB835" s="203"/>
      <c r="BYC835" s="203"/>
      <c r="BYD835" s="203"/>
      <c r="BYE835" s="203"/>
      <c r="BYF835" s="203"/>
      <c r="BYG835" s="203"/>
      <c r="BYH835" s="203"/>
      <c r="BYI835" s="203"/>
      <c r="BYJ835" s="203"/>
      <c r="BYK835" s="203"/>
      <c r="BYL835" s="203"/>
      <c r="BYM835" s="203"/>
      <c r="BYN835" s="203"/>
      <c r="BYO835" s="203"/>
      <c r="BYP835" s="203"/>
      <c r="BYQ835" s="203"/>
      <c r="BYR835" s="203"/>
      <c r="BYS835" s="203"/>
      <c r="BYT835" s="203"/>
      <c r="BYU835" s="203"/>
      <c r="BYV835" s="203"/>
      <c r="BYW835" s="203"/>
      <c r="BYX835" s="203"/>
      <c r="BYY835" s="203"/>
      <c r="BYZ835" s="203"/>
      <c r="BZA835" s="203"/>
      <c r="BZB835" s="203"/>
      <c r="BZC835" s="203"/>
      <c r="BZD835" s="203"/>
      <c r="BZE835" s="203"/>
      <c r="BZF835" s="203"/>
      <c r="BZG835" s="203"/>
      <c r="BZH835" s="203"/>
      <c r="BZI835" s="203"/>
      <c r="BZJ835" s="203"/>
      <c r="BZK835" s="203"/>
      <c r="BZL835" s="203"/>
      <c r="BZM835" s="203"/>
      <c r="BZN835" s="203"/>
      <c r="BZO835" s="203"/>
      <c r="BZP835" s="203"/>
      <c r="BZQ835" s="203"/>
      <c r="BZR835" s="203"/>
      <c r="BZS835" s="203"/>
      <c r="BZT835" s="203"/>
      <c r="BZU835" s="203"/>
      <c r="BZV835" s="203"/>
      <c r="BZW835" s="203"/>
      <c r="BZX835" s="203"/>
      <c r="BZY835" s="203"/>
      <c r="BZZ835" s="203"/>
      <c r="CAA835" s="203"/>
      <c r="CAB835" s="203"/>
      <c r="CAC835" s="203"/>
      <c r="CAD835" s="203"/>
      <c r="CAE835" s="203"/>
      <c r="CAF835" s="203"/>
      <c r="CAG835" s="203"/>
      <c r="CAH835" s="203"/>
      <c r="CAI835" s="203"/>
      <c r="CAJ835" s="203"/>
      <c r="CAK835" s="203"/>
      <c r="CAL835" s="203"/>
      <c r="CAM835" s="203"/>
      <c r="CAN835" s="203"/>
      <c r="CAO835" s="203"/>
      <c r="CAP835" s="203"/>
      <c r="CAQ835" s="203"/>
      <c r="CAR835" s="203"/>
      <c r="CAS835" s="203"/>
      <c r="CAT835" s="203"/>
      <c r="CAU835" s="203"/>
      <c r="CAV835" s="203"/>
      <c r="CAW835" s="203"/>
      <c r="CAX835" s="203"/>
      <c r="CAY835" s="203"/>
      <c r="CAZ835" s="203"/>
      <c r="CBA835" s="203"/>
      <c r="CBB835" s="203"/>
      <c r="CBC835" s="203"/>
      <c r="CBD835" s="203"/>
      <c r="CBE835" s="203"/>
      <c r="CBF835" s="203"/>
      <c r="CBG835" s="203"/>
      <c r="CBH835" s="203"/>
      <c r="CBI835" s="203"/>
      <c r="CBJ835" s="203"/>
      <c r="CBK835" s="203"/>
      <c r="CBL835" s="203"/>
      <c r="CBM835" s="203"/>
      <c r="CBN835" s="203"/>
      <c r="CBO835" s="203"/>
      <c r="CBP835" s="203"/>
      <c r="CBQ835" s="203"/>
      <c r="CBR835" s="203"/>
      <c r="CBS835" s="203"/>
      <c r="CBT835" s="203"/>
      <c r="CBU835" s="203"/>
      <c r="CBV835" s="203"/>
      <c r="CBW835" s="203"/>
      <c r="CBX835" s="203"/>
      <c r="CBY835" s="203"/>
      <c r="CBZ835" s="203"/>
      <c r="CCA835" s="203"/>
      <c r="CCB835" s="203"/>
      <c r="CCC835" s="203"/>
      <c r="CCD835" s="203"/>
      <c r="CCE835" s="203"/>
      <c r="CCF835" s="203"/>
      <c r="CCG835" s="203"/>
      <c r="CCH835" s="203"/>
      <c r="CCI835" s="203"/>
      <c r="CCJ835" s="203"/>
      <c r="CCK835" s="203"/>
      <c r="CCL835" s="203"/>
      <c r="CCM835" s="203"/>
      <c r="CCN835" s="203"/>
      <c r="CCO835" s="203"/>
      <c r="CCP835" s="203"/>
      <c r="CCQ835" s="203"/>
      <c r="CCR835" s="203"/>
      <c r="CCS835" s="203"/>
      <c r="CCT835" s="203"/>
      <c r="CCU835" s="203"/>
      <c r="CCV835" s="203"/>
      <c r="CCW835" s="203"/>
      <c r="CCX835" s="203"/>
      <c r="CCY835" s="203"/>
      <c r="CCZ835" s="203"/>
      <c r="CDA835" s="203"/>
      <c r="CDB835" s="203"/>
      <c r="CDC835" s="203"/>
      <c r="CDD835" s="203"/>
      <c r="CDE835" s="203"/>
      <c r="CDF835" s="203"/>
      <c r="CDG835" s="203"/>
      <c r="CDH835" s="203"/>
      <c r="CDI835" s="203"/>
      <c r="CDJ835" s="203"/>
      <c r="CDK835" s="203"/>
      <c r="CDL835" s="203"/>
      <c r="CDM835" s="203"/>
      <c r="CDN835" s="203"/>
      <c r="CDO835" s="203"/>
      <c r="CDP835" s="203"/>
      <c r="CDQ835" s="203"/>
      <c r="CDR835" s="203"/>
      <c r="CDS835" s="203"/>
      <c r="CDT835" s="203"/>
      <c r="CDU835" s="203"/>
      <c r="CDV835" s="203"/>
      <c r="CDW835" s="203"/>
      <c r="CDX835" s="203"/>
      <c r="CDY835" s="203"/>
      <c r="CDZ835" s="203"/>
      <c r="CEA835" s="203"/>
      <c r="CEB835" s="203"/>
      <c r="CEC835" s="203"/>
      <c r="CED835" s="203"/>
      <c r="CEE835" s="203"/>
      <c r="CEF835" s="203"/>
      <c r="CEG835" s="203"/>
      <c r="CEH835" s="203"/>
      <c r="CEI835" s="203"/>
      <c r="CEJ835" s="203"/>
      <c r="CEK835" s="203"/>
      <c r="CEL835" s="203"/>
      <c r="CEM835" s="203"/>
      <c r="CEN835" s="203"/>
      <c r="CEO835" s="203"/>
      <c r="CEP835" s="203"/>
      <c r="CEQ835" s="203"/>
      <c r="CER835" s="203"/>
      <c r="CES835" s="203"/>
      <c r="CET835" s="203"/>
      <c r="CEU835" s="203"/>
      <c r="CEV835" s="203"/>
      <c r="CEW835" s="203"/>
      <c r="CEX835" s="203"/>
      <c r="CEY835" s="203"/>
      <c r="CEZ835" s="203"/>
      <c r="CFA835" s="203"/>
      <c r="CFB835" s="203"/>
      <c r="CFC835" s="203"/>
      <c r="CFD835" s="203"/>
      <c r="CFE835" s="203"/>
      <c r="CFF835" s="203"/>
      <c r="CFG835" s="203"/>
      <c r="CFH835" s="203"/>
      <c r="CFI835" s="203"/>
      <c r="CFJ835" s="203"/>
      <c r="CFK835" s="203"/>
      <c r="CFL835" s="203"/>
      <c r="CFM835" s="203"/>
      <c r="CFN835" s="203"/>
      <c r="CFO835" s="203"/>
      <c r="CFP835" s="203"/>
      <c r="CFQ835" s="203"/>
      <c r="CFR835" s="203"/>
      <c r="CFS835" s="203"/>
      <c r="CFT835" s="203"/>
      <c r="CFU835" s="203"/>
      <c r="CFV835" s="203"/>
      <c r="CFW835" s="203"/>
      <c r="CFX835" s="203"/>
      <c r="CFY835" s="203"/>
      <c r="CFZ835" s="203"/>
      <c r="CGA835" s="203"/>
      <c r="CGB835" s="203"/>
      <c r="CGC835" s="203"/>
      <c r="CGD835" s="203"/>
      <c r="CGE835" s="203"/>
      <c r="CGF835" s="203"/>
      <c r="CGG835" s="203"/>
      <c r="CGH835" s="203"/>
      <c r="CGI835" s="203"/>
      <c r="CGJ835" s="203"/>
      <c r="CGK835" s="203"/>
      <c r="CGL835" s="203"/>
      <c r="CGM835" s="203"/>
      <c r="CGN835" s="203"/>
      <c r="CGO835" s="203"/>
      <c r="CGP835" s="203"/>
      <c r="CGQ835" s="203"/>
      <c r="CGR835" s="203"/>
      <c r="CGS835" s="203"/>
      <c r="CGT835" s="203"/>
      <c r="CGU835" s="203"/>
      <c r="CGV835" s="203"/>
      <c r="CGW835" s="203"/>
      <c r="CGX835" s="203"/>
      <c r="CGY835" s="203"/>
      <c r="CGZ835" s="203"/>
      <c r="CHA835" s="203"/>
      <c r="CHB835" s="203"/>
      <c r="CHC835" s="203"/>
      <c r="CHD835" s="203"/>
      <c r="CHE835" s="203"/>
      <c r="CHF835" s="203"/>
      <c r="CHG835" s="203"/>
      <c r="CHH835" s="203"/>
      <c r="CHI835" s="203"/>
      <c r="CHJ835" s="203"/>
      <c r="CHK835" s="203"/>
      <c r="CHL835" s="203"/>
      <c r="CHM835" s="203"/>
      <c r="CHN835" s="203"/>
      <c r="CHO835" s="203"/>
      <c r="CHP835" s="203"/>
      <c r="CHQ835" s="203"/>
      <c r="CHR835" s="203"/>
      <c r="CHS835" s="203"/>
      <c r="CHT835" s="203"/>
      <c r="CHU835" s="203"/>
      <c r="CHV835" s="203"/>
      <c r="CHW835" s="203"/>
      <c r="CHX835" s="203"/>
      <c r="CHY835" s="203"/>
      <c r="CHZ835" s="203"/>
      <c r="CIA835" s="203"/>
      <c r="CIB835" s="203"/>
      <c r="CIC835" s="203"/>
      <c r="CID835" s="203"/>
      <c r="CIE835" s="203"/>
      <c r="CIF835" s="203"/>
      <c r="CIG835" s="203"/>
      <c r="CIH835" s="203"/>
      <c r="CII835" s="203"/>
      <c r="CIJ835" s="203"/>
      <c r="CIK835" s="203"/>
      <c r="CIL835" s="203"/>
      <c r="CIM835" s="203"/>
      <c r="CIN835" s="203"/>
      <c r="CIO835" s="203"/>
      <c r="CIP835" s="203"/>
      <c r="CIQ835" s="203"/>
      <c r="CIR835" s="203"/>
      <c r="CIS835" s="203"/>
      <c r="CIT835" s="203"/>
      <c r="CIU835" s="203"/>
      <c r="CIV835" s="203"/>
      <c r="CIW835" s="203"/>
      <c r="CIX835" s="203"/>
      <c r="CIY835" s="203"/>
      <c r="CIZ835" s="203"/>
      <c r="CJA835" s="203"/>
      <c r="CJB835" s="203"/>
      <c r="CJC835" s="203"/>
      <c r="CJD835" s="203"/>
      <c r="CJE835" s="203"/>
      <c r="CJF835" s="203"/>
      <c r="CJG835" s="203"/>
      <c r="CJH835" s="203"/>
      <c r="CJI835" s="203"/>
      <c r="CJJ835" s="203"/>
      <c r="CJK835" s="203"/>
      <c r="CJL835" s="203"/>
      <c r="CJM835" s="203"/>
      <c r="CJN835" s="203"/>
      <c r="CJO835" s="203"/>
      <c r="CJP835" s="203"/>
      <c r="CJQ835" s="203"/>
      <c r="CJR835" s="203"/>
      <c r="CJS835" s="203"/>
      <c r="CJT835" s="203"/>
      <c r="CJU835" s="203"/>
      <c r="CJV835" s="203"/>
      <c r="CJW835" s="203"/>
      <c r="CJX835" s="203"/>
      <c r="CJY835" s="203"/>
      <c r="CJZ835" s="203"/>
      <c r="CKA835" s="203"/>
      <c r="CKB835" s="203"/>
      <c r="CKC835" s="203"/>
      <c r="CKD835" s="203"/>
      <c r="CKE835" s="203"/>
      <c r="CKF835" s="203"/>
      <c r="CKG835" s="203"/>
      <c r="CKH835" s="203"/>
      <c r="CKI835" s="203"/>
      <c r="CKJ835" s="203"/>
      <c r="CKK835" s="203"/>
      <c r="CKL835" s="203"/>
      <c r="CKM835" s="203"/>
      <c r="CKN835" s="203"/>
      <c r="CKO835" s="203"/>
      <c r="CKP835" s="203"/>
      <c r="CKQ835" s="203"/>
      <c r="CKR835" s="203"/>
      <c r="CKS835" s="203"/>
      <c r="CKT835" s="203"/>
      <c r="CKU835" s="203"/>
      <c r="CKV835" s="203"/>
      <c r="CKW835" s="203"/>
      <c r="CKX835" s="203"/>
      <c r="CKY835" s="203"/>
      <c r="CKZ835" s="203"/>
      <c r="CLA835" s="203"/>
      <c r="CLB835" s="203"/>
      <c r="CLC835" s="203"/>
      <c r="CLD835" s="203"/>
      <c r="CLE835" s="203"/>
      <c r="CLF835" s="203"/>
      <c r="CLG835" s="203"/>
      <c r="CLH835" s="203"/>
      <c r="CLI835" s="203"/>
      <c r="CLJ835" s="203"/>
      <c r="CLK835" s="203"/>
      <c r="CLL835" s="203"/>
      <c r="CLM835" s="203"/>
      <c r="CLN835" s="203"/>
      <c r="CLO835" s="203"/>
      <c r="CLP835" s="203"/>
      <c r="CLQ835" s="203"/>
      <c r="CLR835" s="203"/>
      <c r="CLS835" s="203"/>
      <c r="CLT835" s="203"/>
      <c r="CLU835" s="203"/>
      <c r="CLV835" s="203"/>
      <c r="CLW835" s="203"/>
      <c r="CLX835" s="203"/>
      <c r="CLY835" s="203"/>
      <c r="CLZ835" s="203"/>
      <c r="CMA835" s="203"/>
      <c r="CMB835" s="203"/>
      <c r="CMC835" s="203"/>
      <c r="CMD835" s="203"/>
      <c r="CME835" s="203"/>
      <c r="CMF835" s="203"/>
      <c r="CMG835" s="203"/>
      <c r="CMH835" s="203"/>
      <c r="CMI835" s="203"/>
      <c r="CMJ835" s="203"/>
      <c r="CMK835" s="203"/>
      <c r="CML835" s="203"/>
      <c r="CMM835" s="203"/>
      <c r="CMN835" s="203"/>
      <c r="CMO835" s="203"/>
      <c r="CMP835" s="203"/>
      <c r="CMQ835" s="203"/>
      <c r="CMR835" s="203"/>
      <c r="CMS835" s="203"/>
      <c r="CMT835" s="203"/>
      <c r="CMU835" s="203"/>
      <c r="CMV835" s="203"/>
      <c r="CMW835" s="203"/>
      <c r="CMX835" s="203"/>
      <c r="CMY835" s="203"/>
      <c r="CMZ835" s="203"/>
      <c r="CNA835" s="203"/>
      <c r="CNB835" s="203"/>
      <c r="CNC835" s="203"/>
      <c r="CND835" s="203"/>
      <c r="CNE835" s="203"/>
      <c r="CNF835" s="203"/>
      <c r="CNG835" s="203"/>
      <c r="CNH835" s="203"/>
      <c r="CNI835" s="203"/>
      <c r="CNJ835" s="203"/>
      <c r="CNK835" s="203"/>
      <c r="CNL835" s="203"/>
      <c r="CNM835" s="203"/>
      <c r="CNN835" s="203"/>
      <c r="CNO835" s="203"/>
      <c r="CNP835" s="203"/>
      <c r="CNQ835" s="203"/>
      <c r="CNR835" s="203"/>
      <c r="CNS835" s="203"/>
      <c r="CNT835" s="203"/>
      <c r="CNU835" s="203"/>
      <c r="CNV835" s="203"/>
      <c r="CNW835" s="203"/>
      <c r="CNX835" s="203"/>
      <c r="CNY835" s="203"/>
      <c r="CNZ835" s="203"/>
      <c r="COA835" s="203"/>
      <c r="COB835" s="203"/>
      <c r="COC835" s="203"/>
      <c r="COD835" s="203"/>
      <c r="COE835" s="203"/>
      <c r="COF835" s="203"/>
      <c r="COG835" s="203"/>
      <c r="COH835" s="203"/>
      <c r="COI835" s="203"/>
      <c r="COJ835" s="203"/>
      <c r="COK835" s="203"/>
      <c r="COL835" s="203"/>
      <c r="COM835" s="203"/>
      <c r="CON835" s="203"/>
      <c r="COO835" s="203"/>
      <c r="COP835" s="203"/>
      <c r="COQ835" s="203"/>
      <c r="COR835" s="203"/>
      <c r="COS835" s="203"/>
      <c r="COT835" s="203"/>
      <c r="COU835" s="203"/>
      <c r="COV835" s="203"/>
      <c r="COW835" s="203"/>
      <c r="COX835" s="203"/>
      <c r="COY835" s="203"/>
      <c r="COZ835" s="203"/>
      <c r="CPA835" s="203"/>
      <c r="CPB835" s="203"/>
      <c r="CPC835" s="203"/>
      <c r="CPD835" s="203"/>
      <c r="CPE835" s="203"/>
      <c r="CPF835" s="203"/>
      <c r="CPG835" s="203"/>
      <c r="CPH835" s="203"/>
      <c r="CPI835" s="203"/>
      <c r="CPJ835" s="203"/>
      <c r="CPK835" s="203"/>
      <c r="CPL835" s="203"/>
      <c r="CPM835" s="203"/>
      <c r="CPN835" s="203"/>
      <c r="CPO835" s="203"/>
      <c r="CPP835" s="203"/>
      <c r="CPQ835" s="203"/>
      <c r="CPR835" s="203"/>
      <c r="CPS835" s="203"/>
      <c r="CPT835" s="203"/>
      <c r="CPU835" s="203"/>
      <c r="CPV835" s="203"/>
      <c r="CPW835" s="203"/>
      <c r="CPX835" s="203"/>
      <c r="CPY835" s="203"/>
      <c r="CPZ835" s="203"/>
      <c r="CQA835" s="203"/>
      <c r="CQB835" s="203"/>
      <c r="CQC835" s="203"/>
      <c r="CQD835" s="203"/>
      <c r="CQE835" s="203"/>
      <c r="CQF835" s="203"/>
      <c r="CQG835" s="203"/>
      <c r="CQH835" s="203"/>
      <c r="CQI835" s="203"/>
      <c r="CQJ835" s="203"/>
      <c r="CQK835" s="203"/>
      <c r="CQL835" s="203"/>
      <c r="CQM835" s="203"/>
      <c r="CQN835" s="203"/>
      <c r="CQO835" s="203"/>
      <c r="CQP835" s="203"/>
      <c r="CQQ835" s="203"/>
      <c r="CQR835" s="203"/>
      <c r="CQS835" s="203"/>
      <c r="CQT835" s="203"/>
      <c r="CQU835" s="203"/>
      <c r="CQV835" s="203"/>
      <c r="CQW835" s="203"/>
      <c r="CQX835" s="203"/>
      <c r="CQY835" s="203"/>
      <c r="CQZ835" s="203"/>
      <c r="CRA835" s="203"/>
      <c r="CRB835" s="203"/>
      <c r="CRC835" s="203"/>
      <c r="CRD835" s="203"/>
      <c r="CRE835" s="203"/>
      <c r="CRF835" s="203"/>
      <c r="CRG835" s="203"/>
      <c r="CRH835" s="203"/>
      <c r="CRI835" s="203"/>
      <c r="CRJ835" s="203"/>
      <c r="CRK835" s="203"/>
      <c r="CRL835" s="203"/>
      <c r="CRM835" s="203"/>
      <c r="CRN835" s="203"/>
      <c r="CRO835" s="203"/>
      <c r="CRP835" s="203"/>
      <c r="CRQ835" s="203"/>
      <c r="CRR835" s="203"/>
      <c r="CRS835" s="203"/>
      <c r="CRT835" s="203"/>
      <c r="CRU835" s="203"/>
      <c r="CRV835" s="203"/>
      <c r="CRW835" s="203"/>
      <c r="CRX835" s="203"/>
      <c r="CRY835" s="203"/>
      <c r="CRZ835" s="203"/>
      <c r="CSA835" s="203"/>
      <c r="CSB835" s="203"/>
      <c r="CSC835" s="203"/>
      <c r="CSD835" s="203"/>
      <c r="CSE835" s="203"/>
      <c r="CSF835" s="203"/>
      <c r="CSG835" s="203"/>
      <c r="CSH835" s="203"/>
      <c r="CSI835" s="203"/>
      <c r="CSJ835" s="203"/>
      <c r="CSK835" s="203"/>
      <c r="CSL835" s="203"/>
      <c r="CSM835" s="203"/>
      <c r="CSN835" s="203"/>
      <c r="CSO835" s="203"/>
      <c r="CSP835" s="203"/>
      <c r="CSQ835" s="203"/>
      <c r="CSR835" s="203"/>
      <c r="CSS835" s="203"/>
      <c r="CST835" s="203"/>
      <c r="CSU835" s="203"/>
      <c r="CSV835" s="203"/>
      <c r="CSW835" s="203"/>
      <c r="CSX835" s="203"/>
      <c r="CSY835" s="203"/>
      <c r="CSZ835" s="203"/>
      <c r="CTA835" s="203"/>
      <c r="CTB835" s="203"/>
      <c r="CTC835" s="203"/>
      <c r="CTD835" s="203"/>
      <c r="CTE835" s="203"/>
      <c r="CTF835" s="203"/>
      <c r="CTG835" s="203"/>
      <c r="CTH835" s="203"/>
      <c r="CTI835" s="203"/>
      <c r="CTJ835" s="203"/>
      <c r="CTK835" s="203"/>
      <c r="CTL835" s="203"/>
      <c r="CTM835" s="203"/>
      <c r="CTN835" s="203"/>
      <c r="CTO835" s="203"/>
      <c r="CTP835" s="203"/>
      <c r="CTQ835" s="203"/>
      <c r="CTR835" s="203"/>
      <c r="CTS835" s="203"/>
      <c r="CTT835" s="203"/>
      <c r="CTU835" s="203"/>
      <c r="CTV835" s="203"/>
      <c r="CTW835" s="203"/>
      <c r="CTX835" s="203"/>
      <c r="CTY835" s="203"/>
      <c r="CTZ835" s="203"/>
      <c r="CUA835" s="203"/>
      <c r="CUB835" s="203"/>
      <c r="CUC835" s="203"/>
      <c r="CUD835" s="203"/>
      <c r="CUE835" s="203"/>
      <c r="CUF835" s="203"/>
      <c r="CUG835" s="203"/>
      <c r="CUH835" s="203"/>
      <c r="CUI835" s="203"/>
      <c r="CUJ835" s="203"/>
      <c r="CUK835" s="203"/>
      <c r="CUL835" s="203"/>
      <c r="CUM835" s="203"/>
      <c r="CUN835" s="203"/>
      <c r="CUO835" s="203"/>
      <c r="CUP835" s="203"/>
      <c r="CUQ835" s="203"/>
      <c r="CUR835" s="203"/>
      <c r="CUS835" s="203"/>
      <c r="CUT835" s="203"/>
      <c r="CUU835" s="203"/>
      <c r="CUV835" s="203"/>
      <c r="CUW835" s="203"/>
      <c r="CUX835" s="203"/>
      <c r="CUY835" s="203"/>
      <c r="CUZ835" s="203"/>
      <c r="CVA835" s="203"/>
      <c r="CVB835" s="203"/>
      <c r="CVC835" s="203"/>
      <c r="CVD835" s="203"/>
      <c r="CVE835" s="203"/>
      <c r="CVF835" s="203"/>
      <c r="CVG835" s="203"/>
      <c r="CVH835" s="203"/>
      <c r="CVI835" s="203"/>
      <c r="CVJ835" s="203"/>
      <c r="CVK835" s="203"/>
      <c r="CVL835" s="203"/>
      <c r="CVM835" s="203"/>
      <c r="CVN835" s="203"/>
      <c r="CVO835" s="203"/>
      <c r="CVP835" s="203"/>
      <c r="CVQ835" s="203"/>
      <c r="CVR835" s="203"/>
      <c r="CVS835" s="203"/>
      <c r="CVT835" s="203"/>
      <c r="CVU835" s="203"/>
      <c r="CVV835" s="203"/>
      <c r="CVW835" s="203"/>
      <c r="CVX835" s="203"/>
      <c r="CVY835" s="203"/>
      <c r="CVZ835" s="203"/>
      <c r="CWA835" s="203"/>
      <c r="CWB835" s="203"/>
      <c r="CWC835" s="203"/>
      <c r="CWD835" s="203"/>
      <c r="CWE835" s="203"/>
      <c r="CWF835" s="203"/>
      <c r="CWG835" s="203"/>
      <c r="CWH835" s="203"/>
      <c r="CWI835" s="203"/>
      <c r="CWJ835" s="203"/>
      <c r="CWK835" s="203"/>
      <c r="CWL835" s="203"/>
      <c r="CWM835" s="203"/>
      <c r="CWN835" s="203"/>
      <c r="CWO835" s="203"/>
      <c r="CWP835" s="203"/>
      <c r="CWQ835" s="203"/>
      <c r="CWR835" s="203"/>
      <c r="CWS835" s="203"/>
      <c r="CWT835" s="203"/>
      <c r="CWU835" s="203"/>
      <c r="CWV835" s="203"/>
      <c r="CWW835" s="203"/>
      <c r="CWX835" s="203"/>
      <c r="CWY835" s="203"/>
      <c r="CWZ835" s="203"/>
      <c r="CXA835" s="203"/>
      <c r="CXB835" s="203"/>
      <c r="CXC835" s="203"/>
      <c r="CXD835" s="203"/>
      <c r="CXE835" s="203"/>
      <c r="CXF835" s="203"/>
      <c r="CXG835" s="203"/>
      <c r="CXH835" s="203"/>
      <c r="CXI835" s="203"/>
      <c r="CXJ835" s="203"/>
      <c r="CXK835" s="203"/>
      <c r="CXL835" s="203"/>
      <c r="CXM835" s="203"/>
      <c r="CXN835" s="203"/>
      <c r="CXO835" s="203"/>
      <c r="CXP835" s="203"/>
      <c r="CXQ835" s="203"/>
      <c r="CXR835" s="203"/>
      <c r="CXS835" s="203"/>
      <c r="CXT835" s="203"/>
      <c r="CXU835" s="203"/>
      <c r="CXV835" s="203"/>
      <c r="CXW835" s="203"/>
      <c r="CXX835" s="203"/>
      <c r="CXY835" s="203"/>
      <c r="CXZ835" s="203"/>
      <c r="CYA835" s="203"/>
      <c r="CYB835" s="203"/>
      <c r="CYC835" s="203"/>
      <c r="CYD835" s="203"/>
      <c r="CYE835" s="203"/>
      <c r="CYF835" s="203"/>
      <c r="CYG835" s="203"/>
      <c r="CYH835" s="203"/>
      <c r="CYI835" s="203"/>
      <c r="CYJ835" s="203"/>
      <c r="CYK835" s="203"/>
      <c r="CYL835" s="203"/>
      <c r="CYM835" s="203"/>
      <c r="CYN835" s="203"/>
      <c r="CYO835" s="203"/>
      <c r="CYP835" s="203"/>
      <c r="CYQ835" s="203"/>
      <c r="CYR835" s="203"/>
      <c r="CYS835" s="203"/>
      <c r="CYT835" s="203"/>
      <c r="CYU835" s="203"/>
      <c r="CYV835" s="203"/>
      <c r="CYW835" s="203"/>
      <c r="CYX835" s="203"/>
      <c r="CYY835" s="203"/>
      <c r="CYZ835" s="203"/>
      <c r="CZA835" s="203"/>
      <c r="CZB835" s="203"/>
      <c r="CZC835" s="203"/>
      <c r="CZD835" s="203"/>
      <c r="CZE835" s="203"/>
      <c r="CZF835" s="203"/>
      <c r="CZG835" s="203"/>
      <c r="CZH835" s="203"/>
      <c r="CZI835" s="203"/>
      <c r="CZJ835" s="203"/>
      <c r="CZK835" s="203"/>
      <c r="CZL835" s="203"/>
      <c r="CZM835" s="203"/>
      <c r="CZN835" s="203"/>
      <c r="CZO835" s="203"/>
      <c r="CZP835" s="203"/>
      <c r="CZQ835" s="203"/>
      <c r="CZR835" s="203"/>
      <c r="CZS835" s="203"/>
      <c r="CZT835" s="203"/>
      <c r="CZU835" s="203"/>
      <c r="CZV835" s="203"/>
      <c r="CZW835" s="203"/>
      <c r="CZX835" s="203"/>
      <c r="CZY835" s="203"/>
      <c r="CZZ835" s="203"/>
      <c r="DAA835" s="203"/>
      <c r="DAB835" s="203"/>
      <c r="DAC835" s="203"/>
      <c r="DAD835" s="203"/>
      <c r="DAE835" s="203"/>
      <c r="DAF835" s="203"/>
      <c r="DAG835" s="203"/>
      <c r="DAH835" s="203"/>
      <c r="DAI835" s="203"/>
      <c r="DAJ835" s="203"/>
      <c r="DAK835" s="203"/>
      <c r="DAL835" s="203"/>
      <c r="DAM835" s="203"/>
      <c r="DAN835" s="203"/>
      <c r="DAO835" s="203"/>
      <c r="DAP835" s="203"/>
      <c r="DAQ835" s="203"/>
      <c r="DAR835" s="203"/>
      <c r="DAS835" s="203"/>
      <c r="DAT835" s="203"/>
      <c r="DAU835" s="203"/>
      <c r="DAV835" s="203"/>
      <c r="DAW835" s="203"/>
      <c r="DAX835" s="203"/>
      <c r="DAY835" s="203"/>
      <c r="DAZ835" s="203"/>
      <c r="DBA835" s="203"/>
      <c r="DBB835" s="203"/>
      <c r="DBC835" s="203"/>
      <c r="DBD835" s="203"/>
      <c r="DBE835" s="203"/>
      <c r="DBF835" s="203"/>
      <c r="DBG835" s="203"/>
      <c r="DBH835" s="203"/>
      <c r="DBI835" s="203"/>
      <c r="DBJ835" s="203"/>
      <c r="DBK835" s="203"/>
      <c r="DBL835" s="203"/>
      <c r="DBM835" s="203"/>
      <c r="DBN835" s="203"/>
      <c r="DBO835" s="203"/>
      <c r="DBP835" s="203"/>
      <c r="DBQ835" s="203"/>
      <c r="DBR835" s="203"/>
      <c r="DBS835" s="203"/>
      <c r="DBT835" s="203"/>
      <c r="DBU835" s="203"/>
      <c r="DBV835" s="203"/>
      <c r="DBW835" s="203"/>
      <c r="DBX835" s="203"/>
      <c r="DBY835" s="203"/>
      <c r="DBZ835" s="203"/>
      <c r="DCA835" s="203"/>
      <c r="DCB835" s="203"/>
      <c r="DCC835" s="203"/>
      <c r="DCD835" s="203"/>
      <c r="DCE835" s="203"/>
      <c r="DCF835" s="203"/>
      <c r="DCG835" s="203"/>
      <c r="DCH835" s="203"/>
      <c r="DCI835" s="203"/>
      <c r="DCJ835" s="203"/>
      <c r="DCK835" s="203"/>
      <c r="DCL835" s="203"/>
      <c r="DCM835" s="203"/>
      <c r="DCN835" s="203"/>
      <c r="DCO835" s="203"/>
      <c r="DCP835" s="203"/>
      <c r="DCQ835" s="203"/>
      <c r="DCR835" s="203"/>
      <c r="DCS835" s="203"/>
      <c r="DCT835" s="203"/>
      <c r="DCU835" s="203"/>
      <c r="DCV835" s="203"/>
      <c r="DCW835" s="203"/>
      <c r="DCX835" s="203"/>
      <c r="DCY835" s="203"/>
      <c r="DCZ835" s="203"/>
      <c r="DDA835" s="203"/>
      <c r="DDB835" s="203"/>
      <c r="DDC835" s="203"/>
      <c r="DDD835" s="203"/>
      <c r="DDE835" s="203"/>
      <c r="DDF835" s="203"/>
      <c r="DDG835" s="203"/>
      <c r="DDH835" s="203"/>
      <c r="DDI835" s="203"/>
      <c r="DDJ835" s="203"/>
      <c r="DDK835" s="203"/>
      <c r="DDL835" s="203"/>
      <c r="DDM835" s="203"/>
      <c r="DDN835" s="203"/>
      <c r="DDO835" s="203"/>
      <c r="DDP835" s="203"/>
      <c r="DDQ835" s="203"/>
      <c r="DDR835" s="203"/>
      <c r="DDS835" s="203"/>
      <c r="DDT835" s="203"/>
      <c r="DDU835" s="203"/>
      <c r="DDV835" s="203"/>
      <c r="DDW835" s="203"/>
      <c r="DDX835" s="203"/>
      <c r="DDY835" s="203"/>
      <c r="DDZ835" s="203"/>
      <c r="DEA835" s="203"/>
      <c r="DEB835" s="203"/>
      <c r="DEC835" s="203"/>
      <c r="DED835" s="203"/>
      <c r="DEE835" s="203"/>
      <c r="DEF835" s="203"/>
      <c r="DEG835" s="203"/>
      <c r="DEH835" s="203"/>
      <c r="DEI835" s="203"/>
      <c r="DEJ835" s="203"/>
      <c r="DEK835" s="203"/>
      <c r="DEL835" s="203"/>
      <c r="DEM835" s="203"/>
      <c r="DEN835" s="203"/>
      <c r="DEO835" s="203"/>
      <c r="DEP835" s="203"/>
      <c r="DEQ835" s="203"/>
      <c r="DER835" s="203"/>
      <c r="DES835" s="203"/>
      <c r="DET835" s="203"/>
      <c r="DEU835" s="203"/>
      <c r="DEV835" s="203"/>
      <c r="DEW835" s="203"/>
      <c r="DEX835" s="203"/>
      <c r="DEY835" s="203"/>
      <c r="DEZ835" s="203"/>
      <c r="DFA835" s="203"/>
      <c r="DFB835" s="203"/>
      <c r="DFC835" s="203"/>
      <c r="DFD835" s="203"/>
      <c r="DFE835" s="203"/>
      <c r="DFF835" s="203"/>
      <c r="DFG835" s="203"/>
      <c r="DFH835" s="203"/>
      <c r="DFI835" s="203"/>
      <c r="DFJ835" s="203"/>
      <c r="DFK835" s="203"/>
      <c r="DFL835" s="203"/>
      <c r="DFM835" s="203"/>
      <c r="DFN835" s="203"/>
      <c r="DFO835" s="203"/>
      <c r="DFP835" s="203"/>
      <c r="DFQ835" s="203"/>
      <c r="DFR835" s="203"/>
      <c r="DFS835" s="203"/>
      <c r="DFT835" s="203"/>
      <c r="DFU835" s="203"/>
      <c r="DFV835" s="203"/>
      <c r="DFW835" s="203"/>
      <c r="DFX835" s="203"/>
      <c r="DFY835" s="203"/>
      <c r="DFZ835" s="203"/>
      <c r="DGA835" s="203"/>
      <c r="DGB835" s="203"/>
      <c r="DGC835" s="203"/>
      <c r="DGD835" s="203"/>
      <c r="DGE835" s="203"/>
      <c r="DGF835" s="203"/>
      <c r="DGG835" s="203"/>
      <c r="DGH835" s="203"/>
      <c r="DGI835" s="203"/>
      <c r="DGJ835" s="203"/>
      <c r="DGK835" s="203"/>
      <c r="DGL835" s="203"/>
      <c r="DGM835" s="203"/>
      <c r="DGN835" s="203"/>
      <c r="DGO835" s="203"/>
      <c r="DGP835" s="203"/>
      <c r="DGQ835" s="203"/>
      <c r="DGR835" s="203"/>
      <c r="DGS835" s="203"/>
      <c r="DGT835" s="203"/>
      <c r="DGU835" s="203"/>
      <c r="DGV835" s="203"/>
      <c r="DGW835" s="203"/>
      <c r="DGX835" s="203"/>
      <c r="DGY835" s="203"/>
      <c r="DGZ835" s="203"/>
      <c r="DHA835" s="203"/>
      <c r="DHB835" s="203"/>
      <c r="DHC835" s="203"/>
      <c r="DHD835" s="203"/>
      <c r="DHE835" s="203"/>
      <c r="DHF835" s="203"/>
      <c r="DHG835" s="203"/>
      <c r="DHH835" s="203"/>
      <c r="DHI835" s="203"/>
      <c r="DHJ835" s="203"/>
      <c r="DHK835" s="203"/>
      <c r="DHL835" s="203"/>
      <c r="DHM835" s="203"/>
      <c r="DHN835" s="203"/>
      <c r="DHO835" s="203"/>
      <c r="DHP835" s="203"/>
      <c r="DHQ835" s="203"/>
      <c r="DHR835" s="203"/>
      <c r="DHS835" s="203"/>
      <c r="DHT835" s="203"/>
      <c r="DHU835" s="203"/>
      <c r="DHV835" s="203"/>
      <c r="DHW835" s="203"/>
      <c r="DHX835" s="203"/>
      <c r="DHY835" s="203"/>
      <c r="DHZ835" s="203"/>
      <c r="DIA835" s="203"/>
      <c r="DIB835" s="203"/>
      <c r="DIC835" s="203"/>
      <c r="DID835" s="203"/>
      <c r="DIE835" s="203"/>
      <c r="DIF835" s="203"/>
      <c r="DIG835" s="203"/>
      <c r="DIH835" s="203"/>
      <c r="DII835" s="203"/>
      <c r="DIJ835" s="203"/>
      <c r="DIK835" s="203"/>
      <c r="DIL835" s="203"/>
      <c r="DIM835" s="203"/>
      <c r="DIN835" s="203"/>
      <c r="DIO835" s="203"/>
      <c r="DIP835" s="203"/>
      <c r="DIQ835" s="203"/>
      <c r="DIR835" s="203"/>
      <c r="DIS835" s="203"/>
      <c r="DIT835" s="203"/>
      <c r="DIU835" s="203"/>
      <c r="DIV835" s="203"/>
      <c r="DIW835" s="203"/>
      <c r="DIX835" s="203"/>
      <c r="DIY835" s="203"/>
      <c r="DIZ835" s="203"/>
      <c r="DJA835" s="203"/>
      <c r="DJB835" s="203"/>
      <c r="DJC835" s="203"/>
      <c r="DJD835" s="203"/>
      <c r="DJE835" s="203"/>
      <c r="DJF835" s="203"/>
      <c r="DJG835" s="203"/>
      <c r="DJH835" s="203"/>
      <c r="DJI835" s="203"/>
      <c r="DJJ835" s="203"/>
      <c r="DJK835" s="203"/>
      <c r="DJL835" s="203"/>
      <c r="DJM835" s="203"/>
      <c r="DJN835" s="203"/>
      <c r="DJO835" s="203"/>
      <c r="DJP835" s="203"/>
      <c r="DJQ835" s="203"/>
      <c r="DJR835" s="203"/>
      <c r="DJS835" s="203"/>
      <c r="DJT835" s="203"/>
      <c r="DJU835" s="203"/>
      <c r="DJV835" s="203"/>
      <c r="DJW835" s="203"/>
      <c r="DJX835" s="203"/>
      <c r="DJY835" s="203"/>
      <c r="DJZ835" s="203"/>
      <c r="DKA835" s="203"/>
      <c r="DKB835" s="203"/>
      <c r="DKC835" s="203"/>
      <c r="DKD835" s="203"/>
      <c r="DKE835" s="203"/>
      <c r="DKF835" s="203"/>
      <c r="DKG835" s="203"/>
      <c r="DKH835" s="203"/>
      <c r="DKI835" s="203"/>
      <c r="DKJ835" s="203"/>
      <c r="DKK835" s="203"/>
      <c r="DKL835" s="203"/>
      <c r="DKM835" s="203"/>
      <c r="DKN835" s="203"/>
      <c r="DKO835" s="203"/>
      <c r="DKP835" s="203"/>
      <c r="DKQ835" s="203"/>
      <c r="DKR835" s="203"/>
      <c r="DKS835" s="203"/>
      <c r="DKT835" s="203"/>
      <c r="DKU835" s="203"/>
      <c r="DKV835" s="203"/>
      <c r="DKW835" s="203"/>
      <c r="DKX835" s="203"/>
      <c r="DKY835" s="203"/>
      <c r="DKZ835" s="203"/>
      <c r="DLA835" s="203"/>
      <c r="DLB835" s="203"/>
      <c r="DLC835" s="203"/>
      <c r="DLD835" s="203"/>
      <c r="DLE835" s="203"/>
      <c r="DLF835" s="203"/>
      <c r="DLG835" s="203"/>
      <c r="DLH835" s="203"/>
      <c r="DLI835" s="203"/>
      <c r="DLJ835" s="203"/>
      <c r="DLK835" s="203"/>
      <c r="DLL835" s="203"/>
      <c r="DLM835" s="203"/>
      <c r="DLN835" s="203"/>
      <c r="DLO835" s="203"/>
      <c r="DLP835" s="203"/>
      <c r="DLQ835" s="203"/>
      <c r="DLR835" s="203"/>
      <c r="DLS835" s="203"/>
      <c r="DLT835" s="203"/>
      <c r="DLU835" s="203"/>
      <c r="DLV835" s="203"/>
      <c r="DLW835" s="203"/>
      <c r="DLX835" s="203"/>
      <c r="DLY835" s="203"/>
      <c r="DLZ835" s="203"/>
      <c r="DMA835" s="203"/>
      <c r="DMB835" s="203"/>
      <c r="DMC835" s="203"/>
      <c r="DMD835" s="203"/>
      <c r="DME835" s="203"/>
      <c r="DMF835" s="203"/>
      <c r="DMG835" s="203"/>
      <c r="DMH835" s="203"/>
      <c r="DMI835" s="203"/>
      <c r="DMJ835" s="203"/>
      <c r="DMK835" s="203"/>
      <c r="DML835" s="203"/>
      <c r="DMM835" s="203"/>
      <c r="DMN835" s="203"/>
      <c r="DMO835" s="203"/>
      <c r="DMP835" s="203"/>
      <c r="DMQ835" s="203"/>
      <c r="DMR835" s="203"/>
      <c r="DMS835" s="203"/>
      <c r="DMT835" s="203"/>
      <c r="DMU835" s="203"/>
      <c r="DMV835" s="203"/>
      <c r="DMW835" s="203"/>
      <c r="DMX835" s="203"/>
      <c r="DMY835" s="203"/>
      <c r="DMZ835" s="203"/>
      <c r="DNA835" s="203"/>
      <c r="DNB835" s="203"/>
      <c r="DNC835" s="203"/>
      <c r="DND835" s="203"/>
      <c r="DNE835" s="203"/>
      <c r="DNF835" s="203"/>
      <c r="DNG835" s="203"/>
      <c r="DNH835" s="203"/>
      <c r="DNI835" s="203"/>
      <c r="DNJ835" s="203"/>
      <c r="DNK835" s="203"/>
      <c r="DNL835" s="203"/>
      <c r="DNM835" s="203"/>
      <c r="DNN835" s="203"/>
      <c r="DNO835" s="203"/>
      <c r="DNP835" s="203"/>
      <c r="DNQ835" s="203"/>
      <c r="DNR835" s="203"/>
      <c r="DNS835" s="203"/>
      <c r="DNT835" s="203"/>
      <c r="DNU835" s="203"/>
      <c r="DNV835" s="203"/>
      <c r="DNW835" s="203"/>
      <c r="DNX835" s="203"/>
      <c r="DNY835" s="203"/>
      <c r="DNZ835" s="203"/>
      <c r="DOA835" s="203"/>
      <c r="DOB835" s="203"/>
      <c r="DOC835" s="203"/>
      <c r="DOD835" s="203"/>
      <c r="DOE835" s="203"/>
      <c r="DOF835" s="203"/>
      <c r="DOG835" s="203"/>
      <c r="DOH835" s="203"/>
      <c r="DOI835" s="203"/>
      <c r="DOJ835" s="203"/>
      <c r="DOK835" s="203"/>
      <c r="DOL835" s="203"/>
      <c r="DOM835" s="203"/>
      <c r="DON835" s="203"/>
      <c r="DOO835" s="203"/>
      <c r="DOP835" s="203"/>
      <c r="DOQ835" s="203"/>
      <c r="DOR835" s="203"/>
      <c r="DOS835" s="203"/>
      <c r="DOT835" s="203"/>
      <c r="DOU835" s="203"/>
      <c r="DOV835" s="203"/>
      <c r="DOW835" s="203"/>
      <c r="DOX835" s="203"/>
      <c r="DOY835" s="203"/>
      <c r="DOZ835" s="203"/>
      <c r="DPA835" s="203"/>
      <c r="DPB835" s="203"/>
      <c r="DPC835" s="203"/>
      <c r="DPD835" s="203"/>
      <c r="DPE835" s="203"/>
      <c r="DPF835" s="203"/>
      <c r="DPG835" s="203"/>
      <c r="DPH835" s="203"/>
      <c r="DPI835" s="203"/>
      <c r="DPJ835" s="203"/>
      <c r="DPK835" s="203"/>
      <c r="DPL835" s="203"/>
      <c r="DPM835" s="203"/>
      <c r="DPN835" s="203"/>
      <c r="DPO835" s="203"/>
      <c r="DPP835" s="203"/>
      <c r="DPQ835" s="203"/>
      <c r="DPR835" s="203"/>
      <c r="DPS835" s="203"/>
      <c r="DPT835" s="203"/>
      <c r="DPU835" s="203"/>
      <c r="DPV835" s="203"/>
      <c r="DPW835" s="203"/>
      <c r="DPX835" s="203"/>
      <c r="DPY835" s="203"/>
      <c r="DPZ835" s="203"/>
      <c r="DQA835" s="203"/>
      <c r="DQB835" s="203"/>
      <c r="DQC835" s="203"/>
      <c r="DQD835" s="203"/>
      <c r="DQE835" s="203"/>
      <c r="DQF835" s="203"/>
      <c r="DQG835" s="203"/>
      <c r="DQH835" s="203"/>
      <c r="DQI835" s="203"/>
      <c r="DQJ835" s="203"/>
      <c r="DQK835" s="203"/>
      <c r="DQL835" s="203"/>
      <c r="DQM835" s="203"/>
      <c r="DQN835" s="203"/>
      <c r="DQO835" s="203"/>
      <c r="DQP835" s="203"/>
      <c r="DQQ835" s="203"/>
      <c r="DQR835" s="203"/>
      <c r="DQS835" s="203"/>
      <c r="DQT835" s="203"/>
      <c r="DQU835" s="203"/>
      <c r="DQV835" s="203"/>
      <c r="DQW835" s="203"/>
      <c r="DQX835" s="203"/>
      <c r="DQY835" s="203"/>
      <c r="DQZ835" s="203"/>
      <c r="DRA835" s="203"/>
      <c r="DRB835" s="203"/>
      <c r="DRC835" s="203"/>
      <c r="DRD835" s="203"/>
      <c r="DRE835" s="203"/>
      <c r="DRF835" s="203"/>
      <c r="DRG835" s="203"/>
      <c r="DRH835" s="203"/>
      <c r="DRI835" s="203"/>
      <c r="DRJ835" s="203"/>
      <c r="DRK835" s="203"/>
      <c r="DRL835" s="203"/>
      <c r="DRM835" s="203"/>
      <c r="DRN835" s="203"/>
      <c r="DRO835" s="203"/>
      <c r="DRP835" s="203"/>
      <c r="DRQ835" s="203"/>
      <c r="DRR835" s="203"/>
      <c r="DRS835" s="203"/>
      <c r="DRT835" s="203"/>
      <c r="DRU835" s="203"/>
      <c r="DRV835" s="203"/>
      <c r="DRW835" s="203"/>
      <c r="DRX835" s="203"/>
      <c r="DRY835" s="203"/>
      <c r="DRZ835" s="203"/>
      <c r="DSA835" s="203"/>
      <c r="DSB835" s="203"/>
      <c r="DSC835" s="203"/>
      <c r="DSD835" s="203"/>
      <c r="DSE835" s="203"/>
      <c r="DSF835" s="203"/>
      <c r="DSG835" s="203"/>
      <c r="DSH835" s="203"/>
      <c r="DSI835" s="203"/>
      <c r="DSJ835" s="203"/>
      <c r="DSK835" s="203"/>
      <c r="DSL835" s="203"/>
      <c r="DSM835" s="203"/>
      <c r="DSN835" s="203"/>
      <c r="DSO835" s="203"/>
      <c r="DSP835" s="203"/>
      <c r="DSQ835" s="203"/>
      <c r="DSR835" s="203"/>
      <c r="DSS835" s="203"/>
      <c r="DST835" s="203"/>
      <c r="DSU835" s="203"/>
      <c r="DSV835" s="203"/>
      <c r="DSW835" s="203"/>
      <c r="DSX835" s="203"/>
      <c r="DSY835" s="203"/>
      <c r="DSZ835" s="203"/>
      <c r="DTA835" s="203"/>
      <c r="DTB835" s="203"/>
      <c r="DTC835" s="203"/>
      <c r="DTD835" s="203"/>
      <c r="DTE835" s="203"/>
      <c r="DTF835" s="203"/>
      <c r="DTG835" s="203"/>
      <c r="DTH835" s="203"/>
      <c r="DTI835" s="203"/>
      <c r="DTJ835" s="203"/>
      <c r="DTK835" s="203"/>
      <c r="DTL835" s="203"/>
      <c r="DTM835" s="203"/>
      <c r="DTN835" s="203"/>
      <c r="DTO835" s="203"/>
      <c r="DTP835" s="203"/>
      <c r="DTQ835" s="203"/>
      <c r="DTR835" s="203"/>
      <c r="DTS835" s="203"/>
      <c r="DTT835" s="203"/>
      <c r="DTU835" s="203"/>
      <c r="DTV835" s="203"/>
      <c r="DTW835" s="203"/>
      <c r="DTX835" s="203"/>
      <c r="DTY835" s="203"/>
      <c r="DTZ835" s="203"/>
      <c r="DUA835" s="203"/>
      <c r="DUB835" s="203"/>
      <c r="DUC835" s="203"/>
      <c r="DUD835" s="203"/>
      <c r="DUE835" s="203"/>
      <c r="DUF835" s="203"/>
      <c r="DUG835" s="203"/>
      <c r="DUH835" s="203"/>
      <c r="DUI835" s="203"/>
      <c r="DUJ835" s="203"/>
      <c r="DUK835" s="203"/>
      <c r="DUL835" s="203"/>
      <c r="DUM835" s="203"/>
      <c r="DUN835" s="203"/>
      <c r="DUO835" s="203"/>
      <c r="DUP835" s="203"/>
      <c r="DUQ835" s="203"/>
      <c r="DUR835" s="203"/>
      <c r="DUS835" s="203"/>
      <c r="DUT835" s="203"/>
      <c r="DUU835" s="203"/>
      <c r="DUV835" s="203"/>
      <c r="DUW835" s="203"/>
      <c r="DUX835" s="203"/>
      <c r="DUY835" s="203"/>
      <c r="DUZ835" s="203"/>
      <c r="DVA835" s="203"/>
      <c r="DVB835" s="203"/>
      <c r="DVC835" s="203"/>
      <c r="DVD835" s="203"/>
      <c r="DVE835" s="203"/>
      <c r="DVF835" s="203"/>
      <c r="DVG835" s="203"/>
      <c r="DVH835" s="203"/>
      <c r="DVI835" s="203"/>
      <c r="DVJ835" s="203"/>
      <c r="DVK835" s="203"/>
      <c r="DVL835" s="203"/>
      <c r="DVM835" s="203"/>
      <c r="DVN835" s="203"/>
      <c r="DVO835" s="203"/>
      <c r="DVP835" s="203"/>
      <c r="DVQ835" s="203"/>
      <c r="DVR835" s="203"/>
      <c r="DVS835" s="203"/>
      <c r="DVT835" s="203"/>
      <c r="DVU835" s="203"/>
      <c r="DVV835" s="203"/>
      <c r="DVW835" s="203"/>
      <c r="DVX835" s="203"/>
      <c r="DVY835" s="203"/>
      <c r="DVZ835" s="203"/>
      <c r="DWA835" s="203"/>
      <c r="DWB835" s="203"/>
      <c r="DWC835" s="203"/>
      <c r="DWD835" s="203"/>
      <c r="DWE835" s="203"/>
      <c r="DWF835" s="203"/>
      <c r="DWG835" s="203"/>
      <c r="DWH835" s="203"/>
      <c r="DWI835" s="203"/>
      <c r="DWJ835" s="203"/>
      <c r="DWK835" s="203"/>
      <c r="DWL835" s="203"/>
      <c r="DWM835" s="203"/>
      <c r="DWN835" s="203"/>
      <c r="DWO835" s="203"/>
      <c r="DWP835" s="203"/>
      <c r="DWQ835" s="203"/>
      <c r="DWR835" s="203"/>
      <c r="DWS835" s="203"/>
      <c r="DWT835" s="203"/>
      <c r="DWU835" s="203"/>
      <c r="DWV835" s="203"/>
      <c r="DWW835" s="203"/>
      <c r="DWX835" s="203"/>
      <c r="DWY835" s="203"/>
      <c r="DWZ835" s="203"/>
      <c r="DXA835" s="203"/>
      <c r="DXB835" s="203"/>
      <c r="DXC835" s="203"/>
      <c r="DXD835" s="203"/>
      <c r="DXE835" s="203"/>
      <c r="DXF835" s="203"/>
      <c r="DXG835" s="203"/>
      <c r="DXH835" s="203"/>
      <c r="DXI835" s="203"/>
      <c r="DXJ835" s="203"/>
      <c r="DXK835" s="203"/>
      <c r="DXL835" s="203"/>
      <c r="DXM835" s="203"/>
      <c r="DXN835" s="203"/>
      <c r="DXO835" s="203"/>
      <c r="DXP835" s="203"/>
      <c r="DXQ835" s="203"/>
      <c r="DXR835" s="203"/>
      <c r="DXS835" s="203"/>
      <c r="DXT835" s="203"/>
      <c r="DXU835" s="203"/>
      <c r="DXV835" s="203"/>
      <c r="DXW835" s="203"/>
      <c r="DXX835" s="203"/>
      <c r="DXY835" s="203"/>
      <c r="DXZ835" s="203"/>
      <c r="DYA835" s="203"/>
      <c r="DYB835" s="203"/>
      <c r="DYC835" s="203"/>
      <c r="DYD835" s="203"/>
      <c r="DYE835" s="203"/>
      <c r="DYF835" s="203"/>
      <c r="DYG835" s="203"/>
      <c r="DYH835" s="203"/>
      <c r="DYI835" s="203"/>
      <c r="DYJ835" s="203"/>
      <c r="DYK835" s="203"/>
      <c r="DYL835" s="203"/>
      <c r="DYM835" s="203"/>
      <c r="DYN835" s="203"/>
      <c r="DYO835" s="203"/>
      <c r="DYP835" s="203"/>
      <c r="DYQ835" s="203"/>
      <c r="DYR835" s="203"/>
      <c r="DYS835" s="203"/>
      <c r="DYT835" s="203"/>
      <c r="DYU835" s="203"/>
      <c r="DYV835" s="203"/>
      <c r="DYW835" s="203"/>
      <c r="DYX835" s="203"/>
      <c r="DYY835" s="203"/>
      <c r="DYZ835" s="203"/>
      <c r="DZA835" s="203"/>
      <c r="DZB835" s="203"/>
      <c r="DZC835" s="203"/>
      <c r="DZD835" s="203"/>
      <c r="DZE835" s="203"/>
      <c r="DZF835" s="203"/>
      <c r="DZG835" s="203"/>
      <c r="DZH835" s="203"/>
      <c r="DZI835" s="203"/>
      <c r="DZJ835" s="203"/>
      <c r="DZK835" s="203"/>
      <c r="DZL835" s="203"/>
      <c r="DZM835" s="203"/>
      <c r="DZN835" s="203"/>
      <c r="DZO835" s="203"/>
      <c r="DZP835" s="203"/>
      <c r="DZQ835" s="203"/>
      <c r="DZR835" s="203"/>
      <c r="DZS835" s="203"/>
      <c r="DZT835" s="203"/>
      <c r="DZU835" s="203"/>
      <c r="DZV835" s="203"/>
      <c r="DZW835" s="203"/>
      <c r="DZX835" s="203"/>
      <c r="DZY835" s="203"/>
      <c r="DZZ835" s="203"/>
      <c r="EAA835" s="203"/>
      <c r="EAB835" s="203"/>
      <c r="EAC835" s="203"/>
      <c r="EAD835" s="203"/>
      <c r="EAE835" s="203"/>
      <c r="EAF835" s="203"/>
      <c r="EAG835" s="203"/>
      <c r="EAH835" s="203"/>
      <c r="EAI835" s="203"/>
      <c r="EAJ835" s="203"/>
      <c r="EAK835" s="203"/>
      <c r="EAL835" s="203"/>
      <c r="EAM835" s="203"/>
      <c r="EAN835" s="203"/>
      <c r="EAO835" s="203"/>
      <c r="EAP835" s="203"/>
      <c r="EAQ835" s="203"/>
      <c r="EAR835" s="203"/>
      <c r="EAS835" s="203"/>
      <c r="EAT835" s="203"/>
      <c r="EAU835" s="203"/>
      <c r="EAV835" s="203"/>
      <c r="EAW835" s="203"/>
      <c r="EAX835" s="203"/>
      <c r="EAY835" s="203"/>
      <c r="EAZ835" s="203"/>
      <c r="EBA835" s="203"/>
      <c r="EBB835" s="203"/>
      <c r="EBC835" s="203"/>
      <c r="EBD835" s="203"/>
      <c r="EBE835" s="203"/>
      <c r="EBF835" s="203"/>
      <c r="EBG835" s="203"/>
      <c r="EBH835" s="203"/>
      <c r="EBI835" s="203"/>
      <c r="EBJ835" s="203"/>
      <c r="EBK835" s="203"/>
      <c r="EBL835" s="203"/>
      <c r="EBM835" s="203"/>
      <c r="EBN835" s="203"/>
      <c r="EBO835" s="203"/>
      <c r="EBP835" s="203"/>
      <c r="EBQ835" s="203"/>
      <c r="EBR835" s="203"/>
      <c r="EBS835" s="203"/>
      <c r="EBT835" s="203"/>
      <c r="EBU835" s="203"/>
      <c r="EBV835" s="203"/>
      <c r="EBW835" s="203"/>
      <c r="EBX835" s="203"/>
      <c r="EBY835" s="203"/>
      <c r="EBZ835" s="203"/>
      <c r="ECA835" s="203"/>
      <c r="ECB835" s="203"/>
      <c r="ECC835" s="203"/>
      <c r="ECD835" s="203"/>
      <c r="ECE835" s="203"/>
      <c r="ECF835" s="203"/>
      <c r="ECG835" s="203"/>
      <c r="ECH835" s="203"/>
      <c r="ECI835" s="203"/>
      <c r="ECJ835" s="203"/>
      <c r="ECK835" s="203"/>
      <c r="ECL835" s="203"/>
      <c r="ECM835" s="203"/>
      <c r="ECN835" s="203"/>
      <c r="ECO835" s="203"/>
      <c r="ECP835" s="203"/>
      <c r="ECQ835" s="203"/>
      <c r="ECR835" s="203"/>
      <c r="ECS835" s="203"/>
      <c r="ECT835" s="203"/>
      <c r="ECU835" s="203"/>
      <c r="ECV835" s="203"/>
      <c r="ECW835" s="203"/>
      <c r="ECX835" s="203"/>
      <c r="ECY835" s="203"/>
      <c r="ECZ835" s="203"/>
      <c r="EDA835" s="203"/>
      <c r="EDB835" s="203"/>
      <c r="EDC835" s="203"/>
      <c r="EDD835" s="203"/>
      <c r="EDE835" s="203"/>
      <c r="EDF835" s="203"/>
      <c r="EDG835" s="203"/>
      <c r="EDH835" s="203"/>
      <c r="EDI835" s="203"/>
      <c r="EDJ835" s="203"/>
      <c r="EDK835" s="203"/>
      <c r="EDL835" s="203"/>
      <c r="EDM835" s="203"/>
      <c r="EDN835" s="203"/>
      <c r="EDO835" s="203"/>
      <c r="EDP835" s="203"/>
      <c r="EDQ835" s="203"/>
      <c r="EDR835" s="203"/>
      <c r="EDS835" s="203"/>
      <c r="EDT835" s="203"/>
      <c r="EDU835" s="203"/>
      <c r="EDV835" s="203"/>
      <c r="EDW835" s="203"/>
      <c r="EDX835" s="203"/>
      <c r="EDY835" s="203"/>
      <c r="EDZ835" s="203"/>
      <c r="EEA835" s="203"/>
      <c r="EEB835" s="203"/>
      <c r="EEC835" s="203"/>
      <c r="EED835" s="203"/>
      <c r="EEE835" s="203"/>
      <c r="EEF835" s="203"/>
      <c r="EEG835" s="203"/>
      <c r="EEH835" s="203"/>
      <c r="EEI835" s="203"/>
      <c r="EEJ835" s="203"/>
      <c r="EEK835" s="203"/>
      <c r="EEL835" s="203"/>
      <c r="EEM835" s="203"/>
      <c r="EEN835" s="203"/>
      <c r="EEO835" s="203"/>
      <c r="EEP835" s="203"/>
      <c r="EEQ835" s="203"/>
      <c r="EER835" s="203"/>
      <c r="EES835" s="203"/>
      <c r="EET835" s="203"/>
      <c r="EEU835" s="203"/>
      <c r="EEV835" s="203"/>
      <c r="EEW835" s="203"/>
      <c r="EEX835" s="203"/>
      <c r="EEY835" s="203"/>
      <c r="EEZ835" s="203"/>
      <c r="EFA835" s="203"/>
      <c r="EFB835" s="203"/>
      <c r="EFC835" s="203"/>
      <c r="EFD835" s="203"/>
      <c r="EFE835" s="203"/>
      <c r="EFF835" s="203"/>
      <c r="EFG835" s="203"/>
      <c r="EFH835" s="203"/>
      <c r="EFI835" s="203"/>
      <c r="EFJ835" s="203"/>
      <c r="EFK835" s="203"/>
      <c r="EFL835" s="203"/>
      <c r="EFM835" s="203"/>
      <c r="EFN835" s="203"/>
      <c r="EFO835" s="203"/>
      <c r="EFP835" s="203"/>
      <c r="EFQ835" s="203"/>
      <c r="EFR835" s="203"/>
      <c r="EFS835" s="203"/>
      <c r="EFT835" s="203"/>
      <c r="EFU835" s="203"/>
      <c r="EFV835" s="203"/>
      <c r="EFW835" s="203"/>
      <c r="EFX835" s="203"/>
      <c r="EFY835" s="203"/>
      <c r="EFZ835" s="203"/>
      <c r="EGA835" s="203"/>
      <c r="EGB835" s="203"/>
      <c r="EGC835" s="203"/>
      <c r="EGD835" s="203"/>
      <c r="EGE835" s="203"/>
      <c r="EGF835" s="203"/>
      <c r="EGG835" s="203"/>
      <c r="EGH835" s="203"/>
      <c r="EGI835" s="203"/>
      <c r="EGJ835" s="203"/>
      <c r="EGK835" s="203"/>
      <c r="EGL835" s="203"/>
      <c r="EGM835" s="203"/>
      <c r="EGN835" s="203"/>
      <c r="EGO835" s="203"/>
      <c r="EGP835" s="203"/>
      <c r="EGQ835" s="203"/>
      <c r="EGR835" s="203"/>
      <c r="EGS835" s="203"/>
      <c r="EGT835" s="203"/>
      <c r="EGU835" s="203"/>
      <c r="EGV835" s="203"/>
      <c r="EGW835" s="203"/>
      <c r="EGX835" s="203"/>
      <c r="EGY835" s="203"/>
      <c r="EGZ835" s="203"/>
      <c r="EHA835" s="203"/>
      <c r="EHB835" s="203"/>
      <c r="EHC835" s="203"/>
      <c r="EHD835" s="203"/>
      <c r="EHE835" s="203"/>
      <c r="EHF835" s="203"/>
      <c r="EHG835" s="203"/>
      <c r="EHH835" s="203"/>
      <c r="EHI835" s="203"/>
      <c r="EHJ835" s="203"/>
      <c r="EHK835" s="203"/>
      <c r="EHL835" s="203"/>
      <c r="EHM835" s="203"/>
      <c r="EHN835" s="203"/>
      <c r="EHO835" s="203"/>
      <c r="EHP835" s="203"/>
      <c r="EHQ835" s="203"/>
      <c r="EHR835" s="203"/>
      <c r="EHS835" s="203"/>
      <c r="EHT835" s="203"/>
      <c r="EHU835" s="203"/>
      <c r="EHV835" s="203"/>
      <c r="EHW835" s="203"/>
      <c r="EHX835" s="203"/>
      <c r="EHY835" s="203"/>
      <c r="EHZ835" s="203"/>
      <c r="EIA835" s="203"/>
      <c r="EIB835" s="203"/>
      <c r="EIC835" s="203"/>
      <c r="EID835" s="203"/>
      <c r="EIE835" s="203"/>
      <c r="EIF835" s="203"/>
      <c r="EIG835" s="203"/>
      <c r="EIH835" s="203"/>
      <c r="EII835" s="203"/>
      <c r="EIJ835" s="203"/>
      <c r="EIK835" s="203"/>
      <c r="EIL835" s="203"/>
      <c r="EIM835" s="203"/>
      <c r="EIN835" s="203"/>
      <c r="EIO835" s="203"/>
      <c r="EIP835" s="203"/>
      <c r="EIQ835" s="203"/>
      <c r="EIR835" s="203"/>
      <c r="EIS835" s="203"/>
      <c r="EIT835" s="203"/>
      <c r="EIU835" s="203"/>
      <c r="EIV835" s="203"/>
      <c r="EIW835" s="203"/>
      <c r="EIX835" s="203"/>
      <c r="EIY835" s="203"/>
      <c r="EIZ835" s="203"/>
      <c r="EJA835" s="203"/>
      <c r="EJB835" s="203"/>
      <c r="EJC835" s="203"/>
      <c r="EJD835" s="203"/>
      <c r="EJE835" s="203"/>
      <c r="EJF835" s="203"/>
      <c r="EJG835" s="203"/>
      <c r="EJH835" s="203"/>
      <c r="EJI835" s="203"/>
      <c r="EJJ835" s="203"/>
      <c r="EJK835" s="203"/>
      <c r="EJL835" s="203"/>
      <c r="EJM835" s="203"/>
      <c r="EJN835" s="203"/>
      <c r="EJO835" s="203"/>
      <c r="EJP835" s="203"/>
      <c r="EJQ835" s="203"/>
      <c r="EJR835" s="203"/>
      <c r="EJS835" s="203"/>
      <c r="EJT835" s="203"/>
      <c r="EJU835" s="203"/>
      <c r="EJV835" s="203"/>
      <c r="EJW835" s="203"/>
      <c r="EJX835" s="203"/>
      <c r="EJY835" s="203"/>
      <c r="EJZ835" s="203"/>
      <c r="EKA835" s="203"/>
      <c r="EKB835" s="203"/>
      <c r="EKC835" s="203"/>
      <c r="EKD835" s="203"/>
      <c r="EKE835" s="203"/>
      <c r="EKF835" s="203"/>
      <c r="EKG835" s="203"/>
      <c r="EKH835" s="203"/>
      <c r="EKI835" s="203"/>
      <c r="EKJ835" s="203"/>
      <c r="EKK835" s="203"/>
      <c r="EKL835" s="203"/>
      <c r="EKM835" s="203"/>
      <c r="EKN835" s="203"/>
      <c r="EKO835" s="203"/>
      <c r="EKP835" s="203"/>
      <c r="EKQ835" s="203"/>
      <c r="EKR835" s="203"/>
      <c r="EKS835" s="203"/>
      <c r="EKT835" s="203"/>
      <c r="EKU835" s="203"/>
      <c r="EKV835" s="203"/>
      <c r="EKW835" s="203"/>
      <c r="EKX835" s="203"/>
      <c r="EKY835" s="203"/>
      <c r="EKZ835" s="203"/>
      <c r="ELA835" s="203"/>
      <c r="ELB835" s="203"/>
      <c r="ELC835" s="203"/>
      <c r="ELD835" s="203"/>
      <c r="ELE835" s="203"/>
      <c r="ELF835" s="203"/>
      <c r="ELG835" s="203"/>
      <c r="ELH835" s="203"/>
      <c r="ELI835" s="203"/>
      <c r="ELJ835" s="203"/>
      <c r="ELK835" s="203"/>
      <c r="ELL835" s="203"/>
      <c r="ELM835" s="203"/>
      <c r="ELN835" s="203"/>
      <c r="ELO835" s="203"/>
      <c r="ELP835" s="203"/>
      <c r="ELQ835" s="203"/>
      <c r="ELR835" s="203"/>
      <c r="ELS835" s="203"/>
      <c r="ELT835" s="203"/>
      <c r="ELU835" s="203"/>
      <c r="ELV835" s="203"/>
      <c r="ELW835" s="203"/>
      <c r="ELX835" s="203"/>
      <c r="ELY835" s="203"/>
      <c r="ELZ835" s="203"/>
      <c r="EMA835" s="203"/>
      <c r="EMB835" s="203"/>
      <c r="EMC835" s="203"/>
      <c r="EMD835" s="203"/>
      <c r="EME835" s="203"/>
      <c r="EMF835" s="203"/>
      <c r="EMG835" s="203"/>
      <c r="EMH835" s="203"/>
      <c r="EMI835" s="203"/>
      <c r="EMJ835" s="203"/>
      <c r="EMK835" s="203"/>
      <c r="EML835" s="203"/>
      <c r="EMM835" s="203"/>
      <c r="EMN835" s="203"/>
      <c r="EMO835" s="203"/>
      <c r="EMP835" s="203"/>
      <c r="EMQ835" s="203"/>
      <c r="EMR835" s="203"/>
      <c r="EMS835" s="203"/>
      <c r="EMT835" s="203"/>
      <c r="EMU835" s="203"/>
      <c r="EMV835" s="203"/>
      <c r="EMW835" s="203"/>
      <c r="EMX835" s="203"/>
      <c r="EMY835" s="203"/>
      <c r="EMZ835" s="203"/>
      <c r="ENA835" s="203"/>
      <c r="ENB835" s="203"/>
      <c r="ENC835" s="203"/>
      <c r="END835" s="203"/>
      <c r="ENE835" s="203"/>
      <c r="ENF835" s="203"/>
      <c r="ENG835" s="203"/>
      <c r="ENH835" s="203"/>
      <c r="ENI835" s="203"/>
      <c r="ENJ835" s="203"/>
      <c r="ENK835" s="203"/>
      <c r="ENL835" s="203"/>
      <c r="ENM835" s="203"/>
      <c r="ENN835" s="203"/>
      <c r="ENO835" s="203"/>
      <c r="ENP835" s="203"/>
      <c r="ENQ835" s="203"/>
      <c r="ENR835" s="203"/>
      <c r="ENS835" s="203"/>
      <c r="ENT835" s="203"/>
      <c r="ENU835" s="203"/>
      <c r="ENV835" s="203"/>
      <c r="ENW835" s="203"/>
      <c r="ENX835" s="203"/>
      <c r="ENY835" s="203"/>
      <c r="ENZ835" s="203"/>
      <c r="EOA835" s="203"/>
      <c r="EOB835" s="203"/>
      <c r="EOC835" s="203"/>
      <c r="EOD835" s="203"/>
      <c r="EOE835" s="203"/>
      <c r="EOF835" s="203"/>
      <c r="EOG835" s="203"/>
      <c r="EOH835" s="203"/>
      <c r="EOI835" s="203"/>
      <c r="EOJ835" s="203"/>
      <c r="EOK835" s="203"/>
      <c r="EOL835" s="203"/>
      <c r="EOM835" s="203"/>
      <c r="EON835" s="203"/>
      <c r="EOO835" s="203"/>
      <c r="EOP835" s="203"/>
      <c r="EOQ835" s="203"/>
      <c r="EOR835" s="203"/>
      <c r="EOS835" s="203"/>
      <c r="EOT835" s="203"/>
      <c r="EOU835" s="203"/>
      <c r="EOV835" s="203"/>
      <c r="EOW835" s="203"/>
      <c r="EOX835" s="203"/>
      <c r="EOY835" s="203"/>
      <c r="EOZ835" s="203"/>
      <c r="EPA835" s="203"/>
      <c r="EPB835" s="203"/>
      <c r="EPC835" s="203"/>
      <c r="EPD835" s="203"/>
      <c r="EPE835" s="203"/>
      <c r="EPF835" s="203"/>
      <c r="EPG835" s="203"/>
      <c r="EPH835" s="203"/>
      <c r="EPI835" s="203"/>
      <c r="EPJ835" s="203"/>
      <c r="EPK835" s="203"/>
      <c r="EPL835" s="203"/>
      <c r="EPM835" s="203"/>
      <c r="EPN835" s="203"/>
      <c r="EPO835" s="203"/>
      <c r="EPP835" s="203"/>
      <c r="EPQ835" s="203"/>
      <c r="EPR835" s="203"/>
      <c r="EPS835" s="203"/>
      <c r="EPT835" s="203"/>
      <c r="EPU835" s="203"/>
      <c r="EPV835" s="203"/>
      <c r="EPW835" s="203"/>
      <c r="EPX835" s="203"/>
      <c r="EPY835" s="203"/>
      <c r="EPZ835" s="203"/>
      <c r="EQA835" s="203"/>
      <c r="EQB835" s="203"/>
      <c r="EQC835" s="203"/>
      <c r="EQD835" s="203"/>
      <c r="EQE835" s="203"/>
      <c r="EQF835" s="203"/>
      <c r="EQG835" s="203"/>
      <c r="EQH835" s="203"/>
      <c r="EQI835" s="203"/>
      <c r="EQJ835" s="203"/>
      <c r="EQK835" s="203"/>
      <c r="EQL835" s="203"/>
      <c r="EQM835" s="203"/>
      <c r="EQN835" s="203"/>
      <c r="EQO835" s="203"/>
      <c r="EQP835" s="203"/>
      <c r="EQQ835" s="203"/>
      <c r="EQR835" s="203"/>
      <c r="EQS835" s="203"/>
      <c r="EQT835" s="203"/>
      <c r="EQU835" s="203"/>
      <c r="EQV835" s="203"/>
      <c r="EQW835" s="203"/>
      <c r="EQX835" s="203"/>
      <c r="EQY835" s="203"/>
      <c r="EQZ835" s="203"/>
      <c r="ERA835" s="203"/>
      <c r="ERB835" s="203"/>
      <c r="ERC835" s="203"/>
      <c r="ERD835" s="203"/>
      <c r="ERE835" s="203"/>
      <c r="ERF835" s="203"/>
      <c r="ERG835" s="203"/>
      <c r="ERH835" s="203"/>
      <c r="ERI835" s="203"/>
      <c r="ERJ835" s="203"/>
      <c r="ERK835" s="203"/>
      <c r="ERL835" s="203"/>
      <c r="ERM835" s="203"/>
      <c r="ERN835" s="203"/>
      <c r="ERO835" s="203"/>
      <c r="ERP835" s="203"/>
      <c r="ERQ835" s="203"/>
      <c r="ERR835" s="203"/>
      <c r="ERS835" s="203"/>
      <c r="ERT835" s="203"/>
      <c r="ERU835" s="203"/>
      <c r="ERV835" s="203"/>
      <c r="ERW835" s="203"/>
      <c r="ERX835" s="203"/>
      <c r="ERY835" s="203"/>
      <c r="ERZ835" s="203"/>
      <c r="ESA835" s="203"/>
      <c r="ESB835" s="203"/>
      <c r="ESC835" s="203"/>
      <c r="ESD835" s="203"/>
      <c r="ESE835" s="203"/>
      <c r="ESF835" s="203"/>
      <c r="ESG835" s="203"/>
      <c r="ESH835" s="203"/>
      <c r="ESI835" s="203"/>
      <c r="ESJ835" s="203"/>
      <c r="ESK835" s="203"/>
      <c r="ESL835" s="203"/>
      <c r="ESM835" s="203"/>
      <c r="ESN835" s="203"/>
      <c r="ESO835" s="203"/>
      <c r="ESP835" s="203"/>
      <c r="ESQ835" s="203"/>
      <c r="ESR835" s="203"/>
      <c r="ESS835" s="203"/>
      <c r="EST835" s="203"/>
      <c r="ESU835" s="203"/>
      <c r="ESV835" s="203"/>
      <c r="ESW835" s="203"/>
      <c r="ESX835" s="203"/>
      <c r="ESY835" s="203"/>
      <c r="ESZ835" s="203"/>
      <c r="ETA835" s="203"/>
      <c r="ETB835" s="203"/>
      <c r="ETC835" s="203"/>
      <c r="ETD835" s="203"/>
      <c r="ETE835" s="203"/>
      <c r="ETF835" s="203"/>
      <c r="ETG835" s="203"/>
      <c r="ETH835" s="203"/>
      <c r="ETI835" s="203"/>
      <c r="ETJ835" s="203"/>
      <c r="ETK835" s="203"/>
      <c r="ETL835" s="203"/>
      <c r="ETM835" s="203"/>
      <c r="ETN835" s="203"/>
      <c r="ETO835" s="203"/>
      <c r="ETP835" s="203"/>
      <c r="ETQ835" s="203"/>
      <c r="ETR835" s="203"/>
      <c r="ETS835" s="203"/>
      <c r="ETT835" s="203"/>
      <c r="ETU835" s="203"/>
      <c r="ETV835" s="203"/>
      <c r="ETW835" s="203"/>
      <c r="ETX835" s="203"/>
      <c r="ETY835" s="203"/>
      <c r="ETZ835" s="203"/>
      <c r="EUA835" s="203"/>
      <c r="EUB835" s="203"/>
      <c r="EUC835" s="203"/>
      <c r="EUD835" s="203"/>
      <c r="EUE835" s="203"/>
      <c r="EUF835" s="203"/>
      <c r="EUG835" s="203"/>
      <c r="EUH835" s="203"/>
      <c r="EUI835" s="203"/>
      <c r="EUJ835" s="203"/>
      <c r="EUK835" s="203"/>
      <c r="EUL835" s="203"/>
      <c r="EUM835" s="203"/>
      <c r="EUN835" s="203"/>
      <c r="EUO835" s="203"/>
      <c r="EUP835" s="203"/>
      <c r="EUQ835" s="203"/>
      <c r="EUR835" s="203"/>
      <c r="EUS835" s="203"/>
      <c r="EUT835" s="203"/>
      <c r="EUU835" s="203"/>
      <c r="EUV835" s="203"/>
      <c r="EUW835" s="203"/>
      <c r="EUX835" s="203"/>
      <c r="EUY835" s="203"/>
      <c r="EUZ835" s="203"/>
      <c r="EVA835" s="203"/>
      <c r="EVB835" s="203"/>
      <c r="EVC835" s="203"/>
      <c r="EVD835" s="203"/>
      <c r="EVE835" s="203"/>
      <c r="EVF835" s="203"/>
      <c r="EVG835" s="203"/>
      <c r="EVH835" s="203"/>
      <c r="EVI835" s="203"/>
      <c r="EVJ835" s="203"/>
      <c r="EVK835" s="203"/>
      <c r="EVL835" s="203"/>
      <c r="EVM835" s="203"/>
      <c r="EVN835" s="203"/>
      <c r="EVO835" s="203"/>
      <c r="EVP835" s="203"/>
      <c r="EVQ835" s="203"/>
      <c r="EVR835" s="203"/>
      <c r="EVS835" s="203"/>
      <c r="EVT835" s="203"/>
      <c r="EVU835" s="203"/>
      <c r="EVV835" s="203"/>
      <c r="EVW835" s="203"/>
      <c r="EVX835" s="203"/>
      <c r="EVY835" s="203"/>
      <c r="EVZ835" s="203"/>
      <c r="EWA835" s="203"/>
      <c r="EWB835" s="203"/>
      <c r="EWC835" s="203"/>
      <c r="EWD835" s="203"/>
      <c r="EWE835" s="203"/>
      <c r="EWF835" s="203"/>
      <c r="EWG835" s="203"/>
      <c r="EWH835" s="203"/>
      <c r="EWI835" s="203"/>
      <c r="EWJ835" s="203"/>
      <c r="EWK835" s="203"/>
      <c r="EWL835" s="203"/>
      <c r="EWM835" s="203"/>
      <c r="EWN835" s="203"/>
      <c r="EWO835" s="203"/>
      <c r="EWP835" s="203"/>
      <c r="EWQ835" s="203"/>
      <c r="EWR835" s="203"/>
      <c r="EWS835" s="203"/>
      <c r="EWT835" s="203"/>
      <c r="EWU835" s="203"/>
      <c r="EWV835" s="203"/>
      <c r="EWW835" s="203"/>
      <c r="EWX835" s="203"/>
      <c r="EWY835" s="203"/>
      <c r="EWZ835" s="203"/>
      <c r="EXA835" s="203"/>
      <c r="EXB835" s="203"/>
      <c r="EXC835" s="203"/>
      <c r="EXD835" s="203"/>
      <c r="EXE835" s="203"/>
      <c r="EXF835" s="203"/>
      <c r="EXG835" s="203"/>
      <c r="EXH835" s="203"/>
      <c r="EXI835" s="203"/>
      <c r="EXJ835" s="203"/>
      <c r="EXK835" s="203"/>
      <c r="EXL835" s="203"/>
      <c r="EXM835" s="203"/>
      <c r="EXN835" s="203"/>
      <c r="EXO835" s="203"/>
      <c r="EXP835" s="203"/>
      <c r="EXQ835" s="203"/>
      <c r="EXR835" s="203"/>
      <c r="EXS835" s="203"/>
      <c r="EXT835" s="203"/>
      <c r="EXU835" s="203"/>
      <c r="EXV835" s="203"/>
      <c r="EXW835" s="203"/>
      <c r="EXX835" s="203"/>
      <c r="EXY835" s="203"/>
      <c r="EXZ835" s="203"/>
      <c r="EYA835" s="203"/>
      <c r="EYB835" s="203"/>
      <c r="EYC835" s="203"/>
      <c r="EYD835" s="203"/>
      <c r="EYE835" s="203"/>
      <c r="EYF835" s="203"/>
      <c r="EYG835" s="203"/>
      <c r="EYH835" s="203"/>
      <c r="EYI835" s="203"/>
      <c r="EYJ835" s="203"/>
      <c r="EYK835" s="203"/>
      <c r="EYL835" s="203"/>
      <c r="EYM835" s="203"/>
      <c r="EYN835" s="203"/>
      <c r="EYO835" s="203"/>
      <c r="EYP835" s="203"/>
      <c r="EYQ835" s="203"/>
      <c r="EYR835" s="203"/>
      <c r="EYS835" s="203"/>
      <c r="EYT835" s="203"/>
      <c r="EYU835" s="203"/>
      <c r="EYV835" s="203"/>
      <c r="EYW835" s="203"/>
      <c r="EYX835" s="203"/>
      <c r="EYY835" s="203"/>
      <c r="EYZ835" s="203"/>
      <c r="EZA835" s="203"/>
      <c r="EZB835" s="203"/>
      <c r="EZC835" s="203"/>
      <c r="EZD835" s="203"/>
      <c r="EZE835" s="203"/>
      <c r="EZF835" s="203"/>
      <c r="EZG835" s="203"/>
      <c r="EZH835" s="203"/>
      <c r="EZI835" s="203"/>
      <c r="EZJ835" s="203"/>
      <c r="EZK835" s="203"/>
      <c r="EZL835" s="203"/>
      <c r="EZM835" s="203"/>
      <c r="EZN835" s="203"/>
      <c r="EZO835" s="203"/>
      <c r="EZP835" s="203"/>
      <c r="EZQ835" s="203"/>
      <c r="EZR835" s="203"/>
      <c r="EZS835" s="203"/>
      <c r="EZT835" s="203"/>
      <c r="EZU835" s="203"/>
      <c r="EZV835" s="203"/>
      <c r="EZW835" s="203"/>
      <c r="EZX835" s="203"/>
      <c r="EZY835" s="203"/>
      <c r="EZZ835" s="203"/>
      <c r="FAA835" s="203"/>
      <c r="FAB835" s="203"/>
      <c r="FAC835" s="203"/>
      <c r="FAD835" s="203"/>
      <c r="FAE835" s="203"/>
      <c r="FAF835" s="203"/>
      <c r="FAG835" s="203"/>
      <c r="FAH835" s="203"/>
      <c r="FAI835" s="203"/>
      <c r="FAJ835" s="203"/>
      <c r="FAK835" s="203"/>
      <c r="FAL835" s="203"/>
      <c r="FAM835" s="203"/>
      <c r="FAN835" s="203"/>
      <c r="FAO835" s="203"/>
      <c r="FAP835" s="203"/>
      <c r="FAQ835" s="203"/>
      <c r="FAR835" s="203"/>
      <c r="FAS835" s="203"/>
      <c r="FAT835" s="203"/>
      <c r="FAU835" s="203"/>
      <c r="FAV835" s="203"/>
      <c r="FAW835" s="203"/>
      <c r="FAX835" s="203"/>
      <c r="FAY835" s="203"/>
      <c r="FAZ835" s="203"/>
      <c r="FBA835" s="203"/>
      <c r="FBB835" s="203"/>
      <c r="FBC835" s="203"/>
      <c r="FBD835" s="203"/>
      <c r="FBE835" s="203"/>
      <c r="FBF835" s="203"/>
      <c r="FBG835" s="203"/>
      <c r="FBH835" s="203"/>
      <c r="FBI835" s="203"/>
      <c r="FBJ835" s="203"/>
      <c r="FBK835" s="203"/>
      <c r="FBL835" s="203"/>
      <c r="FBM835" s="203"/>
      <c r="FBN835" s="203"/>
      <c r="FBO835" s="203"/>
      <c r="FBP835" s="203"/>
      <c r="FBQ835" s="203"/>
      <c r="FBR835" s="203"/>
      <c r="FBS835" s="203"/>
      <c r="FBT835" s="203"/>
      <c r="FBU835" s="203"/>
      <c r="FBV835" s="203"/>
      <c r="FBW835" s="203"/>
      <c r="FBX835" s="203"/>
      <c r="FBY835" s="203"/>
      <c r="FBZ835" s="203"/>
      <c r="FCA835" s="203"/>
      <c r="FCB835" s="203"/>
      <c r="FCC835" s="203"/>
      <c r="FCD835" s="203"/>
      <c r="FCE835" s="203"/>
      <c r="FCF835" s="203"/>
      <c r="FCG835" s="203"/>
      <c r="FCH835" s="203"/>
      <c r="FCI835" s="203"/>
      <c r="FCJ835" s="203"/>
      <c r="FCK835" s="203"/>
      <c r="FCL835" s="203"/>
      <c r="FCM835" s="203"/>
      <c r="FCN835" s="203"/>
      <c r="FCO835" s="203"/>
      <c r="FCP835" s="203"/>
      <c r="FCQ835" s="203"/>
      <c r="FCR835" s="203"/>
      <c r="FCS835" s="203"/>
      <c r="FCT835" s="203"/>
      <c r="FCU835" s="203"/>
      <c r="FCV835" s="203"/>
      <c r="FCW835" s="203"/>
      <c r="FCX835" s="203"/>
      <c r="FCY835" s="203"/>
      <c r="FCZ835" s="203"/>
      <c r="FDA835" s="203"/>
      <c r="FDB835" s="203"/>
      <c r="FDC835" s="203"/>
      <c r="FDD835" s="203"/>
      <c r="FDE835" s="203"/>
      <c r="FDF835" s="203"/>
      <c r="FDG835" s="203"/>
      <c r="FDH835" s="203"/>
      <c r="FDI835" s="203"/>
      <c r="FDJ835" s="203"/>
      <c r="FDK835" s="203"/>
      <c r="FDL835" s="203"/>
      <c r="FDM835" s="203"/>
      <c r="FDN835" s="203"/>
      <c r="FDO835" s="203"/>
      <c r="FDP835" s="203"/>
      <c r="FDQ835" s="203"/>
      <c r="FDR835" s="203"/>
      <c r="FDS835" s="203"/>
      <c r="FDT835" s="203"/>
      <c r="FDU835" s="203"/>
      <c r="FDV835" s="203"/>
      <c r="FDW835" s="203"/>
      <c r="FDX835" s="203"/>
      <c r="FDY835" s="203"/>
      <c r="FDZ835" s="203"/>
      <c r="FEA835" s="203"/>
      <c r="FEB835" s="203"/>
      <c r="FEC835" s="203"/>
      <c r="FED835" s="203"/>
      <c r="FEE835" s="203"/>
      <c r="FEF835" s="203"/>
      <c r="FEG835" s="203"/>
      <c r="FEH835" s="203"/>
      <c r="FEI835" s="203"/>
      <c r="FEJ835" s="203"/>
      <c r="FEK835" s="203"/>
      <c r="FEL835" s="203"/>
      <c r="FEM835" s="203"/>
      <c r="FEN835" s="203"/>
      <c r="FEO835" s="203"/>
      <c r="FEP835" s="203"/>
      <c r="FEQ835" s="203"/>
      <c r="FER835" s="203"/>
      <c r="FES835" s="203"/>
      <c r="FET835" s="203"/>
      <c r="FEU835" s="203"/>
      <c r="FEV835" s="203"/>
      <c r="FEW835" s="203"/>
      <c r="FEX835" s="203"/>
      <c r="FEY835" s="203"/>
      <c r="FEZ835" s="203"/>
      <c r="FFA835" s="203"/>
      <c r="FFB835" s="203"/>
      <c r="FFC835" s="203"/>
      <c r="FFD835" s="203"/>
      <c r="FFE835" s="203"/>
      <c r="FFF835" s="203"/>
      <c r="FFG835" s="203"/>
      <c r="FFH835" s="203"/>
      <c r="FFI835" s="203"/>
      <c r="FFJ835" s="203"/>
      <c r="FFK835" s="203"/>
      <c r="FFL835" s="203"/>
      <c r="FFM835" s="203"/>
      <c r="FFN835" s="203"/>
      <c r="FFO835" s="203"/>
      <c r="FFP835" s="203"/>
      <c r="FFQ835" s="203"/>
      <c r="FFR835" s="203"/>
      <c r="FFS835" s="203"/>
      <c r="FFT835" s="203"/>
      <c r="FFU835" s="203"/>
      <c r="FFV835" s="203"/>
      <c r="FFW835" s="203"/>
      <c r="FFX835" s="203"/>
      <c r="FFY835" s="203"/>
      <c r="FFZ835" s="203"/>
      <c r="FGA835" s="203"/>
      <c r="FGB835" s="203"/>
      <c r="FGC835" s="203"/>
      <c r="FGD835" s="203"/>
      <c r="FGE835" s="203"/>
      <c r="FGF835" s="203"/>
      <c r="FGG835" s="203"/>
      <c r="FGH835" s="203"/>
      <c r="FGI835" s="203"/>
      <c r="FGJ835" s="203"/>
      <c r="FGK835" s="203"/>
      <c r="FGL835" s="203"/>
      <c r="FGM835" s="203"/>
      <c r="FGN835" s="203"/>
      <c r="FGO835" s="203"/>
      <c r="FGP835" s="203"/>
      <c r="FGQ835" s="203"/>
      <c r="FGR835" s="203"/>
      <c r="FGS835" s="203"/>
      <c r="FGT835" s="203"/>
      <c r="FGU835" s="203"/>
      <c r="FGV835" s="203"/>
      <c r="FGW835" s="203"/>
      <c r="FGX835" s="203"/>
      <c r="FGY835" s="203"/>
      <c r="FGZ835" s="203"/>
      <c r="FHA835" s="203"/>
      <c r="FHB835" s="203"/>
      <c r="FHC835" s="203"/>
      <c r="FHD835" s="203"/>
      <c r="FHE835" s="203"/>
      <c r="FHF835" s="203"/>
      <c r="FHG835" s="203"/>
      <c r="FHH835" s="203"/>
      <c r="FHI835" s="203"/>
      <c r="FHJ835" s="203"/>
      <c r="FHK835" s="203"/>
      <c r="FHL835" s="203"/>
      <c r="FHM835" s="203"/>
      <c r="FHN835" s="203"/>
      <c r="FHO835" s="203"/>
      <c r="FHP835" s="203"/>
      <c r="FHQ835" s="203"/>
      <c r="FHR835" s="203"/>
      <c r="FHS835" s="203"/>
      <c r="FHT835" s="203"/>
      <c r="FHU835" s="203"/>
      <c r="FHV835" s="203"/>
      <c r="FHW835" s="203"/>
      <c r="FHX835" s="203"/>
      <c r="FHY835" s="203"/>
      <c r="FHZ835" s="203"/>
      <c r="FIA835" s="203"/>
      <c r="FIB835" s="203"/>
      <c r="FIC835" s="203"/>
      <c r="FID835" s="203"/>
      <c r="FIE835" s="203"/>
      <c r="FIF835" s="203"/>
      <c r="FIG835" s="203"/>
      <c r="FIH835" s="203"/>
      <c r="FII835" s="203"/>
      <c r="FIJ835" s="203"/>
      <c r="FIK835" s="203"/>
      <c r="FIL835" s="203"/>
      <c r="FIM835" s="203"/>
      <c r="FIN835" s="203"/>
      <c r="FIO835" s="203"/>
      <c r="FIP835" s="203"/>
      <c r="FIQ835" s="203"/>
      <c r="FIR835" s="203"/>
      <c r="FIS835" s="203"/>
      <c r="FIT835" s="203"/>
      <c r="FIU835" s="203"/>
      <c r="FIV835" s="203"/>
      <c r="FIW835" s="203"/>
      <c r="FIX835" s="203"/>
      <c r="FIY835" s="203"/>
      <c r="FIZ835" s="203"/>
      <c r="FJA835" s="203"/>
      <c r="FJB835" s="203"/>
      <c r="FJC835" s="203"/>
      <c r="FJD835" s="203"/>
      <c r="FJE835" s="203"/>
      <c r="FJF835" s="203"/>
      <c r="FJG835" s="203"/>
      <c r="FJH835" s="203"/>
      <c r="FJI835" s="203"/>
      <c r="FJJ835" s="203"/>
      <c r="FJK835" s="203"/>
      <c r="FJL835" s="203"/>
      <c r="FJM835" s="203"/>
      <c r="FJN835" s="203"/>
      <c r="FJO835" s="203"/>
      <c r="FJP835" s="203"/>
      <c r="FJQ835" s="203"/>
      <c r="FJR835" s="203"/>
      <c r="FJS835" s="203"/>
      <c r="FJT835" s="203"/>
      <c r="FJU835" s="203"/>
      <c r="FJV835" s="203"/>
      <c r="FJW835" s="203"/>
      <c r="FJX835" s="203"/>
      <c r="FJY835" s="203"/>
      <c r="FJZ835" s="203"/>
      <c r="FKA835" s="203"/>
      <c r="FKB835" s="203"/>
      <c r="FKC835" s="203"/>
      <c r="FKD835" s="203"/>
      <c r="FKE835" s="203"/>
      <c r="FKF835" s="203"/>
      <c r="FKG835" s="203"/>
      <c r="FKH835" s="203"/>
      <c r="FKI835" s="203"/>
      <c r="FKJ835" s="203"/>
      <c r="FKK835" s="203"/>
      <c r="FKL835" s="203"/>
      <c r="FKM835" s="203"/>
      <c r="FKN835" s="203"/>
      <c r="FKO835" s="203"/>
      <c r="FKP835" s="203"/>
      <c r="FKQ835" s="203"/>
      <c r="FKR835" s="203"/>
      <c r="FKS835" s="203"/>
      <c r="FKT835" s="203"/>
      <c r="FKU835" s="203"/>
      <c r="FKV835" s="203"/>
      <c r="FKW835" s="203"/>
      <c r="FKX835" s="203"/>
      <c r="FKY835" s="203"/>
      <c r="FKZ835" s="203"/>
      <c r="FLA835" s="203"/>
      <c r="FLB835" s="203"/>
      <c r="FLC835" s="203"/>
      <c r="FLD835" s="203"/>
      <c r="FLE835" s="203"/>
      <c r="FLF835" s="203"/>
      <c r="FLG835" s="203"/>
      <c r="FLH835" s="203"/>
      <c r="FLI835" s="203"/>
      <c r="FLJ835" s="203"/>
      <c r="FLK835" s="203"/>
      <c r="FLL835" s="203"/>
      <c r="FLM835" s="203"/>
      <c r="FLN835" s="203"/>
      <c r="FLO835" s="203"/>
      <c r="FLP835" s="203"/>
      <c r="FLQ835" s="203"/>
      <c r="FLR835" s="203"/>
      <c r="FLS835" s="203"/>
      <c r="FLT835" s="203"/>
      <c r="FLU835" s="203"/>
      <c r="FLV835" s="203"/>
      <c r="FLW835" s="203"/>
      <c r="FLX835" s="203"/>
      <c r="FLY835" s="203"/>
      <c r="FLZ835" s="203"/>
      <c r="FMA835" s="203"/>
      <c r="FMB835" s="203"/>
      <c r="FMC835" s="203"/>
      <c r="FMD835" s="203"/>
      <c r="FME835" s="203"/>
      <c r="FMF835" s="203"/>
      <c r="FMG835" s="203"/>
      <c r="FMH835" s="203"/>
      <c r="FMI835" s="203"/>
      <c r="FMJ835" s="203"/>
      <c r="FMK835" s="203"/>
      <c r="FML835" s="203"/>
      <c r="FMM835" s="203"/>
      <c r="FMN835" s="203"/>
      <c r="FMO835" s="203"/>
      <c r="FMP835" s="203"/>
      <c r="FMQ835" s="203"/>
      <c r="FMR835" s="203"/>
      <c r="FMS835" s="203"/>
      <c r="FMT835" s="203"/>
      <c r="FMU835" s="203"/>
      <c r="FMV835" s="203"/>
      <c r="FMW835" s="203"/>
      <c r="FMX835" s="203"/>
      <c r="FMY835" s="203"/>
      <c r="FMZ835" s="203"/>
      <c r="FNA835" s="203"/>
      <c r="FNB835" s="203"/>
      <c r="FNC835" s="203"/>
      <c r="FND835" s="203"/>
      <c r="FNE835" s="203"/>
      <c r="FNF835" s="203"/>
      <c r="FNG835" s="203"/>
      <c r="FNH835" s="203"/>
      <c r="FNI835" s="203"/>
      <c r="FNJ835" s="203"/>
      <c r="FNK835" s="203"/>
      <c r="FNL835" s="203"/>
      <c r="FNM835" s="203"/>
      <c r="FNN835" s="203"/>
      <c r="FNO835" s="203"/>
      <c r="FNP835" s="203"/>
      <c r="FNQ835" s="203"/>
      <c r="FNR835" s="203"/>
      <c r="FNS835" s="203"/>
      <c r="FNT835" s="203"/>
      <c r="FNU835" s="203"/>
      <c r="FNV835" s="203"/>
      <c r="FNW835" s="203"/>
      <c r="FNX835" s="203"/>
      <c r="FNY835" s="203"/>
      <c r="FNZ835" s="203"/>
      <c r="FOA835" s="203"/>
      <c r="FOB835" s="203"/>
      <c r="FOC835" s="203"/>
      <c r="FOD835" s="203"/>
      <c r="FOE835" s="203"/>
      <c r="FOF835" s="203"/>
      <c r="FOG835" s="203"/>
      <c r="FOH835" s="203"/>
      <c r="FOI835" s="203"/>
      <c r="FOJ835" s="203"/>
      <c r="FOK835" s="203"/>
      <c r="FOL835" s="203"/>
      <c r="FOM835" s="203"/>
      <c r="FON835" s="203"/>
      <c r="FOO835" s="203"/>
      <c r="FOP835" s="203"/>
      <c r="FOQ835" s="203"/>
      <c r="FOR835" s="203"/>
      <c r="FOS835" s="203"/>
      <c r="FOT835" s="203"/>
      <c r="FOU835" s="203"/>
      <c r="FOV835" s="203"/>
      <c r="FOW835" s="203"/>
      <c r="FOX835" s="203"/>
      <c r="FOY835" s="203"/>
      <c r="FOZ835" s="203"/>
      <c r="FPA835" s="203"/>
      <c r="FPB835" s="203"/>
      <c r="FPC835" s="203"/>
      <c r="FPD835" s="203"/>
      <c r="FPE835" s="203"/>
      <c r="FPF835" s="203"/>
      <c r="FPG835" s="203"/>
      <c r="FPH835" s="203"/>
      <c r="FPI835" s="203"/>
      <c r="FPJ835" s="203"/>
      <c r="FPK835" s="203"/>
      <c r="FPL835" s="203"/>
      <c r="FPM835" s="203"/>
      <c r="FPN835" s="203"/>
      <c r="FPO835" s="203"/>
      <c r="FPP835" s="203"/>
      <c r="FPQ835" s="203"/>
      <c r="FPR835" s="203"/>
      <c r="FPS835" s="203"/>
      <c r="FPT835" s="203"/>
      <c r="FPU835" s="203"/>
      <c r="FPV835" s="203"/>
      <c r="FPW835" s="203"/>
      <c r="FPX835" s="203"/>
      <c r="FPY835" s="203"/>
      <c r="FPZ835" s="203"/>
      <c r="FQA835" s="203"/>
      <c r="FQB835" s="203"/>
      <c r="FQC835" s="203"/>
      <c r="FQD835" s="203"/>
      <c r="FQE835" s="203"/>
      <c r="FQF835" s="203"/>
      <c r="FQG835" s="203"/>
      <c r="FQH835" s="203"/>
      <c r="FQI835" s="203"/>
      <c r="FQJ835" s="203"/>
      <c r="FQK835" s="203"/>
      <c r="FQL835" s="203"/>
      <c r="FQM835" s="203"/>
      <c r="FQN835" s="203"/>
      <c r="FQO835" s="203"/>
      <c r="FQP835" s="203"/>
      <c r="FQQ835" s="203"/>
      <c r="FQR835" s="203"/>
      <c r="FQS835" s="203"/>
      <c r="FQT835" s="203"/>
      <c r="FQU835" s="203"/>
      <c r="FQV835" s="203"/>
      <c r="FQW835" s="203"/>
      <c r="FQX835" s="203"/>
      <c r="FQY835" s="203"/>
      <c r="FQZ835" s="203"/>
      <c r="FRA835" s="203"/>
      <c r="FRB835" s="203"/>
      <c r="FRC835" s="203"/>
      <c r="FRD835" s="203"/>
      <c r="FRE835" s="203"/>
      <c r="FRF835" s="203"/>
      <c r="FRG835" s="203"/>
      <c r="FRH835" s="203"/>
      <c r="FRI835" s="203"/>
      <c r="FRJ835" s="203"/>
      <c r="FRK835" s="203"/>
      <c r="FRL835" s="203"/>
      <c r="FRM835" s="203"/>
      <c r="FRN835" s="203"/>
      <c r="FRO835" s="203"/>
      <c r="FRP835" s="203"/>
      <c r="FRQ835" s="203"/>
      <c r="FRR835" s="203"/>
      <c r="FRS835" s="203"/>
      <c r="FRT835" s="203"/>
      <c r="FRU835" s="203"/>
      <c r="FRV835" s="203"/>
      <c r="FRW835" s="203"/>
      <c r="FRX835" s="203"/>
      <c r="FRY835" s="203"/>
      <c r="FRZ835" s="203"/>
      <c r="FSA835" s="203"/>
      <c r="FSB835" s="203"/>
      <c r="FSC835" s="203"/>
      <c r="FSD835" s="203"/>
      <c r="FSE835" s="203"/>
      <c r="FSF835" s="203"/>
      <c r="FSG835" s="203"/>
      <c r="FSH835" s="203"/>
      <c r="FSI835" s="203"/>
      <c r="FSJ835" s="203"/>
      <c r="FSK835" s="203"/>
      <c r="FSL835" s="203"/>
      <c r="FSM835" s="203"/>
      <c r="FSN835" s="203"/>
      <c r="FSO835" s="203"/>
      <c r="FSP835" s="203"/>
      <c r="FSQ835" s="203"/>
      <c r="FSR835" s="203"/>
      <c r="FSS835" s="203"/>
      <c r="FST835" s="203"/>
      <c r="FSU835" s="203"/>
      <c r="FSV835" s="203"/>
      <c r="FSW835" s="203"/>
      <c r="FSX835" s="203"/>
      <c r="FSY835" s="203"/>
      <c r="FSZ835" s="203"/>
      <c r="FTA835" s="203"/>
      <c r="FTB835" s="203"/>
      <c r="FTC835" s="203"/>
      <c r="FTD835" s="203"/>
      <c r="FTE835" s="203"/>
      <c r="FTF835" s="203"/>
      <c r="FTG835" s="203"/>
      <c r="FTH835" s="203"/>
      <c r="FTI835" s="203"/>
      <c r="FTJ835" s="203"/>
      <c r="FTK835" s="203"/>
      <c r="FTL835" s="203"/>
      <c r="FTM835" s="203"/>
      <c r="FTN835" s="203"/>
      <c r="FTO835" s="203"/>
      <c r="FTP835" s="203"/>
      <c r="FTQ835" s="203"/>
      <c r="FTR835" s="203"/>
      <c r="FTS835" s="203"/>
      <c r="FTT835" s="203"/>
      <c r="FTU835" s="203"/>
      <c r="FTV835" s="203"/>
      <c r="FTW835" s="203"/>
      <c r="FTX835" s="203"/>
      <c r="FTY835" s="203"/>
      <c r="FTZ835" s="203"/>
      <c r="FUA835" s="203"/>
      <c r="FUB835" s="203"/>
      <c r="FUC835" s="203"/>
      <c r="FUD835" s="203"/>
      <c r="FUE835" s="203"/>
      <c r="FUF835" s="203"/>
      <c r="FUG835" s="203"/>
      <c r="FUH835" s="203"/>
      <c r="FUI835" s="203"/>
      <c r="FUJ835" s="203"/>
      <c r="FUK835" s="203"/>
      <c r="FUL835" s="203"/>
      <c r="FUM835" s="203"/>
      <c r="FUN835" s="203"/>
      <c r="FUO835" s="203"/>
      <c r="FUP835" s="203"/>
      <c r="FUQ835" s="203"/>
      <c r="FUR835" s="203"/>
      <c r="FUS835" s="203"/>
      <c r="FUT835" s="203"/>
      <c r="FUU835" s="203"/>
      <c r="FUV835" s="203"/>
      <c r="FUW835" s="203"/>
      <c r="FUX835" s="203"/>
      <c r="FUY835" s="203"/>
      <c r="FUZ835" s="203"/>
      <c r="FVA835" s="203"/>
      <c r="FVB835" s="203"/>
      <c r="FVC835" s="203"/>
      <c r="FVD835" s="203"/>
      <c r="FVE835" s="203"/>
      <c r="FVF835" s="203"/>
      <c r="FVG835" s="203"/>
      <c r="FVH835" s="203"/>
      <c r="FVI835" s="203"/>
      <c r="FVJ835" s="203"/>
      <c r="FVK835" s="203"/>
      <c r="FVL835" s="203"/>
      <c r="FVM835" s="203"/>
      <c r="FVN835" s="203"/>
      <c r="FVO835" s="203"/>
      <c r="FVP835" s="203"/>
      <c r="FVQ835" s="203"/>
      <c r="FVR835" s="203"/>
      <c r="FVS835" s="203"/>
      <c r="FVT835" s="203"/>
      <c r="FVU835" s="203"/>
      <c r="FVV835" s="203"/>
      <c r="FVW835" s="203"/>
      <c r="FVX835" s="203"/>
      <c r="FVY835" s="203"/>
      <c r="FVZ835" s="203"/>
      <c r="FWA835" s="203"/>
      <c r="FWB835" s="203"/>
      <c r="FWC835" s="203"/>
      <c r="FWD835" s="203"/>
      <c r="FWE835" s="203"/>
      <c r="FWF835" s="203"/>
      <c r="FWG835" s="203"/>
      <c r="FWH835" s="203"/>
      <c r="FWI835" s="203"/>
      <c r="FWJ835" s="203"/>
      <c r="FWK835" s="203"/>
      <c r="FWL835" s="203"/>
      <c r="FWM835" s="203"/>
      <c r="FWN835" s="203"/>
      <c r="FWO835" s="203"/>
      <c r="FWP835" s="203"/>
      <c r="FWQ835" s="203"/>
      <c r="FWR835" s="203"/>
      <c r="FWS835" s="203"/>
      <c r="FWT835" s="203"/>
      <c r="FWU835" s="203"/>
      <c r="FWV835" s="203"/>
      <c r="FWW835" s="203"/>
      <c r="FWX835" s="203"/>
      <c r="FWY835" s="203"/>
      <c r="FWZ835" s="203"/>
      <c r="FXA835" s="203"/>
      <c r="FXB835" s="203"/>
      <c r="FXC835" s="203"/>
      <c r="FXD835" s="203"/>
      <c r="FXE835" s="203"/>
      <c r="FXF835" s="203"/>
      <c r="FXG835" s="203"/>
      <c r="FXH835" s="203"/>
      <c r="FXI835" s="203"/>
      <c r="FXJ835" s="203"/>
      <c r="FXK835" s="203"/>
      <c r="FXL835" s="203"/>
      <c r="FXM835" s="203"/>
      <c r="FXN835" s="203"/>
      <c r="FXO835" s="203"/>
      <c r="FXP835" s="203"/>
      <c r="FXQ835" s="203"/>
      <c r="FXR835" s="203"/>
      <c r="FXS835" s="203"/>
      <c r="FXT835" s="203"/>
      <c r="FXU835" s="203"/>
      <c r="FXV835" s="203"/>
      <c r="FXW835" s="203"/>
      <c r="FXX835" s="203"/>
      <c r="FXY835" s="203"/>
      <c r="FXZ835" s="203"/>
      <c r="FYA835" s="203"/>
      <c r="FYB835" s="203"/>
      <c r="FYC835" s="203"/>
      <c r="FYD835" s="203"/>
      <c r="FYE835" s="203"/>
      <c r="FYF835" s="203"/>
      <c r="FYG835" s="203"/>
      <c r="FYH835" s="203"/>
      <c r="FYI835" s="203"/>
      <c r="FYJ835" s="203"/>
      <c r="FYK835" s="203"/>
      <c r="FYL835" s="203"/>
      <c r="FYM835" s="203"/>
      <c r="FYN835" s="203"/>
      <c r="FYO835" s="203"/>
      <c r="FYP835" s="203"/>
      <c r="FYQ835" s="203"/>
      <c r="FYR835" s="203"/>
      <c r="FYS835" s="203"/>
      <c r="FYT835" s="203"/>
      <c r="FYU835" s="203"/>
      <c r="FYV835" s="203"/>
      <c r="FYW835" s="203"/>
      <c r="FYX835" s="203"/>
      <c r="FYY835" s="203"/>
      <c r="FYZ835" s="203"/>
      <c r="FZA835" s="203"/>
      <c r="FZB835" s="203"/>
      <c r="FZC835" s="203"/>
      <c r="FZD835" s="203"/>
      <c r="FZE835" s="203"/>
      <c r="FZF835" s="203"/>
      <c r="FZG835" s="203"/>
      <c r="FZH835" s="203"/>
      <c r="FZI835" s="203"/>
      <c r="FZJ835" s="203"/>
      <c r="FZK835" s="203"/>
      <c r="FZL835" s="203"/>
      <c r="FZM835" s="203"/>
      <c r="FZN835" s="203"/>
      <c r="FZO835" s="203"/>
      <c r="FZP835" s="203"/>
      <c r="FZQ835" s="203"/>
      <c r="FZR835" s="203"/>
      <c r="FZS835" s="203"/>
      <c r="FZT835" s="203"/>
      <c r="FZU835" s="203"/>
      <c r="FZV835" s="203"/>
      <c r="FZW835" s="203"/>
      <c r="FZX835" s="203"/>
      <c r="FZY835" s="203"/>
      <c r="FZZ835" s="203"/>
      <c r="GAA835" s="203"/>
      <c r="GAB835" s="203"/>
      <c r="GAC835" s="203"/>
      <c r="GAD835" s="203"/>
      <c r="GAE835" s="203"/>
      <c r="GAF835" s="203"/>
      <c r="GAG835" s="203"/>
      <c r="GAH835" s="203"/>
      <c r="GAI835" s="203"/>
      <c r="GAJ835" s="203"/>
      <c r="GAK835" s="203"/>
      <c r="GAL835" s="203"/>
      <c r="GAM835" s="203"/>
      <c r="GAN835" s="203"/>
      <c r="GAO835" s="203"/>
      <c r="GAP835" s="203"/>
      <c r="GAQ835" s="203"/>
      <c r="GAR835" s="203"/>
      <c r="GAS835" s="203"/>
      <c r="GAT835" s="203"/>
      <c r="GAU835" s="203"/>
      <c r="GAV835" s="203"/>
      <c r="GAW835" s="203"/>
      <c r="GAX835" s="203"/>
      <c r="GAY835" s="203"/>
      <c r="GAZ835" s="203"/>
      <c r="GBA835" s="203"/>
      <c r="GBB835" s="203"/>
      <c r="GBC835" s="203"/>
      <c r="GBD835" s="203"/>
      <c r="GBE835" s="203"/>
      <c r="GBF835" s="203"/>
      <c r="GBG835" s="203"/>
      <c r="GBH835" s="203"/>
      <c r="GBI835" s="203"/>
      <c r="GBJ835" s="203"/>
      <c r="GBK835" s="203"/>
      <c r="GBL835" s="203"/>
      <c r="GBM835" s="203"/>
      <c r="GBN835" s="203"/>
      <c r="GBO835" s="203"/>
      <c r="GBP835" s="203"/>
      <c r="GBQ835" s="203"/>
      <c r="GBR835" s="203"/>
      <c r="GBS835" s="203"/>
      <c r="GBT835" s="203"/>
      <c r="GBU835" s="203"/>
      <c r="GBV835" s="203"/>
      <c r="GBW835" s="203"/>
      <c r="GBX835" s="203"/>
      <c r="GBY835" s="203"/>
      <c r="GBZ835" s="203"/>
      <c r="GCA835" s="203"/>
      <c r="GCB835" s="203"/>
      <c r="GCC835" s="203"/>
      <c r="GCD835" s="203"/>
      <c r="GCE835" s="203"/>
      <c r="GCF835" s="203"/>
      <c r="GCG835" s="203"/>
      <c r="GCH835" s="203"/>
      <c r="GCI835" s="203"/>
      <c r="GCJ835" s="203"/>
      <c r="GCK835" s="203"/>
      <c r="GCL835" s="203"/>
      <c r="GCM835" s="203"/>
      <c r="GCN835" s="203"/>
      <c r="GCO835" s="203"/>
      <c r="GCP835" s="203"/>
      <c r="GCQ835" s="203"/>
      <c r="GCR835" s="203"/>
      <c r="GCS835" s="203"/>
      <c r="GCT835" s="203"/>
      <c r="GCU835" s="203"/>
      <c r="GCV835" s="203"/>
      <c r="GCW835" s="203"/>
      <c r="GCX835" s="203"/>
      <c r="GCY835" s="203"/>
      <c r="GCZ835" s="203"/>
      <c r="GDA835" s="203"/>
      <c r="GDB835" s="203"/>
      <c r="GDC835" s="203"/>
      <c r="GDD835" s="203"/>
      <c r="GDE835" s="203"/>
      <c r="GDF835" s="203"/>
      <c r="GDG835" s="203"/>
      <c r="GDH835" s="203"/>
      <c r="GDI835" s="203"/>
      <c r="GDJ835" s="203"/>
      <c r="GDK835" s="203"/>
      <c r="GDL835" s="203"/>
      <c r="GDM835" s="203"/>
      <c r="GDN835" s="203"/>
      <c r="GDO835" s="203"/>
      <c r="GDP835" s="203"/>
      <c r="GDQ835" s="203"/>
      <c r="GDR835" s="203"/>
      <c r="GDS835" s="203"/>
      <c r="GDT835" s="203"/>
      <c r="GDU835" s="203"/>
      <c r="GDV835" s="203"/>
      <c r="GDW835" s="203"/>
      <c r="GDX835" s="203"/>
      <c r="GDY835" s="203"/>
      <c r="GDZ835" s="203"/>
      <c r="GEA835" s="203"/>
      <c r="GEB835" s="203"/>
      <c r="GEC835" s="203"/>
      <c r="GED835" s="203"/>
      <c r="GEE835" s="203"/>
      <c r="GEF835" s="203"/>
      <c r="GEG835" s="203"/>
      <c r="GEH835" s="203"/>
      <c r="GEI835" s="203"/>
      <c r="GEJ835" s="203"/>
      <c r="GEK835" s="203"/>
      <c r="GEL835" s="203"/>
      <c r="GEM835" s="203"/>
      <c r="GEN835" s="203"/>
      <c r="GEO835" s="203"/>
      <c r="GEP835" s="203"/>
      <c r="GEQ835" s="203"/>
      <c r="GER835" s="203"/>
      <c r="GES835" s="203"/>
      <c r="GET835" s="203"/>
      <c r="GEU835" s="203"/>
      <c r="GEV835" s="203"/>
      <c r="GEW835" s="203"/>
      <c r="GEX835" s="203"/>
      <c r="GEY835" s="203"/>
      <c r="GEZ835" s="203"/>
      <c r="GFA835" s="203"/>
      <c r="GFB835" s="203"/>
      <c r="GFC835" s="203"/>
      <c r="GFD835" s="203"/>
      <c r="GFE835" s="203"/>
      <c r="GFF835" s="203"/>
      <c r="GFG835" s="203"/>
      <c r="GFH835" s="203"/>
      <c r="GFI835" s="203"/>
      <c r="GFJ835" s="203"/>
      <c r="GFK835" s="203"/>
      <c r="GFL835" s="203"/>
      <c r="GFM835" s="203"/>
      <c r="GFN835" s="203"/>
      <c r="GFO835" s="203"/>
      <c r="GFP835" s="203"/>
      <c r="GFQ835" s="203"/>
      <c r="GFR835" s="203"/>
      <c r="GFS835" s="203"/>
      <c r="GFT835" s="203"/>
      <c r="GFU835" s="203"/>
      <c r="GFV835" s="203"/>
      <c r="GFW835" s="203"/>
      <c r="GFX835" s="203"/>
      <c r="GFY835" s="203"/>
      <c r="GFZ835" s="203"/>
      <c r="GGA835" s="203"/>
      <c r="GGB835" s="203"/>
      <c r="GGC835" s="203"/>
      <c r="GGD835" s="203"/>
      <c r="GGE835" s="203"/>
      <c r="GGF835" s="203"/>
      <c r="GGG835" s="203"/>
      <c r="GGH835" s="203"/>
      <c r="GGI835" s="203"/>
      <c r="GGJ835" s="203"/>
      <c r="GGK835" s="203"/>
      <c r="GGL835" s="203"/>
      <c r="GGM835" s="203"/>
      <c r="GGN835" s="203"/>
      <c r="GGO835" s="203"/>
      <c r="GGP835" s="203"/>
      <c r="GGQ835" s="203"/>
      <c r="GGR835" s="203"/>
      <c r="GGS835" s="203"/>
      <c r="GGT835" s="203"/>
      <c r="GGU835" s="203"/>
      <c r="GGV835" s="203"/>
      <c r="GGW835" s="203"/>
      <c r="GGX835" s="203"/>
      <c r="GGY835" s="203"/>
      <c r="GGZ835" s="203"/>
      <c r="GHA835" s="203"/>
      <c r="GHB835" s="203"/>
      <c r="GHC835" s="203"/>
      <c r="GHD835" s="203"/>
      <c r="GHE835" s="203"/>
      <c r="GHF835" s="203"/>
      <c r="GHG835" s="203"/>
      <c r="GHH835" s="203"/>
      <c r="GHI835" s="203"/>
      <c r="GHJ835" s="203"/>
      <c r="GHK835" s="203"/>
      <c r="GHL835" s="203"/>
      <c r="GHM835" s="203"/>
      <c r="GHN835" s="203"/>
      <c r="GHO835" s="203"/>
      <c r="GHP835" s="203"/>
      <c r="GHQ835" s="203"/>
      <c r="GHR835" s="203"/>
      <c r="GHS835" s="203"/>
      <c r="GHT835" s="203"/>
      <c r="GHU835" s="203"/>
      <c r="GHV835" s="203"/>
      <c r="GHW835" s="203"/>
      <c r="GHX835" s="203"/>
      <c r="GHY835" s="203"/>
      <c r="GHZ835" s="203"/>
      <c r="GIA835" s="203"/>
      <c r="GIB835" s="203"/>
      <c r="GIC835" s="203"/>
      <c r="GID835" s="203"/>
      <c r="GIE835" s="203"/>
      <c r="GIF835" s="203"/>
      <c r="GIG835" s="203"/>
      <c r="GIH835" s="203"/>
      <c r="GII835" s="203"/>
      <c r="GIJ835" s="203"/>
      <c r="GIK835" s="203"/>
      <c r="GIL835" s="203"/>
      <c r="GIM835" s="203"/>
      <c r="GIN835" s="203"/>
      <c r="GIO835" s="203"/>
      <c r="GIP835" s="203"/>
      <c r="GIQ835" s="203"/>
      <c r="GIR835" s="203"/>
      <c r="GIS835" s="203"/>
      <c r="GIT835" s="203"/>
      <c r="GIU835" s="203"/>
      <c r="GIV835" s="203"/>
      <c r="GIW835" s="203"/>
      <c r="GIX835" s="203"/>
      <c r="GIY835" s="203"/>
      <c r="GIZ835" s="203"/>
      <c r="GJA835" s="203"/>
      <c r="GJB835" s="203"/>
      <c r="GJC835" s="203"/>
      <c r="GJD835" s="203"/>
      <c r="GJE835" s="203"/>
      <c r="GJF835" s="203"/>
      <c r="GJG835" s="203"/>
      <c r="GJH835" s="203"/>
      <c r="GJI835" s="203"/>
      <c r="GJJ835" s="203"/>
      <c r="GJK835" s="203"/>
      <c r="GJL835" s="203"/>
      <c r="GJM835" s="203"/>
      <c r="GJN835" s="203"/>
      <c r="GJO835" s="203"/>
      <c r="GJP835" s="203"/>
      <c r="GJQ835" s="203"/>
      <c r="GJR835" s="203"/>
      <c r="GJS835" s="203"/>
      <c r="GJT835" s="203"/>
      <c r="GJU835" s="203"/>
      <c r="GJV835" s="203"/>
      <c r="GJW835" s="203"/>
      <c r="GJX835" s="203"/>
      <c r="GJY835" s="203"/>
      <c r="GJZ835" s="203"/>
      <c r="GKA835" s="203"/>
      <c r="GKB835" s="203"/>
      <c r="GKC835" s="203"/>
      <c r="GKD835" s="203"/>
      <c r="GKE835" s="203"/>
      <c r="GKF835" s="203"/>
      <c r="GKG835" s="203"/>
      <c r="GKH835" s="203"/>
      <c r="GKI835" s="203"/>
      <c r="GKJ835" s="203"/>
      <c r="GKK835" s="203"/>
      <c r="GKL835" s="203"/>
      <c r="GKM835" s="203"/>
      <c r="GKN835" s="203"/>
      <c r="GKO835" s="203"/>
      <c r="GKP835" s="203"/>
      <c r="GKQ835" s="203"/>
      <c r="GKR835" s="203"/>
      <c r="GKS835" s="203"/>
      <c r="GKT835" s="203"/>
      <c r="GKU835" s="203"/>
      <c r="GKV835" s="203"/>
      <c r="GKW835" s="203"/>
      <c r="GKX835" s="203"/>
      <c r="GKY835" s="203"/>
      <c r="GKZ835" s="203"/>
      <c r="GLA835" s="203"/>
      <c r="GLB835" s="203"/>
      <c r="GLC835" s="203"/>
      <c r="GLD835" s="203"/>
      <c r="GLE835" s="203"/>
      <c r="GLF835" s="203"/>
      <c r="GLG835" s="203"/>
      <c r="GLH835" s="203"/>
      <c r="GLI835" s="203"/>
      <c r="GLJ835" s="203"/>
      <c r="GLK835" s="203"/>
      <c r="GLL835" s="203"/>
      <c r="GLM835" s="203"/>
      <c r="GLN835" s="203"/>
      <c r="GLO835" s="203"/>
      <c r="GLP835" s="203"/>
      <c r="GLQ835" s="203"/>
      <c r="GLR835" s="203"/>
      <c r="GLS835" s="203"/>
      <c r="GLT835" s="203"/>
      <c r="GLU835" s="203"/>
      <c r="GLV835" s="203"/>
      <c r="GLW835" s="203"/>
      <c r="GLX835" s="203"/>
      <c r="GLY835" s="203"/>
      <c r="GLZ835" s="203"/>
      <c r="GMA835" s="203"/>
      <c r="GMB835" s="203"/>
      <c r="GMC835" s="203"/>
      <c r="GMD835" s="203"/>
      <c r="GME835" s="203"/>
      <c r="GMF835" s="203"/>
      <c r="GMG835" s="203"/>
      <c r="GMH835" s="203"/>
      <c r="GMI835" s="203"/>
      <c r="GMJ835" s="203"/>
      <c r="GMK835" s="203"/>
      <c r="GML835" s="203"/>
      <c r="GMM835" s="203"/>
      <c r="GMN835" s="203"/>
      <c r="GMO835" s="203"/>
      <c r="GMP835" s="203"/>
      <c r="GMQ835" s="203"/>
      <c r="GMR835" s="203"/>
      <c r="GMS835" s="203"/>
      <c r="GMT835" s="203"/>
      <c r="GMU835" s="203"/>
      <c r="GMV835" s="203"/>
      <c r="GMW835" s="203"/>
      <c r="GMX835" s="203"/>
      <c r="GMY835" s="203"/>
      <c r="GMZ835" s="203"/>
      <c r="GNA835" s="203"/>
      <c r="GNB835" s="203"/>
      <c r="GNC835" s="203"/>
      <c r="GND835" s="203"/>
      <c r="GNE835" s="203"/>
      <c r="GNF835" s="203"/>
      <c r="GNG835" s="203"/>
      <c r="GNH835" s="203"/>
      <c r="GNI835" s="203"/>
      <c r="GNJ835" s="203"/>
      <c r="GNK835" s="203"/>
      <c r="GNL835" s="203"/>
      <c r="GNM835" s="203"/>
      <c r="GNN835" s="203"/>
      <c r="GNO835" s="203"/>
      <c r="GNP835" s="203"/>
      <c r="GNQ835" s="203"/>
      <c r="GNR835" s="203"/>
      <c r="GNS835" s="203"/>
      <c r="GNT835" s="203"/>
      <c r="GNU835" s="203"/>
      <c r="GNV835" s="203"/>
      <c r="GNW835" s="203"/>
      <c r="GNX835" s="203"/>
      <c r="GNY835" s="203"/>
      <c r="GNZ835" s="203"/>
      <c r="GOA835" s="203"/>
      <c r="GOB835" s="203"/>
      <c r="GOC835" s="203"/>
      <c r="GOD835" s="203"/>
      <c r="GOE835" s="203"/>
      <c r="GOF835" s="203"/>
      <c r="GOG835" s="203"/>
      <c r="GOH835" s="203"/>
      <c r="GOI835" s="203"/>
      <c r="GOJ835" s="203"/>
      <c r="GOK835" s="203"/>
      <c r="GOL835" s="203"/>
      <c r="GOM835" s="203"/>
      <c r="GON835" s="203"/>
      <c r="GOO835" s="203"/>
      <c r="GOP835" s="203"/>
      <c r="GOQ835" s="203"/>
      <c r="GOR835" s="203"/>
      <c r="GOS835" s="203"/>
      <c r="GOT835" s="203"/>
      <c r="GOU835" s="203"/>
      <c r="GOV835" s="203"/>
      <c r="GOW835" s="203"/>
      <c r="GOX835" s="203"/>
      <c r="GOY835" s="203"/>
      <c r="GOZ835" s="203"/>
      <c r="GPA835" s="203"/>
      <c r="GPB835" s="203"/>
      <c r="GPC835" s="203"/>
      <c r="GPD835" s="203"/>
      <c r="GPE835" s="203"/>
      <c r="GPF835" s="203"/>
      <c r="GPG835" s="203"/>
      <c r="GPH835" s="203"/>
      <c r="GPI835" s="203"/>
      <c r="GPJ835" s="203"/>
      <c r="GPK835" s="203"/>
      <c r="GPL835" s="203"/>
      <c r="GPM835" s="203"/>
      <c r="GPN835" s="203"/>
      <c r="GPO835" s="203"/>
      <c r="GPP835" s="203"/>
      <c r="GPQ835" s="203"/>
      <c r="GPR835" s="203"/>
      <c r="GPS835" s="203"/>
      <c r="GPT835" s="203"/>
      <c r="GPU835" s="203"/>
      <c r="GPV835" s="203"/>
      <c r="GPW835" s="203"/>
      <c r="GPX835" s="203"/>
      <c r="GPY835" s="203"/>
      <c r="GPZ835" s="203"/>
      <c r="GQA835" s="203"/>
      <c r="GQB835" s="203"/>
      <c r="GQC835" s="203"/>
      <c r="GQD835" s="203"/>
      <c r="GQE835" s="203"/>
      <c r="GQF835" s="203"/>
      <c r="GQG835" s="203"/>
      <c r="GQH835" s="203"/>
      <c r="GQI835" s="203"/>
      <c r="GQJ835" s="203"/>
      <c r="GQK835" s="203"/>
      <c r="GQL835" s="203"/>
      <c r="GQM835" s="203"/>
      <c r="GQN835" s="203"/>
      <c r="GQO835" s="203"/>
      <c r="GQP835" s="203"/>
      <c r="GQQ835" s="203"/>
      <c r="GQR835" s="203"/>
      <c r="GQS835" s="203"/>
      <c r="GQT835" s="203"/>
      <c r="GQU835" s="203"/>
      <c r="GQV835" s="203"/>
      <c r="GQW835" s="203"/>
      <c r="GQX835" s="203"/>
      <c r="GQY835" s="203"/>
      <c r="GQZ835" s="203"/>
      <c r="GRA835" s="203"/>
      <c r="GRB835" s="203"/>
      <c r="GRC835" s="203"/>
      <c r="GRD835" s="203"/>
      <c r="GRE835" s="203"/>
      <c r="GRF835" s="203"/>
      <c r="GRG835" s="203"/>
      <c r="GRH835" s="203"/>
      <c r="GRI835" s="203"/>
      <c r="GRJ835" s="203"/>
      <c r="GRK835" s="203"/>
      <c r="GRL835" s="203"/>
      <c r="GRM835" s="203"/>
      <c r="GRN835" s="203"/>
      <c r="GRO835" s="203"/>
      <c r="GRP835" s="203"/>
      <c r="GRQ835" s="203"/>
      <c r="GRR835" s="203"/>
      <c r="GRS835" s="203"/>
      <c r="GRT835" s="203"/>
      <c r="GRU835" s="203"/>
      <c r="GRV835" s="203"/>
      <c r="GRW835" s="203"/>
      <c r="GRX835" s="203"/>
      <c r="GRY835" s="203"/>
      <c r="GRZ835" s="203"/>
      <c r="GSA835" s="203"/>
      <c r="GSB835" s="203"/>
      <c r="GSC835" s="203"/>
      <c r="GSD835" s="203"/>
      <c r="GSE835" s="203"/>
      <c r="GSF835" s="203"/>
      <c r="GSG835" s="203"/>
      <c r="GSH835" s="203"/>
      <c r="GSI835" s="203"/>
      <c r="GSJ835" s="203"/>
      <c r="GSK835" s="203"/>
      <c r="GSL835" s="203"/>
      <c r="GSM835" s="203"/>
      <c r="GSN835" s="203"/>
      <c r="GSO835" s="203"/>
      <c r="GSP835" s="203"/>
      <c r="GSQ835" s="203"/>
      <c r="GSR835" s="203"/>
      <c r="GSS835" s="203"/>
      <c r="GST835" s="203"/>
      <c r="GSU835" s="203"/>
      <c r="GSV835" s="203"/>
      <c r="GSW835" s="203"/>
      <c r="GSX835" s="203"/>
      <c r="GSY835" s="203"/>
      <c r="GSZ835" s="203"/>
      <c r="GTA835" s="203"/>
      <c r="GTB835" s="203"/>
      <c r="GTC835" s="203"/>
      <c r="GTD835" s="203"/>
      <c r="GTE835" s="203"/>
      <c r="GTF835" s="203"/>
      <c r="GTG835" s="203"/>
      <c r="GTH835" s="203"/>
      <c r="GTI835" s="203"/>
      <c r="GTJ835" s="203"/>
      <c r="GTK835" s="203"/>
      <c r="GTL835" s="203"/>
      <c r="GTM835" s="203"/>
      <c r="GTN835" s="203"/>
      <c r="GTO835" s="203"/>
      <c r="GTP835" s="203"/>
      <c r="GTQ835" s="203"/>
      <c r="GTR835" s="203"/>
      <c r="GTS835" s="203"/>
      <c r="GTT835" s="203"/>
      <c r="GTU835" s="203"/>
      <c r="GTV835" s="203"/>
      <c r="GTW835" s="203"/>
      <c r="GTX835" s="203"/>
      <c r="GTY835" s="203"/>
      <c r="GTZ835" s="203"/>
      <c r="GUA835" s="203"/>
      <c r="GUB835" s="203"/>
      <c r="GUC835" s="203"/>
      <c r="GUD835" s="203"/>
      <c r="GUE835" s="203"/>
      <c r="GUF835" s="203"/>
      <c r="GUG835" s="203"/>
      <c r="GUH835" s="203"/>
      <c r="GUI835" s="203"/>
      <c r="GUJ835" s="203"/>
      <c r="GUK835" s="203"/>
      <c r="GUL835" s="203"/>
      <c r="GUM835" s="203"/>
      <c r="GUN835" s="203"/>
      <c r="GUO835" s="203"/>
      <c r="GUP835" s="203"/>
      <c r="GUQ835" s="203"/>
      <c r="GUR835" s="203"/>
      <c r="GUS835" s="203"/>
      <c r="GUT835" s="203"/>
      <c r="GUU835" s="203"/>
      <c r="GUV835" s="203"/>
      <c r="GUW835" s="203"/>
      <c r="GUX835" s="203"/>
      <c r="GUY835" s="203"/>
      <c r="GUZ835" s="203"/>
      <c r="GVA835" s="203"/>
      <c r="GVB835" s="203"/>
      <c r="GVC835" s="203"/>
      <c r="GVD835" s="203"/>
      <c r="GVE835" s="203"/>
      <c r="GVF835" s="203"/>
      <c r="GVG835" s="203"/>
      <c r="GVH835" s="203"/>
      <c r="GVI835" s="203"/>
      <c r="GVJ835" s="203"/>
      <c r="GVK835" s="203"/>
      <c r="GVL835" s="203"/>
      <c r="GVM835" s="203"/>
      <c r="GVN835" s="203"/>
      <c r="GVO835" s="203"/>
      <c r="GVP835" s="203"/>
      <c r="GVQ835" s="203"/>
      <c r="GVR835" s="203"/>
      <c r="GVS835" s="203"/>
      <c r="GVT835" s="203"/>
      <c r="GVU835" s="203"/>
      <c r="GVV835" s="203"/>
      <c r="GVW835" s="203"/>
      <c r="GVX835" s="203"/>
      <c r="GVY835" s="203"/>
      <c r="GVZ835" s="203"/>
      <c r="GWA835" s="203"/>
      <c r="GWB835" s="203"/>
      <c r="GWC835" s="203"/>
      <c r="GWD835" s="203"/>
      <c r="GWE835" s="203"/>
      <c r="GWF835" s="203"/>
      <c r="GWG835" s="203"/>
      <c r="GWH835" s="203"/>
      <c r="GWI835" s="203"/>
      <c r="GWJ835" s="203"/>
      <c r="GWK835" s="203"/>
      <c r="GWL835" s="203"/>
      <c r="GWM835" s="203"/>
      <c r="GWN835" s="203"/>
      <c r="GWO835" s="203"/>
      <c r="GWP835" s="203"/>
      <c r="GWQ835" s="203"/>
      <c r="GWR835" s="203"/>
      <c r="GWS835" s="203"/>
      <c r="GWT835" s="203"/>
      <c r="GWU835" s="203"/>
      <c r="GWV835" s="203"/>
      <c r="GWW835" s="203"/>
      <c r="GWX835" s="203"/>
      <c r="GWY835" s="203"/>
      <c r="GWZ835" s="203"/>
      <c r="GXA835" s="203"/>
      <c r="GXB835" s="203"/>
      <c r="GXC835" s="203"/>
      <c r="GXD835" s="203"/>
      <c r="GXE835" s="203"/>
      <c r="GXF835" s="203"/>
      <c r="GXG835" s="203"/>
      <c r="GXH835" s="203"/>
      <c r="GXI835" s="203"/>
      <c r="GXJ835" s="203"/>
      <c r="GXK835" s="203"/>
      <c r="GXL835" s="203"/>
      <c r="GXM835" s="203"/>
      <c r="GXN835" s="203"/>
      <c r="GXO835" s="203"/>
      <c r="GXP835" s="203"/>
      <c r="GXQ835" s="203"/>
      <c r="GXR835" s="203"/>
      <c r="GXS835" s="203"/>
      <c r="GXT835" s="203"/>
      <c r="GXU835" s="203"/>
      <c r="GXV835" s="203"/>
      <c r="GXW835" s="203"/>
      <c r="GXX835" s="203"/>
      <c r="GXY835" s="203"/>
      <c r="GXZ835" s="203"/>
      <c r="GYA835" s="203"/>
      <c r="GYB835" s="203"/>
      <c r="GYC835" s="203"/>
      <c r="GYD835" s="203"/>
      <c r="GYE835" s="203"/>
      <c r="GYF835" s="203"/>
      <c r="GYG835" s="203"/>
      <c r="GYH835" s="203"/>
      <c r="GYI835" s="203"/>
      <c r="GYJ835" s="203"/>
      <c r="GYK835" s="203"/>
      <c r="GYL835" s="203"/>
      <c r="GYM835" s="203"/>
      <c r="GYN835" s="203"/>
      <c r="GYO835" s="203"/>
      <c r="GYP835" s="203"/>
      <c r="GYQ835" s="203"/>
      <c r="GYR835" s="203"/>
      <c r="GYS835" s="203"/>
      <c r="GYT835" s="203"/>
      <c r="GYU835" s="203"/>
      <c r="GYV835" s="203"/>
      <c r="GYW835" s="203"/>
      <c r="GYX835" s="203"/>
      <c r="GYY835" s="203"/>
      <c r="GYZ835" s="203"/>
      <c r="GZA835" s="203"/>
      <c r="GZB835" s="203"/>
      <c r="GZC835" s="203"/>
      <c r="GZD835" s="203"/>
      <c r="GZE835" s="203"/>
      <c r="GZF835" s="203"/>
      <c r="GZG835" s="203"/>
      <c r="GZH835" s="203"/>
      <c r="GZI835" s="203"/>
      <c r="GZJ835" s="203"/>
      <c r="GZK835" s="203"/>
      <c r="GZL835" s="203"/>
      <c r="GZM835" s="203"/>
      <c r="GZN835" s="203"/>
      <c r="GZO835" s="203"/>
      <c r="GZP835" s="203"/>
      <c r="GZQ835" s="203"/>
      <c r="GZR835" s="203"/>
      <c r="GZS835" s="203"/>
      <c r="GZT835" s="203"/>
      <c r="GZU835" s="203"/>
      <c r="GZV835" s="203"/>
      <c r="GZW835" s="203"/>
      <c r="GZX835" s="203"/>
      <c r="GZY835" s="203"/>
      <c r="GZZ835" s="203"/>
      <c r="HAA835" s="203"/>
      <c r="HAB835" s="203"/>
      <c r="HAC835" s="203"/>
      <c r="HAD835" s="203"/>
      <c r="HAE835" s="203"/>
      <c r="HAF835" s="203"/>
      <c r="HAG835" s="203"/>
      <c r="HAH835" s="203"/>
      <c r="HAI835" s="203"/>
      <c r="HAJ835" s="203"/>
      <c r="HAK835" s="203"/>
      <c r="HAL835" s="203"/>
      <c r="HAM835" s="203"/>
      <c r="HAN835" s="203"/>
      <c r="HAO835" s="203"/>
      <c r="HAP835" s="203"/>
      <c r="HAQ835" s="203"/>
      <c r="HAR835" s="203"/>
      <c r="HAS835" s="203"/>
      <c r="HAT835" s="203"/>
      <c r="HAU835" s="203"/>
      <c r="HAV835" s="203"/>
      <c r="HAW835" s="203"/>
      <c r="HAX835" s="203"/>
      <c r="HAY835" s="203"/>
      <c r="HAZ835" s="203"/>
      <c r="HBA835" s="203"/>
      <c r="HBB835" s="203"/>
      <c r="HBC835" s="203"/>
      <c r="HBD835" s="203"/>
      <c r="HBE835" s="203"/>
      <c r="HBF835" s="203"/>
      <c r="HBG835" s="203"/>
      <c r="HBH835" s="203"/>
      <c r="HBI835" s="203"/>
      <c r="HBJ835" s="203"/>
      <c r="HBK835" s="203"/>
      <c r="HBL835" s="203"/>
      <c r="HBM835" s="203"/>
      <c r="HBN835" s="203"/>
      <c r="HBO835" s="203"/>
      <c r="HBP835" s="203"/>
      <c r="HBQ835" s="203"/>
      <c r="HBR835" s="203"/>
      <c r="HBS835" s="203"/>
      <c r="HBT835" s="203"/>
      <c r="HBU835" s="203"/>
      <c r="HBV835" s="203"/>
      <c r="HBW835" s="203"/>
      <c r="HBX835" s="203"/>
      <c r="HBY835" s="203"/>
      <c r="HBZ835" s="203"/>
      <c r="HCA835" s="203"/>
      <c r="HCB835" s="203"/>
      <c r="HCC835" s="203"/>
      <c r="HCD835" s="203"/>
      <c r="HCE835" s="203"/>
      <c r="HCF835" s="203"/>
      <c r="HCG835" s="203"/>
      <c r="HCH835" s="203"/>
      <c r="HCI835" s="203"/>
      <c r="HCJ835" s="203"/>
      <c r="HCK835" s="203"/>
      <c r="HCL835" s="203"/>
      <c r="HCM835" s="203"/>
      <c r="HCN835" s="203"/>
      <c r="HCO835" s="203"/>
      <c r="HCP835" s="203"/>
      <c r="HCQ835" s="203"/>
      <c r="HCR835" s="203"/>
      <c r="HCS835" s="203"/>
      <c r="HCT835" s="203"/>
      <c r="HCU835" s="203"/>
      <c r="HCV835" s="203"/>
      <c r="HCW835" s="203"/>
      <c r="HCX835" s="203"/>
      <c r="HCY835" s="203"/>
      <c r="HCZ835" s="203"/>
      <c r="HDA835" s="203"/>
      <c r="HDB835" s="203"/>
      <c r="HDC835" s="203"/>
      <c r="HDD835" s="203"/>
      <c r="HDE835" s="203"/>
      <c r="HDF835" s="203"/>
      <c r="HDG835" s="203"/>
      <c r="HDH835" s="203"/>
      <c r="HDI835" s="203"/>
      <c r="HDJ835" s="203"/>
      <c r="HDK835" s="203"/>
      <c r="HDL835" s="203"/>
      <c r="HDM835" s="203"/>
      <c r="HDN835" s="203"/>
      <c r="HDO835" s="203"/>
      <c r="HDP835" s="203"/>
      <c r="HDQ835" s="203"/>
      <c r="HDR835" s="203"/>
      <c r="HDS835" s="203"/>
      <c r="HDT835" s="203"/>
      <c r="HDU835" s="203"/>
      <c r="HDV835" s="203"/>
      <c r="HDW835" s="203"/>
      <c r="HDX835" s="203"/>
      <c r="HDY835" s="203"/>
      <c r="HDZ835" s="203"/>
      <c r="HEA835" s="203"/>
      <c r="HEB835" s="203"/>
      <c r="HEC835" s="203"/>
      <c r="HED835" s="203"/>
      <c r="HEE835" s="203"/>
      <c r="HEF835" s="203"/>
      <c r="HEG835" s="203"/>
      <c r="HEH835" s="203"/>
      <c r="HEI835" s="203"/>
      <c r="HEJ835" s="203"/>
      <c r="HEK835" s="203"/>
      <c r="HEL835" s="203"/>
      <c r="HEM835" s="203"/>
      <c r="HEN835" s="203"/>
      <c r="HEO835" s="203"/>
      <c r="HEP835" s="203"/>
      <c r="HEQ835" s="203"/>
      <c r="HER835" s="203"/>
      <c r="HES835" s="203"/>
      <c r="HET835" s="203"/>
      <c r="HEU835" s="203"/>
      <c r="HEV835" s="203"/>
      <c r="HEW835" s="203"/>
      <c r="HEX835" s="203"/>
      <c r="HEY835" s="203"/>
      <c r="HEZ835" s="203"/>
      <c r="HFA835" s="203"/>
      <c r="HFB835" s="203"/>
      <c r="HFC835" s="203"/>
      <c r="HFD835" s="203"/>
      <c r="HFE835" s="203"/>
      <c r="HFF835" s="203"/>
      <c r="HFG835" s="203"/>
      <c r="HFH835" s="203"/>
      <c r="HFI835" s="203"/>
      <c r="HFJ835" s="203"/>
      <c r="HFK835" s="203"/>
      <c r="HFL835" s="203"/>
      <c r="HFM835" s="203"/>
      <c r="HFN835" s="203"/>
      <c r="HFO835" s="203"/>
      <c r="HFP835" s="203"/>
      <c r="HFQ835" s="203"/>
      <c r="HFR835" s="203"/>
      <c r="HFS835" s="203"/>
      <c r="HFT835" s="203"/>
      <c r="HFU835" s="203"/>
      <c r="HFV835" s="203"/>
      <c r="HFW835" s="203"/>
      <c r="HFX835" s="203"/>
      <c r="HFY835" s="203"/>
      <c r="HFZ835" s="203"/>
      <c r="HGA835" s="203"/>
      <c r="HGB835" s="203"/>
      <c r="HGC835" s="203"/>
      <c r="HGD835" s="203"/>
      <c r="HGE835" s="203"/>
      <c r="HGF835" s="203"/>
      <c r="HGG835" s="203"/>
      <c r="HGH835" s="203"/>
      <c r="HGI835" s="203"/>
      <c r="HGJ835" s="203"/>
      <c r="HGK835" s="203"/>
      <c r="HGL835" s="203"/>
      <c r="HGM835" s="203"/>
      <c r="HGN835" s="203"/>
      <c r="HGO835" s="203"/>
      <c r="HGP835" s="203"/>
      <c r="HGQ835" s="203"/>
      <c r="HGR835" s="203"/>
      <c r="HGS835" s="203"/>
      <c r="HGT835" s="203"/>
      <c r="HGU835" s="203"/>
      <c r="HGV835" s="203"/>
      <c r="HGW835" s="203"/>
      <c r="HGX835" s="203"/>
      <c r="HGY835" s="203"/>
      <c r="HGZ835" s="203"/>
      <c r="HHA835" s="203"/>
      <c r="HHB835" s="203"/>
      <c r="HHC835" s="203"/>
      <c r="HHD835" s="203"/>
      <c r="HHE835" s="203"/>
      <c r="HHF835" s="203"/>
      <c r="HHG835" s="203"/>
      <c r="HHH835" s="203"/>
      <c r="HHI835" s="203"/>
      <c r="HHJ835" s="203"/>
      <c r="HHK835" s="203"/>
      <c r="HHL835" s="203"/>
      <c r="HHM835" s="203"/>
      <c r="HHN835" s="203"/>
      <c r="HHO835" s="203"/>
      <c r="HHP835" s="203"/>
      <c r="HHQ835" s="203"/>
      <c r="HHR835" s="203"/>
      <c r="HHS835" s="203"/>
      <c r="HHT835" s="203"/>
      <c r="HHU835" s="203"/>
      <c r="HHV835" s="203"/>
      <c r="HHW835" s="203"/>
      <c r="HHX835" s="203"/>
      <c r="HHY835" s="203"/>
      <c r="HHZ835" s="203"/>
      <c r="HIA835" s="203"/>
      <c r="HIB835" s="203"/>
      <c r="HIC835" s="203"/>
      <c r="HID835" s="203"/>
      <c r="HIE835" s="203"/>
      <c r="HIF835" s="203"/>
      <c r="HIG835" s="203"/>
      <c r="HIH835" s="203"/>
      <c r="HII835" s="203"/>
      <c r="HIJ835" s="203"/>
      <c r="HIK835" s="203"/>
      <c r="HIL835" s="203"/>
      <c r="HIM835" s="203"/>
      <c r="HIN835" s="203"/>
      <c r="HIO835" s="203"/>
      <c r="HIP835" s="203"/>
      <c r="HIQ835" s="203"/>
      <c r="HIR835" s="203"/>
      <c r="HIS835" s="203"/>
      <c r="HIT835" s="203"/>
      <c r="HIU835" s="203"/>
      <c r="HIV835" s="203"/>
      <c r="HIW835" s="203"/>
      <c r="HIX835" s="203"/>
      <c r="HIY835" s="203"/>
      <c r="HIZ835" s="203"/>
      <c r="HJA835" s="203"/>
      <c r="HJB835" s="203"/>
      <c r="HJC835" s="203"/>
      <c r="HJD835" s="203"/>
      <c r="HJE835" s="203"/>
      <c r="HJF835" s="203"/>
      <c r="HJG835" s="203"/>
      <c r="HJH835" s="203"/>
      <c r="HJI835" s="203"/>
      <c r="HJJ835" s="203"/>
      <c r="HJK835" s="203"/>
      <c r="HJL835" s="203"/>
      <c r="HJM835" s="203"/>
      <c r="HJN835" s="203"/>
      <c r="HJO835" s="203"/>
      <c r="HJP835" s="203"/>
      <c r="HJQ835" s="203"/>
      <c r="HJR835" s="203"/>
      <c r="HJS835" s="203"/>
      <c r="HJT835" s="203"/>
      <c r="HJU835" s="203"/>
      <c r="HJV835" s="203"/>
      <c r="HJW835" s="203"/>
      <c r="HJX835" s="203"/>
      <c r="HJY835" s="203"/>
      <c r="HJZ835" s="203"/>
      <c r="HKA835" s="203"/>
      <c r="HKB835" s="203"/>
      <c r="HKC835" s="203"/>
      <c r="HKD835" s="203"/>
      <c r="HKE835" s="203"/>
      <c r="HKF835" s="203"/>
      <c r="HKG835" s="203"/>
      <c r="HKH835" s="203"/>
      <c r="HKI835" s="203"/>
      <c r="HKJ835" s="203"/>
      <c r="HKK835" s="203"/>
      <c r="HKL835" s="203"/>
      <c r="HKM835" s="203"/>
      <c r="HKN835" s="203"/>
      <c r="HKO835" s="203"/>
      <c r="HKP835" s="203"/>
      <c r="HKQ835" s="203"/>
      <c r="HKR835" s="203"/>
      <c r="HKS835" s="203"/>
      <c r="HKT835" s="203"/>
      <c r="HKU835" s="203"/>
      <c r="HKV835" s="203"/>
      <c r="HKW835" s="203"/>
      <c r="HKX835" s="203"/>
      <c r="HKY835" s="203"/>
      <c r="HKZ835" s="203"/>
      <c r="HLA835" s="203"/>
      <c r="HLB835" s="203"/>
      <c r="HLC835" s="203"/>
      <c r="HLD835" s="203"/>
      <c r="HLE835" s="203"/>
      <c r="HLF835" s="203"/>
      <c r="HLG835" s="203"/>
      <c r="HLH835" s="203"/>
      <c r="HLI835" s="203"/>
      <c r="HLJ835" s="203"/>
      <c r="HLK835" s="203"/>
      <c r="HLL835" s="203"/>
      <c r="HLM835" s="203"/>
      <c r="HLN835" s="203"/>
      <c r="HLO835" s="203"/>
      <c r="HLP835" s="203"/>
      <c r="HLQ835" s="203"/>
      <c r="HLR835" s="203"/>
      <c r="HLS835" s="203"/>
      <c r="HLT835" s="203"/>
      <c r="HLU835" s="203"/>
      <c r="HLV835" s="203"/>
      <c r="HLW835" s="203"/>
      <c r="HLX835" s="203"/>
      <c r="HLY835" s="203"/>
      <c r="HLZ835" s="203"/>
      <c r="HMA835" s="203"/>
      <c r="HMB835" s="203"/>
      <c r="HMC835" s="203"/>
      <c r="HMD835" s="203"/>
      <c r="HME835" s="203"/>
      <c r="HMF835" s="203"/>
      <c r="HMG835" s="203"/>
      <c r="HMH835" s="203"/>
      <c r="HMI835" s="203"/>
      <c r="HMJ835" s="203"/>
      <c r="HMK835" s="203"/>
      <c r="HML835" s="203"/>
      <c r="HMM835" s="203"/>
      <c r="HMN835" s="203"/>
      <c r="HMO835" s="203"/>
      <c r="HMP835" s="203"/>
      <c r="HMQ835" s="203"/>
      <c r="HMR835" s="203"/>
      <c r="HMS835" s="203"/>
      <c r="HMT835" s="203"/>
      <c r="HMU835" s="203"/>
      <c r="HMV835" s="203"/>
      <c r="HMW835" s="203"/>
      <c r="HMX835" s="203"/>
      <c r="HMY835" s="203"/>
      <c r="HMZ835" s="203"/>
      <c r="HNA835" s="203"/>
      <c r="HNB835" s="203"/>
      <c r="HNC835" s="203"/>
      <c r="HND835" s="203"/>
      <c r="HNE835" s="203"/>
      <c r="HNF835" s="203"/>
      <c r="HNG835" s="203"/>
      <c r="HNH835" s="203"/>
      <c r="HNI835" s="203"/>
      <c r="HNJ835" s="203"/>
      <c r="HNK835" s="203"/>
      <c r="HNL835" s="203"/>
      <c r="HNM835" s="203"/>
      <c r="HNN835" s="203"/>
      <c r="HNO835" s="203"/>
      <c r="HNP835" s="203"/>
      <c r="HNQ835" s="203"/>
      <c r="HNR835" s="203"/>
      <c r="HNS835" s="203"/>
      <c r="HNT835" s="203"/>
      <c r="HNU835" s="203"/>
      <c r="HNV835" s="203"/>
      <c r="HNW835" s="203"/>
      <c r="HNX835" s="203"/>
      <c r="HNY835" s="203"/>
      <c r="HNZ835" s="203"/>
      <c r="HOA835" s="203"/>
      <c r="HOB835" s="203"/>
      <c r="HOC835" s="203"/>
      <c r="HOD835" s="203"/>
      <c r="HOE835" s="203"/>
      <c r="HOF835" s="203"/>
      <c r="HOG835" s="203"/>
      <c r="HOH835" s="203"/>
      <c r="HOI835" s="203"/>
      <c r="HOJ835" s="203"/>
      <c r="HOK835" s="203"/>
      <c r="HOL835" s="203"/>
      <c r="HOM835" s="203"/>
      <c r="HON835" s="203"/>
      <c r="HOO835" s="203"/>
      <c r="HOP835" s="203"/>
      <c r="HOQ835" s="203"/>
      <c r="HOR835" s="203"/>
      <c r="HOS835" s="203"/>
      <c r="HOT835" s="203"/>
      <c r="HOU835" s="203"/>
      <c r="HOV835" s="203"/>
      <c r="HOW835" s="203"/>
      <c r="HOX835" s="203"/>
      <c r="HOY835" s="203"/>
      <c r="HOZ835" s="203"/>
      <c r="HPA835" s="203"/>
      <c r="HPB835" s="203"/>
      <c r="HPC835" s="203"/>
      <c r="HPD835" s="203"/>
      <c r="HPE835" s="203"/>
      <c r="HPF835" s="203"/>
      <c r="HPG835" s="203"/>
      <c r="HPH835" s="203"/>
      <c r="HPI835" s="203"/>
      <c r="HPJ835" s="203"/>
      <c r="HPK835" s="203"/>
      <c r="HPL835" s="203"/>
      <c r="HPM835" s="203"/>
      <c r="HPN835" s="203"/>
      <c r="HPO835" s="203"/>
      <c r="HPP835" s="203"/>
      <c r="HPQ835" s="203"/>
      <c r="HPR835" s="203"/>
      <c r="HPS835" s="203"/>
      <c r="HPT835" s="203"/>
      <c r="HPU835" s="203"/>
      <c r="HPV835" s="203"/>
      <c r="HPW835" s="203"/>
      <c r="HPX835" s="203"/>
      <c r="HPY835" s="203"/>
      <c r="HPZ835" s="203"/>
      <c r="HQA835" s="203"/>
      <c r="HQB835" s="203"/>
      <c r="HQC835" s="203"/>
      <c r="HQD835" s="203"/>
      <c r="HQE835" s="203"/>
      <c r="HQF835" s="203"/>
      <c r="HQG835" s="203"/>
      <c r="HQH835" s="203"/>
      <c r="HQI835" s="203"/>
      <c r="HQJ835" s="203"/>
      <c r="HQK835" s="203"/>
      <c r="HQL835" s="203"/>
      <c r="HQM835" s="203"/>
      <c r="HQN835" s="203"/>
      <c r="HQO835" s="203"/>
      <c r="HQP835" s="203"/>
      <c r="HQQ835" s="203"/>
      <c r="HQR835" s="203"/>
      <c r="HQS835" s="203"/>
      <c r="HQT835" s="203"/>
      <c r="HQU835" s="203"/>
      <c r="HQV835" s="203"/>
      <c r="HQW835" s="203"/>
      <c r="HQX835" s="203"/>
      <c r="HQY835" s="203"/>
      <c r="HQZ835" s="203"/>
      <c r="HRA835" s="203"/>
      <c r="HRB835" s="203"/>
      <c r="HRC835" s="203"/>
      <c r="HRD835" s="203"/>
      <c r="HRE835" s="203"/>
      <c r="HRF835" s="203"/>
      <c r="HRG835" s="203"/>
      <c r="HRH835" s="203"/>
      <c r="HRI835" s="203"/>
      <c r="HRJ835" s="203"/>
      <c r="HRK835" s="203"/>
      <c r="HRL835" s="203"/>
      <c r="HRM835" s="203"/>
      <c r="HRN835" s="203"/>
      <c r="HRO835" s="203"/>
      <c r="HRP835" s="203"/>
      <c r="HRQ835" s="203"/>
      <c r="HRR835" s="203"/>
      <c r="HRS835" s="203"/>
      <c r="HRT835" s="203"/>
      <c r="HRU835" s="203"/>
      <c r="HRV835" s="203"/>
      <c r="HRW835" s="203"/>
      <c r="HRX835" s="203"/>
      <c r="HRY835" s="203"/>
      <c r="HRZ835" s="203"/>
      <c r="HSA835" s="203"/>
      <c r="HSB835" s="203"/>
      <c r="HSC835" s="203"/>
      <c r="HSD835" s="203"/>
      <c r="HSE835" s="203"/>
      <c r="HSF835" s="203"/>
      <c r="HSG835" s="203"/>
      <c r="HSH835" s="203"/>
      <c r="HSI835" s="203"/>
      <c r="HSJ835" s="203"/>
      <c r="HSK835" s="203"/>
      <c r="HSL835" s="203"/>
      <c r="HSM835" s="203"/>
      <c r="HSN835" s="203"/>
      <c r="HSO835" s="203"/>
      <c r="HSP835" s="203"/>
      <c r="HSQ835" s="203"/>
      <c r="HSR835" s="203"/>
      <c r="HSS835" s="203"/>
      <c r="HST835" s="203"/>
      <c r="HSU835" s="203"/>
      <c r="HSV835" s="203"/>
      <c r="HSW835" s="203"/>
      <c r="HSX835" s="203"/>
      <c r="HSY835" s="203"/>
      <c r="HSZ835" s="203"/>
      <c r="HTA835" s="203"/>
      <c r="HTB835" s="203"/>
      <c r="HTC835" s="203"/>
      <c r="HTD835" s="203"/>
      <c r="HTE835" s="203"/>
      <c r="HTF835" s="203"/>
      <c r="HTG835" s="203"/>
      <c r="HTH835" s="203"/>
      <c r="HTI835" s="203"/>
      <c r="HTJ835" s="203"/>
      <c r="HTK835" s="203"/>
      <c r="HTL835" s="203"/>
      <c r="HTM835" s="203"/>
      <c r="HTN835" s="203"/>
      <c r="HTO835" s="203"/>
      <c r="HTP835" s="203"/>
      <c r="HTQ835" s="203"/>
      <c r="HTR835" s="203"/>
      <c r="HTS835" s="203"/>
      <c r="HTT835" s="203"/>
      <c r="HTU835" s="203"/>
      <c r="HTV835" s="203"/>
      <c r="HTW835" s="203"/>
      <c r="HTX835" s="203"/>
      <c r="HTY835" s="203"/>
      <c r="HTZ835" s="203"/>
      <c r="HUA835" s="203"/>
      <c r="HUB835" s="203"/>
      <c r="HUC835" s="203"/>
      <c r="HUD835" s="203"/>
      <c r="HUE835" s="203"/>
      <c r="HUF835" s="203"/>
      <c r="HUG835" s="203"/>
      <c r="HUH835" s="203"/>
      <c r="HUI835" s="203"/>
      <c r="HUJ835" s="203"/>
      <c r="HUK835" s="203"/>
      <c r="HUL835" s="203"/>
      <c r="HUM835" s="203"/>
      <c r="HUN835" s="203"/>
      <c r="HUO835" s="203"/>
      <c r="HUP835" s="203"/>
      <c r="HUQ835" s="203"/>
      <c r="HUR835" s="203"/>
      <c r="HUS835" s="203"/>
      <c r="HUT835" s="203"/>
      <c r="HUU835" s="203"/>
      <c r="HUV835" s="203"/>
      <c r="HUW835" s="203"/>
      <c r="HUX835" s="203"/>
      <c r="HUY835" s="203"/>
      <c r="HUZ835" s="203"/>
      <c r="HVA835" s="203"/>
      <c r="HVB835" s="203"/>
      <c r="HVC835" s="203"/>
      <c r="HVD835" s="203"/>
      <c r="HVE835" s="203"/>
      <c r="HVF835" s="203"/>
      <c r="HVG835" s="203"/>
      <c r="HVH835" s="203"/>
      <c r="HVI835" s="203"/>
      <c r="HVJ835" s="203"/>
      <c r="HVK835" s="203"/>
      <c r="HVL835" s="203"/>
      <c r="HVM835" s="203"/>
      <c r="HVN835" s="203"/>
      <c r="HVO835" s="203"/>
      <c r="HVP835" s="203"/>
      <c r="HVQ835" s="203"/>
      <c r="HVR835" s="203"/>
      <c r="HVS835" s="203"/>
      <c r="HVT835" s="203"/>
      <c r="HVU835" s="203"/>
      <c r="HVV835" s="203"/>
      <c r="HVW835" s="203"/>
      <c r="HVX835" s="203"/>
      <c r="HVY835" s="203"/>
      <c r="HVZ835" s="203"/>
      <c r="HWA835" s="203"/>
      <c r="HWB835" s="203"/>
      <c r="HWC835" s="203"/>
      <c r="HWD835" s="203"/>
      <c r="HWE835" s="203"/>
      <c r="HWF835" s="203"/>
      <c r="HWG835" s="203"/>
      <c r="HWH835" s="203"/>
      <c r="HWI835" s="203"/>
      <c r="HWJ835" s="203"/>
      <c r="HWK835" s="203"/>
      <c r="HWL835" s="203"/>
      <c r="HWM835" s="203"/>
      <c r="HWN835" s="203"/>
      <c r="HWO835" s="203"/>
      <c r="HWP835" s="203"/>
      <c r="HWQ835" s="203"/>
      <c r="HWR835" s="203"/>
      <c r="HWS835" s="203"/>
      <c r="HWT835" s="203"/>
      <c r="HWU835" s="203"/>
      <c r="HWV835" s="203"/>
      <c r="HWW835" s="203"/>
      <c r="HWX835" s="203"/>
      <c r="HWY835" s="203"/>
      <c r="HWZ835" s="203"/>
      <c r="HXA835" s="203"/>
      <c r="HXB835" s="203"/>
      <c r="HXC835" s="203"/>
      <c r="HXD835" s="203"/>
      <c r="HXE835" s="203"/>
      <c r="HXF835" s="203"/>
      <c r="HXG835" s="203"/>
      <c r="HXH835" s="203"/>
      <c r="HXI835" s="203"/>
      <c r="HXJ835" s="203"/>
      <c r="HXK835" s="203"/>
      <c r="HXL835" s="203"/>
      <c r="HXM835" s="203"/>
      <c r="HXN835" s="203"/>
      <c r="HXO835" s="203"/>
      <c r="HXP835" s="203"/>
      <c r="HXQ835" s="203"/>
      <c r="HXR835" s="203"/>
      <c r="HXS835" s="203"/>
      <c r="HXT835" s="203"/>
      <c r="HXU835" s="203"/>
      <c r="HXV835" s="203"/>
      <c r="HXW835" s="203"/>
      <c r="HXX835" s="203"/>
      <c r="HXY835" s="203"/>
      <c r="HXZ835" s="203"/>
      <c r="HYA835" s="203"/>
      <c r="HYB835" s="203"/>
      <c r="HYC835" s="203"/>
      <c r="HYD835" s="203"/>
      <c r="HYE835" s="203"/>
      <c r="HYF835" s="203"/>
      <c r="HYG835" s="203"/>
      <c r="HYH835" s="203"/>
      <c r="HYI835" s="203"/>
      <c r="HYJ835" s="203"/>
      <c r="HYK835" s="203"/>
      <c r="HYL835" s="203"/>
      <c r="HYM835" s="203"/>
      <c r="HYN835" s="203"/>
      <c r="HYO835" s="203"/>
      <c r="HYP835" s="203"/>
      <c r="HYQ835" s="203"/>
      <c r="HYR835" s="203"/>
      <c r="HYS835" s="203"/>
      <c r="HYT835" s="203"/>
      <c r="HYU835" s="203"/>
      <c r="HYV835" s="203"/>
      <c r="HYW835" s="203"/>
      <c r="HYX835" s="203"/>
      <c r="HYY835" s="203"/>
      <c r="HYZ835" s="203"/>
      <c r="HZA835" s="203"/>
      <c r="HZB835" s="203"/>
      <c r="HZC835" s="203"/>
      <c r="HZD835" s="203"/>
      <c r="HZE835" s="203"/>
      <c r="HZF835" s="203"/>
      <c r="HZG835" s="203"/>
      <c r="HZH835" s="203"/>
      <c r="HZI835" s="203"/>
      <c r="HZJ835" s="203"/>
      <c r="HZK835" s="203"/>
      <c r="HZL835" s="203"/>
      <c r="HZM835" s="203"/>
      <c r="HZN835" s="203"/>
      <c r="HZO835" s="203"/>
      <c r="HZP835" s="203"/>
      <c r="HZQ835" s="203"/>
      <c r="HZR835" s="203"/>
      <c r="HZS835" s="203"/>
      <c r="HZT835" s="203"/>
      <c r="HZU835" s="203"/>
      <c r="HZV835" s="203"/>
      <c r="HZW835" s="203"/>
      <c r="HZX835" s="203"/>
      <c r="HZY835" s="203"/>
      <c r="HZZ835" s="203"/>
      <c r="IAA835" s="203"/>
      <c r="IAB835" s="203"/>
      <c r="IAC835" s="203"/>
      <c r="IAD835" s="203"/>
      <c r="IAE835" s="203"/>
      <c r="IAF835" s="203"/>
      <c r="IAG835" s="203"/>
      <c r="IAH835" s="203"/>
      <c r="IAI835" s="203"/>
      <c r="IAJ835" s="203"/>
      <c r="IAK835" s="203"/>
      <c r="IAL835" s="203"/>
      <c r="IAM835" s="203"/>
      <c r="IAN835" s="203"/>
      <c r="IAO835" s="203"/>
      <c r="IAP835" s="203"/>
      <c r="IAQ835" s="203"/>
      <c r="IAR835" s="203"/>
      <c r="IAS835" s="203"/>
      <c r="IAT835" s="203"/>
      <c r="IAU835" s="203"/>
      <c r="IAV835" s="203"/>
      <c r="IAW835" s="203"/>
      <c r="IAX835" s="203"/>
      <c r="IAY835" s="203"/>
      <c r="IAZ835" s="203"/>
      <c r="IBA835" s="203"/>
      <c r="IBB835" s="203"/>
      <c r="IBC835" s="203"/>
      <c r="IBD835" s="203"/>
      <c r="IBE835" s="203"/>
      <c r="IBF835" s="203"/>
      <c r="IBG835" s="203"/>
      <c r="IBH835" s="203"/>
      <c r="IBI835" s="203"/>
      <c r="IBJ835" s="203"/>
      <c r="IBK835" s="203"/>
      <c r="IBL835" s="203"/>
      <c r="IBM835" s="203"/>
      <c r="IBN835" s="203"/>
      <c r="IBO835" s="203"/>
      <c r="IBP835" s="203"/>
      <c r="IBQ835" s="203"/>
      <c r="IBR835" s="203"/>
      <c r="IBS835" s="203"/>
      <c r="IBT835" s="203"/>
      <c r="IBU835" s="203"/>
      <c r="IBV835" s="203"/>
      <c r="IBW835" s="203"/>
      <c r="IBX835" s="203"/>
      <c r="IBY835" s="203"/>
      <c r="IBZ835" s="203"/>
      <c r="ICA835" s="203"/>
      <c r="ICB835" s="203"/>
      <c r="ICC835" s="203"/>
      <c r="ICD835" s="203"/>
      <c r="ICE835" s="203"/>
      <c r="ICF835" s="203"/>
      <c r="ICG835" s="203"/>
      <c r="ICH835" s="203"/>
      <c r="ICI835" s="203"/>
      <c r="ICJ835" s="203"/>
      <c r="ICK835" s="203"/>
      <c r="ICL835" s="203"/>
      <c r="ICM835" s="203"/>
      <c r="ICN835" s="203"/>
      <c r="ICO835" s="203"/>
      <c r="ICP835" s="203"/>
      <c r="ICQ835" s="203"/>
      <c r="ICR835" s="203"/>
      <c r="ICS835" s="203"/>
      <c r="ICT835" s="203"/>
      <c r="ICU835" s="203"/>
      <c r="ICV835" s="203"/>
      <c r="ICW835" s="203"/>
      <c r="ICX835" s="203"/>
      <c r="ICY835" s="203"/>
      <c r="ICZ835" s="203"/>
      <c r="IDA835" s="203"/>
      <c r="IDB835" s="203"/>
      <c r="IDC835" s="203"/>
      <c r="IDD835" s="203"/>
      <c r="IDE835" s="203"/>
      <c r="IDF835" s="203"/>
      <c r="IDG835" s="203"/>
      <c r="IDH835" s="203"/>
      <c r="IDI835" s="203"/>
      <c r="IDJ835" s="203"/>
      <c r="IDK835" s="203"/>
      <c r="IDL835" s="203"/>
      <c r="IDM835" s="203"/>
      <c r="IDN835" s="203"/>
      <c r="IDO835" s="203"/>
      <c r="IDP835" s="203"/>
      <c r="IDQ835" s="203"/>
      <c r="IDR835" s="203"/>
      <c r="IDS835" s="203"/>
      <c r="IDT835" s="203"/>
      <c r="IDU835" s="203"/>
      <c r="IDV835" s="203"/>
      <c r="IDW835" s="203"/>
      <c r="IDX835" s="203"/>
      <c r="IDY835" s="203"/>
      <c r="IDZ835" s="203"/>
      <c r="IEA835" s="203"/>
      <c r="IEB835" s="203"/>
      <c r="IEC835" s="203"/>
      <c r="IED835" s="203"/>
      <c r="IEE835" s="203"/>
      <c r="IEF835" s="203"/>
      <c r="IEG835" s="203"/>
      <c r="IEH835" s="203"/>
      <c r="IEI835" s="203"/>
      <c r="IEJ835" s="203"/>
      <c r="IEK835" s="203"/>
      <c r="IEL835" s="203"/>
      <c r="IEM835" s="203"/>
      <c r="IEN835" s="203"/>
      <c r="IEO835" s="203"/>
      <c r="IEP835" s="203"/>
      <c r="IEQ835" s="203"/>
      <c r="IER835" s="203"/>
      <c r="IES835" s="203"/>
      <c r="IET835" s="203"/>
      <c r="IEU835" s="203"/>
      <c r="IEV835" s="203"/>
      <c r="IEW835" s="203"/>
      <c r="IEX835" s="203"/>
      <c r="IEY835" s="203"/>
      <c r="IEZ835" s="203"/>
      <c r="IFA835" s="203"/>
      <c r="IFB835" s="203"/>
      <c r="IFC835" s="203"/>
      <c r="IFD835" s="203"/>
      <c r="IFE835" s="203"/>
      <c r="IFF835" s="203"/>
      <c r="IFG835" s="203"/>
      <c r="IFH835" s="203"/>
      <c r="IFI835" s="203"/>
      <c r="IFJ835" s="203"/>
      <c r="IFK835" s="203"/>
      <c r="IFL835" s="203"/>
      <c r="IFM835" s="203"/>
      <c r="IFN835" s="203"/>
      <c r="IFO835" s="203"/>
      <c r="IFP835" s="203"/>
      <c r="IFQ835" s="203"/>
      <c r="IFR835" s="203"/>
      <c r="IFS835" s="203"/>
      <c r="IFT835" s="203"/>
      <c r="IFU835" s="203"/>
      <c r="IFV835" s="203"/>
      <c r="IFW835" s="203"/>
      <c r="IFX835" s="203"/>
      <c r="IFY835" s="203"/>
      <c r="IFZ835" s="203"/>
      <c r="IGA835" s="203"/>
      <c r="IGB835" s="203"/>
      <c r="IGC835" s="203"/>
      <c r="IGD835" s="203"/>
      <c r="IGE835" s="203"/>
      <c r="IGF835" s="203"/>
      <c r="IGG835" s="203"/>
      <c r="IGH835" s="203"/>
      <c r="IGI835" s="203"/>
      <c r="IGJ835" s="203"/>
      <c r="IGK835" s="203"/>
      <c r="IGL835" s="203"/>
      <c r="IGM835" s="203"/>
      <c r="IGN835" s="203"/>
      <c r="IGO835" s="203"/>
      <c r="IGP835" s="203"/>
      <c r="IGQ835" s="203"/>
      <c r="IGR835" s="203"/>
      <c r="IGS835" s="203"/>
      <c r="IGT835" s="203"/>
      <c r="IGU835" s="203"/>
      <c r="IGV835" s="203"/>
      <c r="IGW835" s="203"/>
      <c r="IGX835" s="203"/>
      <c r="IGY835" s="203"/>
      <c r="IGZ835" s="203"/>
      <c r="IHA835" s="203"/>
      <c r="IHB835" s="203"/>
      <c r="IHC835" s="203"/>
      <c r="IHD835" s="203"/>
      <c r="IHE835" s="203"/>
      <c r="IHF835" s="203"/>
      <c r="IHG835" s="203"/>
      <c r="IHH835" s="203"/>
      <c r="IHI835" s="203"/>
      <c r="IHJ835" s="203"/>
      <c r="IHK835" s="203"/>
      <c r="IHL835" s="203"/>
      <c r="IHM835" s="203"/>
      <c r="IHN835" s="203"/>
      <c r="IHO835" s="203"/>
      <c r="IHP835" s="203"/>
      <c r="IHQ835" s="203"/>
      <c r="IHR835" s="203"/>
      <c r="IHS835" s="203"/>
      <c r="IHT835" s="203"/>
      <c r="IHU835" s="203"/>
      <c r="IHV835" s="203"/>
      <c r="IHW835" s="203"/>
      <c r="IHX835" s="203"/>
      <c r="IHY835" s="203"/>
      <c r="IHZ835" s="203"/>
      <c r="IIA835" s="203"/>
      <c r="IIB835" s="203"/>
      <c r="IIC835" s="203"/>
      <c r="IID835" s="203"/>
      <c r="IIE835" s="203"/>
      <c r="IIF835" s="203"/>
      <c r="IIG835" s="203"/>
      <c r="IIH835" s="203"/>
      <c r="III835" s="203"/>
      <c r="IIJ835" s="203"/>
      <c r="IIK835" s="203"/>
      <c r="IIL835" s="203"/>
      <c r="IIM835" s="203"/>
      <c r="IIN835" s="203"/>
      <c r="IIO835" s="203"/>
      <c r="IIP835" s="203"/>
      <c r="IIQ835" s="203"/>
      <c r="IIR835" s="203"/>
      <c r="IIS835" s="203"/>
      <c r="IIT835" s="203"/>
      <c r="IIU835" s="203"/>
      <c r="IIV835" s="203"/>
      <c r="IIW835" s="203"/>
      <c r="IIX835" s="203"/>
      <c r="IIY835" s="203"/>
      <c r="IIZ835" s="203"/>
      <c r="IJA835" s="203"/>
      <c r="IJB835" s="203"/>
      <c r="IJC835" s="203"/>
      <c r="IJD835" s="203"/>
      <c r="IJE835" s="203"/>
      <c r="IJF835" s="203"/>
      <c r="IJG835" s="203"/>
      <c r="IJH835" s="203"/>
      <c r="IJI835" s="203"/>
      <c r="IJJ835" s="203"/>
      <c r="IJK835" s="203"/>
      <c r="IJL835" s="203"/>
      <c r="IJM835" s="203"/>
      <c r="IJN835" s="203"/>
      <c r="IJO835" s="203"/>
      <c r="IJP835" s="203"/>
      <c r="IJQ835" s="203"/>
      <c r="IJR835" s="203"/>
      <c r="IJS835" s="203"/>
      <c r="IJT835" s="203"/>
      <c r="IJU835" s="203"/>
      <c r="IJV835" s="203"/>
      <c r="IJW835" s="203"/>
      <c r="IJX835" s="203"/>
      <c r="IJY835" s="203"/>
      <c r="IJZ835" s="203"/>
      <c r="IKA835" s="203"/>
      <c r="IKB835" s="203"/>
      <c r="IKC835" s="203"/>
      <c r="IKD835" s="203"/>
      <c r="IKE835" s="203"/>
      <c r="IKF835" s="203"/>
      <c r="IKG835" s="203"/>
      <c r="IKH835" s="203"/>
      <c r="IKI835" s="203"/>
      <c r="IKJ835" s="203"/>
      <c r="IKK835" s="203"/>
      <c r="IKL835" s="203"/>
      <c r="IKM835" s="203"/>
      <c r="IKN835" s="203"/>
      <c r="IKO835" s="203"/>
      <c r="IKP835" s="203"/>
      <c r="IKQ835" s="203"/>
      <c r="IKR835" s="203"/>
      <c r="IKS835" s="203"/>
      <c r="IKT835" s="203"/>
      <c r="IKU835" s="203"/>
      <c r="IKV835" s="203"/>
      <c r="IKW835" s="203"/>
      <c r="IKX835" s="203"/>
      <c r="IKY835" s="203"/>
      <c r="IKZ835" s="203"/>
      <c r="ILA835" s="203"/>
      <c r="ILB835" s="203"/>
      <c r="ILC835" s="203"/>
      <c r="ILD835" s="203"/>
      <c r="ILE835" s="203"/>
      <c r="ILF835" s="203"/>
      <c r="ILG835" s="203"/>
      <c r="ILH835" s="203"/>
      <c r="ILI835" s="203"/>
      <c r="ILJ835" s="203"/>
      <c r="ILK835" s="203"/>
      <c r="ILL835" s="203"/>
      <c r="ILM835" s="203"/>
      <c r="ILN835" s="203"/>
      <c r="ILO835" s="203"/>
      <c r="ILP835" s="203"/>
      <c r="ILQ835" s="203"/>
      <c r="ILR835" s="203"/>
      <c r="ILS835" s="203"/>
      <c r="ILT835" s="203"/>
      <c r="ILU835" s="203"/>
      <c r="ILV835" s="203"/>
      <c r="ILW835" s="203"/>
      <c r="ILX835" s="203"/>
      <c r="ILY835" s="203"/>
      <c r="ILZ835" s="203"/>
      <c r="IMA835" s="203"/>
      <c r="IMB835" s="203"/>
      <c r="IMC835" s="203"/>
      <c r="IMD835" s="203"/>
      <c r="IME835" s="203"/>
      <c r="IMF835" s="203"/>
      <c r="IMG835" s="203"/>
      <c r="IMH835" s="203"/>
      <c r="IMI835" s="203"/>
      <c r="IMJ835" s="203"/>
      <c r="IMK835" s="203"/>
      <c r="IML835" s="203"/>
      <c r="IMM835" s="203"/>
      <c r="IMN835" s="203"/>
      <c r="IMO835" s="203"/>
      <c r="IMP835" s="203"/>
      <c r="IMQ835" s="203"/>
      <c r="IMR835" s="203"/>
      <c r="IMS835" s="203"/>
      <c r="IMT835" s="203"/>
      <c r="IMU835" s="203"/>
      <c r="IMV835" s="203"/>
      <c r="IMW835" s="203"/>
      <c r="IMX835" s="203"/>
      <c r="IMY835" s="203"/>
      <c r="IMZ835" s="203"/>
      <c r="INA835" s="203"/>
      <c r="INB835" s="203"/>
      <c r="INC835" s="203"/>
      <c r="IND835" s="203"/>
      <c r="INE835" s="203"/>
      <c r="INF835" s="203"/>
      <c r="ING835" s="203"/>
      <c r="INH835" s="203"/>
      <c r="INI835" s="203"/>
      <c r="INJ835" s="203"/>
      <c r="INK835" s="203"/>
      <c r="INL835" s="203"/>
      <c r="INM835" s="203"/>
      <c r="INN835" s="203"/>
      <c r="INO835" s="203"/>
      <c r="INP835" s="203"/>
      <c r="INQ835" s="203"/>
      <c r="INR835" s="203"/>
      <c r="INS835" s="203"/>
      <c r="INT835" s="203"/>
      <c r="INU835" s="203"/>
      <c r="INV835" s="203"/>
      <c r="INW835" s="203"/>
      <c r="INX835" s="203"/>
      <c r="INY835" s="203"/>
      <c r="INZ835" s="203"/>
      <c r="IOA835" s="203"/>
      <c r="IOB835" s="203"/>
      <c r="IOC835" s="203"/>
      <c r="IOD835" s="203"/>
      <c r="IOE835" s="203"/>
      <c r="IOF835" s="203"/>
      <c r="IOG835" s="203"/>
      <c r="IOH835" s="203"/>
      <c r="IOI835" s="203"/>
      <c r="IOJ835" s="203"/>
      <c r="IOK835" s="203"/>
      <c r="IOL835" s="203"/>
      <c r="IOM835" s="203"/>
      <c r="ION835" s="203"/>
      <c r="IOO835" s="203"/>
      <c r="IOP835" s="203"/>
      <c r="IOQ835" s="203"/>
      <c r="IOR835" s="203"/>
      <c r="IOS835" s="203"/>
      <c r="IOT835" s="203"/>
      <c r="IOU835" s="203"/>
      <c r="IOV835" s="203"/>
      <c r="IOW835" s="203"/>
      <c r="IOX835" s="203"/>
      <c r="IOY835" s="203"/>
      <c r="IOZ835" s="203"/>
      <c r="IPA835" s="203"/>
      <c r="IPB835" s="203"/>
      <c r="IPC835" s="203"/>
      <c r="IPD835" s="203"/>
      <c r="IPE835" s="203"/>
      <c r="IPF835" s="203"/>
      <c r="IPG835" s="203"/>
      <c r="IPH835" s="203"/>
      <c r="IPI835" s="203"/>
      <c r="IPJ835" s="203"/>
      <c r="IPK835" s="203"/>
      <c r="IPL835" s="203"/>
      <c r="IPM835" s="203"/>
      <c r="IPN835" s="203"/>
      <c r="IPO835" s="203"/>
      <c r="IPP835" s="203"/>
      <c r="IPQ835" s="203"/>
      <c r="IPR835" s="203"/>
      <c r="IPS835" s="203"/>
      <c r="IPT835" s="203"/>
      <c r="IPU835" s="203"/>
      <c r="IPV835" s="203"/>
      <c r="IPW835" s="203"/>
      <c r="IPX835" s="203"/>
      <c r="IPY835" s="203"/>
      <c r="IPZ835" s="203"/>
      <c r="IQA835" s="203"/>
      <c r="IQB835" s="203"/>
      <c r="IQC835" s="203"/>
      <c r="IQD835" s="203"/>
      <c r="IQE835" s="203"/>
      <c r="IQF835" s="203"/>
      <c r="IQG835" s="203"/>
      <c r="IQH835" s="203"/>
      <c r="IQI835" s="203"/>
      <c r="IQJ835" s="203"/>
      <c r="IQK835" s="203"/>
      <c r="IQL835" s="203"/>
      <c r="IQM835" s="203"/>
      <c r="IQN835" s="203"/>
      <c r="IQO835" s="203"/>
      <c r="IQP835" s="203"/>
      <c r="IQQ835" s="203"/>
      <c r="IQR835" s="203"/>
      <c r="IQS835" s="203"/>
      <c r="IQT835" s="203"/>
      <c r="IQU835" s="203"/>
      <c r="IQV835" s="203"/>
      <c r="IQW835" s="203"/>
      <c r="IQX835" s="203"/>
      <c r="IQY835" s="203"/>
      <c r="IQZ835" s="203"/>
      <c r="IRA835" s="203"/>
      <c r="IRB835" s="203"/>
      <c r="IRC835" s="203"/>
      <c r="IRD835" s="203"/>
      <c r="IRE835" s="203"/>
      <c r="IRF835" s="203"/>
      <c r="IRG835" s="203"/>
      <c r="IRH835" s="203"/>
      <c r="IRI835" s="203"/>
      <c r="IRJ835" s="203"/>
      <c r="IRK835" s="203"/>
      <c r="IRL835" s="203"/>
      <c r="IRM835" s="203"/>
      <c r="IRN835" s="203"/>
      <c r="IRO835" s="203"/>
      <c r="IRP835" s="203"/>
      <c r="IRQ835" s="203"/>
      <c r="IRR835" s="203"/>
      <c r="IRS835" s="203"/>
      <c r="IRT835" s="203"/>
      <c r="IRU835" s="203"/>
      <c r="IRV835" s="203"/>
      <c r="IRW835" s="203"/>
      <c r="IRX835" s="203"/>
      <c r="IRY835" s="203"/>
      <c r="IRZ835" s="203"/>
      <c r="ISA835" s="203"/>
      <c r="ISB835" s="203"/>
      <c r="ISC835" s="203"/>
      <c r="ISD835" s="203"/>
      <c r="ISE835" s="203"/>
      <c r="ISF835" s="203"/>
      <c r="ISG835" s="203"/>
      <c r="ISH835" s="203"/>
      <c r="ISI835" s="203"/>
      <c r="ISJ835" s="203"/>
      <c r="ISK835" s="203"/>
      <c r="ISL835" s="203"/>
      <c r="ISM835" s="203"/>
      <c r="ISN835" s="203"/>
      <c r="ISO835" s="203"/>
      <c r="ISP835" s="203"/>
      <c r="ISQ835" s="203"/>
      <c r="ISR835" s="203"/>
      <c r="ISS835" s="203"/>
      <c r="IST835" s="203"/>
      <c r="ISU835" s="203"/>
      <c r="ISV835" s="203"/>
      <c r="ISW835" s="203"/>
      <c r="ISX835" s="203"/>
      <c r="ISY835" s="203"/>
      <c r="ISZ835" s="203"/>
      <c r="ITA835" s="203"/>
      <c r="ITB835" s="203"/>
      <c r="ITC835" s="203"/>
      <c r="ITD835" s="203"/>
      <c r="ITE835" s="203"/>
      <c r="ITF835" s="203"/>
      <c r="ITG835" s="203"/>
      <c r="ITH835" s="203"/>
      <c r="ITI835" s="203"/>
      <c r="ITJ835" s="203"/>
      <c r="ITK835" s="203"/>
      <c r="ITL835" s="203"/>
      <c r="ITM835" s="203"/>
      <c r="ITN835" s="203"/>
      <c r="ITO835" s="203"/>
      <c r="ITP835" s="203"/>
      <c r="ITQ835" s="203"/>
      <c r="ITR835" s="203"/>
      <c r="ITS835" s="203"/>
      <c r="ITT835" s="203"/>
      <c r="ITU835" s="203"/>
      <c r="ITV835" s="203"/>
      <c r="ITW835" s="203"/>
      <c r="ITX835" s="203"/>
      <c r="ITY835" s="203"/>
      <c r="ITZ835" s="203"/>
      <c r="IUA835" s="203"/>
      <c r="IUB835" s="203"/>
      <c r="IUC835" s="203"/>
      <c r="IUD835" s="203"/>
      <c r="IUE835" s="203"/>
      <c r="IUF835" s="203"/>
      <c r="IUG835" s="203"/>
      <c r="IUH835" s="203"/>
      <c r="IUI835" s="203"/>
      <c r="IUJ835" s="203"/>
      <c r="IUK835" s="203"/>
      <c r="IUL835" s="203"/>
      <c r="IUM835" s="203"/>
      <c r="IUN835" s="203"/>
      <c r="IUO835" s="203"/>
      <c r="IUP835" s="203"/>
      <c r="IUQ835" s="203"/>
      <c r="IUR835" s="203"/>
      <c r="IUS835" s="203"/>
      <c r="IUT835" s="203"/>
      <c r="IUU835" s="203"/>
      <c r="IUV835" s="203"/>
      <c r="IUW835" s="203"/>
      <c r="IUX835" s="203"/>
      <c r="IUY835" s="203"/>
      <c r="IUZ835" s="203"/>
      <c r="IVA835" s="203"/>
      <c r="IVB835" s="203"/>
      <c r="IVC835" s="203"/>
      <c r="IVD835" s="203"/>
      <c r="IVE835" s="203"/>
      <c r="IVF835" s="203"/>
      <c r="IVG835" s="203"/>
      <c r="IVH835" s="203"/>
      <c r="IVI835" s="203"/>
      <c r="IVJ835" s="203"/>
      <c r="IVK835" s="203"/>
      <c r="IVL835" s="203"/>
      <c r="IVM835" s="203"/>
      <c r="IVN835" s="203"/>
      <c r="IVO835" s="203"/>
      <c r="IVP835" s="203"/>
      <c r="IVQ835" s="203"/>
      <c r="IVR835" s="203"/>
      <c r="IVS835" s="203"/>
      <c r="IVT835" s="203"/>
      <c r="IVU835" s="203"/>
      <c r="IVV835" s="203"/>
      <c r="IVW835" s="203"/>
      <c r="IVX835" s="203"/>
      <c r="IVY835" s="203"/>
      <c r="IVZ835" s="203"/>
      <c r="IWA835" s="203"/>
      <c r="IWB835" s="203"/>
      <c r="IWC835" s="203"/>
      <c r="IWD835" s="203"/>
      <c r="IWE835" s="203"/>
      <c r="IWF835" s="203"/>
      <c r="IWG835" s="203"/>
      <c r="IWH835" s="203"/>
      <c r="IWI835" s="203"/>
      <c r="IWJ835" s="203"/>
      <c r="IWK835" s="203"/>
      <c r="IWL835" s="203"/>
      <c r="IWM835" s="203"/>
      <c r="IWN835" s="203"/>
      <c r="IWO835" s="203"/>
      <c r="IWP835" s="203"/>
      <c r="IWQ835" s="203"/>
      <c r="IWR835" s="203"/>
      <c r="IWS835" s="203"/>
      <c r="IWT835" s="203"/>
      <c r="IWU835" s="203"/>
      <c r="IWV835" s="203"/>
      <c r="IWW835" s="203"/>
      <c r="IWX835" s="203"/>
      <c r="IWY835" s="203"/>
      <c r="IWZ835" s="203"/>
      <c r="IXA835" s="203"/>
      <c r="IXB835" s="203"/>
      <c r="IXC835" s="203"/>
      <c r="IXD835" s="203"/>
      <c r="IXE835" s="203"/>
      <c r="IXF835" s="203"/>
      <c r="IXG835" s="203"/>
      <c r="IXH835" s="203"/>
      <c r="IXI835" s="203"/>
      <c r="IXJ835" s="203"/>
      <c r="IXK835" s="203"/>
      <c r="IXL835" s="203"/>
      <c r="IXM835" s="203"/>
      <c r="IXN835" s="203"/>
      <c r="IXO835" s="203"/>
      <c r="IXP835" s="203"/>
      <c r="IXQ835" s="203"/>
      <c r="IXR835" s="203"/>
      <c r="IXS835" s="203"/>
      <c r="IXT835" s="203"/>
      <c r="IXU835" s="203"/>
      <c r="IXV835" s="203"/>
      <c r="IXW835" s="203"/>
      <c r="IXX835" s="203"/>
      <c r="IXY835" s="203"/>
      <c r="IXZ835" s="203"/>
      <c r="IYA835" s="203"/>
      <c r="IYB835" s="203"/>
      <c r="IYC835" s="203"/>
      <c r="IYD835" s="203"/>
      <c r="IYE835" s="203"/>
      <c r="IYF835" s="203"/>
      <c r="IYG835" s="203"/>
      <c r="IYH835" s="203"/>
      <c r="IYI835" s="203"/>
      <c r="IYJ835" s="203"/>
      <c r="IYK835" s="203"/>
      <c r="IYL835" s="203"/>
      <c r="IYM835" s="203"/>
      <c r="IYN835" s="203"/>
      <c r="IYO835" s="203"/>
      <c r="IYP835" s="203"/>
      <c r="IYQ835" s="203"/>
      <c r="IYR835" s="203"/>
      <c r="IYS835" s="203"/>
      <c r="IYT835" s="203"/>
      <c r="IYU835" s="203"/>
      <c r="IYV835" s="203"/>
      <c r="IYW835" s="203"/>
      <c r="IYX835" s="203"/>
      <c r="IYY835" s="203"/>
      <c r="IYZ835" s="203"/>
      <c r="IZA835" s="203"/>
      <c r="IZB835" s="203"/>
      <c r="IZC835" s="203"/>
      <c r="IZD835" s="203"/>
      <c r="IZE835" s="203"/>
      <c r="IZF835" s="203"/>
      <c r="IZG835" s="203"/>
      <c r="IZH835" s="203"/>
      <c r="IZI835" s="203"/>
      <c r="IZJ835" s="203"/>
      <c r="IZK835" s="203"/>
      <c r="IZL835" s="203"/>
      <c r="IZM835" s="203"/>
      <c r="IZN835" s="203"/>
      <c r="IZO835" s="203"/>
      <c r="IZP835" s="203"/>
      <c r="IZQ835" s="203"/>
      <c r="IZR835" s="203"/>
      <c r="IZS835" s="203"/>
      <c r="IZT835" s="203"/>
      <c r="IZU835" s="203"/>
      <c r="IZV835" s="203"/>
      <c r="IZW835" s="203"/>
      <c r="IZX835" s="203"/>
      <c r="IZY835" s="203"/>
      <c r="IZZ835" s="203"/>
      <c r="JAA835" s="203"/>
      <c r="JAB835" s="203"/>
      <c r="JAC835" s="203"/>
      <c r="JAD835" s="203"/>
      <c r="JAE835" s="203"/>
      <c r="JAF835" s="203"/>
      <c r="JAG835" s="203"/>
      <c r="JAH835" s="203"/>
      <c r="JAI835" s="203"/>
      <c r="JAJ835" s="203"/>
      <c r="JAK835" s="203"/>
      <c r="JAL835" s="203"/>
      <c r="JAM835" s="203"/>
      <c r="JAN835" s="203"/>
      <c r="JAO835" s="203"/>
      <c r="JAP835" s="203"/>
      <c r="JAQ835" s="203"/>
      <c r="JAR835" s="203"/>
      <c r="JAS835" s="203"/>
      <c r="JAT835" s="203"/>
      <c r="JAU835" s="203"/>
      <c r="JAV835" s="203"/>
      <c r="JAW835" s="203"/>
      <c r="JAX835" s="203"/>
      <c r="JAY835" s="203"/>
      <c r="JAZ835" s="203"/>
      <c r="JBA835" s="203"/>
      <c r="JBB835" s="203"/>
      <c r="JBC835" s="203"/>
      <c r="JBD835" s="203"/>
      <c r="JBE835" s="203"/>
      <c r="JBF835" s="203"/>
      <c r="JBG835" s="203"/>
      <c r="JBH835" s="203"/>
      <c r="JBI835" s="203"/>
      <c r="JBJ835" s="203"/>
      <c r="JBK835" s="203"/>
      <c r="JBL835" s="203"/>
      <c r="JBM835" s="203"/>
      <c r="JBN835" s="203"/>
      <c r="JBO835" s="203"/>
      <c r="JBP835" s="203"/>
      <c r="JBQ835" s="203"/>
      <c r="JBR835" s="203"/>
      <c r="JBS835" s="203"/>
      <c r="JBT835" s="203"/>
      <c r="JBU835" s="203"/>
      <c r="JBV835" s="203"/>
      <c r="JBW835" s="203"/>
      <c r="JBX835" s="203"/>
      <c r="JBY835" s="203"/>
      <c r="JBZ835" s="203"/>
      <c r="JCA835" s="203"/>
      <c r="JCB835" s="203"/>
      <c r="JCC835" s="203"/>
      <c r="JCD835" s="203"/>
      <c r="JCE835" s="203"/>
      <c r="JCF835" s="203"/>
      <c r="JCG835" s="203"/>
      <c r="JCH835" s="203"/>
      <c r="JCI835" s="203"/>
      <c r="JCJ835" s="203"/>
      <c r="JCK835" s="203"/>
      <c r="JCL835" s="203"/>
      <c r="JCM835" s="203"/>
      <c r="JCN835" s="203"/>
      <c r="JCO835" s="203"/>
      <c r="JCP835" s="203"/>
      <c r="JCQ835" s="203"/>
      <c r="JCR835" s="203"/>
      <c r="JCS835" s="203"/>
      <c r="JCT835" s="203"/>
      <c r="JCU835" s="203"/>
      <c r="JCV835" s="203"/>
      <c r="JCW835" s="203"/>
      <c r="JCX835" s="203"/>
      <c r="JCY835" s="203"/>
      <c r="JCZ835" s="203"/>
      <c r="JDA835" s="203"/>
      <c r="JDB835" s="203"/>
      <c r="JDC835" s="203"/>
      <c r="JDD835" s="203"/>
      <c r="JDE835" s="203"/>
      <c r="JDF835" s="203"/>
      <c r="JDG835" s="203"/>
      <c r="JDH835" s="203"/>
      <c r="JDI835" s="203"/>
      <c r="JDJ835" s="203"/>
      <c r="JDK835" s="203"/>
      <c r="JDL835" s="203"/>
      <c r="JDM835" s="203"/>
      <c r="JDN835" s="203"/>
      <c r="JDO835" s="203"/>
      <c r="JDP835" s="203"/>
      <c r="JDQ835" s="203"/>
      <c r="JDR835" s="203"/>
      <c r="JDS835" s="203"/>
      <c r="JDT835" s="203"/>
      <c r="JDU835" s="203"/>
      <c r="JDV835" s="203"/>
      <c r="JDW835" s="203"/>
      <c r="JDX835" s="203"/>
      <c r="JDY835" s="203"/>
      <c r="JDZ835" s="203"/>
      <c r="JEA835" s="203"/>
      <c r="JEB835" s="203"/>
      <c r="JEC835" s="203"/>
      <c r="JED835" s="203"/>
      <c r="JEE835" s="203"/>
      <c r="JEF835" s="203"/>
      <c r="JEG835" s="203"/>
      <c r="JEH835" s="203"/>
      <c r="JEI835" s="203"/>
      <c r="JEJ835" s="203"/>
      <c r="JEK835" s="203"/>
      <c r="JEL835" s="203"/>
      <c r="JEM835" s="203"/>
      <c r="JEN835" s="203"/>
      <c r="JEO835" s="203"/>
      <c r="JEP835" s="203"/>
      <c r="JEQ835" s="203"/>
      <c r="JER835" s="203"/>
      <c r="JES835" s="203"/>
      <c r="JET835" s="203"/>
      <c r="JEU835" s="203"/>
      <c r="JEV835" s="203"/>
      <c r="JEW835" s="203"/>
      <c r="JEX835" s="203"/>
      <c r="JEY835" s="203"/>
      <c r="JEZ835" s="203"/>
      <c r="JFA835" s="203"/>
      <c r="JFB835" s="203"/>
      <c r="JFC835" s="203"/>
      <c r="JFD835" s="203"/>
      <c r="JFE835" s="203"/>
      <c r="JFF835" s="203"/>
      <c r="JFG835" s="203"/>
      <c r="JFH835" s="203"/>
      <c r="JFI835" s="203"/>
      <c r="JFJ835" s="203"/>
      <c r="JFK835" s="203"/>
      <c r="JFL835" s="203"/>
      <c r="JFM835" s="203"/>
      <c r="JFN835" s="203"/>
      <c r="JFO835" s="203"/>
      <c r="JFP835" s="203"/>
      <c r="JFQ835" s="203"/>
      <c r="JFR835" s="203"/>
      <c r="JFS835" s="203"/>
      <c r="JFT835" s="203"/>
      <c r="JFU835" s="203"/>
      <c r="JFV835" s="203"/>
      <c r="JFW835" s="203"/>
      <c r="JFX835" s="203"/>
      <c r="JFY835" s="203"/>
      <c r="JFZ835" s="203"/>
      <c r="JGA835" s="203"/>
      <c r="JGB835" s="203"/>
      <c r="JGC835" s="203"/>
      <c r="JGD835" s="203"/>
      <c r="JGE835" s="203"/>
      <c r="JGF835" s="203"/>
      <c r="JGG835" s="203"/>
      <c r="JGH835" s="203"/>
      <c r="JGI835" s="203"/>
      <c r="JGJ835" s="203"/>
      <c r="JGK835" s="203"/>
      <c r="JGL835" s="203"/>
      <c r="JGM835" s="203"/>
      <c r="JGN835" s="203"/>
      <c r="JGO835" s="203"/>
      <c r="JGP835" s="203"/>
      <c r="JGQ835" s="203"/>
      <c r="JGR835" s="203"/>
      <c r="JGS835" s="203"/>
      <c r="JGT835" s="203"/>
      <c r="JGU835" s="203"/>
      <c r="JGV835" s="203"/>
      <c r="JGW835" s="203"/>
      <c r="JGX835" s="203"/>
      <c r="JGY835" s="203"/>
      <c r="JGZ835" s="203"/>
      <c r="JHA835" s="203"/>
      <c r="JHB835" s="203"/>
      <c r="JHC835" s="203"/>
      <c r="JHD835" s="203"/>
      <c r="JHE835" s="203"/>
      <c r="JHF835" s="203"/>
      <c r="JHG835" s="203"/>
      <c r="JHH835" s="203"/>
      <c r="JHI835" s="203"/>
      <c r="JHJ835" s="203"/>
      <c r="JHK835" s="203"/>
      <c r="JHL835" s="203"/>
      <c r="JHM835" s="203"/>
      <c r="JHN835" s="203"/>
      <c r="JHO835" s="203"/>
      <c r="JHP835" s="203"/>
      <c r="JHQ835" s="203"/>
      <c r="JHR835" s="203"/>
      <c r="JHS835" s="203"/>
      <c r="JHT835" s="203"/>
      <c r="JHU835" s="203"/>
      <c r="JHV835" s="203"/>
      <c r="JHW835" s="203"/>
      <c r="JHX835" s="203"/>
      <c r="JHY835" s="203"/>
      <c r="JHZ835" s="203"/>
      <c r="JIA835" s="203"/>
      <c r="JIB835" s="203"/>
      <c r="JIC835" s="203"/>
      <c r="JID835" s="203"/>
      <c r="JIE835" s="203"/>
      <c r="JIF835" s="203"/>
      <c r="JIG835" s="203"/>
      <c r="JIH835" s="203"/>
      <c r="JII835" s="203"/>
      <c r="JIJ835" s="203"/>
      <c r="JIK835" s="203"/>
      <c r="JIL835" s="203"/>
      <c r="JIM835" s="203"/>
      <c r="JIN835" s="203"/>
      <c r="JIO835" s="203"/>
      <c r="JIP835" s="203"/>
      <c r="JIQ835" s="203"/>
      <c r="JIR835" s="203"/>
      <c r="JIS835" s="203"/>
      <c r="JIT835" s="203"/>
      <c r="JIU835" s="203"/>
      <c r="JIV835" s="203"/>
      <c r="JIW835" s="203"/>
      <c r="JIX835" s="203"/>
      <c r="JIY835" s="203"/>
      <c r="JIZ835" s="203"/>
      <c r="JJA835" s="203"/>
      <c r="JJB835" s="203"/>
      <c r="JJC835" s="203"/>
      <c r="JJD835" s="203"/>
      <c r="JJE835" s="203"/>
      <c r="JJF835" s="203"/>
      <c r="JJG835" s="203"/>
      <c r="JJH835" s="203"/>
      <c r="JJI835" s="203"/>
      <c r="JJJ835" s="203"/>
      <c r="JJK835" s="203"/>
      <c r="JJL835" s="203"/>
      <c r="JJM835" s="203"/>
      <c r="JJN835" s="203"/>
      <c r="JJO835" s="203"/>
      <c r="JJP835" s="203"/>
      <c r="JJQ835" s="203"/>
      <c r="JJR835" s="203"/>
      <c r="JJS835" s="203"/>
      <c r="JJT835" s="203"/>
      <c r="JJU835" s="203"/>
      <c r="JJV835" s="203"/>
      <c r="JJW835" s="203"/>
      <c r="JJX835" s="203"/>
      <c r="JJY835" s="203"/>
      <c r="JJZ835" s="203"/>
      <c r="JKA835" s="203"/>
      <c r="JKB835" s="203"/>
      <c r="JKC835" s="203"/>
      <c r="JKD835" s="203"/>
      <c r="JKE835" s="203"/>
      <c r="JKF835" s="203"/>
      <c r="JKG835" s="203"/>
      <c r="JKH835" s="203"/>
      <c r="JKI835" s="203"/>
      <c r="JKJ835" s="203"/>
      <c r="JKK835" s="203"/>
      <c r="JKL835" s="203"/>
      <c r="JKM835" s="203"/>
      <c r="JKN835" s="203"/>
      <c r="JKO835" s="203"/>
      <c r="JKP835" s="203"/>
      <c r="JKQ835" s="203"/>
      <c r="JKR835" s="203"/>
      <c r="JKS835" s="203"/>
      <c r="JKT835" s="203"/>
      <c r="JKU835" s="203"/>
      <c r="JKV835" s="203"/>
      <c r="JKW835" s="203"/>
      <c r="JKX835" s="203"/>
      <c r="JKY835" s="203"/>
      <c r="JKZ835" s="203"/>
      <c r="JLA835" s="203"/>
      <c r="JLB835" s="203"/>
      <c r="JLC835" s="203"/>
      <c r="JLD835" s="203"/>
      <c r="JLE835" s="203"/>
      <c r="JLF835" s="203"/>
      <c r="JLG835" s="203"/>
      <c r="JLH835" s="203"/>
      <c r="JLI835" s="203"/>
      <c r="JLJ835" s="203"/>
      <c r="JLK835" s="203"/>
      <c r="JLL835" s="203"/>
      <c r="JLM835" s="203"/>
      <c r="JLN835" s="203"/>
      <c r="JLO835" s="203"/>
      <c r="JLP835" s="203"/>
      <c r="JLQ835" s="203"/>
      <c r="JLR835" s="203"/>
      <c r="JLS835" s="203"/>
      <c r="JLT835" s="203"/>
      <c r="JLU835" s="203"/>
      <c r="JLV835" s="203"/>
      <c r="JLW835" s="203"/>
      <c r="JLX835" s="203"/>
      <c r="JLY835" s="203"/>
      <c r="JLZ835" s="203"/>
      <c r="JMA835" s="203"/>
      <c r="JMB835" s="203"/>
      <c r="JMC835" s="203"/>
      <c r="JMD835" s="203"/>
      <c r="JME835" s="203"/>
      <c r="JMF835" s="203"/>
      <c r="JMG835" s="203"/>
      <c r="JMH835" s="203"/>
      <c r="JMI835" s="203"/>
      <c r="JMJ835" s="203"/>
      <c r="JMK835" s="203"/>
      <c r="JML835" s="203"/>
      <c r="JMM835" s="203"/>
      <c r="JMN835" s="203"/>
      <c r="JMO835" s="203"/>
      <c r="JMP835" s="203"/>
      <c r="JMQ835" s="203"/>
      <c r="JMR835" s="203"/>
      <c r="JMS835" s="203"/>
      <c r="JMT835" s="203"/>
      <c r="JMU835" s="203"/>
      <c r="JMV835" s="203"/>
      <c r="JMW835" s="203"/>
      <c r="JMX835" s="203"/>
      <c r="JMY835" s="203"/>
      <c r="JMZ835" s="203"/>
      <c r="JNA835" s="203"/>
      <c r="JNB835" s="203"/>
      <c r="JNC835" s="203"/>
      <c r="JND835" s="203"/>
      <c r="JNE835" s="203"/>
      <c r="JNF835" s="203"/>
      <c r="JNG835" s="203"/>
      <c r="JNH835" s="203"/>
      <c r="JNI835" s="203"/>
      <c r="JNJ835" s="203"/>
      <c r="JNK835" s="203"/>
      <c r="JNL835" s="203"/>
      <c r="JNM835" s="203"/>
      <c r="JNN835" s="203"/>
      <c r="JNO835" s="203"/>
      <c r="JNP835" s="203"/>
      <c r="JNQ835" s="203"/>
      <c r="JNR835" s="203"/>
      <c r="JNS835" s="203"/>
      <c r="JNT835" s="203"/>
      <c r="JNU835" s="203"/>
      <c r="JNV835" s="203"/>
      <c r="JNW835" s="203"/>
      <c r="JNX835" s="203"/>
      <c r="JNY835" s="203"/>
      <c r="JNZ835" s="203"/>
      <c r="JOA835" s="203"/>
      <c r="JOB835" s="203"/>
      <c r="JOC835" s="203"/>
      <c r="JOD835" s="203"/>
      <c r="JOE835" s="203"/>
      <c r="JOF835" s="203"/>
      <c r="JOG835" s="203"/>
      <c r="JOH835" s="203"/>
      <c r="JOI835" s="203"/>
      <c r="JOJ835" s="203"/>
      <c r="JOK835" s="203"/>
      <c r="JOL835" s="203"/>
      <c r="JOM835" s="203"/>
      <c r="JON835" s="203"/>
      <c r="JOO835" s="203"/>
      <c r="JOP835" s="203"/>
      <c r="JOQ835" s="203"/>
      <c r="JOR835" s="203"/>
      <c r="JOS835" s="203"/>
      <c r="JOT835" s="203"/>
      <c r="JOU835" s="203"/>
      <c r="JOV835" s="203"/>
      <c r="JOW835" s="203"/>
      <c r="JOX835" s="203"/>
      <c r="JOY835" s="203"/>
      <c r="JOZ835" s="203"/>
      <c r="JPA835" s="203"/>
      <c r="JPB835" s="203"/>
      <c r="JPC835" s="203"/>
      <c r="JPD835" s="203"/>
      <c r="JPE835" s="203"/>
      <c r="JPF835" s="203"/>
      <c r="JPG835" s="203"/>
      <c r="JPH835" s="203"/>
      <c r="JPI835" s="203"/>
      <c r="JPJ835" s="203"/>
      <c r="JPK835" s="203"/>
      <c r="JPL835" s="203"/>
      <c r="JPM835" s="203"/>
      <c r="JPN835" s="203"/>
      <c r="JPO835" s="203"/>
      <c r="JPP835" s="203"/>
      <c r="JPQ835" s="203"/>
      <c r="JPR835" s="203"/>
      <c r="JPS835" s="203"/>
      <c r="JPT835" s="203"/>
      <c r="JPU835" s="203"/>
      <c r="JPV835" s="203"/>
      <c r="JPW835" s="203"/>
      <c r="JPX835" s="203"/>
      <c r="JPY835" s="203"/>
      <c r="JPZ835" s="203"/>
      <c r="JQA835" s="203"/>
      <c r="JQB835" s="203"/>
      <c r="JQC835" s="203"/>
      <c r="JQD835" s="203"/>
      <c r="JQE835" s="203"/>
      <c r="JQF835" s="203"/>
      <c r="JQG835" s="203"/>
      <c r="JQH835" s="203"/>
      <c r="JQI835" s="203"/>
      <c r="JQJ835" s="203"/>
      <c r="JQK835" s="203"/>
      <c r="JQL835" s="203"/>
      <c r="JQM835" s="203"/>
      <c r="JQN835" s="203"/>
      <c r="JQO835" s="203"/>
      <c r="JQP835" s="203"/>
      <c r="JQQ835" s="203"/>
      <c r="JQR835" s="203"/>
      <c r="JQS835" s="203"/>
      <c r="JQT835" s="203"/>
      <c r="JQU835" s="203"/>
      <c r="JQV835" s="203"/>
      <c r="JQW835" s="203"/>
      <c r="JQX835" s="203"/>
      <c r="JQY835" s="203"/>
      <c r="JQZ835" s="203"/>
      <c r="JRA835" s="203"/>
      <c r="JRB835" s="203"/>
      <c r="JRC835" s="203"/>
      <c r="JRD835" s="203"/>
      <c r="JRE835" s="203"/>
      <c r="JRF835" s="203"/>
      <c r="JRG835" s="203"/>
      <c r="JRH835" s="203"/>
      <c r="JRI835" s="203"/>
      <c r="JRJ835" s="203"/>
      <c r="JRK835" s="203"/>
      <c r="JRL835" s="203"/>
      <c r="JRM835" s="203"/>
      <c r="JRN835" s="203"/>
      <c r="JRO835" s="203"/>
      <c r="JRP835" s="203"/>
      <c r="JRQ835" s="203"/>
      <c r="JRR835" s="203"/>
      <c r="JRS835" s="203"/>
      <c r="JRT835" s="203"/>
      <c r="JRU835" s="203"/>
      <c r="JRV835" s="203"/>
      <c r="JRW835" s="203"/>
      <c r="JRX835" s="203"/>
      <c r="JRY835" s="203"/>
      <c r="JRZ835" s="203"/>
      <c r="JSA835" s="203"/>
      <c r="JSB835" s="203"/>
      <c r="JSC835" s="203"/>
      <c r="JSD835" s="203"/>
      <c r="JSE835" s="203"/>
      <c r="JSF835" s="203"/>
      <c r="JSG835" s="203"/>
      <c r="JSH835" s="203"/>
      <c r="JSI835" s="203"/>
      <c r="JSJ835" s="203"/>
      <c r="JSK835" s="203"/>
      <c r="JSL835" s="203"/>
      <c r="JSM835" s="203"/>
      <c r="JSN835" s="203"/>
      <c r="JSO835" s="203"/>
      <c r="JSP835" s="203"/>
      <c r="JSQ835" s="203"/>
      <c r="JSR835" s="203"/>
      <c r="JSS835" s="203"/>
      <c r="JST835" s="203"/>
      <c r="JSU835" s="203"/>
      <c r="JSV835" s="203"/>
      <c r="JSW835" s="203"/>
      <c r="JSX835" s="203"/>
      <c r="JSY835" s="203"/>
      <c r="JSZ835" s="203"/>
      <c r="JTA835" s="203"/>
      <c r="JTB835" s="203"/>
      <c r="JTC835" s="203"/>
      <c r="JTD835" s="203"/>
      <c r="JTE835" s="203"/>
      <c r="JTF835" s="203"/>
      <c r="JTG835" s="203"/>
      <c r="JTH835" s="203"/>
      <c r="JTI835" s="203"/>
      <c r="JTJ835" s="203"/>
      <c r="JTK835" s="203"/>
      <c r="JTL835" s="203"/>
      <c r="JTM835" s="203"/>
      <c r="JTN835" s="203"/>
      <c r="JTO835" s="203"/>
      <c r="JTP835" s="203"/>
      <c r="JTQ835" s="203"/>
      <c r="JTR835" s="203"/>
      <c r="JTS835" s="203"/>
      <c r="JTT835" s="203"/>
      <c r="JTU835" s="203"/>
      <c r="JTV835" s="203"/>
      <c r="JTW835" s="203"/>
      <c r="JTX835" s="203"/>
      <c r="JTY835" s="203"/>
      <c r="JTZ835" s="203"/>
      <c r="JUA835" s="203"/>
      <c r="JUB835" s="203"/>
      <c r="JUC835" s="203"/>
      <c r="JUD835" s="203"/>
      <c r="JUE835" s="203"/>
      <c r="JUF835" s="203"/>
      <c r="JUG835" s="203"/>
      <c r="JUH835" s="203"/>
      <c r="JUI835" s="203"/>
      <c r="JUJ835" s="203"/>
      <c r="JUK835" s="203"/>
      <c r="JUL835" s="203"/>
      <c r="JUM835" s="203"/>
      <c r="JUN835" s="203"/>
      <c r="JUO835" s="203"/>
      <c r="JUP835" s="203"/>
      <c r="JUQ835" s="203"/>
      <c r="JUR835" s="203"/>
      <c r="JUS835" s="203"/>
      <c r="JUT835" s="203"/>
      <c r="JUU835" s="203"/>
      <c r="JUV835" s="203"/>
      <c r="JUW835" s="203"/>
      <c r="JUX835" s="203"/>
      <c r="JUY835" s="203"/>
      <c r="JUZ835" s="203"/>
      <c r="JVA835" s="203"/>
      <c r="JVB835" s="203"/>
      <c r="JVC835" s="203"/>
      <c r="JVD835" s="203"/>
      <c r="JVE835" s="203"/>
      <c r="JVF835" s="203"/>
      <c r="JVG835" s="203"/>
      <c r="JVH835" s="203"/>
      <c r="JVI835" s="203"/>
      <c r="JVJ835" s="203"/>
      <c r="JVK835" s="203"/>
      <c r="JVL835" s="203"/>
      <c r="JVM835" s="203"/>
      <c r="JVN835" s="203"/>
      <c r="JVO835" s="203"/>
      <c r="JVP835" s="203"/>
      <c r="JVQ835" s="203"/>
      <c r="JVR835" s="203"/>
      <c r="JVS835" s="203"/>
      <c r="JVT835" s="203"/>
      <c r="JVU835" s="203"/>
      <c r="JVV835" s="203"/>
      <c r="JVW835" s="203"/>
      <c r="JVX835" s="203"/>
      <c r="JVY835" s="203"/>
      <c r="JVZ835" s="203"/>
      <c r="JWA835" s="203"/>
      <c r="JWB835" s="203"/>
      <c r="JWC835" s="203"/>
      <c r="JWD835" s="203"/>
      <c r="JWE835" s="203"/>
      <c r="JWF835" s="203"/>
      <c r="JWG835" s="203"/>
      <c r="JWH835" s="203"/>
      <c r="JWI835" s="203"/>
      <c r="JWJ835" s="203"/>
      <c r="JWK835" s="203"/>
      <c r="JWL835" s="203"/>
      <c r="JWM835" s="203"/>
      <c r="JWN835" s="203"/>
      <c r="JWO835" s="203"/>
      <c r="JWP835" s="203"/>
      <c r="JWQ835" s="203"/>
      <c r="JWR835" s="203"/>
      <c r="JWS835" s="203"/>
      <c r="JWT835" s="203"/>
      <c r="JWU835" s="203"/>
      <c r="JWV835" s="203"/>
      <c r="JWW835" s="203"/>
      <c r="JWX835" s="203"/>
      <c r="JWY835" s="203"/>
      <c r="JWZ835" s="203"/>
      <c r="JXA835" s="203"/>
      <c r="JXB835" s="203"/>
      <c r="JXC835" s="203"/>
      <c r="JXD835" s="203"/>
      <c r="JXE835" s="203"/>
      <c r="JXF835" s="203"/>
      <c r="JXG835" s="203"/>
      <c r="JXH835" s="203"/>
      <c r="JXI835" s="203"/>
      <c r="JXJ835" s="203"/>
      <c r="JXK835" s="203"/>
      <c r="JXL835" s="203"/>
      <c r="JXM835" s="203"/>
      <c r="JXN835" s="203"/>
      <c r="JXO835" s="203"/>
      <c r="JXP835" s="203"/>
      <c r="JXQ835" s="203"/>
      <c r="JXR835" s="203"/>
      <c r="JXS835" s="203"/>
      <c r="JXT835" s="203"/>
      <c r="JXU835" s="203"/>
      <c r="JXV835" s="203"/>
      <c r="JXW835" s="203"/>
      <c r="JXX835" s="203"/>
      <c r="JXY835" s="203"/>
      <c r="JXZ835" s="203"/>
      <c r="JYA835" s="203"/>
      <c r="JYB835" s="203"/>
      <c r="JYC835" s="203"/>
      <c r="JYD835" s="203"/>
      <c r="JYE835" s="203"/>
      <c r="JYF835" s="203"/>
      <c r="JYG835" s="203"/>
      <c r="JYH835" s="203"/>
      <c r="JYI835" s="203"/>
      <c r="JYJ835" s="203"/>
      <c r="JYK835" s="203"/>
      <c r="JYL835" s="203"/>
      <c r="JYM835" s="203"/>
      <c r="JYN835" s="203"/>
      <c r="JYO835" s="203"/>
      <c r="JYP835" s="203"/>
      <c r="JYQ835" s="203"/>
      <c r="JYR835" s="203"/>
      <c r="JYS835" s="203"/>
      <c r="JYT835" s="203"/>
      <c r="JYU835" s="203"/>
      <c r="JYV835" s="203"/>
      <c r="JYW835" s="203"/>
      <c r="JYX835" s="203"/>
      <c r="JYY835" s="203"/>
      <c r="JYZ835" s="203"/>
      <c r="JZA835" s="203"/>
      <c r="JZB835" s="203"/>
      <c r="JZC835" s="203"/>
      <c r="JZD835" s="203"/>
      <c r="JZE835" s="203"/>
      <c r="JZF835" s="203"/>
      <c r="JZG835" s="203"/>
      <c r="JZH835" s="203"/>
      <c r="JZI835" s="203"/>
      <c r="JZJ835" s="203"/>
      <c r="JZK835" s="203"/>
      <c r="JZL835" s="203"/>
      <c r="JZM835" s="203"/>
      <c r="JZN835" s="203"/>
      <c r="JZO835" s="203"/>
      <c r="JZP835" s="203"/>
      <c r="JZQ835" s="203"/>
      <c r="JZR835" s="203"/>
      <c r="JZS835" s="203"/>
      <c r="JZT835" s="203"/>
      <c r="JZU835" s="203"/>
      <c r="JZV835" s="203"/>
      <c r="JZW835" s="203"/>
      <c r="JZX835" s="203"/>
      <c r="JZY835" s="203"/>
      <c r="JZZ835" s="203"/>
      <c r="KAA835" s="203"/>
      <c r="KAB835" s="203"/>
      <c r="KAC835" s="203"/>
      <c r="KAD835" s="203"/>
      <c r="KAE835" s="203"/>
      <c r="KAF835" s="203"/>
      <c r="KAG835" s="203"/>
      <c r="KAH835" s="203"/>
      <c r="KAI835" s="203"/>
      <c r="KAJ835" s="203"/>
      <c r="KAK835" s="203"/>
      <c r="KAL835" s="203"/>
      <c r="KAM835" s="203"/>
      <c r="KAN835" s="203"/>
      <c r="KAO835" s="203"/>
      <c r="KAP835" s="203"/>
      <c r="KAQ835" s="203"/>
      <c r="KAR835" s="203"/>
      <c r="KAS835" s="203"/>
      <c r="KAT835" s="203"/>
      <c r="KAU835" s="203"/>
      <c r="KAV835" s="203"/>
      <c r="KAW835" s="203"/>
      <c r="KAX835" s="203"/>
      <c r="KAY835" s="203"/>
      <c r="KAZ835" s="203"/>
      <c r="KBA835" s="203"/>
      <c r="KBB835" s="203"/>
      <c r="KBC835" s="203"/>
      <c r="KBD835" s="203"/>
      <c r="KBE835" s="203"/>
      <c r="KBF835" s="203"/>
      <c r="KBG835" s="203"/>
      <c r="KBH835" s="203"/>
      <c r="KBI835" s="203"/>
      <c r="KBJ835" s="203"/>
      <c r="KBK835" s="203"/>
      <c r="KBL835" s="203"/>
      <c r="KBM835" s="203"/>
      <c r="KBN835" s="203"/>
      <c r="KBO835" s="203"/>
      <c r="KBP835" s="203"/>
      <c r="KBQ835" s="203"/>
      <c r="KBR835" s="203"/>
      <c r="KBS835" s="203"/>
      <c r="KBT835" s="203"/>
      <c r="KBU835" s="203"/>
      <c r="KBV835" s="203"/>
      <c r="KBW835" s="203"/>
      <c r="KBX835" s="203"/>
      <c r="KBY835" s="203"/>
      <c r="KBZ835" s="203"/>
      <c r="KCA835" s="203"/>
      <c r="KCB835" s="203"/>
      <c r="KCC835" s="203"/>
      <c r="KCD835" s="203"/>
      <c r="KCE835" s="203"/>
      <c r="KCF835" s="203"/>
      <c r="KCG835" s="203"/>
      <c r="KCH835" s="203"/>
      <c r="KCI835" s="203"/>
      <c r="KCJ835" s="203"/>
      <c r="KCK835" s="203"/>
      <c r="KCL835" s="203"/>
      <c r="KCM835" s="203"/>
      <c r="KCN835" s="203"/>
      <c r="KCO835" s="203"/>
      <c r="KCP835" s="203"/>
      <c r="KCQ835" s="203"/>
      <c r="KCR835" s="203"/>
      <c r="KCS835" s="203"/>
      <c r="KCT835" s="203"/>
      <c r="KCU835" s="203"/>
      <c r="KCV835" s="203"/>
      <c r="KCW835" s="203"/>
      <c r="KCX835" s="203"/>
      <c r="KCY835" s="203"/>
      <c r="KCZ835" s="203"/>
      <c r="KDA835" s="203"/>
      <c r="KDB835" s="203"/>
      <c r="KDC835" s="203"/>
      <c r="KDD835" s="203"/>
      <c r="KDE835" s="203"/>
      <c r="KDF835" s="203"/>
      <c r="KDG835" s="203"/>
      <c r="KDH835" s="203"/>
      <c r="KDI835" s="203"/>
      <c r="KDJ835" s="203"/>
      <c r="KDK835" s="203"/>
      <c r="KDL835" s="203"/>
      <c r="KDM835" s="203"/>
      <c r="KDN835" s="203"/>
      <c r="KDO835" s="203"/>
      <c r="KDP835" s="203"/>
      <c r="KDQ835" s="203"/>
      <c r="KDR835" s="203"/>
      <c r="KDS835" s="203"/>
      <c r="KDT835" s="203"/>
      <c r="KDU835" s="203"/>
      <c r="KDV835" s="203"/>
      <c r="KDW835" s="203"/>
      <c r="KDX835" s="203"/>
      <c r="KDY835" s="203"/>
      <c r="KDZ835" s="203"/>
      <c r="KEA835" s="203"/>
      <c r="KEB835" s="203"/>
      <c r="KEC835" s="203"/>
      <c r="KED835" s="203"/>
      <c r="KEE835" s="203"/>
      <c r="KEF835" s="203"/>
      <c r="KEG835" s="203"/>
      <c r="KEH835" s="203"/>
      <c r="KEI835" s="203"/>
      <c r="KEJ835" s="203"/>
      <c r="KEK835" s="203"/>
      <c r="KEL835" s="203"/>
      <c r="KEM835" s="203"/>
      <c r="KEN835" s="203"/>
      <c r="KEO835" s="203"/>
      <c r="KEP835" s="203"/>
      <c r="KEQ835" s="203"/>
      <c r="KER835" s="203"/>
      <c r="KES835" s="203"/>
      <c r="KET835" s="203"/>
      <c r="KEU835" s="203"/>
      <c r="KEV835" s="203"/>
      <c r="KEW835" s="203"/>
      <c r="KEX835" s="203"/>
      <c r="KEY835" s="203"/>
      <c r="KEZ835" s="203"/>
      <c r="KFA835" s="203"/>
      <c r="KFB835" s="203"/>
      <c r="KFC835" s="203"/>
      <c r="KFD835" s="203"/>
      <c r="KFE835" s="203"/>
      <c r="KFF835" s="203"/>
      <c r="KFG835" s="203"/>
      <c r="KFH835" s="203"/>
      <c r="KFI835" s="203"/>
      <c r="KFJ835" s="203"/>
      <c r="KFK835" s="203"/>
      <c r="KFL835" s="203"/>
      <c r="KFM835" s="203"/>
      <c r="KFN835" s="203"/>
      <c r="KFO835" s="203"/>
      <c r="KFP835" s="203"/>
      <c r="KFQ835" s="203"/>
      <c r="KFR835" s="203"/>
      <c r="KFS835" s="203"/>
      <c r="KFT835" s="203"/>
      <c r="KFU835" s="203"/>
      <c r="KFV835" s="203"/>
      <c r="KFW835" s="203"/>
      <c r="KFX835" s="203"/>
      <c r="KFY835" s="203"/>
      <c r="KFZ835" s="203"/>
      <c r="KGA835" s="203"/>
      <c r="KGB835" s="203"/>
      <c r="KGC835" s="203"/>
      <c r="KGD835" s="203"/>
      <c r="KGE835" s="203"/>
      <c r="KGF835" s="203"/>
      <c r="KGG835" s="203"/>
      <c r="KGH835" s="203"/>
      <c r="KGI835" s="203"/>
      <c r="KGJ835" s="203"/>
      <c r="KGK835" s="203"/>
      <c r="KGL835" s="203"/>
      <c r="KGM835" s="203"/>
      <c r="KGN835" s="203"/>
      <c r="KGO835" s="203"/>
      <c r="KGP835" s="203"/>
      <c r="KGQ835" s="203"/>
      <c r="KGR835" s="203"/>
      <c r="KGS835" s="203"/>
      <c r="KGT835" s="203"/>
      <c r="KGU835" s="203"/>
      <c r="KGV835" s="203"/>
      <c r="KGW835" s="203"/>
      <c r="KGX835" s="203"/>
      <c r="KGY835" s="203"/>
      <c r="KGZ835" s="203"/>
      <c r="KHA835" s="203"/>
      <c r="KHB835" s="203"/>
      <c r="KHC835" s="203"/>
      <c r="KHD835" s="203"/>
      <c r="KHE835" s="203"/>
      <c r="KHF835" s="203"/>
      <c r="KHG835" s="203"/>
      <c r="KHH835" s="203"/>
      <c r="KHI835" s="203"/>
      <c r="KHJ835" s="203"/>
      <c r="KHK835" s="203"/>
      <c r="KHL835" s="203"/>
      <c r="KHM835" s="203"/>
      <c r="KHN835" s="203"/>
      <c r="KHO835" s="203"/>
      <c r="KHP835" s="203"/>
      <c r="KHQ835" s="203"/>
      <c r="KHR835" s="203"/>
      <c r="KHS835" s="203"/>
      <c r="KHT835" s="203"/>
      <c r="KHU835" s="203"/>
      <c r="KHV835" s="203"/>
      <c r="KHW835" s="203"/>
      <c r="KHX835" s="203"/>
      <c r="KHY835" s="203"/>
      <c r="KHZ835" s="203"/>
      <c r="KIA835" s="203"/>
      <c r="KIB835" s="203"/>
      <c r="KIC835" s="203"/>
      <c r="KID835" s="203"/>
      <c r="KIE835" s="203"/>
      <c r="KIF835" s="203"/>
      <c r="KIG835" s="203"/>
      <c r="KIH835" s="203"/>
      <c r="KII835" s="203"/>
      <c r="KIJ835" s="203"/>
      <c r="KIK835" s="203"/>
      <c r="KIL835" s="203"/>
      <c r="KIM835" s="203"/>
      <c r="KIN835" s="203"/>
      <c r="KIO835" s="203"/>
      <c r="KIP835" s="203"/>
      <c r="KIQ835" s="203"/>
      <c r="KIR835" s="203"/>
      <c r="KIS835" s="203"/>
      <c r="KIT835" s="203"/>
      <c r="KIU835" s="203"/>
      <c r="KIV835" s="203"/>
      <c r="KIW835" s="203"/>
      <c r="KIX835" s="203"/>
      <c r="KIY835" s="203"/>
      <c r="KIZ835" s="203"/>
      <c r="KJA835" s="203"/>
      <c r="KJB835" s="203"/>
      <c r="KJC835" s="203"/>
      <c r="KJD835" s="203"/>
      <c r="KJE835" s="203"/>
      <c r="KJF835" s="203"/>
      <c r="KJG835" s="203"/>
      <c r="KJH835" s="203"/>
      <c r="KJI835" s="203"/>
      <c r="KJJ835" s="203"/>
      <c r="KJK835" s="203"/>
      <c r="KJL835" s="203"/>
      <c r="KJM835" s="203"/>
      <c r="KJN835" s="203"/>
      <c r="KJO835" s="203"/>
      <c r="KJP835" s="203"/>
      <c r="KJQ835" s="203"/>
      <c r="KJR835" s="203"/>
      <c r="KJS835" s="203"/>
      <c r="KJT835" s="203"/>
      <c r="KJU835" s="203"/>
      <c r="KJV835" s="203"/>
      <c r="KJW835" s="203"/>
      <c r="KJX835" s="203"/>
      <c r="KJY835" s="203"/>
      <c r="KJZ835" s="203"/>
      <c r="KKA835" s="203"/>
      <c r="KKB835" s="203"/>
      <c r="KKC835" s="203"/>
      <c r="KKD835" s="203"/>
      <c r="KKE835" s="203"/>
      <c r="KKF835" s="203"/>
      <c r="KKG835" s="203"/>
      <c r="KKH835" s="203"/>
      <c r="KKI835" s="203"/>
      <c r="KKJ835" s="203"/>
      <c r="KKK835" s="203"/>
      <c r="KKL835" s="203"/>
      <c r="KKM835" s="203"/>
      <c r="KKN835" s="203"/>
      <c r="KKO835" s="203"/>
      <c r="KKP835" s="203"/>
      <c r="KKQ835" s="203"/>
      <c r="KKR835" s="203"/>
      <c r="KKS835" s="203"/>
      <c r="KKT835" s="203"/>
      <c r="KKU835" s="203"/>
      <c r="KKV835" s="203"/>
      <c r="KKW835" s="203"/>
      <c r="KKX835" s="203"/>
      <c r="KKY835" s="203"/>
      <c r="KKZ835" s="203"/>
      <c r="KLA835" s="203"/>
      <c r="KLB835" s="203"/>
      <c r="KLC835" s="203"/>
      <c r="KLD835" s="203"/>
      <c r="KLE835" s="203"/>
      <c r="KLF835" s="203"/>
      <c r="KLG835" s="203"/>
      <c r="KLH835" s="203"/>
      <c r="KLI835" s="203"/>
      <c r="KLJ835" s="203"/>
      <c r="KLK835" s="203"/>
      <c r="KLL835" s="203"/>
      <c r="KLM835" s="203"/>
      <c r="KLN835" s="203"/>
      <c r="KLO835" s="203"/>
      <c r="KLP835" s="203"/>
      <c r="KLQ835" s="203"/>
      <c r="KLR835" s="203"/>
      <c r="KLS835" s="203"/>
      <c r="KLT835" s="203"/>
      <c r="KLU835" s="203"/>
      <c r="KLV835" s="203"/>
      <c r="KLW835" s="203"/>
      <c r="KLX835" s="203"/>
      <c r="KLY835" s="203"/>
      <c r="KLZ835" s="203"/>
      <c r="KMA835" s="203"/>
      <c r="KMB835" s="203"/>
      <c r="KMC835" s="203"/>
      <c r="KMD835" s="203"/>
      <c r="KME835" s="203"/>
      <c r="KMF835" s="203"/>
      <c r="KMG835" s="203"/>
      <c r="KMH835" s="203"/>
      <c r="KMI835" s="203"/>
      <c r="KMJ835" s="203"/>
      <c r="KMK835" s="203"/>
      <c r="KML835" s="203"/>
      <c r="KMM835" s="203"/>
      <c r="KMN835" s="203"/>
      <c r="KMO835" s="203"/>
      <c r="KMP835" s="203"/>
      <c r="KMQ835" s="203"/>
      <c r="KMR835" s="203"/>
      <c r="KMS835" s="203"/>
      <c r="KMT835" s="203"/>
      <c r="KMU835" s="203"/>
      <c r="KMV835" s="203"/>
      <c r="KMW835" s="203"/>
      <c r="KMX835" s="203"/>
      <c r="KMY835" s="203"/>
      <c r="KMZ835" s="203"/>
      <c r="KNA835" s="203"/>
      <c r="KNB835" s="203"/>
      <c r="KNC835" s="203"/>
      <c r="KND835" s="203"/>
      <c r="KNE835" s="203"/>
      <c r="KNF835" s="203"/>
      <c r="KNG835" s="203"/>
      <c r="KNH835" s="203"/>
      <c r="KNI835" s="203"/>
      <c r="KNJ835" s="203"/>
      <c r="KNK835" s="203"/>
      <c r="KNL835" s="203"/>
      <c r="KNM835" s="203"/>
      <c r="KNN835" s="203"/>
      <c r="KNO835" s="203"/>
      <c r="KNP835" s="203"/>
      <c r="KNQ835" s="203"/>
      <c r="KNR835" s="203"/>
      <c r="KNS835" s="203"/>
      <c r="KNT835" s="203"/>
      <c r="KNU835" s="203"/>
      <c r="KNV835" s="203"/>
      <c r="KNW835" s="203"/>
      <c r="KNX835" s="203"/>
      <c r="KNY835" s="203"/>
      <c r="KNZ835" s="203"/>
      <c r="KOA835" s="203"/>
      <c r="KOB835" s="203"/>
      <c r="KOC835" s="203"/>
      <c r="KOD835" s="203"/>
      <c r="KOE835" s="203"/>
      <c r="KOF835" s="203"/>
      <c r="KOG835" s="203"/>
      <c r="KOH835" s="203"/>
      <c r="KOI835" s="203"/>
      <c r="KOJ835" s="203"/>
      <c r="KOK835" s="203"/>
      <c r="KOL835" s="203"/>
      <c r="KOM835" s="203"/>
      <c r="KON835" s="203"/>
      <c r="KOO835" s="203"/>
      <c r="KOP835" s="203"/>
      <c r="KOQ835" s="203"/>
      <c r="KOR835" s="203"/>
      <c r="KOS835" s="203"/>
      <c r="KOT835" s="203"/>
      <c r="KOU835" s="203"/>
      <c r="KOV835" s="203"/>
      <c r="KOW835" s="203"/>
      <c r="KOX835" s="203"/>
      <c r="KOY835" s="203"/>
      <c r="KOZ835" s="203"/>
      <c r="KPA835" s="203"/>
      <c r="KPB835" s="203"/>
      <c r="KPC835" s="203"/>
      <c r="KPD835" s="203"/>
      <c r="KPE835" s="203"/>
      <c r="KPF835" s="203"/>
      <c r="KPG835" s="203"/>
      <c r="KPH835" s="203"/>
      <c r="KPI835" s="203"/>
      <c r="KPJ835" s="203"/>
      <c r="KPK835" s="203"/>
      <c r="KPL835" s="203"/>
      <c r="KPM835" s="203"/>
      <c r="KPN835" s="203"/>
      <c r="KPO835" s="203"/>
      <c r="KPP835" s="203"/>
      <c r="KPQ835" s="203"/>
      <c r="KPR835" s="203"/>
      <c r="KPS835" s="203"/>
      <c r="KPT835" s="203"/>
      <c r="KPU835" s="203"/>
      <c r="KPV835" s="203"/>
      <c r="KPW835" s="203"/>
      <c r="KPX835" s="203"/>
      <c r="KPY835" s="203"/>
      <c r="KPZ835" s="203"/>
      <c r="KQA835" s="203"/>
      <c r="KQB835" s="203"/>
      <c r="KQC835" s="203"/>
      <c r="KQD835" s="203"/>
      <c r="KQE835" s="203"/>
      <c r="KQF835" s="203"/>
      <c r="KQG835" s="203"/>
      <c r="KQH835" s="203"/>
      <c r="KQI835" s="203"/>
      <c r="KQJ835" s="203"/>
      <c r="KQK835" s="203"/>
      <c r="KQL835" s="203"/>
      <c r="KQM835" s="203"/>
      <c r="KQN835" s="203"/>
      <c r="KQO835" s="203"/>
      <c r="KQP835" s="203"/>
      <c r="KQQ835" s="203"/>
      <c r="KQR835" s="203"/>
      <c r="KQS835" s="203"/>
      <c r="KQT835" s="203"/>
      <c r="KQU835" s="203"/>
      <c r="KQV835" s="203"/>
      <c r="KQW835" s="203"/>
      <c r="KQX835" s="203"/>
      <c r="KQY835" s="203"/>
      <c r="KQZ835" s="203"/>
      <c r="KRA835" s="203"/>
      <c r="KRB835" s="203"/>
      <c r="KRC835" s="203"/>
      <c r="KRD835" s="203"/>
      <c r="KRE835" s="203"/>
      <c r="KRF835" s="203"/>
      <c r="KRG835" s="203"/>
      <c r="KRH835" s="203"/>
      <c r="KRI835" s="203"/>
      <c r="KRJ835" s="203"/>
      <c r="KRK835" s="203"/>
      <c r="KRL835" s="203"/>
      <c r="KRM835" s="203"/>
      <c r="KRN835" s="203"/>
      <c r="KRO835" s="203"/>
      <c r="KRP835" s="203"/>
      <c r="KRQ835" s="203"/>
      <c r="KRR835" s="203"/>
      <c r="KRS835" s="203"/>
      <c r="KRT835" s="203"/>
      <c r="KRU835" s="203"/>
      <c r="KRV835" s="203"/>
      <c r="KRW835" s="203"/>
      <c r="KRX835" s="203"/>
      <c r="KRY835" s="203"/>
      <c r="KRZ835" s="203"/>
      <c r="KSA835" s="203"/>
      <c r="KSB835" s="203"/>
      <c r="KSC835" s="203"/>
      <c r="KSD835" s="203"/>
      <c r="KSE835" s="203"/>
      <c r="KSF835" s="203"/>
      <c r="KSG835" s="203"/>
      <c r="KSH835" s="203"/>
      <c r="KSI835" s="203"/>
      <c r="KSJ835" s="203"/>
      <c r="KSK835" s="203"/>
      <c r="KSL835" s="203"/>
      <c r="KSM835" s="203"/>
      <c r="KSN835" s="203"/>
      <c r="KSO835" s="203"/>
      <c r="KSP835" s="203"/>
      <c r="KSQ835" s="203"/>
      <c r="KSR835" s="203"/>
      <c r="KSS835" s="203"/>
      <c r="KST835" s="203"/>
      <c r="KSU835" s="203"/>
      <c r="KSV835" s="203"/>
      <c r="KSW835" s="203"/>
      <c r="KSX835" s="203"/>
      <c r="KSY835" s="203"/>
      <c r="KSZ835" s="203"/>
      <c r="KTA835" s="203"/>
      <c r="KTB835" s="203"/>
      <c r="KTC835" s="203"/>
      <c r="KTD835" s="203"/>
      <c r="KTE835" s="203"/>
      <c r="KTF835" s="203"/>
      <c r="KTG835" s="203"/>
      <c r="KTH835" s="203"/>
      <c r="KTI835" s="203"/>
      <c r="KTJ835" s="203"/>
      <c r="KTK835" s="203"/>
      <c r="KTL835" s="203"/>
      <c r="KTM835" s="203"/>
      <c r="KTN835" s="203"/>
      <c r="KTO835" s="203"/>
      <c r="KTP835" s="203"/>
      <c r="KTQ835" s="203"/>
      <c r="KTR835" s="203"/>
      <c r="KTS835" s="203"/>
      <c r="KTT835" s="203"/>
      <c r="KTU835" s="203"/>
      <c r="KTV835" s="203"/>
      <c r="KTW835" s="203"/>
      <c r="KTX835" s="203"/>
      <c r="KTY835" s="203"/>
      <c r="KTZ835" s="203"/>
      <c r="KUA835" s="203"/>
      <c r="KUB835" s="203"/>
      <c r="KUC835" s="203"/>
      <c r="KUD835" s="203"/>
      <c r="KUE835" s="203"/>
      <c r="KUF835" s="203"/>
      <c r="KUG835" s="203"/>
      <c r="KUH835" s="203"/>
      <c r="KUI835" s="203"/>
      <c r="KUJ835" s="203"/>
      <c r="KUK835" s="203"/>
      <c r="KUL835" s="203"/>
      <c r="KUM835" s="203"/>
      <c r="KUN835" s="203"/>
      <c r="KUO835" s="203"/>
      <c r="KUP835" s="203"/>
      <c r="KUQ835" s="203"/>
      <c r="KUR835" s="203"/>
      <c r="KUS835" s="203"/>
      <c r="KUT835" s="203"/>
      <c r="KUU835" s="203"/>
      <c r="KUV835" s="203"/>
      <c r="KUW835" s="203"/>
      <c r="KUX835" s="203"/>
      <c r="KUY835" s="203"/>
      <c r="KUZ835" s="203"/>
      <c r="KVA835" s="203"/>
      <c r="KVB835" s="203"/>
      <c r="KVC835" s="203"/>
      <c r="KVD835" s="203"/>
      <c r="KVE835" s="203"/>
      <c r="KVF835" s="203"/>
      <c r="KVG835" s="203"/>
      <c r="KVH835" s="203"/>
      <c r="KVI835" s="203"/>
      <c r="KVJ835" s="203"/>
      <c r="KVK835" s="203"/>
      <c r="KVL835" s="203"/>
      <c r="KVM835" s="203"/>
      <c r="KVN835" s="203"/>
      <c r="KVO835" s="203"/>
      <c r="KVP835" s="203"/>
      <c r="KVQ835" s="203"/>
      <c r="KVR835" s="203"/>
      <c r="KVS835" s="203"/>
      <c r="KVT835" s="203"/>
      <c r="KVU835" s="203"/>
      <c r="KVV835" s="203"/>
      <c r="KVW835" s="203"/>
      <c r="KVX835" s="203"/>
      <c r="KVY835" s="203"/>
      <c r="KVZ835" s="203"/>
      <c r="KWA835" s="203"/>
      <c r="KWB835" s="203"/>
      <c r="KWC835" s="203"/>
      <c r="KWD835" s="203"/>
      <c r="KWE835" s="203"/>
      <c r="KWF835" s="203"/>
      <c r="KWG835" s="203"/>
      <c r="KWH835" s="203"/>
      <c r="KWI835" s="203"/>
      <c r="KWJ835" s="203"/>
      <c r="KWK835" s="203"/>
      <c r="KWL835" s="203"/>
      <c r="KWM835" s="203"/>
      <c r="KWN835" s="203"/>
      <c r="KWO835" s="203"/>
      <c r="KWP835" s="203"/>
      <c r="KWQ835" s="203"/>
      <c r="KWR835" s="203"/>
      <c r="KWS835" s="203"/>
      <c r="KWT835" s="203"/>
      <c r="KWU835" s="203"/>
      <c r="KWV835" s="203"/>
      <c r="KWW835" s="203"/>
      <c r="KWX835" s="203"/>
      <c r="KWY835" s="203"/>
      <c r="KWZ835" s="203"/>
      <c r="KXA835" s="203"/>
      <c r="KXB835" s="203"/>
      <c r="KXC835" s="203"/>
      <c r="KXD835" s="203"/>
      <c r="KXE835" s="203"/>
      <c r="KXF835" s="203"/>
      <c r="KXG835" s="203"/>
      <c r="KXH835" s="203"/>
      <c r="KXI835" s="203"/>
      <c r="KXJ835" s="203"/>
      <c r="KXK835" s="203"/>
      <c r="KXL835" s="203"/>
      <c r="KXM835" s="203"/>
      <c r="KXN835" s="203"/>
      <c r="KXO835" s="203"/>
      <c r="KXP835" s="203"/>
      <c r="KXQ835" s="203"/>
      <c r="KXR835" s="203"/>
      <c r="KXS835" s="203"/>
      <c r="KXT835" s="203"/>
      <c r="KXU835" s="203"/>
      <c r="KXV835" s="203"/>
      <c r="KXW835" s="203"/>
      <c r="KXX835" s="203"/>
      <c r="KXY835" s="203"/>
      <c r="KXZ835" s="203"/>
      <c r="KYA835" s="203"/>
      <c r="KYB835" s="203"/>
      <c r="KYC835" s="203"/>
      <c r="KYD835" s="203"/>
      <c r="KYE835" s="203"/>
      <c r="KYF835" s="203"/>
      <c r="KYG835" s="203"/>
      <c r="KYH835" s="203"/>
      <c r="KYI835" s="203"/>
      <c r="KYJ835" s="203"/>
      <c r="KYK835" s="203"/>
      <c r="KYL835" s="203"/>
      <c r="KYM835" s="203"/>
      <c r="KYN835" s="203"/>
      <c r="KYO835" s="203"/>
      <c r="KYP835" s="203"/>
      <c r="KYQ835" s="203"/>
      <c r="KYR835" s="203"/>
      <c r="KYS835" s="203"/>
      <c r="KYT835" s="203"/>
      <c r="KYU835" s="203"/>
      <c r="KYV835" s="203"/>
      <c r="KYW835" s="203"/>
      <c r="KYX835" s="203"/>
      <c r="KYY835" s="203"/>
      <c r="KYZ835" s="203"/>
      <c r="KZA835" s="203"/>
      <c r="KZB835" s="203"/>
      <c r="KZC835" s="203"/>
      <c r="KZD835" s="203"/>
      <c r="KZE835" s="203"/>
      <c r="KZF835" s="203"/>
      <c r="KZG835" s="203"/>
      <c r="KZH835" s="203"/>
      <c r="KZI835" s="203"/>
      <c r="KZJ835" s="203"/>
      <c r="KZK835" s="203"/>
      <c r="KZL835" s="203"/>
      <c r="KZM835" s="203"/>
      <c r="KZN835" s="203"/>
      <c r="KZO835" s="203"/>
      <c r="KZP835" s="203"/>
      <c r="KZQ835" s="203"/>
      <c r="KZR835" s="203"/>
      <c r="KZS835" s="203"/>
      <c r="KZT835" s="203"/>
      <c r="KZU835" s="203"/>
      <c r="KZV835" s="203"/>
      <c r="KZW835" s="203"/>
      <c r="KZX835" s="203"/>
      <c r="KZY835" s="203"/>
      <c r="KZZ835" s="203"/>
      <c r="LAA835" s="203"/>
      <c r="LAB835" s="203"/>
      <c r="LAC835" s="203"/>
      <c r="LAD835" s="203"/>
      <c r="LAE835" s="203"/>
      <c r="LAF835" s="203"/>
      <c r="LAG835" s="203"/>
      <c r="LAH835" s="203"/>
      <c r="LAI835" s="203"/>
      <c r="LAJ835" s="203"/>
      <c r="LAK835" s="203"/>
      <c r="LAL835" s="203"/>
      <c r="LAM835" s="203"/>
      <c r="LAN835" s="203"/>
      <c r="LAO835" s="203"/>
      <c r="LAP835" s="203"/>
      <c r="LAQ835" s="203"/>
      <c r="LAR835" s="203"/>
      <c r="LAS835" s="203"/>
      <c r="LAT835" s="203"/>
      <c r="LAU835" s="203"/>
      <c r="LAV835" s="203"/>
      <c r="LAW835" s="203"/>
      <c r="LAX835" s="203"/>
      <c r="LAY835" s="203"/>
      <c r="LAZ835" s="203"/>
      <c r="LBA835" s="203"/>
      <c r="LBB835" s="203"/>
      <c r="LBC835" s="203"/>
      <c r="LBD835" s="203"/>
      <c r="LBE835" s="203"/>
      <c r="LBF835" s="203"/>
      <c r="LBG835" s="203"/>
      <c r="LBH835" s="203"/>
      <c r="LBI835" s="203"/>
      <c r="LBJ835" s="203"/>
      <c r="LBK835" s="203"/>
      <c r="LBL835" s="203"/>
      <c r="LBM835" s="203"/>
      <c r="LBN835" s="203"/>
      <c r="LBO835" s="203"/>
      <c r="LBP835" s="203"/>
      <c r="LBQ835" s="203"/>
      <c r="LBR835" s="203"/>
      <c r="LBS835" s="203"/>
      <c r="LBT835" s="203"/>
      <c r="LBU835" s="203"/>
      <c r="LBV835" s="203"/>
      <c r="LBW835" s="203"/>
      <c r="LBX835" s="203"/>
      <c r="LBY835" s="203"/>
      <c r="LBZ835" s="203"/>
      <c r="LCA835" s="203"/>
      <c r="LCB835" s="203"/>
      <c r="LCC835" s="203"/>
      <c r="LCD835" s="203"/>
      <c r="LCE835" s="203"/>
      <c r="LCF835" s="203"/>
      <c r="LCG835" s="203"/>
      <c r="LCH835" s="203"/>
      <c r="LCI835" s="203"/>
      <c r="LCJ835" s="203"/>
      <c r="LCK835" s="203"/>
      <c r="LCL835" s="203"/>
      <c r="LCM835" s="203"/>
      <c r="LCN835" s="203"/>
      <c r="LCO835" s="203"/>
      <c r="LCP835" s="203"/>
      <c r="LCQ835" s="203"/>
      <c r="LCR835" s="203"/>
      <c r="LCS835" s="203"/>
      <c r="LCT835" s="203"/>
      <c r="LCU835" s="203"/>
      <c r="LCV835" s="203"/>
      <c r="LCW835" s="203"/>
      <c r="LCX835" s="203"/>
      <c r="LCY835" s="203"/>
      <c r="LCZ835" s="203"/>
      <c r="LDA835" s="203"/>
      <c r="LDB835" s="203"/>
      <c r="LDC835" s="203"/>
      <c r="LDD835" s="203"/>
      <c r="LDE835" s="203"/>
      <c r="LDF835" s="203"/>
      <c r="LDG835" s="203"/>
      <c r="LDH835" s="203"/>
      <c r="LDI835" s="203"/>
      <c r="LDJ835" s="203"/>
      <c r="LDK835" s="203"/>
      <c r="LDL835" s="203"/>
      <c r="LDM835" s="203"/>
      <c r="LDN835" s="203"/>
      <c r="LDO835" s="203"/>
      <c r="LDP835" s="203"/>
      <c r="LDQ835" s="203"/>
      <c r="LDR835" s="203"/>
      <c r="LDS835" s="203"/>
      <c r="LDT835" s="203"/>
      <c r="LDU835" s="203"/>
      <c r="LDV835" s="203"/>
      <c r="LDW835" s="203"/>
      <c r="LDX835" s="203"/>
      <c r="LDY835" s="203"/>
      <c r="LDZ835" s="203"/>
      <c r="LEA835" s="203"/>
      <c r="LEB835" s="203"/>
      <c r="LEC835" s="203"/>
      <c r="LED835" s="203"/>
      <c r="LEE835" s="203"/>
      <c r="LEF835" s="203"/>
      <c r="LEG835" s="203"/>
      <c r="LEH835" s="203"/>
      <c r="LEI835" s="203"/>
      <c r="LEJ835" s="203"/>
      <c r="LEK835" s="203"/>
      <c r="LEL835" s="203"/>
      <c r="LEM835" s="203"/>
      <c r="LEN835" s="203"/>
      <c r="LEO835" s="203"/>
      <c r="LEP835" s="203"/>
      <c r="LEQ835" s="203"/>
      <c r="LER835" s="203"/>
      <c r="LES835" s="203"/>
      <c r="LET835" s="203"/>
      <c r="LEU835" s="203"/>
      <c r="LEV835" s="203"/>
      <c r="LEW835" s="203"/>
      <c r="LEX835" s="203"/>
      <c r="LEY835" s="203"/>
      <c r="LEZ835" s="203"/>
      <c r="LFA835" s="203"/>
      <c r="LFB835" s="203"/>
      <c r="LFC835" s="203"/>
      <c r="LFD835" s="203"/>
      <c r="LFE835" s="203"/>
      <c r="LFF835" s="203"/>
      <c r="LFG835" s="203"/>
      <c r="LFH835" s="203"/>
      <c r="LFI835" s="203"/>
      <c r="LFJ835" s="203"/>
      <c r="LFK835" s="203"/>
      <c r="LFL835" s="203"/>
      <c r="LFM835" s="203"/>
      <c r="LFN835" s="203"/>
      <c r="LFO835" s="203"/>
      <c r="LFP835" s="203"/>
      <c r="LFQ835" s="203"/>
      <c r="LFR835" s="203"/>
      <c r="LFS835" s="203"/>
      <c r="LFT835" s="203"/>
      <c r="LFU835" s="203"/>
      <c r="LFV835" s="203"/>
      <c r="LFW835" s="203"/>
      <c r="LFX835" s="203"/>
      <c r="LFY835" s="203"/>
      <c r="LFZ835" s="203"/>
      <c r="LGA835" s="203"/>
      <c r="LGB835" s="203"/>
      <c r="LGC835" s="203"/>
      <c r="LGD835" s="203"/>
      <c r="LGE835" s="203"/>
      <c r="LGF835" s="203"/>
      <c r="LGG835" s="203"/>
      <c r="LGH835" s="203"/>
      <c r="LGI835" s="203"/>
      <c r="LGJ835" s="203"/>
      <c r="LGK835" s="203"/>
      <c r="LGL835" s="203"/>
      <c r="LGM835" s="203"/>
      <c r="LGN835" s="203"/>
      <c r="LGO835" s="203"/>
      <c r="LGP835" s="203"/>
      <c r="LGQ835" s="203"/>
      <c r="LGR835" s="203"/>
      <c r="LGS835" s="203"/>
      <c r="LGT835" s="203"/>
      <c r="LGU835" s="203"/>
      <c r="LGV835" s="203"/>
      <c r="LGW835" s="203"/>
      <c r="LGX835" s="203"/>
      <c r="LGY835" s="203"/>
      <c r="LGZ835" s="203"/>
      <c r="LHA835" s="203"/>
      <c r="LHB835" s="203"/>
      <c r="LHC835" s="203"/>
      <c r="LHD835" s="203"/>
      <c r="LHE835" s="203"/>
      <c r="LHF835" s="203"/>
      <c r="LHG835" s="203"/>
      <c r="LHH835" s="203"/>
      <c r="LHI835" s="203"/>
      <c r="LHJ835" s="203"/>
      <c r="LHK835" s="203"/>
      <c r="LHL835" s="203"/>
      <c r="LHM835" s="203"/>
      <c r="LHN835" s="203"/>
      <c r="LHO835" s="203"/>
      <c r="LHP835" s="203"/>
      <c r="LHQ835" s="203"/>
      <c r="LHR835" s="203"/>
      <c r="LHS835" s="203"/>
      <c r="LHT835" s="203"/>
      <c r="LHU835" s="203"/>
      <c r="LHV835" s="203"/>
      <c r="LHW835" s="203"/>
      <c r="LHX835" s="203"/>
      <c r="LHY835" s="203"/>
      <c r="LHZ835" s="203"/>
      <c r="LIA835" s="203"/>
      <c r="LIB835" s="203"/>
      <c r="LIC835" s="203"/>
      <c r="LID835" s="203"/>
      <c r="LIE835" s="203"/>
      <c r="LIF835" s="203"/>
      <c r="LIG835" s="203"/>
      <c r="LIH835" s="203"/>
      <c r="LII835" s="203"/>
      <c r="LIJ835" s="203"/>
      <c r="LIK835" s="203"/>
      <c r="LIL835" s="203"/>
      <c r="LIM835" s="203"/>
      <c r="LIN835" s="203"/>
      <c r="LIO835" s="203"/>
      <c r="LIP835" s="203"/>
      <c r="LIQ835" s="203"/>
      <c r="LIR835" s="203"/>
      <c r="LIS835" s="203"/>
      <c r="LIT835" s="203"/>
      <c r="LIU835" s="203"/>
      <c r="LIV835" s="203"/>
      <c r="LIW835" s="203"/>
      <c r="LIX835" s="203"/>
      <c r="LIY835" s="203"/>
      <c r="LIZ835" s="203"/>
      <c r="LJA835" s="203"/>
      <c r="LJB835" s="203"/>
      <c r="LJC835" s="203"/>
      <c r="LJD835" s="203"/>
      <c r="LJE835" s="203"/>
      <c r="LJF835" s="203"/>
      <c r="LJG835" s="203"/>
      <c r="LJH835" s="203"/>
      <c r="LJI835" s="203"/>
      <c r="LJJ835" s="203"/>
      <c r="LJK835" s="203"/>
      <c r="LJL835" s="203"/>
      <c r="LJM835" s="203"/>
      <c r="LJN835" s="203"/>
      <c r="LJO835" s="203"/>
      <c r="LJP835" s="203"/>
      <c r="LJQ835" s="203"/>
      <c r="LJR835" s="203"/>
      <c r="LJS835" s="203"/>
      <c r="LJT835" s="203"/>
      <c r="LJU835" s="203"/>
      <c r="LJV835" s="203"/>
      <c r="LJW835" s="203"/>
      <c r="LJX835" s="203"/>
      <c r="LJY835" s="203"/>
      <c r="LJZ835" s="203"/>
      <c r="LKA835" s="203"/>
      <c r="LKB835" s="203"/>
      <c r="LKC835" s="203"/>
      <c r="LKD835" s="203"/>
      <c r="LKE835" s="203"/>
      <c r="LKF835" s="203"/>
      <c r="LKG835" s="203"/>
      <c r="LKH835" s="203"/>
      <c r="LKI835" s="203"/>
      <c r="LKJ835" s="203"/>
      <c r="LKK835" s="203"/>
      <c r="LKL835" s="203"/>
      <c r="LKM835" s="203"/>
      <c r="LKN835" s="203"/>
      <c r="LKO835" s="203"/>
      <c r="LKP835" s="203"/>
      <c r="LKQ835" s="203"/>
      <c r="LKR835" s="203"/>
      <c r="LKS835" s="203"/>
      <c r="LKT835" s="203"/>
      <c r="LKU835" s="203"/>
      <c r="LKV835" s="203"/>
      <c r="LKW835" s="203"/>
      <c r="LKX835" s="203"/>
      <c r="LKY835" s="203"/>
      <c r="LKZ835" s="203"/>
      <c r="LLA835" s="203"/>
      <c r="LLB835" s="203"/>
      <c r="LLC835" s="203"/>
      <c r="LLD835" s="203"/>
      <c r="LLE835" s="203"/>
      <c r="LLF835" s="203"/>
      <c r="LLG835" s="203"/>
      <c r="LLH835" s="203"/>
      <c r="LLI835" s="203"/>
      <c r="LLJ835" s="203"/>
      <c r="LLK835" s="203"/>
      <c r="LLL835" s="203"/>
      <c r="LLM835" s="203"/>
      <c r="LLN835" s="203"/>
      <c r="LLO835" s="203"/>
      <c r="LLP835" s="203"/>
      <c r="LLQ835" s="203"/>
      <c r="LLR835" s="203"/>
      <c r="LLS835" s="203"/>
      <c r="LLT835" s="203"/>
      <c r="LLU835" s="203"/>
      <c r="LLV835" s="203"/>
      <c r="LLW835" s="203"/>
      <c r="LLX835" s="203"/>
      <c r="LLY835" s="203"/>
      <c r="LLZ835" s="203"/>
      <c r="LMA835" s="203"/>
      <c r="LMB835" s="203"/>
      <c r="LMC835" s="203"/>
      <c r="LMD835" s="203"/>
      <c r="LME835" s="203"/>
      <c r="LMF835" s="203"/>
      <c r="LMG835" s="203"/>
      <c r="LMH835" s="203"/>
      <c r="LMI835" s="203"/>
      <c r="LMJ835" s="203"/>
      <c r="LMK835" s="203"/>
      <c r="LML835" s="203"/>
      <c r="LMM835" s="203"/>
      <c r="LMN835" s="203"/>
      <c r="LMO835" s="203"/>
      <c r="LMP835" s="203"/>
      <c r="LMQ835" s="203"/>
      <c r="LMR835" s="203"/>
      <c r="LMS835" s="203"/>
      <c r="LMT835" s="203"/>
      <c r="LMU835" s="203"/>
      <c r="LMV835" s="203"/>
      <c r="LMW835" s="203"/>
      <c r="LMX835" s="203"/>
      <c r="LMY835" s="203"/>
      <c r="LMZ835" s="203"/>
      <c r="LNA835" s="203"/>
      <c r="LNB835" s="203"/>
      <c r="LNC835" s="203"/>
      <c r="LND835" s="203"/>
      <c r="LNE835" s="203"/>
      <c r="LNF835" s="203"/>
      <c r="LNG835" s="203"/>
      <c r="LNH835" s="203"/>
      <c r="LNI835" s="203"/>
      <c r="LNJ835" s="203"/>
      <c r="LNK835" s="203"/>
      <c r="LNL835" s="203"/>
      <c r="LNM835" s="203"/>
      <c r="LNN835" s="203"/>
      <c r="LNO835" s="203"/>
      <c r="LNP835" s="203"/>
      <c r="LNQ835" s="203"/>
      <c r="LNR835" s="203"/>
      <c r="LNS835" s="203"/>
      <c r="LNT835" s="203"/>
      <c r="LNU835" s="203"/>
      <c r="LNV835" s="203"/>
      <c r="LNW835" s="203"/>
      <c r="LNX835" s="203"/>
      <c r="LNY835" s="203"/>
      <c r="LNZ835" s="203"/>
      <c r="LOA835" s="203"/>
      <c r="LOB835" s="203"/>
      <c r="LOC835" s="203"/>
      <c r="LOD835" s="203"/>
      <c r="LOE835" s="203"/>
      <c r="LOF835" s="203"/>
      <c r="LOG835" s="203"/>
      <c r="LOH835" s="203"/>
      <c r="LOI835" s="203"/>
      <c r="LOJ835" s="203"/>
      <c r="LOK835" s="203"/>
      <c r="LOL835" s="203"/>
      <c r="LOM835" s="203"/>
      <c r="LON835" s="203"/>
      <c r="LOO835" s="203"/>
      <c r="LOP835" s="203"/>
      <c r="LOQ835" s="203"/>
      <c r="LOR835" s="203"/>
      <c r="LOS835" s="203"/>
      <c r="LOT835" s="203"/>
      <c r="LOU835" s="203"/>
      <c r="LOV835" s="203"/>
      <c r="LOW835" s="203"/>
      <c r="LOX835" s="203"/>
      <c r="LOY835" s="203"/>
      <c r="LOZ835" s="203"/>
      <c r="LPA835" s="203"/>
      <c r="LPB835" s="203"/>
      <c r="LPC835" s="203"/>
      <c r="LPD835" s="203"/>
      <c r="LPE835" s="203"/>
      <c r="LPF835" s="203"/>
      <c r="LPG835" s="203"/>
      <c r="LPH835" s="203"/>
      <c r="LPI835" s="203"/>
      <c r="LPJ835" s="203"/>
      <c r="LPK835" s="203"/>
      <c r="LPL835" s="203"/>
      <c r="LPM835" s="203"/>
      <c r="LPN835" s="203"/>
      <c r="LPO835" s="203"/>
      <c r="LPP835" s="203"/>
      <c r="LPQ835" s="203"/>
      <c r="LPR835" s="203"/>
      <c r="LPS835" s="203"/>
      <c r="LPT835" s="203"/>
      <c r="LPU835" s="203"/>
      <c r="LPV835" s="203"/>
      <c r="LPW835" s="203"/>
      <c r="LPX835" s="203"/>
      <c r="LPY835" s="203"/>
      <c r="LPZ835" s="203"/>
      <c r="LQA835" s="203"/>
      <c r="LQB835" s="203"/>
      <c r="LQC835" s="203"/>
      <c r="LQD835" s="203"/>
      <c r="LQE835" s="203"/>
      <c r="LQF835" s="203"/>
      <c r="LQG835" s="203"/>
      <c r="LQH835" s="203"/>
      <c r="LQI835" s="203"/>
      <c r="LQJ835" s="203"/>
      <c r="LQK835" s="203"/>
      <c r="LQL835" s="203"/>
      <c r="LQM835" s="203"/>
      <c r="LQN835" s="203"/>
      <c r="LQO835" s="203"/>
      <c r="LQP835" s="203"/>
      <c r="LQQ835" s="203"/>
      <c r="LQR835" s="203"/>
      <c r="LQS835" s="203"/>
      <c r="LQT835" s="203"/>
      <c r="LQU835" s="203"/>
      <c r="LQV835" s="203"/>
      <c r="LQW835" s="203"/>
      <c r="LQX835" s="203"/>
      <c r="LQY835" s="203"/>
      <c r="LQZ835" s="203"/>
      <c r="LRA835" s="203"/>
      <c r="LRB835" s="203"/>
      <c r="LRC835" s="203"/>
      <c r="LRD835" s="203"/>
      <c r="LRE835" s="203"/>
      <c r="LRF835" s="203"/>
      <c r="LRG835" s="203"/>
      <c r="LRH835" s="203"/>
      <c r="LRI835" s="203"/>
      <c r="LRJ835" s="203"/>
      <c r="LRK835" s="203"/>
      <c r="LRL835" s="203"/>
      <c r="LRM835" s="203"/>
      <c r="LRN835" s="203"/>
      <c r="LRO835" s="203"/>
      <c r="LRP835" s="203"/>
      <c r="LRQ835" s="203"/>
      <c r="LRR835" s="203"/>
      <c r="LRS835" s="203"/>
      <c r="LRT835" s="203"/>
      <c r="LRU835" s="203"/>
      <c r="LRV835" s="203"/>
      <c r="LRW835" s="203"/>
      <c r="LRX835" s="203"/>
      <c r="LRY835" s="203"/>
      <c r="LRZ835" s="203"/>
      <c r="LSA835" s="203"/>
      <c r="LSB835" s="203"/>
      <c r="LSC835" s="203"/>
      <c r="LSD835" s="203"/>
      <c r="LSE835" s="203"/>
      <c r="LSF835" s="203"/>
      <c r="LSG835" s="203"/>
      <c r="LSH835" s="203"/>
      <c r="LSI835" s="203"/>
      <c r="LSJ835" s="203"/>
      <c r="LSK835" s="203"/>
      <c r="LSL835" s="203"/>
      <c r="LSM835" s="203"/>
      <c r="LSN835" s="203"/>
      <c r="LSO835" s="203"/>
      <c r="LSP835" s="203"/>
      <c r="LSQ835" s="203"/>
      <c r="LSR835" s="203"/>
      <c r="LSS835" s="203"/>
      <c r="LST835" s="203"/>
      <c r="LSU835" s="203"/>
      <c r="LSV835" s="203"/>
      <c r="LSW835" s="203"/>
      <c r="LSX835" s="203"/>
      <c r="LSY835" s="203"/>
      <c r="LSZ835" s="203"/>
      <c r="LTA835" s="203"/>
      <c r="LTB835" s="203"/>
      <c r="LTC835" s="203"/>
      <c r="LTD835" s="203"/>
      <c r="LTE835" s="203"/>
      <c r="LTF835" s="203"/>
      <c r="LTG835" s="203"/>
      <c r="LTH835" s="203"/>
      <c r="LTI835" s="203"/>
      <c r="LTJ835" s="203"/>
      <c r="LTK835" s="203"/>
      <c r="LTL835" s="203"/>
      <c r="LTM835" s="203"/>
      <c r="LTN835" s="203"/>
      <c r="LTO835" s="203"/>
      <c r="LTP835" s="203"/>
      <c r="LTQ835" s="203"/>
      <c r="LTR835" s="203"/>
      <c r="LTS835" s="203"/>
      <c r="LTT835" s="203"/>
      <c r="LTU835" s="203"/>
      <c r="LTV835" s="203"/>
      <c r="LTW835" s="203"/>
      <c r="LTX835" s="203"/>
      <c r="LTY835" s="203"/>
      <c r="LTZ835" s="203"/>
      <c r="LUA835" s="203"/>
      <c r="LUB835" s="203"/>
      <c r="LUC835" s="203"/>
      <c r="LUD835" s="203"/>
      <c r="LUE835" s="203"/>
      <c r="LUF835" s="203"/>
      <c r="LUG835" s="203"/>
      <c r="LUH835" s="203"/>
      <c r="LUI835" s="203"/>
      <c r="LUJ835" s="203"/>
      <c r="LUK835" s="203"/>
      <c r="LUL835" s="203"/>
      <c r="LUM835" s="203"/>
      <c r="LUN835" s="203"/>
      <c r="LUO835" s="203"/>
      <c r="LUP835" s="203"/>
      <c r="LUQ835" s="203"/>
      <c r="LUR835" s="203"/>
      <c r="LUS835" s="203"/>
      <c r="LUT835" s="203"/>
      <c r="LUU835" s="203"/>
      <c r="LUV835" s="203"/>
      <c r="LUW835" s="203"/>
      <c r="LUX835" s="203"/>
      <c r="LUY835" s="203"/>
      <c r="LUZ835" s="203"/>
      <c r="LVA835" s="203"/>
      <c r="LVB835" s="203"/>
      <c r="LVC835" s="203"/>
      <c r="LVD835" s="203"/>
      <c r="LVE835" s="203"/>
      <c r="LVF835" s="203"/>
      <c r="LVG835" s="203"/>
      <c r="LVH835" s="203"/>
      <c r="LVI835" s="203"/>
      <c r="LVJ835" s="203"/>
      <c r="LVK835" s="203"/>
      <c r="LVL835" s="203"/>
      <c r="LVM835" s="203"/>
      <c r="LVN835" s="203"/>
      <c r="LVO835" s="203"/>
      <c r="LVP835" s="203"/>
      <c r="LVQ835" s="203"/>
      <c r="LVR835" s="203"/>
      <c r="LVS835" s="203"/>
      <c r="LVT835" s="203"/>
      <c r="LVU835" s="203"/>
      <c r="LVV835" s="203"/>
      <c r="LVW835" s="203"/>
      <c r="LVX835" s="203"/>
      <c r="LVY835" s="203"/>
      <c r="LVZ835" s="203"/>
      <c r="LWA835" s="203"/>
      <c r="LWB835" s="203"/>
      <c r="LWC835" s="203"/>
      <c r="LWD835" s="203"/>
      <c r="LWE835" s="203"/>
      <c r="LWF835" s="203"/>
      <c r="LWG835" s="203"/>
      <c r="LWH835" s="203"/>
      <c r="LWI835" s="203"/>
      <c r="LWJ835" s="203"/>
      <c r="LWK835" s="203"/>
      <c r="LWL835" s="203"/>
      <c r="LWM835" s="203"/>
      <c r="LWN835" s="203"/>
      <c r="LWO835" s="203"/>
      <c r="LWP835" s="203"/>
      <c r="LWQ835" s="203"/>
      <c r="LWR835" s="203"/>
      <c r="LWS835" s="203"/>
      <c r="LWT835" s="203"/>
      <c r="LWU835" s="203"/>
      <c r="LWV835" s="203"/>
      <c r="LWW835" s="203"/>
      <c r="LWX835" s="203"/>
      <c r="LWY835" s="203"/>
      <c r="LWZ835" s="203"/>
      <c r="LXA835" s="203"/>
      <c r="LXB835" s="203"/>
      <c r="LXC835" s="203"/>
      <c r="LXD835" s="203"/>
      <c r="LXE835" s="203"/>
      <c r="LXF835" s="203"/>
      <c r="LXG835" s="203"/>
      <c r="LXH835" s="203"/>
      <c r="LXI835" s="203"/>
      <c r="LXJ835" s="203"/>
      <c r="LXK835" s="203"/>
      <c r="LXL835" s="203"/>
      <c r="LXM835" s="203"/>
      <c r="LXN835" s="203"/>
      <c r="LXO835" s="203"/>
      <c r="LXP835" s="203"/>
      <c r="LXQ835" s="203"/>
      <c r="LXR835" s="203"/>
      <c r="LXS835" s="203"/>
      <c r="LXT835" s="203"/>
      <c r="LXU835" s="203"/>
      <c r="LXV835" s="203"/>
      <c r="LXW835" s="203"/>
      <c r="LXX835" s="203"/>
      <c r="LXY835" s="203"/>
      <c r="LXZ835" s="203"/>
      <c r="LYA835" s="203"/>
      <c r="LYB835" s="203"/>
      <c r="LYC835" s="203"/>
      <c r="LYD835" s="203"/>
      <c r="LYE835" s="203"/>
      <c r="LYF835" s="203"/>
      <c r="LYG835" s="203"/>
      <c r="LYH835" s="203"/>
      <c r="LYI835" s="203"/>
      <c r="LYJ835" s="203"/>
      <c r="LYK835" s="203"/>
      <c r="LYL835" s="203"/>
      <c r="LYM835" s="203"/>
      <c r="LYN835" s="203"/>
      <c r="LYO835" s="203"/>
      <c r="LYP835" s="203"/>
      <c r="LYQ835" s="203"/>
      <c r="LYR835" s="203"/>
      <c r="LYS835" s="203"/>
      <c r="LYT835" s="203"/>
      <c r="LYU835" s="203"/>
      <c r="LYV835" s="203"/>
      <c r="LYW835" s="203"/>
      <c r="LYX835" s="203"/>
      <c r="LYY835" s="203"/>
      <c r="LYZ835" s="203"/>
      <c r="LZA835" s="203"/>
      <c r="LZB835" s="203"/>
      <c r="LZC835" s="203"/>
      <c r="LZD835" s="203"/>
      <c r="LZE835" s="203"/>
      <c r="LZF835" s="203"/>
      <c r="LZG835" s="203"/>
      <c r="LZH835" s="203"/>
      <c r="LZI835" s="203"/>
      <c r="LZJ835" s="203"/>
      <c r="LZK835" s="203"/>
      <c r="LZL835" s="203"/>
      <c r="LZM835" s="203"/>
      <c r="LZN835" s="203"/>
      <c r="LZO835" s="203"/>
      <c r="LZP835" s="203"/>
      <c r="LZQ835" s="203"/>
      <c r="LZR835" s="203"/>
      <c r="LZS835" s="203"/>
      <c r="LZT835" s="203"/>
      <c r="LZU835" s="203"/>
      <c r="LZV835" s="203"/>
      <c r="LZW835" s="203"/>
      <c r="LZX835" s="203"/>
      <c r="LZY835" s="203"/>
      <c r="LZZ835" s="203"/>
      <c r="MAA835" s="203"/>
      <c r="MAB835" s="203"/>
      <c r="MAC835" s="203"/>
      <c r="MAD835" s="203"/>
      <c r="MAE835" s="203"/>
      <c r="MAF835" s="203"/>
      <c r="MAG835" s="203"/>
      <c r="MAH835" s="203"/>
      <c r="MAI835" s="203"/>
      <c r="MAJ835" s="203"/>
      <c r="MAK835" s="203"/>
      <c r="MAL835" s="203"/>
      <c r="MAM835" s="203"/>
      <c r="MAN835" s="203"/>
      <c r="MAO835" s="203"/>
      <c r="MAP835" s="203"/>
      <c r="MAQ835" s="203"/>
      <c r="MAR835" s="203"/>
      <c r="MAS835" s="203"/>
      <c r="MAT835" s="203"/>
      <c r="MAU835" s="203"/>
      <c r="MAV835" s="203"/>
      <c r="MAW835" s="203"/>
      <c r="MAX835" s="203"/>
      <c r="MAY835" s="203"/>
      <c r="MAZ835" s="203"/>
      <c r="MBA835" s="203"/>
      <c r="MBB835" s="203"/>
      <c r="MBC835" s="203"/>
      <c r="MBD835" s="203"/>
      <c r="MBE835" s="203"/>
      <c r="MBF835" s="203"/>
      <c r="MBG835" s="203"/>
      <c r="MBH835" s="203"/>
      <c r="MBI835" s="203"/>
      <c r="MBJ835" s="203"/>
      <c r="MBK835" s="203"/>
      <c r="MBL835" s="203"/>
      <c r="MBM835" s="203"/>
      <c r="MBN835" s="203"/>
      <c r="MBO835" s="203"/>
      <c r="MBP835" s="203"/>
      <c r="MBQ835" s="203"/>
      <c r="MBR835" s="203"/>
      <c r="MBS835" s="203"/>
      <c r="MBT835" s="203"/>
      <c r="MBU835" s="203"/>
      <c r="MBV835" s="203"/>
      <c r="MBW835" s="203"/>
      <c r="MBX835" s="203"/>
      <c r="MBY835" s="203"/>
      <c r="MBZ835" s="203"/>
      <c r="MCA835" s="203"/>
      <c r="MCB835" s="203"/>
      <c r="MCC835" s="203"/>
      <c r="MCD835" s="203"/>
      <c r="MCE835" s="203"/>
      <c r="MCF835" s="203"/>
      <c r="MCG835" s="203"/>
      <c r="MCH835" s="203"/>
      <c r="MCI835" s="203"/>
      <c r="MCJ835" s="203"/>
      <c r="MCK835" s="203"/>
      <c r="MCL835" s="203"/>
      <c r="MCM835" s="203"/>
      <c r="MCN835" s="203"/>
      <c r="MCO835" s="203"/>
      <c r="MCP835" s="203"/>
      <c r="MCQ835" s="203"/>
      <c r="MCR835" s="203"/>
      <c r="MCS835" s="203"/>
      <c r="MCT835" s="203"/>
      <c r="MCU835" s="203"/>
      <c r="MCV835" s="203"/>
      <c r="MCW835" s="203"/>
      <c r="MCX835" s="203"/>
      <c r="MCY835" s="203"/>
      <c r="MCZ835" s="203"/>
      <c r="MDA835" s="203"/>
      <c r="MDB835" s="203"/>
      <c r="MDC835" s="203"/>
      <c r="MDD835" s="203"/>
      <c r="MDE835" s="203"/>
      <c r="MDF835" s="203"/>
      <c r="MDG835" s="203"/>
      <c r="MDH835" s="203"/>
      <c r="MDI835" s="203"/>
      <c r="MDJ835" s="203"/>
      <c r="MDK835" s="203"/>
      <c r="MDL835" s="203"/>
      <c r="MDM835" s="203"/>
      <c r="MDN835" s="203"/>
      <c r="MDO835" s="203"/>
      <c r="MDP835" s="203"/>
      <c r="MDQ835" s="203"/>
      <c r="MDR835" s="203"/>
      <c r="MDS835" s="203"/>
      <c r="MDT835" s="203"/>
      <c r="MDU835" s="203"/>
      <c r="MDV835" s="203"/>
      <c r="MDW835" s="203"/>
      <c r="MDX835" s="203"/>
      <c r="MDY835" s="203"/>
      <c r="MDZ835" s="203"/>
      <c r="MEA835" s="203"/>
      <c r="MEB835" s="203"/>
      <c r="MEC835" s="203"/>
      <c r="MED835" s="203"/>
      <c r="MEE835" s="203"/>
      <c r="MEF835" s="203"/>
      <c r="MEG835" s="203"/>
      <c r="MEH835" s="203"/>
      <c r="MEI835" s="203"/>
      <c r="MEJ835" s="203"/>
      <c r="MEK835" s="203"/>
      <c r="MEL835" s="203"/>
      <c r="MEM835" s="203"/>
      <c r="MEN835" s="203"/>
      <c r="MEO835" s="203"/>
      <c r="MEP835" s="203"/>
      <c r="MEQ835" s="203"/>
      <c r="MER835" s="203"/>
      <c r="MES835" s="203"/>
      <c r="MET835" s="203"/>
      <c r="MEU835" s="203"/>
      <c r="MEV835" s="203"/>
      <c r="MEW835" s="203"/>
      <c r="MEX835" s="203"/>
      <c r="MEY835" s="203"/>
      <c r="MEZ835" s="203"/>
      <c r="MFA835" s="203"/>
      <c r="MFB835" s="203"/>
      <c r="MFC835" s="203"/>
      <c r="MFD835" s="203"/>
      <c r="MFE835" s="203"/>
      <c r="MFF835" s="203"/>
      <c r="MFG835" s="203"/>
      <c r="MFH835" s="203"/>
      <c r="MFI835" s="203"/>
      <c r="MFJ835" s="203"/>
      <c r="MFK835" s="203"/>
      <c r="MFL835" s="203"/>
      <c r="MFM835" s="203"/>
      <c r="MFN835" s="203"/>
      <c r="MFO835" s="203"/>
      <c r="MFP835" s="203"/>
      <c r="MFQ835" s="203"/>
      <c r="MFR835" s="203"/>
      <c r="MFS835" s="203"/>
      <c r="MFT835" s="203"/>
      <c r="MFU835" s="203"/>
      <c r="MFV835" s="203"/>
      <c r="MFW835" s="203"/>
      <c r="MFX835" s="203"/>
      <c r="MFY835" s="203"/>
      <c r="MFZ835" s="203"/>
      <c r="MGA835" s="203"/>
      <c r="MGB835" s="203"/>
      <c r="MGC835" s="203"/>
      <c r="MGD835" s="203"/>
      <c r="MGE835" s="203"/>
      <c r="MGF835" s="203"/>
      <c r="MGG835" s="203"/>
      <c r="MGH835" s="203"/>
      <c r="MGI835" s="203"/>
      <c r="MGJ835" s="203"/>
      <c r="MGK835" s="203"/>
      <c r="MGL835" s="203"/>
      <c r="MGM835" s="203"/>
      <c r="MGN835" s="203"/>
      <c r="MGO835" s="203"/>
      <c r="MGP835" s="203"/>
      <c r="MGQ835" s="203"/>
      <c r="MGR835" s="203"/>
      <c r="MGS835" s="203"/>
      <c r="MGT835" s="203"/>
      <c r="MGU835" s="203"/>
      <c r="MGV835" s="203"/>
      <c r="MGW835" s="203"/>
      <c r="MGX835" s="203"/>
      <c r="MGY835" s="203"/>
      <c r="MGZ835" s="203"/>
      <c r="MHA835" s="203"/>
      <c r="MHB835" s="203"/>
      <c r="MHC835" s="203"/>
      <c r="MHD835" s="203"/>
      <c r="MHE835" s="203"/>
      <c r="MHF835" s="203"/>
      <c r="MHG835" s="203"/>
      <c r="MHH835" s="203"/>
      <c r="MHI835" s="203"/>
      <c r="MHJ835" s="203"/>
      <c r="MHK835" s="203"/>
      <c r="MHL835" s="203"/>
      <c r="MHM835" s="203"/>
      <c r="MHN835" s="203"/>
      <c r="MHO835" s="203"/>
      <c r="MHP835" s="203"/>
      <c r="MHQ835" s="203"/>
      <c r="MHR835" s="203"/>
      <c r="MHS835" s="203"/>
      <c r="MHT835" s="203"/>
      <c r="MHU835" s="203"/>
      <c r="MHV835" s="203"/>
      <c r="MHW835" s="203"/>
      <c r="MHX835" s="203"/>
      <c r="MHY835" s="203"/>
      <c r="MHZ835" s="203"/>
      <c r="MIA835" s="203"/>
      <c r="MIB835" s="203"/>
      <c r="MIC835" s="203"/>
      <c r="MID835" s="203"/>
      <c r="MIE835" s="203"/>
      <c r="MIF835" s="203"/>
      <c r="MIG835" s="203"/>
      <c r="MIH835" s="203"/>
      <c r="MII835" s="203"/>
      <c r="MIJ835" s="203"/>
      <c r="MIK835" s="203"/>
      <c r="MIL835" s="203"/>
      <c r="MIM835" s="203"/>
      <c r="MIN835" s="203"/>
      <c r="MIO835" s="203"/>
      <c r="MIP835" s="203"/>
      <c r="MIQ835" s="203"/>
      <c r="MIR835" s="203"/>
      <c r="MIS835" s="203"/>
      <c r="MIT835" s="203"/>
      <c r="MIU835" s="203"/>
      <c r="MIV835" s="203"/>
      <c r="MIW835" s="203"/>
      <c r="MIX835" s="203"/>
      <c r="MIY835" s="203"/>
      <c r="MIZ835" s="203"/>
      <c r="MJA835" s="203"/>
      <c r="MJB835" s="203"/>
      <c r="MJC835" s="203"/>
      <c r="MJD835" s="203"/>
      <c r="MJE835" s="203"/>
      <c r="MJF835" s="203"/>
      <c r="MJG835" s="203"/>
      <c r="MJH835" s="203"/>
      <c r="MJI835" s="203"/>
      <c r="MJJ835" s="203"/>
      <c r="MJK835" s="203"/>
      <c r="MJL835" s="203"/>
      <c r="MJM835" s="203"/>
      <c r="MJN835" s="203"/>
      <c r="MJO835" s="203"/>
      <c r="MJP835" s="203"/>
      <c r="MJQ835" s="203"/>
      <c r="MJR835" s="203"/>
      <c r="MJS835" s="203"/>
      <c r="MJT835" s="203"/>
      <c r="MJU835" s="203"/>
      <c r="MJV835" s="203"/>
      <c r="MJW835" s="203"/>
      <c r="MJX835" s="203"/>
      <c r="MJY835" s="203"/>
      <c r="MJZ835" s="203"/>
      <c r="MKA835" s="203"/>
      <c r="MKB835" s="203"/>
      <c r="MKC835" s="203"/>
      <c r="MKD835" s="203"/>
      <c r="MKE835" s="203"/>
      <c r="MKF835" s="203"/>
      <c r="MKG835" s="203"/>
      <c r="MKH835" s="203"/>
      <c r="MKI835" s="203"/>
      <c r="MKJ835" s="203"/>
      <c r="MKK835" s="203"/>
      <c r="MKL835" s="203"/>
      <c r="MKM835" s="203"/>
      <c r="MKN835" s="203"/>
      <c r="MKO835" s="203"/>
      <c r="MKP835" s="203"/>
      <c r="MKQ835" s="203"/>
      <c r="MKR835" s="203"/>
      <c r="MKS835" s="203"/>
      <c r="MKT835" s="203"/>
      <c r="MKU835" s="203"/>
      <c r="MKV835" s="203"/>
      <c r="MKW835" s="203"/>
      <c r="MKX835" s="203"/>
      <c r="MKY835" s="203"/>
      <c r="MKZ835" s="203"/>
      <c r="MLA835" s="203"/>
      <c r="MLB835" s="203"/>
      <c r="MLC835" s="203"/>
      <c r="MLD835" s="203"/>
      <c r="MLE835" s="203"/>
      <c r="MLF835" s="203"/>
      <c r="MLG835" s="203"/>
      <c r="MLH835" s="203"/>
      <c r="MLI835" s="203"/>
      <c r="MLJ835" s="203"/>
      <c r="MLK835" s="203"/>
      <c r="MLL835" s="203"/>
      <c r="MLM835" s="203"/>
      <c r="MLN835" s="203"/>
      <c r="MLO835" s="203"/>
      <c r="MLP835" s="203"/>
      <c r="MLQ835" s="203"/>
      <c r="MLR835" s="203"/>
      <c r="MLS835" s="203"/>
      <c r="MLT835" s="203"/>
      <c r="MLU835" s="203"/>
      <c r="MLV835" s="203"/>
      <c r="MLW835" s="203"/>
      <c r="MLX835" s="203"/>
      <c r="MLY835" s="203"/>
      <c r="MLZ835" s="203"/>
      <c r="MMA835" s="203"/>
      <c r="MMB835" s="203"/>
      <c r="MMC835" s="203"/>
      <c r="MMD835" s="203"/>
      <c r="MME835" s="203"/>
      <c r="MMF835" s="203"/>
      <c r="MMG835" s="203"/>
      <c r="MMH835" s="203"/>
      <c r="MMI835" s="203"/>
      <c r="MMJ835" s="203"/>
      <c r="MMK835" s="203"/>
      <c r="MML835" s="203"/>
      <c r="MMM835" s="203"/>
      <c r="MMN835" s="203"/>
      <c r="MMO835" s="203"/>
      <c r="MMP835" s="203"/>
      <c r="MMQ835" s="203"/>
      <c r="MMR835" s="203"/>
      <c r="MMS835" s="203"/>
      <c r="MMT835" s="203"/>
      <c r="MMU835" s="203"/>
      <c r="MMV835" s="203"/>
      <c r="MMW835" s="203"/>
      <c r="MMX835" s="203"/>
      <c r="MMY835" s="203"/>
      <c r="MMZ835" s="203"/>
      <c r="MNA835" s="203"/>
      <c r="MNB835" s="203"/>
      <c r="MNC835" s="203"/>
      <c r="MND835" s="203"/>
      <c r="MNE835" s="203"/>
      <c r="MNF835" s="203"/>
      <c r="MNG835" s="203"/>
      <c r="MNH835" s="203"/>
      <c r="MNI835" s="203"/>
      <c r="MNJ835" s="203"/>
      <c r="MNK835" s="203"/>
      <c r="MNL835" s="203"/>
      <c r="MNM835" s="203"/>
      <c r="MNN835" s="203"/>
      <c r="MNO835" s="203"/>
      <c r="MNP835" s="203"/>
      <c r="MNQ835" s="203"/>
      <c r="MNR835" s="203"/>
      <c r="MNS835" s="203"/>
      <c r="MNT835" s="203"/>
      <c r="MNU835" s="203"/>
      <c r="MNV835" s="203"/>
      <c r="MNW835" s="203"/>
      <c r="MNX835" s="203"/>
      <c r="MNY835" s="203"/>
      <c r="MNZ835" s="203"/>
      <c r="MOA835" s="203"/>
      <c r="MOB835" s="203"/>
      <c r="MOC835" s="203"/>
      <c r="MOD835" s="203"/>
      <c r="MOE835" s="203"/>
      <c r="MOF835" s="203"/>
      <c r="MOG835" s="203"/>
      <c r="MOH835" s="203"/>
      <c r="MOI835" s="203"/>
      <c r="MOJ835" s="203"/>
      <c r="MOK835" s="203"/>
      <c r="MOL835" s="203"/>
      <c r="MOM835" s="203"/>
      <c r="MON835" s="203"/>
      <c r="MOO835" s="203"/>
      <c r="MOP835" s="203"/>
      <c r="MOQ835" s="203"/>
      <c r="MOR835" s="203"/>
      <c r="MOS835" s="203"/>
      <c r="MOT835" s="203"/>
      <c r="MOU835" s="203"/>
      <c r="MOV835" s="203"/>
      <c r="MOW835" s="203"/>
      <c r="MOX835" s="203"/>
      <c r="MOY835" s="203"/>
      <c r="MOZ835" s="203"/>
      <c r="MPA835" s="203"/>
      <c r="MPB835" s="203"/>
      <c r="MPC835" s="203"/>
      <c r="MPD835" s="203"/>
      <c r="MPE835" s="203"/>
      <c r="MPF835" s="203"/>
      <c r="MPG835" s="203"/>
      <c r="MPH835" s="203"/>
      <c r="MPI835" s="203"/>
      <c r="MPJ835" s="203"/>
      <c r="MPK835" s="203"/>
      <c r="MPL835" s="203"/>
      <c r="MPM835" s="203"/>
      <c r="MPN835" s="203"/>
      <c r="MPO835" s="203"/>
      <c r="MPP835" s="203"/>
      <c r="MPQ835" s="203"/>
      <c r="MPR835" s="203"/>
      <c r="MPS835" s="203"/>
      <c r="MPT835" s="203"/>
      <c r="MPU835" s="203"/>
      <c r="MPV835" s="203"/>
      <c r="MPW835" s="203"/>
      <c r="MPX835" s="203"/>
      <c r="MPY835" s="203"/>
      <c r="MPZ835" s="203"/>
      <c r="MQA835" s="203"/>
      <c r="MQB835" s="203"/>
      <c r="MQC835" s="203"/>
      <c r="MQD835" s="203"/>
      <c r="MQE835" s="203"/>
      <c r="MQF835" s="203"/>
      <c r="MQG835" s="203"/>
      <c r="MQH835" s="203"/>
      <c r="MQI835" s="203"/>
      <c r="MQJ835" s="203"/>
      <c r="MQK835" s="203"/>
      <c r="MQL835" s="203"/>
      <c r="MQM835" s="203"/>
      <c r="MQN835" s="203"/>
      <c r="MQO835" s="203"/>
      <c r="MQP835" s="203"/>
      <c r="MQQ835" s="203"/>
      <c r="MQR835" s="203"/>
      <c r="MQS835" s="203"/>
      <c r="MQT835" s="203"/>
      <c r="MQU835" s="203"/>
      <c r="MQV835" s="203"/>
      <c r="MQW835" s="203"/>
      <c r="MQX835" s="203"/>
      <c r="MQY835" s="203"/>
      <c r="MQZ835" s="203"/>
      <c r="MRA835" s="203"/>
      <c r="MRB835" s="203"/>
      <c r="MRC835" s="203"/>
      <c r="MRD835" s="203"/>
      <c r="MRE835" s="203"/>
      <c r="MRF835" s="203"/>
      <c r="MRG835" s="203"/>
      <c r="MRH835" s="203"/>
      <c r="MRI835" s="203"/>
      <c r="MRJ835" s="203"/>
      <c r="MRK835" s="203"/>
      <c r="MRL835" s="203"/>
      <c r="MRM835" s="203"/>
      <c r="MRN835" s="203"/>
      <c r="MRO835" s="203"/>
      <c r="MRP835" s="203"/>
      <c r="MRQ835" s="203"/>
      <c r="MRR835" s="203"/>
      <c r="MRS835" s="203"/>
      <c r="MRT835" s="203"/>
      <c r="MRU835" s="203"/>
      <c r="MRV835" s="203"/>
      <c r="MRW835" s="203"/>
      <c r="MRX835" s="203"/>
      <c r="MRY835" s="203"/>
      <c r="MRZ835" s="203"/>
      <c r="MSA835" s="203"/>
      <c r="MSB835" s="203"/>
      <c r="MSC835" s="203"/>
      <c r="MSD835" s="203"/>
      <c r="MSE835" s="203"/>
      <c r="MSF835" s="203"/>
      <c r="MSG835" s="203"/>
      <c r="MSH835" s="203"/>
      <c r="MSI835" s="203"/>
      <c r="MSJ835" s="203"/>
      <c r="MSK835" s="203"/>
      <c r="MSL835" s="203"/>
      <c r="MSM835" s="203"/>
      <c r="MSN835" s="203"/>
      <c r="MSO835" s="203"/>
      <c r="MSP835" s="203"/>
      <c r="MSQ835" s="203"/>
      <c r="MSR835" s="203"/>
      <c r="MSS835" s="203"/>
      <c r="MST835" s="203"/>
      <c r="MSU835" s="203"/>
      <c r="MSV835" s="203"/>
      <c r="MSW835" s="203"/>
      <c r="MSX835" s="203"/>
      <c r="MSY835" s="203"/>
      <c r="MSZ835" s="203"/>
      <c r="MTA835" s="203"/>
      <c r="MTB835" s="203"/>
      <c r="MTC835" s="203"/>
      <c r="MTD835" s="203"/>
      <c r="MTE835" s="203"/>
      <c r="MTF835" s="203"/>
      <c r="MTG835" s="203"/>
      <c r="MTH835" s="203"/>
      <c r="MTI835" s="203"/>
      <c r="MTJ835" s="203"/>
      <c r="MTK835" s="203"/>
      <c r="MTL835" s="203"/>
      <c r="MTM835" s="203"/>
      <c r="MTN835" s="203"/>
      <c r="MTO835" s="203"/>
      <c r="MTP835" s="203"/>
      <c r="MTQ835" s="203"/>
      <c r="MTR835" s="203"/>
      <c r="MTS835" s="203"/>
      <c r="MTT835" s="203"/>
      <c r="MTU835" s="203"/>
      <c r="MTV835" s="203"/>
      <c r="MTW835" s="203"/>
      <c r="MTX835" s="203"/>
      <c r="MTY835" s="203"/>
      <c r="MTZ835" s="203"/>
      <c r="MUA835" s="203"/>
      <c r="MUB835" s="203"/>
      <c r="MUC835" s="203"/>
      <c r="MUD835" s="203"/>
      <c r="MUE835" s="203"/>
      <c r="MUF835" s="203"/>
      <c r="MUG835" s="203"/>
      <c r="MUH835" s="203"/>
      <c r="MUI835" s="203"/>
      <c r="MUJ835" s="203"/>
      <c r="MUK835" s="203"/>
      <c r="MUL835" s="203"/>
      <c r="MUM835" s="203"/>
      <c r="MUN835" s="203"/>
      <c r="MUO835" s="203"/>
      <c r="MUP835" s="203"/>
      <c r="MUQ835" s="203"/>
      <c r="MUR835" s="203"/>
      <c r="MUS835" s="203"/>
      <c r="MUT835" s="203"/>
      <c r="MUU835" s="203"/>
      <c r="MUV835" s="203"/>
      <c r="MUW835" s="203"/>
      <c r="MUX835" s="203"/>
      <c r="MUY835" s="203"/>
      <c r="MUZ835" s="203"/>
      <c r="MVA835" s="203"/>
      <c r="MVB835" s="203"/>
      <c r="MVC835" s="203"/>
      <c r="MVD835" s="203"/>
      <c r="MVE835" s="203"/>
      <c r="MVF835" s="203"/>
      <c r="MVG835" s="203"/>
      <c r="MVH835" s="203"/>
      <c r="MVI835" s="203"/>
      <c r="MVJ835" s="203"/>
      <c r="MVK835" s="203"/>
      <c r="MVL835" s="203"/>
      <c r="MVM835" s="203"/>
      <c r="MVN835" s="203"/>
      <c r="MVO835" s="203"/>
      <c r="MVP835" s="203"/>
      <c r="MVQ835" s="203"/>
      <c r="MVR835" s="203"/>
      <c r="MVS835" s="203"/>
      <c r="MVT835" s="203"/>
      <c r="MVU835" s="203"/>
      <c r="MVV835" s="203"/>
      <c r="MVW835" s="203"/>
      <c r="MVX835" s="203"/>
      <c r="MVY835" s="203"/>
      <c r="MVZ835" s="203"/>
      <c r="MWA835" s="203"/>
      <c r="MWB835" s="203"/>
      <c r="MWC835" s="203"/>
      <c r="MWD835" s="203"/>
      <c r="MWE835" s="203"/>
      <c r="MWF835" s="203"/>
      <c r="MWG835" s="203"/>
      <c r="MWH835" s="203"/>
      <c r="MWI835" s="203"/>
      <c r="MWJ835" s="203"/>
      <c r="MWK835" s="203"/>
      <c r="MWL835" s="203"/>
      <c r="MWM835" s="203"/>
      <c r="MWN835" s="203"/>
      <c r="MWO835" s="203"/>
      <c r="MWP835" s="203"/>
      <c r="MWQ835" s="203"/>
      <c r="MWR835" s="203"/>
      <c r="MWS835" s="203"/>
      <c r="MWT835" s="203"/>
      <c r="MWU835" s="203"/>
      <c r="MWV835" s="203"/>
      <c r="MWW835" s="203"/>
      <c r="MWX835" s="203"/>
      <c r="MWY835" s="203"/>
      <c r="MWZ835" s="203"/>
      <c r="MXA835" s="203"/>
      <c r="MXB835" s="203"/>
      <c r="MXC835" s="203"/>
      <c r="MXD835" s="203"/>
      <c r="MXE835" s="203"/>
      <c r="MXF835" s="203"/>
      <c r="MXG835" s="203"/>
      <c r="MXH835" s="203"/>
      <c r="MXI835" s="203"/>
      <c r="MXJ835" s="203"/>
      <c r="MXK835" s="203"/>
      <c r="MXL835" s="203"/>
      <c r="MXM835" s="203"/>
      <c r="MXN835" s="203"/>
      <c r="MXO835" s="203"/>
      <c r="MXP835" s="203"/>
      <c r="MXQ835" s="203"/>
      <c r="MXR835" s="203"/>
      <c r="MXS835" s="203"/>
      <c r="MXT835" s="203"/>
      <c r="MXU835" s="203"/>
      <c r="MXV835" s="203"/>
      <c r="MXW835" s="203"/>
      <c r="MXX835" s="203"/>
      <c r="MXY835" s="203"/>
      <c r="MXZ835" s="203"/>
      <c r="MYA835" s="203"/>
      <c r="MYB835" s="203"/>
      <c r="MYC835" s="203"/>
      <c r="MYD835" s="203"/>
      <c r="MYE835" s="203"/>
      <c r="MYF835" s="203"/>
      <c r="MYG835" s="203"/>
      <c r="MYH835" s="203"/>
      <c r="MYI835" s="203"/>
      <c r="MYJ835" s="203"/>
      <c r="MYK835" s="203"/>
      <c r="MYL835" s="203"/>
      <c r="MYM835" s="203"/>
      <c r="MYN835" s="203"/>
      <c r="MYO835" s="203"/>
      <c r="MYP835" s="203"/>
      <c r="MYQ835" s="203"/>
      <c r="MYR835" s="203"/>
      <c r="MYS835" s="203"/>
      <c r="MYT835" s="203"/>
      <c r="MYU835" s="203"/>
      <c r="MYV835" s="203"/>
      <c r="MYW835" s="203"/>
      <c r="MYX835" s="203"/>
      <c r="MYY835" s="203"/>
      <c r="MYZ835" s="203"/>
      <c r="MZA835" s="203"/>
      <c r="MZB835" s="203"/>
      <c r="MZC835" s="203"/>
      <c r="MZD835" s="203"/>
      <c r="MZE835" s="203"/>
      <c r="MZF835" s="203"/>
      <c r="MZG835" s="203"/>
      <c r="MZH835" s="203"/>
      <c r="MZI835" s="203"/>
      <c r="MZJ835" s="203"/>
      <c r="MZK835" s="203"/>
      <c r="MZL835" s="203"/>
      <c r="MZM835" s="203"/>
      <c r="MZN835" s="203"/>
      <c r="MZO835" s="203"/>
      <c r="MZP835" s="203"/>
      <c r="MZQ835" s="203"/>
      <c r="MZR835" s="203"/>
      <c r="MZS835" s="203"/>
      <c r="MZT835" s="203"/>
      <c r="MZU835" s="203"/>
      <c r="MZV835" s="203"/>
      <c r="MZW835" s="203"/>
      <c r="MZX835" s="203"/>
      <c r="MZY835" s="203"/>
      <c r="MZZ835" s="203"/>
      <c r="NAA835" s="203"/>
      <c r="NAB835" s="203"/>
      <c r="NAC835" s="203"/>
      <c r="NAD835" s="203"/>
      <c r="NAE835" s="203"/>
      <c r="NAF835" s="203"/>
      <c r="NAG835" s="203"/>
      <c r="NAH835" s="203"/>
      <c r="NAI835" s="203"/>
      <c r="NAJ835" s="203"/>
      <c r="NAK835" s="203"/>
      <c r="NAL835" s="203"/>
      <c r="NAM835" s="203"/>
      <c r="NAN835" s="203"/>
      <c r="NAO835" s="203"/>
      <c r="NAP835" s="203"/>
      <c r="NAQ835" s="203"/>
      <c r="NAR835" s="203"/>
      <c r="NAS835" s="203"/>
      <c r="NAT835" s="203"/>
      <c r="NAU835" s="203"/>
      <c r="NAV835" s="203"/>
      <c r="NAW835" s="203"/>
      <c r="NAX835" s="203"/>
      <c r="NAY835" s="203"/>
      <c r="NAZ835" s="203"/>
      <c r="NBA835" s="203"/>
      <c r="NBB835" s="203"/>
      <c r="NBC835" s="203"/>
      <c r="NBD835" s="203"/>
      <c r="NBE835" s="203"/>
      <c r="NBF835" s="203"/>
      <c r="NBG835" s="203"/>
      <c r="NBH835" s="203"/>
      <c r="NBI835" s="203"/>
      <c r="NBJ835" s="203"/>
      <c r="NBK835" s="203"/>
      <c r="NBL835" s="203"/>
      <c r="NBM835" s="203"/>
      <c r="NBN835" s="203"/>
      <c r="NBO835" s="203"/>
      <c r="NBP835" s="203"/>
      <c r="NBQ835" s="203"/>
      <c r="NBR835" s="203"/>
      <c r="NBS835" s="203"/>
      <c r="NBT835" s="203"/>
      <c r="NBU835" s="203"/>
      <c r="NBV835" s="203"/>
      <c r="NBW835" s="203"/>
      <c r="NBX835" s="203"/>
      <c r="NBY835" s="203"/>
      <c r="NBZ835" s="203"/>
      <c r="NCA835" s="203"/>
      <c r="NCB835" s="203"/>
      <c r="NCC835" s="203"/>
      <c r="NCD835" s="203"/>
      <c r="NCE835" s="203"/>
      <c r="NCF835" s="203"/>
      <c r="NCG835" s="203"/>
      <c r="NCH835" s="203"/>
      <c r="NCI835" s="203"/>
      <c r="NCJ835" s="203"/>
      <c r="NCK835" s="203"/>
      <c r="NCL835" s="203"/>
      <c r="NCM835" s="203"/>
      <c r="NCN835" s="203"/>
      <c r="NCO835" s="203"/>
      <c r="NCP835" s="203"/>
      <c r="NCQ835" s="203"/>
      <c r="NCR835" s="203"/>
      <c r="NCS835" s="203"/>
      <c r="NCT835" s="203"/>
      <c r="NCU835" s="203"/>
      <c r="NCV835" s="203"/>
      <c r="NCW835" s="203"/>
      <c r="NCX835" s="203"/>
      <c r="NCY835" s="203"/>
      <c r="NCZ835" s="203"/>
      <c r="NDA835" s="203"/>
      <c r="NDB835" s="203"/>
      <c r="NDC835" s="203"/>
      <c r="NDD835" s="203"/>
      <c r="NDE835" s="203"/>
      <c r="NDF835" s="203"/>
      <c r="NDG835" s="203"/>
      <c r="NDH835" s="203"/>
      <c r="NDI835" s="203"/>
      <c r="NDJ835" s="203"/>
      <c r="NDK835" s="203"/>
      <c r="NDL835" s="203"/>
      <c r="NDM835" s="203"/>
      <c r="NDN835" s="203"/>
      <c r="NDO835" s="203"/>
      <c r="NDP835" s="203"/>
      <c r="NDQ835" s="203"/>
      <c r="NDR835" s="203"/>
      <c r="NDS835" s="203"/>
      <c r="NDT835" s="203"/>
      <c r="NDU835" s="203"/>
      <c r="NDV835" s="203"/>
      <c r="NDW835" s="203"/>
      <c r="NDX835" s="203"/>
      <c r="NDY835" s="203"/>
      <c r="NDZ835" s="203"/>
      <c r="NEA835" s="203"/>
      <c r="NEB835" s="203"/>
      <c r="NEC835" s="203"/>
      <c r="NED835" s="203"/>
      <c r="NEE835" s="203"/>
      <c r="NEF835" s="203"/>
      <c r="NEG835" s="203"/>
      <c r="NEH835" s="203"/>
      <c r="NEI835" s="203"/>
      <c r="NEJ835" s="203"/>
      <c r="NEK835" s="203"/>
      <c r="NEL835" s="203"/>
      <c r="NEM835" s="203"/>
      <c r="NEN835" s="203"/>
      <c r="NEO835" s="203"/>
      <c r="NEP835" s="203"/>
      <c r="NEQ835" s="203"/>
      <c r="NER835" s="203"/>
      <c r="NES835" s="203"/>
      <c r="NET835" s="203"/>
      <c r="NEU835" s="203"/>
      <c r="NEV835" s="203"/>
      <c r="NEW835" s="203"/>
      <c r="NEX835" s="203"/>
      <c r="NEY835" s="203"/>
      <c r="NEZ835" s="203"/>
      <c r="NFA835" s="203"/>
      <c r="NFB835" s="203"/>
      <c r="NFC835" s="203"/>
      <c r="NFD835" s="203"/>
      <c r="NFE835" s="203"/>
      <c r="NFF835" s="203"/>
      <c r="NFG835" s="203"/>
      <c r="NFH835" s="203"/>
      <c r="NFI835" s="203"/>
      <c r="NFJ835" s="203"/>
      <c r="NFK835" s="203"/>
      <c r="NFL835" s="203"/>
      <c r="NFM835" s="203"/>
      <c r="NFN835" s="203"/>
      <c r="NFO835" s="203"/>
      <c r="NFP835" s="203"/>
      <c r="NFQ835" s="203"/>
      <c r="NFR835" s="203"/>
      <c r="NFS835" s="203"/>
      <c r="NFT835" s="203"/>
      <c r="NFU835" s="203"/>
      <c r="NFV835" s="203"/>
      <c r="NFW835" s="203"/>
      <c r="NFX835" s="203"/>
      <c r="NFY835" s="203"/>
      <c r="NFZ835" s="203"/>
      <c r="NGA835" s="203"/>
      <c r="NGB835" s="203"/>
      <c r="NGC835" s="203"/>
      <c r="NGD835" s="203"/>
      <c r="NGE835" s="203"/>
      <c r="NGF835" s="203"/>
      <c r="NGG835" s="203"/>
      <c r="NGH835" s="203"/>
      <c r="NGI835" s="203"/>
      <c r="NGJ835" s="203"/>
      <c r="NGK835" s="203"/>
      <c r="NGL835" s="203"/>
      <c r="NGM835" s="203"/>
      <c r="NGN835" s="203"/>
      <c r="NGO835" s="203"/>
      <c r="NGP835" s="203"/>
      <c r="NGQ835" s="203"/>
      <c r="NGR835" s="203"/>
      <c r="NGS835" s="203"/>
      <c r="NGT835" s="203"/>
      <c r="NGU835" s="203"/>
      <c r="NGV835" s="203"/>
      <c r="NGW835" s="203"/>
      <c r="NGX835" s="203"/>
      <c r="NGY835" s="203"/>
      <c r="NGZ835" s="203"/>
      <c r="NHA835" s="203"/>
      <c r="NHB835" s="203"/>
      <c r="NHC835" s="203"/>
      <c r="NHD835" s="203"/>
      <c r="NHE835" s="203"/>
      <c r="NHF835" s="203"/>
      <c r="NHG835" s="203"/>
      <c r="NHH835" s="203"/>
      <c r="NHI835" s="203"/>
      <c r="NHJ835" s="203"/>
      <c r="NHK835" s="203"/>
      <c r="NHL835" s="203"/>
      <c r="NHM835" s="203"/>
      <c r="NHN835" s="203"/>
      <c r="NHO835" s="203"/>
      <c r="NHP835" s="203"/>
      <c r="NHQ835" s="203"/>
      <c r="NHR835" s="203"/>
      <c r="NHS835" s="203"/>
      <c r="NHT835" s="203"/>
      <c r="NHU835" s="203"/>
      <c r="NHV835" s="203"/>
      <c r="NHW835" s="203"/>
      <c r="NHX835" s="203"/>
      <c r="NHY835" s="203"/>
      <c r="NHZ835" s="203"/>
      <c r="NIA835" s="203"/>
      <c r="NIB835" s="203"/>
      <c r="NIC835" s="203"/>
      <c r="NID835" s="203"/>
      <c r="NIE835" s="203"/>
      <c r="NIF835" s="203"/>
      <c r="NIG835" s="203"/>
      <c r="NIH835" s="203"/>
      <c r="NII835" s="203"/>
      <c r="NIJ835" s="203"/>
      <c r="NIK835" s="203"/>
      <c r="NIL835" s="203"/>
      <c r="NIM835" s="203"/>
      <c r="NIN835" s="203"/>
      <c r="NIO835" s="203"/>
      <c r="NIP835" s="203"/>
      <c r="NIQ835" s="203"/>
      <c r="NIR835" s="203"/>
      <c r="NIS835" s="203"/>
      <c r="NIT835" s="203"/>
      <c r="NIU835" s="203"/>
      <c r="NIV835" s="203"/>
      <c r="NIW835" s="203"/>
      <c r="NIX835" s="203"/>
      <c r="NIY835" s="203"/>
      <c r="NIZ835" s="203"/>
      <c r="NJA835" s="203"/>
      <c r="NJB835" s="203"/>
      <c r="NJC835" s="203"/>
      <c r="NJD835" s="203"/>
      <c r="NJE835" s="203"/>
      <c r="NJF835" s="203"/>
      <c r="NJG835" s="203"/>
      <c r="NJH835" s="203"/>
      <c r="NJI835" s="203"/>
      <c r="NJJ835" s="203"/>
      <c r="NJK835" s="203"/>
      <c r="NJL835" s="203"/>
      <c r="NJM835" s="203"/>
      <c r="NJN835" s="203"/>
      <c r="NJO835" s="203"/>
      <c r="NJP835" s="203"/>
      <c r="NJQ835" s="203"/>
      <c r="NJR835" s="203"/>
      <c r="NJS835" s="203"/>
      <c r="NJT835" s="203"/>
      <c r="NJU835" s="203"/>
      <c r="NJV835" s="203"/>
      <c r="NJW835" s="203"/>
      <c r="NJX835" s="203"/>
      <c r="NJY835" s="203"/>
      <c r="NJZ835" s="203"/>
      <c r="NKA835" s="203"/>
      <c r="NKB835" s="203"/>
      <c r="NKC835" s="203"/>
      <c r="NKD835" s="203"/>
      <c r="NKE835" s="203"/>
      <c r="NKF835" s="203"/>
      <c r="NKG835" s="203"/>
      <c r="NKH835" s="203"/>
      <c r="NKI835" s="203"/>
      <c r="NKJ835" s="203"/>
      <c r="NKK835" s="203"/>
      <c r="NKL835" s="203"/>
      <c r="NKM835" s="203"/>
      <c r="NKN835" s="203"/>
      <c r="NKO835" s="203"/>
      <c r="NKP835" s="203"/>
      <c r="NKQ835" s="203"/>
      <c r="NKR835" s="203"/>
      <c r="NKS835" s="203"/>
      <c r="NKT835" s="203"/>
      <c r="NKU835" s="203"/>
      <c r="NKV835" s="203"/>
      <c r="NKW835" s="203"/>
      <c r="NKX835" s="203"/>
      <c r="NKY835" s="203"/>
      <c r="NKZ835" s="203"/>
      <c r="NLA835" s="203"/>
      <c r="NLB835" s="203"/>
      <c r="NLC835" s="203"/>
      <c r="NLD835" s="203"/>
      <c r="NLE835" s="203"/>
      <c r="NLF835" s="203"/>
      <c r="NLG835" s="203"/>
      <c r="NLH835" s="203"/>
      <c r="NLI835" s="203"/>
      <c r="NLJ835" s="203"/>
      <c r="NLK835" s="203"/>
      <c r="NLL835" s="203"/>
      <c r="NLM835" s="203"/>
      <c r="NLN835" s="203"/>
      <c r="NLO835" s="203"/>
      <c r="NLP835" s="203"/>
      <c r="NLQ835" s="203"/>
      <c r="NLR835" s="203"/>
      <c r="NLS835" s="203"/>
      <c r="NLT835" s="203"/>
      <c r="NLU835" s="203"/>
      <c r="NLV835" s="203"/>
      <c r="NLW835" s="203"/>
      <c r="NLX835" s="203"/>
      <c r="NLY835" s="203"/>
      <c r="NLZ835" s="203"/>
      <c r="NMA835" s="203"/>
      <c r="NMB835" s="203"/>
      <c r="NMC835" s="203"/>
      <c r="NMD835" s="203"/>
      <c r="NME835" s="203"/>
      <c r="NMF835" s="203"/>
      <c r="NMG835" s="203"/>
      <c r="NMH835" s="203"/>
      <c r="NMI835" s="203"/>
      <c r="NMJ835" s="203"/>
      <c r="NMK835" s="203"/>
      <c r="NML835" s="203"/>
      <c r="NMM835" s="203"/>
      <c r="NMN835" s="203"/>
      <c r="NMO835" s="203"/>
      <c r="NMP835" s="203"/>
      <c r="NMQ835" s="203"/>
      <c r="NMR835" s="203"/>
      <c r="NMS835" s="203"/>
      <c r="NMT835" s="203"/>
      <c r="NMU835" s="203"/>
      <c r="NMV835" s="203"/>
      <c r="NMW835" s="203"/>
      <c r="NMX835" s="203"/>
      <c r="NMY835" s="203"/>
      <c r="NMZ835" s="203"/>
      <c r="NNA835" s="203"/>
      <c r="NNB835" s="203"/>
      <c r="NNC835" s="203"/>
      <c r="NND835" s="203"/>
      <c r="NNE835" s="203"/>
      <c r="NNF835" s="203"/>
      <c r="NNG835" s="203"/>
      <c r="NNH835" s="203"/>
      <c r="NNI835" s="203"/>
      <c r="NNJ835" s="203"/>
      <c r="NNK835" s="203"/>
      <c r="NNL835" s="203"/>
      <c r="NNM835" s="203"/>
      <c r="NNN835" s="203"/>
      <c r="NNO835" s="203"/>
      <c r="NNP835" s="203"/>
      <c r="NNQ835" s="203"/>
      <c r="NNR835" s="203"/>
      <c r="NNS835" s="203"/>
      <c r="NNT835" s="203"/>
      <c r="NNU835" s="203"/>
      <c r="NNV835" s="203"/>
      <c r="NNW835" s="203"/>
      <c r="NNX835" s="203"/>
      <c r="NNY835" s="203"/>
      <c r="NNZ835" s="203"/>
      <c r="NOA835" s="203"/>
      <c r="NOB835" s="203"/>
      <c r="NOC835" s="203"/>
      <c r="NOD835" s="203"/>
      <c r="NOE835" s="203"/>
      <c r="NOF835" s="203"/>
      <c r="NOG835" s="203"/>
      <c r="NOH835" s="203"/>
      <c r="NOI835" s="203"/>
      <c r="NOJ835" s="203"/>
      <c r="NOK835" s="203"/>
      <c r="NOL835" s="203"/>
      <c r="NOM835" s="203"/>
      <c r="NON835" s="203"/>
      <c r="NOO835" s="203"/>
      <c r="NOP835" s="203"/>
      <c r="NOQ835" s="203"/>
      <c r="NOR835" s="203"/>
      <c r="NOS835" s="203"/>
      <c r="NOT835" s="203"/>
      <c r="NOU835" s="203"/>
      <c r="NOV835" s="203"/>
      <c r="NOW835" s="203"/>
      <c r="NOX835" s="203"/>
      <c r="NOY835" s="203"/>
      <c r="NOZ835" s="203"/>
      <c r="NPA835" s="203"/>
      <c r="NPB835" s="203"/>
      <c r="NPC835" s="203"/>
      <c r="NPD835" s="203"/>
      <c r="NPE835" s="203"/>
      <c r="NPF835" s="203"/>
      <c r="NPG835" s="203"/>
      <c r="NPH835" s="203"/>
      <c r="NPI835" s="203"/>
      <c r="NPJ835" s="203"/>
      <c r="NPK835" s="203"/>
      <c r="NPL835" s="203"/>
      <c r="NPM835" s="203"/>
      <c r="NPN835" s="203"/>
      <c r="NPO835" s="203"/>
      <c r="NPP835" s="203"/>
      <c r="NPQ835" s="203"/>
      <c r="NPR835" s="203"/>
      <c r="NPS835" s="203"/>
      <c r="NPT835" s="203"/>
      <c r="NPU835" s="203"/>
      <c r="NPV835" s="203"/>
      <c r="NPW835" s="203"/>
      <c r="NPX835" s="203"/>
      <c r="NPY835" s="203"/>
      <c r="NPZ835" s="203"/>
      <c r="NQA835" s="203"/>
      <c r="NQB835" s="203"/>
      <c r="NQC835" s="203"/>
      <c r="NQD835" s="203"/>
      <c r="NQE835" s="203"/>
      <c r="NQF835" s="203"/>
      <c r="NQG835" s="203"/>
      <c r="NQH835" s="203"/>
      <c r="NQI835" s="203"/>
      <c r="NQJ835" s="203"/>
      <c r="NQK835" s="203"/>
      <c r="NQL835" s="203"/>
      <c r="NQM835" s="203"/>
      <c r="NQN835" s="203"/>
      <c r="NQO835" s="203"/>
      <c r="NQP835" s="203"/>
      <c r="NQQ835" s="203"/>
      <c r="NQR835" s="203"/>
      <c r="NQS835" s="203"/>
      <c r="NQT835" s="203"/>
      <c r="NQU835" s="203"/>
      <c r="NQV835" s="203"/>
      <c r="NQW835" s="203"/>
      <c r="NQX835" s="203"/>
      <c r="NQY835" s="203"/>
      <c r="NQZ835" s="203"/>
      <c r="NRA835" s="203"/>
      <c r="NRB835" s="203"/>
      <c r="NRC835" s="203"/>
      <c r="NRD835" s="203"/>
      <c r="NRE835" s="203"/>
      <c r="NRF835" s="203"/>
      <c r="NRG835" s="203"/>
      <c r="NRH835" s="203"/>
      <c r="NRI835" s="203"/>
      <c r="NRJ835" s="203"/>
      <c r="NRK835" s="203"/>
      <c r="NRL835" s="203"/>
      <c r="NRM835" s="203"/>
      <c r="NRN835" s="203"/>
      <c r="NRO835" s="203"/>
      <c r="NRP835" s="203"/>
      <c r="NRQ835" s="203"/>
      <c r="NRR835" s="203"/>
      <c r="NRS835" s="203"/>
      <c r="NRT835" s="203"/>
      <c r="NRU835" s="203"/>
      <c r="NRV835" s="203"/>
      <c r="NRW835" s="203"/>
      <c r="NRX835" s="203"/>
      <c r="NRY835" s="203"/>
      <c r="NRZ835" s="203"/>
      <c r="NSA835" s="203"/>
      <c r="NSB835" s="203"/>
      <c r="NSC835" s="203"/>
      <c r="NSD835" s="203"/>
      <c r="NSE835" s="203"/>
      <c r="NSF835" s="203"/>
      <c r="NSG835" s="203"/>
      <c r="NSH835" s="203"/>
      <c r="NSI835" s="203"/>
      <c r="NSJ835" s="203"/>
      <c r="NSK835" s="203"/>
      <c r="NSL835" s="203"/>
      <c r="NSM835" s="203"/>
      <c r="NSN835" s="203"/>
      <c r="NSO835" s="203"/>
      <c r="NSP835" s="203"/>
      <c r="NSQ835" s="203"/>
      <c r="NSR835" s="203"/>
      <c r="NSS835" s="203"/>
      <c r="NST835" s="203"/>
      <c r="NSU835" s="203"/>
      <c r="NSV835" s="203"/>
      <c r="NSW835" s="203"/>
      <c r="NSX835" s="203"/>
      <c r="NSY835" s="203"/>
      <c r="NSZ835" s="203"/>
      <c r="NTA835" s="203"/>
      <c r="NTB835" s="203"/>
      <c r="NTC835" s="203"/>
      <c r="NTD835" s="203"/>
      <c r="NTE835" s="203"/>
      <c r="NTF835" s="203"/>
      <c r="NTG835" s="203"/>
      <c r="NTH835" s="203"/>
      <c r="NTI835" s="203"/>
      <c r="NTJ835" s="203"/>
      <c r="NTK835" s="203"/>
      <c r="NTL835" s="203"/>
      <c r="NTM835" s="203"/>
      <c r="NTN835" s="203"/>
      <c r="NTO835" s="203"/>
      <c r="NTP835" s="203"/>
      <c r="NTQ835" s="203"/>
      <c r="NTR835" s="203"/>
      <c r="NTS835" s="203"/>
      <c r="NTT835" s="203"/>
      <c r="NTU835" s="203"/>
      <c r="NTV835" s="203"/>
      <c r="NTW835" s="203"/>
      <c r="NTX835" s="203"/>
      <c r="NTY835" s="203"/>
      <c r="NTZ835" s="203"/>
      <c r="NUA835" s="203"/>
      <c r="NUB835" s="203"/>
      <c r="NUC835" s="203"/>
      <c r="NUD835" s="203"/>
      <c r="NUE835" s="203"/>
      <c r="NUF835" s="203"/>
      <c r="NUG835" s="203"/>
      <c r="NUH835" s="203"/>
      <c r="NUI835" s="203"/>
      <c r="NUJ835" s="203"/>
      <c r="NUK835" s="203"/>
      <c r="NUL835" s="203"/>
      <c r="NUM835" s="203"/>
      <c r="NUN835" s="203"/>
      <c r="NUO835" s="203"/>
      <c r="NUP835" s="203"/>
      <c r="NUQ835" s="203"/>
      <c r="NUR835" s="203"/>
      <c r="NUS835" s="203"/>
      <c r="NUT835" s="203"/>
      <c r="NUU835" s="203"/>
      <c r="NUV835" s="203"/>
      <c r="NUW835" s="203"/>
      <c r="NUX835" s="203"/>
      <c r="NUY835" s="203"/>
      <c r="NUZ835" s="203"/>
      <c r="NVA835" s="203"/>
      <c r="NVB835" s="203"/>
      <c r="NVC835" s="203"/>
      <c r="NVD835" s="203"/>
      <c r="NVE835" s="203"/>
      <c r="NVF835" s="203"/>
      <c r="NVG835" s="203"/>
      <c r="NVH835" s="203"/>
      <c r="NVI835" s="203"/>
      <c r="NVJ835" s="203"/>
      <c r="NVK835" s="203"/>
      <c r="NVL835" s="203"/>
      <c r="NVM835" s="203"/>
      <c r="NVN835" s="203"/>
      <c r="NVO835" s="203"/>
      <c r="NVP835" s="203"/>
      <c r="NVQ835" s="203"/>
      <c r="NVR835" s="203"/>
      <c r="NVS835" s="203"/>
      <c r="NVT835" s="203"/>
      <c r="NVU835" s="203"/>
      <c r="NVV835" s="203"/>
      <c r="NVW835" s="203"/>
      <c r="NVX835" s="203"/>
      <c r="NVY835" s="203"/>
      <c r="NVZ835" s="203"/>
      <c r="NWA835" s="203"/>
      <c r="NWB835" s="203"/>
      <c r="NWC835" s="203"/>
      <c r="NWD835" s="203"/>
      <c r="NWE835" s="203"/>
      <c r="NWF835" s="203"/>
      <c r="NWG835" s="203"/>
      <c r="NWH835" s="203"/>
      <c r="NWI835" s="203"/>
      <c r="NWJ835" s="203"/>
      <c r="NWK835" s="203"/>
      <c r="NWL835" s="203"/>
      <c r="NWM835" s="203"/>
      <c r="NWN835" s="203"/>
      <c r="NWO835" s="203"/>
      <c r="NWP835" s="203"/>
      <c r="NWQ835" s="203"/>
      <c r="NWR835" s="203"/>
      <c r="NWS835" s="203"/>
      <c r="NWT835" s="203"/>
      <c r="NWU835" s="203"/>
      <c r="NWV835" s="203"/>
      <c r="NWW835" s="203"/>
      <c r="NWX835" s="203"/>
      <c r="NWY835" s="203"/>
      <c r="NWZ835" s="203"/>
      <c r="NXA835" s="203"/>
      <c r="NXB835" s="203"/>
      <c r="NXC835" s="203"/>
      <c r="NXD835" s="203"/>
      <c r="NXE835" s="203"/>
      <c r="NXF835" s="203"/>
      <c r="NXG835" s="203"/>
      <c r="NXH835" s="203"/>
      <c r="NXI835" s="203"/>
      <c r="NXJ835" s="203"/>
      <c r="NXK835" s="203"/>
      <c r="NXL835" s="203"/>
      <c r="NXM835" s="203"/>
      <c r="NXN835" s="203"/>
      <c r="NXO835" s="203"/>
      <c r="NXP835" s="203"/>
      <c r="NXQ835" s="203"/>
      <c r="NXR835" s="203"/>
      <c r="NXS835" s="203"/>
      <c r="NXT835" s="203"/>
      <c r="NXU835" s="203"/>
      <c r="NXV835" s="203"/>
      <c r="NXW835" s="203"/>
      <c r="NXX835" s="203"/>
      <c r="NXY835" s="203"/>
      <c r="NXZ835" s="203"/>
      <c r="NYA835" s="203"/>
      <c r="NYB835" s="203"/>
      <c r="NYC835" s="203"/>
      <c r="NYD835" s="203"/>
      <c r="NYE835" s="203"/>
      <c r="NYF835" s="203"/>
      <c r="NYG835" s="203"/>
      <c r="NYH835" s="203"/>
      <c r="NYI835" s="203"/>
      <c r="NYJ835" s="203"/>
      <c r="NYK835" s="203"/>
      <c r="NYL835" s="203"/>
      <c r="NYM835" s="203"/>
      <c r="NYN835" s="203"/>
      <c r="NYO835" s="203"/>
      <c r="NYP835" s="203"/>
      <c r="NYQ835" s="203"/>
      <c r="NYR835" s="203"/>
      <c r="NYS835" s="203"/>
      <c r="NYT835" s="203"/>
      <c r="NYU835" s="203"/>
      <c r="NYV835" s="203"/>
      <c r="NYW835" s="203"/>
      <c r="NYX835" s="203"/>
      <c r="NYY835" s="203"/>
      <c r="NYZ835" s="203"/>
      <c r="NZA835" s="203"/>
      <c r="NZB835" s="203"/>
      <c r="NZC835" s="203"/>
      <c r="NZD835" s="203"/>
      <c r="NZE835" s="203"/>
      <c r="NZF835" s="203"/>
      <c r="NZG835" s="203"/>
      <c r="NZH835" s="203"/>
      <c r="NZI835" s="203"/>
      <c r="NZJ835" s="203"/>
      <c r="NZK835" s="203"/>
      <c r="NZL835" s="203"/>
      <c r="NZM835" s="203"/>
      <c r="NZN835" s="203"/>
      <c r="NZO835" s="203"/>
      <c r="NZP835" s="203"/>
      <c r="NZQ835" s="203"/>
      <c r="NZR835" s="203"/>
      <c r="NZS835" s="203"/>
      <c r="NZT835" s="203"/>
      <c r="NZU835" s="203"/>
      <c r="NZV835" s="203"/>
      <c r="NZW835" s="203"/>
      <c r="NZX835" s="203"/>
      <c r="NZY835" s="203"/>
      <c r="NZZ835" s="203"/>
      <c r="OAA835" s="203"/>
      <c r="OAB835" s="203"/>
      <c r="OAC835" s="203"/>
      <c r="OAD835" s="203"/>
      <c r="OAE835" s="203"/>
      <c r="OAF835" s="203"/>
      <c r="OAG835" s="203"/>
      <c r="OAH835" s="203"/>
      <c r="OAI835" s="203"/>
      <c r="OAJ835" s="203"/>
      <c r="OAK835" s="203"/>
      <c r="OAL835" s="203"/>
      <c r="OAM835" s="203"/>
      <c r="OAN835" s="203"/>
      <c r="OAO835" s="203"/>
      <c r="OAP835" s="203"/>
      <c r="OAQ835" s="203"/>
      <c r="OAR835" s="203"/>
      <c r="OAS835" s="203"/>
      <c r="OAT835" s="203"/>
      <c r="OAU835" s="203"/>
      <c r="OAV835" s="203"/>
      <c r="OAW835" s="203"/>
      <c r="OAX835" s="203"/>
      <c r="OAY835" s="203"/>
      <c r="OAZ835" s="203"/>
      <c r="OBA835" s="203"/>
      <c r="OBB835" s="203"/>
      <c r="OBC835" s="203"/>
      <c r="OBD835" s="203"/>
      <c r="OBE835" s="203"/>
      <c r="OBF835" s="203"/>
      <c r="OBG835" s="203"/>
      <c r="OBH835" s="203"/>
      <c r="OBI835" s="203"/>
      <c r="OBJ835" s="203"/>
      <c r="OBK835" s="203"/>
      <c r="OBL835" s="203"/>
      <c r="OBM835" s="203"/>
      <c r="OBN835" s="203"/>
      <c r="OBO835" s="203"/>
      <c r="OBP835" s="203"/>
      <c r="OBQ835" s="203"/>
      <c r="OBR835" s="203"/>
      <c r="OBS835" s="203"/>
      <c r="OBT835" s="203"/>
      <c r="OBU835" s="203"/>
      <c r="OBV835" s="203"/>
      <c r="OBW835" s="203"/>
      <c r="OBX835" s="203"/>
      <c r="OBY835" s="203"/>
      <c r="OBZ835" s="203"/>
      <c r="OCA835" s="203"/>
      <c r="OCB835" s="203"/>
      <c r="OCC835" s="203"/>
      <c r="OCD835" s="203"/>
      <c r="OCE835" s="203"/>
      <c r="OCF835" s="203"/>
      <c r="OCG835" s="203"/>
      <c r="OCH835" s="203"/>
      <c r="OCI835" s="203"/>
      <c r="OCJ835" s="203"/>
      <c r="OCK835" s="203"/>
      <c r="OCL835" s="203"/>
      <c r="OCM835" s="203"/>
      <c r="OCN835" s="203"/>
      <c r="OCO835" s="203"/>
      <c r="OCP835" s="203"/>
      <c r="OCQ835" s="203"/>
      <c r="OCR835" s="203"/>
      <c r="OCS835" s="203"/>
      <c r="OCT835" s="203"/>
      <c r="OCU835" s="203"/>
      <c r="OCV835" s="203"/>
      <c r="OCW835" s="203"/>
      <c r="OCX835" s="203"/>
      <c r="OCY835" s="203"/>
      <c r="OCZ835" s="203"/>
      <c r="ODA835" s="203"/>
      <c r="ODB835" s="203"/>
      <c r="ODC835" s="203"/>
      <c r="ODD835" s="203"/>
      <c r="ODE835" s="203"/>
      <c r="ODF835" s="203"/>
      <c r="ODG835" s="203"/>
      <c r="ODH835" s="203"/>
      <c r="ODI835" s="203"/>
      <c r="ODJ835" s="203"/>
      <c r="ODK835" s="203"/>
      <c r="ODL835" s="203"/>
      <c r="ODM835" s="203"/>
      <c r="ODN835" s="203"/>
      <c r="ODO835" s="203"/>
      <c r="ODP835" s="203"/>
      <c r="ODQ835" s="203"/>
      <c r="ODR835" s="203"/>
      <c r="ODS835" s="203"/>
      <c r="ODT835" s="203"/>
      <c r="ODU835" s="203"/>
      <c r="ODV835" s="203"/>
      <c r="ODW835" s="203"/>
      <c r="ODX835" s="203"/>
      <c r="ODY835" s="203"/>
      <c r="ODZ835" s="203"/>
      <c r="OEA835" s="203"/>
      <c r="OEB835" s="203"/>
      <c r="OEC835" s="203"/>
      <c r="OED835" s="203"/>
      <c r="OEE835" s="203"/>
      <c r="OEF835" s="203"/>
      <c r="OEG835" s="203"/>
      <c r="OEH835" s="203"/>
      <c r="OEI835" s="203"/>
      <c r="OEJ835" s="203"/>
      <c r="OEK835" s="203"/>
      <c r="OEL835" s="203"/>
      <c r="OEM835" s="203"/>
      <c r="OEN835" s="203"/>
      <c r="OEO835" s="203"/>
      <c r="OEP835" s="203"/>
      <c r="OEQ835" s="203"/>
      <c r="OER835" s="203"/>
      <c r="OES835" s="203"/>
      <c r="OET835" s="203"/>
      <c r="OEU835" s="203"/>
      <c r="OEV835" s="203"/>
      <c r="OEW835" s="203"/>
      <c r="OEX835" s="203"/>
      <c r="OEY835" s="203"/>
      <c r="OEZ835" s="203"/>
      <c r="OFA835" s="203"/>
      <c r="OFB835" s="203"/>
      <c r="OFC835" s="203"/>
      <c r="OFD835" s="203"/>
      <c r="OFE835" s="203"/>
      <c r="OFF835" s="203"/>
      <c r="OFG835" s="203"/>
      <c r="OFH835" s="203"/>
      <c r="OFI835" s="203"/>
      <c r="OFJ835" s="203"/>
      <c r="OFK835" s="203"/>
      <c r="OFL835" s="203"/>
      <c r="OFM835" s="203"/>
      <c r="OFN835" s="203"/>
      <c r="OFO835" s="203"/>
      <c r="OFP835" s="203"/>
      <c r="OFQ835" s="203"/>
      <c r="OFR835" s="203"/>
      <c r="OFS835" s="203"/>
      <c r="OFT835" s="203"/>
      <c r="OFU835" s="203"/>
      <c r="OFV835" s="203"/>
      <c r="OFW835" s="203"/>
      <c r="OFX835" s="203"/>
      <c r="OFY835" s="203"/>
      <c r="OFZ835" s="203"/>
      <c r="OGA835" s="203"/>
      <c r="OGB835" s="203"/>
      <c r="OGC835" s="203"/>
      <c r="OGD835" s="203"/>
      <c r="OGE835" s="203"/>
      <c r="OGF835" s="203"/>
      <c r="OGG835" s="203"/>
      <c r="OGH835" s="203"/>
      <c r="OGI835" s="203"/>
      <c r="OGJ835" s="203"/>
      <c r="OGK835" s="203"/>
      <c r="OGL835" s="203"/>
      <c r="OGM835" s="203"/>
      <c r="OGN835" s="203"/>
      <c r="OGO835" s="203"/>
      <c r="OGP835" s="203"/>
      <c r="OGQ835" s="203"/>
      <c r="OGR835" s="203"/>
      <c r="OGS835" s="203"/>
      <c r="OGT835" s="203"/>
      <c r="OGU835" s="203"/>
      <c r="OGV835" s="203"/>
      <c r="OGW835" s="203"/>
      <c r="OGX835" s="203"/>
      <c r="OGY835" s="203"/>
      <c r="OGZ835" s="203"/>
      <c r="OHA835" s="203"/>
      <c r="OHB835" s="203"/>
      <c r="OHC835" s="203"/>
      <c r="OHD835" s="203"/>
      <c r="OHE835" s="203"/>
      <c r="OHF835" s="203"/>
      <c r="OHG835" s="203"/>
      <c r="OHH835" s="203"/>
      <c r="OHI835" s="203"/>
      <c r="OHJ835" s="203"/>
      <c r="OHK835" s="203"/>
      <c r="OHL835" s="203"/>
      <c r="OHM835" s="203"/>
      <c r="OHN835" s="203"/>
      <c r="OHO835" s="203"/>
      <c r="OHP835" s="203"/>
      <c r="OHQ835" s="203"/>
      <c r="OHR835" s="203"/>
      <c r="OHS835" s="203"/>
      <c r="OHT835" s="203"/>
      <c r="OHU835" s="203"/>
      <c r="OHV835" s="203"/>
      <c r="OHW835" s="203"/>
      <c r="OHX835" s="203"/>
      <c r="OHY835" s="203"/>
      <c r="OHZ835" s="203"/>
      <c r="OIA835" s="203"/>
      <c r="OIB835" s="203"/>
      <c r="OIC835" s="203"/>
      <c r="OID835" s="203"/>
      <c r="OIE835" s="203"/>
      <c r="OIF835" s="203"/>
      <c r="OIG835" s="203"/>
      <c r="OIH835" s="203"/>
      <c r="OII835" s="203"/>
      <c r="OIJ835" s="203"/>
      <c r="OIK835" s="203"/>
      <c r="OIL835" s="203"/>
      <c r="OIM835" s="203"/>
      <c r="OIN835" s="203"/>
      <c r="OIO835" s="203"/>
      <c r="OIP835" s="203"/>
      <c r="OIQ835" s="203"/>
      <c r="OIR835" s="203"/>
      <c r="OIS835" s="203"/>
      <c r="OIT835" s="203"/>
      <c r="OIU835" s="203"/>
      <c r="OIV835" s="203"/>
      <c r="OIW835" s="203"/>
      <c r="OIX835" s="203"/>
      <c r="OIY835" s="203"/>
      <c r="OIZ835" s="203"/>
      <c r="OJA835" s="203"/>
      <c r="OJB835" s="203"/>
      <c r="OJC835" s="203"/>
      <c r="OJD835" s="203"/>
      <c r="OJE835" s="203"/>
      <c r="OJF835" s="203"/>
      <c r="OJG835" s="203"/>
      <c r="OJH835" s="203"/>
      <c r="OJI835" s="203"/>
      <c r="OJJ835" s="203"/>
      <c r="OJK835" s="203"/>
      <c r="OJL835" s="203"/>
      <c r="OJM835" s="203"/>
      <c r="OJN835" s="203"/>
      <c r="OJO835" s="203"/>
      <c r="OJP835" s="203"/>
      <c r="OJQ835" s="203"/>
      <c r="OJR835" s="203"/>
      <c r="OJS835" s="203"/>
      <c r="OJT835" s="203"/>
      <c r="OJU835" s="203"/>
      <c r="OJV835" s="203"/>
      <c r="OJW835" s="203"/>
      <c r="OJX835" s="203"/>
      <c r="OJY835" s="203"/>
      <c r="OJZ835" s="203"/>
      <c r="OKA835" s="203"/>
      <c r="OKB835" s="203"/>
      <c r="OKC835" s="203"/>
      <c r="OKD835" s="203"/>
      <c r="OKE835" s="203"/>
      <c r="OKF835" s="203"/>
      <c r="OKG835" s="203"/>
      <c r="OKH835" s="203"/>
      <c r="OKI835" s="203"/>
      <c r="OKJ835" s="203"/>
      <c r="OKK835" s="203"/>
      <c r="OKL835" s="203"/>
      <c r="OKM835" s="203"/>
      <c r="OKN835" s="203"/>
      <c r="OKO835" s="203"/>
      <c r="OKP835" s="203"/>
      <c r="OKQ835" s="203"/>
      <c r="OKR835" s="203"/>
      <c r="OKS835" s="203"/>
      <c r="OKT835" s="203"/>
      <c r="OKU835" s="203"/>
      <c r="OKV835" s="203"/>
      <c r="OKW835" s="203"/>
      <c r="OKX835" s="203"/>
      <c r="OKY835" s="203"/>
      <c r="OKZ835" s="203"/>
      <c r="OLA835" s="203"/>
      <c r="OLB835" s="203"/>
      <c r="OLC835" s="203"/>
      <c r="OLD835" s="203"/>
      <c r="OLE835" s="203"/>
      <c r="OLF835" s="203"/>
      <c r="OLG835" s="203"/>
      <c r="OLH835" s="203"/>
      <c r="OLI835" s="203"/>
      <c r="OLJ835" s="203"/>
      <c r="OLK835" s="203"/>
      <c r="OLL835" s="203"/>
      <c r="OLM835" s="203"/>
      <c r="OLN835" s="203"/>
      <c r="OLO835" s="203"/>
      <c r="OLP835" s="203"/>
      <c r="OLQ835" s="203"/>
      <c r="OLR835" s="203"/>
      <c r="OLS835" s="203"/>
      <c r="OLT835" s="203"/>
      <c r="OLU835" s="203"/>
      <c r="OLV835" s="203"/>
      <c r="OLW835" s="203"/>
      <c r="OLX835" s="203"/>
      <c r="OLY835" s="203"/>
      <c r="OLZ835" s="203"/>
      <c r="OMA835" s="203"/>
      <c r="OMB835" s="203"/>
      <c r="OMC835" s="203"/>
      <c r="OMD835" s="203"/>
      <c r="OME835" s="203"/>
      <c r="OMF835" s="203"/>
      <c r="OMG835" s="203"/>
      <c r="OMH835" s="203"/>
      <c r="OMI835" s="203"/>
      <c r="OMJ835" s="203"/>
      <c r="OMK835" s="203"/>
      <c r="OML835" s="203"/>
      <c r="OMM835" s="203"/>
      <c r="OMN835" s="203"/>
      <c r="OMO835" s="203"/>
      <c r="OMP835" s="203"/>
      <c r="OMQ835" s="203"/>
      <c r="OMR835" s="203"/>
      <c r="OMS835" s="203"/>
      <c r="OMT835" s="203"/>
      <c r="OMU835" s="203"/>
      <c r="OMV835" s="203"/>
      <c r="OMW835" s="203"/>
      <c r="OMX835" s="203"/>
      <c r="OMY835" s="203"/>
      <c r="OMZ835" s="203"/>
      <c r="ONA835" s="203"/>
      <c r="ONB835" s="203"/>
      <c r="ONC835" s="203"/>
      <c r="OND835" s="203"/>
      <c r="ONE835" s="203"/>
      <c r="ONF835" s="203"/>
      <c r="ONG835" s="203"/>
      <c r="ONH835" s="203"/>
      <c r="ONI835" s="203"/>
      <c r="ONJ835" s="203"/>
      <c r="ONK835" s="203"/>
      <c r="ONL835" s="203"/>
      <c r="ONM835" s="203"/>
      <c r="ONN835" s="203"/>
      <c r="ONO835" s="203"/>
      <c r="ONP835" s="203"/>
      <c r="ONQ835" s="203"/>
      <c r="ONR835" s="203"/>
      <c r="ONS835" s="203"/>
      <c r="ONT835" s="203"/>
      <c r="ONU835" s="203"/>
      <c r="ONV835" s="203"/>
      <c r="ONW835" s="203"/>
      <c r="ONX835" s="203"/>
      <c r="ONY835" s="203"/>
      <c r="ONZ835" s="203"/>
      <c r="OOA835" s="203"/>
      <c r="OOB835" s="203"/>
      <c r="OOC835" s="203"/>
      <c r="OOD835" s="203"/>
      <c r="OOE835" s="203"/>
      <c r="OOF835" s="203"/>
      <c r="OOG835" s="203"/>
      <c r="OOH835" s="203"/>
      <c r="OOI835" s="203"/>
      <c r="OOJ835" s="203"/>
      <c r="OOK835" s="203"/>
      <c r="OOL835" s="203"/>
      <c r="OOM835" s="203"/>
      <c r="OON835" s="203"/>
      <c r="OOO835" s="203"/>
      <c r="OOP835" s="203"/>
      <c r="OOQ835" s="203"/>
      <c r="OOR835" s="203"/>
      <c r="OOS835" s="203"/>
      <c r="OOT835" s="203"/>
      <c r="OOU835" s="203"/>
      <c r="OOV835" s="203"/>
      <c r="OOW835" s="203"/>
      <c r="OOX835" s="203"/>
      <c r="OOY835" s="203"/>
      <c r="OOZ835" s="203"/>
      <c r="OPA835" s="203"/>
      <c r="OPB835" s="203"/>
      <c r="OPC835" s="203"/>
      <c r="OPD835" s="203"/>
      <c r="OPE835" s="203"/>
      <c r="OPF835" s="203"/>
      <c r="OPG835" s="203"/>
      <c r="OPH835" s="203"/>
      <c r="OPI835" s="203"/>
      <c r="OPJ835" s="203"/>
      <c r="OPK835" s="203"/>
      <c r="OPL835" s="203"/>
      <c r="OPM835" s="203"/>
      <c r="OPN835" s="203"/>
      <c r="OPO835" s="203"/>
      <c r="OPP835" s="203"/>
      <c r="OPQ835" s="203"/>
      <c r="OPR835" s="203"/>
      <c r="OPS835" s="203"/>
      <c r="OPT835" s="203"/>
      <c r="OPU835" s="203"/>
      <c r="OPV835" s="203"/>
      <c r="OPW835" s="203"/>
      <c r="OPX835" s="203"/>
      <c r="OPY835" s="203"/>
      <c r="OPZ835" s="203"/>
      <c r="OQA835" s="203"/>
      <c r="OQB835" s="203"/>
      <c r="OQC835" s="203"/>
      <c r="OQD835" s="203"/>
      <c r="OQE835" s="203"/>
      <c r="OQF835" s="203"/>
      <c r="OQG835" s="203"/>
      <c r="OQH835" s="203"/>
      <c r="OQI835" s="203"/>
      <c r="OQJ835" s="203"/>
      <c r="OQK835" s="203"/>
      <c r="OQL835" s="203"/>
      <c r="OQM835" s="203"/>
      <c r="OQN835" s="203"/>
      <c r="OQO835" s="203"/>
      <c r="OQP835" s="203"/>
      <c r="OQQ835" s="203"/>
      <c r="OQR835" s="203"/>
      <c r="OQS835" s="203"/>
      <c r="OQT835" s="203"/>
      <c r="OQU835" s="203"/>
      <c r="OQV835" s="203"/>
      <c r="OQW835" s="203"/>
      <c r="OQX835" s="203"/>
      <c r="OQY835" s="203"/>
      <c r="OQZ835" s="203"/>
      <c r="ORA835" s="203"/>
      <c r="ORB835" s="203"/>
      <c r="ORC835" s="203"/>
      <c r="ORD835" s="203"/>
      <c r="ORE835" s="203"/>
      <c r="ORF835" s="203"/>
      <c r="ORG835" s="203"/>
      <c r="ORH835" s="203"/>
      <c r="ORI835" s="203"/>
      <c r="ORJ835" s="203"/>
      <c r="ORK835" s="203"/>
      <c r="ORL835" s="203"/>
      <c r="ORM835" s="203"/>
      <c r="ORN835" s="203"/>
      <c r="ORO835" s="203"/>
      <c r="ORP835" s="203"/>
      <c r="ORQ835" s="203"/>
      <c r="ORR835" s="203"/>
      <c r="ORS835" s="203"/>
      <c r="ORT835" s="203"/>
      <c r="ORU835" s="203"/>
      <c r="ORV835" s="203"/>
      <c r="ORW835" s="203"/>
      <c r="ORX835" s="203"/>
      <c r="ORY835" s="203"/>
      <c r="ORZ835" s="203"/>
      <c r="OSA835" s="203"/>
      <c r="OSB835" s="203"/>
      <c r="OSC835" s="203"/>
      <c r="OSD835" s="203"/>
      <c r="OSE835" s="203"/>
      <c r="OSF835" s="203"/>
      <c r="OSG835" s="203"/>
      <c r="OSH835" s="203"/>
      <c r="OSI835" s="203"/>
      <c r="OSJ835" s="203"/>
      <c r="OSK835" s="203"/>
      <c r="OSL835" s="203"/>
      <c r="OSM835" s="203"/>
      <c r="OSN835" s="203"/>
      <c r="OSO835" s="203"/>
      <c r="OSP835" s="203"/>
      <c r="OSQ835" s="203"/>
      <c r="OSR835" s="203"/>
      <c r="OSS835" s="203"/>
      <c r="OST835" s="203"/>
      <c r="OSU835" s="203"/>
      <c r="OSV835" s="203"/>
      <c r="OSW835" s="203"/>
      <c r="OSX835" s="203"/>
      <c r="OSY835" s="203"/>
      <c r="OSZ835" s="203"/>
      <c r="OTA835" s="203"/>
      <c r="OTB835" s="203"/>
      <c r="OTC835" s="203"/>
      <c r="OTD835" s="203"/>
      <c r="OTE835" s="203"/>
      <c r="OTF835" s="203"/>
      <c r="OTG835" s="203"/>
      <c r="OTH835" s="203"/>
      <c r="OTI835" s="203"/>
      <c r="OTJ835" s="203"/>
      <c r="OTK835" s="203"/>
      <c r="OTL835" s="203"/>
      <c r="OTM835" s="203"/>
      <c r="OTN835" s="203"/>
      <c r="OTO835" s="203"/>
      <c r="OTP835" s="203"/>
      <c r="OTQ835" s="203"/>
      <c r="OTR835" s="203"/>
      <c r="OTS835" s="203"/>
      <c r="OTT835" s="203"/>
      <c r="OTU835" s="203"/>
      <c r="OTV835" s="203"/>
      <c r="OTW835" s="203"/>
      <c r="OTX835" s="203"/>
      <c r="OTY835" s="203"/>
      <c r="OTZ835" s="203"/>
      <c r="OUA835" s="203"/>
      <c r="OUB835" s="203"/>
      <c r="OUC835" s="203"/>
      <c r="OUD835" s="203"/>
      <c r="OUE835" s="203"/>
      <c r="OUF835" s="203"/>
      <c r="OUG835" s="203"/>
      <c r="OUH835" s="203"/>
      <c r="OUI835" s="203"/>
      <c r="OUJ835" s="203"/>
      <c r="OUK835" s="203"/>
      <c r="OUL835" s="203"/>
      <c r="OUM835" s="203"/>
      <c r="OUN835" s="203"/>
      <c r="OUO835" s="203"/>
      <c r="OUP835" s="203"/>
      <c r="OUQ835" s="203"/>
      <c r="OUR835" s="203"/>
      <c r="OUS835" s="203"/>
      <c r="OUT835" s="203"/>
      <c r="OUU835" s="203"/>
      <c r="OUV835" s="203"/>
      <c r="OUW835" s="203"/>
      <c r="OUX835" s="203"/>
      <c r="OUY835" s="203"/>
      <c r="OUZ835" s="203"/>
      <c r="OVA835" s="203"/>
      <c r="OVB835" s="203"/>
      <c r="OVC835" s="203"/>
      <c r="OVD835" s="203"/>
      <c r="OVE835" s="203"/>
      <c r="OVF835" s="203"/>
      <c r="OVG835" s="203"/>
      <c r="OVH835" s="203"/>
      <c r="OVI835" s="203"/>
      <c r="OVJ835" s="203"/>
      <c r="OVK835" s="203"/>
      <c r="OVL835" s="203"/>
      <c r="OVM835" s="203"/>
      <c r="OVN835" s="203"/>
      <c r="OVO835" s="203"/>
      <c r="OVP835" s="203"/>
      <c r="OVQ835" s="203"/>
      <c r="OVR835" s="203"/>
      <c r="OVS835" s="203"/>
      <c r="OVT835" s="203"/>
      <c r="OVU835" s="203"/>
      <c r="OVV835" s="203"/>
      <c r="OVW835" s="203"/>
      <c r="OVX835" s="203"/>
      <c r="OVY835" s="203"/>
      <c r="OVZ835" s="203"/>
      <c r="OWA835" s="203"/>
      <c r="OWB835" s="203"/>
      <c r="OWC835" s="203"/>
      <c r="OWD835" s="203"/>
      <c r="OWE835" s="203"/>
      <c r="OWF835" s="203"/>
      <c r="OWG835" s="203"/>
      <c r="OWH835" s="203"/>
      <c r="OWI835" s="203"/>
      <c r="OWJ835" s="203"/>
      <c r="OWK835" s="203"/>
      <c r="OWL835" s="203"/>
      <c r="OWM835" s="203"/>
      <c r="OWN835" s="203"/>
      <c r="OWO835" s="203"/>
      <c r="OWP835" s="203"/>
      <c r="OWQ835" s="203"/>
      <c r="OWR835" s="203"/>
      <c r="OWS835" s="203"/>
      <c r="OWT835" s="203"/>
      <c r="OWU835" s="203"/>
      <c r="OWV835" s="203"/>
      <c r="OWW835" s="203"/>
      <c r="OWX835" s="203"/>
      <c r="OWY835" s="203"/>
      <c r="OWZ835" s="203"/>
      <c r="OXA835" s="203"/>
      <c r="OXB835" s="203"/>
      <c r="OXC835" s="203"/>
      <c r="OXD835" s="203"/>
      <c r="OXE835" s="203"/>
      <c r="OXF835" s="203"/>
      <c r="OXG835" s="203"/>
      <c r="OXH835" s="203"/>
      <c r="OXI835" s="203"/>
      <c r="OXJ835" s="203"/>
      <c r="OXK835" s="203"/>
      <c r="OXL835" s="203"/>
      <c r="OXM835" s="203"/>
      <c r="OXN835" s="203"/>
      <c r="OXO835" s="203"/>
      <c r="OXP835" s="203"/>
      <c r="OXQ835" s="203"/>
      <c r="OXR835" s="203"/>
      <c r="OXS835" s="203"/>
      <c r="OXT835" s="203"/>
      <c r="OXU835" s="203"/>
      <c r="OXV835" s="203"/>
      <c r="OXW835" s="203"/>
      <c r="OXX835" s="203"/>
      <c r="OXY835" s="203"/>
      <c r="OXZ835" s="203"/>
      <c r="OYA835" s="203"/>
      <c r="OYB835" s="203"/>
      <c r="OYC835" s="203"/>
      <c r="OYD835" s="203"/>
      <c r="OYE835" s="203"/>
      <c r="OYF835" s="203"/>
      <c r="OYG835" s="203"/>
      <c r="OYH835" s="203"/>
      <c r="OYI835" s="203"/>
      <c r="OYJ835" s="203"/>
      <c r="OYK835" s="203"/>
      <c r="OYL835" s="203"/>
      <c r="OYM835" s="203"/>
      <c r="OYN835" s="203"/>
      <c r="OYO835" s="203"/>
      <c r="OYP835" s="203"/>
      <c r="OYQ835" s="203"/>
      <c r="OYR835" s="203"/>
      <c r="OYS835" s="203"/>
      <c r="OYT835" s="203"/>
      <c r="OYU835" s="203"/>
      <c r="OYV835" s="203"/>
      <c r="OYW835" s="203"/>
      <c r="OYX835" s="203"/>
      <c r="OYY835" s="203"/>
      <c r="OYZ835" s="203"/>
      <c r="OZA835" s="203"/>
      <c r="OZB835" s="203"/>
      <c r="OZC835" s="203"/>
      <c r="OZD835" s="203"/>
      <c r="OZE835" s="203"/>
      <c r="OZF835" s="203"/>
      <c r="OZG835" s="203"/>
      <c r="OZH835" s="203"/>
      <c r="OZI835" s="203"/>
      <c r="OZJ835" s="203"/>
      <c r="OZK835" s="203"/>
      <c r="OZL835" s="203"/>
      <c r="OZM835" s="203"/>
      <c r="OZN835" s="203"/>
      <c r="OZO835" s="203"/>
      <c r="OZP835" s="203"/>
      <c r="OZQ835" s="203"/>
      <c r="OZR835" s="203"/>
      <c r="OZS835" s="203"/>
      <c r="OZT835" s="203"/>
      <c r="OZU835" s="203"/>
      <c r="OZV835" s="203"/>
      <c r="OZW835" s="203"/>
      <c r="OZX835" s="203"/>
      <c r="OZY835" s="203"/>
      <c r="OZZ835" s="203"/>
      <c r="PAA835" s="203"/>
      <c r="PAB835" s="203"/>
      <c r="PAC835" s="203"/>
      <c r="PAD835" s="203"/>
      <c r="PAE835" s="203"/>
      <c r="PAF835" s="203"/>
      <c r="PAG835" s="203"/>
      <c r="PAH835" s="203"/>
      <c r="PAI835" s="203"/>
      <c r="PAJ835" s="203"/>
      <c r="PAK835" s="203"/>
      <c r="PAL835" s="203"/>
      <c r="PAM835" s="203"/>
      <c r="PAN835" s="203"/>
      <c r="PAO835" s="203"/>
      <c r="PAP835" s="203"/>
      <c r="PAQ835" s="203"/>
      <c r="PAR835" s="203"/>
      <c r="PAS835" s="203"/>
      <c r="PAT835" s="203"/>
      <c r="PAU835" s="203"/>
      <c r="PAV835" s="203"/>
      <c r="PAW835" s="203"/>
      <c r="PAX835" s="203"/>
      <c r="PAY835" s="203"/>
      <c r="PAZ835" s="203"/>
      <c r="PBA835" s="203"/>
      <c r="PBB835" s="203"/>
      <c r="PBC835" s="203"/>
      <c r="PBD835" s="203"/>
      <c r="PBE835" s="203"/>
      <c r="PBF835" s="203"/>
      <c r="PBG835" s="203"/>
      <c r="PBH835" s="203"/>
      <c r="PBI835" s="203"/>
      <c r="PBJ835" s="203"/>
      <c r="PBK835" s="203"/>
      <c r="PBL835" s="203"/>
      <c r="PBM835" s="203"/>
      <c r="PBN835" s="203"/>
      <c r="PBO835" s="203"/>
      <c r="PBP835" s="203"/>
      <c r="PBQ835" s="203"/>
      <c r="PBR835" s="203"/>
      <c r="PBS835" s="203"/>
      <c r="PBT835" s="203"/>
      <c r="PBU835" s="203"/>
      <c r="PBV835" s="203"/>
      <c r="PBW835" s="203"/>
      <c r="PBX835" s="203"/>
      <c r="PBY835" s="203"/>
      <c r="PBZ835" s="203"/>
      <c r="PCA835" s="203"/>
      <c r="PCB835" s="203"/>
      <c r="PCC835" s="203"/>
      <c r="PCD835" s="203"/>
      <c r="PCE835" s="203"/>
      <c r="PCF835" s="203"/>
      <c r="PCG835" s="203"/>
      <c r="PCH835" s="203"/>
      <c r="PCI835" s="203"/>
      <c r="PCJ835" s="203"/>
      <c r="PCK835" s="203"/>
      <c r="PCL835" s="203"/>
      <c r="PCM835" s="203"/>
      <c r="PCN835" s="203"/>
      <c r="PCO835" s="203"/>
      <c r="PCP835" s="203"/>
      <c r="PCQ835" s="203"/>
      <c r="PCR835" s="203"/>
      <c r="PCS835" s="203"/>
      <c r="PCT835" s="203"/>
      <c r="PCU835" s="203"/>
      <c r="PCV835" s="203"/>
      <c r="PCW835" s="203"/>
      <c r="PCX835" s="203"/>
      <c r="PCY835" s="203"/>
      <c r="PCZ835" s="203"/>
      <c r="PDA835" s="203"/>
      <c r="PDB835" s="203"/>
      <c r="PDC835" s="203"/>
      <c r="PDD835" s="203"/>
      <c r="PDE835" s="203"/>
      <c r="PDF835" s="203"/>
      <c r="PDG835" s="203"/>
      <c r="PDH835" s="203"/>
      <c r="PDI835" s="203"/>
      <c r="PDJ835" s="203"/>
      <c r="PDK835" s="203"/>
      <c r="PDL835" s="203"/>
      <c r="PDM835" s="203"/>
      <c r="PDN835" s="203"/>
      <c r="PDO835" s="203"/>
      <c r="PDP835" s="203"/>
      <c r="PDQ835" s="203"/>
      <c r="PDR835" s="203"/>
      <c r="PDS835" s="203"/>
      <c r="PDT835" s="203"/>
      <c r="PDU835" s="203"/>
      <c r="PDV835" s="203"/>
      <c r="PDW835" s="203"/>
      <c r="PDX835" s="203"/>
      <c r="PDY835" s="203"/>
      <c r="PDZ835" s="203"/>
      <c r="PEA835" s="203"/>
      <c r="PEB835" s="203"/>
      <c r="PEC835" s="203"/>
      <c r="PED835" s="203"/>
      <c r="PEE835" s="203"/>
      <c r="PEF835" s="203"/>
      <c r="PEG835" s="203"/>
      <c r="PEH835" s="203"/>
      <c r="PEI835" s="203"/>
      <c r="PEJ835" s="203"/>
      <c r="PEK835" s="203"/>
      <c r="PEL835" s="203"/>
      <c r="PEM835" s="203"/>
      <c r="PEN835" s="203"/>
      <c r="PEO835" s="203"/>
      <c r="PEP835" s="203"/>
      <c r="PEQ835" s="203"/>
      <c r="PER835" s="203"/>
      <c r="PES835" s="203"/>
      <c r="PET835" s="203"/>
      <c r="PEU835" s="203"/>
      <c r="PEV835" s="203"/>
      <c r="PEW835" s="203"/>
      <c r="PEX835" s="203"/>
      <c r="PEY835" s="203"/>
      <c r="PEZ835" s="203"/>
      <c r="PFA835" s="203"/>
      <c r="PFB835" s="203"/>
      <c r="PFC835" s="203"/>
      <c r="PFD835" s="203"/>
      <c r="PFE835" s="203"/>
      <c r="PFF835" s="203"/>
      <c r="PFG835" s="203"/>
      <c r="PFH835" s="203"/>
      <c r="PFI835" s="203"/>
      <c r="PFJ835" s="203"/>
      <c r="PFK835" s="203"/>
      <c r="PFL835" s="203"/>
      <c r="PFM835" s="203"/>
      <c r="PFN835" s="203"/>
      <c r="PFO835" s="203"/>
      <c r="PFP835" s="203"/>
      <c r="PFQ835" s="203"/>
      <c r="PFR835" s="203"/>
      <c r="PFS835" s="203"/>
      <c r="PFT835" s="203"/>
      <c r="PFU835" s="203"/>
      <c r="PFV835" s="203"/>
      <c r="PFW835" s="203"/>
      <c r="PFX835" s="203"/>
      <c r="PFY835" s="203"/>
      <c r="PFZ835" s="203"/>
      <c r="PGA835" s="203"/>
      <c r="PGB835" s="203"/>
      <c r="PGC835" s="203"/>
      <c r="PGD835" s="203"/>
      <c r="PGE835" s="203"/>
      <c r="PGF835" s="203"/>
      <c r="PGG835" s="203"/>
      <c r="PGH835" s="203"/>
      <c r="PGI835" s="203"/>
      <c r="PGJ835" s="203"/>
      <c r="PGK835" s="203"/>
      <c r="PGL835" s="203"/>
      <c r="PGM835" s="203"/>
      <c r="PGN835" s="203"/>
      <c r="PGO835" s="203"/>
      <c r="PGP835" s="203"/>
      <c r="PGQ835" s="203"/>
      <c r="PGR835" s="203"/>
      <c r="PGS835" s="203"/>
      <c r="PGT835" s="203"/>
      <c r="PGU835" s="203"/>
      <c r="PGV835" s="203"/>
      <c r="PGW835" s="203"/>
      <c r="PGX835" s="203"/>
      <c r="PGY835" s="203"/>
      <c r="PGZ835" s="203"/>
      <c r="PHA835" s="203"/>
      <c r="PHB835" s="203"/>
      <c r="PHC835" s="203"/>
      <c r="PHD835" s="203"/>
      <c r="PHE835" s="203"/>
      <c r="PHF835" s="203"/>
      <c r="PHG835" s="203"/>
      <c r="PHH835" s="203"/>
      <c r="PHI835" s="203"/>
      <c r="PHJ835" s="203"/>
      <c r="PHK835" s="203"/>
      <c r="PHL835" s="203"/>
      <c r="PHM835" s="203"/>
      <c r="PHN835" s="203"/>
      <c r="PHO835" s="203"/>
      <c r="PHP835" s="203"/>
      <c r="PHQ835" s="203"/>
      <c r="PHR835" s="203"/>
      <c r="PHS835" s="203"/>
      <c r="PHT835" s="203"/>
      <c r="PHU835" s="203"/>
      <c r="PHV835" s="203"/>
      <c r="PHW835" s="203"/>
      <c r="PHX835" s="203"/>
      <c r="PHY835" s="203"/>
      <c r="PHZ835" s="203"/>
      <c r="PIA835" s="203"/>
      <c r="PIB835" s="203"/>
      <c r="PIC835" s="203"/>
      <c r="PID835" s="203"/>
      <c r="PIE835" s="203"/>
      <c r="PIF835" s="203"/>
      <c r="PIG835" s="203"/>
      <c r="PIH835" s="203"/>
      <c r="PII835" s="203"/>
      <c r="PIJ835" s="203"/>
      <c r="PIK835" s="203"/>
      <c r="PIL835" s="203"/>
      <c r="PIM835" s="203"/>
      <c r="PIN835" s="203"/>
      <c r="PIO835" s="203"/>
      <c r="PIP835" s="203"/>
      <c r="PIQ835" s="203"/>
      <c r="PIR835" s="203"/>
      <c r="PIS835" s="203"/>
      <c r="PIT835" s="203"/>
      <c r="PIU835" s="203"/>
      <c r="PIV835" s="203"/>
      <c r="PIW835" s="203"/>
      <c r="PIX835" s="203"/>
      <c r="PIY835" s="203"/>
      <c r="PIZ835" s="203"/>
      <c r="PJA835" s="203"/>
      <c r="PJB835" s="203"/>
      <c r="PJC835" s="203"/>
      <c r="PJD835" s="203"/>
      <c r="PJE835" s="203"/>
      <c r="PJF835" s="203"/>
      <c r="PJG835" s="203"/>
      <c r="PJH835" s="203"/>
      <c r="PJI835" s="203"/>
      <c r="PJJ835" s="203"/>
      <c r="PJK835" s="203"/>
      <c r="PJL835" s="203"/>
      <c r="PJM835" s="203"/>
      <c r="PJN835" s="203"/>
      <c r="PJO835" s="203"/>
      <c r="PJP835" s="203"/>
      <c r="PJQ835" s="203"/>
      <c r="PJR835" s="203"/>
      <c r="PJS835" s="203"/>
      <c r="PJT835" s="203"/>
      <c r="PJU835" s="203"/>
      <c r="PJV835" s="203"/>
      <c r="PJW835" s="203"/>
      <c r="PJX835" s="203"/>
      <c r="PJY835" s="203"/>
      <c r="PJZ835" s="203"/>
      <c r="PKA835" s="203"/>
      <c r="PKB835" s="203"/>
      <c r="PKC835" s="203"/>
      <c r="PKD835" s="203"/>
      <c r="PKE835" s="203"/>
      <c r="PKF835" s="203"/>
      <c r="PKG835" s="203"/>
      <c r="PKH835" s="203"/>
      <c r="PKI835" s="203"/>
      <c r="PKJ835" s="203"/>
      <c r="PKK835" s="203"/>
      <c r="PKL835" s="203"/>
      <c r="PKM835" s="203"/>
      <c r="PKN835" s="203"/>
      <c r="PKO835" s="203"/>
      <c r="PKP835" s="203"/>
      <c r="PKQ835" s="203"/>
      <c r="PKR835" s="203"/>
      <c r="PKS835" s="203"/>
      <c r="PKT835" s="203"/>
      <c r="PKU835" s="203"/>
      <c r="PKV835" s="203"/>
      <c r="PKW835" s="203"/>
      <c r="PKX835" s="203"/>
      <c r="PKY835" s="203"/>
      <c r="PKZ835" s="203"/>
      <c r="PLA835" s="203"/>
      <c r="PLB835" s="203"/>
      <c r="PLC835" s="203"/>
      <c r="PLD835" s="203"/>
      <c r="PLE835" s="203"/>
      <c r="PLF835" s="203"/>
      <c r="PLG835" s="203"/>
      <c r="PLH835" s="203"/>
      <c r="PLI835" s="203"/>
      <c r="PLJ835" s="203"/>
      <c r="PLK835" s="203"/>
      <c r="PLL835" s="203"/>
      <c r="PLM835" s="203"/>
      <c r="PLN835" s="203"/>
      <c r="PLO835" s="203"/>
      <c r="PLP835" s="203"/>
      <c r="PLQ835" s="203"/>
      <c r="PLR835" s="203"/>
      <c r="PLS835" s="203"/>
      <c r="PLT835" s="203"/>
      <c r="PLU835" s="203"/>
      <c r="PLV835" s="203"/>
      <c r="PLW835" s="203"/>
      <c r="PLX835" s="203"/>
      <c r="PLY835" s="203"/>
      <c r="PLZ835" s="203"/>
      <c r="PMA835" s="203"/>
      <c r="PMB835" s="203"/>
      <c r="PMC835" s="203"/>
      <c r="PMD835" s="203"/>
      <c r="PME835" s="203"/>
      <c r="PMF835" s="203"/>
      <c r="PMG835" s="203"/>
      <c r="PMH835" s="203"/>
      <c r="PMI835" s="203"/>
      <c r="PMJ835" s="203"/>
      <c r="PMK835" s="203"/>
      <c r="PML835" s="203"/>
      <c r="PMM835" s="203"/>
      <c r="PMN835" s="203"/>
      <c r="PMO835" s="203"/>
      <c r="PMP835" s="203"/>
      <c r="PMQ835" s="203"/>
      <c r="PMR835" s="203"/>
      <c r="PMS835" s="203"/>
      <c r="PMT835" s="203"/>
      <c r="PMU835" s="203"/>
      <c r="PMV835" s="203"/>
      <c r="PMW835" s="203"/>
      <c r="PMX835" s="203"/>
      <c r="PMY835" s="203"/>
      <c r="PMZ835" s="203"/>
      <c r="PNA835" s="203"/>
      <c r="PNB835" s="203"/>
      <c r="PNC835" s="203"/>
      <c r="PND835" s="203"/>
      <c r="PNE835" s="203"/>
      <c r="PNF835" s="203"/>
      <c r="PNG835" s="203"/>
      <c r="PNH835" s="203"/>
      <c r="PNI835" s="203"/>
      <c r="PNJ835" s="203"/>
      <c r="PNK835" s="203"/>
      <c r="PNL835" s="203"/>
      <c r="PNM835" s="203"/>
      <c r="PNN835" s="203"/>
      <c r="PNO835" s="203"/>
      <c r="PNP835" s="203"/>
      <c r="PNQ835" s="203"/>
      <c r="PNR835" s="203"/>
      <c r="PNS835" s="203"/>
      <c r="PNT835" s="203"/>
      <c r="PNU835" s="203"/>
      <c r="PNV835" s="203"/>
      <c r="PNW835" s="203"/>
      <c r="PNX835" s="203"/>
      <c r="PNY835" s="203"/>
      <c r="PNZ835" s="203"/>
      <c r="POA835" s="203"/>
      <c r="POB835" s="203"/>
      <c r="POC835" s="203"/>
      <c r="POD835" s="203"/>
      <c r="POE835" s="203"/>
      <c r="POF835" s="203"/>
      <c r="POG835" s="203"/>
      <c r="POH835" s="203"/>
      <c r="POI835" s="203"/>
      <c r="POJ835" s="203"/>
      <c r="POK835" s="203"/>
      <c r="POL835" s="203"/>
      <c r="POM835" s="203"/>
      <c r="PON835" s="203"/>
      <c r="POO835" s="203"/>
      <c r="POP835" s="203"/>
      <c r="POQ835" s="203"/>
      <c r="POR835" s="203"/>
      <c r="POS835" s="203"/>
      <c r="POT835" s="203"/>
      <c r="POU835" s="203"/>
      <c r="POV835" s="203"/>
      <c r="POW835" s="203"/>
      <c r="POX835" s="203"/>
      <c r="POY835" s="203"/>
      <c r="POZ835" s="203"/>
      <c r="PPA835" s="203"/>
      <c r="PPB835" s="203"/>
      <c r="PPC835" s="203"/>
      <c r="PPD835" s="203"/>
      <c r="PPE835" s="203"/>
      <c r="PPF835" s="203"/>
      <c r="PPG835" s="203"/>
      <c r="PPH835" s="203"/>
      <c r="PPI835" s="203"/>
      <c r="PPJ835" s="203"/>
      <c r="PPK835" s="203"/>
      <c r="PPL835" s="203"/>
      <c r="PPM835" s="203"/>
      <c r="PPN835" s="203"/>
      <c r="PPO835" s="203"/>
      <c r="PPP835" s="203"/>
      <c r="PPQ835" s="203"/>
      <c r="PPR835" s="203"/>
      <c r="PPS835" s="203"/>
      <c r="PPT835" s="203"/>
      <c r="PPU835" s="203"/>
      <c r="PPV835" s="203"/>
      <c r="PPW835" s="203"/>
      <c r="PPX835" s="203"/>
      <c r="PPY835" s="203"/>
      <c r="PPZ835" s="203"/>
      <c r="PQA835" s="203"/>
      <c r="PQB835" s="203"/>
      <c r="PQC835" s="203"/>
      <c r="PQD835" s="203"/>
      <c r="PQE835" s="203"/>
      <c r="PQF835" s="203"/>
      <c r="PQG835" s="203"/>
      <c r="PQH835" s="203"/>
      <c r="PQI835" s="203"/>
      <c r="PQJ835" s="203"/>
      <c r="PQK835" s="203"/>
      <c r="PQL835" s="203"/>
      <c r="PQM835" s="203"/>
      <c r="PQN835" s="203"/>
      <c r="PQO835" s="203"/>
      <c r="PQP835" s="203"/>
      <c r="PQQ835" s="203"/>
      <c r="PQR835" s="203"/>
      <c r="PQS835" s="203"/>
      <c r="PQT835" s="203"/>
      <c r="PQU835" s="203"/>
      <c r="PQV835" s="203"/>
      <c r="PQW835" s="203"/>
      <c r="PQX835" s="203"/>
      <c r="PQY835" s="203"/>
      <c r="PQZ835" s="203"/>
      <c r="PRA835" s="203"/>
      <c r="PRB835" s="203"/>
      <c r="PRC835" s="203"/>
      <c r="PRD835" s="203"/>
      <c r="PRE835" s="203"/>
      <c r="PRF835" s="203"/>
      <c r="PRG835" s="203"/>
      <c r="PRH835" s="203"/>
      <c r="PRI835" s="203"/>
      <c r="PRJ835" s="203"/>
      <c r="PRK835" s="203"/>
      <c r="PRL835" s="203"/>
      <c r="PRM835" s="203"/>
      <c r="PRN835" s="203"/>
      <c r="PRO835" s="203"/>
      <c r="PRP835" s="203"/>
      <c r="PRQ835" s="203"/>
      <c r="PRR835" s="203"/>
      <c r="PRS835" s="203"/>
      <c r="PRT835" s="203"/>
      <c r="PRU835" s="203"/>
      <c r="PRV835" s="203"/>
      <c r="PRW835" s="203"/>
      <c r="PRX835" s="203"/>
      <c r="PRY835" s="203"/>
      <c r="PRZ835" s="203"/>
      <c r="PSA835" s="203"/>
      <c r="PSB835" s="203"/>
      <c r="PSC835" s="203"/>
      <c r="PSD835" s="203"/>
      <c r="PSE835" s="203"/>
      <c r="PSF835" s="203"/>
      <c r="PSG835" s="203"/>
      <c r="PSH835" s="203"/>
      <c r="PSI835" s="203"/>
      <c r="PSJ835" s="203"/>
      <c r="PSK835" s="203"/>
      <c r="PSL835" s="203"/>
      <c r="PSM835" s="203"/>
      <c r="PSN835" s="203"/>
      <c r="PSO835" s="203"/>
      <c r="PSP835" s="203"/>
      <c r="PSQ835" s="203"/>
      <c r="PSR835" s="203"/>
      <c r="PSS835" s="203"/>
      <c r="PST835" s="203"/>
      <c r="PSU835" s="203"/>
      <c r="PSV835" s="203"/>
      <c r="PSW835" s="203"/>
      <c r="PSX835" s="203"/>
      <c r="PSY835" s="203"/>
      <c r="PSZ835" s="203"/>
      <c r="PTA835" s="203"/>
      <c r="PTB835" s="203"/>
      <c r="PTC835" s="203"/>
      <c r="PTD835" s="203"/>
      <c r="PTE835" s="203"/>
      <c r="PTF835" s="203"/>
      <c r="PTG835" s="203"/>
      <c r="PTH835" s="203"/>
      <c r="PTI835" s="203"/>
      <c r="PTJ835" s="203"/>
      <c r="PTK835" s="203"/>
      <c r="PTL835" s="203"/>
      <c r="PTM835" s="203"/>
      <c r="PTN835" s="203"/>
      <c r="PTO835" s="203"/>
      <c r="PTP835" s="203"/>
      <c r="PTQ835" s="203"/>
      <c r="PTR835" s="203"/>
      <c r="PTS835" s="203"/>
      <c r="PTT835" s="203"/>
      <c r="PTU835" s="203"/>
      <c r="PTV835" s="203"/>
      <c r="PTW835" s="203"/>
      <c r="PTX835" s="203"/>
      <c r="PTY835" s="203"/>
      <c r="PTZ835" s="203"/>
      <c r="PUA835" s="203"/>
      <c r="PUB835" s="203"/>
      <c r="PUC835" s="203"/>
      <c r="PUD835" s="203"/>
      <c r="PUE835" s="203"/>
      <c r="PUF835" s="203"/>
      <c r="PUG835" s="203"/>
      <c r="PUH835" s="203"/>
      <c r="PUI835" s="203"/>
      <c r="PUJ835" s="203"/>
      <c r="PUK835" s="203"/>
      <c r="PUL835" s="203"/>
      <c r="PUM835" s="203"/>
      <c r="PUN835" s="203"/>
      <c r="PUO835" s="203"/>
      <c r="PUP835" s="203"/>
      <c r="PUQ835" s="203"/>
      <c r="PUR835" s="203"/>
      <c r="PUS835" s="203"/>
      <c r="PUT835" s="203"/>
      <c r="PUU835" s="203"/>
      <c r="PUV835" s="203"/>
      <c r="PUW835" s="203"/>
      <c r="PUX835" s="203"/>
      <c r="PUY835" s="203"/>
      <c r="PUZ835" s="203"/>
      <c r="PVA835" s="203"/>
      <c r="PVB835" s="203"/>
      <c r="PVC835" s="203"/>
      <c r="PVD835" s="203"/>
      <c r="PVE835" s="203"/>
      <c r="PVF835" s="203"/>
      <c r="PVG835" s="203"/>
      <c r="PVH835" s="203"/>
      <c r="PVI835" s="203"/>
      <c r="PVJ835" s="203"/>
      <c r="PVK835" s="203"/>
      <c r="PVL835" s="203"/>
      <c r="PVM835" s="203"/>
      <c r="PVN835" s="203"/>
      <c r="PVO835" s="203"/>
      <c r="PVP835" s="203"/>
      <c r="PVQ835" s="203"/>
      <c r="PVR835" s="203"/>
      <c r="PVS835" s="203"/>
      <c r="PVT835" s="203"/>
      <c r="PVU835" s="203"/>
      <c r="PVV835" s="203"/>
      <c r="PVW835" s="203"/>
      <c r="PVX835" s="203"/>
      <c r="PVY835" s="203"/>
      <c r="PVZ835" s="203"/>
      <c r="PWA835" s="203"/>
      <c r="PWB835" s="203"/>
      <c r="PWC835" s="203"/>
      <c r="PWD835" s="203"/>
      <c r="PWE835" s="203"/>
      <c r="PWF835" s="203"/>
      <c r="PWG835" s="203"/>
      <c r="PWH835" s="203"/>
      <c r="PWI835" s="203"/>
      <c r="PWJ835" s="203"/>
      <c r="PWK835" s="203"/>
      <c r="PWL835" s="203"/>
      <c r="PWM835" s="203"/>
      <c r="PWN835" s="203"/>
      <c r="PWO835" s="203"/>
      <c r="PWP835" s="203"/>
      <c r="PWQ835" s="203"/>
      <c r="PWR835" s="203"/>
      <c r="PWS835" s="203"/>
      <c r="PWT835" s="203"/>
      <c r="PWU835" s="203"/>
      <c r="PWV835" s="203"/>
      <c r="PWW835" s="203"/>
      <c r="PWX835" s="203"/>
      <c r="PWY835" s="203"/>
      <c r="PWZ835" s="203"/>
      <c r="PXA835" s="203"/>
      <c r="PXB835" s="203"/>
      <c r="PXC835" s="203"/>
      <c r="PXD835" s="203"/>
      <c r="PXE835" s="203"/>
      <c r="PXF835" s="203"/>
      <c r="PXG835" s="203"/>
      <c r="PXH835" s="203"/>
      <c r="PXI835" s="203"/>
      <c r="PXJ835" s="203"/>
      <c r="PXK835" s="203"/>
      <c r="PXL835" s="203"/>
      <c r="PXM835" s="203"/>
      <c r="PXN835" s="203"/>
      <c r="PXO835" s="203"/>
      <c r="PXP835" s="203"/>
      <c r="PXQ835" s="203"/>
      <c r="PXR835" s="203"/>
      <c r="PXS835" s="203"/>
      <c r="PXT835" s="203"/>
      <c r="PXU835" s="203"/>
      <c r="PXV835" s="203"/>
      <c r="PXW835" s="203"/>
      <c r="PXX835" s="203"/>
      <c r="PXY835" s="203"/>
      <c r="PXZ835" s="203"/>
      <c r="PYA835" s="203"/>
      <c r="PYB835" s="203"/>
      <c r="PYC835" s="203"/>
      <c r="PYD835" s="203"/>
      <c r="PYE835" s="203"/>
      <c r="PYF835" s="203"/>
      <c r="PYG835" s="203"/>
      <c r="PYH835" s="203"/>
      <c r="PYI835" s="203"/>
      <c r="PYJ835" s="203"/>
      <c r="PYK835" s="203"/>
      <c r="PYL835" s="203"/>
      <c r="PYM835" s="203"/>
      <c r="PYN835" s="203"/>
      <c r="PYO835" s="203"/>
      <c r="PYP835" s="203"/>
      <c r="PYQ835" s="203"/>
      <c r="PYR835" s="203"/>
      <c r="PYS835" s="203"/>
      <c r="PYT835" s="203"/>
      <c r="PYU835" s="203"/>
      <c r="PYV835" s="203"/>
      <c r="PYW835" s="203"/>
      <c r="PYX835" s="203"/>
      <c r="PYY835" s="203"/>
      <c r="PYZ835" s="203"/>
      <c r="PZA835" s="203"/>
      <c r="PZB835" s="203"/>
      <c r="PZC835" s="203"/>
      <c r="PZD835" s="203"/>
      <c r="PZE835" s="203"/>
      <c r="PZF835" s="203"/>
      <c r="PZG835" s="203"/>
      <c r="PZH835" s="203"/>
      <c r="PZI835" s="203"/>
      <c r="PZJ835" s="203"/>
      <c r="PZK835" s="203"/>
      <c r="PZL835" s="203"/>
      <c r="PZM835" s="203"/>
      <c r="PZN835" s="203"/>
      <c r="PZO835" s="203"/>
      <c r="PZP835" s="203"/>
      <c r="PZQ835" s="203"/>
      <c r="PZR835" s="203"/>
      <c r="PZS835" s="203"/>
      <c r="PZT835" s="203"/>
      <c r="PZU835" s="203"/>
      <c r="PZV835" s="203"/>
      <c r="PZW835" s="203"/>
      <c r="PZX835" s="203"/>
      <c r="PZY835" s="203"/>
      <c r="PZZ835" s="203"/>
      <c r="QAA835" s="203"/>
      <c r="QAB835" s="203"/>
      <c r="QAC835" s="203"/>
      <c r="QAD835" s="203"/>
      <c r="QAE835" s="203"/>
      <c r="QAF835" s="203"/>
      <c r="QAG835" s="203"/>
      <c r="QAH835" s="203"/>
      <c r="QAI835" s="203"/>
      <c r="QAJ835" s="203"/>
      <c r="QAK835" s="203"/>
      <c r="QAL835" s="203"/>
      <c r="QAM835" s="203"/>
      <c r="QAN835" s="203"/>
      <c r="QAO835" s="203"/>
      <c r="QAP835" s="203"/>
      <c r="QAQ835" s="203"/>
      <c r="QAR835" s="203"/>
      <c r="QAS835" s="203"/>
      <c r="QAT835" s="203"/>
      <c r="QAU835" s="203"/>
      <c r="QAV835" s="203"/>
      <c r="QAW835" s="203"/>
      <c r="QAX835" s="203"/>
      <c r="QAY835" s="203"/>
      <c r="QAZ835" s="203"/>
      <c r="QBA835" s="203"/>
      <c r="QBB835" s="203"/>
      <c r="QBC835" s="203"/>
      <c r="QBD835" s="203"/>
      <c r="QBE835" s="203"/>
      <c r="QBF835" s="203"/>
      <c r="QBG835" s="203"/>
      <c r="QBH835" s="203"/>
      <c r="QBI835" s="203"/>
      <c r="QBJ835" s="203"/>
      <c r="QBK835" s="203"/>
      <c r="QBL835" s="203"/>
      <c r="QBM835" s="203"/>
      <c r="QBN835" s="203"/>
      <c r="QBO835" s="203"/>
      <c r="QBP835" s="203"/>
      <c r="QBQ835" s="203"/>
      <c r="QBR835" s="203"/>
      <c r="QBS835" s="203"/>
      <c r="QBT835" s="203"/>
      <c r="QBU835" s="203"/>
      <c r="QBV835" s="203"/>
      <c r="QBW835" s="203"/>
      <c r="QBX835" s="203"/>
      <c r="QBY835" s="203"/>
      <c r="QBZ835" s="203"/>
      <c r="QCA835" s="203"/>
      <c r="QCB835" s="203"/>
      <c r="QCC835" s="203"/>
      <c r="QCD835" s="203"/>
      <c r="QCE835" s="203"/>
      <c r="QCF835" s="203"/>
      <c r="QCG835" s="203"/>
      <c r="QCH835" s="203"/>
      <c r="QCI835" s="203"/>
      <c r="QCJ835" s="203"/>
      <c r="QCK835" s="203"/>
      <c r="QCL835" s="203"/>
      <c r="QCM835" s="203"/>
      <c r="QCN835" s="203"/>
      <c r="QCO835" s="203"/>
      <c r="QCP835" s="203"/>
      <c r="QCQ835" s="203"/>
      <c r="QCR835" s="203"/>
      <c r="QCS835" s="203"/>
      <c r="QCT835" s="203"/>
      <c r="QCU835" s="203"/>
      <c r="QCV835" s="203"/>
      <c r="QCW835" s="203"/>
      <c r="QCX835" s="203"/>
      <c r="QCY835" s="203"/>
      <c r="QCZ835" s="203"/>
      <c r="QDA835" s="203"/>
      <c r="QDB835" s="203"/>
      <c r="QDC835" s="203"/>
      <c r="QDD835" s="203"/>
      <c r="QDE835" s="203"/>
      <c r="QDF835" s="203"/>
      <c r="QDG835" s="203"/>
      <c r="QDH835" s="203"/>
      <c r="QDI835" s="203"/>
      <c r="QDJ835" s="203"/>
      <c r="QDK835" s="203"/>
      <c r="QDL835" s="203"/>
      <c r="QDM835" s="203"/>
      <c r="QDN835" s="203"/>
      <c r="QDO835" s="203"/>
      <c r="QDP835" s="203"/>
      <c r="QDQ835" s="203"/>
      <c r="QDR835" s="203"/>
      <c r="QDS835" s="203"/>
      <c r="QDT835" s="203"/>
      <c r="QDU835" s="203"/>
      <c r="QDV835" s="203"/>
      <c r="QDW835" s="203"/>
      <c r="QDX835" s="203"/>
      <c r="QDY835" s="203"/>
      <c r="QDZ835" s="203"/>
      <c r="QEA835" s="203"/>
      <c r="QEB835" s="203"/>
      <c r="QEC835" s="203"/>
      <c r="QED835" s="203"/>
      <c r="QEE835" s="203"/>
      <c r="QEF835" s="203"/>
      <c r="QEG835" s="203"/>
      <c r="QEH835" s="203"/>
      <c r="QEI835" s="203"/>
      <c r="QEJ835" s="203"/>
      <c r="QEK835" s="203"/>
      <c r="QEL835" s="203"/>
      <c r="QEM835" s="203"/>
      <c r="QEN835" s="203"/>
      <c r="QEO835" s="203"/>
      <c r="QEP835" s="203"/>
      <c r="QEQ835" s="203"/>
      <c r="QER835" s="203"/>
      <c r="QES835" s="203"/>
      <c r="QET835" s="203"/>
      <c r="QEU835" s="203"/>
      <c r="QEV835" s="203"/>
      <c r="QEW835" s="203"/>
      <c r="QEX835" s="203"/>
      <c r="QEY835" s="203"/>
      <c r="QEZ835" s="203"/>
      <c r="QFA835" s="203"/>
      <c r="QFB835" s="203"/>
      <c r="QFC835" s="203"/>
      <c r="QFD835" s="203"/>
      <c r="QFE835" s="203"/>
      <c r="QFF835" s="203"/>
      <c r="QFG835" s="203"/>
      <c r="QFH835" s="203"/>
      <c r="QFI835" s="203"/>
      <c r="QFJ835" s="203"/>
      <c r="QFK835" s="203"/>
      <c r="QFL835" s="203"/>
      <c r="QFM835" s="203"/>
      <c r="QFN835" s="203"/>
      <c r="QFO835" s="203"/>
      <c r="QFP835" s="203"/>
      <c r="QFQ835" s="203"/>
      <c r="QFR835" s="203"/>
      <c r="QFS835" s="203"/>
      <c r="QFT835" s="203"/>
      <c r="QFU835" s="203"/>
      <c r="QFV835" s="203"/>
      <c r="QFW835" s="203"/>
      <c r="QFX835" s="203"/>
      <c r="QFY835" s="203"/>
      <c r="QFZ835" s="203"/>
      <c r="QGA835" s="203"/>
      <c r="QGB835" s="203"/>
      <c r="QGC835" s="203"/>
      <c r="QGD835" s="203"/>
      <c r="QGE835" s="203"/>
      <c r="QGF835" s="203"/>
      <c r="QGG835" s="203"/>
      <c r="QGH835" s="203"/>
      <c r="QGI835" s="203"/>
      <c r="QGJ835" s="203"/>
      <c r="QGK835" s="203"/>
      <c r="QGL835" s="203"/>
      <c r="QGM835" s="203"/>
      <c r="QGN835" s="203"/>
      <c r="QGO835" s="203"/>
      <c r="QGP835" s="203"/>
      <c r="QGQ835" s="203"/>
      <c r="QGR835" s="203"/>
      <c r="QGS835" s="203"/>
      <c r="QGT835" s="203"/>
      <c r="QGU835" s="203"/>
      <c r="QGV835" s="203"/>
      <c r="QGW835" s="203"/>
      <c r="QGX835" s="203"/>
      <c r="QGY835" s="203"/>
      <c r="QGZ835" s="203"/>
      <c r="QHA835" s="203"/>
      <c r="QHB835" s="203"/>
      <c r="QHC835" s="203"/>
      <c r="QHD835" s="203"/>
      <c r="QHE835" s="203"/>
      <c r="QHF835" s="203"/>
      <c r="QHG835" s="203"/>
      <c r="QHH835" s="203"/>
      <c r="QHI835" s="203"/>
      <c r="QHJ835" s="203"/>
      <c r="QHK835" s="203"/>
      <c r="QHL835" s="203"/>
      <c r="QHM835" s="203"/>
      <c r="QHN835" s="203"/>
      <c r="QHO835" s="203"/>
      <c r="QHP835" s="203"/>
      <c r="QHQ835" s="203"/>
      <c r="QHR835" s="203"/>
      <c r="QHS835" s="203"/>
      <c r="QHT835" s="203"/>
      <c r="QHU835" s="203"/>
      <c r="QHV835" s="203"/>
      <c r="QHW835" s="203"/>
      <c r="QHX835" s="203"/>
      <c r="QHY835" s="203"/>
      <c r="QHZ835" s="203"/>
      <c r="QIA835" s="203"/>
      <c r="QIB835" s="203"/>
      <c r="QIC835" s="203"/>
      <c r="QID835" s="203"/>
      <c r="QIE835" s="203"/>
      <c r="QIF835" s="203"/>
      <c r="QIG835" s="203"/>
      <c r="QIH835" s="203"/>
      <c r="QII835" s="203"/>
      <c r="QIJ835" s="203"/>
      <c r="QIK835" s="203"/>
      <c r="QIL835" s="203"/>
      <c r="QIM835" s="203"/>
      <c r="QIN835" s="203"/>
      <c r="QIO835" s="203"/>
      <c r="QIP835" s="203"/>
      <c r="QIQ835" s="203"/>
      <c r="QIR835" s="203"/>
      <c r="QIS835" s="203"/>
      <c r="QIT835" s="203"/>
      <c r="QIU835" s="203"/>
      <c r="QIV835" s="203"/>
      <c r="QIW835" s="203"/>
      <c r="QIX835" s="203"/>
      <c r="QIY835" s="203"/>
      <c r="QIZ835" s="203"/>
      <c r="QJA835" s="203"/>
      <c r="QJB835" s="203"/>
      <c r="QJC835" s="203"/>
      <c r="QJD835" s="203"/>
      <c r="QJE835" s="203"/>
      <c r="QJF835" s="203"/>
      <c r="QJG835" s="203"/>
      <c r="QJH835" s="203"/>
      <c r="QJI835" s="203"/>
      <c r="QJJ835" s="203"/>
      <c r="QJK835" s="203"/>
      <c r="QJL835" s="203"/>
      <c r="QJM835" s="203"/>
      <c r="QJN835" s="203"/>
      <c r="QJO835" s="203"/>
      <c r="QJP835" s="203"/>
      <c r="QJQ835" s="203"/>
      <c r="QJR835" s="203"/>
      <c r="QJS835" s="203"/>
      <c r="QJT835" s="203"/>
      <c r="QJU835" s="203"/>
      <c r="QJV835" s="203"/>
      <c r="QJW835" s="203"/>
      <c r="QJX835" s="203"/>
      <c r="QJY835" s="203"/>
      <c r="QJZ835" s="203"/>
      <c r="QKA835" s="203"/>
      <c r="QKB835" s="203"/>
      <c r="QKC835" s="203"/>
      <c r="QKD835" s="203"/>
      <c r="QKE835" s="203"/>
      <c r="QKF835" s="203"/>
      <c r="QKG835" s="203"/>
      <c r="QKH835" s="203"/>
      <c r="QKI835" s="203"/>
      <c r="QKJ835" s="203"/>
      <c r="QKK835" s="203"/>
      <c r="QKL835" s="203"/>
      <c r="QKM835" s="203"/>
      <c r="QKN835" s="203"/>
      <c r="QKO835" s="203"/>
      <c r="QKP835" s="203"/>
      <c r="QKQ835" s="203"/>
      <c r="QKR835" s="203"/>
      <c r="QKS835" s="203"/>
      <c r="QKT835" s="203"/>
      <c r="QKU835" s="203"/>
      <c r="QKV835" s="203"/>
      <c r="QKW835" s="203"/>
      <c r="QKX835" s="203"/>
      <c r="QKY835" s="203"/>
      <c r="QKZ835" s="203"/>
      <c r="QLA835" s="203"/>
      <c r="QLB835" s="203"/>
      <c r="QLC835" s="203"/>
      <c r="QLD835" s="203"/>
      <c r="QLE835" s="203"/>
      <c r="QLF835" s="203"/>
      <c r="QLG835" s="203"/>
      <c r="QLH835" s="203"/>
      <c r="QLI835" s="203"/>
      <c r="QLJ835" s="203"/>
      <c r="QLK835" s="203"/>
      <c r="QLL835" s="203"/>
      <c r="QLM835" s="203"/>
      <c r="QLN835" s="203"/>
      <c r="QLO835" s="203"/>
      <c r="QLP835" s="203"/>
      <c r="QLQ835" s="203"/>
      <c r="QLR835" s="203"/>
      <c r="QLS835" s="203"/>
      <c r="QLT835" s="203"/>
      <c r="QLU835" s="203"/>
      <c r="QLV835" s="203"/>
      <c r="QLW835" s="203"/>
      <c r="QLX835" s="203"/>
      <c r="QLY835" s="203"/>
      <c r="QLZ835" s="203"/>
      <c r="QMA835" s="203"/>
      <c r="QMB835" s="203"/>
      <c r="QMC835" s="203"/>
      <c r="QMD835" s="203"/>
      <c r="QME835" s="203"/>
      <c r="QMF835" s="203"/>
      <c r="QMG835" s="203"/>
      <c r="QMH835" s="203"/>
      <c r="QMI835" s="203"/>
      <c r="QMJ835" s="203"/>
      <c r="QMK835" s="203"/>
      <c r="QML835" s="203"/>
      <c r="QMM835" s="203"/>
      <c r="QMN835" s="203"/>
      <c r="QMO835" s="203"/>
      <c r="QMP835" s="203"/>
      <c r="QMQ835" s="203"/>
      <c r="QMR835" s="203"/>
      <c r="QMS835" s="203"/>
      <c r="QMT835" s="203"/>
      <c r="QMU835" s="203"/>
      <c r="QMV835" s="203"/>
      <c r="QMW835" s="203"/>
      <c r="QMX835" s="203"/>
      <c r="QMY835" s="203"/>
      <c r="QMZ835" s="203"/>
      <c r="QNA835" s="203"/>
      <c r="QNB835" s="203"/>
      <c r="QNC835" s="203"/>
      <c r="QND835" s="203"/>
      <c r="QNE835" s="203"/>
      <c r="QNF835" s="203"/>
      <c r="QNG835" s="203"/>
      <c r="QNH835" s="203"/>
      <c r="QNI835" s="203"/>
      <c r="QNJ835" s="203"/>
      <c r="QNK835" s="203"/>
      <c r="QNL835" s="203"/>
      <c r="QNM835" s="203"/>
      <c r="QNN835" s="203"/>
      <c r="QNO835" s="203"/>
      <c r="QNP835" s="203"/>
      <c r="QNQ835" s="203"/>
      <c r="QNR835" s="203"/>
      <c r="QNS835" s="203"/>
      <c r="QNT835" s="203"/>
      <c r="QNU835" s="203"/>
      <c r="QNV835" s="203"/>
      <c r="QNW835" s="203"/>
      <c r="QNX835" s="203"/>
      <c r="QNY835" s="203"/>
      <c r="QNZ835" s="203"/>
      <c r="QOA835" s="203"/>
      <c r="QOB835" s="203"/>
      <c r="QOC835" s="203"/>
      <c r="QOD835" s="203"/>
      <c r="QOE835" s="203"/>
      <c r="QOF835" s="203"/>
      <c r="QOG835" s="203"/>
      <c r="QOH835" s="203"/>
      <c r="QOI835" s="203"/>
      <c r="QOJ835" s="203"/>
      <c r="QOK835" s="203"/>
      <c r="QOL835" s="203"/>
      <c r="QOM835" s="203"/>
      <c r="QON835" s="203"/>
      <c r="QOO835" s="203"/>
      <c r="QOP835" s="203"/>
      <c r="QOQ835" s="203"/>
      <c r="QOR835" s="203"/>
      <c r="QOS835" s="203"/>
      <c r="QOT835" s="203"/>
      <c r="QOU835" s="203"/>
      <c r="QOV835" s="203"/>
      <c r="QOW835" s="203"/>
      <c r="QOX835" s="203"/>
      <c r="QOY835" s="203"/>
      <c r="QOZ835" s="203"/>
      <c r="QPA835" s="203"/>
      <c r="QPB835" s="203"/>
      <c r="QPC835" s="203"/>
      <c r="QPD835" s="203"/>
      <c r="QPE835" s="203"/>
      <c r="QPF835" s="203"/>
      <c r="QPG835" s="203"/>
      <c r="QPH835" s="203"/>
      <c r="QPI835" s="203"/>
      <c r="QPJ835" s="203"/>
      <c r="QPK835" s="203"/>
      <c r="QPL835" s="203"/>
      <c r="QPM835" s="203"/>
      <c r="QPN835" s="203"/>
      <c r="QPO835" s="203"/>
      <c r="QPP835" s="203"/>
      <c r="QPQ835" s="203"/>
      <c r="QPR835" s="203"/>
      <c r="QPS835" s="203"/>
      <c r="QPT835" s="203"/>
      <c r="QPU835" s="203"/>
      <c r="QPV835" s="203"/>
      <c r="QPW835" s="203"/>
      <c r="QPX835" s="203"/>
      <c r="QPY835" s="203"/>
      <c r="QPZ835" s="203"/>
      <c r="QQA835" s="203"/>
      <c r="QQB835" s="203"/>
      <c r="QQC835" s="203"/>
      <c r="QQD835" s="203"/>
      <c r="QQE835" s="203"/>
      <c r="QQF835" s="203"/>
      <c r="QQG835" s="203"/>
      <c r="QQH835" s="203"/>
      <c r="QQI835" s="203"/>
      <c r="QQJ835" s="203"/>
      <c r="QQK835" s="203"/>
      <c r="QQL835" s="203"/>
      <c r="QQM835" s="203"/>
      <c r="QQN835" s="203"/>
      <c r="QQO835" s="203"/>
      <c r="QQP835" s="203"/>
      <c r="QQQ835" s="203"/>
      <c r="QQR835" s="203"/>
      <c r="QQS835" s="203"/>
      <c r="QQT835" s="203"/>
      <c r="QQU835" s="203"/>
      <c r="QQV835" s="203"/>
      <c r="QQW835" s="203"/>
      <c r="QQX835" s="203"/>
      <c r="QQY835" s="203"/>
      <c r="QQZ835" s="203"/>
      <c r="QRA835" s="203"/>
      <c r="QRB835" s="203"/>
      <c r="QRC835" s="203"/>
      <c r="QRD835" s="203"/>
      <c r="QRE835" s="203"/>
      <c r="QRF835" s="203"/>
      <c r="QRG835" s="203"/>
      <c r="QRH835" s="203"/>
      <c r="QRI835" s="203"/>
      <c r="QRJ835" s="203"/>
      <c r="QRK835" s="203"/>
      <c r="QRL835" s="203"/>
      <c r="QRM835" s="203"/>
      <c r="QRN835" s="203"/>
      <c r="QRO835" s="203"/>
      <c r="QRP835" s="203"/>
      <c r="QRQ835" s="203"/>
      <c r="QRR835" s="203"/>
      <c r="QRS835" s="203"/>
      <c r="QRT835" s="203"/>
      <c r="QRU835" s="203"/>
      <c r="QRV835" s="203"/>
      <c r="QRW835" s="203"/>
      <c r="QRX835" s="203"/>
      <c r="QRY835" s="203"/>
      <c r="QRZ835" s="203"/>
      <c r="QSA835" s="203"/>
      <c r="QSB835" s="203"/>
      <c r="QSC835" s="203"/>
      <c r="QSD835" s="203"/>
      <c r="QSE835" s="203"/>
      <c r="QSF835" s="203"/>
      <c r="QSG835" s="203"/>
      <c r="QSH835" s="203"/>
      <c r="QSI835" s="203"/>
      <c r="QSJ835" s="203"/>
      <c r="QSK835" s="203"/>
      <c r="QSL835" s="203"/>
      <c r="QSM835" s="203"/>
      <c r="QSN835" s="203"/>
      <c r="QSO835" s="203"/>
      <c r="QSP835" s="203"/>
      <c r="QSQ835" s="203"/>
      <c r="QSR835" s="203"/>
      <c r="QSS835" s="203"/>
      <c r="QST835" s="203"/>
      <c r="QSU835" s="203"/>
      <c r="QSV835" s="203"/>
      <c r="QSW835" s="203"/>
      <c r="QSX835" s="203"/>
      <c r="QSY835" s="203"/>
      <c r="QSZ835" s="203"/>
      <c r="QTA835" s="203"/>
      <c r="QTB835" s="203"/>
      <c r="QTC835" s="203"/>
      <c r="QTD835" s="203"/>
      <c r="QTE835" s="203"/>
      <c r="QTF835" s="203"/>
      <c r="QTG835" s="203"/>
      <c r="QTH835" s="203"/>
      <c r="QTI835" s="203"/>
      <c r="QTJ835" s="203"/>
      <c r="QTK835" s="203"/>
      <c r="QTL835" s="203"/>
      <c r="QTM835" s="203"/>
      <c r="QTN835" s="203"/>
      <c r="QTO835" s="203"/>
      <c r="QTP835" s="203"/>
      <c r="QTQ835" s="203"/>
      <c r="QTR835" s="203"/>
      <c r="QTS835" s="203"/>
      <c r="QTT835" s="203"/>
      <c r="QTU835" s="203"/>
      <c r="QTV835" s="203"/>
      <c r="QTW835" s="203"/>
      <c r="QTX835" s="203"/>
      <c r="QTY835" s="203"/>
      <c r="QTZ835" s="203"/>
      <c r="QUA835" s="203"/>
      <c r="QUB835" s="203"/>
      <c r="QUC835" s="203"/>
      <c r="QUD835" s="203"/>
      <c r="QUE835" s="203"/>
      <c r="QUF835" s="203"/>
      <c r="QUG835" s="203"/>
      <c r="QUH835" s="203"/>
      <c r="QUI835" s="203"/>
      <c r="QUJ835" s="203"/>
      <c r="QUK835" s="203"/>
      <c r="QUL835" s="203"/>
      <c r="QUM835" s="203"/>
      <c r="QUN835" s="203"/>
      <c r="QUO835" s="203"/>
      <c r="QUP835" s="203"/>
      <c r="QUQ835" s="203"/>
      <c r="QUR835" s="203"/>
      <c r="QUS835" s="203"/>
      <c r="QUT835" s="203"/>
      <c r="QUU835" s="203"/>
      <c r="QUV835" s="203"/>
      <c r="QUW835" s="203"/>
      <c r="QUX835" s="203"/>
      <c r="QUY835" s="203"/>
      <c r="QUZ835" s="203"/>
      <c r="QVA835" s="203"/>
      <c r="QVB835" s="203"/>
      <c r="QVC835" s="203"/>
      <c r="QVD835" s="203"/>
      <c r="QVE835" s="203"/>
      <c r="QVF835" s="203"/>
      <c r="QVG835" s="203"/>
      <c r="QVH835" s="203"/>
      <c r="QVI835" s="203"/>
      <c r="QVJ835" s="203"/>
      <c r="QVK835" s="203"/>
      <c r="QVL835" s="203"/>
      <c r="QVM835" s="203"/>
      <c r="QVN835" s="203"/>
      <c r="QVO835" s="203"/>
      <c r="QVP835" s="203"/>
      <c r="QVQ835" s="203"/>
      <c r="QVR835" s="203"/>
      <c r="QVS835" s="203"/>
      <c r="QVT835" s="203"/>
      <c r="QVU835" s="203"/>
      <c r="QVV835" s="203"/>
      <c r="QVW835" s="203"/>
      <c r="QVX835" s="203"/>
      <c r="QVY835" s="203"/>
      <c r="QVZ835" s="203"/>
      <c r="QWA835" s="203"/>
      <c r="QWB835" s="203"/>
      <c r="QWC835" s="203"/>
      <c r="QWD835" s="203"/>
      <c r="QWE835" s="203"/>
      <c r="QWF835" s="203"/>
      <c r="QWG835" s="203"/>
      <c r="QWH835" s="203"/>
      <c r="QWI835" s="203"/>
      <c r="QWJ835" s="203"/>
      <c r="QWK835" s="203"/>
      <c r="QWL835" s="203"/>
      <c r="QWM835" s="203"/>
      <c r="QWN835" s="203"/>
      <c r="QWO835" s="203"/>
      <c r="QWP835" s="203"/>
      <c r="QWQ835" s="203"/>
      <c r="QWR835" s="203"/>
      <c r="QWS835" s="203"/>
      <c r="QWT835" s="203"/>
      <c r="QWU835" s="203"/>
      <c r="QWV835" s="203"/>
      <c r="QWW835" s="203"/>
      <c r="QWX835" s="203"/>
      <c r="QWY835" s="203"/>
      <c r="QWZ835" s="203"/>
      <c r="QXA835" s="203"/>
      <c r="QXB835" s="203"/>
      <c r="QXC835" s="203"/>
      <c r="QXD835" s="203"/>
      <c r="QXE835" s="203"/>
      <c r="QXF835" s="203"/>
      <c r="QXG835" s="203"/>
      <c r="QXH835" s="203"/>
      <c r="QXI835" s="203"/>
      <c r="QXJ835" s="203"/>
      <c r="QXK835" s="203"/>
      <c r="QXL835" s="203"/>
      <c r="QXM835" s="203"/>
      <c r="QXN835" s="203"/>
      <c r="QXO835" s="203"/>
      <c r="QXP835" s="203"/>
      <c r="QXQ835" s="203"/>
      <c r="QXR835" s="203"/>
      <c r="QXS835" s="203"/>
      <c r="QXT835" s="203"/>
      <c r="QXU835" s="203"/>
      <c r="QXV835" s="203"/>
      <c r="QXW835" s="203"/>
      <c r="QXX835" s="203"/>
      <c r="QXY835" s="203"/>
      <c r="QXZ835" s="203"/>
      <c r="QYA835" s="203"/>
      <c r="QYB835" s="203"/>
      <c r="QYC835" s="203"/>
      <c r="QYD835" s="203"/>
      <c r="QYE835" s="203"/>
      <c r="QYF835" s="203"/>
      <c r="QYG835" s="203"/>
      <c r="QYH835" s="203"/>
      <c r="QYI835" s="203"/>
      <c r="QYJ835" s="203"/>
      <c r="QYK835" s="203"/>
      <c r="QYL835" s="203"/>
      <c r="QYM835" s="203"/>
      <c r="QYN835" s="203"/>
      <c r="QYO835" s="203"/>
      <c r="QYP835" s="203"/>
      <c r="QYQ835" s="203"/>
      <c r="QYR835" s="203"/>
      <c r="QYS835" s="203"/>
      <c r="QYT835" s="203"/>
      <c r="QYU835" s="203"/>
      <c r="QYV835" s="203"/>
      <c r="QYW835" s="203"/>
      <c r="QYX835" s="203"/>
      <c r="QYY835" s="203"/>
      <c r="QYZ835" s="203"/>
      <c r="QZA835" s="203"/>
      <c r="QZB835" s="203"/>
      <c r="QZC835" s="203"/>
      <c r="QZD835" s="203"/>
      <c r="QZE835" s="203"/>
      <c r="QZF835" s="203"/>
      <c r="QZG835" s="203"/>
      <c r="QZH835" s="203"/>
      <c r="QZI835" s="203"/>
      <c r="QZJ835" s="203"/>
      <c r="QZK835" s="203"/>
      <c r="QZL835" s="203"/>
      <c r="QZM835" s="203"/>
      <c r="QZN835" s="203"/>
      <c r="QZO835" s="203"/>
      <c r="QZP835" s="203"/>
      <c r="QZQ835" s="203"/>
      <c r="QZR835" s="203"/>
      <c r="QZS835" s="203"/>
      <c r="QZT835" s="203"/>
      <c r="QZU835" s="203"/>
      <c r="QZV835" s="203"/>
      <c r="QZW835" s="203"/>
      <c r="QZX835" s="203"/>
      <c r="QZY835" s="203"/>
      <c r="QZZ835" s="203"/>
      <c r="RAA835" s="203"/>
      <c r="RAB835" s="203"/>
      <c r="RAC835" s="203"/>
      <c r="RAD835" s="203"/>
      <c r="RAE835" s="203"/>
      <c r="RAF835" s="203"/>
      <c r="RAG835" s="203"/>
      <c r="RAH835" s="203"/>
      <c r="RAI835" s="203"/>
      <c r="RAJ835" s="203"/>
      <c r="RAK835" s="203"/>
      <c r="RAL835" s="203"/>
      <c r="RAM835" s="203"/>
      <c r="RAN835" s="203"/>
      <c r="RAO835" s="203"/>
      <c r="RAP835" s="203"/>
      <c r="RAQ835" s="203"/>
      <c r="RAR835" s="203"/>
      <c r="RAS835" s="203"/>
      <c r="RAT835" s="203"/>
      <c r="RAU835" s="203"/>
      <c r="RAV835" s="203"/>
      <c r="RAW835" s="203"/>
      <c r="RAX835" s="203"/>
      <c r="RAY835" s="203"/>
      <c r="RAZ835" s="203"/>
      <c r="RBA835" s="203"/>
      <c r="RBB835" s="203"/>
      <c r="RBC835" s="203"/>
      <c r="RBD835" s="203"/>
      <c r="RBE835" s="203"/>
      <c r="RBF835" s="203"/>
      <c r="RBG835" s="203"/>
      <c r="RBH835" s="203"/>
      <c r="RBI835" s="203"/>
      <c r="RBJ835" s="203"/>
      <c r="RBK835" s="203"/>
      <c r="RBL835" s="203"/>
      <c r="RBM835" s="203"/>
      <c r="RBN835" s="203"/>
      <c r="RBO835" s="203"/>
      <c r="RBP835" s="203"/>
      <c r="RBQ835" s="203"/>
      <c r="RBR835" s="203"/>
      <c r="RBS835" s="203"/>
      <c r="RBT835" s="203"/>
      <c r="RBU835" s="203"/>
      <c r="RBV835" s="203"/>
      <c r="RBW835" s="203"/>
      <c r="RBX835" s="203"/>
      <c r="RBY835" s="203"/>
      <c r="RBZ835" s="203"/>
      <c r="RCA835" s="203"/>
      <c r="RCB835" s="203"/>
      <c r="RCC835" s="203"/>
      <c r="RCD835" s="203"/>
      <c r="RCE835" s="203"/>
      <c r="RCF835" s="203"/>
      <c r="RCG835" s="203"/>
      <c r="RCH835" s="203"/>
      <c r="RCI835" s="203"/>
      <c r="RCJ835" s="203"/>
      <c r="RCK835" s="203"/>
      <c r="RCL835" s="203"/>
      <c r="RCM835" s="203"/>
      <c r="RCN835" s="203"/>
      <c r="RCO835" s="203"/>
      <c r="RCP835" s="203"/>
      <c r="RCQ835" s="203"/>
      <c r="RCR835" s="203"/>
      <c r="RCS835" s="203"/>
      <c r="RCT835" s="203"/>
      <c r="RCU835" s="203"/>
      <c r="RCV835" s="203"/>
      <c r="RCW835" s="203"/>
      <c r="RCX835" s="203"/>
      <c r="RCY835" s="203"/>
      <c r="RCZ835" s="203"/>
      <c r="RDA835" s="203"/>
      <c r="RDB835" s="203"/>
      <c r="RDC835" s="203"/>
      <c r="RDD835" s="203"/>
      <c r="RDE835" s="203"/>
      <c r="RDF835" s="203"/>
      <c r="RDG835" s="203"/>
      <c r="RDH835" s="203"/>
      <c r="RDI835" s="203"/>
      <c r="RDJ835" s="203"/>
      <c r="RDK835" s="203"/>
      <c r="RDL835" s="203"/>
      <c r="RDM835" s="203"/>
      <c r="RDN835" s="203"/>
      <c r="RDO835" s="203"/>
      <c r="RDP835" s="203"/>
      <c r="RDQ835" s="203"/>
      <c r="RDR835" s="203"/>
      <c r="RDS835" s="203"/>
      <c r="RDT835" s="203"/>
      <c r="RDU835" s="203"/>
      <c r="RDV835" s="203"/>
      <c r="RDW835" s="203"/>
      <c r="RDX835" s="203"/>
      <c r="RDY835" s="203"/>
      <c r="RDZ835" s="203"/>
      <c r="REA835" s="203"/>
      <c r="REB835" s="203"/>
      <c r="REC835" s="203"/>
      <c r="RED835" s="203"/>
      <c r="REE835" s="203"/>
      <c r="REF835" s="203"/>
      <c r="REG835" s="203"/>
      <c r="REH835" s="203"/>
      <c r="REI835" s="203"/>
      <c r="REJ835" s="203"/>
      <c r="REK835" s="203"/>
      <c r="REL835" s="203"/>
      <c r="REM835" s="203"/>
      <c r="REN835" s="203"/>
      <c r="REO835" s="203"/>
      <c r="REP835" s="203"/>
      <c r="REQ835" s="203"/>
      <c r="RER835" s="203"/>
      <c r="RES835" s="203"/>
      <c r="RET835" s="203"/>
      <c r="REU835" s="203"/>
      <c r="REV835" s="203"/>
      <c r="REW835" s="203"/>
      <c r="REX835" s="203"/>
      <c r="REY835" s="203"/>
      <c r="REZ835" s="203"/>
      <c r="RFA835" s="203"/>
      <c r="RFB835" s="203"/>
      <c r="RFC835" s="203"/>
      <c r="RFD835" s="203"/>
      <c r="RFE835" s="203"/>
      <c r="RFF835" s="203"/>
      <c r="RFG835" s="203"/>
      <c r="RFH835" s="203"/>
      <c r="RFI835" s="203"/>
      <c r="RFJ835" s="203"/>
      <c r="RFK835" s="203"/>
      <c r="RFL835" s="203"/>
      <c r="RFM835" s="203"/>
      <c r="RFN835" s="203"/>
      <c r="RFO835" s="203"/>
      <c r="RFP835" s="203"/>
      <c r="RFQ835" s="203"/>
      <c r="RFR835" s="203"/>
      <c r="RFS835" s="203"/>
      <c r="RFT835" s="203"/>
      <c r="RFU835" s="203"/>
      <c r="RFV835" s="203"/>
      <c r="RFW835" s="203"/>
      <c r="RFX835" s="203"/>
      <c r="RFY835" s="203"/>
      <c r="RFZ835" s="203"/>
      <c r="RGA835" s="203"/>
      <c r="RGB835" s="203"/>
      <c r="RGC835" s="203"/>
      <c r="RGD835" s="203"/>
      <c r="RGE835" s="203"/>
      <c r="RGF835" s="203"/>
      <c r="RGG835" s="203"/>
      <c r="RGH835" s="203"/>
      <c r="RGI835" s="203"/>
      <c r="RGJ835" s="203"/>
      <c r="RGK835" s="203"/>
      <c r="RGL835" s="203"/>
      <c r="RGM835" s="203"/>
      <c r="RGN835" s="203"/>
      <c r="RGO835" s="203"/>
      <c r="RGP835" s="203"/>
      <c r="RGQ835" s="203"/>
      <c r="RGR835" s="203"/>
      <c r="RGS835" s="203"/>
      <c r="RGT835" s="203"/>
      <c r="RGU835" s="203"/>
      <c r="RGV835" s="203"/>
      <c r="RGW835" s="203"/>
      <c r="RGX835" s="203"/>
      <c r="RGY835" s="203"/>
      <c r="RGZ835" s="203"/>
      <c r="RHA835" s="203"/>
      <c r="RHB835" s="203"/>
      <c r="RHC835" s="203"/>
      <c r="RHD835" s="203"/>
      <c r="RHE835" s="203"/>
      <c r="RHF835" s="203"/>
      <c r="RHG835" s="203"/>
      <c r="RHH835" s="203"/>
      <c r="RHI835" s="203"/>
      <c r="RHJ835" s="203"/>
      <c r="RHK835" s="203"/>
      <c r="RHL835" s="203"/>
      <c r="RHM835" s="203"/>
      <c r="RHN835" s="203"/>
      <c r="RHO835" s="203"/>
      <c r="RHP835" s="203"/>
      <c r="RHQ835" s="203"/>
      <c r="RHR835" s="203"/>
      <c r="RHS835" s="203"/>
      <c r="RHT835" s="203"/>
      <c r="RHU835" s="203"/>
      <c r="RHV835" s="203"/>
      <c r="RHW835" s="203"/>
      <c r="RHX835" s="203"/>
      <c r="RHY835" s="203"/>
      <c r="RHZ835" s="203"/>
      <c r="RIA835" s="203"/>
      <c r="RIB835" s="203"/>
      <c r="RIC835" s="203"/>
      <c r="RID835" s="203"/>
      <c r="RIE835" s="203"/>
      <c r="RIF835" s="203"/>
      <c r="RIG835" s="203"/>
      <c r="RIH835" s="203"/>
      <c r="RII835" s="203"/>
      <c r="RIJ835" s="203"/>
      <c r="RIK835" s="203"/>
      <c r="RIL835" s="203"/>
      <c r="RIM835" s="203"/>
      <c r="RIN835" s="203"/>
      <c r="RIO835" s="203"/>
      <c r="RIP835" s="203"/>
      <c r="RIQ835" s="203"/>
      <c r="RIR835" s="203"/>
      <c r="RIS835" s="203"/>
      <c r="RIT835" s="203"/>
      <c r="RIU835" s="203"/>
      <c r="RIV835" s="203"/>
      <c r="RIW835" s="203"/>
      <c r="RIX835" s="203"/>
      <c r="RIY835" s="203"/>
      <c r="RIZ835" s="203"/>
      <c r="RJA835" s="203"/>
      <c r="RJB835" s="203"/>
      <c r="RJC835" s="203"/>
      <c r="RJD835" s="203"/>
      <c r="RJE835" s="203"/>
      <c r="RJF835" s="203"/>
      <c r="RJG835" s="203"/>
      <c r="RJH835" s="203"/>
      <c r="RJI835" s="203"/>
      <c r="RJJ835" s="203"/>
      <c r="RJK835" s="203"/>
      <c r="RJL835" s="203"/>
      <c r="RJM835" s="203"/>
      <c r="RJN835" s="203"/>
      <c r="RJO835" s="203"/>
      <c r="RJP835" s="203"/>
      <c r="RJQ835" s="203"/>
      <c r="RJR835" s="203"/>
      <c r="RJS835" s="203"/>
      <c r="RJT835" s="203"/>
      <c r="RJU835" s="203"/>
      <c r="RJV835" s="203"/>
      <c r="RJW835" s="203"/>
      <c r="RJX835" s="203"/>
      <c r="RJY835" s="203"/>
      <c r="RJZ835" s="203"/>
      <c r="RKA835" s="203"/>
      <c r="RKB835" s="203"/>
      <c r="RKC835" s="203"/>
      <c r="RKD835" s="203"/>
      <c r="RKE835" s="203"/>
      <c r="RKF835" s="203"/>
      <c r="RKG835" s="203"/>
      <c r="RKH835" s="203"/>
      <c r="RKI835" s="203"/>
      <c r="RKJ835" s="203"/>
      <c r="RKK835" s="203"/>
      <c r="RKL835" s="203"/>
      <c r="RKM835" s="203"/>
      <c r="RKN835" s="203"/>
      <c r="RKO835" s="203"/>
      <c r="RKP835" s="203"/>
      <c r="RKQ835" s="203"/>
      <c r="RKR835" s="203"/>
      <c r="RKS835" s="203"/>
      <c r="RKT835" s="203"/>
      <c r="RKU835" s="203"/>
      <c r="RKV835" s="203"/>
      <c r="RKW835" s="203"/>
      <c r="RKX835" s="203"/>
      <c r="RKY835" s="203"/>
      <c r="RKZ835" s="203"/>
      <c r="RLA835" s="203"/>
      <c r="RLB835" s="203"/>
      <c r="RLC835" s="203"/>
      <c r="RLD835" s="203"/>
      <c r="RLE835" s="203"/>
      <c r="RLF835" s="203"/>
      <c r="RLG835" s="203"/>
      <c r="RLH835" s="203"/>
      <c r="RLI835" s="203"/>
      <c r="RLJ835" s="203"/>
      <c r="RLK835" s="203"/>
      <c r="RLL835" s="203"/>
      <c r="RLM835" s="203"/>
      <c r="RLN835" s="203"/>
      <c r="RLO835" s="203"/>
      <c r="RLP835" s="203"/>
      <c r="RLQ835" s="203"/>
      <c r="RLR835" s="203"/>
      <c r="RLS835" s="203"/>
      <c r="RLT835" s="203"/>
      <c r="RLU835" s="203"/>
      <c r="RLV835" s="203"/>
      <c r="RLW835" s="203"/>
      <c r="RLX835" s="203"/>
      <c r="RLY835" s="203"/>
      <c r="RLZ835" s="203"/>
      <c r="RMA835" s="203"/>
      <c r="RMB835" s="203"/>
      <c r="RMC835" s="203"/>
      <c r="RMD835" s="203"/>
      <c r="RME835" s="203"/>
      <c r="RMF835" s="203"/>
      <c r="RMG835" s="203"/>
      <c r="RMH835" s="203"/>
      <c r="RMI835" s="203"/>
      <c r="RMJ835" s="203"/>
      <c r="RMK835" s="203"/>
      <c r="RML835" s="203"/>
      <c r="RMM835" s="203"/>
      <c r="RMN835" s="203"/>
      <c r="RMO835" s="203"/>
      <c r="RMP835" s="203"/>
      <c r="RMQ835" s="203"/>
      <c r="RMR835" s="203"/>
      <c r="RMS835" s="203"/>
      <c r="RMT835" s="203"/>
      <c r="RMU835" s="203"/>
      <c r="RMV835" s="203"/>
      <c r="RMW835" s="203"/>
      <c r="RMX835" s="203"/>
      <c r="RMY835" s="203"/>
      <c r="RMZ835" s="203"/>
      <c r="RNA835" s="203"/>
      <c r="RNB835" s="203"/>
      <c r="RNC835" s="203"/>
      <c r="RND835" s="203"/>
      <c r="RNE835" s="203"/>
      <c r="RNF835" s="203"/>
      <c r="RNG835" s="203"/>
      <c r="RNH835" s="203"/>
      <c r="RNI835" s="203"/>
      <c r="RNJ835" s="203"/>
      <c r="RNK835" s="203"/>
      <c r="RNL835" s="203"/>
      <c r="RNM835" s="203"/>
      <c r="RNN835" s="203"/>
      <c r="RNO835" s="203"/>
      <c r="RNP835" s="203"/>
      <c r="RNQ835" s="203"/>
      <c r="RNR835" s="203"/>
      <c r="RNS835" s="203"/>
      <c r="RNT835" s="203"/>
      <c r="RNU835" s="203"/>
      <c r="RNV835" s="203"/>
      <c r="RNW835" s="203"/>
      <c r="RNX835" s="203"/>
      <c r="RNY835" s="203"/>
      <c r="RNZ835" s="203"/>
      <c r="ROA835" s="203"/>
      <c r="ROB835" s="203"/>
      <c r="ROC835" s="203"/>
      <c r="ROD835" s="203"/>
      <c r="ROE835" s="203"/>
      <c r="ROF835" s="203"/>
      <c r="ROG835" s="203"/>
      <c r="ROH835" s="203"/>
      <c r="ROI835" s="203"/>
      <c r="ROJ835" s="203"/>
      <c r="ROK835" s="203"/>
      <c r="ROL835" s="203"/>
      <c r="ROM835" s="203"/>
      <c r="RON835" s="203"/>
      <c r="ROO835" s="203"/>
      <c r="ROP835" s="203"/>
      <c r="ROQ835" s="203"/>
      <c r="ROR835" s="203"/>
      <c r="ROS835" s="203"/>
      <c r="ROT835" s="203"/>
      <c r="ROU835" s="203"/>
      <c r="ROV835" s="203"/>
      <c r="ROW835" s="203"/>
      <c r="ROX835" s="203"/>
      <c r="ROY835" s="203"/>
      <c r="ROZ835" s="203"/>
      <c r="RPA835" s="203"/>
      <c r="RPB835" s="203"/>
      <c r="RPC835" s="203"/>
      <c r="RPD835" s="203"/>
      <c r="RPE835" s="203"/>
      <c r="RPF835" s="203"/>
      <c r="RPG835" s="203"/>
      <c r="RPH835" s="203"/>
      <c r="RPI835" s="203"/>
      <c r="RPJ835" s="203"/>
      <c r="RPK835" s="203"/>
      <c r="RPL835" s="203"/>
      <c r="RPM835" s="203"/>
      <c r="RPN835" s="203"/>
      <c r="RPO835" s="203"/>
      <c r="RPP835" s="203"/>
      <c r="RPQ835" s="203"/>
      <c r="RPR835" s="203"/>
      <c r="RPS835" s="203"/>
      <c r="RPT835" s="203"/>
      <c r="RPU835" s="203"/>
      <c r="RPV835" s="203"/>
      <c r="RPW835" s="203"/>
      <c r="RPX835" s="203"/>
      <c r="RPY835" s="203"/>
      <c r="RPZ835" s="203"/>
      <c r="RQA835" s="203"/>
      <c r="RQB835" s="203"/>
      <c r="RQC835" s="203"/>
      <c r="RQD835" s="203"/>
      <c r="RQE835" s="203"/>
      <c r="RQF835" s="203"/>
      <c r="RQG835" s="203"/>
      <c r="RQH835" s="203"/>
      <c r="RQI835" s="203"/>
      <c r="RQJ835" s="203"/>
      <c r="RQK835" s="203"/>
      <c r="RQL835" s="203"/>
      <c r="RQM835" s="203"/>
      <c r="RQN835" s="203"/>
      <c r="RQO835" s="203"/>
      <c r="RQP835" s="203"/>
      <c r="RQQ835" s="203"/>
      <c r="RQR835" s="203"/>
      <c r="RQS835" s="203"/>
      <c r="RQT835" s="203"/>
      <c r="RQU835" s="203"/>
      <c r="RQV835" s="203"/>
      <c r="RQW835" s="203"/>
      <c r="RQX835" s="203"/>
      <c r="RQY835" s="203"/>
      <c r="RQZ835" s="203"/>
      <c r="RRA835" s="203"/>
      <c r="RRB835" s="203"/>
      <c r="RRC835" s="203"/>
      <c r="RRD835" s="203"/>
      <c r="RRE835" s="203"/>
      <c r="RRF835" s="203"/>
      <c r="RRG835" s="203"/>
      <c r="RRH835" s="203"/>
      <c r="RRI835" s="203"/>
      <c r="RRJ835" s="203"/>
      <c r="RRK835" s="203"/>
      <c r="RRL835" s="203"/>
      <c r="RRM835" s="203"/>
      <c r="RRN835" s="203"/>
      <c r="RRO835" s="203"/>
      <c r="RRP835" s="203"/>
      <c r="RRQ835" s="203"/>
      <c r="RRR835" s="203"/>
      <c r="RRS835" s="203"/>
      <c r="RRT835" s="203"/>
      <c r="RRU835" s="203"/>
      <c r="RRV835" s="203"/>
      <c r="RRW835" s="203"/>
      <c r="RRX835" s="203"/>
      <c r="RRY835" s="203"/>
      <c r="RRZ835" s="203"/>
      <c r="RSA835" s="203"/>
      <c r="RSB835" s="203"/>
      <c r="RSC835" s="203"/>
      <c r="RSD835" s="203"/>
      <c r="RSE835" s="203"/>
      <c r="RSF835" s="203"/>
      <c r="RSG835" s="203"/>
      <c r="RSH835" s="203"/>
      <c r="RSI835" s="203"/>
      <c r="RSJ835" s="203"/>
      <c r="RSK835" s="203"/>
      <c r="RSL835" s="203"/>
      <c r="RSM835" s="203"/>
      <c r="RSN835" s="203"/>
      <c r="RSO835" s="203"/>
      <c r="RSP835" s="203"/>
      <c r="RSQ835" s="203"/>
      <c r="RSR835" s="203"/>
      <c r="RSS835" s="203"/>
      <c r="RST835" s="203"/>
      <c r="RSU835" s="203"/>
      <c r="RSV835" s="203"/>
      <c r="RSW835" s="203"/>
      <c r="RSX835" s="203"/>
      <c r="RSY835" s="203"/>
      <c r="RSZ835" s="203"/>
      <c r="RTA835" s="203"/>
      <c r="RTB835" s="203"/>
      <c r="RTC835" s="203"/>
      <c r="RTD835" s="203"/>
      <c r="RTE835" s="203"/>
      <c r="RTF835" s="203"/>
      <c r="RTG835" s="203"/>
      <c r="RTH835" s="203"/>
      <c r="RTI835" s="203"/>
      <c r="RTJ835" s="203"/>
      <c r="RTK835" s="203"/>
      <c r="RTL835" s="203"/>
      <c r="RTM835" s="203"/>
      <c r="RTN835" s="203"/>
      <c r="RTO835" s="203"/>
      <c r="RTP835" s="203"/>
      <c r="RTQ835" s="203"/>
      <c r="RTR835" s="203"/>
      <c r="RTS835" s="203"/>
      <c r="RTT835" s="203"/>
      <c r="RTU835" s="203"/>
      <c r="RTV835" s="203"/>
      <c r="RTW835" s="203"/>
      <c r="RTX835" s="203"/>
      <c r="RTY835" s="203"/>
      <c r="RTZ835" s="203"/>
      <c r="RUA835" s="203"/>
      <c r="RUB835" s="203"/>
      <c r="RUC835" s="203"/>
      <c r="RUD835" s="203"/>
      <c r="RUE835" s="203"/>
      <c r="RUF835" s="203"/>
      <c r="RUG835" s="203"/>
      <c r="RUH835" s="203"/>
      <c r="RUI835" s="203"/>
      <c r="RUJ835" s="203"/>
      <c r="RUK835" s="203"/>
      <c r="RUL835" s="203"/>
      <c r="RUM835" s="203"/>
      <c r="RUN835" s="203"/>
      <c r="RUO835" s="203"/>
      <c r="RUP835" s="203"/>
      <c r="RUQ835" s="203"/>
      <c r="RUR835" s="203"/>
      <c r="RUS835" s="203"/>
      <c r="RUT835" s="203"/>
      <c r="RUU835" s="203"/>
      <c r="RUV835" s="203"/>
      <c r="RUW835" s="203"/>
      <c r="RUX835" s="203"/>
      <c r="RUY835" s="203"/>
      <c r="RUZ835" s="203"/>
      <c r="RVA835" s="203"/>
      <c r="RVB835" s="203"/>
      <c r="RVC835" s="203"/>
      <c r="RVD835" s="203"/>
      <c r="RVE835" s="203"/>
      <c r="RVF835" s="203"/>
      <c r="RVG835" s="203"/>
      <c r="RVH835" s="203"/>
      <c r="RVI835" s="203"/>
      <c r="RVJ835" s="203"/>
      <c r="RVK835" s="203"/>
      <c r="RVL835" s="203"/>
      <c r="RVM835" s="203"/>
      <c r="RVN835" s="203"/>
      <c r="RVO835" s="203"/>
      <c r="RVP835" s="203"/>
      <c r="RVQ835" s="203"/>
      <c r="RVR835" s="203"/>
      <c r="RVS835" s="203"/>
      <c r="RVT835" s="203"/>
      <c r="RVU835" s="203"/>
      <c r="RVV835" s="203"/>
      <c r="RVW835" s="203"/>
      <c r="RVX835" s="203"/>
      <c r="RVY835" s="203"/>
      <c r="RVZ835" s="203"/>
      <c r="RWA835" s="203"/>
      <c r="RWB835" s="203"/>
      <c r="RWC835" s="203"/>
      <c r="RWD835" s="203"/>
      <c r="RWE835" s="203"/>
      <c r="RWF835" s="203"/>
      <c r="RWG835" s="203"/>
      <c r="RWH835" s="203"/>
      <c r="RWI835" s="203"/>
      <c r="RWJ835" s="203"/>
      <c r="RWK835" s="203"/>
      <c r="RWL835" s="203"/>
      <c r="RWM835" s="203"/>
      <c r="RWN835" s="203"/>
      <c r="RWO835" s="203"/>
      <c r="RWP835" s="203"/>
      <c r="RWQ835" s="203"/>
      <c r="RWR835" s="203"/>
      <c r="RWS835" s="203"/>
      <c r="RWT835" s="203"/>
      <c r="RWU835" s="203"/>
      <c r="RWV835" s="203"/>
      <c r="RWW835" s="203"/>
      <c r="RWX835" s="203"/>
      <c r="RWY835" s="203"/>
      <c r="RWZ835" s="203"/>
      <c r="RXA835" s="203"/>
      <c r="RXB835" s="203"/>
      <c r="RXC835" s="203"/>
      <c r="RXD835" s="203"/>
      <c r="RXE835" s="203"/>
      <c r="RXF835" s="203"/>
      <c r="RXG835" s="203"/>
      <c r="RXH835" s="203"/>
      <c r="RXI835" s="203"/>
      <c r="RXJ835" s="203"/>
      <c r="RXK835" s="203"/>
      <c r="RXL835" s="203"/>
      <c r="RXM835" s="203"/>
      <c r="RXN835" s="203"/>
      <c r="RXO835" s="203"/>
      <c r="RXP835" s="203"/>
      <c r="RXQ835" s="203"/>
      <c r="RXR835" s="203"/>
      <c r="RXS835" s="203"/>
      <c r="RXT835" s="203"/>
      <c r="RXU835" s="203"/>
      <c r="RXV835" s="203"/>
      <c r="RXW835" s="203"/>
      <c r="RXX835" s="203"/>
      <c r="RXY835" s="203"/>
      <c r="RXZ835" s="203"/>
      <c r="RYA835" s="203"/>
      <c r="RYB835" s="203"/>
      <c r="RYC835" s="203"/>
      <c r="RYD835" s="203"/>
      <c r="RYE835" s="203"/>
      <c r="RYF835" s="203"/>
      <c r="RYG835" s="203"/>
      <c r="RYH835" s="203"/>
      <c r="RYI835" s="203"/>
      <c r="RYJ835" s="203"/>
      <c r="RYK835" s="203"/>
      <c r="RYL835" s="203"/>
      <c r="RYM835" s="203"/>
      <c r="RYN835" s="203"/>
      <c r="RYO835" s="203"/>
      <c r="RYP835" s="203"/>
      <c r="RYQ835" s="203"/>
      <c r="RYR835" s="203"/>
      <c r="RYS835" s="203"/>
      <c r="RYT835" s="203"/>
      <c r="RYU835" s="203"/>
      <c r="RYV835" s="203"/>
      <c r="RYW835" s="203"/>
      <c r="RYX835" s="203"/>
      <c r="RYY835" s="203"/>
      <c r="RYZ835" s="203"/>
      <c r="RZA835" s="203"/>
      <c r="RZB835" s="203"/>
      <c r="RZC835" s="203"/>
      <c r="RZD835" s="203"/>
      <c r="RZE835" s="203"/>
      <c r="RZF835" s="203"/>
      <c r="RZG835" s="203"/>
      <c r="RZH835" s="203"/>
      <c r="RZI835" s="203"/>
      <c r="RZJ835" s="203"/>
      <c r="RZK835" s="203"/>
      <c r="RZL835" s="203"/>
      <c r="RZM835" s="203"/>
      <c r="RZN835" s="203"/>
      <c r="RZO835" s="203"/>
      <c r="RZP835" s="203"/>
      <c r="RZQ835" s="203"/>
      <c r="RZR835" s="203"/>
      <c r="RZS835" s="203"/>
      <c r="RZT835" s="203"/>
      <c r="RZU835" s="203"/>
      <c r="RZV835" s="203"/>
      <c r="RZW835" s="203"/>
      <c r="RZX835" s="203"/>
      <c r="RZY835" s="203"/>
      <c r="RZZ835" s="203"/>
      <c r="SAA835" s="203"/>
      <c r="SAB835" s="203"/>
      <c r="SAC835" s="203"/>
      <c r="SAD835" s="203"/>
      <c r="SAE835" s="203"/>
      <c r="SAF835" s="203"/>
      <c r="SAG835" s="203"/>
      <c r="SAH835" s="203"/>
      <c r="SAI835" s="203"/>
      <c r="SAJ835" s="203"/>
      <c r="SAK835" s="203"/>
      <c r="SAL835" s="203"/>
      <c r="SAM835" s="203"/>
      <c r="SAN835" s="203"/>
      <c r="SAO835" s="203"/>
      <c r="SAP835" s="203"/>
      <c r="SAQ835" s="203"/>
      <c r="SAR835" s="203"/>
      <c r="SAS835" s="203"/>
      <c r="SAT835" s="203"/>
      <c r="SAU835" s="203"/>
      <c r="SAV835" s="203"/>
      <c r="SAW835" s="203"/>
      <c r="SAX835" s="203"/>
      <c r="SAY835" s="203"/>
      <c r="SAZ835" s="203"/>
      <c r="SBA835" s="203"/>
      <c r="SBB835" s="203"/>
      <c r="SBC835" s="203"/>
      <c r="SBD835" s="203"/>
      <c r="SBE835" s="203"/>
      <c r="SBF835" s="203"/>
      <c r="SBG835" s="203"/>
      <c r="SBH835" s="203"/>
      <c r="SBI835" s="203"/>
      <c r="SBJ835" s="203"/>
      <c r="SBK835" s="203"/>
      <c r="SBL835" s="203"/>
      <c r="SBM835" s="203"/>
      <c r="SBN835" s="203"/>
      <c r="SBO835" s="203"/>
      <c r="SBP835" s="203"/>
      <c r="SBQ835" s="203"/>
      <c r="SBR835" s="203"/>
      <c r="SBS835" s="203"/>
      <c r="SBT835" s="203"/>
      <c r="SBU835" s="203"/>
      <c r="SBV835" s="203"/>
      <c r="SBW835" s="203"/>
      <c r="SBX835" s="203"/>
      <c r="SBY835" s="203"/>
      <c r="SBZ835" s="203"/>
      <c r="SCA835" s="203"/>
      <c r="SCB835" s="203"/>
      <c r="SCC835" s="203"/>
      <c r="SCD835" s="203"/>
      <c r="SCE835" s="203"/>
      <c r="SCF835" s="203"/>
      <c r="SCG835" s="203"/>
      <c r="SCH835" s="203"/>
      <c r="SCI835" s="203"/>
      <c r="SCJ835" s="203"/>
      <c r="SCK835" s="203"/>
      <c r="SCL835" s="203"/>
      <c r="SCM835" s="203"/>
      <c r="SCN835" s="203"/>
      <c r="SCO835" s="203"/>
      <c r="SCP835" s="203"/>
      <c r="SCQ835" s="203"/>
      <c r="SCR835" s="203"/>
      <c r="SCS835" s="203"/>
      <c r="SCT835" s="203"/>
      <c r="SCU835" s="203"/>
      <c r="SCV835" s="203"/>
      <c r="SCW835" s="203"/>
      <c r="SCX835" s="203"/>
      <c r="SCY835" s="203"/>
      <c r="SCZ835" s="203"/>
      <c r="SDA835" s="203"/>
      <c r="SDB835" s="203"/>
      <c r="SDC835" s="203"/>
      <c r="SDD835" s="203"/>
      <c r="SDE835" s="203"/>
      <c r="SDF835" s="203"/>
      <c r="SDG835" s="203"/>
      <c r="SDH835" s="203"/>
      <c r="SDI835" s="203"/>
      <c r="SDJ835" s="203"/>
      <c r="SDK835" s="203"/>
      <c r="SDL835" s="203"/>
      <c r="SDM835" s="203"/>
      <c r="SDN835" s="203"/>
      <c r="SDO835" s="203"/>
      <c r="SDP835" s="203"/>
      <c r="SDQ835" s="203"/>
      <c r="SDR835" s="203"/>
      <c r="SDS835" s="203"/>
      <c r="SDT835" s="203"/>
      <c r="SDU835" s="203"/>
      <c r="SDV835" s="203"/>
      <c r="SDW835" s="203"/>
      <c r="SDX835" s="203"/>
      <c r="SDY835" s="203"/>
      <c r="SDZ835" s="203"/>
      <c r="SEA835" s="203"/>
      <c r="SEB835" s="203"/>
      <c r="SEC835" s="203"/>
      <c r="SED835" s="203"/>
      <c r="SEE835" s="203"/>
      <c r="SEF835" s="203"/>
      <c r="SEG835" s="203"/>
      <c r="SEH835" s="203"/>
      <c r="SEI835" s="203"/>
      <c r="SEJ835" s="203"/>
      <c r="SEK835" s="203"/>
      <c r="SEL835" s="203"/>
      <c r="SEM835" s="203"/>
      <c r="SEN835" s="203"/>
      <c r="SEO835" s="203"/>
      <c r="SEP835" s="203"/>
      <c r="SEQ835" s="203"/>
      <c r="SER835" s="203"/>
      <c r="SES835" s="203"/>
      <c r="SET835" s="203"/>
      <c r="SEU835" s="203"/>
      <c r="SEV835" s="203"/>
      <c r="SEW835" s="203"/>
      <c r="SEX835" s="203"/>
      <c r="SEY835" s="203"/>
      <c r="SEZ835" s="203"/>
      <c r="SFA835" s="203"/>
      <c r="SFB835" s="203"/>
      <c r="SFC835" s="203"/>
      <c r="SFD835" s="203"/>
      <c r="SFE835" s="203"/>
      <c r="SFF835" s="203"/>
      <c r="SFG835" s="203"/>
      <c r="SFH835" s="203"/>
      <c r="SFI835" s="203"/>
      <c r="SFJ835" s="203"/>
      <c r="SFK835" s="203"/>
      <c r="SFL835" s="203"/>
      <c r="SFM835" s="203"/>
      <c r="SFN835" s="203"/>
      <c r="SFO835" s="203"/>
      <c r="SFP835" s="203"/>
      <c r="SFQ835" s="203"/>
      <c r="SFR835" s="203"/>
      <c r="SFS835" s="203"/>
      <c r="SFT835" s="203"/>
      <c r="SFU835" s="203"/>
      <c r="SFV835" s="203"/>
      <c r="SFW835" s="203"/>
      <c r="SFX835" s="203"/>
      <c r="SFY835" s="203"/>
      <c r="SFZ835" s="203"/>
      <c r="SGA835" s="203"/>
      <c r="SGB835" s="203"/>
      <c r="SGC835" s="203"/>
      <c r="SGD835" s="203"/>
      <c r="SGE835" s="203"/>
      <c r="SGF835" s="203"/>
      <c r="SGG835" s="203"/>
      <c r="SGH835" s="203"/>
      <c r="SGI835" s="203"/>
      <c r="SGJ835" s="203"/>
      <c r="SGK835" s="203"/>
      <c r="SGL835" s="203"/>
      <c r="SGM835" s="203"/>
      <c r="SGN835" s="203"/>
      <c r="SGO835" s="203"/>
      <c r="SGP835" s="203"/>
      <c r="SGQ835" s="203"/>
      <c r="SGR835" s="203"/>
      <c r="SGS835" s="203"/>
      <c r="SGT835" s="203"/>
      <c r="SGU835" s="203"/>
      <c r="SGV835" s="203"/>
      <c r="SGW835" s="203"/>
      <c r="SGX835" s="203"/>
      <c r="SGY835" s="203"/>
      <c r="SGZ835" s="203"/>
      <c r="SHA835" s="203"/>
      <c r="SHB835" s="203"/>
      <c r="SHC835" s="203"/>
      <c r="SHD835" s="203"/>
      <c r="SHE835" s="203"/>
      <c r="SHF835" s="203"/>
      <c r="SHG835" s="203"/>
      <c r="SHH835" s="203"/>
      <c r="SHI835" s="203"/>
      <c r="SHJ835" s="203"/>
      <c r="SHK835" s="203"/>
      <c r="SHL835" s="203"/>
      <c r="SHM835" s="203"/>
      <c r="SHN835" s="203"/>
      <c r="SHO835" s="203"/>
      <c r="SHP835" s="203"/>
      <c r="SHQ835" s="203"/>
      <c r="SHR835" s="203"/>
      <c r="SHS835" s="203"/>
      <c r="SHT835" s="203"/>
      <c r="SHU835" s="203"/>
      <c r="SHV835" s="203"/>
      <c r="SHW835" s="203"/>
      <c r="SHX835" s="203"/>
      <c r="SHY835" s="203"/>
      <c r="SHZ835" s="203"/>
      <c r="SIA835" s="203"/>
      <c r="SIB835" s="203"/>
      <c r="SIC835" s="203"/>
      <c r="SID835" s="203"/>
      <c r="SIE835" s="203"/>
      <c r="SIF835" s="203"/>
      <c r="SIG835" s="203"/>
      <c r="SIH835" s="203"/>
      <c r="SII835" s="203"/>
      <c r="SIJ835" s="203"/>
      <c r="SIK835" s="203"/>
      <c r="SIL835" s="203"/>
      <c r="SIM835" s="203"/>
      <c r="SIN835" s="203"/>
      <c r="SIO835" s="203"/>
      <c r="SIP835" s="203"/>
      <c r="SIQ835" s="203"/>
      <c r="SIR835" s="203"/>
      <c r="SIS835" s="203"/>
      <c r="SIT835" s="203"/>
      <c r="SIU835" s="203"/>
      <c r="SIV835" s="203"/>
      <c r="SIW835" s="203"/>
      <c r="SIX835" s="203"/>
      <c r="SIY835" s="203"/>
      <c r="SIZ835" s="203"/>
      <c r="SJA835" s="203"/>
      <c r="SJB835" s="203"/>
      <c r="SJC835" s="203"/>
      <c r="SJD835" s="203"/>
      <c r="SJE835" s="203"/>
      <c r="SJF835" s="203"/>
      <c r="SJG835" s="203"/>
      <c r="SJH835" s="203"/>
      <c r="SJI835" s="203"/>
      <c r="SJJ835" s="203"/>
      <c r="SJK835" s="203"/>
      <c r="SJL835" s="203"/>
      <c r="SJM835" s="203"/>
      <c r="SJN835" s="203"/>
      <c r="SJO835" s="203"/>
      <c r="SJP835" s="203"/>
      <c r="SJQ835" s="203"/>
      <c r="SJR835" s="203"/>
      <c r="SJS835" s="203"/>
      <c r="SJT835" s="203"/>
      <c r="SJU835" s="203"/>
      <c r="SJV835" s="203"/>
      <c r="SJW835" s="203"/>
      <c r="SJX835" s="203"/>
      <c r="SJY835" s="203"/>
      <c r="SJZ835" s="203"/>
      <c r="SKA835" s="203"/>
      <c r="SKB835" s="203"/>
      <c r="SKC835" s="203"/>
      <c r="SKD835" s="203"/>
      <c r="SKE835" s="203"/>
      <c r="SKF835" s="203"/>
      <c r="SKG835" s="203"/>
      <c r="SKH835" s="203"/>
      <c r="SKI835" s="203"/>
      <c r="SKJ835" s="203"/>
      <c r="SKK835" s="203"/>
      <c r="SKL835" s="203"/>
      <c r="SKM835" s="203"/>
      <c r="SKN835" s="203"/>
      <c r="SKO835" s="203"/>
      <c r="SKP835" s="203"/>
      <c r="SKQ835" s="203"/>
      <c r="SKR835" s="203"/>
      <c r="SKS835" s="203"/>
      <c r="SKT835" s="203"/>
      <c r="SKU835" s="203"/>
      <c r="SKV835" s="203"/>
      <c r="SKW835" s="203"/>
      <c r="SKX835" s="203"/>
      <c r="SKY835" s="203"/>
      <c r="SKZ835" s="203"/>
      <c r="SLA835" s="203"/>
      <c r="SLB835" s="203"/>
      <c r="SLC835" s="203"/>
      <c r="SLD835" s="203"/>
      <c r="SLE835" s="203"/>
      <c r="SLF835" s="203"/>
      <c r="SLG835" s="203"/>
      <c r="SLH835" s="203"/>
      <c r="SLI835" s="203"/>
      <c r="SLJ835" s="203"/>
      <c r="SLK835" s="203"/>
      <c r="SLL835" s="203"/>
      <c r="SLM835" s="203"/>
      <c r="SLN835" s="203"/>
      <c r="SLO835" s="203"/>
      <c r="SLP835" s="203"/>
      <c r="SLQ835" s="203"/>
      <c r="SLR835" s="203"/>
      <c r="SLS835" s="203"/>
      <c r="SLT835" s="203"/>
      <c r="SLU835" s="203"/>
      <c r="SLV835" s="203"/>
      <c r="SLW835" s="203"/>
      <c r="SLX835" s="203"/>
      <c r="SLY835" s="203"/>
      <c r="SLZ835" s="203"/>
      <c r="SMA835" s="203"/>
      <c r="SMB835" s="203"/>
      <c r="SMC835" s="203"/>
      <c r="SMD835" s="203"/>
      <c r="SME835" s="203"/>
      <c r="SMF835" s="203"/>
      <c r="SMG835" s="203"/>
      <c r="SMH835" s="203"/>
      <c r="SMI835" s="203"/>
      <c r="SMJ835" s="203"/>
      <c r="SMK835" s="203"/>
      <c r="SML835" s="203"/>
      <c r="SMM835" s="203"/>
      <c r="SMN835" s="203"/>
      <c r="SMO835" s="203"/>
      <c r="SMP835" s="203"/>
      <c r="SMQ835" s="203"/>
      <c r="SMR835" s="203"/>
      <c r="SMS835" s="203"/>
      <c r="SMT835" s="203"/>
      <c r="SMU835" s="203"/>
      <c r="SMV835" s="203"/>
      <c r="SMW835" s="203"/>
      <c r="SMX835" s="203"/>
      <c r="SMY835" s="203"/>
      <c r="SMZ835" s="203"/>
      <c r="SNA835" s="203"/>
      <c r="SNB835" s="203"/>
      <c r="SNC835" s="203"/>
      <c r="SND835" s="203"/>
      <c r="SNE835" s="203"/>
      <c r="SNF835" s="203"/>
      <c r="SNG835" s="203"/>
      <c r="SNH835" s="203"/>
      <c r="SNI835" s="203"/>
      <c r="SNJ835" s="203"/>
      <c r="SNK835" s="203"/>
      <c r="SNL835" s="203"/>
      <c r="SNM835" s="203"/>
      <c r="SNN835" s="203"/>
      <c r="SNO835" s="203"/>
      <c r="SNP835" s="203"/>
      <c r="SNQ835" s="203"/>
      <c r="SNR835" s="203"/>
      <c r="SNS835" s="203"/>
      <c r="SNT835" s="203"/>
      <c r="SNU835" s="203"/>
      <c r="SNV835" s="203"/>
      <c r="SNW835" s="203"/>
      <c r="SNX835" s="203"/>
      <c r="SNY835" s="203"/>
      <c r="SNZ835" s="203"/>
      <c r="SOA835" s="203"/>
      <c r="SOB835" s="203"/>
      <c r="SOC835" s="203"/>
      <c r="SOD835" s="203"/>
      <c r="SOE835" s="203"/>
      <c r="SOF835" s="203"/>
      <c r="SOG835" s="203"/>
      <c r="SOH835" s="203"/>
      <c r="SOI835" s="203"/>
      <c r="SOJ835" s="203"/>
      <c r="SOK835" s="203"/>
      <c r="SOL835" s="203"/>
      <c r="SOM835" s="203"/>
      <c r="SON835" s="203"/>
      <c r="SOO835" s="203"/>
      <c r="SOP835" s="203"/>
      <c r="SOQ835" s="203"/>
      <c r="SOR835" s="203"/>
      <c r="SOS835" s="203"/>
      <c r="SOT835" s="203"/>
      <c r="SOU835" s="203"/>
      <c r="SOV835" s="203"/>
      <c r="SOW835" s="203"/>
      <c r="SOX835" s="203"/>
      <c r="SOY835" s="203"/>
      <c r="SOZ835" s="203"/>
      <c r="SPA835" s="203"/>
      <c r="SPB835" s="203"/>
      <c r="SPC835" s="203"/>
      <c r="SPD835" s="203"/>
      <c r="SPE835" s="203"/>
      <c r="SPF835" s="203"/>
      <c r="SPG835" s="203"/>
      <c r="SPH835" s="203"/>
      <c r="SPI835" s="203"/>
      <c r="SPJ835" s="203"/>
      <c r="SPK835" s="203"/>
      <c r="SPL835" s="203"/>
      <c r="SPM835" s="203"/>
      <c r="SPN835" s="203"/>
      <c r="SPO835" s="203"/>
      <c r="SPP835" s="203"/>
      <c r="SPQ835" s="203"/>
      <c r="SPR835" s="203"/>
      <c r="SPS835" s="203"/>
      <c r="SPT835" s="203"/>
      <c r="SPU835" s="203"/>
      <c r="SPV835" s="203"/>
      <c r="SPW835" s="203"/>
      <c r="SPX835" s="203"/>
      <c r="SPY835" s="203"/>
      <c r="SPZ835" s="203"/>
      <c r="SQA835" s="203"/>
      <c r="SQB835" s="203"/>
      <c r="SQC835" s="203"/>
      <c r="SQD835" s="203"/>
      <c r="SQE835" s="203"/>
      <c r="SQF835" s="203"/>
      <c r="SQG835" s="203"/>
      <c r="SQH835" s="203"/>
      <c r="SQI835" s="203"/>
      <c r="SQJ835" s="203"/>
      <c r="SQK835" s="203"/>
      <c r="SQL835" s="203"/>
      <c r="SQM835" s="203"/>
      <c r="SQN835" s="203"/>
      <c r="SQO835" s="203"/>
      <c r="SQP835" s="203"/>
      <c r="SQQ835" s="203"/>
      <c r="SQR835" s="203"/>
      <c r="SQS835" s="203"/>
      <c r="SQT835" s="203"/>
      <c r="SQU835" s="203"/>
      <c r="SQV835" s="203"/>
      <c r="SQW835" s="203"/>
      <c r="SQX835" s="203"/>
      <c r="SQY835" s="203"/>
      <c r="SQZ835" s="203"/>
      <c r="SRA835" s="203"/>
      <c r="SRB835" s="203"/>
      <c r="SRC835" s="203"/>
      <c r="SRD835" s="203"/>
      <c r="SRE835" s="203"/>
      <c r="SRF835" s="203"/>
      <c r="SRG835" s="203"/>
      <c r="SRH835" s="203"/>
      <c r="SRI835" s="203"/>
      <c r="SRJ835" s="203"/>
      <c r="SRK835" s="203"/>
      <c r="SRL835" s="203"/>
      <c r="SRM835" s="203"/>
      <c r="SRN835" s="203"/>
      <c r="SRO835" s="203"/>
      <c r="SRP835" s="203"/>
      <c r="SRQ835" s="203"/>
      <c r="SRR835" s="203"/>
      <c r="SRS835" s="203"/>
      <c r="SRT835" s="203"/>
      <c r="SRU835" s="203"/>
      <c r="SRV835" s="203"/>
      <c r="SRW835" s="203"/>
      <c r="SRX835" s="203"/>
      <c r="SRY835" s="203"/>
      <c r="SRZ835" s="203"/>
      <c r="SSA835" s="203"/>
      <c r="SSB835" s="203"/>
      <c r="SSC835" s="203"/>
      <c r="SSD835" s="203"/>
      <c r="SSE835" s="203"/>
      <c r="SSF835" s="203"/>
      <c r="SSG835" s="203"/>
      <c r="SSH835" s="203"/>
      <c r="SSI835" s="203"/>
      <c r="SSJ835" s="203"/>
      <c r="SSK835" s="203"/>
      <c r="SSL835" s="203"/>
      <c r="SSM835" s="203"/>
      <c r="SSN835" s="203"/>
      <c r="SSO835" s="203"/>
      <c r="SSP835" s="203"/>
      <c r="SSQ835" s="203"/>
      <c r="SSR835" s="203"/>
      <c r="SSS835" s="203"/>
      <c r="SST835" s="203"/>
      <c r="SSU835" s="203"/>
      <c r="SSV835" s="203"/>
      <c r="SSW835" s="203"/>
      <c r="SSX835" s="203"/>
      <c r="SSY835" s="203"/>
      <c r="SSZ835" s="203"/>
      <c r="STA835" s="203"/>
      <c r="STB835" s="203"/>
      <c r="STC835" s="203"/>
      <c r="STD835" s="203"/>
      <c r="STE835" s="203"/>
      <c r="STF835" s="203"/>
      <c r="STG835" s="203"/>
      <c r="STH835" s="203"/>
      <c r="STI835" s="203"/>
      <c r="STJ835" s="203"/>
      <c r="STK835" s="203"/>
      <c r="STL835" s="203"/>
      <c r="STM835" s="203"/>
      <c r="STN835" s="203"/>
      <c r="STO835" s="203"/>
      <c r="STP835" s="203"/>
      <c r="STQ835" s="203"/>
      <c r="STR835" s="203"/>
      <c r="STS835" s="203"/>
      <c r="STT835" s="203"/>
      <c r="STU835" s="203"/>
      <c r="STV835" s="203"/>
      <c r="STW835" s="203"/>
      <c r="STX835" s="203"/>
      <c r="STY835" s="203"/>
      <c r="STZ835" s="203"/>
      <c r="SUA835" s="203"/>
      <c r="SUB835" s="203"/>
      <c r="SUC835" s="203"/>
      <c r="SUD835" s="203"/>
      <c r="SUE835" s="203"/>
      <c r="SUF835" s="203"/>
      <c r="SUG835" s="203"/>
      <c r="SUH835" s="203"/>
      <c r="SUI835" s="203"/>
      <c r="SUJ835" s="203"/>
      <c r="SUK835" s="203"/>
      <c r="SUL835" s="203"/>
      <c r="SUM835" s="203"/>
      <c r="SUN835" s="203"/>
      <c r="SUO835" s="203"/>
      <c r="SUP835" s="203"/>
      <c r="SUQ835" s="203"/>
      <c r="SUR835" s="203"/>
      <c r="SUS835" s="203"/>
      <c r="SUT835" s="203"/>
      <c r="SUU835" s="203"/>
      <c r="SUV835" s="203"/>
      <c r="SUW835" s="203"/>
      <c r="SUX835" s="203"/>
      <c r="SUY835" s="203"/>
      <c r="SUZ835" s="203"/>
      <c r="SVA835" s="203"/>
      <c r="SVB835" s="203"/>
      <c r="SVC835" s="203"/>
      <c r="SVD835" s="203"/>
      <c r="SVE835" s="203"/>
      <c r="SVF835" s="203"/>
      <c r="SVG835" s="203"/>
      <c r="SVH835" s="203"/>
      <c r="SVI835" s="203"/>
      <c r="SVJ835" s="203"/>
      <c r="SVK835" s="203"/>
      <c r="SVL835" s="203"/>
      <c r="SVM835" s="203"/>
      <c r="SVN835" s="203"/>
      <c r="SVO835" s="203"/>
      <c r="SVP835" s="203"/>
      <c r="SVQ835" s="203"/>
      <c r="SVR835" s="203"/>
      <c r="SVS835" s="203"/>
      <c r="SVT835" s="203"/>
      <c r="SVU835" s="203"/>
      <c r="SVV835" s="203"/>
      <c r="SVW835" s="203"/>
      <c r="SVX835" s="203"/>
      <c r="SVY835" s="203"/>
      <c r="SVZ835" s="203"/>
      <c r="SWA835" s="203"/>
      <c r="SWB835" s="203"/>
      <c r="SWC835" s="203"/>
      <c r="SWD835" s="203"/>
      <c r="SWE835" s="203"/>
      <c r="SWF835" s="203"/>
      <c r="SWG835" s="203"/>
      <c r="SWH835" s="203"/>
      <c r="SWI835" s="203"/>
      <c r="SWJ835" s="203"/>
      <c r="SWK835" s="203"/>
      <c r="SWL835" s="203"/>
      <c r="SWM835" s="203"/>
      <c r="SWN835" s="203"/>
      <c r="SWO835" s="203"/>
      <c r="SWP835" s="203"/>
      <c r="SWQ835" s="203"/>
      <c r="SWR835" s="203"/>
      <c r="SWS835" s="203"/>
      <c r="SWT835" s="203"/>
      <c r="SWU835" s="203"/>
      <c r="SWV835" s="203"/>
      <c r="SWW835" s="203"/>
      <c r="SWX835" s="203"/>
      <c r="SWY835" s="203"/>
      <c r="SWZ835" s="203"/>
      <c r="SXA835" s="203"/>
      <c r="SXB835" s="203"/>
      <c r="SXC835" s="203"/>
      <c r="SXD835" s="203"/>
      <c r="SXE835" s="203"/>
      <c r="SXF835" s="203"/>
      <c r="SXG835" s="203"/>
      <c r="SXH835" s="203"/>
      <c r="SXI835" s="203"/>
      <c r="SXJ835" s="203"/>
      <c r="SXK835" s="203"/>
      <c r="SXL835" s="203"/>
      <c r="SXM835" s="203"/>
      <c r="SXN835" s="203"/>
      <c r="SXO835" s="203"/>
      <c r="SXP835" s="203"/>
      <c r="SXQ835" s="203"/>
      <c r="SXR835" s="203"/>
      <c r="SXS835" s="203"/>
      <c r="SXT835" s="203"/>
      <c r="SXU835" s="203"/>
      <c r="SXV835" s="203"/>
      <c r="SXW835" s="203"/>
      <c r="SXX835" s="203"/>
      <c r="SXY835" s="203"/>
      <c r="SXZ835" s="203"/>
      <c r="SYA835" s="203"/>
      <c r="SYB835" s="203"/>
      <c r="SYC835" s="203"/>
      <c r="SYD835" s="203"/>
      <c r="SYE835" s="203"/>
      <c r="SYF835" s="203"/>
      <c r="SYG835" s="203"/>
      <c r="SYH835" s="203"/>
      <c r="SYI835" s="203"/>
      <c r="SYJ835" s="203"/>
      <c r="SYK835" s="203"/>
      <c r="SYL835" s="203"/>
      <c r="SYM835" s="203"/>
      <c r="SYN835" s="203"/>
      <c r="SYO835" s="203"/>
      <c r="SYP835" s="203"/>
      <c r="SYQ835" s="203"/>
      <c r="SYR835" s="203"/>
      <c r="SYS835" s="203"/>
      <c r="SYT835" s="203"/>
      <c r="SYU835" s="203"/>
      <c r="SYV835" s="203"/>
      <c r="SYW835" s="203"/>
      <c r="SYX835" s="203"/>
      <c r="SYY835" s="203"/>
      <c r="SYZ835" s="203"/>
      <c r="SZA835" s="203"/>
      <c r="SZB835" s="203"/>
      <c r="SZC835" s="203"/>
      <c r="SZD835" s="203"/>
      <c r="SZE835" s="203"/>
      <c r="SZF835" s="203"/>
      <c r="SZG835" s="203"/>
      <c r="SZH835" s="203"/>
      <c r="SZI835" s="203"/>
      <c r="SZJ835" s="203"/>
      <c r="SZK835" s="203"/>
      <c r="SZL835" s="203"/>
      <c r="SZM835" s="203"/>
      <c r="SZN835" s="203"/>
      <c r="SZO835" s="203"/>
      <c r="SZP835" s="203"/>
      <c r="SZQ835" s="203"/>
      <c r="SZR835" s="203"/>
      <c r="SZS835" s="203"/>
      <c r="SZT835" s="203"/>
      <c r="SZU835" s="203"/>
      <c r="SZV835" s="203"/>
      <c r="SZW835" s="203"/>
      <c r="SZX835" s="203"/>
      <c r="SZY835" s="203"/>
      <c r="SZZ835" s="203"/>
      <c r="TAA835" s="203"/>
      <c r="TAB835" s="203"/>
      <c r="TAC835" s="203"/>
      <c r="TAD835" s="203"/>
      <c r="TAE835" s="203"/>
      <c r="TAF835" s="203"/>
      <c r="TAG835" s="203"/>
      <c r="TAH835" s="203"/>
      <c r="TAI835" s="203"/>
      <c r="TAJ835" s="203"/>
      <c r="TAK835" s="203"/>
      <c r="TAL835" s="203"/>
      <c r="TAM835" s="203"/>
      <c r="TAN835" s="203"/>
      <c r="TAO835" s="203"/>
      <c r="TAP835" s="203"/>
      <c r="TAQ835" s="203"/>
      <c r="TAR835" s="203"/>
      <c r="TAS835" s="203"/>
      <c r="TAT835" s="203"/>
      <c r="TAU835" s="203"/>
      <c r="TAV835" s="203"/>
      <c r="TAW835" s="203"/>
      <c r="TAX835" s="203"/>
      <c r="TAY835" s="203"/>
      <c r="TAZ835" s="203"/>
      <c r="TBA835" s="203"/>
      <c r="TBB835" s="203"/>
      <c r="TBC835" s="203"/>
      <c r="TBD835" s="203"/>
      <c r="TBE835" s="203"/>
      <c r="TBF835" s="203"/>
      <c r="TBG835" s="203"/>
      <c r="TBH835" s="203"/>
      <c r="TBI835" s="203"/>
      <c r="TBJ835" s="203"/>
      <c r="TBK835" s="203"/>
      <c r="TBL835" s="203"/>
      <c r="TBM835" s="203"/>
      <c r="TBN835" s="203"/>
      <c r="TBO835" s="203"/>
      <c r="TBP835" s="203"/>
      <c r="TBQ835" s="203"/>
      <c r="TBR835" s="203"/>
      <c r="TBS835" s="203"/>
      <c r="TBT835" s="203"/>
      <c r="TBU835" s="203"/>
      <c r="TBV835" s="203"/>
      <c r="TBW835" s="203"/>
      <c r="TBX835" s="203"/>
      <c r="TBY835" s="203"/>
      <c r="TBZ835" s="203"/>
      <c r="TCA835" s="203"/>
      <c r="TCB835" s="203"/>
      <c r="TCC835" s="203"/>
      <c r="TCD835" s="203"/>
      <c r="TCE835" s="203"/>
      <c r="TCF835" s="203"/>
      <c r="TCG835" s="203"/>
      <c r="TCH835" s="203"/>
      <c r="TCI835" s="203"/>
      <c r="TCJ835" s="203"/>
      <c r="TCK835" s="203"/>
      <c r="TCL835" s="203"/>
      <c r="TCM835" s="203"/>
      <c r="TCN835" s="203"/>
      <c r="TCO835" s="203"/>
      <c r="TCP835" s="203"/>
      <c r="TCQ835" s="203"/>
      <c r="TCR835" s="203"/>
      <c r="TCS835" s="203"/>
      <c r="TCT835" s="203"/>
      <c r="TCU835" s="203"/>
      <c r="TCV835" s="203"/>
      <c r="TCW835" s="203"/>
      <c r="TCX835" s="203"/>
      <c r="TCY835" s="203"/>
      <c r="TCZ835" s="203"/>
      <c r="TDA835" s="203"/>
      <c r="TDB835" s="203"/>
      <c r="TDC835" s="203"/>
      <c r="TDD835" s="203"/>
      <c r="TDE835" s="203"/>
      <c r="TDF835" s="203"/>
      <c r="TDG835" s="203"/>
      <c r="TDH835" s="203"/>
      <c r="TDI835" s="203"/>
      <c r="TDJ835" s="203"/>
      <c r="TDK835" s="203"/>
      <c r="TDL835" s="203"/>
      <c r="TDM835" s="203"/>
      <c r="TDN835" s="203"/>
      <c r="TDO835" s="203"/>
      <c r="TDP835" s="203"/>
      <c r="TDQ835" s="203"/>
      <c r="TDR835" s="203"/>
      <c r="TDS835" s="203"/>
      <c r="TDT835" s="203"/>
      <c r="TDU835" s="203"/>
      <c r="TDV835" s="203"/>
      <c r="TDW835" s="203"/>
      <c r="TDX835" s="203"/>
      <c r="TDY835" s="203"/>
      <c r="TDZ835" s="203"/>
      <c r="TEA835" s="203"/>
      <c r="TEB835" s="203"/>
      <c r="TEC835" s="203"/>
      <c r="TED835" s="203"/>
      <c r="TEE835" s="203"/>
      <c r="TEF835" s="203"/>
      <c r="TEG835" s="203"/>
      <c r="TEH835" s="203"/>
      <c r="TEI835" s="203"/>
      <c r="TEJ835" s="203"/>
      <c r="TEK835" s="203"/>
      <c r="TEL835" s="203"/>
      <c r="TEM835" s="203"/>
      <c r="TEN835" s="203"/>
      <c r="TEO835" s="203"/>
      <c r="TEP835" s="203"/>
      <c r="TEQ835" s="203"/>
      <c r="TER835" s="203"/>
      <c r="TES835" s="203"/>
      <c r="TET835" s="203"/>
      <c r="TEU835" s="203"/>
      <c r="TEV835" s="203"/>
      <c r="TEW835" s="203"/>
      <c r="TEX835" s="203"/>
      <c r="TEY835" s="203"/>
      <c r="TEZ835" s="203"/>
      <c r="TFA835" s="203"/>
      <c r="TFB835" s="203"/>
      <c r="TFC835" s="203"/>
      <c r="TFD835" s="203"/>
      <c r="TFE835" s="203"/>
      <c r="TFF835" s="203"/>
      <c r="TFG835" s="203"/>
      <c r="TFH835" s="203"/>
      <c r="TFI835" s="203"/>
      <c r="TFJ835" s="203"/>
      <c r="TFK835" s="203"/>
      <c r="TFL835" s="203"/>
      <c r="TFM835" s="203"/>
      <c r="TFN835" s="203"/>
      <c r="TFO835" s="203"/>
      <c r="TFP835" s="203"/>
      <c r="TFQ835" s="203"/>
      <c r="TFR835" s="203"/>
      <c r="TFS835" s="203"/>
      <c r="TFT835" s="203"/>
      <c r="TFU835" s="203"/>
      <c r="TFV835" s="203"/>
      <c r="TFW835" s="203"/>
      <c r="TFX835" s="203"/>
      <c r="TFY835" s="203"/>
      <c r="TFZ835" s="203"/>
      <c r="TGA835" s="203"/>
      <c r="TGB835" s="203"/>
      <c r="TGC835" s="203"/>
      <c r="TGD835" s="203"/>
      <c r="TGE835" s="203"/>
      <c r="TGF835" s="203"/>
      <c r="TGG835" s="203"/>
      <c r="TGH835" s="203"/>
      <c r="TGI835" s="203"/>
      <c r="TGJ835" s="203"/>
      <c r="TGK835" s="203"/>
      <c r="TGL835" s="203"/>
      <c r="TGM835" s="203"/>
      <c r="TGN835" s="203"/>
      <c r="TGO835" s="203"/>
      <c r="TGP835" s="203"/>
      <c r="TGQ835" s="203"/>
      <c r="TGR835" s="203"/>
      <c r="TGS835" s="203"/>
      <c r="TGT835" s="203"/>
      <c r="TGU835" s="203"/>
      <c r="TGV835" s="203"/>
      <c r="TGW835" s="203"/>
      <c r="TGX835" s="203"/>
      <c r="TGY835" s="203"/>
      <c r="TGZ835" s="203"/>
      <c r="THA835" s="203"/>
      <c r="THB835" s="203"/>
      <c r="THC835" s="203"/>
      <c r="THD835" s="203"/>
      <c r="THE835" s="203"/>
      <c r="THF835" s="203"/>
      <c r="THG835" s="203"/>
      <c r="THH835" s="203"/>
      <c r="THI835" s="203"/>
      <c r="THJ835" s="203"/>
      <c r="THK835" s="203"/>
      <c r="THL835" s="203"/>
      <c r="THM835" s="203"/>
      <c r="THN835" s="203"/>
      <c r="THO835" s="203"/>
      <c r="THP835" s="203"/>
      <c r="THQ835" s="203"/>
      <c r="THR835" s="203"/>
      <c r="THS835" s="203"/>
      <c r="THT835" s="203"/>
      <c r="THU835" s="203"/>
      <c r="THV835" s="203"/>
      <c r="THW835" s="203"/>
      <c r="THX835" s="203"/>
      <c r="THY835" s="203"/>
      <c r="THZ835" s="203"/>
      <c r="TIA835" s="203"/>
      <c r="TIB835" s="203"/>
      <c r="TIC835" s="203"/>
      <c r="TID835" s="203"/>
      <c r="TIE835" s="203"/>
      <c r="TIF835" s="203"/>
      <c r="TIG835" s="203"/>
      <c r="TIH835" s="203"/>
      <c r="TII835" s="203"/>
      <c r="TIJ835" s="203"/>
      <c r="TIK835" s="203"/>
      <c r="TIL835" s="203"/>
      <c r="TIM835" s="203"/>
      <c r="TIN835" s="203"/>
      <c r="TIO835" s="203"/>
      <c r="TIP835" s="203"/>
      <c r="TIQ835" s="203"/>
      <c r="TIR835" s="203"/>
      <c r="TIS835" s="203"/>
      <c r="TIT835" s="203"/>
      <c r="TIU835" s="203"/>
      <c r="TIV835" s="203"/>
      <c r="TIW835" s="203"/>
      <c r="TIX835" s="203"/>
      <c r="TIY835" s="203"/>
      <c r="TIZ835" s="203"/>
      <c r="TJA835" s="203"/>
      <c r="TJB835" s="203"/>
      <c r="TJC835" s="203"/>
      <c r="TJD835" s="203"/>
      <c r="TJE835" s="203"/>
      <c r="TJF835" s="203"/>
      <c r="TJG835" s="203"/>
      <c r="TJH835" s="203"/>
      <c r="TJI835" s="203"/>
      <c r="TJJ835" s="203"/>
      <c r="TJK835" s="203"/>
      <c r="TJL835" s="203"/>
      <c r="TJM835" s="203"/>
      <c r="TJN835" s="203"/>
      <c r="TJO835" s="203"/>
      <c r="TJP835" s="203"/>
      <c r="TJQ835" s="203"/>
      <c r="TJR835" s="203"/>
      <c r="TJS835" s="203"/>
      <c r="TJT835" s="203"/>
      <c r="TJU835" s="203"/>
      <c r="TJV835" s="203"/>
      <c r="TJW835" s="203"/>
      <c r="TJX835" s="203"/>
      <c r="TJY835" s="203"/>
      <c r="TJZ835" s="203"/>
      <c r="TKA835" s="203"/>
      <c r="TKB835" s="203"/>
      <c r="TKC835" s="203"/>
      <c r="TKD835" s="203"/>
      <c r="TKE835" s="203"/>
      <c r="TKF835" s="203"/>
      <c r="TKG835" s="203"/>
      <c r="TKH835" s="203"/>
      <c r="TKI835" s="203"/>
      <c r="TKJ835" s="203"/>
      <c r="TKK835" s="203"/>
      <c r="TKL835" s="203"/>
      <c r="TKM835" s="203"/>
      <c r="TKN835" s="203"/>
      <c r="TKO835" s="203"/>
      <c r="TKP835" s="203"/>
      <c r="TKQ835" s="203"/>
      <c r="TKR835" s="203"/>
      <c r="TKS835" s="203"/>
      <c r="TKT835" s="203"/>
      <c r="TKU835" s="203"/>
      <c r="TKV835" s="203"/>
      <c r="TKW835" s="203"/>
      <c r="TKX835" s="203"/>
      <c r="TKY835" s="203"/>
      <c r="TKZ835" s="203"/>
      <c r="TLA835" s="203"/>
      <c r="TLB835" s="203"/>
      <c r="TLC835" s="203"/>
      <c r="TLD835" s="203"/>
      <c r="TLE835" s="203"/>
      <c r="TLF835" s="203"/>
      <c r="TLG835" s="203"/>
      <c r="TLH835" s="203"/>
      <c r="TLI835" s="203"/>
      <c r="TLJ835" s="203"/>
      <c r="TLK835" s="203"/>
      <c r="TLL835" s="203"/>
      <c r="TLM835" s="203"/>
      <c r="TLN835" s="203"/>
      <c r="TLO835" s="203"/>
      <c r="TLP835" s="203"/>
      <c r="TLQ835" s="203"/>
      <c r="TLR835" s="203"/>
      <c r="TLS835" s="203"/>
      <c r="TLT835" s="203"/>
      <c r="TLU835" s="203"/>
      <c r="TLV835" s="203"/>
      <c r="TLW835" s="203"/>
      <c r="TLX835" s="203"/>
      <c r="TLY835" s="203"/>
      <c r="TLZ835" s="203"/>
      <c r="TMA835" s="203"/>
      <c r="TMB835" s="203"/>
      <c r="TMC835" s="203"/>
      <c r="TMD835" s="203"/>
      <c r="TME835" s="203"/>
      <c r="TMF835" s="203"/>
      <c r="TMG835" s="203"/>
      <c r="TMH835" s="203"/>
      <c r="TMI835" s="203"/>
      <c r="TMJ835" s="203"/>
      <c r="TMK835" s="203"/>
      <c r="TML835" s="203"/>
      <c r="TMM835" s="203"/>
      <c r="TMN835" s="203"/>
      <c r="TMO835" s="203"/>
      <c r="TMP835" s="203"/>
      <c r="TMQ835" s="203"/>
      <c r="TMR835" s="203"/>
      <c r="TMS835" s="203"/>
      <c r="TMT835" s="203"/>
      <c r="TMU835" s="203"/>
      <c r="TMV835" s="203"/>
      <c r="TMW835" s="203"/>
      <c r="TMX835" s="203"/>
      <c r="TMY835" s="203"/>
      <c r="TMZ835" s="203"/>
      <c r="TNA835" s="203"/>
      <c r="TNB835" s="203"/>
      <c r="TNC835" s="203"/>
      <c r="TND835" s="203"/>
      <c r="TNE835" s="203"/>
      <c r="TNF835" s="203"/>
      <c r="TNG835" s="203"/>
      <c r="TNH835" s="203"/>
      <c r="TNI835" s="203"/>
      <c r="TNJ835" s="203"/>
      <c r="TNK835" s="203"/>
      <c r="TNL835" s="203"/>
      <c r="TNM835" s="203"/>
      <c r="TNN835" s="203"/>
      <c r="TNO835" s="203"/>
      <c r="TNP835" s="203"/>
      <c r="TNQ835" s="203"/>
      <c r="TNR835" s="203"/>
      <c r="TNS835" s="203"/>
      <c r="TNT835" s="203"/>
      <c r="TNU835" s="203"/>
      <c r="TNV835" s="203"/>
      <c r="TNW835" s="203"/>
      <c r="TNX835" s="203"/>
      <c r="TNY835" s="203"/>
      <c r="TNZ835" s="203"/>
      <c r="TOA835" s="203"/>
      <c r="TOB835" s="203"/>
      <c r="TOC835" s="203"/>
      <c r="TOD835" s="203"/>
      <c r="TOE835" s="203"/>
      <c r="TOF835" s="203"/>
      <c r="TOG835" s="203"/>
      <c r="TOH835" s="203"/>
      <c r="TOI835" s="203"/>
      <c r="TOJ835" s="203"/>
      <c r="TOK835" s="203"/>
      <c r="TOL835" s="203"/>
      <c r="TOM835" s="203"/>
      <c r="TON835" s="203"/>
      <c r="TOO835" s="203"/>
      <c r="TOP835" s="203"/>
      <c r="TOQ835" s="203"/>
      <c r="TOR835" s="203"/>
      <c r="TOS835" s="203"/>
      <c r="TOT835" s="203"/>
      <c r="TOU835" s="203"/>
      <c r="TOV835" s="203"/>
      <c r="TOW835" s="203"/>
      <c r="TOX835" s="203"/>
      <c r="TOY835" s="203"/>
      <c r="TOZ835" s="203"/>
      <c r="TPA835" s="203"/>
      <c r="TPB835" s="203"/>
      <c r="TPC835" s="203"/>
      <c r="TPD835" s="203"/>
      <c r="TPE835" s="203"/>
      <c r="TPF835" s="203"/>
      <c r="TPG835" s="203"/>
      <c r="TPH835" s="203"/>
      <c r="TPI835" s="203"/>
      <c r="TPJ835" s="203"/>
      <c r="TPK835" s="203"/>
      <c r="TPL835" s="203"/>
      <c r="TPM835" s="203"/>
      <c r="TPN835" s="203"/>
      <c r="TPO835" s="203"/>
      <c r="TPP835" s="203"/>
      <c r="TPQ835" s="203"/>
      <c r="TPR835" s="203"/>
      <c r="TPS835" s="203"/>
      <c r="TPT835" s="203"/>
      <c r="TPU835" s="203"/>
      <c r="TPV835" s="203"/>
      <c r="TPW835" s="203"/>
      <c r="TPX835" s="203"/>
      <c r="TPY835" s="203"/>
      <c r="TPZ835" s="203"/>
      <c r="TQA835" s="203"/>
      <c r="TQB835" s="203"/>
      <c r="TQC835" s="203"/>
      <c r="TQD835" s="203"/>
      <c r="TQE835" s="203"/>
      <c r="TQF835" s="203"/>
      <c r="TQG835" s="203"/>
      <c r="TQH835" s="203"/>
      <c r="TQI835" s="203"/>
      <c r="TQJ835" s="203"/>
      <c r="TQK835" s="203"/>
      <c r="TQL835" s="203"/>
      <c r="TQM835" s="203"/>
      <c r="TQN835" s="203"/>
      <c r="TQO835" s="203"/>
      <c r="TQP835" s="203"/>
      <c r="TQQ835" s="203"/>
      <c r="TQR835" s="203"/>
      <c r="TQS835" s="203"/>
      <c r="TQT835" s="203"/>
      <c r="TQU835" s="203"/>
      <c r="TQV835" s="203"/>
      <c r="TQW835" s="203"/>
      <c r="TQX835" s="203"/>
      <c r="TQY835" s="203"/>
      <c r="TQZ835" s="203"/>
      <c r="TRA835" s="203"/>
      <c r="TRB835" s="203"/>
      <c r="TRC835" s="203"/>
      <c r="TRD835" s="203"/>
      <c r="TRE835" s="203"/>
      <c r="TRF835" s="203"/>
      <c r="TRG835" s="203"/>
      <c r="TRH835" s="203"/>
      <c r="TRI835" s="203"/>
      <c r="TRJ835" s="203"/>
      <c r="TRK835" s="203"/>
      <c r="TRL835" s="203"/>
      <c r="TRM835" s="203"/>
      <c r="TRN835" s="203"/>
      <c r="TRO835" s="203"/>
      <c r="TRP835" s="203"/>
      <c r="TRQ835" s="203"/>
      <c r="TRR835" s="203"/>
      <c r="TRS835" s="203"/>
      <c r="TRT835" s="203"/>
      <c r="TRU835" s="203"/>
      <c r="TRV835" s="203"/>
      <c r="TRW835" s="203"/>
      <c r="TRX835" s="203"/>
      <c r="TRY835" s="203"/>
      <c r="TRZ835" s="203"/>
      <c r="TSA835" s="203"/>
      <c r="TSB835" s="203"/>
      <c r="TSC835" s="203"/>
      <c r="TSD835" s="203"/>
      <c r="TSE835" s="203"/>
      <c r="TSF835" s="203"/>
      <c r="TSG835" s="203"/>
      <c r="TSH835" s="203"/>
      <c r="TSI835" s="203"/>
      <c r="TSJ835" s="203"/>
      <c r="TSK835" s="203"/>
      <c r="TSL835" s="203"/>
      <c r="TSM835" s="203"/>
      <c r="TSN835" s="203"/>
      <c r="TSO835" s="203"/>
      <c r="TSP835" s="203"/>
      <c r="TSQ835" s="203"/>
      <c r="TSR835" s="203"/>
      <c r="TSS835" s="203"/>
      <c r="TST835" s="203"/>
      <c r="TSU835" s="203"/>
      <c r="TSV835" s="203"/>
      <c r="TSW835" s="203"/>
      <c r="TSX835" s="203"/>
      <c r="TSY835" s="203"/>
      <c r="TSZ835" s="203"/>
      <c r="TTA835" s="203"/>
      <c r="TTB835" s="203"/>
      <c r="TTC835" s="203"/>
      <c r="TTD835" s="203"/>
      <c r="TTE835" s="203"/>
      <c r="TTF835" s="203"/>
      <c r="TTG835" s="203"/>
      <c r="TTH835" s="203"/>
      <c r="TTI835" s="203"/>
      <c r="TTJ835" s="203"/>
      <c r="TTK835" s="203"/>
      <c r="TTL835" s="203"/>
      <c r="TTM835" s="203"/>
      <c r="TTN835" s="203"/>
      <c r="TTO835" s="203"/>
      <c r="TTP835" s="203"/>
      <c r="TTQ835" s="203"/>
      <c r="TTR835" s="203"/>
      <c r="TTS835" s="203"/>
      <c r="TTT835" s="203"/>
      <c r="TTU835" s="203"/>
      <c r="TTV835" s="203"/>
      <c r="TTW835" s="203"/>
      <c r="TTX835" s="203"/>
      <c r="TTY835" s="203"/>
      <c r="TTZ835" s="203"/>
      <c r="TUA835" s="203"/>
      <c r="TUB835" s="203"/>
      <c r="TUC835" s="203"/>
      <c r="TUD835" s="203"/>
      <c r="TUE835" s="203"/>
      <c r="TUF835" s="203"/>
      <c r="TUG835" s="203"/>
      <c r="TUH835" s="203"/>
      <c r="TUI835" s="203"/>
      <c r="TUJ835" s="203"/>
      <c r="TUK835" s="203"/>
      <c r="TUL835" s="203"/>
      <c r="TUM835" s="203"/>
      <c r="TUN835" s="203"/>
      <c r="TUO835" s="203"/>
      <c r="TUP835" s="203"/>
      <c r="TUQ835" s="203"/>
      <c r="TUR835" s="203"/>
      <c r="TUS835" s="203"/>
      <c r="TUT835" s="203"/>
      <c r="TUU835" s="203"/>
      <c r="TUV835" s="203"/>
      <c r="TUW835" s="203"/>
      <c r="TUX835" s="203"/>
      <c r="TUY835" s="203"/>
      <c r="TUZ835" s="203"/>
      <c r="TVA835" s="203"/>
      <c r="TVB835" s="203"/>
      <c r="TVC835" s="203"/>
      <c r="TVD835" s="203"/>
      <c r="TVE835" s="203"/>
      <c r="TVF835" s="203"/>
      <c r="TVG835" s="203"/>
      <c r="TVH835" s="203"/>
      <c r="TVI835" s="203"/>
      <c r="TVJ835" s="203"/>
      <c r="TVK835" s="203"/>
      <c r="TVL835" s="203"/>
      <c r="TVM835" s="203"/>
      <c r="TVN835" s="203"/>
      <c r="TVO835" s="203"/>
      <c r="TVP835" s="203"/>
      <c r="TVQ835" s="203"/>
      <c r="TVR835" s="203"/>
      <c r="TVS835" s="203"/>
      <c r="TVT835" s="203"/>
      <c r="TVU835" s="203"/>
      <c r="TVV835" s="203"/>
      <c r="TVW835" s="203"/>
      <c r="TVX835" s="203"/>
      <c r="TVY835" s="203"/>
      <c r="TVZ835" s="203"/>
      <c r="TWA835" s="203"/>
      <c r="TWB835" s="203"/>
      <c r="TWC835" s="203"/>
      <c r="TWD835" s="203"/>
      <c r="TWE835" s="203"/>
      <c r="TWF835" s="203"/>
      <c r="TWG835" s="203"/>
      <c r="TWH835" s="203"/>
      <c r="TWI835" s="203"/>
      <c r="TWJ835" s="203"/>
      <c r="TWK835" s="203"/>
      <c r="TWL835" s="203"/>
      <c r="TWM835" s="203"/>
      <c r="TWN835" s="203"/>
      <c r="TWO835" s="203"/>
      <c r="TWP835" s="203"/>
      <c r="TWQ835" s="203"/>
      <c r="TWR835" s="203"/>
      <c r="TWS835" s="203"/>
      <c r="TWT835" s="203"/>
      <c r="TWU835" s="203"/>
      <c r="TWV835" s="203"/>
      <c r="TWW835" s="203"/>
      <c r="TWX835" s="203"/>
      <c r="TWY835" s="203"/>
      <c r="TWZ835" s="203"/>
      <c r="TXA835" s="203"/>
      <c r="TXB835" s="203"/>
      <c r="TXC835" s="203"/>
      <c r="TXD835" s="203"/>
      <c r="TXE835" s="203"/>
      <c r="TXF835" s="203"/>
      <c r="TXG835" s="203"/>
      <c r="TXH835" s="203"/>
      <c r="TXI835" s="203"/>
      <c r="TXJ835" s="203"/>
      <c r="TXK835" s="203"/>
      <c r="TXL835" s="203"/>
      <c r="TXM835" s="203"/>
      <c r="TXN835" s="203"/>
      <c r="TXO835" s="203"/>
      <c r="TXP835" s="203"/>
      <c r="TXQ835" s="203"/>
      <c r="TXR835" s="203"/>
      <c r="TXS835" s="203"/>
      <c r="TXT835" s="203"/>
      <c r="TXU835" s="203"/>
      <c r="TXV835" s="203"/>
      <c r="TXW835" s="203"/>
      <c r="TXX835" s="203"/>
      <c r="TXY835" s="203"/>
      <c r="TXZ835" s="203"/>
      <c r="TYA835" s="203"/>
      <c r="TYB835" s="203"/>
      <c r="TYC835" s="203"/>
      <c r="TYD835" s="203"/>
      <c r="TYE835" s="203"/>
      <c r="TYF835" s="203"/>
      <c r="TYG835" s="203"/>
      <c r="TYH835" s="203"/>
      <c r="TYI835" s="203"/>
      <c r="TYJ835" s="203"/>
      <c r="TYK835" s="203"/>
      <c r="TYL835" s="203"/>
      <c r="TYM835" s="203"/>
      <c r="TYN835" s="203"/>
      <c r="TYO835" s="203"/>
      <c r="TYP835" s="203"/>
      <c r="TYQ835" s="203"/>
      <c r="TYR835" s="203"/>
      <c r="TYS835" s="203"/>
      <c r="TYT835" s="203"/>
      <c r="TYU835" s="203"/>
      <c r="TYV835" s="203"/>
      <c r="TYW835" s="203"/>
      <c r="TYX835" s="203"/>
      <c r="TYY835" s="203"/>
      <c r="TYZ835" s="203"/>
      <c r="TZA835" s="203"/>
      <c r="TZB835" s="203"/>
      <c r="TZC835" s="203"/>
      <c r="TZD835" s="203"/>
      <c r="TZE835" s="203"/>
      <c r="TZF835" s="203"/>
      <c r="TZG835" s="203"/>
      <c r="TZH835" s="203"/>
      <c r="TZI835" s="203"/>
      <c r="TZJ835" s="203"/>
      <c r="TZK835" s="203"/>
      <c r="TZL835" s="203"/>
      <c r="TZM835" s="203"/>
      <c r="TZN835" s="203"/>
      <c r="TZO835" s="203"/>
      <c r="TZP835" s="203"/>
      <c r="TZQ835" s="203"/>
      <c r="TZR835" s="203"/>
      <c r="TZS835" s="203"/>
      <c r="TZT835" s="203"/>
      <c r="TZU835" s="203"/>
      <c r="TZV835" s="203"/>
      <c r="TZW835" s="203"/>
      <c r="TZX835" s="203"/>
      <c r="TZY835" s="203"/>
      <c r="TZZ835" s="203"/>
      <c r="UAA835" s="203"/>
      <c r="UAB835" s="203"/>
      <c r="UAC835" s="203"/>
      <c r="UAD835" s="203"/>
      <c r="UAE835" s="203"/>
      <c r="UAF835" s="203"/>
      <c r="UAG835" s="203"/>
      <c r="UAH835" s="203"/>
      <c r="UAI835" s="203"/>
      <c r="UAJ835" s="203"/>
      <c r="UAK835" s="203"/>
      <c r="UAL835" s="203"/>
      <c r="UAM835" s="203"/>
      <c r="UAN835" s="203"/>
      <c r="UAO835" s="203"/>
      <c r="UAP835" s="203"/>
      <c r="UAQ835" s="203"/>
      <c r="UAR835" s="203"/>
      <c r="UAS835" s="203"/>
      <c r="UAT835" s="203"/>
      <c r="UAU835" s="203"/>
      <c r="UAV835" s="203"/>
      <c r="UAW835" s="203"/>
      <c r="UAX835" s="203"/>
      <c r="UAY835" s="203"/>
      <c r="UAZ835" s="203"/>
      <c r="UBA835" s="203"/>
      <c r="UBB835" s="203"/>
      <c r="UBC835" s="203"/>
      <c r="UBD835" s="203"/>
      <c r="UBE835" s="203"/>
      <c r="UBF835" s="203"/>
      <c r="UBG835" s="203"/>
      <c r="UBH835" s="203"/>
      <c r="UBI835" s="203"/>
      <c r="UBJ835" s="203"/>
      <c r="UBK835" s="203"/>
      <c r="UBL835" s="203"/>
      <c r="UBM835" s="203"/>
      <c r="UBN835" s="203"/>
      <c r="UBO835" s="203"/>
      <c r="UBP835" s="203"/>
      <c r="UBQ835" s="203"/>
      <c r="UBR835" s="203"/>
      <c r="UBS835" s="203"/>
      <c r="UBT835" s="203"/>
      <c r="UBU835" s="203"/>
      <c r="UBV835" s="203"/>
      <c r="UBW835" s="203"/>
      <c r="UBX835" s="203"/>
      <c r="UBY835" s="203"/>
      <c r="UBZ835" s="203"/>
      <c r="UCA835" s="203"/>
      <c r="UCB835" s="203"/>
      <c r="UCC835" s="203"/>
      <c r="UCD835" s="203"/>
      <c r="UCE835" s="203"/>
      <c r="UCF835" s="203"/>
      <c r="UCG835" s="203"/>
      <c r="UCH835" s="203"/>
      <c r="UCI835" s="203"/>
      <c r="UCJ835" s="203"/>
      <c r="UCK835" s="203"/>
      <c r="UCL835" s="203"/>
      <c r="UCM835" s="203"/>
      <c r="UCN835" s="203"/>
      <c r="UCO835" s="203"/>
      <c r="UCP835" s="203"/>
      <c r="UCQ835" s="203"/>
      <c r="UCR835" s="203"/>
      <c r="UCS835" s="203"/>
      <c r="UCT835" s="203"/>
      <c r="UCU835" s="203"/>
      <c r="UCV835" s="203"/>
      <c r="UCW835" s="203"/>
      <c r="UCX835" s="203"/>
      <c r="UCY835" s="203"/>
      <c r="UCZ835" s="203"/>
      <c r="UDA835" s="203"/>
      <c r="UDB835" s="203"/>
      <c r="UDC835" s="203"/>
      <c r="UDD835" s="203"/>
      <c r="UDE835" s="203"/>
      <c r="UDF835" s="203"/>
      <c r="UDG835" s="203"/>
      <c r="UDH835" s="203"/>
      <c r="UDI835" s="203"/>
      <c r="UDJ835" s="203"/>
      <c r="UDK835" s="203"/>
      <c r="UDL835" s="203"/>
      <c r="UDM835" s="203"/>
      <c r="UDN835" s="203"/>
      <c r="UDO835" s="203"/>
      <c r="UDP835" s="203"/>
      <c r="UDQ835" s="203"/>
      <c r="UDR835" s="203"/>
      <c r="UDS835" s="203"/>
      <c r="UDT835" s="203"/>
      <c r="UDU835" s="203"/>
      <c r="UDV835" s="203"/>
      <c r="UDW835" s="203"/>
      <c r="UDX835" s="203"/>
      <c r="UDY835" s="203"/>
      <c r="UDZ835" s="203"/>
      <c r="UEA835" s="203"/>
      <c r="UEB835" s="203"/>
      <c r="UEC835" s="203"/>
      <c r="UED835" s="203"/>
      <c r="UEE835" s="203"/>
      <c r="UEF835" s="203"/>
      <c r="UEG835" s="203"/>
      <c r="UEH835" s="203"/>
      <c r="UEI835" s="203"/>
      <c r="UEJ835" s="203"/>
      <c r="UEK835" s="203"/>
      <c r="UEL835" s="203"/>
      <c r="UEM835" s="203"/>
      <c r="UEN835" s="203"/>
      <c r="UEO835" s="203"/>
      <c r="UEP835" s="203"/>
      <c r="UEQ835" s="203"/>
      <c r="UER835" s="203"/>
      <c r="UES835" s="203"/>
      <c r="UET835" s="203"/>
      <c r="UEU835" s="203"/>
      <c r="UEV835" s="203"/>
      <c r="UEW835" s="203"/>
      <c r="UEX835" s="203"/>
      <c r="UEY835" s="203"/>
      <c r="UEZ835" s="203"/>
      <c r="UFA835" s="203"/>
      <c r="UFB835" s="203"/>
      <c r="UFC835" s="203"/>
      <c r="UFD835" s="203"/>
      <c r="UFE835" s="203"/>
      <c r="UFF835" s="203"/>
      <c r="UFG835" s="203"/>
      <c r="UFH835" s="203"/>
      <c r="UFI835" s="203"/>
      <c r="UFJ835" s="203"/>
      <c r="UFK835" s="203"/>
      <c r="UFL835" s="203"/>
      <c r="UFM835" s="203"/>
      <c r="UFN835" s="203"/>
      <c r="UFO835" s="203"/>
      <c r="UFP835" s="203"/>
      <c r="UFQ835" s="203"/>
      <c r="UFR835" s="203"/>
      <c r="UFS835" s="203"/>
      <c r="UFT835" s="203"/>
      <c r="UFU835" s="203"/>
      <c r="UFV835" s="203"/>
      <c r="UFW835" s="203"/>
      <c r="UFX835" s="203"/>
      <c r="UFY835" s="203"/>
      <c r="UFZ835" s="203"/>
      <c r="UGA835" s="203"/>
      <c r="UGB835" s="203"/>
      <c r="UGC835" s="203"/>
      <c r="UGD835" s="203"/>
      <c r="UGE835" s="203"/>
      <c r="UGF835" s="203"/>
      <c r="UGG835" s="203"/>
      <c r="UGH835" s="203"/>
      <c r="UGI835" s="203"/>
      <c r="UGJ835" s="203"/>
      <c r="UGK835" s="203"/>
      <c r="UGL835" s="203"/>
      <c r="UGM835" s="203"/>
      <c r="UGN835" s="203"/>
      <c r="UGO835" s="203"/>
      <c r="UGP835" s="203"/>
      <c r="UGQ835" s="203"/>
      <c r="UGR835" s="203"/>
      <c r="UGS835" s="203"/>
      <c r="UGT835" s="203"/>
      <c r="UGU835" s="203"/>
      <c r="UGV835" s="203"/>
      <c r="UGW835" s="203"/>
      <c r="UGX835" s="203"/>
      <c r="UGY835" s="203"/>
      <c r="UGZ835" s="203"/>
      <c r="UHA835" s="203"/>
      <c r="UHB835" s="203"/>
      <c r="UHC835" s="203"/>
      <c r="UHD835" s="203"/>
      <c r="UHE835" s="203"/>
      <c r="UHF835" s="203"/>
      <c r="UHG835" s="203"/>
      <c r="UHH835" s="203"/>
      <c r="UHI835" s="203"/>
      <c r="UHJ835" s="203"/>
      <c r="UHK835" s="203"/>
      <c r="UHL835" s="203"/>
      <c r="UHM835" s="203"/>
      <c r="UHN835" s="203"/>
      <c r="UHO835" s="203"/>
      <c r="UHP835" s="203"/>
      <c r="UHQ835" s="203"/>
      <c r="UHR835" s="203"/>
      <c r="UHS835" s="203"/>
      <c r="UHT835" s="203"/>
      <c r="UHU835" s="203"/>
      <c r="UHV835" s="203"/>
      <c r="UHW835" s="203"/>
      <c r="UHX835" s="203"/>
      <c r="UHY835" s="203"/>
      <c r="UHZ835" s="203"/>
      <c r="UIA835" s="203"/>
      <c r="UIB835" s="203"/>
      <c r="UIC835" s="203"/>
      <c r="UID835" s="203"/>
      <c r="UIE835" s="203"/>
      <c r="UIF835" s="203"/>
      <c r="UIG835" s="203"/>
      <c r="UIH835" s="203"/>
      <c r="UII835" s="203"/>
      <c r="UIJ835" s="203"/>
      <c r="UIK835" s="203"/>
      <c r="UIL835" s="203"/>
      <c r="UIM835" s="203"/>
      <c r="UIN835" s="203"/>
      <c r="UIO835" s="203"/>
      <c r="UIP835" s="203"/>
      <c r="UIQ835" s="203"/>
      <c r="UIR835" s="203"/>
      <c r="UIS835" s="203"/>
      <c r="UIT835" s="203"/>
      <c r="UIU835" s="203"/>
      <c r="UIV835" s="203"/>
      <c r="UIW835" s="203"/>
      <c r="UIX835" s="203"/>
      <c r="UIY835" s="203"/>
      <c r="UIZ835" s="203"/>
      <c r="UJA835" s="203"/>
      <c r="UJB835" s="203"/>
      <c r="UJC835" s="203"/>
      <c r="UJD835" s="203"/>
      <c r="UJE835" s="203"/>
      <c r="UJF835" s="203"/>
      <c r="UJG835" s="203"/>
      <c r="UJH835" s="203"/>
      <c r="UJI835" s="203"/>
      <c r="UJJ835" s="203"/>
      <c r="UJK835" s="203"/>
      <c r="UJL835" s="203"/>
      <c r="UJM835" s="203"/>
      <c r="UJN835" s="203"/>
      <c r="UJO835" s="203"/>
      <c r="UJP835" s="203"/>
      <c r="UJQ835" s="203"/>
      <c r="UJR835" s="203"/>
      <c r="UJS835" s="203"/>
      <c r="UJT835" s="203"/>
      <c r="UJU835" s="203"/>
      <c r="UJV835" s="203"/>
      <c r="UJW835" s="203"/>
      <c r="UJX835" s="203"/>
      <c r="UJY835" s="203"/>
      <c r="UJZ835" s="203"/>
      <c r="UKA835" s="203"/>
      <c r="UKB835" s="203"/>
      <c r="UKC835" s="203"/>
      <c r="UKD835" s="203"/>
      <c r="UKE835" s="203"/>
      <c r="UKF835" s="203"/>
      <c r="UKG835" s="203"/>
      <c r="UKH835" s="203"/>
      <c r="UKI835" s="203"/>
      <c r="UKJ835" s="203"/>
      <c r="UKK835" s="203"/>
      <c r="UKL835" s="203"/>
      <c r="UKM835" s="203"/>
      <c r="UKN835" s="203"/>
      <c r="UKO835" s="203"/>
      <c r="UKP835" s="203"/>
      <c r="UKQ835" s="203"/>
      <c r="UKR835" s="203"/>
      <c r="UKS835" s="203"/>
      <c r="UKT835" s="203"/>
      <c r="UKU835" s="203"/>
      <c r="UKV835" s="203"/>
      <c r="UKW835" s="203"/>
      <c r="UKX835" s="203"/>
      <c r="UKY835" s="203"/>
      <c r="UKZ835" s="203"/>
      <c r="ULA835" s="203"/>
      <c r="ULB835" s="203"/>
      <c r="ULC835" s="203"/>
      <c r="ULD835" s="203"/>
      <c r="ULE835" s="203"/>
      <c r="ULF835" s="203"/>
      <c r="ULG835" s="203"/>
      <c r="ULH835" s="203"/>
      <c r="ULI835" s="203"/>
      <c r="ULJ835" s="203"/>
      <c r="ULK835" s="203"/>
      <c r="ULL835" s="203"/>
      <c r="ULM835" s="203"/>
      <c r="ULN835" s="203"/>
      <c r="ULO835" s="203"/>
      <c r="ULP835" s="203"/>
      <c r="ULQ835" s="203"/>
      <c r="ULR835" s="203"/>
      <c r="ULS835" s="203"/>
      <c r="ULT835" s="203"/>
      <c r="ULU835" s="203"/>
      <c r="ULV835" s="203"/>
      <c r="ULW835" s="203"/>
      <c r="ULX835" s="203"/>
      <c r="ULY835" s="203"/>
      <c r="ULZ835" s="203"/>
      <c r="UMA835" s="203"/>
      <c r="UMB835" s="203"/>
      <c r="UMC835" s="203"/>
      <c r="UMD835" s="203"/>
      <c r="UME835" s="203"/>
      <c r="UMF835" s="203"/>
      <c r="UMG835" s="203"/>
      <c r="UMH835" s="203"/>
      <c r="UMI835" s="203"/>
      <c r="UMJ835" s="203"/>
      <c r="UMK835" s="203"/>
      <c r="UML835" s="203"/>
      <c r="UMM835" s="203"/>
      <c r="UMN835" s="203"/>
      <c r="UMO835" s="203"/>
      <c r="UMP835" s="203"/>
      <c r="UMQ835" s="203"/>
      <c r="UMR835" s="203"/>
      <c r="UMS835" s="203"/>
      <c r="UMT835" s="203"/>
      <c r="UMU835" s="203"/>
      <c r="UMV835" s="203"/>
      <c r="UMW835" s="203"/>
      <c r="UMX835" s="203"/>
      <c r="UMY835" s="203"/>
      <c r="UMZ835" s="203"/>
      <c r="UNA835" s="203"/>
      <c r="UNB835" s="203"/>
      <c r="UNC835" s="203"/>
      <c r="UND835" s="203"/>
      <c r="UNE835" s="203"/>
      <c r="UNF835" s="203"/>
      <c r="UNG835" s="203"/>
      <c r="UNH835" s="203"/>
      <c r="UNI835" s="203"/>
      <c r="UNJ835" s="203"/>
      <c r="UNK835" s="203"/>
      <c r="UNL835" s="203"/>
      <c r="UNM835" s="203"/>
      <c r="UNN835" s="203"/>
      <c r="UNO835" s="203"/>
      <c r="UNP835" s="203"/>
      <c r="UNQ835" s="203"/>
      <c r="UNR835" s="203"/>
      <c r="UNS835" s="203"/>
      <c r="UNT835" s="203"/>
      <c r="UNU835" s="203"/>
      <c r="UNV835" s="203"/>
      <c r="UNW835" s="203"/>
      <c r="UNX835" s="203"/>
      <c r="UNY835" s="203"/>
      <c r="UNZ835" s="203"/>
      <c r="UOA835" s="203"/>
      <c r="UOB835" s="203"/>
      <c r="UOC835" s="203"/>
      <c r="UOD835" s="203"/>
      <c r="UOE835" s="203"/>
      <c r="UOF835" s="203"/>
      <c r="UOG835" s="203"/>
      <c r="UOH835" s="203"/>
      <c r="UOI835" s="203"/>
      <c r="UOJ835" s="203"/>
      <c r="UOK835" s="203"/>
      <c r="UOL835" s="203"/>
      <c r="UOM835" s="203"/>
      <c r="UON835" s="203"/>
      <c r="UOO835" s="203"/>
      <c r="UOP835" s="203"/>
      <c r="UOQ835" s="203"/>
      <c r="UOR835" s="203"/>
      <c r="UOS835" s="203"/>
      <c r="UOT835" s="203"/>
      <c r="UOU835" s="203"/>
      <c r="UOV835" s="203"/>
      <c r="UOW835" s="203"/>
      <c r="UOX835" s="203"/>
      <c r="UOY835" s="203"/>
      <c r="UOZ835" s="203"/>
      <c r="UPA835" s="203"/>
      <c r="UPB835" s="203"/>
      <c r="UPC835" s="203"/>
      <c r="UPD835" s="203"/>
      <c r="UPE835" s="203"/>
      <c r="UPF835" s="203"/>
      <c r="UPG835" s="203"/>
      <c r="UPH835" s="203"/>
      <c r="UPI835" s="203"/>
      <c r="UPJ835" s="203"/>
      <c r="UPK835" s="203"/>
      <c r="UPL835" s="203"/>
      <c r="UPM835" s="203"/>
      <c r="UPN835" s="203"/>
      <c r="UPO835" s="203"/>
      <c r="UPP835" s="203"/>
      <c r="UPQ835" s="203"/>
      <c r="UPR835" s="203"/>
      <c r="UPS835" s="203"/>
      <c r="UPT835" s="203"/>
      <c r="UPU835" s="203"/>
      <c r="UPV835" s="203"/>
      <c r="UPW835" s="203"/>
      <c r="UPX835" s="203"/>
      <c r="UPY835" s="203"/>
      <c r="UPZ835" s="203"/>
      <c r="UQA835" s="203"/>
      <c r="UQB835" s="203"/>
      <c r="UQC835" s="203"/>
      <c r="UQD835" s="203"/>
      <c r="UQE835" s="203"/>
      <c r="UQF835" s="203"/>
      <c r="UQG835" s="203"/>
      <c r="UQH835" s="203"/>
      <c r="UQI835" s="203"/>
      <c r="UQJ835" s="203"/>
      <c r="UQK835" s="203"/>
      <c r="UQL835" s="203"/>
      <c r="UQM835" s="203"/>
      <c r="UQN835" s="203"/>
      <c r="UQO835" s="203"/>
      <c r="UQP835" s="203"/>
      <c r="UQQ835" s="203"/>
      <c r="UQR835" s="203"/>
      <c r="UQS835" s="203"/>
      <c r="UQT835" s="203"/>
      <c r="UQU835" s="203"/>
      <c r="UQV835" s="203"/>
      <c r="UQW835" s="203"/>
      <c r="UQX835" s="203"/>
      <c r="UQY835" s="203"/>
      <c r="UQZ835" s="203"/>
      <c r="URA835" s="203"/>
      <c r="URB835" s="203"/>
      <c r="URC835" s="203"/>
      <c r="URD835" s="203"/>
      <c r="URE835" s="203"/>
      <c r="URF835" s="203"/>
      <c r="URG835" s="203"/>
      <c r="URH835" s="203"/>
      <c r="URI835" s="203"/>
      <c r="URJ835" s="203"/>
      <c r="URK835" s="203"/>
      <c r="URL835" s="203"/>
      <c r="URM835" s="203"/>
      <c r="URN835" s="203"/>
      <c r="URO835" s="203"/>
      <c r="URP835" s="203"/>
      <c r="URQ835" s="203"/>
      <c r="URR835" s="203"/>
      <c r="URS835" s="203"/>
      <c r="URT835" s="203"/>
      <c r="URU835" s="203"/>
      <c r="URV835" s="203"/>
      <c r="URW835" s="203"/>
      <c r="URX835" s="203"/>
      <c r="URY835" s="203"/>
      <c r="URZ835" s="203"/>
      <c r="USA835" s="203"/>
      <c r="USB835" s="203"/>
      <c r="USC835" s="203"/>
      <c r="USD835" s="203"/>
      <c r="USE835" s="203"/>
      <c r="USF835" s="203"/>
      <c r="USG835" s="203"/>
      <c r="USH835" s="203"/>
      <c r="USI835" s="203"/>
      <c r="USJ835" s="203"/>
      <c r="USK835" s="203"/>
      <c r="USL835" s="203"/>
      <c r="USM835" s="203"/>
      <c r="USN835" s="203"/>
      <c r="USO835" s="203"/>
      <c r="USP835" s="203"/>
      <c r="USQ835" s="203"/>
      <c r="USR835" s="203"/>
      <c r="USS835" s="203"/>
      <c r="UST835" s="203"/>
      <c r="USU835" s="203"/>
      <c r="USV835" s="203"/>
      <c r="USW835" s="203"/>
      <c r="USX835" s="203"/>
      <c r="USY835" s="203"/>
      <c r="USZ835" s="203"/>
      <c r="UTA835" s="203"/>
      <c r="UTB835" s="203"/>
      <c r="UTC835" s="203"/>
      <c r="UTD835" s="203"/>
      <c r="UTE835" s="203"/>
      <c r="UTF835" s="203"/>
      <c r="UTG835" s="203"/>
      <c r="UTH835" s="203"/>
      <c r="UTI835" s="203"/>
      <c r="UTJ835" s="203"/>
      <c r="UTK835" s="203"/>
      <c r="UTL835" s="203"/>
      <c r="UTM835" s="203"/>
      <c r="UTN835" s="203"/>
      <c r="UTO835" s="203"/>
      <c r="UTP835" s="203"/>
      <c r="UTQ835" s="203"/>
      <c r="UTR835" s="203"/>
      <c r="UTS835" s="203"/>
      <c r="UTT835" s="203"/>
      <c r="UTU835" s="203"/>
      <c r="UTV835" s="203"/>
      <c r="UTW835" s="203"/>
      <c r="UTX835" s="203"/>
      <c r="UTY835" s="203"/>
      <c r="UTZ835" s="203"/>
      <c r="UUA835" s="203"/>
      <c r="UUB835" s="203"/>
      <c r="UUC835" s="203"/>
      <c r="UUD835" s="203"/>
      <c r="UUE835" s="203"/>
      <c r="UUF835" s="203"/>
      <c r="UUG835" s="203"/>
      <c r="UUH835" s="203"/>
      <c r="UUI835" s="203"/>
      <c r="UUJ835" s="203"/>
      <c r="UUK835" s="203"/>
      <c r="UUL835" s="203"/>
      <c r="UUM835" s="203"/>
      <c r="UUN835" s="203"/>
      <c r="UUO835" s="203"/>
      <c r="UUP835" s="203"/>
      <c r="UUQ835" s="203"/>
      <c r="UUR835" s="203"/>
      <c r="UUS835" s="203"/>
      <c r="UUT835" s="203"/>
      <c r="UUU835" s="203"/>
      <c r="UUV835" s="203"/>
      <c r="UUW835" s="203"/>
      <c r="UUX835" s="203"/>
      <c r="UUY835" s="203"/>
      <c r="UUZ835" s="203"/>
      <c r="UVA835" s="203"/>
      <c r="UVB835" s="203"/>
      <c r="UVC835" s="203"/>
      <c r="UVD835" s="203"/>
      <c r="UVE835" s="203"/>
      <c r="UVF835" s="203"/>
      <c r="UVG835" s="203"/>
      <c r="UVH835" s="203"/>
      <c r="UVI835" s="203"/>
      <c r="UVJ835" s="203"/>
      <c r="UVK835" s="203"/>
      <c r="UVL835" s="203"/>
      <c r="UVM835" s="203"/>
      <c r="UVN835" s="203"/>
      <c r="UVO835" s="203"/>
      <c r="UVP835" s="203"/>
      <c r="UVQ835" s="203"/>
      <c r="UVR835" s="203"/>
      <c r="UVS835" s="203"/>
      <c r="UVT835" s="203"/>
      <c r="UVU835" s="203"/>
      <c r="UVV835" s="203"/>
      <c r="UVW835" s="203"/>
      <c r="UVX835" s="203"/>
      <c r="UVY835" s="203"/>
      <c r="UVZ835" s="203"/>
      <c r="UWA835" s="203"/>
      <c r="UWB835" s="203"/>
      <c r="UWC835" s="203"/>
      <c r="UWD835" s="203"/>
      <c r="UWE835" s="203"/>
      <c r="UWF835" s="203"/>
      <c r="UWG835" s="203"/>
      <c r="UWH835" s="203"/>
      <c r="UWI835" s="203"/>
      <c r="UWJ835" s="203"/>
      <c r="UWK835" s="203"/>
      <c r="UWL835" s="203"/>
      <c r="UWM835" s="203"/>
      <c r="UWN835" s="203"/>
      <c r="UWO835" s="203"/>
      <c r="UWP835" s="203"/>
      <c r="UWQ835" s="203"/>
      <c r="UWR835" s="203"/>
      <c r="UWS835" s="203"/>
      <c r="UWT835" s="203"/>
      <c r="UWU835" s="203"/>
      <c r="UWV835" s="203"/>
      <c r="UWW835" s="203"/>
      <c r="UWX835" s="203"/>
      <c r="UWY835" s="203"/>
      <c r="UWZ835" s="203"/>
      <c r="UXA835" s="203"/>
      <c r="UXB835" s="203"/>
      <c r="UXC835" s="203"/>
      <c r="UXD835" s="203"/>
      <c r="UXE835" s="203"/>
      <c r="UXF835" s="203"/>
      <c r="UXG835" s="203"/>
      <c r="UXH835" s="203"/>
      <c r="UXI835" s="203"/>
      <c r="UXJ835" s="203"/>
      <c r="UXK835" s="203"/>
      <c r="UXL835" s="203"/>
      <c r="UXM835" s="203"/>
      <c r="UXN835" s="203"/>
      <c r="UXO835" s="203"/>
      <c r="UXP835" s="203"/>
      <c r="UXQ835" s="203"/>
      <c r="UXR835" s="203"/>
      <c r="UXS835" s="203"/>
      <c r="UXT835" s="203"/>
      <c r="UXU835" s="203"/>
      <c r="UXV835" s="203"/>
      <c r="UXW835" s="203"/>
      <c r="UXX835" s="203"/>
      <c r="UXY835" s="203"/>
      <c r="UXZ835" s="203"/>
      <c r="UYA835" s="203"/>
      <c r="UYB835" s="203"/>
      <c r="UYC835" s="203"/>
      <c r="UYD835" s="203"/>
      <c r="UYE835" s="203"/>
      <c r="UYF835" s="203"/>
      <c r="UYG835" s="203"/>
      <c r="UYH835" s="203"/>
      <c r="UYI835" s="203"/>
      <c r="UYJ835" s="203"/>
      <c r="UYK835" s="203"/>
      <c r="UYL835" s="203"/>
      <c r="UYM835" s="203"/>
      <c r="UYN835" s="203"/>
      <c r="UYO835" s="203"/>
      <c r="UYP835" s="203"/>
      <c r="UYQ835" s="203"/>
      <c r="UYR835" s="203"/>
      <c r="UYS835" s="203"/>
      <c r="UYT835" s="203"/>
      <c r="UYU835" s="203"/>
      <c r="UYV835" s="203"/>
      <c r="UYW835" s="203"/>
      <c r="UYX835" s="203"/>
      <c r="UYY835" s="203"/>
      <c r="UYZ835" s="203"/>
      <c r="UZA835" s="203"/>
      <c r="UZB835" s="203"/>
      <c r="UZC835" s="203"/>
      <c r="UZD835" s="203"/>
      <c r="UZE835" s="203"/>
      <c r="UZF835" s="203"/>
      <c r="UZG835" s="203"/>
      <c r="UZH835" s="203"/>
      <c r="UZI835" s="203"/>
      <c r="UZJ835" s="203"/>
      <c r="UZK835" s="203"/>
      <c r="UZL835" s="203"/>
      <c r="UZM835" s="203"/>
      <c r="UZN835" s="203"/>
      <c r="UZO835" s="203"/>
      <c r="UZP835" s="203"/>
      <c r="UZQ835" s="203"/>
      <c r="UZR835" s="203"/>
      <c r="UZS835" s="203"/>
      <c r="UZT835" s="203"/>
      <c r="UZU835" s="203"/>
      <c r="UZV835" s="203"/>
      <c r="UZW835" s="203"/>
      <c r="UZX835" s="203"/>
      <c r="UZY835" s="203"/>
      <c r="UZZ835" s="203"/>
      <c r="VAA835" s="203"/>
      <c r="VAB835" s="203"/>
      <c r="VAC835" s="203"/>
      <c r="VAD835" s="203"/>
      <c r="VAE835" s="203"/>
      <c r="VAF835" s="203"/>
      <c r="VAG835" s="203"/>
      <c r="VAH835" s="203"/>
      <c r="VAI835" s="203"/>
      <c r="VAJ835" s="203"/>
      <c r="VAK835" s="203"/>
      <c r="VAL835" s="203"/>
      <c r="VAM835" s="203"/>
      <c r="VAN835" s="203"/>
      <c r="VAO835" s="203"/>
      <c r="VAP835" s="203"/>
      <c r="VAQ835" s="203"/>
      <c r="VAR835" s="203"/>
      <c r="VAS835" s="203"/>
      <c r="VAT835" s="203"/>
      <c r="VAU835" s="203"/>
      <c r="VAV835" s="203"/>
      <c r="VAW835" s="203"/>
      <c r="VAX835" s="203"/>
      <c r="VAY835" s="203"/>
      <c r="VAZ835" s="203"/>
      <c r="VBA835" s="203"/>
      <c r="VBB835" s="203"/>
      <c r="VBC835" s="203"/>
      <c r="VBD835" s="203"/>
      <c r="VBE835" s="203"/>
      <c r="VBF835" s="203"/>
      <c r="VBG835" s="203"/>
      <c r="VBH835" s="203"/>
      <c r="VBI835" s="203"/>
      <c r="VBJ835" s="203"/>
      <c r="VBK835" s="203"/>
      <c r="VBL835" s="203"/>
      <c r="VBM835" s="203"/>
      <c r="VBN835" s="203"/>
      <c r="VBO835" s="203"/>
      <c r="VBP835" s="203"/>
      <c r="VBQ835" s="203"/>
      <c r="VBR835" s="203"/>
      <c r="VBS835" s="203"/>
      <c r="VBT835" s="203"/>
      <c r="VBU835" s="203"/>
      <c r="VBV835" s="203"/>
      <c r="VBW835" s="203"/>
      <c r="VBX835" s="203"/>
      <c r="VBY835" s="203"/>
      <c r="VBZ835" s="203"/>
      <c r="VCA835" s="203"/>
      <c r="VCB835" s="203"/>
      <c r="VCC835" s="203"/>
      <c r="VCD835" s="203"/>
      <c r="VCE835" s="203"/>
      <c r="VCF835" s="203"/>
      <c r="VCG835" s="203"/>
      <c r="VCH835" s="203"/>
      <c r="VCI835" s="203"/>
      <c r="VCJ835" s="203"/>
      <c r="VCK835" s="203"/>
      <c r="VCL835" s="203"/>
      <c r="VCM835" s="203"/>
      <c r="VCN835" s="203"/>
      <c r="VCO835" s="203"/>
      <c r="VCP835" s="203"/>
      <c r="VCQ835" s="203"/>
      <c r="VCR835" s="203"/>
      <c r="VCS835" s="203"/>
      <c r="VCT835" s="203"/>
      <c r="VCU835" s="203"/>
      <c r="VCV835" s="203"/>
      <c r="VCW835" s="203"/>
      <c r="VCX835" s="203"/>
      <c r="VCY835" s="203"/>
      <c r="VCZ835" s="203"/>
      <c r="VDA835" s="203"/>
      <c r="VDB835" s="203"/>
      <c r="VDC835" s="203"/>
      <c r="VDD835" s="203"/>
      <c r="VDE835" s="203"/>
      <c r="VDF835" s="203"/>
      <c r="VDG835" s="203"/>
      <c r="VDH835" s="203"/>
      <c r="VDI835" s="203"/>
      <c r="VDJ835" s="203"/>
      <c r="VDK835" s="203"/>
      <c r="VDL835" s="203"/>
      <c r="VDM835" s="203"/>
      <c r="VDN835" s="203"/>
      <c r="VDO835" s="203"/>
      <c r="VDP835" s="203"/>
      <c r="VDQ835" s="203"/>
      <c r="VDR835" s="203"/>
      <c r="VDS835" s="203"/>
      <c r="VDT835" s="203"/>
      <c r="VDU835" s="203"/>
      <c r="VDV835" s="203"/>
      <c r="VDW835" s="203"/>
      <c r="VDX835" s="203"/>
      <c r="VDY835" s="203"/>
      <c r="VDZ835" s="203"/>
      <c r="VEA835" s="203"/>
      <c r="VEB835" s="203"/>
      <c r="VEC835" s="203"/>
      <c r="VED835" s="203"/>
      <c r="VEE835" s="203"/>
      <c r="VEF835" s="203"/>
      <c r="VEG835" s="203"/>
      <c r="VEH835" s="203"/>
      <c r="VEI835" s="203"/>
      <c r="VEJ835" s="203"/>
      <c r="VEK835" s="203"/>
      <c r="VEL835" s="203"/>
      <c r="VEM835" s="203"/>
      <c r="VEN835" s="203"/>
      <c r="VEO835" s="203"/>
      <c r="VEP835" s="203"/>
      <c r="VEQ835" s="203"/>
      <c r="VER835" s="203"/>
      <c r="VES835" s="203"/>
      <c r="VET835" s="203"/>
      <c r="VEU835" s="203"/>
      <c r="VEV835" s="203"/>
      <c r="VEW835" s="203"/>
      <c r="VEX835" s="203"/>
      <c r="VEY835" s="203"/>
      <c r="VEZ835" s="203"/>
      <c r="VFA835" s="203"/>
      <c r="VFB835" s="203"/>
      <c r="VFC835" s="203"/>
      <c r="VFD835" s="203"/>
      <c r="VFE835" s="203"/>
      <c r="VFF835" s="203"/>
      <c r="VFG835" s="203"/>
      <c r="VFH835" s="203"/>
      <c r="VFI835" s="203"/>
      <c r="VFJ835" s="203"/>
      <c r="VFK835" s="203"/>
      <c r="VFL835" s="203"/>
      <c r="VFM835" s="203"/>
      <c r="VFN835" s="203"/>
      <c r="VFO835" s="203"/>
      <c r="VFP835" s="203"/>
      <c r="VFQ835" s="203"/>
      <c r="VFR835" s="203"/>
      <c r="VFS835" s="203"/>
      <c r="VFT835" s="203"/>
      <c r="VFU835" s="203"/>
      <c r="VFV835" s="203"/>
      <c r="VFW835" s="203"/>
      <c r="VFX835" s="203"/>
      <c r="VFY835" s="203"/>
      <c r="VFZ835" s="203"/>
      <c r="VGA835" s="203"/>
      <c r="VGB835" s="203"/>
      <c r="VGC835" s="203"/>
      <c r="VGD835" s="203"/>
      <c r="VGE835" s="203"/>
      <c r="VGF835" s="203"/>
      <c r="VGG835" s="203"/>
      <c r="VGH835" s="203"/>
      <c r="VGI835" s="203"/>
      <c r="VGJ835" s="203"/>
      <c r="VGK835" s="203"/>
      <c r="VGL835" s="203"/>
      <c r="VGM835" s="203"/>
      <c r="VGN835" s="203"/>
      <c r="VGO835" s="203"/>
      <c r="VGP835" s="203"/>
      <c r="VGQ835" s="203"/>
      <c r="VGR835" s="203"/>
      <c r="VGS835" s="203"/>
      <c r="VGT835" s="203"/>
      <c r="VGU835" s="203"/>
      <c r="VGV835" s="203"/>
      <c r="VGW835" s="203"/>
      <c r="VGX835" s="203"/>
      <c r="VGY835" s="203"/>
      <c r="VGZ835" s="203"/>
      <c r="VHA835" s="203"/>
      <c r="VHB835" s="203"/>
      <c r="VHC835" s="203"/>
      <c r="VHD835" s="203"/>
      <c r="VHE835" s="203"/>
      <c r="VHF835" s="203"/>
      <c r="VHG835" s="203"/>
      <c r="VHH835" s="203"/>
      <c r="VHI835" s="203"/>
      <c r="VHJ835" s="203"/>
      <c r="VHK835" s="203"/>
      <c r="VHL835" s="203"/>
      <c r="VHM835" s="203"/>
      <c r="VHN835" s="203"/>
      <c r="VHO835" s="203"/>
      <c r="VHP835" s="203"/>
      <c r="VHQ835" s="203"/>
      <c r="VHR835" s="203"/>
      <c r="VHS835" s="203"/>
      <c r="VHT835" s="203"/>
      <c r="VHU835" s="203"/>
      <c r="VHV835" s="203"/>
      <c r="VHW835" s="203"/>
      <c r="VHX835" s="203"/>
      <c r="VHY835" s="203"/>
      <c r="VHZ835" s="203"/>
      <c r="VIA835" s="203"/>
      <c r="VIB835" s="203"/>
      <c r="VIC835" s="203"/>
      <c r="VID835" s="203"/>
      <c r="VIE835" s="203"/>
      <c r="VIF835" s="203"/>
      <c r="VIG835" s="203"/>
      <c r="VIH835" s="203"/>
      <c r="VII835" s="203"/>
      <c r="VIJ835" s="203"/>
      <c r="VIK835" s="203"/>
      <c r="VIL835" s="203"/>
      <c r="VIM835" s="203"/>
      <c r="VIN835" s="203"/>
      <c r="VIO835" s="203"/>
      <c r="VIP835" s="203"/>
      <c r="VIQ835" s="203"/>
      <c r="VIR835" s="203"/>
      <c r="VIS835" s="203"/>
      <c r="VIT835" s="203"/>
      <c r="VIU835" s="203"/>
      <c r="VIV835" s="203"/>
      <c r="VIW835" s="203"/>
      <c r="VIX835" s="203"/>
      <c r="VIY835" s="203"/>
      <c r="VIZ835" s="203"/>
      <c r="VJA835" s="203"/>
      <c r="VJB835" s="203"/>
      <c r="VJC835" s="203"/>
      <c r="VJD835" s="203"/>
      <c r="VJE835" s="203"/>
      <c r="VJF835" s="203"/>
      <c r="VJG835" s="203"/>
      <c r="VJH835" s="203"/>
      <c r="VJI835" s="203"/>
      <c r="VJJ835" s="203"/>
      <c r="VJK835" s="203"/>
      <c r="VJL835" s="203"/>
      <c r="VJM835" s="203"/>
      <c r="VJN835" s="203"/>
      <c r="VJO835" s="203"/>
      <c r="VJP835" s="203"/>
      <c r="VJQ835" s="203"/>
      <c r="VJR835" s="203"/>
      <c r="VJS835" s="203"/>
      <c r="VJT835" s="203"/>
      <c r="VJU835" s="203"/>
      <c r="VJV835" s="203"/>
      <c r="VJW835" s="203"/>
      <c r="VJX835" s="203"/>
      <c r="VJY835" s="203"/>
      <c r="VJZ835" s="203"/>
      <c r="VKA835" s="203"/>
      <c r="VKB835" s="203"/>
      <c r="VKC835" s="203"/>
      <c r="VKD835" s="203"/>
      <c r="VKE835" s="203"/>
      <c r="VKF835" s="203"/>
      <c r="VKG835" s="203"/>
      <c r="VKH835" s="203"/>
      <c r="VKI835" s="203"/>
      <c r="VKJ835" s="203"/>
      <c r="VKK835" s="203"/>
      <c r="VKL835" s="203"/>
      <c r="VKM835" s="203"/>
      <c r="VKN835" s="203"/>
      <c r="VKO835" s="203"/>
      <c r="VKP835" s="203"/>
      <c r="VKQ835" s="203"/>
      <c r="VKR835" s="203"/>
      <c r="VKS835" s="203"/>
      <c r="VKT835" s="203"/>
      <c r="VKU835" s="203"/>
      <c r="VKV835" s="203"/>
      <c r="VKW835" s="203"/>
      <c r="VKX835" s="203"/>
      <c r="VKY835" s="203"/>
      <c r="VKZ835" s="203"/>
      <c r="VLA835" s="203"/>
      <c r="VLB835" s="203"/>
      <c r="VLC835" s="203"/>
      <c r="VLD835" s="203"/>
      <c r="VLE835" s="203"/>
      <c r="VLF835" s="203"/>
      <c r="VLG835" s="203"/>
      <c r="VLH835" s="203"/>
      <c r="VLI835" s="203"/>
      <c r="VLJ835" s="203"/>
      <c r="VLK835" s="203"/>
      <c r="VLL835" s="203"/>
      <c r="VLM835" s="203"/>
      <c r="VLN835" s="203"/>
      <c r="VLO835" s="203"/>
      <c r="VLP835" s="203"/>
      <c r="VLQ835" s="203"/>
      <c r="VLR835" s="203"/>
      <c r="VLS835" s="203"/>
      <c r="VLT835" s="203"/>
      <c r="VLU835" s="203"/>
      <c r="VLV835" s="203"/>
      <c r="VLW835" s="203"/>
      <c r="VLX835" s="203"/>
      <c r="VLY835" s="203"/>
      <c r="VLZ835" s="203"/>
      <c r="VMA835" s="203"/>
      <c r="VMB835" s="203"/>
      <c r="VMC835" s="203"/>
      <c r="VMD835" s="203"/>
      <c r="VME835" s="203"/>
      <c r="VMF835" s="203"/>
      <c r="VMG835" s="203"/>
      <c r="VMH835" s="203"/>
      <c r="VMI835" s="203"/>
      <c r="VMJ835" s="203"/>
      <c r="VMK835" s="203"/>
      <c r="VML835" s="203"/>
      <c r="VMM835" s="203"/>
      <c r="VMN835" s="203"/>
      <c r="VMO835" s="203"/>
      <c r="VMP835" s="203"/>
      <c r="VMQ835" s="203"/>
      <c r="VMR835" s="203"/>
      <c r="VMS835" s="203"/>
      <c r="VMT835" s="203"/>
      <c r="VMU835" s="203"/>
      <c r="VMV835" s="203"/>
      <c r="VMW835" s="203"/>
      <c r="VMX835" s="203"/>
      <c r="VMY835" s="203"/>
      <c r="VMZ835" s="203"/>
      <c r="VNA835" s="203"/>
      <c r="VNB835" s="203"/>
      <c r="VNC835" s="203"/>
      <c r="VND835" s="203"/>
      <c r="VNE835" s="203"/>
      <c r="VNF835" s="203"/>
      <c r="VNG835" s="203"/>
      <c r="VNH835" s="203"/>
      <c r="VNI835" s="203"/>
      <c r="VNJ835" s="203"/>
      <c r="VNK835" s="203"/>
      <c r="VNL835" s="203"/>
      <c r="VNM835" s="203"/>
      <c r="VNN835" s="203"/>
      <c r="VNO835" s="203"/>
      <c r="VNP835" s="203"/>
      <c r="VNQ835" s="203"/>
      <c r="VNR835" s="203"/>
      <c r="VNS835" s="203"/>
      <c r="VNT835" s="203"/>
      <c r="VNU835" s="203"/>
      <c r="VNV835" s="203"/>
      <c r="VNW835" s="203"/>
      <c r="VNX835" s="203"/>
      <c r="VNY835" s="203"/>
      <c r="VNZ835" s="203"/>
      <c r="VOA835" s="203"/>
      <c r="VOB835" s="203"/>
      <c r="VOC835" s="203"/>
      <c r="VOD835" s="203"/>
      <c r="VOE835" s="203"/>
      <c r="VOF835" s="203"/>
      <c r="VOG835" s="203"/>
      <c r="VOH835" s="203"/>
      <c r="VOI835" s="203"/>
      <c r="VOJ835" s="203"/>
      <c r="VOK835" s="203"/>
      <c r="VOL835" s="203"/>
      <c r="VOM835" s="203"/>
      <c r="VON835" s="203"/>
      <c r="VOO835" s="203"/>
      <c r="VOP835" s="203"/>
      <c r="VOQ835" s="203"/>
      <c r="VOR835" s="203"/>
      <c r="VOS835" s="203"/>
      <c r="VOT835" s="203"/>
      <c r="VOU835" s="203"/>
      <c r="VOV835" s="203"/>
      <c r="VOW835" s="203"/>
      <c r="VOX835" s="203"/>
      <c r="VOY835" s="203"/>
      <c r="VOZ835" s="203"/>
      <c r="VPA835" s="203"/>
      <c r="VPB835" s="203"/>
      <c r="VPC835" s="203"/>
      <c r="VPD835" s="203"/>
      <c r="VPE835" s="203"/>
      <c r="VPF835" s="203"/>
      <c r="VPG835" s="203"/>
      <c r="VPH835" s="203"/>
      <c r="VPI835" s="203"/>
      <c r="VPJ835" s="203"/>
      <c r="VPK835" s="203"/>
      <c r="VPL835" s="203"/>
      <c r="VPM835" s="203"/>
      <c r="VPN835" s="203"/>
      <c r="VPO835" s="203"/>
      <c r="VPP835" s="203"/>
      <c r="VPQ835" s="203"/>
      <c r="VPR835" s="203"/>
      <c r="VPS835" s="203"/>
      <c r="VPT835" s="203"/>
      <c r="VPU835" s="203"/>
      <c r="VPV835" s="203"/>
      <c r="VPW835" s="203"/>
      <c r="VPX835" s="203"/>
      <c r="VPY835" s="203"/>
      <c r="VPZ835" s="203"/>
      <c r="VQA835" s="203"/>
      <c r="VQB835" s="203"/>
      <c r="VQC835" s="203"/>
      <c r="VQD835" s="203"/>
      <c r="VQE835" s="203"/>
      <c r="VQF835" s="203"/>
      <c r="VQG835" s="203"/>
      <c r="VQH835" s="203"/>
      <c r="VQI835" s="203"/>
      <c r="VQJ835" s="203"/>
      <c r="VQK835" s="203"/>
      <c r="VQL835" s="203"/>
      <c r="VQM835" s="203"/>
      <c r="VQN835" s="203"/>
      <c r="VQO835" s="203"/>
      <c r="VQP835" s="203"/>
      <c r="VQQ835" s="203"/>
      <c r="VQR835" s="203"/>
      <c r="VQS835" s="203"/>
      <c r="VQT835" s="203"/>
      <c r="VQU835" s="203"/>
      <c r="VQV835" s="203"/>
      <c r="VQW835" s="203"/>
      <c r="VQX835" s="203"/>
      <c r="VQY835" s="203"/>
      <c r="VQZ835" s="203"/>
      <c r="VRA835" s="203"/>
      <c r="VRB835" s="203"/>
      <c r="VRC835" s="203"/>
      <c r="VRD835" s="203"/>
      <c r="VRE835" s="203"/>
      <c r="VRF835" s="203"/>
      <c r="VRG835" s="203"/>
      <c r="VRH835" s="203"/>
      <c r="VRI835" s="203"/>
      <c r="VRJ835" s="203"/>
      <c r="VRK835" s="203"/>
      <c r="VRL835" s="203"/>
      <c r="VRM835" s="203"/>
      <c r="VRN835" s="203"/>
      <c r="VRO835" s="203"/>
      <c r="VRP835" s="203"/>
      <c r="VRQ835" s="203"/>
      <c r="VRR835" s="203"/>
      <c r="VRS835" s="203"/>
      <c r="VRT835" s="203"/>
      <c r="VRU835" s="203"/>
      <c r="VRV835" s="203"/>
      <c r="VRW835" s="203"/>
      <c r="VRX835" s="203"/>
      <c r="VRY835" s="203"/>
      <c r="VRZ835" s="203"/>
      <c r="VSA835" s="203"/>
      <c r="VSB835" s="203"/>
      <c r="VSC835" s="203"/>
      <c r="VSD835" s="203"/>
      <c r="VSE835" s="203"/>
      <c r="VSF835" s="203"/>
      <c r="VSG835" s="203"/>
      <c r="VSH835" s="203"/>
      <c r="VSI835" s="203"/>
      <c r="VSJ835" s="203"/>
      <c r="VSK835" s="203"/>
      <c r="VSL835" s="203"/>
      <c r="VSM835" s="203"/>
      <c r="VSN835" s="203"/>
      <c r="VSO835" s="203"/>
      <c r="VSP835" s="203"/>
      <c r="VSQ835" s="203"/>
      <c r="VSR835" s="203"/>
      <c r="VSS835" s="203"/>
      <c r="VST835" s="203"/>
      <c r="VSU835" s="203"/>
      <c r="VSV835" s="203"/>
      <c r="VSW835" s="203"/>
      <c r="VSX835" s="203"/>
      <c r="VSY835" s="203"/>
      <c r="VSZ835" s="203"/>
      <c r="VTA835" s="203"/>
      <c r="VTB835" s="203"/>
      <c r="VTC835" s="203"/>
      <c r="VTD835" s="203"/>
      <c r="VTE835" s="203"/>
      <c r="VTF835" s="203"/>
      <c r="VTG835" s="203"/>
      <c r="VTH835" s="203"/>
      <c r="VTI835" s="203"/>
      <c r="VTJ835" s="203"/>
      <c r="VTK835" s="203"/>
      <c r="VTL835" s="203"/>
      <c r="VTM835" s="203"/>
      <c r="VTN835" s="203"/>
      <c r="VTO835" s="203"/>
      <c r="VTP835" s="203"/>
      <c r="VTQ835" s="203"/>
      <c r="VTR835" s="203"/>
      <c r="VTS835" s="203"/>
      <c r="VTT835" s="203"/>
      <c r="VTU835" s="203"/>
      <c r="VTV835" s="203"/>
      <c r="VTW835" s="203"/>
      <c r="VTX835" s="203"/>
      <c r="VTY835" s="203"/>
      <c r="VTZ835" s="203"/>
      <c r="VUA835" s="203"/>
      <c r="VUB835" s="203"/>
      <c r="VUC835" s="203"/>
      <c r="VUD835" s="203"/>
      <c r="VUE835" s="203"/>
      <c r="VUF835" s="203"/>
      <c r="VUG835" s="203"/>
      <c r="VUH835" s="203"/>
      <c r="VUI835" s="203"/>
      <c r="VUJ835" s="203"/>
      <c r="VUK835" s="203"/>
      <c r="VUL835" s="203"/>
      <c r="VUM835" s="203"/>
      <c r="VUN835" s="203"/>
      <c r="VUO835" s="203"/>
      <c r="VUP835" s="203"/>
      <c r="VUQ835" s="203"/>
      <c r="VUR835" s="203"/>
      <c r="VUS835" s="203"/>
      <c r="VUT835" s="203"/>
      <c r="VUU835" s="203"/>
      <c r="VUV835" s="203"/>
      <c r="VUW835" s="203"/>
      <c r="VUX835" s="203"/>
      <c r="VUY835" s="203"/>
      <c r="VUZ835" s="203"/>
      <c r="VVA835" s="203"/>
      <c r="VVB835" s="203"/>
      <c r="VVC835" s="203"/>
      <c r="VVD835" s="203"/>
      <c r="VVE835" s="203"/>
      <c r="VVF835" s="203"/>
      <c r="VVG835" s="203"/>
      <c r="VVH835" s="203"/>
      <c r="VVI835" s="203"/>
      <c r="VVJ835" s="203"/>
      <c r="VVK835" s="203"/>
      <c r="VVL835" s="203"/>
      <c r="VVM835" s="203"/>
      <c r="VVN835" s="203"/>
      <c r="VVO835" s="203"/>
      <c r="VVP835" s="203"/>
      <c r="VVQ835" s="203"/>
      <c r="VVR835" s="203"/>
      <c r="VVS835" s="203"/>
      <c r="VVT835" s="203"/>
      <c r="VVU835" s="203"/>
      <c r="VVV835" s="203"/>
      <c r="VVW835" s="203"/>
      <c r="VVX835" s="203"/>
      <c r="VVY835" s="203"/>
      <c r="VVZ835" s="203"/>
      <c r="VWA835" s="203"/>
      <c r="VWB835" s="203"/>
      <c r="VWC835" s="203"/>
      <c r="VWD835" s="203"/>
      <c r="VWE835" s="203"/>
      <c r="VWF835" s="203"/>
      <c r="VWG835" s="203"/>
      <c r="VWH835" s="203"/>
      <c r="VWI835" s="203"/>
      <c r="VWJ835" s="203"/>
      <c r="VWK835" s="203"/>
      <c r="VWL835" s="203"/>
      <c r="VWM835" s="203"/>
      <c r="VWN835" s="203"/>
      <c r="VWO835" s="203"/>
      <c r="VWP835" s="203"/>
      <c r="VWQ835" s="203"/>
      <c r="VWR835" s="203"/>
      <c r="VWS835" s="203"/>
      <c r="VWT835" s="203"/>
      <c r="VWU835" s="203"/>
      <c r="VWV835" s="203"/>
      <c r="VWW835" s="203"/>
      <c r="VWX835" s="203"/>
      <c r="VWY835" s="203"/>
      <c r="VWZ835" s="203"/>
      <c r="VXA835" s="203"/>
      <c r="VXB835" s="203"/>
      <c r="VXC835" s="203"/>
      <c r="VXD835" s="203"/>
      <c r="VXE835" s="203"/>
      <c r="VXF835" s="203"/>
      <c r="VXG835" s="203"/>
      <c r="VXH835" s="203"/>
      <c r="VXI835" s="203"/>
      <c r="VXJ835" s="203"/>
      <c r="VXK835" s="203"/>
      <c r="VXL835" s="203"/>
      <c r="VXM835" s="203"/>
      <c r="VXN835" s="203"/>
      <c r="VXO835" s="203"/>
      <c r="VXP835" s="203"/>
      <c r="VXQ835" s="203"/>
      <c r="VXR835" s="203"/>
      <c r="VXS835" s="203"/>
      <c r="VXT835" s="203"/>
      <c r="VXU835" s="203"/>
      <c r="VXV835" s="203"/>
      <c r="VXW835" s="203"/>
      <c r="VXX835" s="203"/>
      <c r="VXY835" s="203"/>
      <c r="VXZ835" s="203"/>
      <c r="VYA835" s="203"/>
      <c r="VYB835" s="203"/>
      <c r="VYC835" s="203"/>
      <c r="VYD835" s="203"/>
      <c r="VYE835" s="203"/>
      <c r="VYF835" s="203"/>
      <c r="VYG835" s="203"/>
      <c r="VYH835" s="203"/>
      <c r="VYI835" s="203"/>
      <c r="VYJ835" s="203"/>
      <c r="VYK835" s="203"/>
      <c r="VYL835" s="203"/>
      <c r="VYM835" s="203"/>
      <c r="VYN835" s="203"/>
      <c r="VYO835" s="203"/>
      <c r="VYP835" s="203"/>
      <c r="VYQ835" s="203"/>
      <c r="VYR835" s="203"/>
      <c r="VYS835" s="203"/>
      <c r="VYT835" s="203"/>
      <c r="VYU835" s="203"/>
      <c r="VYV835" s="203"/>
      <c r="VYW835" s="203"/>
      <c r="VYX835" s="203"/>
      <c r="VYY835" s="203"/>
      <c r="VYZ835" s="203"/>
      <c r="VZA835" s="203"/>
      <c r="VZB835" s="203"/>
      <c r="VZC835" s="203"/>
      <c r="VZD835" s="203"/>
      <c r="VZE835" s="203"/>
      <c r="VZF835" s="203"/>
      <c r="VZG835" s="203"/>
      <c r="VZH835" s="203"/>
      <c r="VZI835" s="203"/>
      <c r="VZJ835" s="203"/>
      <c r="VZK835" s="203"/>
      <c r="VZL835" s="203"/>
      <c r="VZM835" s="203"/>
      <c r="VZN835" s="203"/>
      <c r="VZO835" s="203"/>
      <c r="VZP835" s="203"/>
      <c r="VZQ835" s="203"/>
      <c r="VZR835" s="203"/>
      <c r="VZS835" s="203"/>
      <c r="VZT835" s="203"/>
      <c r="VZU835" s="203"/>
      <c r="VZV835" s="203"/>
      <c r="VZW835" s="203"/>
      <c r="VZX835" s="203"/>
      <c r="VZY835" s="203"/>
      <c r="VZZ835" s="203"/>
      <c r="WAA835" s="203"/>
      <c r="WAB835" s="203"/>
      <c r="WAC835" s="203"/>
      <c r="WAD835" s="203"/>
      <c r="WAE835" s="203"/>
      <c r="WAF835" s="203"/>
      <c r="WAG835" s="203"/>
      <c r="WAH835" s="203"/>
      <c r="WAI835" s="203"/>
      <c r="WAJ835" s="203"/>
      <c r="WAK835" s="203"/>
      <c r="WAL835" s="203"/>
      <c r="WAM835" s="203"/>
      <c r="WAN835" s="203"/>
      <c r="WAO835" s="203"/>
      <c r="WAP835" s="203"/>
      <c r="WAQ835" s="203"/>
      <c r="WAR835" s="203"/>
      <c r="WAS835" s="203"/>
      <c r="WAT835" s="203"/>
      <c r="WAU835" s="203"/>
      <c r="WAV835" s="203"/>
      <c r="WAW835" s="203"/>
      <c r="WAX835" s="203"/>
      <c r="WAY835" s="203"/>
      <c r="WAZ835" s="203"/>
      <c r="WBA835" s="203"/>
      <c r="WBB835" s="203"/>
      <c r="WBC835" s="203"/>
      <c r="WBD835" s="203"/>
      <c r="WBE835" s="203"/>
      <c r="WBF835" s="203"/>
      <c r="WBG835" s="203"/>
      <c r="WBH835" s="203"/>
      <c r="WBI835" s="203"/>
      <c r="WBJ835" s="203"/>
      <c r="WBK835" s="203"/>
      <c r="WBL835" s="203"/>
      <c r="WBM835" s="203"/>
      <c r="WBN835" s="203"/>
      <c r="WBO835" s="203"/>
      <c r="WBP835" s="203"/>
      <c r="WBQ835" s="203"/>
      <c r="WBR835" s="203"/>
      <c r="WBS835" s="203"/>
      <c r="WBT835" s="203"/>
      <c r="WBU835" s="203"/>
      <c r="WBV835" s="203"/>
      <c r="WBW835" s="203"/>
      <c r="WBX835" s="203"/>
      <c r="WBY835" s="203"/>
      <c r="WBZ835" s="203"/>
      <c r="WCA835" s="203"/>
      <c r="WCB835" s="203"/>
      <c r="WCC835" s="203"/>
      <c r="WCD835" s="203"/>
      <c r="WCE835" s="203"/>
      <c r="WCF835" s="203"/>
      <c r="WCG835" s="203"/>
      <c r="WCH835" s="203"/>
      <c r="WCI835" s="203"/>
      <c r="WCJ835" s="203"/>
      <c r="WCK835" s="203"/>
      <c r="WCL835" s="203"/>
      <c r="WCM835" s="203"/>
      <c r="WCN835" s="203"/>
      <c r="WCO835" s="203"/>
      <c r="WCP835" s="203"/>
      <c r="WCQ835" s="203"/>
      <c r="WCR835" s="203"/>
      <c r="WCS835" s="203"/>
      <c r="WCT835" s="203"/>
      <c r="WCU835" s="203"/>
      <c r="WCV835" s="203"/>
      <c r="WCW835" s="203"/>
      <c r="WCX835" s="203"/>
      <c r="WCY835" s="203"/>
      <c r="WCZ835" s="203"/>
      <c r="WDA835" s="203"/>
      <c r="WDB835" s="203"/>
      <c r="WDC835" s="203"/>
      <c r="WDD835" s="203"/>
      <c r="WDE835" s="203"/>
      <c r="WDF835" s="203"/>
      <c r="WDG835" s="203"/>
      <c r="WDH835" s="203"/>
      <c r="WDI835" s="203"/>
      <c r="WDJ835" s="203"/>
      <c r="WDK835" s="203"/>
      <c r="WDL835" s="203"/>
      <c r="WDM835" s="203"/>
      <c r="WDN835" s="203"/>
      <c r="WDO835" s="203"/>
      <c r="WDP835" s="203"/>
      <c r="WDQ835" s="203"/>
      <c r="WDR835" s="203"/>
      <c r="WDS835" s="203"/>
      <c r="WDT835" s="203"/>
      <c r="WDU835" s="203"/>
      <c r="WDV835" s="203"/>
      <c r="WDW835" s="203"/>
      <c r="WDX835" s="203"/>
      <c r="WDY835" s="203"/>
      <c r="WDZ835" s="203"/>
      <c r="WEA835" s="203"/>
      <c r="WEB835" s="203"/>
      <c r="WEC835" s="203"/>
      <c r="WED835" s="203"/>
      <c r="WEE835" s="203"/>
      <c r="WEF835" s="203"/>
      <c r="WEG835" s="203"/>
      <c r="WEH835" s="203"/>
      <c r="WEI835" s="203"/>
      <c r="WEJ835" s="203"/>
      <c r="WEK835" s="203"/>
      <c r="WEL835" s="203"/>
      <c r="WEM835" s="203"/>
      <c r="WEN835" s="203"/>
      <c r="WEO835" s="203"/>
      <c r="WEP835" s="203"/>
      <c r="WEQ835" s="203"/>
      <c r="WER835" s="203"/>
      <c r="WES835" s="203"/>
      <c r="WET835" s="203"/>
      <c r="WEU835" s="203"/>
      <c r="WEV835" s="203"/>
      <c r="WEW835" s="203"/>
      <c r="WEX835" s="203"/>
      <c r="WEY835" s="203"/>
      <c r="WEZ835" s="203"/>
      <c r="WFA835" s="203"/>
      <c r="WFB835" s="203"/>
      <c r="WFC835" s="203"/>
      <c r="WFD835" s="203"/>
      <c r="WFE835" s="203"/>
      <c r="WFF835" s="203"/>
      <c r="WFG835" s="203"/>
      <c r="WFH835" s="203"/>
      <c r="WFI835" s="203"/>
      <c r="WFJ835" s="203"/>
      <c r="WFK835" s="203"/>
      <c r="WFL835" s="203"/>
      <c r="WFM835" s="203"/>
      <c r="WFN835" s="203"/>
      <c r="WFO835" s="203"/>
      <c r="WFP835" s="203"/>
      <c r="WFQ835" s="203"/>
      <c r="WFR835" s="203"/>
      <c r="WFS835" s="203"/>
      <c r="WFT835" s="203"/>
      <c r="WFU835" s="203"/>
      <c r="WFV835" s="203"/>
      <c r="WFW835" s="203"/>
      <c r="WFX835" s="203"/>
      <c r="WFY835" s="203"/>
      <c r="WFZ835" s="203"/>
      <c r="WGA835" s="203"/>
      <c r="WGB835" s="203"/>
      <c r="WGC835" s="203"/>
      <c r="WGD835" s="203"/>
      <c r="WGE835" s="203"/>
      <c r="WGF835" s="203"/>
      <c r="WGG835" s="203"/>
      <c r="WGH835" s="203"/>
      <c r="WGI835" s="203"/>
      <c r="WGJ835" s="203"/>
      <c r="WGK835" s="203"/>
      <c r="WGL835" s="203"/>
      <c r="WGM835" s="203"/>
      <c r="WGN835" s="203"/>
      <c r="WGO835" s="203"/>
      <c r="WGP835" s="203"/>
      <c r="WGQ835" s="203"/>
      <c r="WGR835" s="203"/>
      <c r="WGS835" s="203"/>
      <c r="WGT835" s="203"/>
      <c r="WGU835" s="203"/>
      <c r="WGV835" s="203"/>
      <c r="WGW835" s="203"/>
      <c r="WGX835" s="203"/>
      <c r="WGY835" s="203"/>
      <c r="WGZ835" s="203"/>
      <c r="WHA835" s="203"/>
      <c r="WHB835" s="203"/>
      <c r="WHC835" s="203"/>
      <c r="WHD835" s="203"/>
      <c r="WHE835" s="203"/>
      <c r="WHF835" s="203"/>
      <c r="WHG835" s="203"/>
      <c r="WHH835" s="203"/>
      <c r="WHI835" s="203"/>
      <c r="WHJ835" s="203"/>
      <c r="WHK835" s="203"/>
      <c r="WHL835" s="203"/>
      <c r="WHM835" s="203"/>
      <c r="WHN835" s="203"/>
      <c r="WHO835" s="203"/>
      <c r="WHP835" s="203"/>
      <c r="WHQ835" s="203"/>
      <c r="WHR835" s="203"/>
      <c r="WHS835" s="203"/>
      <c r="WHT835" s="203"/>
      <c r="WHU835" s="203"/>
      <c r="WHV835" s="203"/>
      <c r="WHW835" s="203"/>
      <c r="WHX835" s="203"/>
      <c r="WHY835" s="203"/>
      <c r="WHZ835" s="203"/>
      <c r="WIA835" s="203"/>
      <c r="WIB835" s="203"/>
      <c r="WIC835" s="203"/>
      <c r="WID835" s="203"/>
      <c r="WIE835" s="203"/>
      <c r="WIF835" s="203"/>
      <c r="WIG835" s="203"/>
      <c r="WIH835" s="203"/>
      <c r="WII835" s="203"/>
      <c r="WIJ835" s="203"/>
      <c r="WIK835" s="203"/>
      <c r="WIL835" s="203"/>
      <c r="WIM835" s="203"/>
      <c r="WIN835" s="203"/>
      <c r="WIO835" s="203"/>
      <c r="WIP835" s="203"/>
      <c r="WIQ835" s="203"/>
      <c r="WIR835" s="203"/>
      <c r="WIS835" s="203"/>
      <c r="WIT835" s="203"/>
      <c r="WIU835" s="203"/>
      <c r="WIV835" s="203"/>
      <c r="WIW835" s="203"/>
      <c r="WIX835" s="203"/>
      <c r="WIY835" s="203"/>
      <c r="WIZ835" s="203"/>
      <c r="WJA835" s="203"/>
      <c r="WJB835" s="203"/>
      <c r="WJC835" s="203"/>
      <c r="WJD835" s="203"/>
      <c r="WJE835" s="203"/>
      <c r="WJF835" s="203"/>
      <c r="WJG835" s="203"/>
      <c r="WJH835" s="203"/>
      <c r="WJI835" s="203"/>
      <c r="WJJ835" s="203"/>
      <c r="WJK835" s="203"/>
      <c r="WJL835" s="203"/>
      <c r="WJM835" s="203"/>
      <c r="WJN835" s="203"/>
      <c r="WJO835" s="203"/>
      <c r="WJP835" s="203"/>
      <c r="WJQ835" s="203"/>
      <c r="WJR835" s="203"/>
      <c r="WJS835" s="203"/>
      <c r="WJT835" s="203"/>
      <c r="WJU835" s="203"/>
      <c r="WJV835" s="203"/>
      <c r="WJW835" s="203"/>
      <c r="WJX835" s="203"/>
      <c r="WJY835" s="203"/>
      <c r="WJZ835" s="203"/>
      <c r="WKA835" s="203"/>
      <c r="WKB835" s="203"/>
      <c r="WKC835" s="203"/>
      <c r="WKD835" s="203"/>
      <c r="WKE835" s="203"/>
      <c r="WKF835" s="203"/>
      <c r="WKG835" s="203"/>
      <c r="WKH835" s="203"/>
      <c r="WKI835" s="203"/>
      <c r="WKJ835" s="203"/>
      <c r="WKK835" s="203"/>
      <c r="WKL835" s="203"/>
      <c r="WKM835" s="203"/>
      <c r="WKN835" s="203"/>
      <c r="WKO835" s="203"/>
      <c r="WKP835" s="203"/>
      <c r="WKQ835" s="203"/>
      <c r="WKR835" s="203"/>
      <c r="WKS835" s="203"/>
      <c r="WKT835" s="203"/>
      <c r="WKU835" s="203"/>
      <c r="WKV835" s="203"/>
      <c r="WKW835" s="203"/>
      <c r="WKX835" s="203"/>
      <c r="WKY835" s="203"/>
      <c r="WKZ835" s="203"/>
      <c r="WLA835" s="203"/>
      <c r="WLB835" s="203"/>
      <c r="WLC835" s="203"/>
      <c r="WLD835" s="203"/>
      <c r="WLE835" s="203"/>
      <c r="WLF835" s="203"/>
      <c r="WLG835" s="203"/>
      <c r="WLH835" s="203"/>
      <c r="WLI835" s="203"/>
      <c r="WLJ835" s="203"/>
      <c r="WLK835" s="203"/>
      <c r="WLL835" s="203"/>
      <c r="WLM835" s="203"/>
      <c r="WLN835" s="203"/>
      <c r="WLO835" s="203"/>
      <c r="WLP835" s="203"/>
      <c r="WLQ835" s="203"/>
      <c r="WLR835" s="203"/>
      <c r="WLS835" s="203"/>
      <c r="WLT835" s="203"/>
      <c r="WLU835" s="203"/>
      <c r="WLV835" s="203"/>
      <c r="WLW835" s="203"/>
      <c r="WLX835" s="203"/>
      <c r="WLY835" s="203"/>
      <c r="WLZ835" s="203"/>
      <c r="WMA835" s="203"/>
      <c r="WMB835" s="203"/>
      <c r="WMC835" s="203"/>
      <c r="WMD835" s="203"/>
      <c r="WME835" s="203"/>
      <c r="WMF835" s="203"/>
      <c r="WMG835" s="203"/>
      <c r="WMH835" s="203"/>
      <c r="WMI835" s="203"/>
      <c r="WMJ835" s="203"/>
      <c r="WMK835" s="203"/>
      <c r="WML835" s="203"/>
      <c r="WMM835" s="203"/>
      <c r="WMN835" s="203"/>
      <c r="WMO835" s="203"/>
      <c r="WMP835" s="203"/>
      <c r="WMQ835" s="203"/>
      <c r="WMR835" s="203"/>
      <c r="WMS835" s="203"/>
      <c r="WMT835" s="203"/>
      <c r="WMU835" s="203"/>
      <c r="WMV835" s="203"/>
      <c r="WMW835" s="203"/>
      <c r="WMX835" s="203"/>
      <c r="WMY835" s="203"/>
      <c r="WMZ835" s="203"/>
      <c r="WNA835" s="203"/>
      <c r="WNB835" s="203"/>
      <c r="WNC835" s="203"/>
      <c r="WND835" s="203"/>
      <c r="WNE835" s="203"/>
      <c r="WNF835" s="203"/>
      <c r="WNG835" s="203"/>
      <c r="WNH835" s="203"/>
      <c r="WNI835" s="203"/>
      <c r="WNJ835" s="203"/>
      <c r="WNK835" s="203"/>
      <c r="WNL835" s="203"/>
      <c r="WNM835" s="203"/>
      <c r="WNN835" s="203"/>
      <c r="WNO835" s="203"/>
      <c r="WNP835" s="203"/>
      <c r="WNQ835" s="203"/>
      <c r="WNR835" s="203"/>
      <c r="WNS835" s="203"/>
      <c r="WNT835" s="203"/>
      <c r="WNU835" s="203"/>
      <c r="WNV835" s="203"/>
      <c r="WNW835" s="203"/>
      <c r="WNX835" s="203"/>
      <c r="WNY835" s="203"/>
      <c r="WNZ835" s="203"/>
      <c r="WOA835" s="203"/>
      <c r="WOB835" s="203"/>
      <c r="WOC835" s="203"/>
      <c r="WOD835" s="203"/>
      <c r="WOE835" s="203"/>
      <c r="WOF835" s="203"/>
      <c r="WOG835" s="203"/>
      <c r="WOH835" s="203"/>
      <c r="WOI835" s="203"/>
      <c r="WOJ835" s="203"/>
      <c r="WOK835" s="203"/>
      <c r="WOL835" s="203"/>
      <c r="WOM835" s="203"/>
      <c r="WON835" s="203"/>
      <c r="WOO835" s="203"/>
      <c r="WOP835" s="203"/>
      <c r="WOQ835" s="203"/>
      <c r="WOR835" s="203"/>
      <c r="WOS835" s="203"/>
      <c r="WOT835" s="203"/>
      <c r="WOU835" s="203"/>
      <c r="WOV835" s="203"/>
      <c r="WOW835" s="203"/>
      <c r="WOX835" s="203"/>
      <c r="WOY835" s="203"/>
      <c r="WOZ835" s="203"/>
      <c r="WPA835" s="203"/>
      <c r="WPB835" s="203"/>
      <c r="WPC835" s="203"/>
      <c r="WPD835" s="203"/>
      <c r="WPE835" s="203"/>
      <c r="WPF835" s="203"/>
      <c r="WPG835" s="203"/>
      <c r="WPH835" s="203"/>
      <c r="WPI835" s="203"/>
      <c r="WPJ835" s="203"/>
      <c r="WPK835" s="203"/>
      <c r="WPL835" s="203"/>
      <c r="WPM835" s="203"/>
      <c r="WPN835" s="203"/>
      <c r="WPO835" s="203"/>
      <c r="WPP835" s="203"/>
      <c r="WPQ835" s="203"/>
      <c r="WPR835" s="203"/>
      <c r="WPS835" s="203"/>
      <c r="WPT835" s="203"/>
      <c r="WPU835" s="203"/>
      <c r="WPV835" s="203"/>
      <c r="WPW835" s="203"/>
      <c r="WPX835" s="203"/>
      <c r="WPY835" s="203"/>
      <c r="WPZ835" s="203"/>
      <c r="WQA835" s="203"/>
      <c r="WQB835" s="203"/>
      <c r="WQC835" s="203"/>
      <c r="WQD835" s="203"/>
      <c r="WQE835" s="203"/>
      <c r="WQF835" s="203"/>
      <c r="WQG835" s="203"/>
      <c r="WQH835" s="203"/>
      <c r="WQI835" s="203"/>
      <c r="WQJ835" s="203"/>
      <c r="WQK835" s="203"/>
      <c r="WQL835" s="203"/>
      <c r="WQM835" s="203"/>
      <c r="WQN835" s="203"/>
      <c r="WQO835" s="203"/>
      <c r="WQP835" s="203"/>
      <c r="WQQ835" s="203"/>
      <c r="WQR835" s="203"/>
      <c r="WQS835" s="203"/>
      <c r="WQT835" s="203"/>
      <c r="WQU835" s="203"/>
      <c r="WQV835" s="203"/>
      <c r="WQW835" s="203"/>
      <c r="WQX835" s="203"/>
      <c r="WQY835" s="203"/>
      <c r="WQZ835" s="203"/>
      <c r="WRA835" s="203"/>
      <c r="WRB835" s="203"/>
      <c r="WRC835" s="203"/>
      <c r="WRD835" s="203"/>
      <c r="WRE835" s="203"/>
      <c r="WRF835" s="203"/>
      <c r="WRG835" s="203"/>
      <c r="WRH835" s="203"/>
      <c r="WRI835" s="203"/>
      <c r="WRJ835" s="203"/>
      <c r="WRK835" s="203"/>
      <c r="WRL835" s="203"/>
      <c r="WRM835" s="203"/>
      <c r="WRN835" s="203"/>
      <c r="WRO835" s="203"/>
      <c r="WRP835" s="203"/>
      <c r="WRQ835" s="203"/>
      <c r="WRR835" s="203"/>
      <c r="WRS835" s="203"/>
      <c r="WRT835" s="203"/>
      <c r="WRU835" s="203"/>
      <c r="WRV835" s="203"/>
      <c r="WRW835" s="203"/>
      <c r="WRX835" s="203"/>
      <c r="WRY835" s="203"/>
      <c r="WRZ835" s="203"/>
      <c r="WSA835" s="203"/>
      <c r="WSB835" s="203"/>
      <c r="WSC835" s="203"/>
      <c r="WSD835" s="203"/>
      <c r="WSE835" s="203"/>
      <c r="WSF835" s="203"/>
      <c r="WSG835" s="203"/>
      <c r="WSH835" s="203"/>
      <c r="WSI835" s="203"/>
      <c r="WSJ835" s="203"/>
      <c r="WSK835" s="203"/>
      <c r="WSL835" s="203"/>
      <c r="WSM835" s="203"/>
      <c r="WSN835" s="203"/>
      <c r="WSO835" s="203"/>
      <c r="WSP835" s="203"/>
      <c r="WSQ835" s="203"/>
      <c r="WSR835" s="203"/>
      <c r="WSS835" s="203"/>
      <c r="WST835" s="203"/>
      <c r="WSU835" s="203"/>
      <c r="WSV835" s="203"/>
      <c r="WSW835" s="203"/>
      <c r="WSX835" s="203"/>
      <c r="WSY835" s="203"/>
      <c r="WSZ835" s="203"/>
      <c r="WTA835" s="203"/>
      <c r="WTB835" s="203"/>
      <c r="WTC835" s="203"/>
      <c r="WTD835" s="203"/>
      <c r="WTE835" s="203"/>
      <c r="WTF835" s="203"/>
      <c r="WTG835" s="203"/>
      <c r="WTH835" s="203"/>
      <c r="WTI835" s="203"/>
      <c r="WTJ835" s="203"/>
      <c r="WTK835" s="203"/>
      <c r="WTL835" s="203"/>
      <c r="WTM835" s="203"/>
      <c r="WTN835" s="203"/>
      <c r="WTO835" s="203"/>
      <c r="WTP835" s="203"/>
      <c r="WTQ835" s="203"/>
      <c r="WTR835" s="203"/>
      <c r="WTS835" s="203"/>
      <c r="WTT835" s="203"/>
      <c r="WTU835" s="203"/>
      <c r="WTV835" s="203"/>
      <c r="WTW835" s="203"/>
      <c r="WTX835" s="203"/>
      <c r="WTY835" s="203"/>
      <c r="WTZ835" s="203"/>
      <c r="WUA835" s="203"/>
      <c r="WUB835" s="203"/>
      <c r="WUC835" s="203"/>
      <c r="WUD835" s="203"/>
      <c r="WUE835" s="203"/>
      <c r="WUF835" s="203"/>
      <c r="WUG835" s="203"/>
      <c r="WUH835" s="203"/>
      <c r="WUI835" s="203"/>
      <c r="WUJ835" s="203"/>
      <c r="WUK835" s="203"/>
      <c r="WUL835" s="203"/>
      <c r="WUM835" s="203"/>
      <c r="WUN835" s="203"/>
      <c r="WUO835" s="203"/>
      <c r="WUP835" s="203"/>
      <c r="WUQ835" s="203"/>
      <c r="WUR835" s="203"/>
      <c r="WUS835" s="203"/>
      <c r="WUT835" s="203"/>
      <c r="WUU835" s="203"/>
      <c r="WUV835" s="203"/>
      <c r="WUW835" s="203"/>
      <c r="WUX835" s="203"/>
      <c r="WUY835" s="203"/>
      <c r="WUZ835" s="203"/>
      <c r="WVA835" s="203"/>
      <c r="WVB835" s="203"/>
      <c r="WVC835" s="203"/>
      <c r="WVD835" s="203"/>
      <c r="WVE835" s="203"/>
      <c r="WVF835" s="203"/>
      <c r="WVG835" s="203"/>
      <c r="WVH835" s="203"/>
      <c r="WVI835" s="203"/>
      <c r="WVJ835" s="203"/>
      <c r="WVK835" s="203"/>
      <c r="WVL835" s="203"/>
      <c r="WVM835" s="203"/>
      <c r="WVN835" s="203"/>
      <c r="WVO835" s="203"/>
      <c r="WVP835" s="203"/>
      <c r="WVQ835" s="203"/>
      <c r="WVR835" s="203"/>
      <c r="WVS835" s="203"/>
      <c r="WVT835" s="203"/>
      <c r="WVU835" s="203"/>
      <c r="WVV835" s="203"/>
      <c r="WVW835" s="203"/>
      <c r="WVX835" s="203"/>
      <c r="WVY835" s="203"/>
      <c r="WVZ835" s="203"/>
      <c r="WWA835" s="203"/>
      <c r="WWB835" s="203"/>
      <c r="WWC835" s="203"/>
      <c r="WWD835" s="203"/>
      <c r="WWE835" s="203"/>
      <c r="WWF835" s="203"/>
      <c r="WWG835" s="203"/>
      <c r="WWH835" s="203"/>
      <c r="WWI835" s="203"/>
      <c r="WWJ835" s="203"/>
      <c r="WWK835" s="203"/>
      <c r="WWL835" s="203"/>
      <c r="WWM835" s="203"/>
      <c r="WWN835" s="203"/>
      <c r="WWO835" s="203"/>
      <c r="WWP835" s="203"/>
      <c r="WWQ835" s="203"/>
      <c r="WWR835" s="203"/>
      <c r="WWS835" s="203"/>
      <c r="WWT835" s="203"/>
      <c r="WWU835" s="203"/>
      <c r="WWV835" s="203"/>
      <c r="WWW835" s="203"/>
      <c r="WWX835" s="203"/>
      <c r="WWY835" s="203"/>
      <c r="WWZ835" s="203"/>
      <c r="WXA835" s="203"/>
      <c r="WXB835" s="203"/>
      <c r="WXC835" s="203"/>
      <c r="WXD835" s="203"/>
      <c r="WXE835" s="203"/>
      <c r="WXF835" s="203"/>
      <c r="WXG835" s="203"/>
      <c r="WXH835" s="203"/>
      <c r="WXI835" s="203"/>
      <c r="WXJ835" s="203"/>
      <c r="WXK835" s="203"/>
      <c r="WXL835" s="203"/>
      <c r="WXM835" s="203"/>
      <c r="WXN835" s="203"/>
      <c r="WXO835" s="203"/>
      <c r="WXP835" s="203"/>
      <c r="WXQ835" s="203"/>
      <c r="WXR835" s="203"/>
      <c r="WXS835" s="203"/>
      <c r="WXT835" s="203"/>
      <c r="WXU835" s="203"/>
      <c r="WXV835" s="203"/>
      <c r="WXW835" s="203"/>
      <c r="WXX835" s="203"/>
      <c r="WXY835" s="203"/>
      <c r="WXZ835" s="203"/>
      <c r="WYA835" s="203"/>
      <c r="WYB835" s="203"/>
      <c r="WYC835" s="203"/>
      <c r="WYD835" s="203"/>
      <c r="WYE835" s="203"/>
      <c r="WYF835" s="203"/>
      <c r="WYG835" s="203"/>
      <c r="WYH835" s="203"/>
      <c r="WYI835" s="203"/>
      <c r="WYJ835" s="203"/>
      <c r="WYK835" s="203"/>
      <c r="WYL835" s="203"/>
      <c r="WYM835" s="203"/>
      <c r="WYN835" s="203"/>
      <c r="WYO835" s="203"/>
      <c r="WYP835" s="203"/>
      <c r="WYQ835" s="203"/>
      <c r="WYR835" s="203"/>
      <c r="WYS835" s="203"/>
      <c r="WYT835" s="203"/>
      <c r="WYU835" s="203"/>
      <c r="WYV835" s="203"/>
      <c r="WYW835" s="203"/>
      <c r="WYX835" s="203"/>
      <c r="WYY835" s="203"/>
      <c r="WYZ835" s="203"/>
      <c r="WZA835" s="203"/>
      <c r="WZB835" s="203"/>
      <c r="WZC835" s="203"/>
      <c r="WZD835" s="203"/>
      <c r="WZE835" s="203"/>
      <c r="WZF835" s="203"/>
      <c r="WZG835" s="203"/>
      <c r="WZH835" s="203"/>
      <c r="WZI835" s="203"/>
      <c r="WZJ835" s="203"/>
      <c r="WZK835" s="203"/>
      <c r="WZL835" s="203"/>
      <c r="WZM835" s="203"/>
      <c r="WZN835" s="203"/>
      <c r="WZO835" s="203"/>
      <c r="WZP835" s="203"/>
      <c r="WZQ835" s="203"/>
      <c r="WZR835" s="203"/>
      <c r="WZS835" s="203"/>
      <c r="WZT835" s="203"/>
      <c r="WZU835" s="203"/>
      <c r="WZV835" s="203"/>
      <c r="WZW835" s="203"/>
      <c r="WZX835" s="203"/>
      <c r="WZY835" s="203"/>
      <c r="WZZ835" s="203"/>
      <c r="XAA835" s="203"/>
      <c r="XAB835" s="203"/>
      <c r="XAC835" s="203"/>
      <c r="XAD835" s="203"/>
      <c r="XAE835" s="203"/>
      <c r="XAF835" s="203"/>
      <c r="XAG835" s="203"/>
      <c r="XAH835" s="203"/>
      <c r="XAI835" s="203"/>
      <c r="XAJ835" s="203"/>
      <c r="XAK835" s="203"/>
      <c r="XAL835" s="203"/>
      <c r="XAM835" s="203"/>
      <c r="XAN835" s="203"/>
      <c r="XAO835" s="203"/>
      <c r="XAP835" s="203"/>
      <c r="XAQ835" s="203"/>
      <c r="XAR835" s="203"/>
      <c r="XAS835" s="203"/>
      <c r="XAT835" s="203"/>
      <c r="XAU835" s="203"/>
      <c r="XAV835" s="203"/>
      <c r="XAW835" s="203"/>
      <c r="XAX835" s="203"/>
      <c r="XAY835" s="203"/>
      <c r="XAZ835" s="203"/>
      <c r="XBA835" s="203"/>
      <c r="XBB835" s="203"/>
      <c r="XBC835" s="203"/>
      <c r="XBD835" s="203"/>
      <c r="XBE835" s="203"/>
      <c r="XBF835" s="203"/>
      <c r="XBG835" s="203"/>
      <c r="XBH835" s="203"/>
      <c r="XBI835" s="203"/>
      <c r="XBJ835" s="203"/>
      <c r="XBK835" s="203"/>
      <c r="XBL835" s="203"/>
      <c r="XBM835" s="203"/>
      <c r="XBN835" s="203"/>
      <c r="XBO835" s="203"/>
      <c r="XBP835" s="203"/>
      <c r="XBQ835" s="203"/>
      <c r="XBR835" s="203"/>
      <c r="XBS835" s="203"/>
      <c r="XBT835" s="203"/>
      <c r="XBU835" s="203"/>
      <c r="XBV835" s="203"/>
      <c r="XBW835" s="203"/>
      <c r="XBX835" s="203"/>
      <c r="XBY835" s="203"/>
      <c r="XBZ835" s="203"/>
      <c r="XCA835" s="203"/>
      <c r="XCB835" s="203"/>
      <c r="XCC835" s="203"/>
      <c r="XCD835" s="203"/>
      <c r="XCE835" s="203"/>
      <c r="XCF835" s="203"/>
      <c r="XCG835" s="203"/>
      <c r="XCH835" s="203"/>
      <c r="XCI835" s="203"/>
      <c r="XCJ835" s="203"/>
      <c r="XCK835" s="203"/>
      <c r="XCL835" s="203"/>
      <c r="XCM835" s="203"/>
      <c r="XCN835" s="203"/>
      <c r="XCO835" s="203"/>
      <c r="XCP835" s="203"/>
      <c r="XCQ835" s="203"/>
      <c r="XCR835" s="203"/>
      <c r="XCS835" s="203"/>
      <c r="XCT835" s="203"/>
      <c r="XCU835" s="203"/>
      <c r="XCV835" s="203"/>
      <c r="XCW835" s="203"/>
      <c r="XCX835" s="203"/>
      <c r="XCY835" s="203"/>
      <c r="XCZ835" s="203"/>
      <c r="XDA835" s="203"/>
      <c r="XDB835" s="203"/>
      <c r="XDC835" s="203"/>
      <c r="XDD835" s="203"/>
      <c r="XDE835" s="203"/>
      <c r="XDF835" s="203"/>
      <c r="XDG835" s="203"/>
      <c r="XDH835" s="203"/>
      <c r="XDI835" s="203"/>
      <c r="XDJ835" s="203"/>
      <c r="XDK835" s="203"/>
      <c r="XDL835" s="203"/>
      <c r="XDM835" s="203"/>
      <c r="XDN835" s="203"/>
      <c r="XDO835" s="203"/>
      <c r="XDP835" s="203"/>
      <c r="XDQ835" s="203"/>
      <c r="XDR835" s="203"/>
      <c r="XDS835" s="203"/>
      <c r="XDT835" s="203"/>
      <c r="XDU835" s="203"/>
      <c r="XDV835" s="203"/>
      <c r="XDW835" s="203"/>
      <c r="XDX835" s="203"/>
      <c r="XDY835" s="203"/>
      <c r="XDZ835" s="203"/>
      <c r="XEA835" s="203"/>
      <c r="XEB835" s="203"/>
      <c r="XEC835" s="203"/>
      <c r="XED835" s="203"/>
      <c r="XEE835" s="203"/>
    </row>
    <row r="836" s="14" customFormat="1" ht="36" spans="1:16359">
      <c r="A836" s="35">
        <v>827</v>
      </c>
      <c r="B836" s="36" t="s">
        <v>2510</v>
      </c>
      <c r="C836" s="36" t="s">
        <v>31</v>
      </c>
      <c r="D836" s="36" t="s">
        <v>34</v>
      </c>
      <c r="E836" s="36" t="s">
        <v>845</v>
      </c>
      <c r="F836" s="37">
        <v>44348</v>
      </c>
      <c r="G836" s="37">
        <v>44440</v>
      </c>
      <c r="H836" s="36" t="s">
        <v>2414</v>
      </c>
      <c r="I836" s="36" t="s">
        <v>2513</v>
      </c>
      <c r="J836" s="53">
        <v>60</v>
      </c>
      <c r="K836" s="53"/>
      <c r="L836" s="53">
        <v>60</v>
      </c>
      <c r="M836" s="53"/>
      <c r="N836" s="53"/>
      <c r="O836" s="53">
        <v>1</v>
      </c>
      <c r="P836" s="36">
        <v>25</v>
      </c>
      <c r="Q836" s="36">
        <v>78</v>
      </c>
      <c r="R836" s="53">
        <v>1</v>
      </c>
      <c r="S836" s="36">
        <v>25</v>
      </c>
      <c r="T836" s="36">
        <v>78</v>
      </c>
      <c r="U836" s="36" t="s">
        <v>2514</v>
      </c>
      <c r="V836" s="42" t="s">
        <v>39</v>
      </c>
      <c r="W836" s="36" t="s">
        <v>54</v>
      </c>
      <c r="X836" s="203"/>
      <c r="Y836" s="203"/>
      <c r="Z836" s="203"/>
      <c r="AA836" s="203"/>
      <c r="AB836" s="203"/>
      <c r="AC836" s="203"/>
      <c r="AD836" s="203"/>
      <c r="AE836" s="203"/>
      <c r="AF836" s="203"/>
      <c r="AG836" s="203"/>
      <c r="AH836" s="203"/>
      <c r="AI836" s="203"/>
      <c r="AJ836" s="203"/>
      <c r="AK836" s="203"/>
      <c r="AL836" s="203"/>
      <c r="AM836" s="203"/>
      <c r="AN836" s="203"/>
      <c r="AO836" s="203"/>
      <c r="AP836" s="203"/>
      <c r="AQ836" s="203"/>
      <c r="AR836" s="203"/>
      <c r="AS836" s="203"/>
      <c r="AT836" s="203"/>
      <c r="AU836" s="203"/>
      <c r="AV836" s="203"/>
      <c r="AW836" s="203"/>
      <c r="AX836" s="203"/>
      <c r="AY836" s="203"/>
      <c r="AZ836" s="203"/>
      <c r="BA836" s="203"/>
      <c r="BB836" s="203"/>
      <c r="BC836" s="203"/>
      <c r="BD836" s="203"/>
      <c r="BE836" s="203"/>
      <c r="BF836" s="203"/>
      <c r="BG836" s="203"/>
      <c r="BH836" s="203"/>
      <c r="BI836" s="203"/>
      <c r="BJ836" s="203"/>
      <c r="BK836" s="203"/>
      <c r="BL836" s="203"/>
      <c r="BM836" s="203"/>
      <c r="BN836" s="203"/>
      <c r="BO836" s="203"/>
      <c r="BP836" s="203"/>
      <c r="BQ836" s="203"/>
      <c r="BR836" s="203"/>
      <c r="BS836" s="203"/>
      <c r="BT836" s="203"/>
      <c r="BU836" s="203"/>
      <c r="BV836" s="203"/>
      <c r="BW836" s="203"/>
      <c r="BX836" s="203"/>
      <c r="BY836" s="203"/>
      <c r="BZ836" s="203"/>
      <c r="CA836" s="203"/>
      <c r="CB836" s="203"/>
      <c r="CC836" s="203"/>
      <c r="CD836" s="203"/>
      <c r="CE836" s="203"/>
      <c r="CF836" s="203"/>
      <c r="CG836" s="203"/>
      <c r="CH836" s="203"/>
      <c r="CI836" s="203"/>
      <c r="CJ836" s="203"/>
      <c r="CK836" s="203"/>
      <c r="CL836" s="203"/>
      <c r="CM836" s="203"/>
      <c r="CN836" s="203"/>
      <c r="CO836" s="203"/>
      <c r="CP836" s="203"/>
      <c r="CQ836" s="203"/>
      <c r="CR836" s="203"/>
      <c r="CS836" s="203"/>
      <c r="CT836" s="203"/>
      <c r="CU836" s="203"/>
      <c r="CV836" s="203"/>
      <c r="CW836" s="203"/>
      <c r="CX836" s="203"/>
      <c r="CY836" s="203"/>
      <c r="CZ836" s="203"/>
      <c r="DA836" s="203"/>
      <c r="DB836" s="203"/>
      <c r="DC836" s="203"/>
      <c r="DD836" s="203"/>
      <c r="DE836" s="203"/>
      <c r="DF836" s="203"/>
      <c r="DG836" s="203"/>
      <c r="DH836" s="203"/>
      <c r="DI836" s="203"/>
      <c r="DJ836" s="203"/>
      <c r="DK836" s="203"/>
      <c r="DL836" s="203"/>
      <c r="DM836" s="203"/>
      <c r="DN836" s="203"/>
      <c r="DO836" s="203"/>
      <c r="DP836" s="203"/>
      <c r="DQ836" s="203"/>
      <c r="DR836" s="203"/>
      <c r="DS836" s="203"/>
      <c r="DT836" s="203"/>
      <c r="DU836" s="203"/>
      <c r="DV836" s="203"/>
      <c r="DW836" s="203"/>
      <c r="DX836" s="203"/>
      <c r="DY836" s="203"/>
      <c r="DZ836" s="203"/>
      <c r="EA836" s="203"/>
      <c r="EB836" s="203"/>
      <c r="EC836" s="203"/>
      <c r="ED836" s="203"/>
      <c r="EE836" s="203"/>
      <c r="EF836" s="203"/>
      <c r="EG836" s="203"/>
      <c r="EH836" s="203"/>
      <c r="EI836" s="203"/>
      <c r="EJ836" s="203"/>
      <c r="EK836" s="203"/>
      <c r="EL836" s="203"/>
      <c r="EM836" s="203"/>
      <c r="EN836" s="203"/>
      <c r="EO836" s="203"/>
      <c r="EP836" s="203"/>
      <c r="EQ836" s="203"/>
      <c r="ER836" s="203"/>
      <c r="ES836" s="203"/>
      <c r="ET836" s="203"/>
      <c r="EU836" s="203"/>
      <c r="EV836" s="203"/>
      <c r="EW836" s="203"/>
      <c r="EX836" s="203"/>
      <c r="EY836" s="203"/>
      <c r="EZ836" s="203"/>
      <c r="FA836" s="203"/>
      <c r="FB836" s="203"/>
      <c r="FC836" s="203"/>
      <c r="FD836" s="203"/>
      <c r="FE836" s="203"/>
      <c r="FF836" s="203"/>
      <c r="FG836" s="203"/>
      <c r="FH836" s="203"/>
      <c r="FI836" s="203"/>
      <c r="FJ836" s="203"/>
      <c r="FK836" s="203"/>
      <c r="FL836" s="203"/>
      <c r="FM836" s="203"/>
      <c r="FN836" s="203"/>
      <c r="FO836" s="203"/>
      <c r="FP836" s="203"/>
      <c r="FQ836" s="203"/>
      <c r="FR836" s="203"/>
      <c r="FS836" s="203"/>
      <c r="FT836" s="203"/>
      <c r="FU836" s="203"/>
      <c r="FV836" s="203"/>
      <c r="FW836" s="203"/>
      <c r="FX836" s="203"/>
      <c r="FY836" s="203"/>
      <c r="FZ836" s="203"/>
      <c r="GA836" s="203"/>
      <c r="GB836" s="203"/>
      <c r="GC836" s="203"/>
      <c r="GD836" s="203"/>
      <c r="GE836" s="203"/>
      <c r="GF836" s="203"/>
      <c r="GG836" s="203"/>
      <c r="GH836" s="203"/>
      <c r="GI836" s="203"/>
      <c r="GJ836" s="203"/>
      <c r="GK836" s="203"/>
      <c r="GL836" s="203"/>
      <c r="GM836" s="203"/>
      <c r="GN836" s="203"/>
      <c r="GO836" s="203"/>
      <c r="GP836" s="203"/>
      <c r="GQ836" s="203"/>
      <c r="GR836" s="203"/>
      <c r="GS836" s="203"/>
      <c r="GT836" s="203"/>
      <c r="GU836" s="203"/>
      <c r="GV836" s="203"/>
      <c r="GW836" s="203"/>
      <c r="GX836" s="203"/>
      <c r="GY836" s="203"/>
      <c r="GZ836" s="203"/>
      <c r="HA836" s="203"/>
      <c r="HB836" s="203"/>
      <c r="HC836" s="203"/>
      <c r="HD836" s="203"/>
      <c r="HE836" s="203"/>
      <c r="HF836" s="203"/>
      <c r="HG836" s="203"/>
      <c r="HH836" s="203"/>
      <c r="HI836" s="203"/>
      <c r="HJ836" s="203"/>
      <c r="HK836" s="203"/>
      <c r="HL836" s="203"/>
      <c r="HM836" s="203"/>
      <c r="HN836" s="203"/>
      <c r="HO836" s="203"/>
      <c r="HP836" s="203"/>
      <c r="HQ836" s="203"/>
      <c r="HR836" s="203"/>
      <c r="HS836" s="203"/>
      <c r="HT836" s="203"/>
      <c r="HU836" s="203"/>
      <c r="HV836" s="203"/>
      <c r="HW836" s="203"/>
      <c r="HX836" s="203"/>
      <c r="HY836" s="203"/>
      <c r="HZ836" s="203"/>
      <c r="IA836" s="203"/>
      <c r="IB836" s="203"/>
      <c r="IC836" s="203"/>
      <c r="ID836" s="203"/>
      <c r="IE836" s="203"/>
      <c r="IF836" s="203"/>
      <c r="IG836" s="203"/>
      <c r="IH836" s="203"/>
      <c r="II836" s="203"/>
      <c r="IJ836" s="203"/>
      <c r="IK836" s="203"/>
      <c r="IL836" s="203"/>
      <c r="IM836" s="203"/>
      <c r="IN836" s="203"/>
      <c r="IO836" s="203"/>
      <c r="IP836" s="203"/>
      <c r="IQ836" s="203"/>
      <c r="IR836" s="203"/>
      <c r="IS836" s="203"/>
      <c r="IT836" s="203"/>
      <c r="IU836" s="203"/>
      <c r="IV836" s="203"/>
      <c r="IW836" s="203"/>
      <c r="IX836" s="203"/>
      <c r="IY836" s="203"/>
      <c r="IZ836" s="203"/>
      <c r="JA836" s="203"/>
      <c r="JB836" s="203"/>
      <c r="JC836" s="203"/>
      <c r="JD836" s="203"/>
      <c r="JE836" s="203"/>
      <c r="JF836" s="203"/>
      <c r="JG836" s="203"/>
      <c r="JH836" s="203"/>
      <c r="JI836" s="203"/>
      <c r="JJ836" s="203"/>
      <c r="JK836" s="203"/>
      <c r="JL836" s="203"/>
      <c r="JM836" s="203"/>
      <c r="JN836" s="203"/>
      <c r="JO836" s="203"/>
      <c r="JP836" s="203"/>
      <c r="JQ836" s="203"/>
      <c r="JR836" s="203"/>
      <c r="JS836" s="203"/>
      <c r="JT836" s="203"/>
      <c r="JU836" s="203"/>
      <c r="JV836" s="203"/>
      <c r="JW836" s="203"/>
      <c r="JX836" s="203"/>
      <c r="JY836" s="203"/>
      <c r="JZ836" s="203"/>
      <c r="KA836" s="203"/>
      <c r="KB836" s="203"/>
      <c r="KC836" s="203"/>
      <c r="KD836" s="203"/>
      <c r="KE836" s="203"/>
      <c r="KF836" s="203"/>
      <c r="KG836" s="203"/>
      <c r="KH836" s="203"/>
      <c r="KI836" s="203"/>
      <c r="KJ836" s="203"/>
      <c r="KK836" s="203"/>
      <c r="KL836" s="203"/>
      <c r="KM836" s="203"/>
      <c r="KN836" s="203"/>
      <c r="KO836" s="203"/>
      <c r="KP836" s="203"/>
      <c r="KQ836" s="203"/>
      <c r="KR836" s="203"/>
      <c r="KS836" s="203"/>
      <c r="KT836" s="203"/>
      <c r="KU836" s="203"/>
      <c r="KV836" s="203"/>
      <c r="KW836" s="203"/>
      <c r="KX836" s="203"/>
      <c r="KY836" s="203"/>
      <c r="KZ836" s="203"/>
      <c r="LA836" s="203"/>
      <c r="LB836" s="203"/>
      <c r="LC836" s="203"/>
      <c r="LD836" s="203"/>
      <c r="LE836" s="203"/>
      <c r="LF836" s="203"/>
      <c r="LG836" s="203"/>
      <c r="LH836" s="203"/>
      <c r="LI836" s="203"/>
      <c r="LJ836" s="203"/>
      <c r="LK836" s="203"/>
      <c r="LL836" s="203"/>
      <c r="LM836" s="203"/>
      <c r="LN836" s="203"/>
      <c r="LO836" s="203"/>
      <c r="LP836" s="203"/>
      <c r="LQ836" s="203"/>
      <c r="LR836" s="203"/>
      <c r="LS836" s="203"/>
      <c r="LT836" s="203"/>
      <c r="LU836" s="203"/>
      <c r="LV836" s="203"/>
      <c r="LW836" s="203"/>
      <c r="LX836" s="203"/>
      <c r="LY836" s="203"/>
      <c r="LZ836" s="203"/>
      <c r="MA836" s="203"/>
      <c r="MB836" s="203"/>
      <c r="MC836" s="203"/>
      <c r="MD836" s="203"/>
      <c r="ME836" s="203"/>
      <c r="MF836" s="203"/>
      <c r="MG836" s="203"/>
      <c r="MH836" s="203"/>
      <c r="MI836" s="203"/>
      <c r="MJ836" s="203"/>
      <c r="MK836" s="203"/>
      <c r="ML836" s="203"/>
      <c r="MM836" s="203"/>
      <c r="MN836" s="203"/>
      <c r="MO836" s="203"/>
      <c r="MP836" s="203"/>
      <c r="MQ836" s="203"/>
      <c r="MR836" s="203"/>
      <c r="MS836" s="203"/>
      <c r="MT836" s="203"/>
      <c r="MU836" s="203"/>
      <c r="MV836" s="203"/>
      <c r="MW836" s="203"/>
      <c r="MX836" s="203"/>
      <c r="MY836" s="203"/>
      <c r="MZ836" s="203"/>
      <c r="NA836" s="203"/>
      <c r="NB836" s="203"/>
      <c r="NC836" s="203"/>
      <c r="ND836" s="203"/>
      <c r="NE836" s="203"/>
      <c r="NF836" s="203"/>
      <c r="NG836" s="203"/>
      <c r="NH836" s="203"/>
      <c r="NI836" s="203"/>
      <c r="NJ836" s="203"/>
      <c r="NK836" s="203"/>
      <c r="NL836" s="203"/>
      <c r="NM836" s="203"/>
      <c r="NN836" s="203"/>
      <c r="NO836" s="203"/>
      <c r="NP836" s="203"/>
      <c r="NQ836" s="203"/>
      <c r="NR836" s="203"/>
      <c r="NS836" s="203"/>
      <c r="NT836" s="203"/>
      <c r="NU836" s="203"/>
      <c r="NV836" s="203"/>
      <c r="NW836" s="203"/>
      <c r="NX836" s="203"/>
      <c r="NY836" s="203"/>
      <c r="NZ836" s="203"/>
      <c r="OA836" s="203"/>
      <c r="OB836" s="203"/>
      <c r="OC836" s="203"/>
      <c r="OD836" s="203"/>
      <c r="OE836" s="203"/>
      <c r="OF836" s="203"/>
      <c r="OG836" s="203"/>
      <c r="OH836" s="203"/>
      <c r="OI836" s="203"/>
      <c r="OJ836" s="203"/>
      <c r="OK836" s="203"/>
      <c r="OL836" s="203"/>
      <c r="OM836" s="203"/>
      <c r="ON836" s="203"/>
      <c r="OO836" s="203"/>
      <c r="OP836" s="203"/>
      <c r="OQ836" s="203"/>
      <c r="OR836" s="203"/>
      <c r="OS836" s="203"/>
      <c r="OT836" s="203"/>
      <c r="OU836" s="203"/>
      <c r="OV836" s="203"/>
      <c r="OW836" s="203"/>
      <c r="OX836" s="203"/>
      <c r="OY836" s="203"/>
      <c r="OZ836" s="203"/>
      <c r="PA836" s="203"/>
      <c r="PB836" s="203"/>
      <c r="PC836" s="203"/>
      <c r="PD836" s="203"/>
      <c r="PE836" s="203"/>
      <c r="PF836" s="203"/>
      <c r="PG836" s="203"/>
      <c r="PH836" s="203"/>
      <c r="PI836" s="203"/>
      <c r="PJ836" s="203"/>
      <c r="PK836" s="203"/>
      <c r="PL836" s="203"/>
      <c r="PM836" s="203"/>
      <c r="PN836" s="203"/>
      <c r="PO836" s="203"/>
      <c r="PP836" s="203"/>
      <c r="PQ836" s="203"/>
      <c r="PR836" s="203"/>
      <c r="PS836" s="203"/>
      <c r="PT836" s="203"/>
      <c r="PU836" s="203"/>
      <c r="PV836" s="203"/>
      <c r="PW836" s="203"/>
      <c r="PX836" s="203"/>
      <c r="PY836" s="203"/>
      <c r="PZ836" s="203"/>
      <c r="QA836" s="203"/>
      <c r="QB836" s="203"/>
      <c r="QC836" s="203"/>
      <c r="QD836" s="203"/>
      <c r="QE836" s="203"/>
      <c r="QF836" s="203"/>
      <c r="QG836" s="203"/>
      <c r="QH836" s="203"/>
      <c r="QI836" s="203"/>
      <c r="QJ836" s="203"/>
      <c r="QK836" s="203"/>
      <c r="QL836" s="203"/>
      <c r="QM836" s="203"/>
      <c r="QN836" s="203"/>
      <c r="QO836" s="203"/>
      <c r="QP836" s="203"/>
      <c r="QQ836" s="203"/>
      <c r="QR836" s="203"/>
      <c r="QS836" s="203"/>
      <c r="QT836" s="203"/>
      <c r="QU836" s="203"/>
      <c r="QV836" s="203"/>
      <c r="QW836" s="203"/>
      <c r="QX836" s="203"/>
      <c r="QY836" s="203"/>
      <c r="QZ836" s="203"/>
      <c r="RA836" s="203"/>
      <c r="RB836" s="203"/>
      <c r="RC836" s="203"/>
      <c r="RD836" s="203"/>
      <c r="RE836" s="203"/>
      <c r="RF836" s="203"/>
      <c r="RG836" s="203"/>
      <c r="RH836" s="203"/>
      <c r="RI836" s="203"/>
      <c r="RJ836" s="203"/>
      <c r="RK836" s="203"/>
      <c r="RL836" s="203"/>
      <c r="RM836" s="203"/>
      <c r="RN836" s="203"/>
      <c r="RO836" s="203"/>
      <c r="RP836" s="203"/>
      <c r="RQ836" s="203"/>
      <c r="RR836" s="203"/>
      <c r="RS836" s="203"/>
      <c r="RT836" s="203"/>
      <c r="RU836" s="203"/>
      <c r="RV836" s="203"/>
      <c r="RW836" s="203"/>
      <c r="RX836" s="203"/>
      <c r="RY836" s="203"/>
      <c r="RZ836" s="203"/>
      <c r="SA836" s="203"/>
      <c r="SB836" s="203"/>
      <c r="SC836" s="203"/>
      <c r="SD836" s="203"/>
      <c r="SE836" s="203"/>
      <c r="SF836" s="203"/>
      <c r="SG836" s="203"/>
      <c r="SH836" s="203"/>
      <c r="SI836" s="203"/>
      <c r="SJ836" s="203"/>
      <c r="SK836" s="203"/>
      <c r="SL836" s="203"/>
      <c r="SM836" s="203"/>
      <c r="SN836" s="203"/>
      <c r="SO836" s="203"/>
      <c r="SP836" s="203"/>
      <c r="SQ836" s="203"/>
      <c r="SR836" s="203"/>
      <c r="SS836" s="203"/>
      <c r="ST836" s="203"/>
      <c r="SU836" s="203"/>
      <c r="SV836" s="203"/>
      <c r="SW836" s="203"/>
      <c r="SX836" s="203"/>
      <c r="SY836" s="203"/>
      <c r="SZ836" s="203"/>
      <c r="TA836" s="203"/>
      <c r="TB836" s="203"/>
      <c r="TC836" s="203"/>
      <c r="TD836" s="203"/>
      <c r="TE836" s="203"/>
      <c r="TF836" s="203"/>
      <c r="TG836" s="203"/>
      <c r="TH836" s="203"/>
      <c r="TI836" s="203"/>
      <c r="TJ836" s="203"/>
      <c r="TK836" s="203"/>
      <c r="TL836" s="203"/>
      <c r="TM836" s="203"/>
      <c r="TN836" s="203"/>
      <c r="TO836" s="203"/>
      <c r="TP836" s="203"/>
      <c r="TQ836" s="203"/>
      <c r="TR836" s="203"/>
      <c r="TS836" s="203"/>
      <c r="TT836" s="203"/>
      <c r="TU836" s="203"/>
      <c r="TV836" s="203"/>
      <c r="TW836" s="203"/>
      <c r="TX836" s="203"/>
      <c r="TY836" s="203"/>
      <c r="TZ836" s="203"/>
      <c r="UA836" s="203"/>
      <c r="UB836" s="203"/>
      <c r="UC836" s="203"/>
      <c r="UD836" s="203"/>
      <c r="UE836" s="203"/>
      <c r="UF836" s="203"/>
      <c r="UG836" s="203"/>
      <c r="UH836" s="203"/>
      <c r="UI836" s="203"/>
      <c r="UJ836" s="203"/>
      <c r="UK836" s="203"/>
      <c r="UL836" s="203"/>
      <c r="UM836" s="203"/>
      <c r="UN836" s="203"/>
      <c r="UO836" s="203"/>
      <c r="UP836" s="203"/>
      <c r="UQ836" s="203"/>
      <c r="UR836" s="203"/>
      <c r="US836" s="203"/>
      <c r="UT836" s="203"/>
      <c r="UU836" s="203"/>
      <c r="UV836" s="203"/>
      <c r="UW836" s="203"/>
      <c r="UX836" s="203"/>
      <c r="UY836" s="203"/>
      <c r="UZ836" s="203"/>
      <c r="VA836" s="203"/>
      <c r="VB836" s="203"/>
      <c r="VC836" s="203"/>
      <c r="VD836" s="203"/>
      <c r="VE836" s="203"/>
      <c r="VF836" s="203"/>
      <c r="VG836" s="203"/>
      <c r="VH836" s="203"/>
      <c r="VI836" s="203"/>
      <c r="VJ836" s="203"/>
      <c r="VK836" s="203"/>
      <c r="VL836" s="203"/>
      <c r="VM836" s="203"/>
      <c r="VN836" s="203"/>
      <c r="VO836" s="203"/>
      <c r="VP836" s="203"/>
      <c r="VQ836" s="203"/>
      <c r="VR836" s="203"/>
      <c r="VS836" s="203"/>
      <c r="VT836" s="203"/>
      <c r="VU836" s="203"/>
      <c r="VV836" s="203"/>
      <c r="VW836" s="203"/>
      <c r="VX836" s="203"/>
      <c r="VY836" s="203"/>
      <c r="VZ836" s="203"/>
      <c r="WA836" s="203"/>
      <c r="WB836" s="203"/>
      <c r="WC836" s="203"/>
      <c r="WD836" s="203"/>
      <c r="WE836" s="203"/>
      <c r="WF836" s="203"/>
      <c r="WG836" s="203"/>
      <c r="WH836" s="203"/>
      <c r="WI836" s="203"/>
      <c r="WJ836" s="203"/>
      <c r="WK836" s="203"/>
      <c r="WL836" s="203"/>
      <c r="WM836" s="203"/>
      <c r="WN836" s="203"/>
      <c r="WO836" s="203"/>
      <c r="WP836" s="203"/>
      <c r="WQ836" s="203"/>
      <c r="WR836" s="203"/>
      <c r="WS836" s="203"/>
      <c r="WT836" s="203"/>
      <c r="WU836" s="203"/>
      <c r="WV836" s="203"/>
      <c r="WW836" s="203"/>
      <c r="WX836" s="203"/>
      <c r="WY836" s="203"/>
      <c r="WZ836" s="203"/>
      <c r="XA836" s="203"/>
      <c r="XB836" s="203"/>
      <c r="XC836" s="203"/>
      <c r="XD836" s="203"/>
      <c r="XE836" s="203"/>
      <c r="XF836" s="203"/>
      <c r="XG836" s="203"/>
      <c r="XH836" s="203"/>
      <c r="XI836" s="203"/>
      <c r="XJ836" s="203"/>
      <c r="XK836" s="203"/>
      <c r="XL836" s="203"/>
      <c r="XM836" s="203"/>
      <c r="XN836" s="203"/>
      <c r="XO836" s="203"/>
      <c r="XP836" s="203"/>
      <c r="XQ836" s="203"/>
      <c r="XR836" s="203"/>
      <c r="XS836" s="203"/>
      <c r="XT836" s="203"/>
      <c r="XU836" s="203"/>
      <c r="XV836" s="203"/>
      <c r="XW836" s="203"/>
      <c r="XX836" s="203"/>
      <c r="XY836" s="203"/>
      <c r="XZ836" s="203"/>
      <c r="YA836" s="203"/>
      <c r="YB836" s="203"/>
      <c r="YC836" s="203"/>
      <c r="YD836" s="203"/>
      <c r="YE836" s="203"/>
      <c r="YF836" s="203"/>
      <c r="YG836" s="203"/>
      <c r="YH836" s="203"/>
      <c r="YI836" s="203"/>
      <c r="YJ836" s="203"/>
      <c r="YK836" s="203"/>
      <c r="YL836" s="203"/>
      <c r="YM836" s="203"/>
      <c r="YN836" s="203"/>
      <c r="YO836" s="203"/>
      <c r="YP836" s="203"/>
      <c r="YQ836" s="203"/>
      <c r="YR836" s="203"/>
      <c r="YS836" s="203"/>
      <c r="YT836" s="203"/>
      <c r="YU836" s="203"/>
      <c r="YV836" s="203"/>
      <c r="YW836" s="203"/>
      <c r="YX836" s="203"/>
      <c r="YY836" s="203"/>
      <c r="YZ836" s="203"/>
      <c r="ZA836" s="203"/>
      <c r="ZB836" s="203"/>
      <c r="ZC836" s="203"/>
      <c r="ZD836" s="203"/>
      <c r="ZE836" s="203"/>
      <c r="ZF836" s="203"/>
      <c r="ZG836" s="203"/>
      <c r="ZH836" s="203"/>
      <c r="ZI836" s="203"/>
      <c r="ZJ836" s="203"/>
      <c r="ZK836" s="203"/>
      <c r="ZL836" s="203"/>
      <c r="ZM836" s="203"/>
      <c r="ZN836" s="203"/>
      <c r="ZO836" s="203"/>
      <c r="ZP836" s="203"/>
      <c r="ZQ836" s="203"/>
      <c r="ZR836" s="203"/>
      <c r="ZS836" s="203"/>
      <c r="ZT836" s="203"/>
      <c r="ZU836" s="203"/>
      <c r="ZV836" s="203"/>
      <c r="ZW836" s="203"/>
      <c r="ZX836" s="203"/>
      <c r="ZY836" s="203"/>
      <c r="ZZ836" s="203"/>
      <c r="AAA836" s="203"/>
      <c r="AAB836" s="203"/>
      <c r="AAC836" s="203"/>
      <c r="AAD836" s="203"/>
      <c r="AAE836" s="203"/>
      <c r="AAF836" s="203"/>
      <c r="AAG836" s="203"/>
      <c r="AAH836" s="203"/>
      <c r="AAI836" s="203"/>
      <c r="AAJ836" s="203"/>
      <c r="AAK836" s="203"/>
      <c r="AAL836" s="203"/>
      <c r="AAM836" s="203"/>
      <c r="AAN836" s="203"/>
      <c r="AAO836" s="203"/>
      <c r="AAP836" s="203"/>
      <c r="AAQ836" s="203"/>
      <c r="AAR836" s="203"/>
      <c r="AAS836" s="203"/>
      <c r="AAT836" s="203"/>
      <c r="AAU836" s="203"/>
      <c r="AAV836" s="203"/>
      <c r="AAW836" s="203"/>
      <c r="AAX836" s="203"/>
      <c r="AAY836" s="203"/>
      <c r="AAZ836" s="203"/>
      <c r="ABA836" s="203"/>
      <c r="ABB836" s="203"/>
      <c r="ABC836" s="203"/>
      <c r="ABD836" s="203"/>
      <c r="ABE836" s="203"/>
      <c r="ABF836" s="203"/>
      <c r="ABG836" s="203"/>
      <c r="ABH836" s="203"/>
      <c r="ABI836" s="203"/>
      <c r="ABJ836" s="203"/>
      <c r="ABK836" s="203"/>
      <c r="ABL836" s="203"/>
      <c r="ABM836" s="203"/>
      <c r="ABN836" s="203"/>
      <c r="ABO836" s="203"/>
      <c r="ABP836" s="203"/>
      <c r="ABQ836" s="203"/>
      <c r="ABR836" s="203"/>
      <c r="ABS836" s="203"/>
      <c r="ABT836" s="203"/>
      <c r="ABU836" s="203"/>
      <c r="ABV836" s="203"/>
      <c r="ABW836" s="203"/>
      <c r="ABX836" s="203"/>
      <c r="ABY836" s="203"/>
      <c r="ABZ836" s="203"/>
      <c r="ACA836" s="203"/>
      <c r="ACB836" s="203"/>
      <c r="ACC836" s="203"/>
      <c r="ACD836" s="203"/>
      <c r="ACE836" s="203"/>
      <c r="ACF836" s="203"/>
      <c r="ACG836" s="203"/>
      <c r="ACH836" s="203"/>
      <c r="ACI836" s="203"/>
      <c r="ACJ836" s="203"/>
      <c r="ACK836" s="203"/>
      <c r="ACL836" s="203"/>
      <c r="ACM836" s="203"/>
      <c r="ACN836" s="203"/>
      <c r="ACO836" s="203"/>
      <c r="ACP836" s="203"/>
      <c r="ACQ836" s="203"/>
      <c r="ACR836" s="203"/>
      <c r="ACS836" s="203"/>
      <c r="ACT836" s="203"/>
      <c r="ACU836" s="203"/>
      <c r="ACV836" s="203"/>
      <c r="ACW836" s="203"/>
      <c r="ACX836" s="203"/>
      <c r="ACY836" s="203"/>
      <c r="ACZ836" s="203"/>
      <c r="ADA836" s="203"/>
      <c r="ADB836" s="203"/>
      <c r="ADC836" s="203"/>
      <c r="ADD836" s="203"/>
      <c r="ADE836" s="203"/>
      <c r="ADF836" s="203"/>
      <c r="ADG836" s="203"/>
      <c r="ADH836" s="203"/>
      <c r="ADI836" s="203"/>
      <c r="ADJ836" s="203"/>
      <c r="ADK836" s="203"/>
      <c r="ADL836" s="203"/>
      <c r="ADM836" s="203"/>
      <c r="ADN836" s="203"/>
      <c r="ADO836" s="203"/>
      <c r="ADP836" s="203"/>
      <c r="ADQ836" s="203"/>
      <c r="ADR836" s="203"/>
      <c r="ADS836" s="203"/>
      <c r="ADT836" s="203"/>
      <c r="ADU836" s="203"/>
      <c r="ADV836" s="203"/>
      <c r="ADW836" s="203"/>
      <c r="ADX836" s="203"/>
      <c r="ADY836" s="203"/>
      <c r="ADZ836" s="203"/>
      <c r="AEA836" s="203"/>
      <c r="AEB836" s="203"/>
      <c r="AEC836" s="203"/>
      <c r="AED836" s="203"/>
      <c r="AEE836" s="203"/>
      <c r="AEF836" s="203"/>
      <c r="AEG836" s="203"/>
      <c r="AEH836" s="203"/>
      <c r="AEI836" s="203"/>
      <c r="AEJ836" s="203"/>
      <c r="AEK836" s="203"/>
      <c r="AEL836" s="203"/>
      <c r="AEM836" s="203"/>
      <c r="AEN836" s="203"/>
      <c r="AEO836" s="203"/>
      <c r="AEP836" s="203"/>
      <c r="AEQ836" s="203"/>
      <c r="AER836" s="203"/>
      <c r="AES836" s="203"/>
      <c r="AET836" s="203"/>
      <c r="AEU836" s="203"/>
      <c r="AEV836" s="203"/>
      <c r="AEW836" s="203"/>
      <c r="AEX836" s="203"/>
      <c r="AEY836" s="203"/>
      <c r="AEZ836" s="203"/>
      <c r="AFA836" s="203"/>
      <c r="AFB836" s="203"/>
      <c r="AFC836" s="203"/>
      <c r="AFD836" s="203"/>
      <c r="AFE836" s="203"/>
      <c r="AFF836" s="203"/>
      <c r="AFG836" s="203"/>
      <c r="AFH836" s="203"/>
      <c r="AFI836" s="203"/>
      <c r="AFJ836" s="203"/>
      <c r="AFK836" s="203"/>
      <c r="AFL836" s="203"/>
      <c r="AFM836" s="203"/>
      <c r="AFN836" s="203"/>
      <c r="AFO836" s="203"/>
      <c r="AFP836" s="203"/>
      <c r="AFQ836" s="203"/>
      <c r="AFR836" s="203"/>
      <c r="AFS836" s="203"/>
      <c r="AFT836" s="203"/>
      <c r="AFU836" s="203"/>
      <c r="AFV836" s="203"/>
      <c r="AFW836" s="203"/>
      <c r="AFX836" s="203"/>
      <c r="AFY836" s="203"/>
      <c r="AFZ836" s="203"/>
      <c r="AGA836" s="203"/>
      <c r="AGB836" s="203"/>
      <c r="AGC836" s="203"/>
      <c r="AGD836" s="203"/>
      <c r="AGE836" s="203"/>
      <c r="AGF836" s="203"/>
      <c r="AGG836" s="203"/>
      <c r="AGH836" s="203"/>
      <c r="AGI836" s="203"/>
      <c r="AGJ836" s="203"/>
      <c r="AGK836" s="203"/>
      <c r="AGL836" s="203"/>
      <c r="AGM836" s="203"/>
      <c r="AGN836" s="203"/>
      <c r="AGO836" s="203"/>
      <c r="AGP836" s="203"/>
      <c r="AGQ836" s="203"/>
      <c r="AGR836" s="203"/>
      <c r="AGS836" s="203"/>
      <c r="AGT836" s="203"/>
      <c r="AGU836" s="203"/>
      <c r="AGV836" s="203"/>
      <c r="AGW836" s="203"/>
      <c r="AGX836" s="203"/>
      <c r="AGY836" s="203"/>
      <c r="AGZ836" s="203"/>
      <c r="AHA836" s="203"/>
      <c r="AHB836" s="203"/>
      <c r="AHC836" s="203"/>
      <c r="AHD836" s="203"/>
      <c r="AHE836" s="203"/>
      <c r="AHF836" s="203"/>
      <c r="AHG836" s="203"/>
      <c r="AHH836" s="203"/>
      <c r="AHI836" s="203"/>
      <c r="AHJ836" s="203"/>
      <c r="AHK836" s="203"/>
      <c r="AHL836" s="203"/>
      <c r="AHM836" s="203"/>
      <c r="AHN836" s="203"/>
      <c r="AHO836" s="203"/>
      <c r="AHP836" s="203"/>
      <c r="AHQ836" s="203"/>
      <c r="AHR836" s="203"/>
      <c r="AHS836" s="203"/>
      <c r="AHT836" s="203"/>
      <c r="AHU836" s="203"/>
      <c r="AHV836" s="203"/>
      <c r="AHW836" s="203"/>
      <c r="AHX836" s="203"/>
      <c r="AHY836" s="203"/>
      <c r="AHZ836" s="203"/>
      <c r="AIA836" s="203"/>
      <c r="AIB836" s="203"/>
      <c r="AIC836" s="203"/>
      <c r="AID836" s="203"/>
      <c r="AIE836" s="203"/>
      <c r="AIF836" s="203"/>
      <c r="AIG836" s="203"/>
      <c r="AIH836" s="203"/>
      <c r="AII836" s="203"/>
      <c r="AIJ836" s="203"/>
      <c r="AIK836" s="203"/>
      <c r="AIL836" s="203"/>
      <c r="AIM836" s="203"/>
      <c r="AIN836" s="203"/>
      <c r="AIO836" s="203"/>
      <c r="AIP836" s="203"/>
      <c r="AIQ836" s="203"/>
      <c r="AIR836" s="203"/>
      <c r="AIS836" s="203"/>
      <c r="AIT836" s="203"/>
      <c r="AIU836" s="203"/>
      <c r="AIV836" s="203"/>
      <c r="AIW836" s="203"/>
      <c r="AIX836" s="203"/>
      <c r="AIY836" s="203"/>
      <c r="AIZ836" s="203"/>
      <c r="AJA836" s="203"/>
      <c r="AJB836" s="203"/>
      <c r="AJC836" s="203"/>
      <c r="AJD836" s="203"/>
      <c r="AJE836" s="203"/>
      <c r="AJF836" s="203"/>
      <c r="AJG836" s="203"/>
      <c r="AJH836" s="203"/>
      <c r="AJI836" s="203"/>
      <c r="AJJ836" s="203"/>
      <c r="AJK836" s="203"/>
      <c r="AJL836" s="203"/>
      <c r="AJM836" s="203"/>
      <c r="AJN836" s="203"/>
      <c r="AJO836" s="203"/>
      <c r="AJP836" s="203"/>
      <c r="AJQ836" s="203"/>
      <c r="AJR836" s="203"/>
      <c r="AJS836" s="203"/>
      <c r="AJT836" s="203"/>
      <c r="AJU836" s="203"/>
      <c r="AJV836" s="203"/>
      <c r="AJW836" s="203"/>
      <c r="AJX836" s="203"/>
      <c r="AJY836" s="203"/>
      <c r="AJZ836" s="203"/>
      <c r="AKA836" s="203"/>
      <c r="AKB836" s="203"/>
      <c r="AKC836" s="203"/>
      <c r="AKD836" s="203"/>
      <c r="AKE836" s="203"/>
      <c r="AKF836" s="203"/>
      <c r="AKG836" s="203"/>
      <c r="AKH836" s="203"/>
      <c r="AKI836" s="203"/>
      <c r="AKJ836" s="203"/>
      <c r="AKK836" s="203"/>
      <c r="AKL836" s="203"/>
      <c r="AKM836" s="203"/>
      <c r="AKN836" s="203"/>
      <c r="AKO836" s="203"/>
      <c r="AKP836" s="203"/>
      <c r="AKQ836" s="203"/>
      <c r="AKR836" s="203"/>
      <c r="AKS836" s="203"/>
      <c r="AKT836" s="203"/>
      <c r="AKU836" s="203"/>
      <c r="AKV836" s="203"/>
      <c r="AKW836" s="203"/>
      <c r="AKX836" s="203"/>
      <c r="AKY836" s="203"/>
      <c r="AKZ836" s="203"/>
      <c r="ALA836" s="203"/>
      <c r="ALB836" s="203"/>
      <c r="ALC836" s="203"/>
      <c r="ALD836" s="203"/>
      <c r="ALE836" s="203"/>
      <c r="ALF836" s="203"/>
      <c r="ALG836" s="203"/>
      <c r="ALH836" s="203"/>
      <c r="ALI836" s="203"/>
      <c r="ALJ836" s="203"/>
      <c r="ALK836" s="203"/>
      <c r="ALL836" s="203"/>
      <c r="ALM836" s="203"/>
      <c r="ALN836" s="203"/>
      <c r="ALO836" s="203"/>
      <c r="ALP836" s="203"/>
      <c r="ALQ836" s="203"/>
      <c r="ALR836" s="203"/>
      <c r="ALS836" s="203"/>
      <c r="ALT836" s="203"/>
      <c r="ALU836" s="203"/>
      <c r="ALV836" s="203"/>
      <c r="ALW836" s="203"/>
      <c r="ALX836" s="203"/>
      <c r="ALY836" s="203"/>
      <c r="ALZ836" s="203"/>
      <c r="AMA836" s="203"/>
      <c r="AMB836" s="203"/>
      <c r="AMC836" s="203"/>
      <c r="AMD836" s="203"/>
      <c r="AME836" s="203"/>
      <c r="AMF836" s="203"/>
      <c r="AMG836" s="203"/>
      <c r="AMH836" s="203"/>
      <c r="AMI836" s="203"/>
      <c r="AMJ836" s="203"/>
      <c r="AMK836" s="203"/>
      <c r="AML836" s="203"/>
      <c r="AMM836" s="203"/>
      <c r="AMN836" s="203"/>
      <c r="AMO836" s="203"/>
      <c r="AMP836" s="203"/>
      <c r="AMQ836" s="203"/>
      <c r="AMR836" s="203"/>
      <c r="AMS836" s="203"/>
      <c r="AMT836" s="203"/>
      <c r="AMU836" s="203"/>
      <c r="AMV836" s="203"/>
      <c r="AMW836" s="203"/>
      <c r="AMX836" s="203"/>
      <c r="AMY836" s="203"/>
      <c r="AMZ836" s="203"/>
      <c r="ANA836" s="203"/>
      <c r="ANB836" s="203"/>
      <c r="ANC836" s="203"/>
      <c r="AND836" s="203"/>
      <c r="ANE836" s="203"/>
      <c r="ANF836" s="203"/>
      <c r="ANG836" s="203"/>
      <c r="ANH836" s="203"/>
      <c r="ANI836" s="203"/>
      <c r="ANJ836" s="203"/>
      <c r="ANK836" s="203"/>
      <c r="ANL836" s="203"/>
      <c r="ANM836" s="203"/>
      <c r="ANN836" s="203"/>
      <c r="ANO836" s="203"/>
      <c r="ANP836" s="203"/>
      <c r="ANQ836" s="203"/>
      <c r="ANR836" s="203"/>
      <c r="ANS836" s="203"/>
      <c r="ANT836" s="203"/>
      <c r="ANU836" s="203"/>
      <c r="ANV836" s="203"/>
      <c r="ANW836" s="203"/>
      <c r="ANX836" s="203"/>
      <c r="ANY836" s="203"/>
      <c r="ANZ836" s="203"/>
      <c r="AOA836" s="203"/>
      <c r="AOB836" s="203"/>
      <c r="AOC836" s="203"/>
      <c r="AOD836" s="203"/>
      <c r="AOE836" s="203"/>
      <c r="AOF836" s="203"/>
      <c r="AOG836" s="203"/>
      <c r="AOH836" s="203"/>
      <c r="AOI836" s="203"/>
      <c r="AOJ836" s="203"/>
      <c r="AOK836" s="203"/>
      <c r="AOL836" s="203"/>
      <c r="AOM836" s="203"/>
      <c r="AON836" s="203"/>
      <c r="AOO836" s="203"/>
      <c r="AOP836" s="203"/>
      <c r="AOQ836" s="203"/>
      <c r="AOR836" s="203"/>
      <c r="AOS836" s="203"/>
      <c r="AOT836" s="203"/>
      <c r="AOU836" s="203"/>
      <c r="AOV836" s="203"/>
      <c r="AOW836" s="203"/>
      <c r="AOX836" s="203"/>
      <c r="AOY836" s="203"/>
      <c r="AOZ836" s="203"/>
      <c r="APA836" s="203"/>
      <c r="APB836" s="203"/>
      <c r="APC836" s="203"/>
      <c r="APD836" s="203"/>
      <c r="APE836" s="203"/>
      <c r="APF836" s="203"/>
      <c r="APG836" s="203"/>
      <c r="APH836" s="203"/>
      <c r="API836" s="203"/>
      <c r="APJ836" s="203"/>
      <c r="APK836" s="203"/>
      <c r="APL836" s="203"/>
      <c r="APM836" s="203"/>
      <c r="APN836" s="203"/>
      <c r="APO836" s="203"/>
      <c r="APP836" s="203"/>
      <c r="APQ836" s="203"/>
      <c r="APR836" s="203"/>
      <c r="APS836" s="203"/>
      <c r="APT836" s="203"/>
      <c r="APU836" s="203"/>
      <c r="APV836" s="203"/>
      <c r="APW836" s="203"/>
      <c r="APX836" s="203"/>
      <c r="APY836" s="203"/>
      <c r="APZ836" s="203"/>
      <c r="AQA836" s="203"/>
      <c r="AQB836" s="203"/>
      <c r="AQC836" s="203"/>
      <c r="AQD836" s="203"/>
      <c r="AQE836" s="203"/>
      <c r="AQF836" s="203"/>
      <c r="AQG836" s="203"/>
      <c r="AQH836" s="203"/>
      <c r="AQI836" s="203"/>
      <c r="AQJ836" s="203"/>
      <c r="AQK836" s="203"/>
      <c r="AQL836" s="203"/>
      <c r="AQM836" s="203"/>
      <c r="AQN836" s="203"/>
      <c r="AQO836" s="203"/>
      <c r="AQP836" s="203"/>
      <c r="AQQ836" s="203"/>
      <c r="AQR836" s="203"/>
      <c r="AQS836" s="203"/>
      <c r="AQT836" s="203"/>
      <c r="AQU836" s="203"/>
      <c r="AQV836" s="203"/>
      <c r="AQW836" s="203"/>
      <c r="AQX836" s="203"/>
      <c r="AQY836" s="203"/>
      <c r="AQZ836" s="203"/>
      <c r="ARA836" s="203"/>
      <c r="ARB836" s="203"/>
      <c r="ARC836" s="203"/>
      <c r="ARD836" s="203"/>
      <c r="ARE836" s="203"/>
      <c r="ARF836" s="203"/>
      <c r="ARG836" s="203"/>
      <c r="ARH836" s="203"/>
      <c r="ARI836" s="203"/>
      <c r="ARJ836" s="203"/>
      <c r="ARK836" s="203"/>
      <c r="ARL836" s="203"/>
      <c r="ARM836" s="203"/>
      <c r="ARN836" s="203"/>
      <c r="ARO836" s="203"/>
      <c r="ARP836" s="203"/>
      <c r="ARQ836" s="203"/>
      <c r="ARR836" s="203"/>
      <c r="ARS836" s="203"/>
      <c r="ART836" s="203"/>
      <c r="ARU836" s="203"/>
      <c r="ARV836" s="203"/>
      <c r="ARW836" s="203"/>
      <c r="ARX836" s="203"/>
      <c r="ARY836" s="203"/>
      <c r="ARZ836" s="203"/>
      <c r="ASA836" s="203"/>
      <c r="ASB836" s="203"/>
      <c r="ASC836" s="203"/>
      <c r="ASD836" s="203"/>
      <c r="ASE836" s="203"/>
      <c r="ASF836" s="203"/>
      <c r="ASG836" s="203"/>
      <c r="ASH836" s="203"/>
      <c r="ASI836" s="203"/>
      <c r="ASJ836" s="203"/>
      <c r="ASK836" s="203"/>
      <c r="ASL836" s="203"/>
      <c r="ASM836" s="203"/>
      <c r="ASN836" s="203"/>
      <c r="ASO836" s="203"/>
      <c r="ASP836" s="203"/>
      <c r="ASQ836" s="203"/>
      <c r="ASR836" s="203"/>
      <c r="ASS836" s="203"/>
      <c r="AST836" s="203"/>
      <c r="ASU836" s="203"/>
      <c r="ASV836" s="203"/>
      <c r="ASW836" s="203"/>
      <c r="ASX836" s="203"/>
      <c r="ASY836" s="203"/>
      <c r="ASZ836" s="203"/>
      <c r="ATA836" s="203"/>
      <c r="ATB836" s="203"/>
      <c r="ATC836" s="203"/>
      <c r="ATD836" s="203"/>
      <c r="ATE836" s="203"/>
      <c r="ATF836" s="203"/>
      <c r="ATG836" s="203"/>
      <c r="ATH836" s="203"/>
      <c r="ATI836" s="203"/>
      <c r="ATJ836" s="203"/>
      <c r="ATK836" s="203"/>
      <c r="ATL836" s="203"/>
      <c r="ATM836" s="203"/>
      <c r="ATN836" s="203"/>
      <c r="ATO836" s="203"/>
      <c r="ATP836" s="203"/>
      <c r="ATQ836" s="203"/>
      <c r="ATR836" s="203"/>
      <c r="ATS836" s="203"/>
      <c r="ATT836" s="203"/>
      <c r="ATU836" s="203"/>
      <c r="ATV836" s="203"/>
      <c r="ATW836" s="203"/>
      <c r="ATX836" s="203"/>
      <c r="ATY836" s="203"/>
      <c r="ATZ836" s="203"/>
      <c r="AUA836" s="203"/>
      <c r="AUB836" s="203"/>
      <c r="AUC836" s="203"/>
      <c r="AUD836" s="203"/>
      <c r="AUE836" s="203"/>
      <c r="AUF836" s="203"/>
      <c r="AUG836" s="203"/>
      <c r="AUH836" s="203"/>
      <c r="AUI836" s="203"/>
      <c r="AUJ836" s="203"/>
      <c r="AUK836" s="203"/>
      <c r="AUL836" s="203"/>
      <c r="AUM836" s="203"/>
      <c r="AUN836" s="203"/>
      <c r="AUO836" s="203"/>
      <c r="AUP836" s="203"/>
      <c r="AUQ836" s="203"/>
      <c r="AUR836" s="203"/>
      <c r="AUS836" s="203"/>
      <c r="AUT836" s="203"/>
      <c r="AUU836" s="203"/>
      <c r="AUV836" s="203"/>
      <c r="AUW836" s="203"/>
      <c r="AUX836" s="203"/>
      <c r="AUY836" s="203"/>
      <c r="AUZ836" s="203"/>
      <c r="AVA836" s="203"/>
      <c r="AVB836" s="203"/>
      <c r="AVC836" s="203"/>
      <c r="AVD836" s="203"/>
      <c r="AVE836" s="203"/>
      <c r="AVF836" s="203"/>
      <c r="AVG836" s="203"/>
      <c r="AVH836" s="203"/>
      <c r="AVI836" s="203"/>
      <c r="AVJ836" s="203"/>
      <c r="AVK836" s="203"/>
      <c r="AVL836" s="203"/>
      <c r="AVM836" s="203"/>
      <c r="AVN836" s="203"/>
      <c r="AVO836" s="203"/>
      <c r="AVP836" s="203"/>
      <c r="AVQ836" s="203"/>
      <c r="AVR836" s="203"/>
      <c r="AVS836" s="203"/>
      <c r="AVT836" s="203"/>
      <c r="AVU836" s="203"/>
      <c r="AVV836" s="203"/>
      <c r="AVW836" s="203"/>
      <c r="AVX836" s="203"/>
      <c r="AVY836" s="203"/>
      <c r="AVZ836" s="203"/>
      <c r="AWA836" s="203"/>
      <c r="AWB836" s="203"/>
      <c r="AWC836" s="203"/>
      <c r="AWD836" s="203"/>
      <c r="AWE836" s="203"/>
      <c r="AWF836" s="203"/>
      <c r="AWG836" s="203"/>
      <c r="AWH836" s="203"/>
      <c r="AWI836" s="203"/>
      <c r="AWJ836" s="203"/>
      <c r="AWK836" s="203"/>
      <c r="AWL836" s="203"/>
      <c r="AWM836" s="203"/>
      <c r="AWN836" s="203"/>
      <c r="AWO836" s="203"/>
      <c r="AWP836" s="203"/>
      <c r="AWQ836" s="203"/>
      <c r="AWR836" s="203"/>
      <c r="AWS836" s="203"/>
      <c r="AWT836" s="203"/>
      <c r="AWU836" s="203"/>
      <c r="AWV836" s="203"/>
      <c r="AWW836" s="203"/>
      <c r="AWX836" s="203"/>
      <c r="AWY836" s="203"/>
      <c r="AWZ836" s="203"/>
      <c r="AXA836" s="203"/>
      <c r="AXB836" s="203"/>
      <c r="AXC836" s="203"/>
      <c r="AXD836" s="203"/>
      <c r="AXE836" s="203"/>
      <c r="AXF836" s="203"/>
      <c r="AXG836" s="203"/>
      <c r="AXH836" s="203"/>
      <c r="AXI836" s="203"/>
      <c r="AXJ836" s="203"/>
      <c r="AXK836" s="203"/>
      <c r="AXL836" s="203"/>
      <c r="AXM836" s="203"/>
      <c r="AXN836" s="203"/>
      <c r="AXO836" s="203"/>
      <c r="AXP836" s="203"/>
      <c r="AXQ836" s="203"/>
      <c r="AXR836" s="203"/>
      <c r="AXS836" s="203"/>
      <c r="AXT836" s="203"/>
      <c r="AXU836" s="203"/>
      <c r="AXV836" s="203"/>
      <c r="AXW836" s="203"/>
      <c r="AXX836" s="203"/>
      <c r="AXY836" s="203"/>
      <c r="AXZ836" s="203"/>
      <c r="AYA836" s="203"/>
      <c r="AYB836" s="203"/>
      <c r="AYC836" s="203"/>
      <c r="AYD836" s="203"/>
      <c r="AYE836" s="203"/>
      <c r="AYF836" s="203"/>
      <c r="AYG836" s="203"/>
      <c r="AYH836" s="203"/>
      <c r="AYI836" s="203"/>
      <c r="AYJ836" s="203"/>
      <c r="AYK836" s="203"/>
      <c r="AYL836" s="203"/>
      <c r="AYM836" s="203"/>
      <c r="AYN836" s="203"/>
      <c r="AYO836" s="203"/>
      <c r="AYP836" s="203"/>
      <c r="AYQ836" s="203"/>
      <c r="AYR836" s="203"/>
      <c r="AYS836" s="203"/>
      <c r="AYT836" s="203"/>
      <c r="AYU836" s="203"/>
      <c r="AYV836" s="203"/>
      <c r="AYW836" s="203"/>
      <c r="AYX836" s="203"/>
      <c r="AYY836" s="203"/>
      <c r="AYZ836" s="203"/>
      <c r="AZA836" s="203"/>
      <c r="AZB836" s="203"/>
      <c r="AZC836" s="203"/>
      <c r="AZD836" s="203"/>
      <c r="AZE836" s="203"/>
      <c r="AZF836" s="203"/>
      <c r="AZG836" s="203"/>
      <c r="AZH836" s="203"/>
      <c r="AZI836" s="203"/>
      <c r="AZJ836" s="203"/>
      <c r="AZK836" s="203"/>
      <c r="AZL836" s="203"/>
      <c r="AZM836" s="203"/>
      <c r="AZN836" s="203"/>
      <c r="AZO836" s="203"/>
      <c r="AZP836" s="203"/>
      <c r="AZQ836" s="203"/>
      <c r="AZR836" s="203"/>
      <c r="AZS836" s="203"/>
      <c r="AZT836" s="203"/>
      <c r="AZU836" s="203"/>
      <c r="AZV836" s="203"/>
      <c r="AZW836" s="203"/>
      <c r="AZX836" s="203"/>
      <c r="AZY836" s="203"/>
      <c r="AZZ836" s="203"/>
      <c r="BAA836" s="203"/>
      <c r="BAB836" s="203"/>
      <c r="BAC836" s="203"/>
      <c r="BAD836" s="203"/>
      <c r="BAE836" s="203"/>
      <c r="BAF836" s="203"/>
      <c r="BAG836" s="203"/>
      <c r="BAH836" s="203"/>
      <c r="BAI836" s="203"/>
      <c r="BAJ836" s="203"/>
      <c r="BAK836" s="203"/>
      <c r="BAL836" s="203"/>
      <c r="BAM836" s="203"/>
      <c r="BAN836" s="203"/>
      <c r="BAO836" s="203"/>
      <c r="BAP836" s="203"/>
      <c r="BAQ836" s="203"/>
      <c r="BAR836" s="203"/>
      <c r="BAS836" s="203"/>
      <c r="BAT836" s="203"/>
      <c r="BAU836" s="203"/>
      <c r="BAV836" s="203"/>
      <c r="BAW836" s="203"/>
      <c r="BAX836" s="203"/>
      <c r="BAY836" s="203"/>
      <c r="BAZ836" s="203"/>
      <c r="BBA836" s="203"/>
      <c r="BBB836" s="203"/>
      <c r="BBC836" s="203"/>
      <c r="BBD836" s="203"/>
      <c r="BBE836" s="203"/>
      <c r="BBF836" s="203"/>
      <c r="BBG836" s="203"/>
      <c r="BBH836" s="203"/>
      <c r="BBI836" s="203"/>
      <c r="BBJ836" s="203"/>
      <c r="BBK836" s="203"/>
      <c r="BBL836" s="203"/>
      <c r="BBM836" s="203"/>
      <c r="BBN836" s="203"/>
      <c r="BBO836" s="203"/>
      <c r="BBP836" s="203"/>
      <c r="BBQ836" s="203"/>
      <c r="BBR836" s="203"/>
      <c r="BBS836" s="203"/>
      <c r="BBT836" s="203"/>
      <c r="BBU836" s="203"/>
      <c r="BBV836" s="203"/>
      <c r="BBW836" s="203"/>
      <c r="BBX836" s="203"/>
      <c r="BBY836" s="203"/>
      <c r="BBZ836" s="203"/>
      <c r="BCA836" s="203"/>
      <c r="BCB836" s="203"/>
      <c r="BCC836" s="203"/>
      <c r="BCD836" s="203"/>
      <c r="BCE836" s="203"/>
      <c r="BCF836" s="203"/>
      <c r="BCG836" s="203"/>
      <c r="BCH836" s="203"/>
      <c r="BCI836" s="203"/>
      <c r="BCJ836" s="203"/>
      <c r="BCK836" s="203"/>
      <c r="BCL836" s="203"/>
      <c r="BCM836" s="203"/>
      <c r="BCN836" s="203"/>
      <c r="BCO836" s="203"/>
      <c r="BCP836" s="203"/>
      <c r="BCQ836" s="203"/>
      <c r="BCR836" s="203"/>
      <c r="BCS836" s="203"/>
      <c r="BCT836" s="203"/>
      <c r="BCU836" s="203"/>
      <c r="BCV836" s="203"/>
      <c r="BCW836" s="203"/>
      <c r="BCX836" s="203"/>
      <c r="BCY836" s="203"/>
      <c r="BCZ836" s="203"/>
      <c r="BDA836" s="203"/>
      <c r="BDB836" s="203"/>
      <c r="BDC836" s="203"/>
      <c r="BDD836" s="203"/>
      <c r="BDE836" s="203"/>
      <c r="BDF836" s="203"/>
      <c r="BDG836" s="203"/>
      <c r="BDH836" s="203"/>
      <c r="BDI836" s="203"/>
      <c r="BDJ836" s="203"/>
      <c r="BDK836" s="203"/>
      <c r="BDL836" s="203"/>
      <c r="BDM836" s="203"/>
      <c r="BDN836" s="203"/>
      <c r="BDO836" s="203"/>
      <c r="BDP836" s="203"/>
      <c r="BDQ836" s="203"/>
      <c r="BDR836" s="203"/>
      <c r="BDS836" s="203"/>
      <c r="BDT836" s="203"/>
      <c r="BDU836" s="203"/>
      <c r="BDV836" s="203"/>
      <c r="BDW836" s="203"/>
      <c r="BDX836" s="203"/>
      <c r="BDY836" s="203"/>
      <c r="BDZ836" s="203"/>
      <c r="BEA836" s="203"/>
      <c r="BEB836" s="203"/>
      <c r="BEC836" s="203"/>
      <c r="BED836" s="203"/>
      <c r="BEE836" s="203"/>
      <c r="BEF836" s="203"/>
      <c r="BEG836" s="203"/>
      <c r="BEH836" s="203"/>
      <c r="BEI836" s="203"/>
      <c r="BEJ836" s="203"/>
      <c r="BEK836" s="203"/>
      <c r="BEL836" s="203"/>
      <c r="BEM836" s="203"/>
      <c r="BEN836" s="203"/>
      <c r="BEO836" s="203"/>
      <c r="BEP836" s="203"/>
      <c r="BEQ836" s="203"/>
      <c r="BER836" s="203"/>
      <c r="BES836" s="203"/>
      <c r="BET836" s="203"/>
      <c r="BEU836" s="203"/>
      <c r="BEV836" s="203"/>
      <c r="BEW836" s="203"/>
      <c r="BEX836" s="203"/>
      <c r="BEY836" s="203"/>
      <c r="BEZ836" s="203"/>
      <c r="BFA836" s="203"/>
      <c r="BFB836" s="203"/>
      <c r="BFC836" s="203"/>
      <c r="BFD836" s="203"/>
      <c r="BFE836" s="203"/>
      <c r="BFF836" s="203"/>
      <c r="BFG836" s="203"/>
      <c r="BFH836" s="203"/>
      <c r="BFI836" s="203"/>
      <c r="BFJ836" s="203"/>
      <c r="BFK836" s="203"/>
      <c r="BFL836" s="203"/>
      <c r="BFM836" s="203"/>
      <c r="BFN836" s="203"/>
      <c r="BFO836" s="203"/>
      <c r="BFP836" s="203"/>
      <c r="BFQ836" s="203"/>
      <c r="BFR836" s="203"/>
      <c r="BFS836" s="203"/>
      <c r="BFT836" s="203"/>
      <c r="BFU836" s="203"/>
      <c r="BFV836" s="203"/>
      <c r="BFW836" s="203"/>
      <c r="BFX836" s="203"/>
      <c r="BFY836" s="203"/>
      <c r="BFZ836" s="203"/>
      <c r="BGA836" s="203"/>
      <c r="BGB836" s="203"/>
      <c r="BGC836" s="203"/>
      <c r="BGD836" s="203"/>
      <c r="BGE836" s="203"/>
      <c r="BGF836" s="203"/>
      <c r="BGG836" s="203"/>
      <c r="BGH836" s="203"/>
      <c r="BGI836" s="203"/>
      <c r="BGJ836" s="203"/>
      <c r="BGK836" s="203"/>
      <c r="BGL836" s="203"/>
      <c r="BGM836" s="203"/>
      <c r="BGN836" s="203"/>
      <c r="BGO836" s="203"/>
      <c r="BGP836" s="203"/>
      <c r="BGQ836" s="203"/>
      <c r="BGR836" s="203"/>
      <c r="BGS836" s="203"/>
      <c r="BGT836" s="203"/>
      <c r="BGU836" s="203"/>
      <c r="BGV836" s="203"/>
      <c r="BGW836" s="203"/>
      <c r="BGX836" s="203"/>
      <c r="BGY836" s="203"/>
      <c r="BGZ836" s="203"/>
      <c r="BHA836" s="203"/>
      <c r="BHB836" s="203"/>
      <c r="BHC836" s="203"/>
      <c r="BHD836" s="203"/>
      <c r="BHE836" s="203"/>
      <c r="BHF836" s="203"/>
      <c r="BHG836" s="203"/>
      <c r="BHH836" s="203"/>
      <c r="BHI836" s="203"/>
      <c r="BHJ836" s="203"/>
      <c r="BHK836" s="203"/>
      <c r="BHL836" s="203"/>
      <c r="BHM836" s="203"/>
      <c r="BHN836" s="203"/>
      <c r="BHO836" s="203"/>
      <c r="BHP836" s="203"/>
      <c r="BHQ836" s="203"/>
      <c r="BHR836" s="203"/>
      <c r="BHS836" s="203"/>
      <c r="BHT836" s="203"/>
      <c r="BHU836" s="203"/>
      <c r="BHV836" s="203"/>
      <c r="BHW836" s="203"/>
      <c r="BHX836" s="203"/>
      <c r="BHY836" s="203"/>
      <c r="BHZ836" s="203"/>
      <c r="BIA836" s="203"/>
      <c r="BIB836" s="203"/>
      <c r="BIC836" s="203"/>
      <c r="BID836" s="203"/>
      <c r="BIE836" s="203"/>
      <c r="BIF836" s="203"/>
      <c r="BIG836" s="203"/>
      <c r="BIH836" s="203"/>
      <c r="BII836" s="203"/>
      <c r="BIJ836" s="203"/>
      <c r="BIK836" s="203"/>
      <c r="BIL836" s="203"/>
      <c r="BIM836" s="203"/>
      <c r="BIN836" s="203"/>
      <c r="BIO836" s="203"/>
      <c r="BIP836" s="203"/>
      <c r="BIQ836" s="203"/>
      <c r="BIR836" s="203"/>
      <c r="BIS836" s="203"/>
      <c r="BIT836" s="203"/>
      <c r="BIU836" s="203"/>
      <c r="BIV836" s="203"/>
      <c r="BIW836" s="203"/>
      <c r="BIX836" s="203"/>
      <c r="BIY836" s="203"/>
      <c r="BIZ836" s="203"/>
      <c r="BJA836" s="203"/>
      <c r="BJB836" s="203"/>
      <c r="BJC836" s="203"/>
      <c r="BJD836" s="203"/>
      <c r="BJE836" s="203"/>
      <c r="BJF836" s="203"/>
      <c r="BJG836" s="203"/>
      <c r="BJH836" s="203"/>
      <c r="BJI836" s="203"/>
      <c r="BJJ836" s="203"/>
      <c r="BJK836" s="203"/>
      <c r="BJL836" s="203"/>
      <c r="BJM836" s="203"/>
      <c r="BJN836" s="203"/>
      <c r="BJO836" s="203"/>
      <c r="BJP836" s="203"/>
      <c r="BJQ836" s="203"/>
      <c r="BJR836" s="203"/>
      <c r="BJS836" s="203"/>
      <c r="BJT836" s="203"/>
      <c r="BJU836" s="203"/>
      <c r="BJV836" s="203"/>
      <c r="BJW836" s="203"/>
      <c r="BJX836" s="203"/>
      <c r="BJY836" s="203"/>
      <c r="BJZ836" s="203"/>
      <c r="BKA836" s="203"/>
      <c r="BKB836" s="203"/>
      <c r="BKC836" s="203"/>
      <c r="BKD836" s="203"/>
      <c r="BKE836" s="203"/>
      <c r="BKF836" s="203"/>
      <c r="BKG836" s="203"/>
      <c r="BKH836" s="203"/>
      <c r="BKI836" s="203"/>
      <c r="BKJ836" s="203"/>
      <c r="BKK836" s="203"/>
      <c r="BKL836" s="203"/>
      <c r="BKM836" s="203"/>
      <c r="BKN836" s="203"/>
      <c r="BKO836" s="203"/>
      <c r="BKP836" s="203"/>
      <c r="BKQ836" s="203"/>
      <c r="BKR836" s="203"/>
      <c r="BKS836" s="203"/>
      <c r="BKT836" s="203"/>
      <c r="BKU836" s="203"/>
      <c r="BKV836" s="203"/>
      <c r="BKW836" s="203"/>
      <c r="BKX836" s="203"/>
      <c r="BKY836" s="203"/>
      <c r="BKZ836" s="203"/>
      <c r="BLA836" s="203"/>
      <c r="BLB836" s="203"/>
      <c r="BLC836" s="203"/>
      <c r="BLD836" s="203"/>
      <c r="BLE836" s="203"/>
      <c r="BLF836" s="203"/>
      <c r="BLG836" s="203"/>
      <c r="BLH836" s="203"/>
      <c r="BLI836" s="203"/>
      <c r="BLJ836" s="203"/>
      <c r="BLK836" s="203"/>
      <c r="BLL836" s="203"/>
      <c r="BLM836" s="203"/>
      <c r="BLN836" s="203"/>
      <c r="BLO836" s="203"/>
      <c r="BLP836" s="203"/>
      <c r="BLQ836" s="203"/>
      <c r="BLR836" s="203"/>
      <c r="BLS836" s="203"/>
      <c r="BLT836" s="203"/>
      <c r="BLU836" s="203"/>
      <c r="BLV836" s="203"/>
      <c r="BLW836" s="203"/>
      <c r="BLX836" s="203"/>
      <c r="BLY836" s="203"/>
      <c r="BLZ836" s="203"/>
      <c r="BMA836" s="203"/>
      <c r="BMB836" s="203"/>
      <c r="BMC836" s="203"/>
      <c r="BMD836" s="203"/>
      <c r="BME836" s="203"/>
      <c r="BMF836" s="203"/>
      <c r="BMG836" s="203"/>
      <c r="BMH836" s="203"/>
      <c r="BMI836" s="203"/>
      <c r="BMJ836" s="203"/>
      <c r="BMK836" s="203"/>
      <c r="BML836" s="203"/>
      <c r="BMM836" s="203"/>
      <c r="BMN836" s="203"/>
      <c r="BMO836" s="203"/>
      <c r="BMP836" s="203"/>
      <c r="BMQ836" s="203"/>
      <c r="BMR836" s="203"/>
      <c r="BMS836" s="203"/>
      <c r="BMT836" s="203"/>
      <c r="BMU836" s="203"/>
      <c r="BMV836" s="203"/>
      <c r="BMW836" s="203"/>
      <c r="BMX836" s="203"/>
      <c r="BMY836" s="203"/>
      <c r="BMZ836" s="203"/>
      <c r="BNA836" s="203"/>
      <c r="BNB836" s="203"/>
      <c r="BNC836" s="203"/>
      <c r="BND836" s="203"/>
      <c r="BNE836" s="203"/>
      <c r="BNF836" s="203"/>
      <c r="BNG836" s="203"/>
      <c r="BNH836" s="203"/>
      <c r="BNI836" s="203"/>
      <c r="BNJ836" s="203"/>
      <c r="BNK836" s="203"/>
      <c r="BNL836" s="203"/>
      <c r="BNM836" s="203"/>
      <c r="BNN836" s="203"/>
      <c r="BNO836" s="203"/>
      <c r="BNP836" s="203"/>
      <c r="BNQ836" s="203"/>
      <c r="BNR836" s="203"/>
      <c r="BNS836" s="203"/>
      <c r="BNT836" s="203"/>
      <c r="BNU836" s="203"/>
      <c r="BNV836" s="203"/>
      <c r="BNW836" s="203"/>
      <c r="BNX836" s="203"/>
      <c r="BNY836" s="203"/>
      <c r="BNZ836" s="203"/>
      <c r="BOA836" s="203"/>
      <c r="BOB836" s="203"/>
      <c r="BOC836" s="203"/>
      <c r="BOD836" s="203"/>
      <c r="BOE836" s="203"/>
      <c r="BOF836" s="203"/>
      <c r="BOG836" s="203"/>
      <c r="BOH836" s="203"/>
      <c r="BOI836" s="203"/>
      <c r="BOJ836" s="203"/>
      <c r="BOK836" s="203"/>
      <c r="BOL836" s="203"/>
      <c r="BOM836" s="203"/>
      <c r="BON836" s="203"/>
      <c r="BOO836" s="203"/>
      <c r="BOP836" s="203"/>
      <c r="BOQ836" s="203"/>
      <c r="BOR836" s="203"/>
      <c r="BOS836" s="203"/>
      <c r="BOT836" s="203"/>
      <c r="BOU836" s="203"/>
      <c r="BOV836" s="203"/>
      <c r="BOW836" s="203"/>
      <c r="BOX836" s="203"/>
      <c r="BOY836" s="203"/>
      <c r="BOZ836" s="203"/>
      <c r="BPA836" s="203"/>
      <c r="BPB836" s="203"/>
      <c r="BPC836" s="203"/>
      <c r="BPD836" s="203"/>
      <c r="BPE836" s="203"/>
      <c r="BPF836" s="203"/>
      <c r="BPG836" s="203"/>
      <c r="BPH836" s="203"/>
      <c r="BPI836" s="203"/>
      <c r="BPJ836" s="203"/>
      <c r="BPK836" s="203"/>
      <c r="BPL836" s="203"/>
      <c r="BPM836" s="203"/>
      <c r="BPN836" s="203"/>
      <c r="BPO836" s="203"/>
      <c r="BPP836" s="203"/>
      <c r="BPQ836" s="203"/>
      <c r="BPR836" s="203"/>
      <c r="BPS836" s="203"/>
      <c r="BPT836" s="203"/>
      <c r="BPU836" s="203"/>
      <c r="BPV836" s="203"/>
      <c r="BPW836" s="203"/>
      <c r="BPX836" s="203"/>
      <c r="BPY836" s="203"/>
      <c r="BPZ836" s="203"/>
      <c r="BQA836" s="203"/>
      <c r="BQB836" s="203"/>
      <c r="BQC836" s="203"/>
      <c r="BQD836" s="203"/>
      <c r="BQE836" s="203"/>
      <c r="BQF836" s="203"/>
      <c r="BQG836" s="203"/>
      <c r="BQH836" s="203"/>
      <c r="BQI836" s="203"/>
      <c r="BQJ836" s="203"/>
      <c r="BQK836" s="203"/>
      <c r="BQL836" s="203"/>
      <c r="BQM836" s="203"/>
      <c r="BQN836" s="203"/>
      <c r="BQO836" s="203"/>
      <c r="BQP836" s="203"/>
      <c r="BQQ836" s="203"/>
      <c r="BQR836" s="203"/>
      <c r="BQS836" s="203"/>
      <c r="BQT836" s="203"/>
      <c r="BQU836" s="203"/>
      <c r="BQV836" s="203"/>
      <c r="BQW836" s="203"/>
      <c r="BQX836" s="203"/>
      <c r="BQY836" s="203"/>
      <c r="BQZ836" s="203"/>
      <c r="BRA836" s="203"/>
      <c r="BRB836" s="203"/>
      <c r="BRC836" s="203"/>
      <c r="BRD836" s="203"/>
      <c r="BRE836" s="203"/>
      <c r="BRF836" s="203"/>
      <c r="BRG836" s="203"/>
      <c r="BRH836" s="203"/>
      <c r="BRI836" s="203"/>
      <c r="BRJ836" s="203"/>
      <c r="BRK836" s="203"/>
      <c r="BRL836" s="203"/>
      <c r="BRM836" s="203"/>
      <c r="BRN836" s="203"/>
      <c r="BRO836" s="203"/>
      <c r="BRP836" s="203"/>
      <c r="BRQ836" s="203"/>
      <c r="BRR836" s="203"/>
      <c r="BRS836" s="203"/>
      <c r="BRT836" s="203"/>
      <c r="BRU836" s="203"/>
      <c r="BRV836" s="203"/>
      <c r="BRW836" s="203"/>
      <c r="BRX836" s="203"/>
      <c r="BRY836" s="203"/>
      <c r="BRZ836" s="203"/>
      <c r="BSA836" s="203"/>
      <c r="BSB836" s="203"/>
      <c r="BSC836" s="203"/>
      <c r="BSD836" s="203"/>
      <c r="BSE836" s="203"/>
      <c r="BSF836" s="203"/>
      <c r="BSG836" s="203"/>
      <c r="BSH836" s="203"/>
      <c r="BSI836" s="203"/>
      <c r="BSJ836" s="203"/>
      <c r="BSK836" s="203"/>
      <c r="BSL836" s="203"/>
      <c r="BSM836" s="203"/>
      <c r="BSN836" s="203"/>
      <c r="BSO836" s="203"/>
      <c r="BSP836" s="203"/>
      <c r="BSQ836" s="203"/>
      <c r="BSR836" s="203"/>
      <c r="BSS836" s="203"/>
      <c r="BST836" s="203"/>
      <c r="BSU836" s="203"/>
      <c r="BSV836" s="203"/>
      <c r="BSW836" s="203"/>
      <c r="BSX836" s="203"/>
      <c r="BSY836" s="203"/>
      <c r="BSZ836" s="203"/>
      <c r="BTA836" s="203"/>
      <c r="BTB836" s="203"/>
      <c r="BTC836" s="203"/>
      <c r="BTD836" s="203"/>
      <c r="BTE836" s="203"/>
      <c r="BTF836" s="203"/>
      <c r="BTG836" s="203"/>
      <c r="BTH836" s="203"/>
      <c r="BTI836" s="203"/>
      <c r="BTJ836" s="203"/>
      <c r="BTK836" s="203"/>
      <c r="BTL836" s="203"/>
      <c r="BTM836" s="203"/>
      <c r="BTN836" s="203"/>
      <c r="BTO836" s="203"/>
      <c r="BTP836" s="203"/>
      <c r="BTQ836" s="203"/>
      <c r="BTR836" s="203"/>
      <c r="BTS836" s="203"/>
      <c r="BTT836" s="203"/>
      <c r="BTU836" s="203"/>
      <c r="BTV836" s="203"/>
      <c r="BTW836" s="203"/>
      <c r="BTX836" s="203"/>
      <c r="BTY836" s="203"/>
      <c r="BTZ836" s="203"/>
      <c r="BUA836" s="203"/>
      <c r="BUB836" s="203"/>
      <c r="BUC836" s="203"/>
      <c r="BUD836" s="203"/>
      <c r="BUE836" s="203"/>
      <c r="BUF836" s="203"/>
      <c r="BUG836" s="203"/>
      <c r="BUH836" s="203"/>
      <c r="BUI836" s="203"/>
      <c r="BUJ836" s="203"/>
      <c r="BUK836" s="203"/>
      <c r="BUL836" s="203"/>
      <c r="BUM836" s="203"/>
      <c r="BUN836" s="203"/>
      <c r="BUO836" s="203"/>
      <c r="BUP836" s="203"/>
      <c r="BUQ836" s="203"/>
      <c r="BUR836" s="203"/>
      <c r="BUS836" s="203"/>
      <c r="BUT836" s="203"/>
      <c r="BUU836" s="203"/>
      <c r="BUV836" s="203"/>
      <c r="BUW836" s="203"/>
      <c r="BUX836" s="203"/>
      <c r="BUY836" s="203"/>
      <c r="BUZ836" s="203"/>
      <c r="BVA836" s="203"/>
      <c r="BVB836" s="203"/>
      <c r="BVC836" s="203"/>
      <c r="BVD836" s="203"/>
      <c r="BVE836" s="203"/>
      <c r="BVF836" s="203"/>
      <c r="BVG836" s="203"/>
      <c r="BVH836" s="203"/>
      <c r="BVI836" s="203"/>
      <c r="BVJ836" s="203"/>
      <c r="BVK836" s="203"/>
      <c r="BVL836" s="203"/>
      <c r="BVM836" s="203"/>
      <c r="BVN836" s="203"/>
      <c r="BVO836" s="203"/>
      <c r="BVP836" s="203"/>
      <c r="BVQ836" s="203"/>
      <c r="BVR836" s="203"/>
      <c r="BVS836" s="203"/>
      <c r="BVT836" s="203"/>
      <c r="BVU836" s="203"/>
      <c r="BVV836" s="203"/>
      <c r="BVW836" s="203"/>
      <c r="BVX836" s="203"/>
      <c r="BVY836" s="203"/>
      <c r="BVZ836" s="203"/>
      <c r="BWA836" s="203"/>
      <c r="BWB836" s="203"/>
      <c r="BWC836" s="203"/>
      <c r="BWD836" s="203"/>
      <c r="BWE836" s="203"/>
      <c r="BWF836" s="203"/>
      <c r="BWG836" s="203"/>
      <c r="BWH836" s="203"/>
      <c r="BWI836" s="203"/>
      <c r="BWJ836" s="203"/>
      <c r="BWK836" s="203"/>
      <c r="BWL836" s="203"/>
      <c r="BWM836" s="203"/>
      <c r="BWN836" s="203"/>
      <c r="BWO836" s="203"/>
      <c r="BWP836" s="203"/>
      <c r="BWQ836" s="203"/>
      <c r="BWR836" s="203"/>
      <c r="BWS836" s="203"/>
      <c r="BWT836" s="203"/>
      <c r="BWU836" s="203"/>
      <c r="BWV836" s="203"/>
      <c r="BWW836" s="203"/>
      <c r="BWX836" s="203"/>
      <c r="BWY836" s="203"/>
      <c r="BWZ836" s="203"/>
      <c r="BXA836" s="203"/>
      <c r="BXB836" s="203"/>
      <c r="BXC836" s="203"/>
      <c r="BXD836" s="203"/>
      <c r="BXE836" s="203"/>
      <c r="BXF836" s="203"/>
      <c r="BXG836" s="203"/>
      <c r="BXH836" s="203"/>
      <c r="BXI836" s="203"/>
      <c r="BXJ836" s="203"/>
      <c r="BXK836" s="203"/>
      <c r="BXL836" s="203"/>
      <c r="BXM836" s="203"/>
      <c r="BXN836" s="203"/>
      <c r="BXO836" s="203"/>
      <c r="BXP836" s="203"/>
      <c r="BXQ836" s="203"/>
      <c r="BXR836" s="203"/>
      <c r="BXS836" s="203"/>
      <c r="BXT836" s="203"/>
      <c r="BXU836" s="203"/>
      <c r="BXV836" s="203"/>
      <c r="BXW836" s="203"/>
      <c r="BXX836" s="203"/>
      <c r="BXY836" s="203"/>
      <c r="BXZ836" s="203"/>
      <c r="BYA836" s="203"/>
      <c r="BYB836" s="203"/>
      <c r="BYC836" s="203"/>
      <c r="BYD836" s="203"/>
      <c r="BYE836" s="203"/>
      <c r="BYF836" s="203"/>
      <c r="BYG836" s="203"/>
      <c r="BYH836" s="203"/>
      <c r="BYI836" s="203"/>
      <c r="BYJ836" s="203"/>
      <c r="BYK836" s="203"/>
      <c r="BYL836" s="203"/>
      <c r="BYM836" s="203"/>
      <c r="BYN836" s="203"/>
      <c r="BYO836" s="203"/>
      <c r="BYP836" s="203"/>
      <c r="BYQ836" s="203"/>
      <c r="BYR836" s="203"/>
      <c r="BYS836" s="203"/>
      <c r="BYT836" s="203"/>
      <c r="BYU836" s="203"/>
      <c r="BYV836" s="203"/>
      <c r="BYW836" s="203"/>
      <c r="BYX836" s="203"/>
      <c r="BYY836" s="203"/>
      <c r="BYZ836" s="203"/>
      <c r="BZA836" s="203"/>
      <c r="BZB836" s="203"/>
      <c r="BZC836" s="203"/>
      <c r="BZD836" s="203"/>
      <c r="BZE836" s="203"/>
      <c r="BZF836" s="203"/>
      <c r="BZG836" s="203"/>
      <c r="BZH836" s="203"/>
      <c r="BZI836" s="203"/>
      <c r="BZJ836" s="203"/>
      <c r="BZK836" s="203"/>
      <c r="BZL836" s="203"/>
      <c r="BZM836" s="203"/>
      <c r="BZN836" s="203"/>
      <c r="BZO836" s="203"/>
      <c r="BZP836" s="203"/>
      <c r="BZQ836" s="203"/>
      <c r="BZR836" s="203"/>
      <c r="BZS836" s="203"/>
      <c r="BZT836" s="203"/>
      <c r="BZU836" s="203"/>
      <c r="BZV836" s="203"/>
      <c r="BZW836" s="203"/>
      <c r="BZX836" s="203"/>
      <c r="BZY836" s="203"/>
      <c r="BZZ836" s="203"/>
      <c r="CAA836" s="203"/>
      <c r="CAB836" s="203"/>
      <c r="CAC836" s="203"/>
      <c r="CAD836" s="203"/>
      <c r="CAE836" s="203"/>
      <c r="CAF836" s="203"/>
      <c r="CAG836" s="203"/>
      <c r="CAH836" s="203"/>
      <c r="CAI836" s="203"/>
      <c r="CAJ836" s="203"/>
      <c r="CAK836" s="203"/>
      <c r="CAL836" s="203"/>
      <c r="CAM836" s="203"/>
      <c r="CAN836" s="203"/>
      <c r="CAO836" s="203"/>
      <c r="CAP836" s="203"/>
      <c r="CAQ836" s="203"/>
      <c r="CAR836" s="203"/>
      <c r="CAS836" s="203"/>
      <c r="CAT836" s="203"/>
      <c r="CAU836" s="203"/>
      <c r="CAV836" s="203"/>
      <c r="CAW836" s="203"/>
      <c r="CAX836" s="203"/>
      <c r="CAY836" s="203"/>
      <c r="CAZ836" s="203"/>
      <c r="CBA836" s="203"/>
      <c r="CBB836" s="203"/>
      <c r="CBC836" s="203"/>
      <c r="CBD836" s="203"/>
      <c r="CBE836" s="203"/>
      <c r="CBF836" s="203"/>
      <c r="CBG836" s="203"/>
      <c r="CBH836" s="203"/>
      <c r="CBI836" s="203"/>
      <c r="CBJ836" s="203"/>
      <c r="CBK836" s="203"/>
      <c r="CBL836" s="203"/>
      <c r="CBM836" s="203"/>
      <c r="CBN836" s="203"/>
      <c r="CBO836" s="203"/>
      <c r="CBP836" s="203"/>
      <c r="CBQ836" s="203"/>
      <c r="CBR836" s="203"/>
      <c r="CBS836" s="203"/>
      <c r="CBT836" s="203"/>
      <c r="CBU836" s="203"/>
      <c r="CBV836" s="203"/>
      <c r="CBW836" s="203"/>
      <c r="CBX836" s="203"/>
      <c r="CBY836" s="203"/>
      <c r="CBZ836" s="203"/>
      <c r="CCA836" s="203"/>
      <c r="CCB836" s="203"/>
      <c r="CCC836" s="203"/>
      <c r="CCD836" s="203"/>
      <c r="CCE836" s="203"/>
      <c r="CCF836" s="203"/>
      <c r="CCG836" s="203"/>
      <c r="CCH836" s="203"/>
      <c r="CCI836" s="203"/>
      <c r="CCJ836" s="203"/>
      <c r="CCK836" s="203"/>
      <c r="CCL836" s="203"/>
      <c r="CCM836" s="203"/>
      <c r="CCN836" s="203"/>
      <c r="CCO836" s="203"/>
      <c r="CCP836" s="203"/>
      <c r="CCQ836" s="203"/>
      <c r="CCR836" s="203"/>
      <c r="CCS836" s="203"/>
      <c r="CCT836" s="203"/>
      <c r="CCU836" s="203"/>
      <c r="CCV836" s="203"/>
      <c r="CCW836" s="203"/>
      <c r="CCX836" s="203"/>
      <c r="CCY836" s="203"/>
      <c r="CCZ836" s="203"/>
      <c r="CDA836" s="203"/>
      <c r="CDB836" s="203"/>
      <c r="CDC836" s="203"/>
      <c r="CDD836" s="203"/>
      <c r="CDE836" s="203"/>
      <c r="CDF836" s="203"/>
      <c r="CDG836" s="203"/>
      <c r="CDH836" s="203"/>
      <c r="CDI836" s="203"/>
      <c r="CDJ836" s="203"/>
      <c r="CDK836" s="203"/>
      <c r="CDL836" s="203"/>
      <c r="CDM836" s="203"/>
      <c r="CDN836" s="203"/>
      <c r="CDO836" s="203"/>
      <c r="CDP836" s="203"/>
      <c r="CDQ836" s="203"/>
      <c r="CDR836" s="203"/>
      <c r="CDS836" s="203"/>
      <c r="CDT836" s="203"/>
      <c r="CDU836" s="203"/>
      <c r="CDV836" s="203"/>
      <c r="CDW836" s="203"/>
      <c r="CDX836" s="203"/>
      <c r="CDY836" s="203"/>
      <c r="CDZ836" s="203"/>
      <c r="CEA836" s="203"/>
      <c r="CEB836" s="203"/>
      <c r="CEC836" s="203"/>
      <c r="CED836" s="203"/>
      <c r="CEE836" s="203"/>
      <c r="CEF836" s="203"/>
      <c r="CEG836" s="203"/>
      <c r="CEH836" s="203"/>
      <c r="CEI836" s="203"/>
      <c r="CEJ836" s="203"/>
      <c r="CEK836" s="203"/>
      <c r="CEL836" s="203"/>
      <c r="CEM836" s="203"/>
      <c r="CEN836" s="203"/>
      <c r="CEO836" s="203"/>
      <c r="CEP836" s="203"/>
      <c r="CEQ836" s="203"/>
      <c r="CER836" s="203"/>
      <c r="CES836" s="203"/>
      <c r="CET836" s="203"/>
      <c r="CEU836" s="203"/>
      <c r="CEV836" s="203"/>
      <c r="CEW836" s="203"/>
      <c r="CEX836" s="203"/>
      <c r="CEY836" s="203"/>
      <c r="CEZ836" s="203"/>
      <c r="CFA836" s="203"/>
      <c r="CFB836" s="203"/>
      <c r="CFC836" s="203"/>
      <c r="CFD836" s="203"/>
      <c r="CFE836" s="203"/>
      <c r="CFF836" s="203"/>
      <c r="CFG836" s="203"/>
      <c r="CFH836" s="203"/>
      <c r="CFI836" s="203"/>
      <c r="CFJ836" s="203"/>
      <c r="CFK836" s="203"/>
      <c r="CFL836" s="203"/>
      <c r="CFM836" s="203"/>
      <c r="CFN836" s="203"/>
      <c r="CFO836" s="203"/>
      <c r="CFP836" s="203"/>
      <c r="CFQ836" s="203"/>
      <c r="CFR836" s="203"/>
      <c r="CFS836" s="203"/>
      <c r="CFT836" s="203"/>
      <c r="CFU836" s="203"/>
      <c r="CFV836" s="203"/>
      <c r="CFW836" s="203"/>
      <c r="CFX836" s="203"/>
      <c r="CFY836" s="203"/>
      <c r="CFZ836" s="203"/>
      <c r="CGA836" s="203"/>
      <c r="CGB836" s="203"/>
      <c r="CGC836" s="203"/>
      <c r="CGD836" s="203"/>
      <c r="CGE836" s="203"/>
      <c r="CGF836" s="203"/>
      <c r="CGG836" s="203"/>
      <c r="CGH836" s="203"/>
      <c r="CGI836" s="203"/>
      <c r="CGJ836" s="203"/>
      <c r="CGK836" s="203"/>
      <c r="CGL836" s="203"/>
      <c r="CGM836" s="203"/>
      <c r="CGN836" s="203"/>
      <c r="CGO836" s="203"/>
      <c r="CGP836" s="203"/>
      <c r="CGQ836" s="203"/>
      <c r="CGR836" s="203"/>
      <c r="CGS836" s="203"/>
      <c r="CGT836" s="203"/>
      <c r="CGU836" s="203"/>
      <c r="CGV836" s="203"/>
      <c r="CGW836" s="203"/>
      <c r="CGX836" s="203"/>
      <c r="CGY836" s="203"/>
      <c r="CGZ836" s="203"/>
      <c r="CHA836" s="203"/>
      <c r="CHB836" s="203"/>
      <c r="CHC836" s="203"/>
      <c r="CHD836" s="203"/>
      <c r="CHE836" s="203"/>
      <c r="CHF836" s="203"/>
      <c r="CHG836" s="203"/>
      <c r="CHH836" s="203"/>
      <c r="CHI836" s="203"/>
      <c r="CHJ836" s="203"/>
      <c r="CHK836" s="203"/>
      <c r="CHL836" s="203"/>
      <c r="CHM836" s="203"/>
      <c r="CHN836" s="203"/>
      <c r="CHO836" s="203"/>
      <c r="CHP836" s="203"/>
      <c r="CHQ836" s="203"/>
      <c r="CHR836" s="203"/>
      <c r="CHS836" s="203"/>
      <c r="CHT836" s="203"/>
      <c r="CHU836" s="203"/>
      <c r="CHV836" s="203"/>
      <c r="CHW836" s="203"/>
      <c r="CHX836" s="203"/>
      <c r="CHY836" s="203"/>
      <c r="CHZ836" s="203"/>
      <c r="CIA836" s="203"/>
      <c r="CIB836" s="203"/>
      <c r="CIC836" s="203"/>
      <c r="CID836" s="203"/>
      <c r="CIE836" s="203"/>
      <c r="CIF836" s="203"/>
      <c r="CIG836" s="203"/>
      <c r="CIH836" s="203"/>
      <c r="CII836" s="203"/>
      <c r="CIJ836" s="203"/>
      <c r="CIK836" s="203"/>
      <c r="CIL836" s="203"/>
      <c r="CIM836" s="203"/>
      <c r="CIN836" s="203"/>
      <c r="CIO836" s="203"/>
      <c r="CIP836" s="203"/>
      <c r="CIQ836" s="203"/>
      <c r="CIR836" s="203"/>
      <c r="CIS836" s="203"/>
      <c r="CIT836" s="203"/>
      <c r="CIU836" s="203"/>
      <c r="CIV836" s="203"/>
      <c r="CIW836" s="203"/>
      <c r="CIX836" s="203"/>
      <c r="CIY836" s="203"/>
      <c r="CIZ836" s="203"/>
      <c r="CJA836" s="203"/>
      <c r="CJB836" s="203"/>
      <c r="CJC836" s="203"/>
      <c r="CJD836" s="203"/>
      <c r="CJE836" s="203"/>
      <c r="CJF836" s="203"/>
      <c r="CJG836" s="203"/>
      <c r="CJH836" s="203"/>
      <c r="CJI836" s="203"/>
      <c r="CJJ836" s="203"/>
      <c r="CJK836" s="203"/>
      <c r="CJL836" s="203"/>
      <c r="CJM836" s="203"/>
      <c r="CJN836" s="203"/>
      <c r="CJO836" s="203"/>
      <c r="CJP836" s="203"/>
      <c r="CJQ836" s="203"/>
      <c r="CJR836" s="203"/>
      <c r="CJS836" s="203"/>
      <c r="CJT836" s="203"/>
      <c r="CJU836" s="203"/>
      <c r="CJV836" s="203"/>
      <c r="CJW836" s="203"/>
      <c r="CJX836" s="203"/>
      <c r="CJY836" s="203"/>
      <c r="CJZ836" s="203"/>
      <c r="CKA836" s="203"/>
      <c r="CKB836" s="203"/>
      <c r="CKC836" s="203"/>
      <c r="CKD836" s="203"/>
      <c r="CKE836" s="203"/>
      <c r="CKF836" s="203"/>
      <c r="CKG836" s="203"/>
      <c r="CKH836" s="203"/>
      <c r="CKI836" s="203"/>
      <c r="CKJ836" s="203"/>
      <c r="CKK836" s="203"/>
      <c r="CKL836" s="203"/>
      <c r="CKM836" s="203"/>
      <c r="CKN836" s="203"/>
      <c r="CKO836" s="203"/>
      <c r="CKP836" s="203"/>
      <c r="CKQ836" s="203"/>
      <c r="CKR836" s="203"/>
      <c r="CKS836" s="203"/>
      <c r="CKT836" s="203"/>
      <c r="CKU836" s="203"/>
      <c r="CKV836" s="203"/>
      <c r="CKW836" s="203"/>
      <c r="CKX836" s="203"/>
      <c r="CKY836" s="203"/>
      <c r="CKZ836" s="203"/>
      <c r="CLA836" s="203"/>
      <c r="CLB836" s="203"/>
      <c r="CLC836" s="203"/>
      <c r="CLD836" s="203"/>
      <c r="CLE836" s="203"/>
      <c r="CLF836" s="203"/>
      <c r="CLG836" s="203"/>
      <c r="CLH836" s="203"/>
      <c r="CLI836" s="203"/>
      <c r="CLJ836" s="203"/>
      <c r="CLK836" s="203"/>
      <c r="CLL836" s="203"/>
      <c r="CLM836" s="203"/>
      <c r="CLN836" s="203"/>
      <c r="CLO836" s="203"/>
      <c r="CLP836" s="203"/>
      <c r="CLQ836" s="203"/>
      <c r="CLR836" s="203"/>
      <c r="CLS836" s="203"/>
      <c r="CLT836" s="203"/>
      <c r="CLU836" s="203"/>
      <c r="CLV836" s="203"/>
      <c r="CLW836" s="203"/>
      <c r="CLX836" s="203"/>
      <c r="CLY836" s="203"/>
      <c r="CLZ836" s="203"/>
      <c r="CMA836" s="203"/>
      <c r="CMB836" s="203"/>
      <c r="CMC836" s="203"/>
      <c r="CMD836" s="203"/>
      <c r="CME836" s="203"/>
      <c r="CMF836" s="203"/>
      <c r="CMG836" s="203"/>
      <c r="CMH836" s="203"/>
      <c r="CMI836" s="203"/>
      <c r="CMJ836" s="203"/>
      <c r="CMK836" s="203"/>
      <c r="CML836" s="203"/>
      <c r="CMM836" s="203"/>
      <c r="CMN836" s="203"/>
      <c r="CMO836" s="203"/>
      <c r="CMP836" s="203"/>
      <c r="CMQ836" s="203"/>
      <c r="CMR836" s="203"/>
      <c r="CMS836" s="203"/>
      <c r="CMT836" s="203"/>
      <c r="CMU836" s="203"/>
      <c r="CMV836" s="203"/>
      <c r="CMW836" s="203"/>
      <c r="CMX836" s="203"/>
      <c r="CMY836" s="203"/>
      <c r="CMZ836" s="203"/>
      <c r="CNA836" s="203"/>
      <c r="CNB836" s="203"/>
      <c r="CNC836" s="203"/>
      <c r="CND836" s="203"/>
      <c r="CNE836" s="203"/>
      <c r="CNF836" s="203"/>
      <c r="CNG836" s="203"/>
      <c r="CNH836" s="203"/>
      <c r="CNI836" s="203"/>
      <c r="CNJ836" s="203"/>
      <c r="CNK836" s="203"/>
      <c r="CNL836" s="203"/>
      <c r="CNM836" s="203"/>
      <c r="CNN836" s="203"/>
      <c r="CNO836" s="203"/>
      <c r="CNP836" s="203"/>
      <c r="CNQ836" s="203"/>
      <c r="CNR836" s="203"/>
      <c r="CNS836" s="203"/>
      <c r="CNT836" s="203"/>
      <c r="CNU836" s="203"/>
      <c r="CNV836" s="203"/>
      <c r="CNW836" s="203"/>
      <c r="CNX836" s="203"/>
      <c r="CNY836" s="203"/>
      <c r="CNZ836" s="203"/>
      <c r="COA836" s="203"/>
      <c r="COB836" s="203"/>
      <c r="COC836" s="203"/>
      <c r="COD836" s="203"/>
      <c r="COE836" s="203"/>
      <c r="COF836" s="203"/>
      <c r="COG836" s="203"/>
      <c r="COH836" s="203"/>
      <c r="COI836" s="203"/>
      <c r="COJ836" s="203"/>
      <c r="COK836" s="203"/>
      <c r="COL836" s="203"/>
      <c r="COM836" s="203"/>
      <c r="CON836" s="203"/>
      <c r="COO836" s="203"/>
      <c r="COP836" s="203"/>
      <c r="COQ836" s="203"/>
      <c r="COR836" s="203"/>
      <c r="COS836" s="203"/>
      <c r="COT836" s="203"/>
      <c r="COU836" s="203"/>
      <c r="COV836" s="203"/>
      <c r="COW836" s="203"/>
      <c r="COX836" s="203"/>
      <c r="COY836" s="203"/>
      <c r="COZ836" s="203"/>
      <c r="CPA836" s="203"/>
      <c r="CPB836" s="203"/>
      <c r="CPC836" s="203"/>
      <c r="CPD836" s="203"/>
      <c r="CPE836" s="203"/>
      <c r="CPF836" s="203"/>
      <c r="CPG836" s="203"/>
      <c r="CPH836" s="203"/>
      <c r="CPI836" s="203"/>
      <c r="CPJ836" s="203"/>
      <c r="CPK836" s="203"/>
      <c r="CPL836" s="203"/>
      <c r="CPM836" s="203"/>
      <c r="CPN836" s="203"/>
      <c r="CPO836" s="203"/>
      <c r="CPP836" s="203"/>
      <c r="CPQ836" s="203"/>
      <c r="CPR836" s="203"/>
      <c r="CPS836" s="203"/>
      <c r="CPT836" s="203"/>
      <c r="CPU836" s="203"/>
      <c r="CPV836" s="203"/>
      <c r="CPW836" s="203"/>
      <c r="CPX836" s="203"/>
      <c r="CPY836" s="203"/>
      <c r="CPZ836" s="203"/>
      <c r="CQA836" s="203"/>
      <c r="CQB836" s="203"/>
      <c r="CQC836" s="203"/>
      <c r="CQD836" s="203"/>
      <c r="CQE836" s="203"/>
      <c r="CQF836" s="203"/>
      <c r="CQG836" s="203"/>
      <c r="CQH836" s="203"/>
      <c r="CQI836" s="203"/>
      <c r="CQJ836" s="203"/>
      <c r="CQK836" s="203"/>
      <c r="CQL836" s="203"/>
      <c r="CQM836" s="203"/>
      <c r="CQN836" s="203"/>
      <c r="CQO836" s="203"/>
      <c r="CQP836" s="203"/>
      <c r="CQQ836" s="203"/>
      <c r="CQR836" s="203"/>
      <c r="CQS836" s="203"/>
      <c r="CQT836" s="203"/>
      <c r="CQU836" s="203"/>
      <c r="CQV836" s="203"/>
      <c r="CQW836" s="203"/>
      <c r="CQX836" s="203"/>
      <c r="CQY836" s="203"/>
      <c r="CQZ836" s="203"/>
      <c r="CRA836" s="203"/>
      <c r="CRB836" s="203"/>
      <c r="CRC836" s="203"/>
      <c r="CRD836" s="203"/>
      <c r="CRE836" s="203"/>
      <c r="CRF836" s="203"/>
      <c r="CRG836" s="203"/>
      <c r="CRH836" s="203"/>
      <c r="CRI836" s="203"/>
      <c r="CRJ836" s="203"/>
      <c r="CRK836" s="203"/>
      <c r="CRL836" s="203"/>
      <c r="CRM836" s="203"/>
      <c r="CRN836" s="203"/>
      <c r="CRO836" s="203"/>
      <c r="CRP836" s="203"/>
      <c r="CRQ836" s="203"/>
      <c r="CRR836" s="203"/>
      <c r="CRS836" s="203"/>
      <c r="CRT836" s="203"/>
      <c r="CRU836" s="203"/>
      <c r="CRV836" s="203"/>
      <c r="CRW836" s="203"/>
      <c r="CRX836" s="203"/>
      <c r="CRY836" s="203"/>
      <c r="CRZ836" s="203"/>
      <c r="CSA836" s="203"/>
      <c r="CSB836" s="203"/>
      <c r="CSC836" s="203"/>
      <c r="CSD836" s="203"/>
      <c r="CSE836" s="203"/>
      <c r="CSF836" s="203"/>
      <c r="CSG836" s="203"/>
      <c r="CSH836" s="203"/>
      <c r="CSI836" s="203"/>
      <c r="CSJ836" s="203"/>
      <c r="CSK836" s="203"/>
      <c r="CSL836" s="203"/>
      <c r="CSM836" s="203"/>
      <c r="CSN836" s="203"/>
      <c r="CSO836" s="203"/>
      <c r="CSP836" s="203"/>
      <c r="CSQ836" s="203"/>
      <c r="CSR836" s="203"/>
      <c r="CSS836" s="203"/>
      <c r="CST836" s="203"/>
      <c r="CSU836" s="203"/>
      <c r="CSV836" s="203"/>
      <c r="CSW836" s="203"/>
      <c r="CSX836" s="203"/>
      <c r="CSY836" s="203"/>
      <c r="CSZ836" s="203"/>
      <c r="CTA836" s="203"/>
      <c r="CTB836" s="203"/>
      <c r="CTC836" s="203"/>
      <c r="CTD836" s="203"/>
      <c r="CTE836" s="203"/>
      <c r="CTF836" s="203"/>
      <c r="CTG836" s="203"/>
      <c r="CTH836" s="203"/>
      <c r="CTI836" s="203"/>
      <c r="CTJ836" s="203"/>
      <c r="CTK836" s="203"/>
      <c r="CTL836" s="203"/>
      <c r="CTM836" s="203"/>
      <c r="CTN836" s="203"/>
      <c r="CTO836" s="203"/>
      <c r="CTP836" s="203"/>
      <c r="CTQ836" s="203"/>
      <c r="CTR836" s="203"/>
      <c r="CTS836" s="203"/>
      <c r="CTT836" s="203"/>
      <c r="CTU836" s="203"/>
      <c r="CTV836" s="203"/>
      <c r="CTW836" s="203"/>
      <c r="CTX836" s="203"/>
      <c r="CTY836" s="203"/>
      <c r="CTZ836" s="203"/>
      <c r="CUA836" s="203"/>
      <c r="CUB836" s="203"/>
      <c r="CUC836" s="203"/>
      <c r="CUD836" s="203"/>
      <c r="CUE836" s="203"/>
      <c r="CUF836" s="203"/>
      <c r="CUG836" s="203"/>
      <c r="CUH836" s="203"/>
      <c r="CUI836" s="203"/>
      <c r="CUJ836" s="203"/>
      <c r="CUK836" s="203"/>
      <c r="CUL836" s="203"/>
      <c r="CUM836" s="203"/>
      <c r="CUN836" s="203"/>
      <c r="CUO836" s="203"/>
      <c r="CUP836" s="203"/>
      <c r="CUQ836" s="203"/>
      <c r="CUR836" s="203"/>
      <c r="CUS836" s="203"/>
      <c r="CUT836" s="203"/>
      <c r="CUU836" s="203"/>
      <c r="CUV836" s="203"/>
      <c r="CUW836" s="203"/>
      <c r="CUX836" s="203"/>
      <c r="CUY836" s="203"/>
      <c r="CUZ836" s="203"/>
      <c r="CVA836" s="203"/>
      <c r="CVB836" s="203"/>
      <c r="CVC836" s="203"/>
      <c r="CVD836" s="203"/>
      <c r="CVE836" s="203"/>
      <c r="CVF836" s="203"/>
      <c r="CVG836" s="203"/>
      <c r="CVH836" s="203"/>
      <c r="CVI836" s="203"/>
      <c r="CVJ836" s="203"/>
      <c r="CVK836" s="203"/>
      <c r="CVL836" s="203"/>
      <c r="CVM836" s="203"/>
      <c r="CVN836" s="203"/>
      <c r="CVO836" s="203"/>
      <c r="CVP836" s="203"/>
      <c r="CVQ836" s="203"/>
      <c r="CVR836" s="203"/>
      <c r="CVS836" s="203"/>
      <c r="CVT836" s="203"/>
      <c r="CVU836" s="203"/>
      <c r="CVV836" s="203"/>
      <c r="CVW836" s="203"/>
      <c r="CVX836" s="203"/>
      <c r="CVY836" s="203"/>
      <c r="CVZ836" s="203"/>
      <c r="CWA836" s="203"/>
      <c r="CWB836" s="203"/>
      <c r="CWC836" s="203"/>
      <c r="CWD836" s="203"/>
      <c r="CWE836" s="203"/>
      <c r="CWF836" s="203"/>
      <c r="CWG836" s="203"/>
      <c r="CWH836" s="203"/>
      <c r="CWI836" s="203"/>
      <c r="CWJ836" s="203"/>
      <c r="CWK836" s="203"/>
      <c r="CWL836" s="203"/>
      <c r="CWM836" s="203"/>
      <c r="CWN836" s="203"/>
      <c r="CWO836" s="203"/>
      <c r="CWP836" s="203"/>
      <c r="CWQ836" s="203"/>
      <c r="CWR836" s="203"/>
      <c r="CWS836" s="203"/>
      <c r="CWT836" s="203"/>
      <c r="CWU836" s="203"/>
      <c r="CWV836" s="203"/>
      <c r="CWW836" s="203"/>
      <c r="CWX836" s="203"/>
      <c r="CWY836" s="203"/>
      <c r="CWZ836" s="203"/>
      <c r="CXA836" s="203"/>
      <c r="CXB836" s="203"/>
      <c r="CXC836" s="203"/>
      <c r="CXD836" s="203"/>
      <c r="CXE836" s="203"/>
      <c r="CXF836" s="203"/>
      <c r="CXG836" s="203"/>
      <c r="CXH836" s="203"/>
      <c r="CXI836" s="203"/>
      <c r="CXJ836" s="203"/>
      <c r="CXK836" s="203"/>
      <c r="CXL836" s="203"/>
      <c r="CXM836" s="203"/>
      <c r="CXN836" s="203"/>
      <c r="CXO836" s="203"/>
      <c r="CXP836" s="203"/>
      <c r="CXQ836" s="203"/>
      <c r="CXR836" s="203"/>
      <c r="CXS836" s="203"/>
      <c r="CXT836" s="203"/>
      <c r="CXU836" s="203"/>
      <c r="CXV836" s="203"/>
      <c r="CXW836" s="203"/>
      <c r="CXX836" s="203"/>
      <c r="CXY836" s="203"/>
      <c r="CXZ836" s="203"/>
      <c r="CYA836" s="203"/>
      <c r="CYB836" s="203"/>
      <c r="CYC836" s="203"/>
      <c r="CYD836" s="203"/>
      <c r="CYE836" s="203"/>
      <c r="CYF836" s="203"/>
      <c r="CYG836" s="203"/>
      <c r="CYH836" s="203"/>
      <c r="CYI836" s="203"/>
      <c r="CYJ836" s="203"/>
      <c r="CYK836" s="203"/>
      <c r="CYL836" s="203"/>
      <c r="CYM836" s="203"/>
      <c r="CYN836" s="203"/>
      <c r="CYO836" s="203"/>
      <c r="CYP836" s="203"/>
      <c r="CYQ836" s="203"/>
      <c r="CYR836" s="203"/>
      <c r="CYS836" s="203"/>
      <c r="CYT836" s="203"/>
      <c r="CYU836" s="203"/>
      <c r="CYV836" s="203"/>
      <c r="CYW836" s="203"/>
      <c r="CYX836" s="203"/>
      <c r="CYY836" s="203"/>
      <c r="CYZ836" s="203"/>
      <c r="CZA836" s="203"/>
      <c r="CZB836" s="203"/>
      <c r="CZC836" s="203"/>
      <c r="CZD836" s="203"/>
      <c r="CZE836" s="203"/>
      <c r="CZF836" s="203"/>
      <c r="CZG836" s="203"/>
      <c r="CZH836" s="203"/>
      <c r="CZI836" s="203"/>
      <c r="CZJ836" s="203"/>
      <c r="CZK836" s="203"/>
      <c r="CZL836" s="203"/>
      <c r="CZM836" s="203"/>
      <c r="CZN836" s="203"/>
      <c r="CZO836" s="203"/>
      <c r="CZP836" s="203"/>
      <c r="CZQ836" s="203"/>
      <c r="CZR836" s="203"/>
      <c r="CZS836" s="203"/>
      <c r="CZT836" s="203"/>
      <c r="CZU836" s="203"/>
      <c r="CZV836" s="203"/>
      <c r="CZW836" s="203"/>
      <c r="CZX836" s="203"/>
      <c r="CZY836" s="203"/>
      <c r="CZZ836" s="203"/>
      <c r="DAA836" s="203"/>
      <c r="DAB836" s="203"/>
      <c r="DAC836" s="203"/>
      <c r="DAD836" s="203"/>
      <c r="DAE836" s="203"/>
      <c r="DAF836" s="203"/>
      <c r="DAG836" s="203"/>
      <c r="DAH836" s="203"/>
      <c r="DAI836" s="203"/>
      <c r="DAJ836" s="203"/>
      <c r="DAK836" s="203"/>
      <c r="DAL836" s="203"/>
      <c r="DAM836" s="203"/>
      <c r="DAN836" s="203"/>
      <c r="DAO836" s="203"/>
      <c r="DAP836" s="203"/>
      <c r="DAQ836" s="203"/>
      <c r="DAR836" s="203"/>
      <c r="DAS836" s="203"/>
      <c r="DAT836" s="203"/>
      <c r="DAU836" s="203"/>
      <c r="DAV836" s="203"/>
      <c r="DAW836" s="203"/>
      <c r="DAX836" s="203"/>
      <c r="DAY836" s="203"/>
      <c r="DAZ836" s="203"/>
      <c r="DBA836" s="203"/>
      <c r="DBB836" s="203"/>
      <c r="DBC836" s="203"/>
      <c r="DBD836" s="203"/>
      <c r="DBE836" s="203"/>
      <c r="DBF836" s="203"/>
      <c r="DBG836" s="203"/>
      <c r="DBH836" s="203"/>
      <c r="DBI836" s="203"/>
      <c r="DBJ836" s="203"/>
      <c r="DBK836" s="203"/>
      <c r="DBL836" s="203"/>
      <c r="DBM836" s="203"/>
      <c r="DBN836" s="203"/>
      <c r="DBO836" s="203"/>
      <c r="DBP836" s="203"/>
      <c r="DBQ836" s="203"/>
      <c r="DBR836" s="203"/>
      <c r="DBS836" s="203"/>
      <c r="DBT836" s="203"/>
      <c r="DBU836" s="203"/>
      <c r="DBV836" s="203"/>
      <c r="DBW836" s="203"/>
      <c r="DBX836" s="203"/>
      <c r="DBY836" s="203"/>
      <c r="DBZ836" s="203"/>
      <c r="DCA836" s="203"/>
      <c r="DCB836" s="203"/>
      <c r="DCC836" s="203"/>
      <c r="DCD836" s="203"/>
      <c r="DCE836" s="203"/>
      <c r="DCF836" s="203"/>
      <c r="DCG836" s="203"/>
      <c r="DCH836" s="203"/>
      <c r="DCI836" s="203"/>
      <c r="DCJ836" s="203"/>
      <c r="DCK836" s="203"/>
      <c r="DCL836" s="203"/>
      <c r="DCM836" s="203"/>
      <c r="DCN836" s="203"/>
      <c r="DCO836" s="203"/>
      <c r="DCP836" s="203"/>
      <c r="DCQ836" s="203"/>
      <c r="DCR836" s="203"/>
      <c r="DCS836" s="203"/>
      <c r="DCT836" s="203"/>
      <c r="DCU836" s="203"/>
      <c r="DCV836" s="203"/>
      <c r="DCW836" s="203"/>
      <c r="DCX836" s="203"/>
      <c r="DCY836" s="203"/>
      <c r="DCZ836" s="203"/>
      <c r="DDA836" s="203"/>
      <c r="DDB836" s="203"/>
      <c r="DDC836" s="203"/>
      <c r="DDD836" s="203"/>
      <c r="DDE836" s="203"/>
      <c r="DDF836" s="203"/>
      <c r="DDG836" s="203"/>
      <c r="DDH836" s="203"/>
      <c r="DDI836" s="203"/>
      <c r="DDJ836" s="203"/>
      <c r="DDK836" s="203"/>
      <c r="DDL836" s="203"/>
      <c r="DDM836" s="203"/>
      <c r="DDN836" s="203"/>
      <c r="DDO836" s="203"/>
      <c r="DDP836" s="203"/>
      <c r="DDQ836" s="203"/>
      <c r="DDR836" s="203"/>
      <c r="DDS836" s="203"/>
      <c r="DDT836" s="203"/>
      <c r="DDU836" s="203"/>
      <c r="DDV836" s="203"/>
      <c r="DDW836" s="203"/>
      <c r="DDX836" s="203"/>
      <c r="DDY836" s="203"/>
      <c r="DDZ836" s="203"/>
      <c r="DEA836" s="203"/>
      <c r="DEB836" s="203"/>
      <c r="DEC836" s="203"/>
      <c r="DED836" s="203"/>
      <c r="DEE836" s="203"/>
      <c r="DEF836" s="203"/>
      <c r="DEG836" s="203"/>
      <c r="DEH836" s="203"/>
      <c r="DEI836" s="203"/>
      <c r="DEJ836" s="203"/>
      <c r="DEK836" s="203"/>
      <c r="DEL836" s="203"/>
      <c r="DEM836" s="203"/>
      <c r="DEN836" s="203"/>
      <c r="DEO836" s="203"/>
      <c r="DEP836" s="203"/>
      <c r="DEQ836" s="203"/>
      <c r="DER836" s="203"/>
      <c r="DES836" s="203"/>
      <c r="DET836" s="203"/>
      <c r="DEU836" s="203"/>
      <c r="DEV836" s="203"/>
      <c r="DEW836" s="203"/>
      <c r="DEX836" s="203"/>
      <c r="DEY836" s="203"/>
      <c r="DEZ836" s="203"/>
      <c r="DFA836" s="203"/>
      <c r="DFB836" s="203"/>
      <c r="DFC836" s="203"/>
      <c r="DFD836" s="203"/>
      <c r="DFE836" s="203"/>
      <c r="DFF836" s="203"/>
      <c r="DFG836" s="203"/>
      <c r="DFH836" s="203"/>
      <c r="DFI836" s="203"/>
      <c r="DFJ836" s="203"/>
      <c r="DFK836" s="203"/>
      <c r="DFL836" s="203"/>
      <c r="DFM836" s="203"/>
      <c r="DFN836" s="203"/>
      <c r="DFO836" s="203"/>
      <c r="DFP836" s="203"/>
      <c r="DFQ836" s="203"/>
      <c r="DFR836" s="203"/>
      <c r="DFS836" s="203"/>
      <c r="DFT836" s="203"/>
      <c r="DFU836" s="203"/>
      <c r="DFV836" s="203"/>
      <c r="DFW836" s="203"/>
      <c r="DFX836" s="203"/>
      <c r="DFY836" s="203"/>
      <c r="DFZ836" s="203"/>
      <c r="DGA836" s="203"/>
      <c r="DGB836" s="203"/>
      <c r="DGC836" s="203"/>
      <c r="DGD836" s="203"/>
      <c r="DGE836" s="203"/>
      <c r="DGF836" s="203"/>
      <c r="DGG836" s="203"/>
      <c r="DGH836" s="203"/>
      <c r="DGI836" s="203"/>
      <c r="DGJ836" s="203"/>
      <c r="DGK836" s="203"/>
      <c r="DGL836" s="203"/>
      <c r="DGM836" s="203"/>
      <c r="DGN836" s="203"/>
      <c r="DGO836" s="203"/>
      <c r="DGP836" s="203"/>
      <c r="DGQ836" s="203"/>
      <c r="DGR836" s="203"/>
      <c r="DGS836" s="203"/>
      <c r="DGT836" s="203"/>
      <c r="DGU836" s="203"/>
      <c r="DGV836" s="203"/>
      <c r="DGW836" s="203"/>
      <c r="DGX836" s="203"/>
      <c r="DGY836" s="203"/>
      <c r="DGZ836" s="203"/>
      <c r="DHA836" s="203"/>
      <c r="DHB836" s="203"/>
      <c r="DHC836" s="203"/>
      <c r="DHD836" s="203"/>
      <c r="DHE836" s="203"/>
      <c r="DHF836" s="203"/>
      <c r="DHG836" s="203"/>
      <c r="DHH836" s="203"/>
      <c r="DHI836" s="203"/>
      <c r="DHJ836" s="203"/>
      <c r="DHK836" s="203"/>
      <c r="DHL836" s="203"/>
      <c r="DHM836" s="203"/>
      <c r="DHN836" s="203"/>
      <c r="DHO836" s="203"/>
      <c r="DHP836" s="203"/>
      <c r="DHQ836" s="203"/>
      <c r="DHR836" s="203"/>
      <c r="DHS836" s="203"/>
      <c r="DHT836" s="203"/>
      <c r="DHU836" s="203"/>
      <c r="DHV836" s="203"/>
      <c r="DHW836" s="203"/>
      <c r="DHX836" s="203"/>
      <c r="DHY836" s="203"/>
      <c r="DHZ836" s="203"/>
      <c r="DIA836" s="203"/>
      <c r="DIB836" s="203"/>
      <c r="DIC836" s="203"/>
      <c r="DID836" s="203"/>
      <c r="DIE836" s="203"/>
      <c r="DIF836" s="203"/>
      <c r="DIG836" s="203"/>
      <c r="DIH836" s="203"/>
      <c r="DII836" s="203"/>
      <c r="DIJ836" s="203"/>
      <c r="DIK836" s="203"/>
      <c r="DIL836" s="203"/>
      <c r="DIM836" s="203"/>
      <c r="DIN836" s="203"/>
      <c r="DIO836" s="203"/>
      <c r="DIP836" s="203"/>
      <c r="DIQ836" s="203"/>
      <c r="DIR836" s="203"/>
      <c r="DIS836" s="203"/>
      <c r="DIT836" s="203"/>
      <c r="DIU836" s="203"/>
      <c r="DIV836" s="203"/>
      <c r="DIW836" s="203"/>
      <c r="DIX836" s="203"/>
      <c r="DIY836" s="203"/>
      <c r="DIZ836" s="203"/>
      <c r="DJA836" s="203"/>
      <c r="DJB836" s="203"/>
      <c r="DJC836" s="203"/>
      <c r="DJD836" s="203"/>
      <c r="DJE836" s="203"/>
      <c r="DJF836" s="203"/>
      <c r="DJG836" s="203"/>
      <c r="DJH836" s="203"/>
      <c r="DJI836" s="203"/>
      <c r="DJJ836" s="203"/>
      <c r="DJK836" s="203"/>
      <c r="DJL836" s="203"/>
      <c r="DJM836" s="203"/>
      <c r="DJN836" s="203"/>
      <c r="DJO836" s="203"/>
      <c r="DJP836" s="203"/>
      <c r="DJQ836" s="203"/>
      <c r="DJR836" s="203"/>
      <c r="DJS836" s="203"/>
      <c r="DJT836" s="203"/>
      <c r="DJU836" s="203"/>
      <c r="DJV836" s="203"/>
      <c r="DJW836" s="203"/>
      <c r="DJX836" s="203"/>
      <c r="DJY836" s="203"/>
      <c r="DJZ836" s="203"/>
      <c r="DKA836" s="203"/>
      <c r="DKB836" s="203"/>
      <c r="DKC836" s="203"/>
      <c r="DKD836" s="203"/>
      <c r="DKE836" s="203"/>
      <c r="DKF836" s="203"/>
      <c r="DKG836" s="203"/>
      <c r="DKH836" s="203"/>
      <c r="DKI836" s="203"/>
      <c r="DKJ836" s="203"/>
      <c r="DKK836" s="203"/>
      <c r="DKL836" s="203"/>
      <c r="DKM836" s="203"/>
      <c r="DKN836" s="203"/>
      <c r="DKO836" s="203"/>
      <c r="DKP836" s="203"/>
      <c r="DKQ836" s="203"/>
      <c r="DKR836" s="203"/>
      <c r="DKS836" s="203"/>
      <c r="DKT836" s="203"/>
      <c r="DKU836" s="203"/>
      <c r="DKV836" s="203"/>
      <c r="DKW836" s="203"/>
      <c r="DKX836" s="203"/>
      <c r="DKY836" s="203"/>
      <c r="DKZ836" s="203"/>
      <c r="DLA836" s="203"/>
      <c r="DLB836" s="203"/>
      <c r="DLC836" s="203"/>
      <c r="DLD836" s="203"/>
      <c r="DLE836" s="203"/>
      <c r="DLF836" s="203"/>
      <c r="DLG836" s="203"/>
      <c r="DLH836" s="203"/>
      <c r="DLI836" s="203"/>
      <c r="DLJ836" s="203"/>
      <c r="DLK836" s="203"/>
      <c r="DLL836" s="203"/>
      <c r="DLM836" s="203"/>
      <c r="DLN836" s="203"/>
      <c r="DLO836" s="203"/>
      <c r="DLP836" s="203"/>
      <c r="DLQ836" s="203"/>
      <c r="DLR836" s="203"/>
      <c r="DLS836" s="203"/>
      <c r="DLT836" s="203"/>
      <c r="DLU836" s="203"/>
      <c r="DLV836" s="203"/>
      <c r="DLW836" s="203"/>
      <c r="DLX836" s="203"/>
      <c r="DLY836" s="203"/>
      <c r="DLZ836" s="203"/>
      <c r="DMA836" s="203"/>
      <c r="DMB836" s="203"/>
      <c r="DMC836" s="203"/>
      <c r="DMD836" s="203"/>
      <c r="DME836" s="203"/>
      <c r="DMF836" s="203"/>
      <c r="DMG836" s="203"/>
      <c r="DMH836" s="203"/>
      <c r="DMI836" s="203"/>
      <c r="DMJ836" s="203"/>
      <c r="DMK836" s="203"/>
      <c r="DML836" s="203"/>
      <c r="DMM836" s="203"/>
      <c r="DMN836" s="203"/>
      <c r="DMO836" s="203"/>
      <c r="DMP836" s="203"/>
      <c r="DMQ836" s="203"/>
      <c r="DMR836" s="203"/>
      <c r="DMS836" s="203"/>
      <c r="DMT836" s="203"/>
      <c r="DMU836" s="203"/>
      <c r="DMV836" s="203"/>
      <c r="DMW836" s="203"/>
      <c r="DMX836" s="203"/>
      <c r="DMY836" s="203"/>
      <c r="DMZ836" s="203"/>
      <c r="DNA836" s="203"/>
      <c r="DNB836" s="203"/>
      <c r="DNC836" s="203"/>
      <c r="DND836" s="203"/>
      <c r="DNE836" s="203"/>
      <c r="DNF836" s="203"/>
      <c r="DNG836" s="203"/>
      <c r="DNH836" s="203"/>
      <c r="DNI836" s="203"/>
      <c r="DNJ836" s="203"/>
      <c r="DNK836" s="203"/>
      <c r="DNL836" s="203"/>
      <c r="DNM836" s="203"/>
      <c r="DNN836" s="203"/>
      <c r="DNO836" s="203"/>
      <c r="DNP836" s="203"/>
      <c r="DNQ836" s="203"/>
      <c r="DNR836" s="203"/>
      <c r="DNS836" s="203"/>
      <c r="DNT836" s="203"/>
      <c r="DNU836" s="203"/>
      <c r="DNV836" s="203"/>
      <c r="DNW836" s="203"/>
      <c r="DNX836" s="203"/>
      <c r="DNY836" s="203"/>
      <c r="DNZ836" s="203"/>
      <c r="DOA836" s="203"/>
      <c r="DOB836" s="203"/>
      <c r="DOC836" s="203"/>
      <c r="DOD836" s="203"/>
      <c r="DOE836" s="203"/>
      <c r="DOF836" s="203"/>
      <c r="DOG836" s="203"/>
      <c r="DOH836" s="203"/>
      <c r="DOI836" s="203"/>
      <c r="DOJ836" s="203"/>
      <c r="DOK836" s="203"/>
      <c r="DOL836" s="203"/>
      <c r="DOM836" s="203"/>
      <c r="DON836" s="203"/>
      <c r="DOO836" s="203"/>
      <c r="DOP836" s="203"/>
      <c r="DOQ836" s="203"/>
      <c r="DOR836" s="203"/>
      <c r="DOS836" s="203"/>
      <c r="DOT836" s="203"/>
      <c r="DOU836" s="203"/>
      <c r="DOV836" s="203"/>
      <c r="DOW836" s="203"/>
      <c r="DOX836" s="203"/>
      <c r="DOY836" s="203"/>
      <c r="DOZ836" s="203"/>
      <c r="DPA836" s="203"/>
      <c r="DPB836" s="203"/>
      <c r="DPC836" s="203"/>
      <c r="DPD836" s="203"/>
      <c r="DPE836" s="203"/>
      <c r="DPF836" s="203"/>
      <c r="DPG836" s="203"/>
      <c r="DPH836" s="203"/>
      <c r="DPI836" s="203"/>
      <c r="DPJ836" s="203"/>
      <c r="DPK836" s="203"/>
      <c r="DPL836" s="203"/>
      <c r="DPM836" s="203"/>
      <c r="DPN836" s="203"/>
      <c r="DPO836" s="203"/>
      <c r="DPP836" s="203"/>
      <c r="DPQ836" s="203"/>
      <c r="DPR836" s="203"/>
      <c r="DPS836" s="203"/>
      <c r="DPT836" s="203"/>
      <c r="DPU836" s="203"/>
      <c r="DPV836" s="203"/>
      <c r="DPW836" s="203"/>
      <c r="DPX836" s="203"/>
      <c r="DPY836" s="203"/>
      <c r="DPZ836" s="203"/>
      <c r="DQA836" s="203"/>
      <c r="DQB836" s="203"/>
      <c r="DQC836" s="203"/>
      <c r="DQD836" s="203"/>
      <c r="DQE836" s="203"/>
      <c r="DQF836" s="203"/>
      <c r="DQG836" s="203"/>
      <c r="DQH836" s="203"/>
      <c r="DQI836" s="203"/>
      <c r="DQJ836" s="203"/>
      <c r="DQK836" s="203"/>
      <c r="DQL836" s="203"/>
      <c r="DQM836" s="203"/>
      <c r="DQN836" s="203"/>
      <c r="DQO836" s="203"/>
      <c r="DQP836" s="203"/>
      <c r="DQQ836" s="203"/>
      <c r="DQR836" s="203"/>
      <c r="DQS836" s="203"/>
      <c r="DQT836" s="203"/>
      <c r="DQU836" s="203"/>
      <c r="DQV836" s="203"/>
      <c r="DQW836" s="203"/>
      <c r="DQX836" s="203"/>
      <c r="DQY836" s="203"/>
      <c r="DQZ836" s="203"/>
      <c r="DRA836" s="203"/>
      <c r="DRB836" s="203"/>
      <c r="DRC836" s="203"/>
      <c r="DRD836" s="203"/>
      <c r="DRE836" s="203"/>
      <c r="DRF836" s="203"/>
      <c r="DRG836" s="203"/>
      <c r="DRH836" s="203"/>
      <c r="DRI836" s="203"/>
      <c r="DRJ836" s="203"/>
      <c r="DRK836" s="203"/>
      <c r="DRL836" s="203"/>
      <c r="DRM836" s="203"/>
      <c r="DRN836" s="203"/>
      <c r="DRO836" s="203"/>
      <c r="DRP836" s="203"/>
      <c r="DRQ836" s="203"/>
      <c r="DRR836" s="203"/>
      <c r="DRS836" s="203"/>
      <c r="DRT836" s="203"/>
      <c r="DRU836" s="203"/>
      <c r="DRV836" s="203"/>
      <c r="DRW836" s="203"/>
      <c r="DRX836" s="203"/>
      <c r="DRY836" s="203"/>
      <c r="DRZ836" s="203"/>
      <c r="DSA836" s="203"/>
      <c r="DSB836" s="203"/>
      <c r="DSC836" s="203"/>
      <c r="DSD836" s="203"/>
      <c r="DSE836" s="203"/>
      <c r="DSF836" s="203"/>
      <c r="DSG836" s="203"/>
      <c r="DSH836" s="203"/>
      <c r="DSI836" s="203"/>
      <c r="DSJ836" s="203"/>
      <c r="DSK836" s="203"/>
      <c r="DSL836" s="203"/>
      <c r="DSM836" s="203"/>
      <c r="DSN836" s="203"/>
      <c r="DSO836" s="203"/>
      <c r="DSP836" s="203"/>
      <c r="DSQ836" s="203"/>
      <c r="DSR836" s="203"/>
      <c r="DSS836" s="203"/>
      <c r="DST836" s="203"/>
      <c r="DSU836" s="203"/>
      <c r="DSV836" s="203"/>
      <c r="DSW836" s="203"/>
      <c r="DSX836" s="203"/>
      <c r="DSY836" s="203"/>
      <c r="DSZ836" s="203"/>
      <c r="DTA836" s="203"/>
      <c r="DTB836" s="203"/>
      <c r="DTC836" s="203"/>
      <c r="DTD836" s="203"/>
      <c r="DTE836" s="203"/>
      <c r="DTF836" s="203"/>
      <c r="DTG836" s="203"/>
      <c r="DTH836" s="203"/>
      <c r="DTI836" s="203"/>
      <c r="DTJ836" s="203"/>
      <c r="DTK836" s="203"/>
      <c r="DTL836" s="203"/>
      <c r="DTM836" s="203"/>
      <c r="DTN836" s="203"/>
      <c r="DTO836" s="203"/>
      <c r="DTP836" s="203"/>
      <c r="DTQ836" s="203"/>
      <c r="DTR836" s="203"/>
      <c r="DTS836" s="203"/>
      <c r="DTT836" s="203"/>
      <c r="DTU836" s="203"/>
      <c r="DTV836" s="203"/>
      <c r="DTW836" s="203"/>
      <c r="DTX836" s="203"/>
      <c r="DTY836" s="203"/>
      <c r="DTZ836" s="203"/>
      <c r="DUA836" s="203"/>
      <c r="DUB836" s="203"/>
      <c r="DUC836" s="203"/>
      <c r="DUD836" s="203"/>
      <c r="DUE836" s="203"/>
      <c r="DUF836" s="203"/>
      <c r="DUG836" s="203"/>
      <c r="DUH836" s="203"/>
      <c r="DUI836" s="203"/>
      <c r="DUJ836" s="203"/>
      <c r="DUK836" s="203"/>
      <c r="DUL836" s="203"/>
      <c r="DUM836" s="203"/>
      <c r="DUN836" s="203"/>
      <c r="DUO836" s="203"/>
      <c r="DUP836" s="203"/>
      <c r="DUQ836" s="203"/>
      <c r="DUR836" s="203"/>
      <c r="DUS836" s="203"/>
      <c r="DUT836" s="203"/>
      <c r="DUU836" s="203"/>
      <c r="DUV836" s="203"/>
      <c r="DUW836" s="203"/>
      <c r="DUX836" s="203"/>
      <c r="DUY836" s="203"/>
      <c r="DUZ836" s="203"/>
      <c r="DVA836" s="203"/>
      <c r="DVB836" s="203"/>
      <c r="DVC836" s="203"/>
      <c r="DVD836" s="203"/>
      <c r="DVE836" s="203"/>
      <c r="DVF836" s="203"/>
      <c r="DVG836" s="203"/>
      <c r="DVH836" s="203"/>
      <c r="DVI836" s="203"/>
      <c r="DVJ836" s="203"/>
      <c r="DVK836" s="203"/>
      <c r="DVL836" s="203"/>
      <c r="DVM836" s="203"/>
      <c r="DVN836" s="203"/>
      <c r="DVO836" s="203"/>
      <c r="DVP836" s="203"/>
      <c r="DVQ836" s="203"/>
      <c r="DVR836" s="203"/>
      <c r="DVS836" s="203"/>
      <c r="DVT836" s="203"/>
      <c r="DVU836" s="203"/>
      <c r="DVV836" s="203"/>
      <c r="DVW836" s="203"/>
      <c r="DVX836" s="203"/>
      <c r="DVY836" s="203"/>
      <c r="DVZ836" s="203"/>
      <c r="DWA836" s="203"/>
      <c r="DWB836" s="203"/>
      <c r="DWC836" s="203"/>
      <c r="DWD836" s="203"/>
      <c r="DWE836" s="203"/>
      <c r="DWF836" s="203"/>
      <c r="DWG836" s="203"/>
      <c r="DWH836" s="203"/>
      <c r="DWI836" s="203"/>
      <c r="DWJ836" s="203"/>
      <c r="DWK836" s="203"/>
      <c r="DWL836" s="203"/>
      <c r="DWM836" s="203"/>
      <c r="DWN836" s="203"/>
      <c r="DWO836" s="203"/>
      <c r="DWP836" s="203"/>
      <c r="DWQ836" s="203"/>
      <c r="DWR836" s="203"/>
      <c r="DWS836" s="203"/>
      <c r="DWT836" s="203"/>
      <c r="DWU836" s="203"/>
      <c r="DWV836" s="203"/>
      <c r="DWW836" s="203"/>
      <c r="DWX836" s="203"/>
      <c r="DWY836" s="203"/>
      <c r="DWZ836" s="203"/>
      <c r="DXA836" s="203"/>
      <c r="DXB836" s="203"/>
      <c r="DXC836" s="203"/>
      <c r="DXD836" s="203"/>
      <c r="DXE836" s="203"/>
      <c r="DXF836" s="203"/>
      <c r="DXG836" s="203"/>
      <c r="DXH836" s="203"/>
      <c r="DXI836" s="203"/>
      <c r="DXJ836" s="203"/>
      <c r="DXK836" s="203"/>
      <c r="DXL836" s="203"/>
      <c r="DXM836" s="203"/>
      <c r="DXN836" s="203"/>
      <c r="DXO836" s="203"/>
      <c r="DXP836" s="203"/>
      <c r="DXQ836" s="203"/>
      <c r="DXR836" s="203"/>
      <c r="DXS836" s="203"/>
      <c r="DXT836" s="203"/>
      <c r="DXU836" s="203"/>
      <c r="DXV836" s="203"/>
      <c r="DXW836" s="203"/>
      <c r="DXX836" s="203"/>
      <c r="DXY836" s="203"/>
      <c r="DXZ836" s="203"/>
      <c r="DYA836" s="203"/>
      <c r="DYB836" s="203"/>
      <c r="DYC836" s="203"/>
      <c r="DYD836" s="203"/>
      <c r="DYE836" s="203"/>
      <c r="DYF836" s="203"/>
      <c r="DYG836" s="203"/>
      <c r="DYH836" s="203"/>
      <c r="DYI836" s="203"/>
      <c r="DYJ836" s="203"/>
      <c r="DYK836" s="203"/>
      <c r="DYL836" s="203"/>
      <c r="DYM836" s="203"/>
      <c r="DYN836" s="203"/>
      <c r="DYO836" s="203"/>
      <c r="DYP836" s="203"/>
      <c r="DYQ836" s="203"/>
      <c r="DYR836" s="203"/>
      <c r="DYS836" s="203"/>
      <c r="DYT836" s="203"/>
      <c r="DYU836" s="203"/>
      <c r="DYV836" s="203"/>
      <c r="DYW836" s="203"/>
      <c r="DYX836" s="203"/>
      <c r="DYY836" s="203"/>
      <c r="DYZ836" s="203"/>
      <c r="DZA836" s="203"/>
      <c r="DZB836" s="203"/>
      <c r="DZC836" s="203"/>
      <c r="DZD836" s="203"/>
      <c r="DZE836" s="203"/>
      <c r="DZF836" s="203"/>
      <c r="DZG836" s="203"/>
      <c r="DZH836" s="203"/>
      <c r="DZI836" s="203"/>
      <c r="DZJ836" s="203"/>
      <c r="DZK836" s="203"/>
      <c r="DZL836" s="203"/>
      <c r="DZM836" s="203"/>
      <c r="DZN836" s="203"/>
      <c r="DZO836" s="203"/>
      <c r="DZP836" s="203"/>
      <c r="DZQ836" s="203"/>
      <c r="DZR836" s="203"/>
      <c r="DZS836" s="203"/>
      <c r="DZT836" s="203"/>
      <c r="DZU836" s="203"/>
      <c r="DZV836" s="203"/>
      <c r="DZW836" s="203"/>
      <c r="DZX836" s="203"/>
      <c r="DZY836" s="203"/>
      <c r="DZZ836" s="203"/>
      <c r="EAA836" s="203"/>
      <c r="EAB836" s="203"/>
      <c r="EAC836" s="203"/>
      <c r="EAD836" s="203"/>
      <c r="EAE836" s="203"/>
      <c r="EAF836" s="203"/>
      <c r="EAG836" s="203"/>
      <c r="EAH836" s="203"/>
      <c r="EAI836" s="203"/>
      <c r="EAJ836" s="203"/>
      <c r="EAK836" s="203"/>
      <c r="EAL836" s="203"/>
      <c r="EAM836" s="203"/>
      <c r="EAN836" s="203"/>
      <c r="EAO836" s="203"/>
      <c r="EAP836" s="203"/>
      <c r="EAQ836" s="203"/>
      <c r="EAR836" s="203"/>
      <c r="EAS836" s="203"/>
      <c r="EAT836" s="203"/>
      <c r="EAU836" s="203"/>
      <c r="EAV836" s="203"/>
      <c r="EAW836" s="203"/>
      <c r="EAX836" s="203"/>
      <c r="EAY836" s="203"/>
      <c r="EAZ836" s="203"/>
      <c r="EBA836" s="203"/>
      <c r="EBB836" s="203"/>
      <c r="EBC836" s="203"/>
      <c r="EBD836" s="203"/>
      <c r="EBE836" s="203"/>
      <c r="EBF836" s="203"/>
      <c r="EBG836" s="203"/>
      <c r="EBH836" s="203"/>
      <c r="EBI836" s="203"/>
      <c r="EBJ836" s="203"/>
      <c r="EBK836" s="203"/>
      <c r="EBL836" s="203"/>
      <c r="EBM836" s="203"/>
      <c r="EBN836" s="203"/>
      <c r="EBO836" s="203"/>
      <c r="EBP836" s="203"/>
      <c r="EBQ836" s="203"/>
      <c r="EBR836" s="203"/>
      <c r="EBS836" s="203"/>
      <c r="EBT836" s="203"/>
      <c r="EBU836" s="203"/>
      <c r="EBV836" s="203"/>
      <c r="EBW836" s="203"/>
      <c r="EBX836" s="203"/>
      <c r="EBY836" s="203"/>
      <c r="EBZ836" s="203"/>
      <c r="ECA836" s="203"/>
      <c r="ECB836" s="203"/>
      <c r="ECC836" s="203"/>
      <c r="ECD836" s="203"/>
      <c r="ECE836" s="203"/>
      <c r="ECF836" s="203"/>
      <c r="ECG836" s="203"/>
      <c r="ECH836" s="203"/>
      <c r="ECI836" s="203"/>
      <c r="ECJ836" s="203"/>
      <c r="ECK836" s="203"/>
      <c r="ECL836" s="203"/>
      <c r="ECM836" s="203"/>
      <c r="ECN836" s="203"/>
      <c r="ECO836" s="203"/>
      <c r="ECP836" s="203"/>
      <c r="ECQ836" s="203"/>
      <c r="ECR836" s="203"/>
      <c r="ECS836" s="203"/>
      <c r="ECT836" s="203"/>
      <c r="ECU836" s="203"/>
      <c r="ECV836" s="203"/>
      <c r="ECW836" s="203"/>
      <c r="ECX836" s="203"/>
      <c r="ECY836" s="203"/>
      <c r="ECZ836" s="203"/>
      <c r="EDA836" s="203"/>
      <c r="EDB836" s="203"/>
      <c r="EDC836" s="203"/>
      <c r="EDD836" s="203"/>
      <c r="EDE836" s="203"/>
      <c r="EDF836" s="203"/>
      <c r="EDG836" s="203"/>
      <c r="EDH836" s="203"/>
      <c r="EDI836" s="203"/>
      <c r="EDJ836" s="203"/>
      <c r="EDK836" s="203"/>
      <c r="EDL836" s="203"/>
      <c r="EDM836" s="203"/>
      <c r="EDN836" s="203"/>
      <c r="EDO836" s="203"/>
      <c r="EDP836" s="203"/>
      <c r="EDQ836" s="203"/>
      <c r="EDR836" s="203"/>
      <c r="EDS836" s="203"/>
      <c r="EDT836" s="203"/>
      <c r="EDU836" s="203"/>
      <c r="EDV836" s="203"/>
      <c r="EDW836" s="203"/>
      <c r="EDX836" s="203"/>
      <c r="EDY836" s="203"/>
      <c r="EDZ836" s="203"/>
      <c r="EEA836" s="203"/>
      <c r="EEB836" s="203"/>
      <c r="EEC836" s="203"/>
      <c r="EED836" s="203"/>
      <c r="EEE836" s="203"/>
      <c r="EEF836" s="203"/>
      <c r="EEG836" s="203"/>
      <c r="EEH836" s="203"/>
      <c r="EEI836" s="203"/>
      <c r="EEJ836" s="203"/>
      <c r="EEK836" s="203"/>
      <c r="EEL836" s="203"/>
      <c r="EEM836" s="203"/>
      <c r="EEN836" s="203"/>
      <c r="EEO836" s="203"/>
      <c r="EEP836" s="203"/>
      <c r="EEQ836" s="203"/>
      <c r="EER836" s="203"/>
      <c r="EES836" s="203"/>
      <c r="EET836" s="203"/>
      <c r="EEU836" s="203"/>
      <c r="EEV836" s="203"/>
      <c r="EEW836" s="203"/>
      <c r="EEX836" s="203"/>
      <c r="EEY836" s="203"/>
      <c r="EEZ836" s="203"/>
      <c r="EFA836" s="203"/>
      <c r="EFB836" s="203"/>
      <c r="EFC836" s="203"/>
      <c r="EFD836" s="203"/>
      <c r="EFE836" s="203"/>
      <c r="EFF836" s="203"/>
      <c r="EFG836" s="203"/>
      <c r="EFH836" s="203"/>
      <c r="EFI836" s="203"/>
      <c r="EFJ836" s="203"/>
      <c r="EFK836" s="203"/>
      <c r="EFL836" s="203"/>
      <c r="EFM836" s="203"/>
      <c r="EFN836" s="203"/>
      <c r="EFO836" s="203"/>
      <c r="EFP836" s="203"/>
      <c r="EFQ836" s="203"/>
      <c r="EFR836" s="203"/>
      <c r="EFS836" s="203"/>
      <c r="EFT836" s="203"/>
      <c r="EFU836" s="203"/>
      <c r="EFV836" s="203"/>
      <c r="EFW836" s="203"/>
      <c r="EFX836" s="203"/>
      <c r="EFY836" s="203"/>
      <c r="EFZ836" s="203"/>
      <c r="EGA836" s="203"/>
      <c r="EGB836" s="203"/>
      <c r="EGC836" s="203"/>
      <c r="EGD836" s="203"/>
      <c r="EGE836" s="203"/>
      <c r="EGF836" s="203"/>
      <c r="EGG836" s="203"/>
      <c r="EGH836" s="203"/>
      <c r="EGI836" s="203"/>
      <c r="EGJ836" s="203"/>
      <c r="EGK836" s="203"/>
      <c r="EGL836" s="203"/>
      <c r="EGM836" s="203"/>
      <c r="EGN836" s="203"/>
      <c r="EGO836" s="203"/>
      <c r="EGP836" s="203"/>
      <c r="EGQ836" s="203"/>
      <c r="EGR836" s="203"/>
      <c r="EGS836" s="203"/>
      <c r="EGT836" s="203"/>
      <c r="EGU836" s="203"/>
      <c r="EGV836" s="203"/>
      <c r="EGW836" s="203"/>
      <c r="EGX836" s="203"/>
      <c r="EGY836" s="203"/>
      <c r="EGZ836" s="203"/>
      <c r="EHA836" s="203"/>
      <c r="EHB836" s="203"/>
      <c r="EHC836" s="203"/>
      <c r="EHD836" s="203"/>
      <c r="EHE836" s="203"/>
      <c r="EHF836" s="203"/>
      <c r="EHG836" s="203"/>
      <c r="EHH836" s="203"/>
      <c r="EHI836" s="203"/>
      <c r="EHJ836" s="203"/>
      <c r="EHK836" s="203"/>
      <c r="EHL836" s="203"/>
      <c r="EHM836" s="203"/>
      <c r="EHN836" s="203"/>
      <c r="EHO836" s="203"/>
      <c r="EHP836" s="203"/>
      <c r="EHQ836" s="203"/>
      <c r="EHR836" s="203"/>
      <c r="EHS836" s="203"/>
      <c r="EHT836" s="203"/>
      <c r="EHU836" s="203"/>
      <c r="EHV836" s="203"/>
      <c r="EHW836" s="203"/>
      <c r="EHX836" s="203"/>
      <c r="EHY836" s="203"/>
      <c r="EHZ836" s="203"/>
      <c r="EIA836" s="203"/>
      <c r="EIB836" s="203"/>
      <c r="EIC836" s="203"/>
      <c r="EID836" s="203"/>
      <c r="EIE836" s="203"/>
      <c r="EIF836" s="203"/>
      <c r="EIG836" s="203"/>
      <c r="EIH836" s="203"/>
      <c r="EII836" s="203"/>
      <c r="EIJ836" s="203"/>
      <c r="EIK836" s="203"/>
      <c r="EIL836" s="203"/>
      <c r="EIM836" s="203"/>
      <c r="EIN836" s="203"/>
      <c r="EIO836" s="203"/>
      <c r="EIP836" s="203"/>
      <c r="EIQ836" s="203"/>
      <c r="EIR836" s="203"/>
      <c r="EIS836" s="203"/>
      <c r="EIT836" s="203"/>
      <c r="EIU836" s="203"/>
      <c r="EIV836" s="203"/>
      <c r="EIW836" s="203"/>
      <c r="EIX836" s="203"/>
      <c r="EIY836" s="203"/>
      <c r="EIZ836" s="203"/>
      <c r="EJA836" s="203"/>
      <c r="EJB836" s="203"/>
      <c r="EJC836" s="203"/>
      <c r="EJD836" s="203"/>
      <c r="EJE836" s="203"/>
      <c r="EJF836" s="203"/>
      <c r="EJG836" s="203"/>
      <c r="EJH836" s="203"/>
      <c r="EJI836" s="203"/>
      <c r="EJJ836" s="203"/>
      <c r="EJK836" s="203"/>
      <c r="EJL836" s="203"/>
      <c r="EJM836" s="203"/>
      <c r="EJN836" s="203"/>
      <c r="EJO836" s="203"/>
      <c r="EJP836" s="203"/>
      <c r="EJQ836" s="203"/>
      <c r="EJR836" s="203"/>
      <c r="EJS836" s="203"/>
      <c r="EJT836" s="203"/>
      <c r="EJU836" s="203"/>
      <c r="EJV836" s="203"/>
      <c r="EJW836" s="203"/>
      <c r="EJX836" s="203"/>
      <c r="EJY836" s="203"/>
      <c r="EJZ836" s="203"/>
      <c r="EKA836" s="203"/>
      <c r="EKB836" s="203"/>
      <c r="EKC836" s="203"/>
      <c r="EKD836" s="203"/>
      <c r="EKE836" s="203"/>
      <c r="EKF836" s="203"/>
      <c r="EKG836" s="203"/>
      <c r="EKH836" s="203"/>
      <c r="EKI836" s="203"/>
      <c r="EKJ836" s="203"/>
      <c r="EKK836" s="203"/>
      <c r="EKL836" s="203"/>
      <c r="EKM836" s="203"/>
      <c r="EKN836" s="203"/>
      <c r="EKO836" s="203"/>
      <c r="EKP836" s="203"/>
      <c r="EKQ836" s="203"/>
      <c r="EKR836" s="203"/>
      <c r="EKS836" s="203"/>
      <c r="EKT836" s="203"/>
      <c r="EKU836" s="203"/>
      <c r="EKV836" s="203"/>
      <c r="EKW836" s="203"/>
      <c r="EKX836" s="203"/>
      <c r="EKY836" s="203"/>
      <c r="EKZ836" s="203"/>
      <c r="ELA836" s="203"/>
      <c r="ELB836" s="203"/>
      <c r="ELC836" s="203"/>
      <c r="ELD836" s="203"/>
      <c r="ELE836" s="203"/>
      <c r="ELF836" s="203"/>
      <c r="ELG836" s="203"/>
      <c r="ELH836" s="203"/>
      <c r="ELI836" s="203"/>
      <c r="ELJ836" s="203"/>
      <c r="ELK836" s="203"/>
      <c r="ELL836" s="203"/>
      <c r="ELM836" s="203"/>
      <c r="ELN836" s="203"/>
      <c r="ELO836" s="203"/>
      <c r="ELP836" s="203"/>
      <c r="ELQ836" s="203"/>
      <c r="ELR836" s="203"/>
      <c r="ELS836" s="203"/>
      <c r="ELT836" s="203"/>
      <c r="ELU836" s="203"/>
      <c r="ELV836" s="203"/>
      <c r="ELW836" s="203"/>
      <c r="ELX836" s="203"/>
      <c r="ELY836" s="203"/>
      <c r="ELZ836" s="203"/>
      <c r="EMA836" s="203"/>
      <c r="EMB836" s="203"/>
      <c r="EMC836" s="203"/>
      <c r="EMD836" s="203"/>
      <c r="EME836" s="203"/>
      <c r="EMF836" s="203"/>
      <c r="EMG836" s="203"/>
      <c r="EMH836" s="203"/>
      <c r="EMI836" s="203"/>
      <c r="EMJ836" s="203"/>
      <c r="EMK836" s="203"/>
      <c r="EML836" s="203"/>
      <c r="EMM836" s="203"/>
      <c r="EMN836" s="203"/>
      <c r="EMO836" s="203"/>
      <c r="EMP836" s="203"/>
      <c r="EMQ836" s="203"/>
      <c r="EMR836" s="203"/>
      <c r="EMS836" s="203"/>
      <c r="EMT836" s="203"/>
      <c r="EMU836" s="203"/>
      <c r="EMV836" s="203"/>
      <c r="EMW836" s="203"/>
      <c r="EMX836" s="203"/>
      <c r="EMY836" s="203"/>
      <c r="EMZ836" s="203"/>
      <c r="ENA836" s="203"/>
      <c r="ENB836" s="203"/>
      <c r="ENC836" s="203"/>
      <c r="END836" s="203"/>
      <c r="ENE836" s="203"/>
      <c r="ENF836" s="203"/>
      <c r="ENG836" s="203"/>
      <c r="ENH836" s="203"/>
      <c r="ENI836" s="203"/>
      <c r="ENJ836" s="203"/>
      <c r="ENK836" s="203"/>
      <c r="ENL836" s="203"/>
      <c r="ENM836" s="203"/>
      <c r="ENN836" s="203"/>
      <c r="ENO836" s="203"/>
      <c r="ENP836" s="203"/>
      <c r="ENQ836" s="203"/>
      <c r="ENR836" s="203"/>
      <c r="ENS836" s="203"/>
      <c r="ENT836" s="203"/>
      <c r="ENU836" s="203"/>
      <c r="ENV836" s="203"/>
      <c r="ENW836" s="203"/>
      <c r="ENX836" s="203"/>
      <c r="ENY836" s="203"/>
      <c r="ENZ836" s="203"/>
      <c r="EOA836" s="203"/>
      <c r="EOB836" s="203"/>
      <c r="EOC836" s="203"/>
      <c r="EOD836" s="203"/>
      <c r="EOE836" s="203"/>
      <c r="EOF836" s="203"/>
      <c r="EOG836" s="203"/>
      <c r="EOH836" s="203"/>
      <c r="EOI836" s="203"/>
      <c r="EOJ836" s="203"/>
      <c r="EOK836" s="203"/>
      <c r="EOL836" s="203"/>
      <c r="EOM836" s="203"/>
      <c r="EON836" s="203"/>
      <c r="EOO836" s="203"/>
      <c r="EOP836" s="203"/>
      <c r="EOQ836" s="203"/>
      <c r="EOR836" s="203"/>
      <c r="EOS836" s="203"/>
      <c r="EOT836" s="203"/>
      <c r="EOU836" s="203"/>
      <c r="EOV836" s="203"/>
      <c r="EOW836" s="203"/>
      <c r="EOX836" s="203"/>
      <c r="EOY836" s="203"/>
      <c r="EOZ836" s="203"/>
      <c r="EPA836" s="203"/>
      <c r="EPB836" s="203"/>
      <c r="EPC836" s="203"/>
      <c r="EPD836" s="203"/>
      <c r="EPE836" s="203"/>
      <c r="EPF836" s="203"/>
      <c r="EPG836" s="203"/>
      <c r="EPH836" s="203"/>
      <c r="EPI836" s="203"/>
      <c r="EPJ836" s="203"/>
      <c r="EPK836" s="203"/>
      <c r="EPL836" s="203"/>
      <c r="EPM836" s="203"/>
      <c r="EPN836" s="203"/>
      <c r="EPO836" s="203"/>
      <c r="EPP836" s="203"/>
      <c r="EPQ836" s="203"/>
      <c r="EPR836" s="203"/>
      <c r="EPS836" s="203"/>
      <c r="EPT836" s="203"/>
      <c r="EPU836" s="203"/>
      <c r="EPV836" s="203"/>
      <c r="EPW836" s="203"/>
      <c r="EPX836" s="203"/>
      <c r="EPY836" s="203"/>
      <c r="EPZ836" s="203"/>
      <c r="EQA836" s="203"/>
      <c r="EQB836" s="203"/>
      <c r="EQC836" s="203"/>
      <c r="EQD836" s="203"/>
      <c r="EQE836" s="203"/>
      <c r="EQF836" s="203"/>
      <c r="EQG836" s="203"/>
      <c r="EQH836" s="203"/>
      <c r="EQI836" s="203"/>
      <c r="EQJ836" s="203"/>
      <c r="EQK836" s="203"/>
      <c r="EQL836" s="203"/>
      <c r="EQM836" s="203"/>
      <c r="EQN836" s="203"/>
      <c r="EQO836" s="203"/>
      <c r="EQP836" s="203"/>
      <c r="EQQ836" s="203"/>
      <c r="EQR836" s="203"/>
      <c r="EQS836" s="203"/>
      <c r="EQT836" s="203"/>
      <c r="EQU836" s="203"/>
      <c r="EQV836" s="203"/>
      <c r="EQW836" s="203"/>
      <c r="EQX836" s="203"/>
      <c r="EQY836" s="203"/>
      <c r="EQZ836" s="203"/>
      <c r="ERA836" s="203"/>
      <c r="ERB836" s="203"/>
      <c r="ERC836" s="203"/>
      <c r="ERD836" s="203"/>
      <c r="ERE836" s="203"/>
      <c r="ERF836" s="203"/>
      <c r="ERG836" s="203"/>
      <c r="ERH836" s="203"/>
      <c r="ERI836" s="203"/>
      <c r="ERJ836" s="203"/>
      <c r="ERK836" s="203"/>
      <c r="ERL836" s="203"/>
      <c r="ERM836" s="203"/>
      <c r="ERN836" s="203"/>
      <c r="ERO836" s="203"/>
      <c r="ERP836" s="203"/>
      <c r="ERQ836" s="203"/>
      <c r="ERR836" s="203"/>
      <c r="ERS836" s="203"/>
      <c r="ERT836" s="203"/>
      <c r="ERU836" s="203"/>
      <c r="ERV836" s="203"/>
      <c r="ERW836" s="203"/>
      <c r="ERX836" s="203"/>
      <c r="ERY836" s="203"/>
      <c r="ERZ836" s="203"/>
      <c r="ESA836" s="203"/>
      <c r="ESB836" s="203"/>
      <c r="ESC836" s="203"/>
      <c r="ESD836" s="203"/>
      <c r="ESE836" s="203"/>
      <c r="ESF836" s="203"/>
      <c r="ESG836" s="203"/>
      <c r="ESH836" s="203"/>
      <c r="ESI836" s="203"/>
      <c r="ESJ836" s="203"/>
      <c r="ESK836" s="203"/>
      <c r="ESL836" s="203"/>
      <c r="ESM836" s="203"/>
      <c r="ESN836" s="203"/>
      <c r="ESO836" s="203"/>
      <c r="ESP836" s="203"/>
      <c r="ESQ836" s="203"/>
      <c r="ESR836" s="203"/>
      <c r="ESS836" s="203"/>
      <c r="EST836" s="203"/>
      <c r="ESU836" s="203"/>
      <c r="ESV836" s="203"/>
      <c r="ESW836" s="203"/>
      <c r="ESX836" s="203"/>
      <c r="ESY836" s="203"/>
      <c r="ESZ836" s="203"/>
      <c r="ETA836" s="203"/>
      <c r="ETB836" s="203"/>
      <c r="ETC836" s="203"/>
      <c r="ETD836" s="203"/>
      <c r="ETE836" s="203"/>
      <c r="ETF836" s="203"/>
      <c r="ETG836" s="203"/>
      <c r="ETH836" s="203"/>
      <c r="ETI836" s="203"/>
      <c r="ETJ836" s="203"/>
      <c r="ETK836" s="203"/>
      <c r="ETL836" s="203"/>
      <c r="ETM836" s="203"/>
      <c r="ETN836" s="203"/>
      <c r="ETO836" s="203"/>
      <c r="ETP836" s="203"/>
      <c r="ETQ836" s="203"/>
      <c r="ETR836" s="203"/>
      <c r="ETS836" s="203"/>
      <c r="ETT836" s="203"/>
      <c r="ETU836" s="203"/>
      <c r="ETV836" s="203"/>
      <c r="ETW836" s="203"/>
      <c r="ETX836" s="203"/>
      <c r="ETY836" s="203"/>
      <c r="ETZ836" s="203"/>
      <c r="EUA836" s="203"/>
      <c r="EUB836" s="203"/>
      <c r="EUC836" s="203"/>
      <c r="EUD836" s="203"/>
      <c r="EUE836" s="203"/>
      <c r="EUF836" s="203"/>
      <c r="EUG836" s="203"/>
      <c r="EUH836" s="203"/>
      <c r="EUI836" s="203"/>
      <c r="EUJ836" s="203"/>
      <c r="EUK836" s="203"/>
      <c r="EUL836" s="203"/>
      <c r="EUM836" s="203"/>
      <c r="EUN836" s="203"/>
      <c r="EUO836" s="203"/>
      <c r="EUP836" s="203"/>
      <c r="EUQ836" s="203"/>
      <c r="EUR836" s="203"/>
      <c r="EUS836" s="203"/>
      <c r="EUT836" s="203"/>
      <c r="EUU836" s="203"/>
      <c r="EUV836" s="203"/>
      <c r="EUW836" s="203"/>
      <c r="EUX836" s="203"/>
      <c r="EUY836" s="203"/>
      <c r="EUZ836" s="203"/>
      <c r="EVA836" s="203"/>
      <c r="EVB836" s="203"/>
      <c r="EVC836" s="203"/>
      <c r="EVD836" s="203"/>
      <c r="EVE836" s="203"/>
      <c r="EVF836" s="203"/>
      <c r="EVG836" s="203"/>
      <c r="EVH836" s="203"/>
      <c r="EVI836" s="203"/>
      <c r="EVJ836" s="203"/>
      <c r="EVK836" s="203"/>
      <c r="EVL836" s="203"/>
      <c r="EVM836" s="203"/>
      <c r="EVN836" s="203"/>
      <c r="EVO836" s="203"/>
      <c r="EVP836" s="203"/>
      <c r="EVQ836" s="203"/>
      <c r="EVR836" s="203"/>
      <c r="EVS836" s="203"/>
      <c r="EVT836" s="203"/>
      <c r="EVU836" s="203"/>
      <c r="EVV836" s="203"/>
      <c r="EVW836" s="203"/>
      <c r="EVX836" s="203"/>
      <c r="EVY836" s="203"/>
      <c r="EVZ836" s="203"/>
      <c r="EWA836" s="203"/>
      <c r="EWB836" s="203"/>
      <c r="EWC836" s="203"/>
      <c r="EWD836" s="203"/>
      <c r="EWE836" s="203"/>
      <c r="EWF836" s="203"/>
      <c r="EWG836" s="203"/>
      <c r="EWH836" s="203"/>
      <c r="EWI836" s="203"/>
      <c r="EWJ836" s="203"/>
      <c r="EWK836" s="203"/>
      <c r="EWL836" s="203"/>
      <c r="EWM836" s="203"/>
      <c r="EWN836" s="203"/>
      <c r="EWO836" s="203"/>
      <c r="EWP836" s="203"/>
      <c r="EWQ836" s="203"/>
      <c r="EWR836" s="203"/>
      <c r="EWS836" s="203"/>
      <c r="EWT836" s="203"/>
      <c r="EWU836" s="203"/>
      <c r="EWV836" s="203"/>
      <c r="EWW836" s="203"/>
      <c r="EWX836" s="203"/>
      <c r="EWY836" s="203"/>
      <c r="EWZ836" s="203"/>
      <c r="EXA836" s="203"/>
      <c r="EXB836" s="203"/>
      <c r="EXC836" s="203"/>
      <c r="EXD836" s="203"/>
      <c r="EXE836" s="203"/>
      <c r="EXF836" s="203"/>
      <c r="EXG836" s="203"/>
      <c r="EXH836" s="203"/>
      <c r="EXI836" s="203"/>
      <c r="EXJ836" s="203"/>
      <c r="EXK836" s="203"/>
      <c r="EXL836" s="203"/>
      <c r="EXM836" s="203"/>
      <c r="EXN836" s="203"/>
      <c r="EXO836" s="203"/>
      <c r="EXP836" s="203"/>
      <c r="EXQ836" s="203"/>
      <c r="EXR836" s="203"/>
      <c r="EXS836" s="203"/>
      <c r="EXT836" s="203"/>
      <c r="EXU836" s="203"/>
      <c r="EXV836" s="203"/>
      <c r="EXW836" s="203"/>
      <c r="EXX836" s="203"/>
      <c r="EXY836" s="203"/>
      <c r="EXZ836" s="203"/>
      <c r="EYA836" s="203"/>
      <c r="EYB836" s="203"/>
      <c r="EYC836" s="203"/>
      <c r="EYD836" s="203"/>
      <c r="EYE836" s="203"/>
      <c r="EYF836" s="203"/>
      <c r="EYG836" s="203"/>
      <c r="EYH836" s="203"/>
      <c r="EYI836" s="203"/>
      <c r="EYJ836" s="203"/>
      <c r="EYK836" s="203"/>
      <c r="EYL836" s="203"/>
      <c r="EYM836" s="203"/>
      <c r="EYN836" s="203"/>
      <c r="EYO836" s="203"/>
      <c r="EYP836" s="203"/>
      <c r="EYQ836" s="203"/>
      <c r="EYR836" s="203"/>
      <c r="EYS836" s="203"/>
      <c r="EYT836" s="203"/>
      <c r="EYU836" s="203"/>
      <c r="EYV836" s="203"/>
      <c r="EYW836" s="203"/>
      <c r="EYX836" s="203"/>
      <c r="EYY836" s="203"/>
      <c r="EYZ836" s="203"/>
      <c r="EZA836" s="203"/>
      <c r="EZB836" s="203"/>
      <c r="EZC836" s="203"/>
      <c r="EZD836" s="203"/>
      <c r="EZE836" s="203"/>
      <c r="EZF836" s="203"/>
      <c r="EZG836" s="203"/>
      <c r="EZH836" s="203"/>
      <c r="EZI836" s="203"/>
      <c r="EZJ836" s="203"/>
      <c r="EZK836" s="203"/>
      <c r="EZL836" s="203"/>
      <c r="EZM836" s="203"/>
      <c r="EZN836" s="203"/>
      <c r="EZO836" s="203"/>
      <c r="EZP836" s="203"/>
      <c r="EZQ836" s="203"/>
      <c r="EZR836" s="203"/>
      <c r="EZS836" s="203"/>
      <c r="EZT836" s="203"/>
      <c r="EZU836" s="203"/>
      <c r="EZV836" s="203"/>
      <c r="EZW836" s="203"/>
      <c r="EZX836" s="203"/>
      <c r="EZY836" s="203"/>
      <c r="EZZ836" s="203"/>
      <c r="FAA836" s="203"/>
      <c r="FAB836" s="203"/>
      <c r="FAC836" s="203"/>
      <c r="FAD836" s="203"/>
      <c r="FAE836" s="203"/>
      <c r="FAF836" s="203"/>
      <c r="FAG836" s="203"/>
      <c r="FAH836" s="203"/>
      <c r="FAI836" s="203"/>
      <c r="FAJ836" s="203"/>
      <c r="FAK836" s="203"/>
      <c r="FAL836" s="203"/>
      <c r="FAM836" s="203"/>
      <c r="FAN836" s="203"/>
      <c r="FAO836" s="203"/>
      <c r="FAP836" s="203"/>
      <c r="FAQ836" s="203"/>
      <c r="FAR836" s="203"/>
      <c r="FAS836" s="203"/>
      <c r="FAT836" s="203"/>
      <c r="FAU836" s="203"/>
      <c r="FAV836" s="203"/>
      <c r="FAW836" s="203"/>
      <c r="FAX836" s="203"/>
      <c r="FAY836" s="203"/>
      <c r="FAZ836" s="203"/>
      <c r="FBA836" s="203"/>
      <c r="FBB836" s="203"/>
      <c r="FBC836" s="203"/>
      <c r="FBD836" s="203"/>
      <c r="FBE836" s="203"/>
      <c r="FBF836" s="203"/>
      <c r="FBG836" s="203"/>
      <c r="FBH836" s="203"/>
      <c r="FBI836" s="203"/>
      <c r="FBJ836" s="203"/>
      <c r="FBK836" s="203"/>
      <c r="FBL836" s="203"/>
      <c r="FBM836" s="203"/>
      <c r="FBN836" s="203"/>
      <c r="FBO836" s="203"/>
      <c r="FBP836" s="203"/>
      <c r="FBQ836" s="203"/>
      <c r="FBR836" s="203"/>
      <c r="FBS836" s="203"/>
      <c r="FBT836" s="203"/>
      <c r="FBU836" s="203"/>
      <c r="FBV836" s="203"/>
      <c r="FBW836" s="203"/>
      <c r="FBX836" s="203"/>
      <c r="FBY836" s="203"/>
      <c r="FBZ836" s="203"/>
      <c r="FCA836" s="203"/>
      <c r="FCB836" s="203"/>
      <c r="FCC836" s="203"/>
      <c r="FCD836" s="203"/>
      <c r="FCE836" s="203"/>
      <c r="FCF836" s="203"/>
      <c r="FCG836" s="203"/>
      <c r="FCH836" s="203"/>
      <c r="FCI836" s="203"/>
      <c r="FCJ836" s="203"/>
      <c r="FCK836" s="203"/>
      <c r="FCL836" s="203"/>
      <c r="FCM836" s="203"/>
      <c r="FCN836" s="203"/>
      <c r="FCO836" s="203"/>
      <c r="FCP836" s="203"/>
      <c r="FCQ836" s="203"/>
      <c r="FCR836" s="203"/>
      <c r="FCS836" s="203"/>
      <c r="FCT836" s="203"/>
      <c r="FCU836" s="203"/>
      <c r="FCV836" s="203"/>
      <c r="FCW836" s="203"/>
      <c r="FCX836" s="203"/>
      <c r="FCY836" s="203"/>
      <c r="FCZ836" s="203"/>
      <c r="FDA836" s="203"/>
      <c r="FDB836" s="203"/>
      <c r="FDC836" s="203"/>
      <c r="FDD836" s="203"/>
      <c r="FDE836" s="203"/>
      <c r="FDF836" s="203"/>
      <c r="FDG836" s="203"/>
      <c r="FDH836" s="203"/>
      <c r="FDI836" s="203"/>
      <c r="FDJ836" s="203"/>
      <c r="FDK836" s="203"/>
      <c r="FDL836" s="203"/>
      <c r="FDM836" s="203"/>
      <c r="FDN836" s="203"/>
      <c r="FDO836" s="203"/>
      <c r="FDP836" s="203"/>
      <c r="FDQ836" s="203"/>
      <c r="FDR836" s="203"/>
      <c r="FDS836" s="203"/>
      <c r="FDT836" s="203"/>
      <c r="FDU836" s="203"/>
      <c r="FDV836" s="203"/>
      <c r="FDW836" s="203"/>
      <c r="FDX836" s="203"/>
      <c r="FDY836" s="203"/>
      <c r="FDZ836" s="203"/>
      <c r="FEA836" s="203"/>
      <c r="FEB836" s="203"/>
      <c r="FEC836" s="203"/>
      <c r="FED836" s="203"/>
      <c r="FEE836" s="203"/>
      <c r="FEF836" s="203"/>
      <c r="FEG836" s="203"/>
      <c r="FEH836" s="203"/>
      <c r="FEI836" s="203"/>
      <c r="FEJ836" s="203"/>
      <c r="FEK836" s="203"/>
      <c r="FEL836" s="203"/>
      <c r="FEM836" s="203"/>
      <c r="FEN836" s="203"/>
      <c r="FEO836" s="203"/>
      <c r="FEP836" s="203"/>
      <c r="FEQ836" s="203"/>
      <c r="FER836" s="203"/>
      <c r="FES836" s="203"/>
      <c r="FET836" s="203"/>
      <c r="FEU836" s="203"/>
      <c r="FEV836" s="203"/>
      <c r="FEW836" s="203"/>
      <c r="FEX836" s="203"/>
      <c r="FEY836" s="203"/>
      <c r="FEZ836" s="203"/>
      <c r="FFA836" s="203"/>
      <c r="FFB836" s="203"/>
      <c r="FFC836" s="203"/>
      <c r="FFD836" s="203"/>
      <c r="FFE836" s="203"/>
      <c r="FFF836" s="203"/>
      <c r="FFG836" s="203"/>
      <c r="FFH836" s="203"/>
      <c r="FFI836" s="203"/>
      <c r="FFJ836" s="203"/>
      <c r="FFK836" s="203"/>
      <c r="FFL836" s="203"/>
      <c r="FFM836" s="203"/>
      <c r="FFN836" s="203"/>
      <c r="FFO836" s="203"/>
      <c r="FFP836" s="203"/>
      <c r="FFQ836" s="203"/>
      <c r="FFR836" s="203"/>
      <c r="FFS836" s="203"/>
      <c r="FFT836" s="203"/>
      <c r="FFU836" s="203"/>
      <c r="FFV836" s="203"/>
      <c r="FFW836" s="203"/>
      <c r="FFX836" s="203"/>
      <c r="FFY836" s="203"/>
      <c r="FFZ836" s="203"/>
      <c r="FGA836" s="203"/>
      <c r="FGB836" s="203"/>
      <c r="FGC836" s="203"/>
      <c r="FGD836" s="203"/>
      <c r="FGE836" s="203"/>
      <c r="FGF836" s="203"/>
      <c r="FGG836" s="203"/>
      <c r="FGH836" s="203"/>
      <c r="FGI836" s="203"/>
      <c r="FGJ836" s="203"/>
      <c r="FGK836" s="203"/>
      <c r="FGL836" s="203"/>
      <c r="FGM836" s="203"/>
      <c r="FGN836" s="203"/>
      <c r="FGO836" s="203"/>
      <c r="FGP836" s="203"/>
      <c r="FGQ836" s="203"/>
      <c r="FGR836" s="203"/>
      <c r="FGS836" s="203"/>
      <c r="FGT836" s="203"/>
      <c r="FGU836" s="203"/>
      <c r="FGV836" s="203"/>
      <c r="FGW836" s="203"/>
      <c r="FGX836" s="203"/>
      <c r="FGY836" s="203"/>
      <c r="FGZ836" s="203"/>
      <c r="FHA836" s="203"/>
      <c r="FHB836" s="203"/>
      <c r="FHC836" s="203"/>
      <c r="FHD836" s="203"/>
      <c r="FHE836" s="203"/>
      <c r="FHF836" s="203"/>
      <c r="FHG836" s="203"/>
      <c r="FHH836" s="203"/>
      <c r="FHI836" s="203"/>
      <c r="FHJ836" s="203"/>
      <c r="FHK836" s="203"/>
      <c r="FHL836" s="203"/>
      <c r="FHM836" s="203"/>
      <c r="FHN836" s="203"/>
      <c r="FHO836" s="203"/>
      <c r="FHP836" s="203"/>
      <c r="FHQ836" s="203"/>
      <c r="FHR836" s="203"/>
      <c r="FHS836" s="203"/>
      <c r="FHT836" s="203"/>
      <c r="FHU836" s="203"/>
      <c r="FHV836" s="203"/>
      <c r="FHW836" s="203"/>
      <c r="FHX836" s="203"/>
      <c r="FHY836" s="203"/>
      <c r="FHZ836" s="203"/>
      <c r="FIA836" s="203"/>
      <c r="FIB836" s="203"/>
      <c r="FIC836" s="203"/>
      <c r="FID836" s="203"/>
      <c r="FIE836" s="203"/>
      <c r="FIF836" s="203"/>
      <c r="FIG836" s="203"/>
      <c r="FIH836" s="203"/>
      <c r="FII836" s="203"/>
      <c r="FIJ836" s="203"/>
      <c r="FIK836" s="203"/>
      <c r="FIL836" s="203"/>
      <c r="FIM836" s="203"/>
      <c r="FIN836" s="203"/>
      <c r="FIO836" s="203"/>
      <c r="FIP836" s="203"/>
      <c r="FIQ836" s="203"/>
      <c r="FIR836" s="203"/>
      <c r="FIS836" s="203"/>
      <c r="FIT836" s="203"/>
      <c r="FIU836" s="203"/>
      <c r="FIV836" s="203"/>
      <c r="FIW836" s="203"/>
      <c r="FIX836" s="203"/>
      <c r="FIY836" s="203"/>
      <c r="FIZ836" s="203"/>
      <c r="FJA836" s="203"/>
      <c r="FJB836" s="203"/>
      <c r="FJC836" s="203"/>
      <c r="FJD836" s="203"/>
      <c r="FJE836" s="203"/>
      <c r="FJF836" s="203"/>
      <c r="FJG836" s="203"/>
      <c r="FJH836" s="203"/>
      <c r="FJI836" s="203"/>
      <c r="FJJ836" s="203"/>
      <c r="FJK836" s="203"/>
      <c r="FJL836" s="203"/>
      <c r="FJM836" s="203"/>
      <c r="FJN836" s="203"/>
      <c r="FJO836" s="203"/>
      <c r="FJP836" s="203"/>
      <c r="FJQ836" s="203"/>
      <c r="FJR836" s="203"/>
      <c r="FJS836" s="203"/>
      <c r="FJT836" s="203"/>
      <c r="FJU836" s="203"/>
      <c r="FJV836" s="203"/>
      <c r="FJW836" s="203"/>
      <c r="FJX836" s="203"/>
      <c r="FJY836" s="203"/>
      <c r="FJZ836" s="203"/>
      <c r="FKA836" s="203"/>
      <c r="FKB836" s="203"/>
      <c r="FKC836" s="203"/>
      <c r="FKD836" s="203"/>
      <c r="FKE836" s="203"/>
      <c r="FKF836" s="203"/>
      <c r="FKG836" s="203"/>
      <c r="FKH836" s="203"/>
      <c r="FKI836" s="203"/>
      <c r="FKJ836" s="203"/>
      <c r="FKK836" s="203"/>
      <c r="FKL836" s="203"/>
      <c r="FKM836" s="203"/>
      <c r="FKN836" s="203"/>
      <c r="FKO836" s="203"/>
      <c r="FKP836" s="203"/>
      <c r="FKQ836" s="203"/>
      <c r="FKR836" s="203"/>
      <c r="FKS836" s="203"/>
      <c r="FKT836" s="203"/>
      <c r="FKU836" s="203"/>
      <c r="FKV836" s="203"/>
      <c r="FKW836" s="203"/>
      <c r="FKX836" s="203"/>
      <c r="FKY836" s="203"/>
      <c r="FKZ836" s="203"/>
      <c r="FLA836" s="203"/>
      <c r="FLB836" s="203"/>
      <c r="FLC836" s="203"/>
      <c r="FLD836" s="203"/>
      <c r="FLE836" s="203"/>
      <c r="FLF836" s="203"/>
      <c r="FLG836" s="203"/>
      <c r="FLH836" s="203"/>
      <c r="FLI836" s="203"/>
      <c r="FLJ836" s="203"/>
      <c r="FLK836" s="203"/>
      <c r="FLL836" s="203"/>
      <c r="FLM836" s="203"/>
      <c r="FLN836" s="203"/>
      <c r="FLO836" s="203"/>
      <c r="FLP836" s="203"/>
      <c r="FLQ836" s="203"/>
      <c r="FLR836" s="203"/>
      <c r="FLS836" s="203"/>
      <c r="FLT836" s="203"/>
      <c r="FLU836" s="203"/>
      <c r="FLV836" s="203"/>
      <c r="FLW836" s="203"/>
      <c r="FLX836" s="203"/>
      <c r="FLY836" s="203"/>
      <c r="FLZ836" s="203"/>
      <c r="FMA836" s="203"/>
      <c r="FMB836" s="203"/>
      <c r="FMC836" s="203"/>
      <c r="FMD836" s="203"/>
      <c r="FME836" s="203"/>
      <c r="FMF836" s="203"/>
      <c r="FMG836" s="203"/>
      <c r="FMH836" s="203"/>
      <c r="FMI836" s="203"/>
      <c r="FMJ836" s="203"/>
      <c r="FMK836" s="203"/>
      <c r="FML836" s="203"/>
      <c r="FMM836" s="203"/>
      <c r="FMN836" s="203"/>
      <c r="FMO836" s="203"/>
      <c r="FMP836" s="203"/>
      <c r="FMQ836" s="203"/>
      <c r="FMR836" s="203"/>
      <c r="FMS836" s="203"/>
      <c r="FMT836" s="203"/>
      <c r="FMU836" s="203"/>
      <c r="FMV836" s="203"/>
      <c r="FMW836" s="203"/>
      <c r="FMX836" s="203"/>
      <c r="FMY836" s="203"/>
      <c r="FMZ836" s="203"/>
      <c r="FNA836" s="203"/>
      <c r="FNB836" s="203"/>
      <c r="FNC836" s="203"/>
      <c r="FND836" s="203"/>
      <c r="FNE836" s="203"/>
      <c r="FNF836" s="203"/>
      <c r="FNG836" s="203"/>
      <c r="FNH836" s="203"/>
      <c r="FNI836" s="203"/>
      <c r="FNJ836" s="203"/>
      <c r="FNK836" s="203"/>
      <c r="FNL836" s="203"/>
      <c r="FNM836" s="203"/>
      <c r="FNN836" s="203"/>
      <c r="FNO836" s="203"/>
      <c r="FNP836" s="203"/>
      <c r="FNQ836" s="203"/>
      <c r="FNR836" s="203"/>
      <c r="FNS836" s="203"/>
      <c r="FNT836" s="203"/>
      <c r="FNU836" s="203"/>
      <c r="FNV836" s="203"/>
      <c r="FNW836" s="203"/>
      <c r="FNX836" s="203"/>
      <c r="FNY836" s="203"/>
      <c r="FNZ836" s="203"/>
      <c r="FOA836" s="203"/>
      <c r="FOB836" s="203"/>
      <c r="FOC836" s="203"/>
      <c r="FOD836" s="203"/>
      <c r="FOE836" s="203"/>
      <c r="FOF836" s="203"/>
      <c r="FOG836" s="203"/>
      <c r="FOH836" s="203"/>
      <c r="FOI836" s="203"/>
      <c r="FOJ836" s="203"/>
      <c r="FOK836" s="203"/>
      <c r="FOL836" s="203"/>
      <c r="FOM836" s="203"/>
      <c r="FON836" s="203"/>
      <c r="FOO836" s="203"/>
      <c r="FOP836" s="203"/>
      <c r="FOQ836" s="203"/>
      <c r="FOR836" s="203"/>
      <c r="FOS836" s="203"/>
      <c r="FOT836" s="203"/>
      <c r="FOU836" s="203"/>
      <c r="FOV836" s="203"/>
      <c r="FOW836" s="203"/>
      <c r="FOX836" s="203"/>
      <c r="FOY836" s="203"/>
      <c r="FOZ836" s="203"/>
      <c r="FPA836" s="203"/>
      <c r="FPB836" s="203"/>
      <c r="FPC836" s="203"/>
      <c r="FPD836" s="203"/>
      <c r="FPE836" s="203"/>
      <c r="FPF836" s="203"/>
      <c r="FPG836" s="203"/>
      <c r="FPH836" s="203"/>
      <c r="FPI836" s="203"/>
      <c r="FPJ836" s="203"/>
      <c r="FPK836" s="203"/>
      <c r="FPL836" s="203"/>
      <c r="FPM836" s="203"/>
      <c r="FPN836" s="203"/>
      <c r="FPO836" s="203"/>
      <c r="FPP836" s="203"/>
      <c r="FPQ836" s="203"/>
      <c r="FPR836" s="203"/>
      <c r="FPS836" s="203"/>
      <c r="FPT836" s="203"/>
      <c r="FPU836" s="203"/>
      <c r="FPV836" s="203"/>
      <c r="FPW836" s="203"/>
      <c r="FPX836" s="203"/>
      <c r="FPY836" s="203"/>
      <c r="FPZ836" s="203"/>
      <c r="FQA836" s="203"/>
      <c r="FQB836" s="203"/>
      <c r="FQC836" s="203"/>
      <c r="FQD836" s="203"/>
      <c r="FQE836" s="203"/>
      <c r="FQF836" s="203"/>
      <c r="FQG836" s="203"/>
      <c r="FQH836" s="203"/>
      <c r="FQI836" s="203"/>
      <c r="FQJ836" s="203"/>
      <c r="FQK836" s="203"/>
      <c r="FQL836" s="203"/>
      <c r="FQM836" s="203"/>
      <c r="FQN836" s="203"/>
      <c r="FQO836" s="203"/>
      <c r="FQP836" s="203"/>
      <c r="FQQ836" s="203"/>
      <c r="FQR836" s="203"/>
      <c r="FQS836" s="203"/>
      <c r="FQT836" s="203"/>
      <c r="FQU836" s="203"/>
      <c r="FQV836" s="203"/>
      <c r="FQW836" s="203"/>
      <c r="FQX836" s="203"/>
      <c r="FQY836" s="203"/>
      <c r="FQZ836" s="203"/>
      <c r="FRA836" s="203"/>
      <c r="FRB836" s="203"/>
      <c r="FRC836" s="203"/>
      <c r="FRD836" s="203"/>
      <c r="FRE836" s="203"/>
      <c r="FRF836" s="203"/>
      <c r="FRG836" s="203"/>
      <c r="FRH836" s="203"/>
      <c r="FRI836" s="203"/>
      <c r="FRJ836" s="203"/>
      <c r="FRK836" s="203"/>
      <c r="FRL836" s="203"/>
      <c r="FRM836" s="203"/>
      <c r="FRN836" s="203"/>
      <c r="FRO836" s="203"/>
      <c r="FRP836" s="203"/>
      <c r="FRQ836" s="203"/>
      <c r="FRR836" s="203"/>
      <c r="FRS836" s="203"/>
      <c r="FRT836" s="203"/>
      <c r="FRU836" s="203"/>
      <c r="FRV836" s="203"/>
      <c r="FRW836" s="203"/>
      <c r="FRX836" s="203"/>
      <c r="FRY836" s="203"/>
      <c r="FRZ836" s="203"/>
      <c r="FSA836" s="203"/>
      <c r="FSB836" s="203"/>
      <c r="FSC836" s="203"/>
      <c r="FSD836" s="203"/>
      <c r="FSE836" s="203"/>
      <c r="FSF836" s="203"/>
      <c r="FSG836" s="203"/>
      <c r="FSH836" s="203"/>
      <c r="FSI836" s="203"/>
      <c r="FSJ836" s="203"/>
      <c r="FSK836" s="203"/>
      <c r="FSL836" s="203"/>
      <c r="FSM836" s="203"/>
      <c r="FSN836" s="203"/>
      <c r="FSO836" s="203"/>
      <c r="FSP836" s="203"/>
      <c r="FSQ836" s="203"/>
      <c r="FSR836" s="203"/>
      <c r="FSS836" s="203"/>
      <c r="FST836" s="203"/>
      <c r="FSU836" s="203"/>
      <c r="FSV836" s="203"/>
      <c r="FSW836" s="203"/>
      <c r="FSX836" s="203"/>
      <c r="FSY836" s="203"/>
      <c r="FSZ836" s="203"/>
      <c r="FTA836" s="203"/>
      <c r="FTB836" s="203"/>
      <c r="FTC836" s="203"/>
      <c r="FTD836" s="203"/>
      <c r="FTE836" s="203"/>
      <c r="FTF836" s="203"/>
      <c r="FTG836" s="203"/>
      <c r="FTH836" s="203"/>
      <c r="FTI836" s="203"/>
      <c r="FTJ836" s="203"/>
      <c r="FTK836" s="203"/>
      <c r="FTL836" s="203"/>
      <c r="FTM836" s="203"/>
      <c r="FTN836" s="203"/>
      <c r="FTO836" s="203"/>
      <c r="FTP836" s="203"/>
      <c r="FTQ836" s="203"/>
      <c r="FTR836" s="203"/>
      <c r="FTS836" s="203"/>
      <c r="FTT836" s="203"/>
      <c r="FTU836" s="203"/>
      <c r="FTV836" s="203"/>
      <c r="FTW836" s="203"/>
      <c r="FTX836" s="203"/>
      <c r="FTY836" s="203"/>
      <c r="FTZ836" s="203"/>
      <c r="FUA836" s="203"/>
      <c r="FUB836" s="203"/>
      <c r="FUC836" s="203"/>
      <c r="FUD836" s="203"/>
      <c r="FUE836" s="203"/>
      <c r="FUF836" s="203"/>
      <c r="FUG836" s="203"/>
      <c r="FUH836" s="203"/>
      <c r="FUI836" s="203"/>
      <c r="FUJ836" s="203"/>
      <c r="FUK836" s="203"/>
      <c r="FUL836" s="203"/>
      <c r="FUM836" s="203"/>
      <c r="FUN836" s="203"/>
      <c r="FUO836" s="203"/>
      <c r="FUP836" s="203"/>
      <c r="FUQ836" s="203"/>
      <c r="FUR836" s="203"/>
      <c r="FUS836" s="203"/>
      <c r="FUT836" s="203"/>
      <c r="FUU836" s="203"/>
      <c r="FUV836" s="203"/>
      <c r="FUW836" s="203"/>
      <c r="FUX836" s="203"/>
      <c r="FUY836" s="203"/>
      <c r="FUZ836" s="203"/>
      <c r="FVA836" s="203"/>
      <c r="FVB836" s="203"/>
      <c r="FVC836" s="203"/>
      <c r="FVD836" s="203"/>
      <c r="FVE836" s="203"/>
      <c r="FVF836" s="203"/>
      <c r="FVG836" s="203"/>
      <c r="FVH836" s="203"/>
      <c r="FVI836" s="203"/>
      <c r="FVJ836" s="203"/>
      <c r="FVK836" s="203"/>
      <c r="FVL836" s="203"/>
      <c r="FVM836" s="203"/>
      <c r="FVN836" s="203"/>
      <c r="FVO836" s="203"/>
      <c r="FVP836" s="203"/>
      <c r="FVQ836" s="203"/>
      <c r="FVR836" s="203"/>
      <c r="FVS836" s="203"/>
      <c r="FVT836" s="203"/>
      <c r="FVU836" s="203"/>
      <c r="FVV836" s="203"/>
      <c r="FVW836" s="203"/>
      <c r="FVX836" s="203"/>
      <c r="FVY836" s="203"/>
      <c r="FVZ836" s="203"/>
      <c r="FWA836" s="203"/>
      <c r="FWB836" s="203"/>
      <c r="FWC836" s="203"/>
      <c r="FWD836" s="203"/>
      <c r="FWE836" s="203"/>
      <c r="FWF836" s="203"/>
      <c r="FWG836" s="203"/>
      <c r="FWH836" s="203"/>
      <c r="FWI836" s="203"/>
      <c r="FWJ836" s="203"/>
      <c r="FWK836" s="203"/>
      <c r="FWL836" s="203"/>
      <c r="FWM836" s="203"/>
      <c r="FWN836" s="203"/>
      <c r="FWO836" s="203"/>
      <c r="FWP836" s="203"/>
      <c r="FWQ836" s="203"/>
      <c r="FWR836" s="203"/>
      <c r="FWS836" s="203"/>
      <c r="FWT836" s="203"/>
      <c r="FWU836" s="203"/>
      <c r="FWV836" s="203"/>
      <c r="FWW836" s="203"/>
      <c r="FWX836" s="203"/>
      <c r="FWY836" s="203"/>
      <c r="FWZ836" s="203"/>
      <c r="FXA836" s="203"/>
      <c r="FXB836" s="203"/>
      <c r="FXC836" s="203"/>
      <c r="FXD836" s="203"/>
      <c r="FXE836" s="203"/>
      <c r="FXF836" s="203"/>
      <c r="FXG836" s="203"/>
      <c r="FXH836" s="203"/>
      <c r="FXI836" s="203"/>
      <c r="FXJ836" s="203"/>
      <c r="FXK836" s="203"/>
      <c r="FXL836" s="203"/>
      <c r="FXM836" s="203"/>
      <c r="FXN836" s="203"/>
      <c r="FXO836" s="203"/>
      <c r="FXP836" s="203"/>
      <c r="FXQ836" s="203"/>
      <c r="FXR836" s="203"/>
      <c r="FXS836" s="203"/>
      <c r="FXT836" s="203"/>
      <c r="FXU836" s="203"/>
      <c r="FXV836" s="203"/>
      <c r="FXW836" s="203"/>
      <c r="FXX836" s="203"/>
      <c r="FXY836" s="203"/>
      <c r="FXZ836" s="203"/>
      <c r="FYA836" s="203"/>
      <c r="FYB836" s="203"/>
      <c r="FYC836" s="203"/>
      <c r="FYD836" s="203"/>
      <c r="FYE836" s="203"/>
      <c r="FYF836" s="203"/>
      <c r="FYG836" s="203"/>
      <c r="FYH836" s="203"/>
      <c r="FYI836" s="203"/>
      <c r="FYJ836" s="203"/>
      <c r="FYK836" s="203"/>
      <c r="FYL836" s="203"/>
      <c r="FYM836" s="203"/>
      <c r="FYN836" s="203"/>
      <c r="FYO836" s="203"/>
      <c r="FYP836" s="203"/>
      <c r="FYQ836" s="203"/>
      <c r="FYR836" s="203"/>
      <c r="FYS836" s="203"/>
      <c r="FYT836" s="203"/>
      <c r="FYU836" s="203"/>
      <c r="FYV836" s="203"/>
      <c r="FYW836" s="203"/>
      <c r="FYX836" s="203"/>
      <c r="FYY836" s="203"/>
      <c r="FYZ836" s="203"/>
      <c r="FZA836" s="203"/>
      <c r="FZB836" s="203"/>
      <c r="FZC836" s="203"/>
      <c r="FZD836" s="203"/>
      <c r="FZE836" s="203"/>
      <c r="FZF836" s="203"/>
      <c r="FZG836" s="203"/>
      <c r="FZH836" s="203"/>
      <c r="FZI836" s="203"/>
      <c r="FZJ836" s="203"/>
      <c r="FZK836" s="203"/>
      <c r="FZL836" s="203"/>
      <c r="FZM836" s="203"/>
      <c r="FZN836" s="203"/>
      <c r="FZO836" s="203"/>
      <c r="FZP836" s="203"/>
      <c r="FZQ836" s="203"/>
      <c r="FZR836" s="203"/>
      <c r="FZS836" s="203"/>
      <c r="FZT836" s="203"/>
      <c r="FZU836" s="203"/>
      <c r="FZV836" s="203"/>
      <c r="FZW836" s="203"/>
      <c r="FZX836" s="203"/>
      <c r="FZY836" s="203"/>
      <c r="FZZ836" s="203"/>
      <c r="GAA836" s="203"/>
      <c r="GAB836" s="203"/>
      <c r="GAC836" s="203"/>
      <c r="GAD836" s="203"/>
      <c r="GAE836" s="203"/>
      <c r="GAF836" s="203"/>
      <c r="GAG836" s="203"/>
      <c r="GAH836" s="203"/>
      <c r="GAI836" s="203"/>
      <c r="GAJ836" s="203"/>
      <c r="GAK836" s="203"/>
      <c r="GAL836" s="203"/>
      <c r="GAM836" s="203"/>
      <c r="GAN836" s="203"/>
      <c r="GAO836" s="203"/>
      <c r="GAP836" s="203"/>
      <c r="GAQ836" s="203"/>
      <c r="GAR836" s="203"/>
      <c r="GAS836" s="203"/>
      <c r="GAT836" s="203"/>
      <c r="GAU836" s="203"/>
      <c r="GAV836" s="203"/>
      <c r="GAW836" s="203"/>
      <c r="GAX836" s="203"/>
      <c r="GAY836" s="203"/>
      <c r="GAZ836" s="203"/>
      <c r="GBA836" s="203"/>
      <c r="GBB836" s="203"/>
      <c r="GBC836" s="203"/>
      <c r="GBD836" s="203"/>
      <c r="GBE836" s="203"/>
      <c r="GBF836" s="203"/>
      <c r="GBG836" s="203"/>
      <c r="GBH836" s="203"/>
      <c r="GBI836" s="203"/>
      <c r="GBJ836" s="203"/>
      <c r="GBK836" s="203"/>
      <c r="GBL836" s="203"/>
      <c r="GBM836" s="203"/>
      <c r="GBN836" s="203"/>
      <c r="GBO836" s="203"/>
      <c r="GBP836" s="203"/>
      <c r="GBQ836" s="203"/>
      <c r="GBR836" s="203"/>
      <c r="GBS836" s="203"/>
      <c r="GBT836" s="203"/>
      <c r="GBU836" s="203"/>
      <c r="GBV836" s="203"/>
      <c r="GBW836" s="203"/>
      <c r="GBX836" s="203"/>
      <c r="GBY836" s="203"/>
      <c r="GBZ836" s="203"/>
      <c r="GCA836" s="203"/>
      <c r="GCB836" s="203"/>
      <c r="GCC836" s="203"/>
      <c r="GCD836" s="203"/>
      <c r="GCE836" s="203"/>
      <c r="GCF836" s="203"/>
      <c r="GCG836" s="203"/>
      <c r="GCH836" s="203"/>
      <c r="GCI836" s="203"/>
      <c r="GCJ836" s="203"/>
      <c r="GCK836" s="203"/>
      <c r="GCL836" s="203"/>
      <c r="GCM836" s="203"/>
      <c r="GCN836" s="203"/>
      <c r="GCO836" s="203"/>
      <c r="GCP836" s="203"/>
      <c r="GCQ836" s="203"/>
      <c r="GCR836" s="203"/>
      <c r="GCS836" s="203"/>
      <c r="GCT836" s="203"/>
      <c r="GCU836" s="203"/>
      <c r="GCV836" s="203"/>
      <c r="GCW836" s="203"/>
      <c r="GCX836" s="203"/>
      <c r="GCY836" s="203"/>
      <c r="GCZ836" s="203"/>
      <c r="GDA836" s="203"/>
      <c r="GDB836" s="203"/>
      <c r="GDC836" s="203"/>
      <c r="GDD836" s="203"/>
      <c r="GDE836" s="203"/>
      <c r="GDF836" s="203"/>
      <c r="GDG836" s="203"/>
      <c r="GDH836" s="203"/>
      <c r="GDI836" s="203"/>
      <c r="GDJ836" s="203"/>
      <c r="GDK836" s="203"/>
      <c r="GDL836" s="203"/>
      <c r="GDM836" s="203"/>
      <c r="GDN836" s="203"/>
      <c r="GDO836" s="203"/>
      <c r="GDP836" s="203"/>
      <c r="GDQ836" s="203"/>
      <c r="GDR836" s="203"/>
      <c r="GDS836" s="203"/>
      <c r="GDT836" s="203"/>
      <c r="GDU836" s="203"/>
      <c r="GDV836" s="203"/>
      <c r="GDW836" s="203"/>
      <c r="GDX836" s="203"/>
      <c r="GDY836" s="203"/>
      <c r="GDZ836" s="203"/>
      <c r="GEA836" s="203"/>
      <c r="GEB836" s="203"/>
      <c r="GEC836" s="203"/>
      <c r="GED836" s="203"/>
      <c r="GEE836" s="203"/>
      <c r="GEF836" s="203"/>
      <c r="GEG836" s="203"/>
      <c r="GEH836" s="203"/>
      <c r="GEI836" s="203"/>
      <c r="GEJ836" s="203"/>
      <c r="GEK836" s="203"/>
      <c r="GEL836" s="203"/>
      <c r="GEM836" s="203"/>
      <c r="GEN836" s="203"/>
      <c r="GEO836" s="203"/>
      <c r="GEP836" s="203"/>
      <c r="GEQ836" s="203"/>
      <c r="GER836" s="203"/>
      <c r="GES836" s="203"/>
      <c r="GET836" s="203"/>
      <c r="GEU836" s="203"/>
      <c r="GEV836" s="203"/>
      <c r="GEW836" s="203"/>
      <c r="GEX836" s="203"/>
      <c r="GEY836" s="203"/>
      <c r="GEZ836" s="203"/>
      <c r="GFA836" s="203"/>
      <c r="GFB836" s="203"/>
      <c r="GFC836" s="203"/>
      <c r="GFD836" s="203"/>
      <c r="GFE836" s="203"/>
      <c r="GFF836" s="203"/>
      <c r="GFG836" s="203"/>
      <c r="GFH836" s="203"/>
      <c r="GFI836" s="203"/>
      <c r="GFJ836" s="203"/>
      <c r="GFK836" s="203"/>
      <c r="GFL836" s="203"/>
      <c r="GFM836" s="203"/>
      <c r="GFN836" s="203"/>
      <c r="GFO836" s="203"/>
      <c r="GFP836" s="203"/>
      <c r="GFQ836" s="203"/>
      <c r="GFR836" s="203"/>
      <c r="GFS836" s="203"/>
      <c r="GFT836" s="203"/>
      <c r="GFU836" s="203"/>
      <c r="GFV836" s="203"/>
      <c r="GFW836" s="203"/>
      <c r="GFX836" s="203"/>
      <c r="GFY836" s="203"/>
      <c r="GFZ836" s="203"/>
      <c r="GGA836" s="203"/>
      <c r="GGB836" s="203"/>
      <c r="GGC836" s="203"/>
      <c r="GGD836" s="203"/>
      <c r="GGE836" s="203"/>
      <c r="GGF836" s="203"/>
      <c r="GGG836" s="203"/>
      <c r="GGH836" s="203"/>
      <c r="GGI836" s="203"/>
      <c r="GGJ836" s="203"/>
      <c r="GGK836" s="203"/>
      <c r="GGL836" s="203"/>
      <c r="GGM836" s="203"/>
      <c r="GGN836" s="203"/>
      <c r="GGO836" s="203"/>
      <c r="GGP836" s="203"/>
      <c r="GGQ836" s="203"/>
      <c r="GGR836" s="203"/>
      <c r="GGS836" s="203"/>
      <c r="GGT836" s="203"/>
      <c r="GGU836" s="203"/>
      <c r="GGV836" s="203"/>
      <c r="GGW836" s="203"/>
      <c r="GGX836" s="203"/>
      <c r="GGY836" s="203"/>
      <c r="GGZ836" s="203"/>
      <c r="GHA836" s="203"/>
      <c r="GHB836" s="203"/>
      <c r="GHC836" s="203"/>
      <c r="GHD836" s="203"/>
      <c r="GHE836" s="203"/>
      <c r="GHF836" s="203"/>
      <c r="GHG836" s="203"/>
      <c r="GHH836" s="203"/>
      <c r="GHI836" s="203"/>
      <c r="GHJ836" s="203"/>
      <c r="GHK836" s="203"/>
      <c r="GHL836" s="203"/>
      <c r="GHM836" s="203"/>
      <c r="GHN836" s="203"/>
      <c r="GHO836" s="203"/>
      <c r="GHP836" s="203"/>
      <c r="GHQ836" s="203"/>
      <c r="GHR836" s="203"/>
      <c r="GHS836" s="203"/>
      <c r="GHT836" s="203"/>
      <c r="GHU836" s="203"/>
      <c r="GHV836" s="203"/>
      <c r="GHW836" s="203"/>
      <c r="GHX836" s="203"/>
      <c r="GHY836" s="203"/>
      <c r="GHZ836" s="203"/>
      <c r="GIA836" s="203"/>
      <c r="GIB836" s="203"/>
      <c r="GIC836" s="203"/>
      <c r="GID836" s="203"/>
      <c r="GIE836" s="203"/>
      <c r="GIF836" s="203"/>
      <c r="GIG836" s="203"/>
      <c r="GIH836" s="203"/>
      <c r="GII836" s="203"/>
      <c r="GIJ836" s="203"/>
      <c r="GIK836" s="203"/>
      <c r="GIL836" s="203"/>
      <c r="GIM836" s="203"/>
      <c r="GIN836" s="203"/>
      <c r="GIO836" s="203"/>
      <c r="GIP836" s="203"/>
      <c r="GIQ836" s="203"/>
      <c r="GIR836" s="203"/>
      <c r="GIS836" s="203"/>
      <c r="GIT836" s="203"/>
      <c r="GIU836" s="203"/>
      <c r="GIV836" s="203"/>
      <c r="GIW836" s="203"/>
      <c r="GIX836" s="203"/>
      <c r="GIY836" s="203"/>
      <c r="GIZ836" s="203"/>
      <c r="GJA836" s="203"/>
      <c r="GJB836" s="203"/>
      <c r="GJC836" s="203"/>
      <c r="GJD836" s="203"/>
      <c r="GJE836" s="203"/>
      <c r="GJF836" s="203"/>
      <c r="GJG836" s="203"/>
      <c r="GJH836" s="203"/>
      <c r="GJI836" s="203"/>
      <c r="GJJ836" s="203"/>
      <c r="GJK836" s="203"/>
      <c r="GJL836" s="203"/>
      <c r="GJM836" s="203"/>
      <c r="GJN836" s="203"/>
      <c r="GJO836" s="203"/>
      <c r="GJP836" s="203"/>
      <c r="GJQ836" s="203"/>
      <c r="GJR836" s="203"/>
      <c r="GJS836" s="203"/>
      <c r="GJT836" s="203"/>
      <c r="GJU836" s="203"/>
      <c r="GJV836" s="203"/>
      <c r="GJW836" s="203"/>
      <c r="GJX836" s="203"/>
      <c r="GJY836" s="203"/>
      <c r="GJZ836" s="203"/>
      <c r="GKA836" s="203"/>
      <c r="GKB836" s="203"/>
      <c r="GKC836" s="203"/>
      <c r="GKD836" s="203"/>
      <c r="GKE836" s="203"/>
      <c r="GKF836" s="203"/>
      <c r="GKG836" s="203"/>
      <c r="GKH836" s="203"/>
      <c r="GKI836" s="203"/>
      <c r="GKJ836" s="203"/>
      <c r="GKK836" s="203"/>
      <c r="GKL836" s="203"/>
      <c r="GKM836" s="203"/>
      <c r="GKN836" s="203"/>
      <c r="GKO836" s="203"/>
      <c r="GKP836" s="203"/>
      <c r="GKQ836" s="203"/>
      <c r="GKR836" s="203"/>
      <c r="GKS836" s="203"/>
      <c r="GKT836" s="203"/>
      <c r="GKU836" s="203"/>
      <c r="GKV836" s="203"/>
      <c r="GKW836" s="203"/>
      <c r="GKX836" s="203"/>
      <c r="GKY836" s="203"/>
      <c r="GKZ836" s="203"/>
      <c r="GLA836" s="203"/>
      <c r="GLB836" s="203"/>
      <c r="GLC836" s="203"/>
      <c r="GLD836" s="203"/>
      <c r="GLE836" s="203"/>
      <c r="GLF836" s="203"/>
      <c r="GLG836" s="203"/>
      <c r="GLH836" s="203"/>
      <c r="GLI836" s="203"/>
      <c r="GLJ836" s="203"/>
      <c r="GLK836" s="203"/>
      <c r="GLL836" s="203"/>
      <c r="GLM836" s="203"/>
      <c r="GLN836" s="203"/>
      <c r="GLO836" s="203"/>
      <c r="GLP836" s="203"/>
      <c r="GLQ836" s="203"/>
      <c r="GLR836" s="203"/>
      <c r="GLS836" s="203"/>
      <c r="GLT836" s="203"/>
      <c r="GLU836" s="203"/>
      <c r="GLV836" s="203"/>
      <c r="GLW836" s="203"/>
      <c r="GLX836" s="203"/>
      <c r="GLY836" s="203"/>
      <c r="GLZ836" s="203"/>
      <c r="GMA836" s="203"/>
      <c r="GMB836" s="203"/>
      <c r="GMC836" s="203"/>
      <c r="GMD836" s="203"/>
      <c r="GME836" s="203"/>
      <c r="GMF836" s="203"/>
      <c r="GMG836" s="203"/>
      <c r="GMH836" s="203"/>
      <c r="GMI836" s="203"/>
      <c r="GMJ836" s="203"/>
      <c r="GMK836" s="203"/>
      <c r="GML836" s="203"/>
      <c r="GMM836" s="203"/>
      <c r="GMN836" s="203"/>
      <c r="GMO836" s="203"/>
      <c r="GMP836" s="203"/>
      <c r="GMQ836" s="203"/>
      <c r="GMR836" s="203"/>
      <c r="GMS836" s="203"/>
      <c r="GMT836" s="203"/>
      <c r="GMU836" s="203"/>
      <c r="GMV836" s="203"/>
      <c r="GMW836" s="203"/>
      <c r="GMX836" s="203"/>
      <c r="GMY836" s="203"/>
      <c r="GMZ836" s="203"/>
      <c r="GNA836" s="203"/>
      <c r="GNB836" s="203"/>
      <c r="GNC836" s="203"/>
      <c r="GND836" s="203"/>
      <c r="GNE836" s="203"/>
      <c r="GNF836" s="203"/>
      <c r="GNG836" s="203"/>
      <c r="GNH836" s="203"/>
      <c r="GNI836" s="203"/>
      <c r="GNJ836" s="203"/>
      <c r="GNK836" s="203"/>
      <c r="GNL836" s="203"/>
      <c r="GNM836" s="203"/>
      <c r="GNN836" s="203"/>
      <c r="GNO836" s="203"/>
      <c r="GNP836" s="203"/>
      <c r="GNQ836" s="203"/>
      <c r="GNR836" s="203"/>
      <c r="GNS836" s="203"/>
      <c r="GNT836" s="203"/>
      <c r="GNU836" s="203"/>
      <c r="GNV836" s="203"/>
      <c r="GNW836" s="203"/>
      <c r="GNX836" s="203"/>
      <c r="GNY836" s="203"/>
      <c r="GNZ836" s="203"/>
      <c r="GOA836" s="203"/>
      <c r="GOB836" s="203"/>
      <c r="GOC836" s="203"/>
      <c r="GOD836" s="203"/>
      <c r="GOE836" s="203"/>
      <c r="GOF836" s="203"/>
      <c r="GOG836" s="203"/>
      <c r="GOH836" s="203"/>
      <c r="GOI836" s="203"/>
      <c r="GOJ836" s="203"/>
      <c r="GOK836" s="203"/>
      <c r="GOL836" s="203"/>
      <c r="GOM836" s="203"/>
      <c r="GON836" s="203"/>
      <c r="GOO836" s="203"/>
      <c r="GOP836" s="203"/>
      <c r="GOQ836" s="203"/>
      <c r="GOR836" s="203"/>
      <c r="GOS836" s="203"/>
      <c r="GOT836" s="203"/>
      <c r="GOU836" s="203"/>
      <c r="GOV836" s="203"/>
      <c r="GOW836" s="203"/>
      <c r="GOX836" s="203"/>
      <c r="GOY836" s="203"/>
      <c r="GOZ836" s="203"/>
      <c r="GPA836" s="203"/>
      <c r="GPB836" s="203"/>
      <c r="GPC836" s="203"/>
      <c r="GPD836" s="203"/>
      <c r="GPE836" s="203"/>
      <c r="GPF836" s="203"/>
      <c r="GPG836" s="203"/>
      <c r="GPH836" s="203"/>
      <c r="GPI836" s="203"/>
      <c r="GPJ836" s="203"/>
      <c r="GPK836" s="203"/>
      <c r="GPL836" s="203"/>
      <c r="GPM836" s="203"/>
      <c r="GPN836" s="203"/>
      <c r="GPO836" s="203"/>
      <c r="GPP836" s="203"/>
      <c r="GPQ836" s="203"/>
      <c r="GPR836" s="203"/>
      <c r="GPS836" s="203"/>
      <c r="GPT836" s="203"/>
      <c r="GPU836" s="203"/>
      <c r="GPV836" s="203"/>
      <c r="GPW836" s="203"/>
      <c r="GPX836" s="203"/>
      <c r="GPY836" s="203"/>
      <c r="GPZ836" s="203"/>
      <c r="GQA836" s="203"/>
      <c r="GQB836" s="203"/>
      <c r="GQC836" s="203"/>
      <c r="GQD836" s="203"/>
      <c r="GQE836" s="203"/>
      <c r="GQF836" s="203"/>
      <c r="GQG836" s="203"/>
      <c r="GQH836" s="203"/>
      <c r="GQI836" s="203"/>
      <c r="GQJ836" s="203"/>
      <c r="GQK836" s="203"/>
      <c r="GQL836" s="203"/>
      <c r="GQM836" s="203"/>
      <c r="GQN836" s="203"/>
      <c r="GQO836" s="203"/>
      <c r="GQP836" s="203"/>
      <c r="GQQ836" s="203"/>
      <c r="GQR836" s="203"/>
      <c r="GQS836" s="203"/>
      <c r="GQT836" s="203"/>
      <c r="GQU836" s="203"/>
      <c r="GQV836" s="203"/>
      <c r="GQW836" s="203"/>
      <c r="GQX836" s="203"/>
      <c r="GQY836" s="203"/>
      <c r="GQZ836" s="203"/>
      <c r="GRA836" s="203"/>
      <c r="GRB836" s="203"/>
      <c r="GRC836" s="203"/>
      <c r="GRD836" s="203"/>
      <c r="GRE836" s="203"/>
      <c r="GRF836" s="203"/>
      <c r="GRG836" s="203"/>
      <c r="GRH836" s="203"/>
      <c r="GRI836" s="203"/>
      <c r="GRJ836" s="203"/>
      <c r="GRK836" s="203"/>
      <c r="GRL836" s="203"/>
      <c r="GRM836" s="203"/>
      <c r="GRN836" s="203"/>
      <c r="GRO836" s="203"/>
      <c r="GRP836" s="203"/>
      <c r="GRQ836" s="203"/>
      <c r="GRR836" s="203"/>
      <c r="GRS836" s="203"/>
      <c r="GRT836" s="203"/>
      <c r="GRU836" s="203"/>
      <c r="GRV836" s="203"/>
      <c r="GRW836" s="203"/>
      <c r="GRX836" s="203"/>
      <c r="GRY836" s="203"/>
      <c r="GRZ836" s="203"/>
      <c r="GSA836" s="203"/>
      <c r="GSB836" s="203"/>
      <c r="GSC836" s="203"/>
      <c r="GSD836" s="203"/>
      <c r="GSE836" s="203"/>
      <c r="GSF836" s="203"/>
      <c r="GSG836" s="203"/>
      <c r="GSH836" s="203"/>
      <c r="GSI836" s="203"/>
      <c r="GSJ836" s="203"/>
      <c r="GSK836" s="203"/>
      <c r="GSL836" s="203"/>
      <c r="GSM836" s="203"/>
      <c r="GSN836" s="203"/>
      <c r="GSO836" s="203"/>
      <c r="GSP836" s="203"/>
      <c r="GSQ836" s="203"/>
      <c r="GSR836" s="203"/>
      <c r="GSS836" s="203"/>
      <c r="GST836" s="203"/>
      <c r="GSU836" s="203"/>
      <c r="GSV836" s="203"/>
      <c r="GSW836" s="203"/>
      <c r="GSX836" s="203"/>
      <c r="GSY836" s="203"/>
      <c r="GSZ836" s="203"/>
      <c r="GTA836" s="203"/>
      <c r="GTB836" s="203"/>
      <c r="GTC836" s="203"/>
      <c r="GTD836" s="203"/>
      <c r="GTE836" s="203"/>
      <c r="GTF836" s="203"/>
      <c r="GTG836" s="203"/>
      <c r="GTH836" s="203"/>
      <c r="GTI836" s="203"/>
      <c r="GTJ836" s="203"/>
      <c r="GTK836" s="203"/>
      <c r="GTL836" s="203"/>
      <c r="GTM836" s="203"/>
      <c r="GTN836" s="203"/>
      <c r="GTO836" s="203"/>
      <c r="GTP836" s="203"/>
      <c r="GTQ836" s="203"/>
      <c r="GTR836" s="203"/>
      <c r="GTS836" s="203"/>
      <c r="GTT836" s="203"/>
      <c r="GTU836" s="203"/>
      <c r="GTV836" s="203"/>
      <c r="GTW836" s="203"/>
      <c r="GTX836" s="203"/>
      <c r="GTY836" s="203"/>
      <c r="GTZ836" s="203"/>
      <c r="GUA836" s="203"/>
      <c r="GUB836" s="203"/>
      <c r="GUC836" s="203"/>
      <c r="GUD836" s="203"/>
      <c r="GUE836" s="203"/>
      <c r="GUF836" s="203"/>
      <c r="GUG836" s="203"/>
      <c r="GUH836" s="203"/>
      <c r="GUI836" s="203"/>
      <c r="GUJ836" s="203"/>
      <c r="GUK836" s="203"/>
      <c r="GUL836" s="203"/>
      <c r="GUM836" s="203"/>
      <c r="GUN836" s="203"/>
      <c r="GUO836" s="203"/>
      <c r="GUP836" s="203"/>
      <c r="GUQ836" s="203"/>
      <c r="GUR836" s="203"/>
      <c r="GUS836" s="203"/>
      <c r="GUT836" s="203"/>
      <c r="GUU836" s="203"/>
      <c r="GUV836" s="203"/>
      <c r="GUW836" s="203"/>
      <c r="GUX836" s="203"/>
      <c r="GUY836" s="203"/>
      <c r="GUZ836" s="203"/>
      <c r="GVA836" s="203"/>
      <c r="GVB836" s="203"/>
      <c r="GVC836" s="203"/>
      <c r="GVD836" s="203"/>
      <c r="GVE836" s="203"/>
      <c r="GVF836" s="203"/>
      <c r="GVG836" s="203"/>
      <c r="GVH836" s="203"/>
      <c r="GVI836" s="203"/>
      <c r="GVJ836" s="203"/>
      <c r="GVK836" s="203"/>
      <c r="GVL836" s="203"/>
      <c r="GVM836" s="203"/>
      <c r="GVN836" s="203"/>
      <c r="GVO836" s="203"/>
      <c r="GVP836" s="203"/>
      <c r="GVQ836" s="203"/>
      <c r="GVR836" s="203"/>
      <c r="GVS836" s="203"/>
      <c r="GVT836" s="203"/>
      <c r="GVU836" s="203"/>
      <c r="GVV836" s="203"/>
      <c r="GVW836" s="203"/>
      <c r="GVX836" s="203"/>
      <c r="GVY836" s="203"/>
      <c r="GVZ836" s="203"/>
      <c r="GWA836" s="203"/>
      <c r="GWB836" s="203"/>
      <c r="GWC836" s="203"/>
      <c r="GWD836" s="203"/>
      <c r="GWE836" s="203"/>
      <c r="GWF836" s="203"/>
      <c r="GWG836" s="203"/>
      <c r="GWH836" s="203"/>
      <c r="GWI836" s="203"/>
      <c r="GWJ836" s="203"/>
      <c r="GWK836" s="203"/>
      <c r="GWL836" s="203"/>
      <c r="GWM836" s="203"/>
      <c r="GWN836" s="203"/>
      <c r="GWO836" s="203"/>
      <c r="GWP836" s="203"/>
      <c r="GWQ836" s="203"/>
      <c r="GWR836" s="203"/>
      <c r="GWS836" s="203"/>
      <c r="GWT836" s="203"/>
      <c r="GWU836" s="203"/>
      <c r="GWV836" s="203"/>
      <c r="GWW836" s="203"/>
      <c r="GWX836" s="203"/>
      <c r="GWY836" s="203"/>
      <c r="GWZ836" s="203"/>
      <c r="GXA836" s="203"/>
      <c r="GXB836" s="203"/>
      <c r="GXC836" s="203"/>
      <c r="GXD836" s="203"/>
      <c r="GXE836" s="203"/>
      <c r="GXF836" s="203"/>
      <c r="GXG836" s="203"/>
      <c r="GXH836" s="203"/>
      <c r="GXI836" s="203"/>
      <c r="GXJ836" s="203"/>
      <c r="GXK836" s="203"/>
      <c r="GXL836" s="203"/>
      <c r="GXM836" s="203"/>
      <c r="GXN836" s="203"/>
      <c r="GXO836" s="203"/>
      <c r="GXP836" s="203"/>
      <c r="GXQ836" s="203"/>
      <c r="GXR836" s="203"/>
      <c r="GXS836" s="203"/>
      <c r="GXT836" s="203"/>
      <c r="GXU836" s="203"/>
      <c r="GXV836" s="203"/>
      <c r="GXW836" s="203"/>
      <c r="GXX836" s="203"/>
      <c r="GXY836" s="203"/>
      <c r="GXZ836" s="203"/>
      <c r="GYA836" s="203"/>
      <c r="GYB836" s="203"/>
      <c r="GYC836" s="203"/>
      <c r="GYD836" s="203"/>
      <c r="GYE836" s="203"/>
      <c r="GYF836" s="203"/>
      <c r="GYG836" s="203"/>
      <c r="GYH836" s="203"/>
      <c r="GYI836" s="203"/>
      <c r="GYJ836" s="203"/>
      <c r="GYK836" s="203"/>
      <c r="GYL836" s="203"/>
      <c r="GYM836" s="203"/>
      <c r="GYN836" s="203"/>
      <c r="GYO836" s="203"/>
      <c r="GYP836" s="203"/>
      <c r="GYQ836" s="203"/>
      <c r="GYR836" s="203"/>
      <c r="GYS836" s="203"/>
      <c r="GYT836" s="203"/>
      <c r="GYU836" s="203"/>
      <c r="GYV836" s="203"/>
      <c r="GYW836" s="203"/>
      <c r="GYX836" s="203"/>
      <c r="GYY836" s="203"/>
      <c r="GYZ836" s="203"/>
      <c r="GZA836" s="203"/>
      <c r="GZB836" s="203"/>
      <c r="GZC836" s="203"/>
      <c r="GZD836" s="203"/>
      <c r="GZE836" s="203"/>
      <c r="GZF836" s="203"/>
      <c r="GZG836" s="203"/>
      <c r="GZH836" s="203"/>
      <c r="GZI836" s="203"/>
      <c r="GZJ836" s="203"/>
      <c r="GZK836" s="203"/>
      <c r="GZL836" s="203"/>
      <c r="GZM836" s="203"/>
      <c r="GZN836" s="203"/>
      <c r="GZO836" s="203"/>
      <c r="GZP836" s="203"/>
      <c r="GZQ836" s="203"/>
      <c r="GZR836" s="203"/>
      <c r="GZS836" s="203"/>
      <c r="GZT836" s="203"/>
      <c r="GZU836" s="203"/>
      <c r="GZV836" s="203"/>
      <c r="GZW836" s="203"/>
      <c r="GZX836" s="203"/>
      <c r="GZY836" s="203"/>
      <c r="GZZ836" s="203"/>
      <c r="HAA836" s="203"/>
      <c r="HAB836" s="203"/>
      <c r="HAC836" s="203"/>
      <c r="HAD836" s="203"/>
      <c r="HAE836" s="203"/>
      <c r="HAF836" s="203"/>
      <c r="HAG836" s="203"/>
      <c r="HAH836" s="203"/>
      <c r="HAI836" s="203"/>
      <c r="HAJ836" s="203"/>
      <c r="HAK836" s="203"/>
      <c r="HAL836" s="203"/>
      <c r="HAM836" s="203"/>
      <c r="HAN836" s="203"/>
      <c r="HAO836" s="203"/>
      <c r="HAP836" s="203"/>
      <c r="HAQ836" s="203"/>
      <c r="HAR836" s="203"/>
      <c r="HAS836" s="203"/>
      <c r="HAT836" s="203"/>
      <c r="HAU836" s="203"/>
      <c r="HAV836" s="203"/>
      <c r="HAW836" s="203"/>
      <c r="HAX836" s="203"/>
      <c r="HAY836" s="203"/>
      <c r="HAZ836" s="203"/>
      <c r="HBA836" s="203"/>
      <c r="HBB836" s="203"/>
      <c r="HBC836" s="203"/>
      <c r="HBD836" s="203"/>
      <c r="HBE836" s="203"/>
      <c r="HBF836" s="203"/>
      <c r="HBG836" s="203"/>
      <c r="HBH836" s="203"/>
      <c r="HBI836" s="203"/>
      <c r="HBJ836" s="203"/>
      <c r="HBK836" s="203"/>
      <c r="HBL836" s="203"/>
      <c r="HBM836" s="203"/>
      <c r="HBN836" s="203"/>
      <c r="HBO836" s="203"/>
      <c r="HBP836" s="203"/>
      <c r="HBQ836" s="203"/>
      <c r="HBR836" s="203"/>
      <c r="HBS836" s="203"/>
      <c r="HBT836" s="203"/>
      <c r="HBU836" s="203"/>
      <c r="HBV836" s="203"/>
      <c r="HBW836" s="203"/>
      <c r="HBX836" s="203"/>
      <c r="HBY836" s="203"/>
      <c r="HBZ836" s="203"/>
      <c r="HCA836" s="203"/>
      <c r="HCB836" s="203"/>
      <c r="HCC836" s="203"/>
      <c r="HCD836" s="203"/>
      <c r="HCE836" s="203"/>
      <c r="HCF836" s="203"/>
      <c r="HCG836" s="203"/>
      <c r="HCH836" s="203"/>
      <c r="HCI836" s="203"/>
      <c r="HCJ836" s="203"/>
      <c r="HCK836" s="203"/>
      <c r="HCL836" s="203"/>
      <c r="HCM836" s="203"/>
      <c r="HCN836" s="203"/>
      <c r="HCO836" s="203"/>
      <c r="HCP836" s="203"/>
      <c r="HCQ836" s="203"/>
      <c r="HCR836" s="203"/>
      <c r="HCS836" s="203"/>
      <c r="HCT836" s="203"/>
      <c r="HCU836" s="203"/>
      <c r="HCV836" s="203"/>
      <c r="HCW836" s="203"/>
      <c r="HCX836" s="203"/>
      <c r="HCY836" s="203"/>
      <c r="HCZ836" s="203"/>
      <c r="HDA836" s="203"/>
      <c r="HDB836" s="203"/>
      <c r="HDC836" s="203"/>
      <c r="HDD836" s="203"/>
      <c r="HDE836" s="203"/>
      <c r="HDF836" s="203"/>
      <c r="HDG836" s="203"/>
      <c r="HDH836" s="203"/>
      <c r="HDI836" s="203"/>
      <c r="HDJ836" s="203"/>
      <c r="HDK836" s="203"/>
      <c r="HDL836" s="203"/>
      <c r="HDM836" s="203"/>
      <c r="HDN836" s="203"/>
      <c r="HDO836" s="203"/>
      <c r="HDP836" s="203"/>
      <c r="HDQ836" s="203"/>
      <c r="HDR836" s="203"/>
      <c r="HDS836" s="203"/>
      <c r="HDT836" s="203"/>
      <c r="HDU836" s="203"/>
      <c r="HDV836" s="203"/>
      <c r="HDW836" s="203"/>
      <c r="HDX836" s="203"/>
      <c r="HDY836" s="203"/>
      <c r="HDZ836" s="203"/>
      <c r="HEA836" s="203"/>
      <c r="HEB836" s="203"/>
      <c r="HEC836" s="203"/>
      <c r="HED836" s="203"/>
      <c r="HEE836" s="203"/>
      <c r="HEF836" s="203"/>
      <c r="HEG836" s="203"/>
      <c r="HEH836" s="203"/>
      <c r="HEI836" s="203"/>
      <c r="HEJ836" s="203"/>
      <c r="HEK836" s="203"/>
      <c r="HEL836" s="203"/>
      <c r="HEM836" s="203"/>
      <c r="HEN836" s="203"/>
      <c r="HEO836" s="203"/>
      <c r="HEP836" s="203"/>
      <c r="HEQ836" s="203"/>
      <c r="HER836" s="203"/>
      <c r="HES836" s="203"/>
      <c r="HET836" s="203"/>
      <c r="HEU836" s="203"/>
      <c r="HEV836" s="203"/>
      <c r="HEW836" s="203"/>
      <c r="HEX836" s="203"/>
      <c r="HEY836" s="203"/>
      <c r="HEZ836" s="203"/>
      <c r="HFA836" s="203"/>
      <c r="HFB836" s="203"/>
      <c r="HFC836" s="203"/>
      <c r="HFD836" s="203"/>
      <c r="HFE836" s="203"/>
      <c r="HFF836" s="203"/>
      <c r="HFG836" s="203"/>
      <c r="HFH836" s="203"/>
      <c r="HFI836" s="203"/>
      <c r="HFJ836" s="203"/>
      <c r="HFK836" s="203"/>
      <c r="HFL836" s="203"/>
      <c r="HFM836" s="203"/>
      <c r="HFN836" s="203"/>
      <c r="HFO836" s="203"/>
      <c r="HFP836" s="203"/>
      <c r="HFQ836" s="203"/>
      <c r="HFR836" s="203"/>
      <c r="HFS836" s="203"/>
      <c r="HFT836" s="203"/>
      <c r="HFU836" s="203"/>
      <c r="HFV836" s="203"/>
      <c r="HFW836" s="203"/>
      <c r="HFX836" s="203"/>
      <c r="HFY836" s="203"/>
      <c r="HFZ836" s="203"/>
      <c r="HGA836" s="203"/>
      <c r="HGB836" s="203"/>
      <c r="HGC836" s="203"/>
      <c r="HGD836" s="203"/>
      <c r="HGE836" s="203"/>
      <c r="HGF836" s="203"/>
      <c r="HGG836" s="203"/>
      <c r="HGH836" s="203"/>
      <c r="HGI836" s="203"/>
      <c r="HGJ836" s="203"/>
      <c r="HGK836" s="203"/>
      <c r="HGL836" s="203"/>
      <c r="HGM836" s="203"/>
      <c r="HGN836" s="203"/>
      <c r="HGO836" s="203"/>
      <c r="HGP836" s="203"/>
      <c r="HGQ836" s="203"/>
      <c r="HGR836" s="203"/>
      <c r="HGS836" s="203"/>
      <c r="HGT836" s="203"/>
      <c r="HGU836" s="203"/>
      <c r="HGV836" s="203"/>
      <c r="HGW836" s="203"/>
      <c r="HGX836" s="203"/>
      <c r="HGY836" s="203"/>
      <c r="HGZ836" s="203"/>
      <c r="HHA836" s="203"/>
      <c r="HHB836" s="203"/>
      <c r="HHC836" s="203"/>
      <c r="HHD836" s="203"/>
      <c r="HHE836" s="203"/>
      <c r="HHF836" s="203"/>
      <c r="HHG836" s="203"/>
      <c r="HHH836" s="203"/>
      <c r="HHI836" s="203"/>
      <c r="HHJ836" s="203"/>
      <c r="HHK836" s="203"/>
      <c r="HHL836" s="203"/>
      <c r="HHM836" s="203"/>
      <c r="HHN836" s="203"/>
      <c r="HHO836" s="203"/>
      <c r="HHP836" s="203"/>
      <c r="HHQ836" s="203"/>
      <c r="HHR836" s="203"/>
      <c r="HHS836" s="203"/>
      <c r="HHT836" s="203"/>
      <c r="HHU836" s="203"/>
      <c r="HHV836" s="203"/>
      <c r="HHW836" s="203"/>
      <c r="HHX836" s="203"/>
      <c r="HHY836" s="203"/>
      <c r="HHZ836" s="203"/>
      <c r="HIA836" s="203"/>
      <c r="HIB836" s="203"/>
      <c r="HIC836" s="203"/>
      <c r="HID836" s="203"/>
      <c r="HIE836" s="203"/>
      <c r="HIF836" s="203"/>
      <c r="HIG836" s="203"/>
      <c r="HIH836" s="203"/>
      <c r="HII836" s="203"/>
      <c r="HIJ836" s="203"/>
      <c r="HIK836" s="203"/>
      <c r="HIL836" s="203"/>
      <c r="HIM836" s="203"/>
      <c r="HIN836" s="203"/>
      <c r="HIO836" s="203"/>
      <c r="HIP836" s="203"/>
      <c r="HIQ836" s="203"/>
      <c r="HIR836" s="203"/>
      <c r="HIS836" s="203"/>
      <c r="HIT836" s="203"/>
      <c r="HIU836" s="203"/>
      <c r="HIV836" s="203"/>
      <c r="HIW836" s="203"/>
      <c r="HIX836" s="203"/>
      <c r="HIY836" s="203"/>
      <c r="HIZ836" s="203"/>
      <c r="HJA836" s="203"/>
      <c r="HJB836" s="203"/>
      <c r="HJC836" s="203"/>
      <c r="HJD836" s="203"/>
      <c r="HJE836" s="203"/>
      <c r="HJF836" s="203"/>
      <c r="HJG836" s="203"/>
      <c r="HJH836" s="203"/>
      <c r="HJI836" s="203"/>
      <c r="HJJ836" s="203"/>
      <c r="HJK836" s="203"/>
      <c r="HJL836" s="203"/>
      <c r="HJM836" s="203"/>
      <c r="HJN836" s="203"/>
      <c r="HJO836" s="203"/>
      <c r="HJP836" s="203"/>
      <c r="HJQ836" s="203"/>
      <c r="HJR836" s="203"/>
      <c r="HJS836" s="203"/>
      <c r="HJT836" s="203"/>
      <c r="HJU836" s="203"/>
      <c r="HJV836" s="203"/>
      <c r="HJW836" s="203"/>
      <c r="HJX836" s="203"/>
      <c r="HJY836" s="203"/>
      <c r="HJZ836" s="203"/>
      <c r="HKA836" s="203"/>
      <c r="HKB836" s="203"/>
      <c r="HKC836" s="203"/>
      <c r="HKD836" s="203"/>
      <c r="HKE836" s="203"/>
      <c r="HKF836" s="203"/>
      <c r="HKG836" s="203"/>
      <c r="HKH836" s="203"/>
      <c r="HKI836" s="203"/>
      <c r="HKJ836" s="203"/>
      <c r="HKK836" s="203"/>
      <c r="HKL836" s="203"/>
      <c r="HKM836" s="203"/>
      <c r="HKN836" s="203"/>
      <c r="HKO836" s="203"/>
      <c r="HKP836" s="203"/>
      <c r="HKQ836" s="203"/>
      <c r="HKR836" s="203"/>
      <c r="HKS836" s="203"/>
      <c r="HKT836" s="203"/>
      <c r="HKU836" s="203"/>
      <c r="HKV836" s="203"/>
      <c r="HKW836" s="203"/>
      <c r="HKX836" s="203"/>
      <c r="HKY836" s="203"/>
      <c r="HKZ836" s="203"/>
      <c r="HLA836" s="203"/>
      <c r="HLB836" s="203"/>
      <c r="HLC836" s="203"/>
      <c r="HLD836" s="203"/>
      <c r="HLE836" s="203"/>
      <c r="HLF836" s="203"/>
      <c r="HLG836" s="203"/>
      <c r="HLH836" s="203"/>
      <c r="HLI836" s="203"/>
      <c r="HLJ836" s="203"/>
      <c r="HLK836" s="203"/>
      <c r="HLL836" s="203"/>
      <c r="HLM836" s="203"/>
      <c r="HLN836" s="203"/>
      <c r="HLO836" s="203"/>
      <c r="HLP836" s="203"/>
      <c r="HLQ836" s="203"/>
      <c r="HLR836" s="203"/>
      <c r="HLS836" s="203"/>
      <c r="HLT836" s="203"/>
      <c r="HLU836" s="203"/>
      <c r="HLV836" s="203"/>
      <c r="HLW836" s="203"/>
      <c r="HLX836" s="203"/>
      <c r="HLY836" s="203"/>
      <c r="HLZ836" s="203"/>
      <c r="HMA836" s="203"/>
      <c r="HMB836" s="203"/>
      <c r="HMC836" s="203"/>
      <c r="HMD836" s="203"/>
      <c r="HME836" s="203"/>
      <c r="HMF836" s="203"/>
      <c r="HMG836" s="203"/>
      <c r="HMH836" s="203"/>
      <c r="HMI836" s="203"/>
      <c r="HMJ836" s="203"/>
      <c r="HMK836" s="203"/>
      <c r="HML836" s="203"/>
      <c r="HMM836" s="203"/>
      <c r="HMN836" s="203"/>
      <c r="HMO836" s="203"/>
      <c r="HMP836" s="203"/>
      <c r="HMQ836" s="203"/>
      <c r="HMR836" s="203"/>
      <c r="HMS836" s="203"/>
      <c r="HMT836" s="203"/>
      <c r="HMU836" s="203"/>
      <c r="HMV836" s="203"/>
      <c r="HMW836" s="203"/>
      <c r="HMX836" s="203"/>
      <c r="HMY836" s="203"/>
      <c r="HMZ836" s="203"/>
      <c r="HNA836" s="203"/>
      <c r="HNB836" s="203"/>
      <c r="HNC836" s="203"/>
      <c r="HND836" s="203"/>
      <c r="HNE836" s="203"/>
      <c r="HNF836" s="203"/>
      <c r="HNG836" s="203"/>
      <c r="HNH836" s="203"/>
      <c r="HNI836" s="203"/>
      <c r="HNJ836" s="203"/>
      <c r="HNK836" s="203"/>
      <c r="HNL836" s="203"/>
      <c r="HNM836" s="203"/>
      <c r="HNN836" s="203"/>
      <c r="HNO836" s="203"/>
      <c r="HNP836" s="203"/>
      <c r="HNQ836" s="203"/>
      <c r="HNR836" s="203"/>
      <c r="HNS836" s="203"/>
      <c r="HNT836" s="203"/>
      <c r="HNU836" s="203"/>
      <c r="HNV836" s="203"/>
      <c r="HNW836" s="203"/>
      <c r="HNX836" s="203"/>
      <c r="HNY836" s="203"/>
      <c r="HNZ836" s="203"/>
      <c r="HOA836" s="203"/>
      <c r="HOB836" s="203"/>
      <c r="HOC836" s="203"/>
      <c r="HOD836" s="203"/>
      <c r="HOE836" s="203"/>
      <c r="HOF836" s="203"/>
      <c r="HOG836" s="203"/>
      <c r="HOH836" s="203"/>
      <c r="HOI836" s="203"/>
      <c r="HOJ836" s="203"/>
      <c r="HOK836" s="203"/>
      <c r="HOL836" s="203"/>
      <c r="HOM836" s="203"/>
      <c r="HON836" s="203"/>
      <c r="HOO836" s="203"/>
      <c r="HOP836" s="203"/>
      <c r="HOQ836" s="203"/>
      <c r="HOR836" s="203"/>
      <c r="HOS836" s="203"/>
      <c r="HOT836" s="203"/>
      <c r="HOU836" s="203"/>
      <c r="HOV836" s="203"/>
      <c r="HOW836" s="203"/>
      <c r="HOX836" s="203"/>
      <c r="HOY836" s="203"/>
      <c r="HOZ836" s="203"/>
      <c r="HPA836" s="203"/>
      <c r="HPB836" s="203"/>
      <c r="HPC836" s="203"/>
      <c r="HPD836" s="203"/>
      <c r="HPE836" s="203"/>
      <c r="HPF836" s="203"/>
      <c r="HPG836" s="203"/>
      <c r="HPH836" s="203"/>
      <c r="HPI836" s="203"/>
      <c r="HPJ836" s="203"/>
      <c r="HPK836" s="203"/>
      <c r="HPL836" s="203"/>
      <c r="HPM836" s="203"/>
      <c r="HPN836" s="203"/>
      <c r="HPO836" s="203"/>
      <c r="HPP836" s="203"/>
      <c r="HPQ836" s="203"/>
      <c r="HPR836" s="203"/>
      <c r="HPS836" s="203"/>
      <c r="HPT836" s="203"/>
      <c r="HPU836" s="203"/>
      <c r="HPV836" s="203"/>
      <c r="HPW836" s="203"/>
      <c r="HPX836" s="203"/>
      <c r="HPY836" s="203"/>
      <c r="HPZ836" s="203"/>
      <c r="HQA836" s="203"/>
      <c r="HQB836" s="203"/>
      <c r="HQC836" s="203"/>
      <c r="HQD836" s="203"/>
      <c r="HQE836" s="203"/>
      <c r="HQF836" s="203"/>
      <c r="HQG836" s="203"/>
      <c r="HQH836" s="203"/>
      <c r="HQI836" s="203"/>
      <c r="HQJ836" s="203"/>
      <c r="HQK836" s="203"/>
      <c r="HQL836" s="203"/>
      <c r="HQM836" s="203"/>
      <c r="HQN836" s="203"/>
      <c r="HQO836" s="203"/>
      <c r="HQP836" s="203"/>
      <c r="HQQ836" s="203"/>
      <c r="HQR836" s="203"/>
      <c r="HQS836" s="203"/>
      <c r="HQT836" s="203"/>
      <c r="HQU836" s="203"/>
      <c r="HQV836" s="203"/>
      <c r="HQW836" s="203"/>
      <c r="HQX836" s="203"/>
      <c r="HQY836" s="203"/>
      <c r="HQZ836" s="203"/>
      <c r="HRA836" s="203"/>
      <c r="HRB836" s="203"/>
      <c r="HRC836" s="203"/>
      <c r="HRD836" s="203"/>
      <c r="HRE836" s="203"/>
      <c r="HRF836" s="203"/>
      <c r="HRG836" s="203"/>
      <c r="HRH836" s="203"/>
      <c r="HRI836" s="203"/>
      <c r="HRJ836" s="203"/>
      <c r="HRK836" s="203"/>
      <c r="HRL836" s="203"/>
      <c r="HRM836" s="203"/>
      <c r="HRN836" s="203"/>
      <c r="HRO836" s="203"/>
      <c r="HRP836" s="203"/>
      <c r="HRQ836" s="203"/>
      <c r="HRR836" s="203"/>
      <c r="HRS836" s="203"/>
      <c r="HRT836" s="203"/>
      <c r="HRU836" s="203"/>
      <c r="HRV836" s="203"/>
      <c r="HRW836" s="203"/>
      <c r="HRX836" s="203"/>
      <c r="HRY836" s="203"/>
      <c r="HRZ836" s="203"/>
      <c r="HSA836" s="203"/>
      <c r="HSB836" s="203"/>
      <c r="HSC836" s="203"/>
      <c r="HSD836" s="203"/>
      <c r="HSE836" s="203"/>
      <c r="HSF836" s="203"/>
      <c r="HSG836" s="203"/>
      <c r="HSH836" s="203"/>
      <c r="HSI836" s="203"/>
      <c r="HSJ836" s="203"/>
      <c r="HSK836" s="203"/>
      <c r="HSL836" s="203"/>
      <c r="HSM836" s="203"/>
      <c r="HSN836" s="203"/>
      <c r="HSO836" s="203"/>
      <c r="HSP836" s="203"/>
      <c r="HSQ836" s="203"/>
      <c r="HSR836" s="203"/>
      <c r="HSS836" s="203"/>
      <c r="HST836" s="203"/>
      <c r="HSU836" s="203"/>
      <c r="HSV836" s="203"/>
      <c r="HSW836" s="203"/>
      <c r="HSX836" s="203"/>
      <c r="HSY836" s="203"/>
      <c r="HSZ836" s="203"/>
      <c r="HTA836" s="203"/>
      <c r="HTB836" s="203"/>
      <c r="HTC836" s="203"/>
      <c r="HTD836" s="203"/>
      <c r="HTE836" s="203"/>
      <c r="HTF836" s="203"/>
      <c r="HTG836" s="203"/>
      <c r="HTH836" s="203"/>
      <c r="HTI836" s="203"/>
      <c r="HTJ836" s="203"/>
      <c r="HTK836" s="203"/>
      <c r="HTL836" s="203"/>
      <c r="HTM836" s="203"/>
      <c r="HTN836" s="203"/>
      <c r="HTO836" s="203"/>
      <c r="HTP836" s="203"/>
      <c r="HTQ836" s="203"/>
      <c r="HTR836" s="203"/>
      <c r="HTS836" s="203"/>
      <c r="HTT836" s="203"/>
      <c r="HTU836" s="203"/>
      <c r="HTV836" s="203"/>
      <c r="HTW836" s="203"/>
      <c r="HTX836" s="203"/>
      <c r="HTY836" s="203"/>
      <c r="HTZ836" s="203"/>
      <c r="HUA836" s="203"/>
      <c r="HUB836" s="203"/>
      <c r="HUC836" s="203"/>
      <c r="HUD836" s="203"/>
      <c r="HUE836" s="203"/>
      <c r="HUF836" s="203"/>
      <c r="HUG836" s="203"/>
      <c r="HUH836" s="203"/>
      <c r="HUI836" s="203"/>
      <c r="HUJ836" s="203"/>
      <c r="HUK836" s="203"/>
      <c r="HUL836" s="203"/>
      <c r="HUM836" s="203"/>
      <c r="HUN836" s="203"/>
      <c r="HUO836" s="203"/>
      <c r="HUP836" s="203"/>
      <c r="HUQ836" s="203"/>
      <c r="HUR836" s="203"/>
      <c r="HUS836" s="203"/>
      <c r="HUT836" s="203"/>
      <c r="HUU836" s="203"/>
      <c r="HUV836" s="203"/>
      <c r="HUW836" s="203"/>
      <c r="HUX836" s="203"/>
      <c r="HUY836" s="203"/>
      <c r="HUZ836" s="203"/>
      <c r="HVA836" s="203"/>
      <c r="HVB836" s="203"/>
      <c r="HVC836" s="203"/>
      <c r="HVD836" s="203"/>
      <c r="HVE836" s="203"/>
      <c r="HVF836" s="203"/>
      <c r="HVG836" s="203"/>
      <c r="HVH836" s="203"/>
      <c r="HVI836" s="203"/>
      <c r="HVJ836" s="203"/>
      <c r="HVK836" s="203"/>
      <c r="HVL836" s="203"/>
      <c r="HVM836" s="203"/>
      <c r="HVN836" s="203"/>
      <c r="HVO836" s="203"/>
      <c r="HVP836" s="203"/>
      <c r="HVQ836" s="203"/>
      <c r="HVR836" s="203"/>
      <c r="HVS836" s="203"/>
      <c r="HVT836" s="203"/>
      <c r="HVU836" s="203"/>
      <c r="HVV836" s="203"/>
      <c r="HVW836" s="203"/>
      <c r="HVX836" s="203"/>
      <c r="HVY836" s="203"/>
      <c r="HVZ836" s="203"/>
      <c r="HWA836" s="203"/>
      <c r="HWB836" s="203"/>
      <c r="HWC836" s="203"/>
      <c r="HWD836" s="203"/>
      <c r="HWE836" s="203"/>
      <c r="HWF836" s="203"/>
      <c r="HWG836" s="203"/>
      <c r="HWH836" s="203"/>
      <c r="HWI836" s="203"/>
      <c r="HWJ836" s="203"/>
      <c r="HWK836" s="203"/>
      <c r="HWL836" s="203"/>
      <c r="HWM836" s="203"/>
      <c r="HWN836" s="203"/>
      <c r="HWO836" s="203"/>
      <c r="HWP836" s="203"/>
      <c r="HWQ836" s="203"/>
      <c r="HWR836" s="203"/>
      <c r="HWS836" s="203"/>
      <c r="HWT836" s="203"/>
      <c r="HWU836" s="203"/>
      <c r="HWV836" s="203"/>
      <c r="HWW836" s="203"/>
      <c r="HWX836" s="203"/>
      <c r="HWY836" s="203"/>
      <c r="HWZ836" s="203"/>
      <c r="HXA836" s="203"/>
      <c r="HXB836" s="203"/>
      <c r="HXC836" s="203"/>
      <c r="HXD836" s="203"/>
      <c r="HXE836" s="203"/>
      <c r="HXF836" s="203"/>
      <c r="HXG836" s="203"/>
      <c r="HXH836" s="203"/>
      <c r="HXI836" s="203"/>
      <c r="HXJ836" s="203"/>
      <c r="HXK836" s="203"/>
      <c r="HXL836" s="203"/>
      <c r="HXM836" s="203"/>
      <c r="HXN836" s="203"/>
      <c r="HXO836" s="203"/>
      <c r="HXP836" s="203"/>
      <c r="HXQ836" s="203"/>
      <c r="HXR836" s="203"/>
      <c r="HXS836" s="203"/>
      <c r="HXT836" s="203"/>
      <c r="HXU836" s="203"/>
      <c r="HXV836" s="203"/>
      <c r="HXW836" s="203"/>
      <c r="HXX836" s="203"/>
      <c r="HXY836" s="203"/>
      <c r="HXZ836" s="203"/>
      <c r="HYA836" s="203"/>
      <c r="HYB836" s="203"/>
      <c r="HYC836" s="203"/>
      <c r="HYD836" s="203"/>
      <c r="HYE836" s="203"/>
      <c r="HYF836" s="203"/>
      <c r="HYG836" s="203"/>
      <c r="HYH836" s="203"/>
      <c r="HYI836" s="203"/>
      <c r="HYJ836" s="203"/>
      <c r="HYK836" s="203"/>
      <c r="HYL836" s="203"/>
      <c r="HYM836" s="203"/>
      <c r="HYN836" s="203"/>
      <c r="HYO836" s="203"/>
      <c r="HYP836" s="203"/>
      <c r="HYQ836" s="203"/>
      <c r="HYR836" s="203"/>
      <c r="HYS836" s="203"/>
      <c r="HYT836" s="203"/>
      <c r="HYU836" s="203"/>
      <c r="HYV836" s="203"/>
      <c r="HYW836" s="203"/>
      <c r="HYX836" s="203"/>
      <c r="HYY836" s="203"/>
      <c r="HYZ836" s="203"/>
      <c r="HZA836" s="203"/>
      <c r="HZB836" s="203"/>
      <c r="HZC836" s="203"/>
      <c r="HZD836" s="203"/>
      <c r="HZE836" s="203"/>
      <c r="HZF836" s="203"/>
      <c r="HZG836" s="203"/>
      <c r="HZH836" s="203"/>
      <c r="HZI836" s="203"/>
      <c r="HZJ836" s="203"/>
      <c r="HZK836" s="203"/>
      <c r="HZL836" s="203"/>
      <c r="HZM836" s="203"/>
      <c r="HZN836" s="203"/>
      <c r="HZO836" s="203"/>
      <c r="HZP836" s="203"/>
      <c r="HZQ836" s="203"/>
      <c r="HZR836" s="203"/>
      <c r="HZS836" s="203"/>
      <c r="HZT836" s="203"/>
      <c r="HZU836" s="203"/>
      <c r="HZV836" s="203"/>
      <c r="HZW836" s="203"/>
      <c r="HZX836" s="203"/>
      <c r="HZY836" s="203"/>
      <c r="HZZ836" s="203"/>
      <c r="IAA836" s="203"/>
      <c r="IAB836" s="203"/>
      <c r="IAC836" s="203"/>
      <c r="IAD836" s="203"/>
      <c r="IAE836" s="203"/>
      <c r="IAF836" s="203"/>
      <c r="IAG836" s="203"/>
      <c r="IAH836" s="203"/>
      <c r="IAI836" s="203"/>
      <c r="IAJ836" s="203"/>
      <c r="IAK836" s="203"/>
      <c r="IAL836" s="203"/>
      <c r="IAM836" s="203"/>
      <c r="IAN836" s="203"/>
      <c r="IAO836" s="203"/>
      <c r="IAP836" s="203"/>
      <c r="IAQ836" s="203"/>
      <c r="IAR836" s="203"/>
      <c r="IAS836" s="203"/>
      <c r="IAT836" s="203"/>
      <c r="IAU836" s="203"/>
      <c r="IAV836" s="203"/>
      <c r="IAW836" s="203"/>
      <c r="IAX836" s="203"/>
      <c r="IAY836" s="203"/>
      <c r="IAZ836" s="203"/>
      <c r="IBA836" s="203"/>
      <c r="IBB836" s="203"/>
      <c r="IBC836" s="203"/>
      <c r="IBD836" s="203"/>
      <c r="IBE836" s="203"/>
      <c r="IBF836" s="203"/>
      <c r="IBG836" s="203"/>
      <c r="IBH836" s="203"/>
      <c r="IBI836" s="203"/>
      <c r="IBJ836" s="203"/>
      <c r="IBK836" s="203"/>
      <c r="IBL836" s="203"/>
      <c r="IBM836" s="203"/>
      <c r="IBN836" s="203"/>
      <c r="IBO836" s="203"/>
      <c r="IBP836" s="203"/>
      <c r="IBQ836" s="203"/>
      <c r="IBR836" s="203"/>
      <c r="IBS836" s="203"/>
      <c r="IBT836" s="203"/>
      <c r="IBU836" s="203"/>
      <c r="IBV836" s="203"/>
      <c r="IBW836" s="203"/>
      <c r="IBX836" s="203"/>
      <c r="IBY836" s="203"/>
      <c r="IBZ836" s="203"/>
      <c r="ICA836" s="203"/>
      <c r="ICB836" s="203"/>
      <c r="ICC836" s="203"/>
      <c r="ICD836" s="203"/>
      <c r="ICE836" s="203"/>
      <c r="ICF836" s="203"/>
      <c r="ICG836" s="203"/>
      <c r="ICH836" s="203"/>
      <c r="ICI836" s="203"/>
      <c r="ICJ836" s="203"/>
      <c r="ICK836" s="203"/>
      <c r="ICL836" s="203"/>
      <c r="ICM836" s="203"/>
      <c r="ICN836" s="203"/>
      <c r="ICO836" s="203"/>
      <c r="ICP836" s="203"/>
      <c r="ICQ836" s="203"/>
      <c r="ICR836" s="203"/>
      <c r="ICS836" s="203"/>
      <c r="ICT836" s="203"/>
      <c r="ICU836" s="203"/>
      <c r="ICV836" s="203"/>
      <c r="ICW836" s="203"/>
      <c r="ICX836" s="203"/>
      <c r="ICY836" s="203"/>
      <c r="ICZ836" s="203"/>
      <c r="IDA836" s="203"/>
      <c r="IDB836" s="203"/>
      <c r="IDC836" s="203"/>
      <c r="IDD836" s="203"/>
      <c r="IDE836" s="203"/>
      <c r="IDF836" s="203"/>
      <c r="IDG836" s="203"/>
      <c r="IDH836" s="203"/>
      <c r="IDI836" s="203"/>
      <c r="IDJ836" s="203"/>
      <c r="IDK836" s="203"/>
      <c r="IDL836" s="203"/>
      <c r="IDM836" s="203"/>
      <c r="IDN836" s="203"/>
      <c r="IDO836" s="203"/>
      <c r="IDP836" s="203"/>
      <c r="IDQ836" s="203"/>
      <c r="IDR836" s="203"/>
      <c r="IDS836" s="203"/>
      <c r="IDT836" s="203"/>
      <c r="IDU836" s="203"/>
      <c r="IDV836" s="203"/>
      <c r="IDW836" s="203"/>
      <c r="IDX836" s="203"/>
      <c r="IDY836" s="203"/>
      <c r="IDZ836" s="203"/>
      <c r="IEA836" s="203"/>
      <c r="IEB836" s="203"/>
      <c r="IEC836" s="203"/>
      <c r="IED836" s="203"/>
      <c r="IEE836" s="203"/>
      <c r="IEF836" s="203"/>
      <c r="IEG836" s="203"/>
      <c r="IEH836" s="203"/>
      <c r="IEI836" s="203"/>
      <c r="IEJ836" s="203"/>
      <c r="IEK836" s="203"/>
      <c r="IEL836" s="203"/>
      <c r="IEM836" s="203"/>
      <c r="IEN836" s="203"/>
      <c r="IEO836" s="203"/>
      <c r="IEP836" s="203"/>
      <c r="IEQ836" s="203"/>
      <c r="IER836" s="203"/>
      <c r="IES836" s="203"/>
      <c r="IET836" s="203"/>
      <c r="IEU836" s="203"/>
      <c r="IEV836" s="203"/>
      <c r="IEW836" s="203"/>
      <c r="IEX836" s="203"/>
      <c r="IEY836" s="203"/>
      <c r="IEZ836" s="203"/>
      <c r="IFA836" s="203"/>
      <c r="IFB836" s="203"/>
      <c r="IFC836" s="203"/>
      <c r="IFD836" s="203"/>
      <c r="IFE836" s="203"/>
      <c r="IFF836" s="203"/>
      <c r="IFG836" s="203"/>
      <c r="IFH836" s="203"/>
      <c r="IFI836" s="203"/>
      <c r="IFJ836" s="203"/>
      <c r="IFK836" s="203"/>
      <c r="IFL836" s="203"/>
      <c r="IFM836" s="203"/>
      <c r="IFN836" s="203"/>
      <c r="IFO836" s="203"/>
      <c r="IFP836" s="203"/>
      <c r="IFQ836" s="203"/>
      <c r="IFR836" s="203"/>
      <c r="IFS836" s="203"/>
      <c r="IFT836" s="203"/>
      <c r="IFU836" s="203"/>
      <c r="IFV836" s="203"/>
      <c r="IFW836" s="203"/>
      <c r="IFX836" s="203"/>
      <c r="IFY836" s="203"/>
      <c r="IFZ836" s="203"/>
      <c r="IGA836" s="203"/>
      <c r="IGB836" s="203"/>
      <c r="IGC836" s="203"/>
      <c r="IGD836" s="203"/>
      <c r="IGE836" s="203"/>
      <c r="IGF836" s="203"/>
      <c r="IGG836" s="203"/>
      <c r="IGH836" s="203"/>
      <c r="IGI836" s="203"/>
      <c r="IGJ836" s="203"/>
      <c r="IGK836" s="203"/>
      <c r="IGL836" s="203"/>
      <c r="IGM836" s="203"/>
      <c r="IGN836" s="203"/>
      <c r="IGO836" s="203"/>
      <c r="IGP836" s="203"/>
      <c r="IGQ836" s="203"/>
      <c r="IGR836" s="203"/>
      <c r="IGS836" s="203"/>
      <c r="IGT836" s="203"/>
      <c r="IGU836" s="203"/>
      <c r="IGV836" s="203"/>
      <c r="IGW836" s="203"/>
      <c r="IGX836" s="203"/>
      <c r="IGY836" s="203"/>
      <c r="IGZ836" s="203"/>
      <c r="IHA836" s="203"/>
      <c r="IHB836" s="203"/>
      <c r="IHC836" s="203"/>
      <c r="IHD836" s="203"/>
      <c r="IHE836" s="203"/>
      <c r="IHF836" s="203"/>
      <c r="IHG836" s="203"/>
      <c r="IHH836" s="203"/>
      <c r="IHI836" s="203"/>
      <c r="IHJ836" s="203"/>
      <c r="IHK836" s="203"/>
      <c r="IHL836" s="203"/>
      <c r="IHM836" s="203"/>
      <c r="IHN836" s="203"/>
      <c r="IHO836" s="203"/>
      <c r="IHP836" s="203"/>
      <c r="IHQ836" s="203"/>
      <c r="IHR836" s="203"/>
      <c r="IHS836" s="203"/>
      <c r="IHT836" s="203"/>
      <c r="IHU836" s="203"/>
      <c r="IHV836" s="203"/>
      <c r="IHW836" s="203"/>
      <c r="IHX836" s="203"/>
      <c r="IHY836" s="203"/>
      <c r="IHZ836" s="203"/>
      <c r="IIA836" s="203"/>
      <c r="IIB836" s="203"/>
      <c r="IIC836" s="203"/>
      <c r="IID836" s="203"/>
      <c r="IIE836" s="203"/>
      <c r="IIF836" s="203"/>
      <c r="IIG836" s="203"/>
      <c r="IIH836" s="203"/>
      <c r="III836" s="203"/>
      <c r="IIJ836" s="203"/>
      <c r="IIK836" s="203"/>
      <c r="IIL836" s="203"/>
      <c r="IIM836" s="203"/>
      <c r="IIN836" s="203"/>
      <c r="IIO836" s="203"/>
      <c r="IIP836" s="203"/>
      <c r="IIQ836" s="203"/>
      <c r="IIR836" s="203"/>
      <c r="IIS836" s="203"/>
      <c r="IIT836" s="203"/>
      <c r="IIU836" s="203"/>
      <c r="IIV836" s="203"/>
      <c r="IIW836" s="203"/>
      <c r="IIX836" s="203"/>
      <c r="IIY836" s="203"/>
      <c r="IIZ836" s="203"/>
      <c r="IJA836" s="203"/>
      <c r="IJB836" s="203"/>
      <c r="IJC836" s="203"/>
      <c r="IJD836" s="203"/>
      <c r="IJE836" s="203"/>
      <c r="IJF836" s="203"/>
      <c r="IJG836" s="203"/>
      <c r="IJH836" s="203"/>
      <c r="IJI836" s="203"/>
      <c r="IJJ836" s="203"/>
      <c r="IJK836" s="203"/>
      <c r="IJL836" s="203"/>
      <c r="IJM836" s="203"/>
      <c r="IJN836" s="203"/>
      <c r="IJO836" s="203"/>
      <c r="IJP836" s="203"/>
      <c r="IJQ836" s="203"/>
      <c r="IJR836" s="203"/>
      <c r="IJS836" s="203"/>
      <c r="IJT836" s="203"/>
      <c r="IJU836" s="203"/>
      <c r="IJV836" s="203"/>
      <c r="IJW836" s="203"/>
      <c r="IJX836" s="203"/>
      <c r="IJY836" s="203"/>
      <c r="IJZ836" s="203"/>
      <c r="IKA836" s="203"/>
      <c r="IKB836" s="203"/>
      <c r="IKC836" s="203"/>
      <c r="IKD836" s="203"/>
      <c r="IKE836" s="203"/>
      <c r="IKF836" s="203"/>
      <c r="IKG836" s="203"/>
      <c r="IKH836" s="203"/>
      <c r="IKI836" s="203"/>
      <c r="IKJ836" s="203"/>
      <c r="IKK836" s="203"/>
      <c r="IKL836" s="203"/>
      <c r="IKM836" s="203"/>
      <c r="IKN836" s="203"/>
      <c r="IKO836" s="203"/>
      <c r="IKP836" s="203"/>
      <c r="IKQ836" s="203"/>
      <c r="IKR836" s="203"/>
      <c r="IKS836" s="203"/>
      <c r="IKT836" s="203"/>
      <c r="IKU836" s="203"/>
      <c r="IKV836" s="203"/>
      <c r="IKW836" s="203"/>
      <c r="IKX836" s="203"/>
      <c r="IKY836" s="203"/>
      <c r="IKZ836" s="203"/>
      <c r="ILA836" s="203"/>
      <c r="ILB836" s="203"/>
      <c r="ILC836" s="203"/>
      <c r="ILD836" s="203"/>
      <c r="ILE836" s="203"/>
      <c r="ILF836" s="203"/>
      <c r="ILG836" s="203"/>
      <c r="ILH836" s="203"/>
      <c r="ILI836" s="203"/>
      <c r="ILJ836" s="203"/>
      <c r="ILK836" s="203"/>
      <c r="ILL836" s="203"/>
      <c r="ILM836" s="203"/>
      <c r="ILN836" s="203"/>
      <c r="ILO836" s="203"/>
      <c r="ILP836" s="203"/>
      <c r="ILQ836" s="203"/>
      <c r="ILR836" s="203"/>
      <c r="ILS836" s="203"/>
      <c r="ILT836" s="203"/>
      <c r="ILU836" s="203"/>
      <c r="ILV836" s="203"/>
      <c r="ILW836" s="203"/>
      <c r="ILX836" s="203"/>
      <c r="ILY836" s="203"/>
      <c r="ILZ836" s="203"/>
      <c r="IMA836" s="203"/>
      <c r="IMB836" s="203"/>
      <c r="IMC836" s="203"/>
      <c r="IMD836" s="203"/>
      <c r="IME836" s="203"/>
      <c r="IMF836" s="203"/>
      <c r="IMG836" s="203"/>
      <c r="IMH836" s="203"/>
      <c r="IMI836" s="203"/>
      <c r="IMJ836" s="203"/>
      <c r="IMK836" s="203"/>
      <c r="IML836" s="203"/>
      <c r="IMM836" s="203"/>
      <c r="IMN836" s="203"/>
      <c r="IMO836" s="203"/>
      <c r="IMP836" s="203"/>
      <c r="IMQ836" s="203"/>
      <c r="IMR836" s="203"/>
      <c r="IMS836" s="203"/>
      <c r="IMT836" s="203"/>
      <c r="IMU836" s="203"/>
      <c r="IMV836" s="203"/>
      <c r="IMW836" s="203"/>
      <c r="IMX836" s="203"/>
      <c r="IMY836" s="203"/>
      <c r="IMZ836" s="203"/>
      <c r="INA836" s="203"/>
      <c r="INB836" s="203"/>
      <c r="INC836" s="203"/>
      <c r="IND836" s="203"/>
      <c r="INE836" s="203"/>
      <c r="INF836" s="203"/>
      <c r="ING836" s="203"/>
      <c r="INH836" s="203"/>
      <c r="INI836" s="203"/>
      <c r="INJ836" s="203"/>
      <c r="INK836" s="203"/>
      <c r="INL836" s="203"/>
      <c r="INM836" s="203"/>
      <c r="INN836" s="203"/>
      <c r="INO836" s="203"/>
      <c r="INP836" s="203"/>
      <c r="INQ836" s="203"/>
      <c r="INR836" s="203"/>
      <c r="INS836" s="203"/>
      <c r="INT836" s="203"/>
      <c r="INU836" s="203"/>
      <c r="INV836" s="203"/>
      <c r="INW836" s="203"/>
      <c r="INX836" s="203"/>
      <c r="INY836" s="203"/>
      <c r="INZ836" s="203"/>
      <c r="IOA836" s="203"/>
      <c r="IOB836" s="203"/>
      <c r="IOC836" s="203"/>
      <c r="IOD836" s="203"/>
      <c r="IOE836" s="203"/>
      <c r="IOF836" s="203"/>
      <c r="IOG836" s="203"/>
      <c r="IOH836" s="203"/>
      <c r="IOI836" s="203"/>
      <c r="IOJ836" s="203"/>
      <c r="IOK836" s="203"/>
      <c r="IOL836" s="203"/>
      <c r="IOM836" s="203"/>
      <c r="ION836" s="203"/>
      <c r="IOO836" s="203"/>
      <c r="IOP836" s="203"/>
      <c r="IOQ836" s="203"/>
      <c r="IOR836" s="203"/>
      <c r="IOS836" s="203"/>
      <c r="IOT836" s="203"/>
      <c r="IOU836" s="203"/>
      <c r="IOV836" s="203"/>
      <c r="IOW836" s="203"/>
      <c r="IOX836" s="203"/>
      <c r="IOY836" s="203"/>
      <c r="IOZ836" s="203"/>
      <c r="IPA836" s="203"/>
      <c r="IPB836" s="203"/>
      <c r="IPC836" s="203"/>
      <c r="IPD836" s="203"/>
      <c r="IPE836" s="203"/>
      <c r="IPF836" s="203"/>
      <c r="IPG836" s="203"/>
      <c r="IPH836" s="203"/>
      <c r="IPI836" s="203"/>
      <c r="IPJ836" s="203"/>
      <c r="IPK836" s="203"/>
      <c r="IPL836" s="203"/>
      <c r="IPM836" s="203"/>
      <c r="IPN836" s="203"/>
      <c r="IPO836" s="203"/>
      <c r="IPP836" s="203"/>
      <c r="IPQ836" s="203"/>
      <c r="IPR836" s="203"/>
      <c r="IPS836" s="203"/>
      <c r="IPT836" s="203"/>
      <c r="IPU836" s="203"/>
      <c r="IPV836" s="203"/>
      <c r="IPW836" s="203"/>
      <c r="IPX836" s="203"/>
      <c r="IPY836" s="203"/>
      <c r="IPZ836" s="203"/>
      <c r="IQA836" s="203"/>
      <c r="IQB836" s="203"/>
      <c r="IQC836" s="203"/>
      <c r="IQD836" s="203"/>
      <c r="IQE836" s="203"/>
      <c r="IQF836" s="203"/>
      <c r="IQG836" s="203"/>
      <c r="IQH836" s="203"/>
      <c r="IQI836" s="203"/>
      <c r="IQJ836" s="203"/>
      <c r="IQK836" s="203"/>
      <c r="IQL836" s="203"/>
      <c r="IQM836" s="203"/>
      <c r="IQN836" s="203"/>
      <c r="IQO836" s="203"/>
      <c r="IQP836" s="203"/>
      <c r="IQQ836" s="203"/>
      <c r="IQR836" s="203"/>
      <c r="IQS836" s="203"/>
      <c r="IQT836" s="203"/>
      <c r="IQU836" s="203"/>
      <c r="IQV836" s="203"/>
      <c r="IQW836" s="203"/>
      <c r="IQX836" s="203"/>
      <c r="IQY836" s="203"/>
      <c r="IQZ836" s="203"/>
      <c r="IRA836" s="203"/>
      <c r="IRB836" s="203"/>
      <c r="IRC836" s="203"/>
      <c r="IRD836" s="203"/>
      <c r="IRE836" s="203"/>
      <c r="IRF836" s="203"/>
      <c r="IRG836" s="203"/>
      <c r="IRH836" s="203"/>
      <c r="IRI836" s="203"/>
      <c r="IRJ836" s="203"/>
      <c r="IRK836" s="203"/>
      <c r="IRL836" s="203"/>
      <c r="IRM836" s="203"/>
      <c r="IRN836" s="203"/>
      <c r="IRO836" s="203"/>
      <c r="IRP836" s="203"/>
      <c r="IRQ836" s="203"/>
      <c r="IRR836" s="203"/>
      <c r="IRS836" s="203"/>
      <c r="IRT836" s="203"/>
      <c r="IRU836" s="203"/>
      <c r="IRV836" s="203"/>
      <c r="IRW836" s="203"/>
      <c r="IRX836" s="203"/>
      <c r="IRY836" s="203"/>
      <c r="IRZ836" s="203"/>
      <c r="ISA836" s="203"/>
      <c r="ISB836" s="203"/>
      <c r="ISC836" s="203"/>
      <c r="ISD836" s="203"/>
      <c r="ISE836" s="203"/>
      <c r="ISF836" s="203"/>
      <c r="ISG836" s="203"/>
      <c r="ISH836" s="203"/>
      <c r="ISI836" s="203"/>
      <c r="ISJ836" s="203"/>
      <c r="ISK836" s="203"/>
      <c r="ISL836" s="203"/>
      <c r="ISM836" s="203"/>
      <c r="ISN836" s="203"/>
      <c r="ISO836" s="203"/>
      <c r="ISP836" s="203"/>
      <c r="ISQ836" s="203"/>
      <c r="ISR836" s="203"/>
      <c r="ISS836" s="203"/>
      <c r="IST836" s="203"/>
      <c r="ISU836" s="203"/>
      <c r="ISV836" s="203"/>
      <c r="ISW836" s="203"/>
      <c r="ISX836" s="203"/>
      <c r="ISY836" s="203"/>
      <c r="ISZ836" s="203"/>
      <c r="ITA836" s="203"/>
      <c r="ITB836" s="203"/>
      <c r="ITC836" s="203"/>
      <c r="ITD836" s="203"/>
      <c r="ITE836" s="203"/>
      <c r="ITF836" s="203"/>
      <c r="ITG836" s="203"/>
      <c r="ITH836" s="203"/>
      <c r="ITI836" s="203"/>
      <c r="ITJ836" s="203"/>
      <c r="ITK836" s="203"/>
      <c r="ITL836" s="203"/>
      <c r="ITM836" s="203"/>
      <c r="ITN836" s="203"/>
      <c r="ITO836" s="203"/>
      <c r="ITP836" s="203"/>
      <c r="ITQ836" s="203"/>
      <c r="ITR836" s="203"/>
      <c r="ITS836" s="203"/>
      <c r="ITT836" s="203"/>
      <c r="ITU836" s="203"/>
      <c r="ITV836" s="203"/>
      <c r="ITW836" s="203"/>
      <c r="ITX836" s="203"/>
      <c r="ITY836" s="203"/>
      <c r="ITZ836" s="203"/>
      <c r="IUA836" s="203"/>
      <c r="IUB836" s="203"/>
      <c r="IUC836" s="203"/>
      <c r="IUD836" s="203"/>
      <c r="IUE836" s="203"/>
      <c r="IUF836" s="203"/>
      <c r="IUG836" s="203"/>
      <c r="IUH836" s="203"/>
      <c r="IUI836" s="203"/>
      <c r="IUJ836" s="203"/>
      <c r="IUK836" s="203"/>
      <c r="IUL836" s="203"/>
      <c r="IUM836" s="203"/>
      <c r="IUN836" s="203"/>
      <c r="IUO836" s="203"/>
      <c r="IUP836" s="203"/>
      <c r="IUQ836" s="203"/>
      <c r="IUR836" s="203"/>
      <c r="IUS836" s="203"/>
      <c r="IUT836" s="203"/>
      <c r="IUU836" s="203"/>
      <c r="IUV836" s="203"/>
      <c r="IUW836" s="203"/>
      <c r="IUX836" s="203"/>
      <c r="IUY836" s="203"/>
      <c r="IUZ836" s="203"/>
      <c r="IVA836" s="203"/>
      <c r="IVB836" s="203"/>
      <c r="IVC836" s="203"/>
      <c r="IVD836" s="203"/>
      <c r="IVE836" s="203"/>
      <c r="IVF836" s="203"/>
      <c r="IVG836" s="203"/>
      <c r="IVH836" s="203"/>
      <c r="IVI836" s="203"/>
      <c r="IVJ836" s="203"/>
      <c r="IVK836" s="203"/>
      <c r="IVL836" s="203"/>
      <c r="IVM836" s="203"/>
      <c r="IVN836" s="203"/>
      <c r="IVO836" s="203"/>
      <c r="IVP836" s="203"/>
      <c r="IVQ836" s="203"/>
      <c r="IVR836" s="203"/>
      <c r="IVS836" s="203"/>
      <c r="IVT836" s="203"/>
      <c r="IVU836" s="203"/>
      <c r="IVV836" s="203"/>
      <c r="IVW836" s="203"/>
      <c r="IVX836" s="203"/>
      <c r="IVY836" s="203"/>
      <c r="IVZ836" s="203"/>
      <c r="IWA836" s="203"/>
      <c r="IWB836" s="203"/>
      <c r="IWC836" s="203"/>
      <c r="IWD836" s="203"/>
      <c r="IWE836" s="203"/>
      <c r="IWF836" s="203"/>
      <c r="IWG836" s="203"/>
      <c r="IWH836" s="203"/>
      <c r="IWI836" s="203"/>
      <c r="IWJ836" s="203"/>
      <c r="IWK836" s="203"/>
      <c r="IWL836" s="203"/>
      <c r="IWM836" s="203"/>
      <c r="IWN836" s="203"/>
      <c r="IWO836" s="203"/>
      <c r="IWP836" s="203"/>
      <c r="IWQ836" s="203"/>
      <c r="IWR836" s="203"/>
      <c r="IWS836" s="203"/>
      <c r="IWT836" s="203"/>
      <c r="IWU836" s="203"/>
      <c r="IWV836" s="203"/>
      <c r="IWW836" s="203"/>
      <c r="IWX836" s="203"/>
      <c r="IWY836" s="203"/>
      <c r="IWZ836" s="203"/>
      <c r="IXA836" s="203"/>
      <c r="IXB836" s="203"/>
      <c r="IXC836" s="203"/>
      <c r="IXD836" s="203"/>
      <c r="IXE836" s="203"/>
      <c r="IXF836" s="203"/>
      <c r="IXG836" s="203"/>
      <c r="IXH836" s="203"/>
      <c r="IXI836" s="203"/>
      <c r="IXJ836" s="203"/>
      <c r="IXK836" s="203"/>
      <c r="IXL836" s="203"/>
      <c r="IXM836" s="203"/>
      <c r="IXN836" s="203"/>
      <c r="IXO836" s="203"/>
      <c r="IXP836" s="203"/>
      <c r="IXQ836" s="203"/>
      <c r="IXR836" s="203"/>
      <c r="IXS836" s="203"/>
      <c r="IXT836" s="203"/>
      <c r="IXU836" s="203"/>
      <c r="IXV836" s="203"/>
      <c r="IXW836" s="203"/>
      <c r="IXX836" s="203"/>
      <c r="IXY836" s="203"/>
      <c r="IXZ836" s="203"/>
      <c r="IYA836" s="203"/>
      <c r="IYB836" s="203"/>
      <c r="IYC836" s="203"/>
      <c r="IYD836" s="203"/>
      <c r="IYE836" s="203"/>
      <c r="IYF836" s="203"/>
      <c r="IYG836" s="203"/>
      <c r="IYH836" s="203"/>
      <c r="IYI836" s="203"/>
      <c r="IYJ836" s="203"/>
      <c r="IYK836" s="203"/>
      <c r="IYL836" s="203"/>
      <c r="IYM836" s="203"/>
      <c r="IYN836" s="203"/>
      <c r="IYO836" s="203"/>
      <c r="IYP836" s="203"/>
      <c r="IYQ836" s="203"/>
      <c r="IYR836" s="203"/>
      <c r="IYS836" s="203"/>
      <c r="IYT836" s="203"/>
      <c r="IYU836" s="203"/>
      <c r="IYV836" s="203"/>
      <c r="IYW836" s="203"/>
      <c r="IYX836" s="203"/>
      <c r="IYY836" s="203"/>
      <c r="IYZ836" s="203"/>
      <c r="IZA836" s="203"/>
      <c r="IZB836" s="203"/>
      <c r="IZC836" s="203"/>
      <c r="IZD836" s="203"/>
      <c r="IZE836" s="203"/>
      <c r="IZF836" s="203"/>
      <c r="IZG836" s="203"/>
      <c r="IZH836" s="203"/>
      <c r="IZI836" s="203"/>
      <c r="IZJ836" s="203"/>
      <c r="IZK836" s="203"/>
      <c r="IZL836" s="203"/>
      <c r="IZM836" s="203"/>
      <c r="IZN836" s="203"/>
      <c r="IZO836" s="203"/>
      <c r="IZP836" s="203"/>
      <c r="IZQ836" s="203"/>
      <c r="IZR836" s="203"/>
      <c r="IZS836" s="203"/>
      <c r="IZT836" s="203"/>
      <c r="IZU836" s="203"/>
      <c r="IZV836" s="203"/>
      <c r="IZW836" s="203"/>
      <c r="IZX836" s="203"/>
      <c r="IZY836" s="203"/>
      <c r="IZZ836" s="203"/>
      <c r="JAA836" s="203"/>
      <c r="JAB836" s="203"/>
      <c r="JAC836" s="203"/>
      <c r="JAD836" s="203"/>
      <c r="JAE836" s="203"/>
      <c r="JAF836" s="203"/>
      <c r="JAG836" s="203"/>
      <c r="JAH836" s="203"/>
      <c r="JAI836" s="203"/>
      <c r="JAJ836" s="203"/>
      <c r="JAK836" s="203"/>
      <c r="JAL836" s="203"/>
      <c r="JAM836" s="203"/>
      <c r="JAN836" s="203"/>
      <c r="JAO836" s="203"/>
      <c r="JAP836" s="203"/>
      <c r="JAQ836" s="203"/>
      <c r="JAR836" s="203"/>
      <c r="JAS836" s="203"/>
      <c r="JAT836" s="203"/>
      <c r="JAU836" s="203"/>
      <c r="JAV836" s="203"/>
      <c r="JAW836" s="203"/>
      <c r="JAX836" s="203"/>
      <c r="JAY836" s="203"/>
      <c r="JAZ836" s="203"/>
      <c r="JBA836" s="203"/>
      <c r="JBB836" s="203"/>
      <c r="JBC836" s="203"/>
      <c r="JBD836" s="203"/>
      <c r="JBE836" s="203"/>
      <c r="JBF836" s="203"/>
      <c r="JBG836" s="203"/>
      <c r="JBH836" s="203"/>
      <c r="JBI836" s="203"/>
      <c r="JBJ836" s="203"/>
      <c r="JBK836" s="203"/>
      <c r="JBL836" s="203"/>
      <c r="JBM836" s="203"/>
      <c r="JBN836" s="203"/>
      <c r="JBO836" s="203"/>
      <c r="JBP836" s="203"/>
      <c r="JBQ836" s="203"/>
      <c r="JBR836" s="203"/>
      <c r="JBS836" s="203"/>
      <c r="JBT836" s="203"/>
      <c r="JBU836" s="203"/>
      <c r="JBV836" s="203"/>
      <c r="JBW836" s="203"/>
      <c r="JBX836" s="203"/>
      <c r="JBY836" s="203"/>
      <c r="JBZ836" s="203"/>
      <c r="JCA836" s="203"/>
      <c r="JCB836" s="203"/>
      <c r="JCC836" s="203"/>
      <c r="JCD836" s="203"/>
      <c r="JCE836" s="203"/>
      <c r="JCF836" s="203"/>
      <c r="JCG836" s="203"/>
      <c r="JCH836" s="203"/>
      <c r="JCI836" s="203"/>
      <c r="JCJ836" s="203"/>
      <c r="JCK836" s="203"/>
      <c r="JCL836" s="203"/>
      <c r="JCM836" s="203"/>
      <c r="JCN836" s="203"/>
      <c r="JCO836" s="203"/>
      <c r="JCP836" s="203"/>
      <c r="JCQ836" s="203"/>
      <c r="JCR836" s="203"/>
      <c r="JCS836" s="203"/>
      <c r="JCT836" s="203"/>
      <c r="JCU836" s="203"/>
      <c r="JCV836" s="203"/>
      <c r="JCW836" s="203"/>
      <c r="JCX836" s="203"/>
      <c r="JCY836" s="203"/>
      <c r="JCZ836" s="203"/>
      <c r="JDA836" s="203"/>
      <c r="JDB836" s="203"/>
      <c r="JDC836" s="203"/>
      <c r="JDD836" s="203"/>
      <c r="JDE836" s="203"/>
      <c r="JDF836" s="203"/>
      <c r="JDG836" s="203"/>
      <c r="JDH836" s="203"/>
      <c r="JDI836" s="203"/>
      <c r="JDJ836" s="203"/>
      <c r="JDK836" s="203"/>
      <c r="JDL836" s="203"/>
      <c r="JDM836" s="203"/>
      <c r="JDN836" s="203"/>
      <c r="JDO836" s="203"/>
      <c r="JDP836" s="203"/>
      <c r="JDQ836" s="203"/>
      <c r="JDR836" s="203"/>
      <c r="JDS836" s="203"/>
      <c r="JDT836" s="203"/>
      <c r="JDU836" s="203"/>
      <c r="JDV836" s="203"/>
      <c r="JDW836" s="203"/>
      <c r="JDX836" s="203"/>
      <c r="JDY836" s="203"/>
      <c r="JDZ836" s="203"/>
      <c r="JEA836" s="203"/>
      <c r="JEB836" s="203"/>
      <c r="JEC836" s="203"/>
      <c r="JED836" s="203"/>
      <c r="JEE836" s="203"/>
      <c r="JEF836" s="203"/>
      <c r="JEG836" s="203"/>
      <c r="JEH836" s="203"/>
      <c r="JEI836" s="203"/>
      <c r="JEJ836" s="203"/>
      <c r="JEK836" s="203"/>
      <c r="JEL836" s="203"/>
      <c r="JEM836" s="203"/>
      <c r="JEN836" s="203"/>
      <c r="JEO836" s="203"/>
      <c r="JEP836" s="203"/>
      <c r="JEQ836" s="203"/>
      <c r="JER836" s="203"/>
      <c r="JES836" s="203"/>
      <c r="JET836" s="203"/>
      <c r="JEU836" s="203"/>
      <c r="JEV836" s="203"/>
      <c r="JEW836" s="203"/>
      <c r="JEX836" s="203"/>
      <c r="JEY836" s="203"/>
      <c r="JEZ836" s="203"/>
      <c r="JFA836" s="203"/>
      <c r="JFB836" s="203"/>
      <c r="JFC836" s="203"/>
      <c r="JFD836" s="203"/>
      <c r="JFE836" s="203"/>
      <c r="JFF836" s="203"/>
      <c r="JFG836" s="203"/>
      <c r="JFH836" s="203"/>
      <c r="JFI836" s="203"/>
      <c r="JFJ836" s="203"/>
      <c r="JFK836" s="203"/>
      <c r="JFL836" s="203"/>
      <c r="JFM836" s="203"/>
      <c r="JFN836" s="203"/>
      <c r="JFO836" s="203"/>
      <c r="JFP836" s="203"/>
      <c r="JFQ836" s="203"/>
      <c r="JFR836" s="203"/>
      <c r="JFS836" s="203"/>
      <c r="JFT836" s="203"/>
      <c r="JFU836" s="203"/>
      <c r="JFV836" s="203"/>
      <c r="JFW836" s="203"/>
      <c r="JFX836" s="203"/>
      <c r="JFY836" s="203"/>
      <c r="JFZ836" s="203"/>
      <c r="JGA836" s="203"/>
      <c r="JGB836" s="203"/>
      <c r="JGC836" s="203"/>
      <c r="JGD836" s="203"/>
      <c r="JGE836" s="203"/>
      <c r="JGF836" s="203"/>
      <c r="JGG836" s="203"/>
      <c r="JGH836" s="203"/>
      <c r="JGI836" s="203"/>
      <c r="JGJ836" s="203"/>
      <c r="JGK836" s="203"/>
      <c r="JGL836" s="203"/>
      <c r="JGM836" s="203"/>
      <c r="JGN836" s="203"/>
      <c r="JGO836" s="203"/>
      <c r="JGP836" s="203"/>
      <c r="JGQ836" s="203"/>
      <c r="JGR836" s="203"/>
      <c r="JGS836" s="203"/>
      <c r="JGT836" s="203"/>
      <c r="JGU836" s="203"/>
      <c r="JGV836" s="203"/>
      <c r="JGW836" s="203"/>
      <c r="JGX836" s="203"/>
      <c r="JGY836" s="203"/>
      <c r="JGZ836" s="203"/>
      <c r="JHA836" s="203"/>
      <c r="JHB836" s="203"/>
      <c r="JHC836" s="203"/>
      <c r="JHD836" s="203"/>
      <c r="JHE836" s="203"/>
      <c r="JHF836" s="203"/>
      <c r="JHG836" s="203"/>
      <c r="JHH836" s="203"/>
      <c r="JHI836" s="203"/>
      <c r="JHJ836" s="203"/>
      <c r="JHK836" s="203"/>
      <c r="JHL836" s="203"/>
      <c r="JHM836" s="203"/>
      <c r="JHN836" s="203"/>
      <c r="JHO836" s="203"/>
      <c r="JHP836" s="203"/>
      <c r="JHQ836" s="203"/>
      <c r="JHR836" s="203"/>
      <c r="JHS836" s="203"/>
      <c r="JHT836" s="203"/>
      <c r="JHU836" s="203"/>
      <c r="JHV836" s="203"/>
      <c r="JHW836" s="203"/>
      <c r="JHX836" s="203"/>
      <c r="JHY836" s="203"/>
      <c r="JHZ836" s="203"/>
      <c r="JIA836" s="203"/>
      <c r="JIB836" s="203"/>
      <c r="JIC836" s="203"/>
      <c r="JID836" s="203"/>
      <c r="JIE836" s="203"/>
      <c r="JIF836" s="203"/>
      <c r="JIG836" s="203"/>
      <c r="JIH836" s="203"/>
      <c r="JII836" s="203"/>
      <c r="JIJ836" s="203"/>
      <c r="JIK836" s="203"/>
      <c r="JIL836" s="203"/>
      <c r="JIM836" s="203"/>
      <c r="JIN836" s="203"/>
      <c r="JIO836" s="203"/>
      <c r="JIP836" s="203"/>
      <c r="JIQ836" s="203"/>
      <c r="JIR836" s="203"/>
      <c r="JIS836" s="203"/>
      <c r="JIT836" s="203"/>
      <c r="JIU836" s="203"/>
      <c r="JIV836" s="203"/>
      <c r="JIW836" s="203"/>
      <c r="JIX836" s="203"/>
      <c r="JIY836" s="203"/>
      <c r="JIZ836" s="203"/>
      <c r="JJA836" s="203"/>
      <c r="JJB836" s="203"/>
      <c r="JJC836" s="203"/>
      <c r="JJD836" s="203"/>
      <c r="JJE836" s="203"/>
      <c r="JJF836" s="203"/>
      <c r="JJG836" s="203"/>
      <c r="JJH836" s="203"/>
      <c r="JJI836" s="203"/>
      <c r="JJJ836" s="203"/>
      <c r="JJK836" s="203"/>
      <c r="JJL836" s="203"/>
      <c r="JJM836" s="203"/>
      <c r="JJN836" s="203"/>
      <c r="JJO836" s="203"/>
      <c r="JJP836" s="203"/>
      <c r="JJQ836" s="203"/>
      <c r="JJR836" s="203"/>
      <c r="JJS836" s="203"/>
      <c r="JJT836" s="203"/>
      <c r="JJU836" s="203"/>
      <c r="JJV836" s="203"/>
      <c r="JJW836" s="203"/>
      <c r="JJX836" s="203"/>
      <c r="JJY836" s="203"/>
      <c r="JJZ836" s="203"/>
      <c r="JKA836" s="203"/>
      <c r="JKB836" s="203"/>
      <c r="JKC836" s="203"/>
      <c r="JKD836" s="203"/>
      <c r="JKE836" s="203"/>
      <c r="JKF836" s="203"/>
      <c r="JKG836" s="203"/>
      <c r="JKH836" s="203"/>
      <c r="JKI836" s="203"/>
      <c r="JKJ836" s="203"/>
      <c r="JKK836" s="203"/>
      <c r="JKL836" s="203"/>
      <c r="JKM836" s="203"/>
      <c r="JKN836" s="203"/>
      <c r="JKO836" s="203"/>
      <c r="JKP836" s="203"/>
      <c r="JKQ836" s="203"/>
      <c r="JKR836" s="203"/>
      <c r="JKS836" s="203"/>
      <c r="JKT836" s="203"/>
      <c r="JKU836" s="203"/>
      <c r="JKV836" s="203"/>
      <c r="JKW836" s="203"/>
      <c r="JKX836" s="203"/>
      <c r="JKY836" s="203"/>
      <c r="JKZ836" s="203"/>
      <c r="JLA836" s="203"/>
      <c r="JLB836" s="203"/>
      <c r="JLC836" s="203"/>
      <c r="JLD836" s="203"/>
      <c r="JLE836" s="203"/>
      <c r="JLF836" s="203"/>
      <c r="JLG836" s="203"/>
      <c r="JLH836" s="203"/>
      <c r="JLI836" s="203"/>
      <c r="JLJ836" s="203"/>
      <c r="JLK836" s="203"/>
      <c r="JLL836" s="203"/>
      <c r="JLM836" s="203"/>
      <c r="JLN836" s="203"/>
      <c r="JLO836" s="203"/>
      <c r="JLP836" s="203"/>
      <c r="JLQ836" s="203"/>
      <c r="JLR836" s="203"/>
      <c r="JLS836" s="203"/>
      <c r="JLT836" s="203"/>
      <c r="JLU836" s="203"/>
      <c r="JLV836" s="203"/>
      <c r="JLW836" s="203"/>
      <c r="JLX836" s="203"/>
      <c r="JLY836" s="203"/>
      <c r="JLZ836" s="203"/>
      <c r="JMA836" s="203"/>
      <c r="JMB836" s="203"/>
      <c r="JMC836" s="203"/>
      <c r="JMD836" s="203"/>
      <c r="JME836" s="203"/>
      <c r="JMF836" s="203"/>
      <c r="JMG836" s="203"/>
      <c r="JMH836" s="203"/>
      <c r="JMI836" s="203"/>
      <c r="JMJ836" s="203"/>
      <c r="JMK836" s="203"/>
      <c r="JML836" s="203"/>
      <c r="JMM836" s="203"/>
      <c r="JMN836" s="203"/>
      <c r="JMO836" s="203"/>
      <c r="JMP836" s="203"/>
      <c r="JMQ836" s="203"/>
      <c r="JMR836" s="203"/>
      <c r="JMS836" s="203"/>
      <c r="JMT836" s="203"/>
      <c r="JMU836" s="203"/>
      <c r="JMV836" s="203"/>
      <c r="JMW836" s="203"/>
      <c r="JMX836" s="203"/>
      <c r="JMY836" s="203"/>
      <c r="JMZ836" s="203"/>
      <c r="JNA836" s="203"/>
      <c r="JNB836" s="203"/>
      <c r="JNC836" s="203"/>
      <c r="JND836" s="203"/>
      <c r="JNE836" s="203"/>
      <c r="JNF836" s="203"/>
      <c r="JNG836" s="203"/>
      <c r="JNH836" s="203"/>
      <c r="JNI836" s="203"/>
      <c r="JNJ836" s="203"/>
      <c r="JNK836" s="203"/>
      <c r="JNL836" s="203"/>
      <c r="JNM836" s="203"/>
      <c r="JNN836" s="203"/>
      <c r="JNO836" s="203"/>
      <c r="JNP836" s="203"/>
      <c r="JNQ836" s="203"/>
      <c r="JNR836" s="203"/>
      <c r="JNS836" s="203"/>
      <c r="JNT836" s="203"/>
      <c r="JNU836" s="203"/>
      <c r="JNV836" s="203"/>
      <c r="JNW836" s="203"/>
      <c r="JNX836" s="203"/>
      <c r="JNY836" s="203"/>
      <c r="JNZ836" s="203"/>
      <c r="JOA836" s="203"/>
      <c r="JOB836" s="203"/>
      <c r="JOC836" s="203"/>
      <c r="JOD836" s="203"/>
      <c r="JOE836" s="203"/>
      <c r="JOF836" s="203"/>
      <c r="JOG836" s="203"/>
      <c r="JOH836" s="203"/>
      <c r="JOI836" s="203"/>
      <c r="JOJ836" s="203"/>
      <c r="JOK836" s="203"/>
      <c r="JOL836" s="203"/>
      <c r="JOM836" s="203"/>
      <c r="JON836" s="203"/>
      <c r="JOO836" s="203"/>
      <c r="JOP836" s="203"/>
      <c r="JOQ836" s="203"/>
      <c r="JOR836" s="203"/>
      <c r="JOS836" s="203"/>
      <c r="JOT836" s="203"/>
      <c r="JOU836" s="203"/>
      <c r="JOV836" s="203"/>
      <c r="JOW836" s="203"/>
      <c r="JOX836" s="203"/>
      <c r="JOY836" s="203"/>
      <c r="JOZ836" s="203"/>
      <c r="JPA836" s="203"/>
      <c r="JPB836" s="203"/>
      <c r="JPC836" s="203"/>
      <c r="JPD836" s="203"/>
      <c r="JPE836" s="203"/>
      <c r="JPF836" s="203"/>
      <c r="JPG836" s="203"/>
      <c r="JPH836" s="203"/>
      <c r="JPI836" s="203"/>
      <c r="JPJ836" s="203"/>
      <c r="JPK836" s="203"/>
      <c r="JPL836" s="203"/>
      <c r="JPM836" s="203"/>
      <c r="JPN836" s="203"/>
      <c r="JPO836" s="203"/>
      <c r="JPP836" s="203"/>
      <c r="JPQ836" s="203"/>
      <c r="JPR836" s="203"/>
      <c r="JPS836" s="203"/>
      <c r="JPT836" s="203"/>
      <c r="JPU836" s="203"/>
      <c r="JPV836" s="203"/>
      <c r="JPW836" s="203"/>
      <c r="JPX836" s="203"/>
      <c r="JPY836" s="203"/>
      <c r="JPZ836" s="203"/>
      <c r="JQA836" s="203"/>
      <c r="JQB836" s="203"/>
      <c r="JQC836" s="203"/>
      <c r="JQD836" s="203"/>
      <c r="JQE836" s="203"/>
      <c r="JQF836" s="203"/>
      <c r="JQG836" s="203"/>
      <c r="JQH836" s="203"/>
      <c r="JQI836" s="203"/>
      <c r="JQJ836" s="203"/>
      <c r="JQK836" s="203"/>
      <c r="JQL836" s="203"/>
      <c r="JQM836" s="203"/>
      <c r="JQN836" s="203"/>
      <c r="JQO836" s="203"/>
      <c r="JQP836" s="203"/>
      <c r="JQQ836" s="203"/>
      <c r="JQR836" s="203"/>
      <c r="JQS836" s="203"/>
      <c r="JQT836" s="203"/>
      <c r="JQU836" s="203"/>
      <c r="JQV836" s="203"/>
      <c r="JQW836" s="203"/>
      <c r="JQX836" s="203"/>
      <c r="JQY836" s="203"/>
      <c r="JQZ836" s="203"/>
      <c r="JRA836" s="203"/>
      <c r="JRB836" s="203"/>
      <c r="JRC836" s="203"/>
      <c r="JRD836" s="203"/>
      <c r="JRE836" s="203"/>
      <c r="JRF836" s="203"/>
      <c r="JRG836" s="203"/>
      <c r="JRH836" s="203"/>
      <c r="JRI836" s="203"/>
      <c r="JRJ836" s="203"/>
      <c r="JRK836" s="203"/>
      <c r="JRL836" s="203"/>
      <c r="JRM836" s="203"/>
      <c r="JRN836" s="203"/>
      <c r="JRO836" s="203"/>
      <c r="JRP836" s="203"/>
      <c r="JRQ836" s="203"/>
      <c r="JRR836" s="203"/>
      <c r="JRS836" s="203"/>
      <c r="JRT836" s="203"/>
      <c r="JRU836" s="203"/>
      <c r="JRV836" s="203"/>
      <c r="JRW836" s="203"/>
      <c r="JRX836" s="203"/>
      <c r="JRY836" s="203"/>
      <c r="JRZ836" s="203"/>
      <c r="JSA836" s="203"/>
      <c r="JSB836" s="203"/>
      <c r="JSC836" s="203"/>
      <c r="JSD836" s="203"/>
      <c r="JSE836" s="203"/>
      <c r="JSF836" s="203"/>
      <c r="JSG836" s="203"/>
      <c r="JSH836" s="203"/>
      <c r="JSI836" s="203"/>
      <c r="JSJ836" s="203"/>
      <c r="JSK836" s="203"/>
      <c r="JSL836" s="203"/>
      <c r="JSM836" s="203"/>
      <c r="JSN836" s="203"/>
      <c r="JSO836" s="203"/>
      <c r="JSP836" s="203"/>
      <c r="JSQ836" s="203"/>
      <c r="JSR836" s="203"/>
      <c r="JSS836" s="203"/>
      <c r="JST836" s="203"/>
      <c r="JSU836" s="203"/>
      <c r="JSV836" s="203"/>
      <c r="JSW836" s="203"/>
      <c r="JSX836" s="203"/>
      <c r="JSY836" s="203"/>
      <c r="JSZ836" s="203"/>
      <c r="JTA836" s="203"/>
      <c r="JTB836" s="203"/>
      <c r="JTC836" s="203"/>
      <c r="JTD836" s="203"/>
      <c r="JTE836" s="203"/>
      <c r="JTF836" s="203"/>
      <c r="JTG836" s="203"/>
      <c r="JTH836" s="203"/>
      <c r="JTI836" s="203"/>
      <c r="JTJ836" s="203"/>
      <c r="JTK836" s="203"/>
      <c r="JTL836" s="203"/>
      <c r="JTM836" s="203"/>
      <c r="JTN836" s="203"/>
      <c r="JTO836" s="203"/>
      <c r="JTP836" s="203"/>
      <c r="JTQ836" s="203"/>
      <c r="JTR836" s="203"/>
      <c r="JTS836" s="203"/>
      <c r="JTT836" s="203"/>
      <c r="JTU836" s="203"/>
      <c r="JTV836" s="203"/>
      <c r="JTW836" s="203"/>
      <c r="JTX836" s="203"/>
      <c r="JTY836" s="203"/>
      <c r="JTZ836" s="203"/>
      <c r="JUA836" s="203"/>
      <c r="JUB836" s="203"/>
      <c r="JUC836" s="203"/>
      <c r="JUD836" s="203"/>
      <c r="JUE836" s="203"/>
      <c r="JUF836" s="203"/>
      <c r="JUG836" s="203"/>
      <c r="JUH836" s="203"/>
      <c r="JUI836" s="203"/>
      <c r="JUJ836" s="203"/>
      <c r="JUK836" s="203"/>
      <c r="JUL836" s="203"/>
      <c r="JUM836" s="203"/>
      <c r="JUN836" s="203"/>
      <c r="JUO836" s="203"/>
      <c r="JUP836" s="203"/>
      <c r="JUQ836" s="203"/>
      <c r="JUR836" s="203"/>
      <c r="JUS836" s="203"/>
      <c r="JUT836" s="203"/>
      <c r="JUU836" s="203"/>
      <c r="JUV836" s="203"/>
      <c r="JUW836" s="203"/>
      <c r="JUX836" s="203"/>
      <c r="JUY836" s="203"/>
      <c r="JUZ836" s="203"/>
      <c r="JVA836" s="203"/>
      <c r="JVB836" s="203"/>
      <c r="JVC836" s="203"/>
      <c r="JVD836" s="203"/>
      <c r="JVE836" s="203"/>
      <c r="JVF836" s="203"/>
      <c r="JVG836" s="203"/>
      <c r="JVH836" s="203"/>
      <c r="JVI836" s="203"/>
      <c r="JVJ836" s="203"/>
      <c r="JVK836" s="203"/>
      <c r="JVL836" s="203"/>
      <c r="JVM836" s="203"/>
      <c r="JVN836" s="203"/>
      <c r="JVO836" s="203"/>
      <c r="JVP836" s="203"/>
      <c r="JVQ836" s="203"/>
      <c r="JVR836" s="203"/>
      <c r="JVS836" s="203"/>
      <c r="JVT836" s="203"/>
      <c r="JVU836" s="203"/>
      <c r="JVV836" s="203"/>
      <c r="JVW836" s="203"/>
      <c r="JVX836" s="203"/>
      <c r="JVY836" s="203"/>
      <c r="JVZ836" s="203"/>
      <c r="JWA836" s="203"/>
      <c r="JWB836" s="203"/>
      <c r="JWC836" s="203"/>
      <c r="JWD836" s="203"/>
      <c r="JWE836" s="203"/>
      <c r="JWF836" s="203"/>
      <c r="JWG836" s="203"/>
      <c r="JWH836" s="203"/>
      <c r="JWI836" s="203"/>
      <c r="JWJ836" s="203"/>
      <c r="JWK836" s="203"/>
      <c r="JWL836" s="203"/>
      <c r="JWM836" s="203"/>
      <c r="JWN836" s="203"/>
      <c r="JWO836" s="203"/>
      <c r="JWP836" s="203"/>
      <c r="JWQ836" s="203"/>
      <c r="JWR836" s="203"/>
      <c r="JWS836" s="203"/>
      <c r="JWT836" s="203"/>
      <c r="JWU836" s="203"/>
      <c r="JWV836" s="203"/>
      <c r="JWW836" s="203"/>
      <c r="JWX836" s="203"/>
      <c r="JWY836" s="203"/>
      <c r="JWZ836" s="203"/>
      <c r="JXA836" s="203"/>
      <c r="JXB836" s="203"/>
      <c r="JXC836" s="203"/>
      <c r="JXD836" s="203"/>
      <c r="JXE836" s="203"/>
      <c r="JXF836" s="203"/>
      <c r="JXG836" s="203"/>
      <c r="JXH836" s="203"/>
      <c r="JXI836" s="203"/>
      <c r="JXJ836" s="203"/>
      <c r="JXK836" s="203"/>
      <c r="JXL836" s="203"/>
      <c r="JXM836" s="203"/>
      <c r="JXN836" s="203"/>
      <c r="JXO836" s="203"/>
      <c r="JXP836" s="203"/>
      <c r="JXQ836" s="203"/>
      <c r="JXR836" s="203"/>
      <c r="JXS836" s="203"/>
      <c r="JXT836" s="203"/>
      <c r="JXU836" s="203"/>
      <c r="JXV836" s="203"/>
      <c r="JXW836" s="203"/>
      <c r="JXX836" s="203"/>
      <c r="JXY836" s="203"/>
      <c r="JXZ836" s="203"/>
      <c r="JYA836" s="203"/>
      <c r="JYB836" s="203"/>
      <c r="JYC836" s="203"/>
      <c r="JYD836" s="203"/>
      <c r="JYE836" s="203"/>
      <c r="JYF836" s="203"/>
      <c r="JYG836" s="203"/>
      <c r="JYH836" s="203"/>
      <c r="JYI836" s="203"/>
      <c r="JYJ836" s="203"/>
      <c r="JYK836" s="203"/>
      <c r="JYL836" s="203"/>
      <c r="JYM836" s="203"/>
      <c r="JYN836" s="203"/>
      <c r="JYO836" s="203"/>
      <c r="JYP836" s="203"/>
      <c r="JYQ836" s="203"/>
      <c r="JYR836" s="203"/>
      <c r="JYS836" s="203"/>
      <c r="JYT836" s="203"/>
      <c r="JYU836" s="203"/>
      <c r="JYV836" s="203"/>
      <c r="JYW836" s="203"/>
      <c r="JYX836" s="203"/>
      <c r="JYY836" s="203"/>
      <c r="JYZ836" s="203"/>
      <c r="JZA836" s="203"/>
      <c r="JZB836" s="203"/>
      <c r="JZC836" s="203"/>
      <c r="JZD836" s="203"/>
      <c r="JZE836" s="203"/>
      <c r="JZF836" s="203"/>
      <c r="JZG836" s="203"/>
      <c r="JZH836" s="203"/>
      <c r="JZI836" s="203"/>
      <c r="JZJ836" s="203"/>
      <c r="JZK836" s="203"/>
      <c r="JZL836" s="203"/>
      <c r="JZM836" s="203"/>
      <c r="JZN836" s="203"/>
      <c r="JZO836" s="203"/>
      <c r="JZP836" s="203"/>
      <c r="JZQ836" s="203"/>
      <c r="JZR836" s="203"/>
      <c r="JZS836" s="203"/>
      <c r="JZT836" s="203"/>
      <c r="JZU836" s="203"/>
      <c r="JZV836" s="203"/>
      <c r="JZW836" s="203"/>
      <c r="JZX836" s="203"/>
      <c r="JZY836" s="203"/>
      <c r="JZZ836" s="203"/>
      <c r="KAA836" s="203"/>
      <c r="KAB836" s="203"/>
      <c r="KAC836" s="203"/>
      <c r="KAD836" s="203"/>
      <c r="KAE836" s="203"/>
      <c r="KAF836" s="203"/>
      <c r="KAG836" s="203"/>
      <c r="KAH836" s="203"/>
      <c r="KAI836" s="203"/>
      <c r="KAJ836" s="203"/>
      <c r="KAK836" s="203"/>
      <c r="KAL836" s="203"/>
      <c r="KAM836" s="203"/>
      <c r="KAN836" s="203"/>
      <c r="KAO836" s="203"/>
      <c r="KAP836" s="203"/>
      <c r="KAQ836" s="203"/>
      <c r="KAR836" s="203"/>
      <c r="KAS836" s="203"/>
      <c r="KAT836" s="203"/>
      <c r="KAU836" s="203"/>
      <c r="KAV836" s="203"/>
      <c r="KAW836" s="203"/>
      <c r="KAX836" s="203"/>
      <c r="KAY836" s="203"/>
      <c r="KAZ836" s="203"/>
      <c r="KBA836" s="203"/>
      <c r="KBB836" s="203"/>
      <c r="KBC836" s="203"/>
      <c r="KBD836" s="203"/>
      <c r="KBE836" s="203"/>
      <c r="KBF836" s="203"/>
      <c r="KBG836" s="203"/>
      <c r="KBH836" s="203"/>
      <c r="KBI836" s="203"/>
      <c r="KBJ836" s="203"/>
      <c r="KBK836" s="203"/>
      <c r="KBL836" s="203"/>
      <c r="KBM836" s="203"/>
      <c r="KBN836" s="203"/>
      <c r="KBO836" s="203"/>
      <c r="KBP836" s="203"/>
      <c r="KBQ836" s="203"/>
      <c r="KBR836" s="203"/>
      <c r="KBS836" s="203"/>
      <c r="KBT836" s="203"/>
      <c r="KBU836" s="203"/>
      <c r="KBV836" s="203"/>
      <c r="KBW836" s="203"/>
      <c r="KBX836" s="203"/>
      <c r="KBY836" s="203"/>
      <c r="KBZ836" s="203"/>
      <c r="KCA836" s="203"/>
      <c r="KCB836" s="203"/>
      <c r="KCC836" s="203"/>
      <c r="KCD836" s="203"/>
      <c r="KCE836" s="203"/>
      <c r="KCF836" s="203"/>
      <c r="KCG836" s="203"/>
      <c r="KCH836" s="203"/>
      <c r="KCI836" s="203"/>
      <c r="KCJ836" s="203"/>
      <c r="KCK836" s="203"/>
      <c r="KCL836" s="203"/>
      <c r="KCM836" s="203"/>
      <c r="KCN836" s="203"/>
      <c r="KCO836" s="203"/>
      <c r="KCP836" s="203"/>
      <c r="KCQ836" s="203"/>
      <c r="KCR836" s="203"/>
      <c r="KCS836" s="203"/>
      <c r="KCT836" s="203"/>
      <c r="KCU836" s="203"/>
      <c r="KCV836" s="203"/>
      <c r="KCW836" s="203"/>
      <c r="KCX836" s="203"/>
      <c r="KCY836" s="203"/>
      <c r="KCZ836" s="203"/>
      <c r="KDA836" s="203"/>
      <c r="KDB836" s="203"/>
      <c r="KDC836" s="203"/>
      <c r="KDD836" s="203"/>
      <c r="KDE836" s="203"/>
      <c r="KDF836" s="203"/>
      <c r="KDG836" s="203"/>
      <c r="KDH836" s="203"/>
      <c r="KDI836" s="203"/>
      <c r="KDJ836" s="203"/>
      <c r="KDK836" s="203"/>
      <c r="KDL836" s="203"/>
      <c r="KDM836" s="203"/>
      <c r="KDN836" s="203"/>
      <c r="KDO836" s="203"/>
      <c r="KDP836" s="203"/>
      <c r="KDQ836" s="203"/>
      <c r="KDR836" s="203"/>
      <c r="KDS836" s="203"/>
      <c r="KDT836" s="203"/>
      <c r="KDU836" s="203"/>
      <c r="KDV836" s="203"/>
      <c r="KDW836" s="203"/>
      <c r="KDX836" s="203"/>
      <c r="KDY836" s="203"/>
      <c r="KDZ836" s="203"/>
      <c r="KEA836" s="203"/>
      <c r="KEB836" s="203"/>
      <c r="KEC836" s="203"/>
      <c r="KED836" s="203"/>
      <c r="KEE836" s="203"/>
      <c r="KEF836" s="203"/>
      <c r="KEG836" s="203"/>
      <c r="KEH836" s="203"/>
      <c r="KEI836" s="203"/>
      <c r="KEJ836" s="203"/>
      <c r="KEK836" s="203"/>
      <c r="KEL836" s="203"/>
      <c r="KEM836" s="203"/>
      <c r="KEN836" s="203"/>
      <c r="KEO836" s="203"/>
      <c r="KEP836" s="203"/>
      <c r="KEQ836" s="203"/>
      <c r="KER836" s="203"/>
      <c r="KES836" s="203"/>
      <c r="KET836" s="203"/>
      <c r="KEU836" s="203"/>
      <c r="KEV836" s="203"/>
      <c r="KEW836" s="203"/>
      <c r="KEX836" s="203"/>
      <c r="KEY836" s="203"/>
      <c r="KEZ836" s="203"/>
      <c r="KFA836" s="203"/>
      <c r="KFB836" s="203"/>
      <c r="KFC836" s="203"/>
      <c r="KFD836" s="203"/>
      <c r="KFE836" s="203"/>
      <c r="KFF836" s="203"/>
      <c r="KFG836" s="203"/>
      <c r="KFH836" s="203"/>
      <c r="KFI836" s="203"/>
      <c r="KFJ836" s="203"/>
      <c r="KFK836" s="203"/>
      <c r="KFL836" s="203"/>
      <c r="KFM836" s="203"/>
      <c r="KFN836" s="203"/>
      <c r="KFO836" s="203"/>
      <c r="KFP836" s="203"/>
      <c r="KFQ836" s="203"/>
      <c r="KFR836" s="203"/>
      <c r="KFS836" s="203"/>
      <c r="KFT836" s="203"/>
      <c r="KFU836" s="203"/>
      <c r="KFV836" s="203"/>
      <c r="KFW836" s="203"/>
      <c r="KFX836" s="203"/>
      <c r="KFY836" s="203"/>
      <c r="KFZ836" s="203"/>
      <c r="KGA836" s="203"/>
      <c r="KGB836" s="203"/>
      <c r="KGC836" s="203"/>
      <c r="KGD836" s="203"/>
      <c r="KGE836" s="203"/>
      <c r="KGF836" s="203"/>
      <c r="KGG836" s="203"/>
      <c r="KGH836" s="203"/>
      <c r="KGI836" s="203"/>
      <c r="KGJ836" s="203"/>
      <c r="KGK836" s="203"/>
      <c r="KGL836" s="203"/>
      <c r="KGM836" s="203"/>
      <c r="KGN836" s="203"/>
      <c r="KGO836" s="203"/>
      <c r="KGP836" s="203"/>
      <c r="KGQ836" s="203"/>
      <c r="KGR836" s="203"/>
      <c r="KGS836" s="203"/>
      <c r="KGT836" s="203"/>
      <c r="KGU836" s="203"/>
      <c r="KGV836" s="203"/>
      <c r="KGW836" s="203"/>
      <c r="KGX836" s="203"/>
      <c r="KGY836" s="203"/>
      <c r="KGZ836" s="203"/>
      <c r="KHA836" s="203"/>
      <c r="KHB836" s="203"/>
      <c r="KHC836" s="203"/>
      <c r="KHD836" s="203"/>
      <c r="KHE836" s="203"/>
      <c r="KHF836" s="203"/>
      <c r="KHG836" s="203"/>
      <c r="KHH836" s="203"/>
      <c r="KHI836" s="203"/>
      <c r="KHJ836" s="203"/>
      <c r="KHK836" s="203"/>
      <c r="KHL836" s="203"/>
      <c r="KHM836" s="203"/>
      <c r="KHN836" s="203"/>
      <c r="KHO836" s="203"/>
      <c r="KHP836" s="203"/>
      <c r="KHQ836" s="203"/>
      <c r="KHR836" s="203"/>
      <c r="KHS836" s="203"/>
      <c r="KHT836" s="203"/>
      <c r="KHU836" s="203"/>
      <c r="KHV836" s="203"/>
      <c r="KHW836" s="203"/>
      <c r="KHX836" s="203"/>
      <c r="KHY836" s="203"/>
      <c r="KHZ836" s="203"/>
      <c r="KIA836" s="203"/>
      <c r="KIB836" s="203"/>
      <c r="KIC836" s="203"/>
      <c r="KID836" s="203"/>
      <c r="KIE836" s="203"/>
      <c r="KIF836" s="203"/>
      <c r="KIG836" s="203"/>
      <c r="KIH836" s="203"/>
      <c r="KII836" s="203"/>
      <c r="KIJ836" s="203"/>
      <c r="KIK836" s="203"/>
      <c r="KIL836" s="203"/>
      <c r="KIM836" s="203"/>
      <c r="KIN836" s="203"/>
      <c r="KIO836" s="203"/>
      <c r="KIP836" s="203"/>
      <c r="KIQ836" s="203"/>
      <c r="KIR836" s="203"/>
      <c r="KIS836" s="203"/>
      <c r="KIT836" s="203"/>
      <c r="KIU836" s="203"/>
      <c r="KIV836" s="203"/>
      <c r="KIW836" s="203"/>
      <c r="KIX836" s="203"/>
      <c r="KIY836" s="203"/>
      <c r="KIZ836" s="203"/>
      <c r="KJA836" s="203"/>
      <c r="KJB836" s="203"/>
      <c r="KJC836" s="203"/>
      <c r="KJD836" s="203"/>
      <c r="KJE836" s="203"/>
      <c r="KJF836" s="203"/>
      <c r="KJG836" s="203"/>
      <c r="KJH836" s="203"/>
      <c r="KJI836" s="203"/>
      <c r="KJJ836" s="203"/>
      <c r="KJK836" s="203"/>
      <c r="KJL836" s="203"/>
      <c r="KJM836" s="203"/>
      <c r="KJN836" s="203"/>
      <c r="KJO836" s="203"/>
      <c r="KJP836" s="203"/>
      <c r="KJQ836" s="203"/>
      <c r="KJR836" s="203"/>
      <c r="KJS836" s="203"/>
      <c r="KJT836" s="203"/>
      <c r="KJU836" s="203"/>
      <c r="KJV836" s="203"/>
      <c r="KJW836" s="203"/>
      <c r="KJX836" s="203"/>
      <c r="KJY836" s="203"/>
      <c r="KJZ836" s="203"/>
      <c r="KKA836" s="203"/>
      <c r="KKB836" s="203"/>
      <c r="KKC836" s="203"/>
      <c r="KKD836" s="203"/>
      <c r="KKE836" s="203"/>
      <c r="KKF836" s="203"/>
      <c r="KKG836" s="203"/>
      <c r="KKH836" s="203"/>
      <c r="KKI836" s="203"/>
      <c r="KKJ836" s="203"/>
      <c r="KKK836" s="203"/>
      <c r="KKL836" s="203"/>
      <c r="KKM836" s="203"/>
      <c r="KKN836" s="203"/>
      <c r="KKO836" s="203"/>
      <c r="KKP836" s="203"/>
      <c r="KKQ836" s="203"/>
      <c r="KKR836" s="203"/>
      <c r="KKS836" s="203"/>
      <c r="KKT836" s="203"/>
      <c r="KKU836" s="203"/>
      <c r="KKV836" s="203"/>
      <c r="KKW836" s="203"/>
      <c r="KKX836" s="203"/>
      <c r="KKY836" s="203"/>
      <c r="KKZ836" s="203"/>
      <c r="KLA836" s="203"/>
      <c r="KLB836" s="203"/>
      <c r="KLC836" s="203"/>
      <c r="KLD836" s="203"/>
      <c r="KLE836" s="203"/>
      <c r="KLF836" s="203"/>
      <c r="KLG836" s="203"/>
      <c r="KLH836" s="203"/>
      <c r="KLI836" s="203"/>
      <c r="KLJ836" s="203"/>
      <c r="KLK836" s="203"/>
      <c r="KLL836" s="203"/>
      <c r="KLM836" s="203"/>
      <c r="KLN836" s="203"/>
      <c r="KLO836" s="203"/>
      <c r="KLP836" s="203"/>
      <c r="KLQ836" s="203"/>
      <c r="KLR836" s="203"/>
      <c r="KLS836" s="203"/>
      <c r="KLT836" s="203"/>
      <c r="KLU836" s="203"/>
      <c r="KLV836" s="203"/>
      <c r="KLW836" s="203"/>
      <c r="KLX836" s="203"/>
      <c r="KLY836" s="203"/>
      <c r="KLZ836" s="203"/>
      <c r="KMA836" s="203"/>
      <c r="KMB836" s="203"/>
      <c r="KMC836" s="203"/>
      <c r="KMD836" s="203"/>
      <c r="KME836" s="203"/>
      <c r="KMF836" s="203"/>
      <c r="KMG836" s="203"/>
      <c r="KMH836" s="203"/>
      <c r="KMI836" s="203"/>
      <c r="KMJ836" s="203"/>
      <c r="KMK836" s="203"/>
      <c r="KML836" s="203"/>
      <c r="KMM836" s="203"/>
      <c r="KMN836" s="203"/>
      <c r="KMO836" s="203"/>
      <c r="KMP836" s="203"/>
      <c r="KMQ836" s="203"/>
      <c r="KMR836" s="203"/>
      <c r="KMS836" s="203"/>
      <c r="KMT836" s="203"/>
      <c r="KMU836" s="203"/>
      <c r="KMV836" s="203"/>
      <c r="KMW836" s="203"/>
      <c r="KMX836" s="203"/>
      <c r="KMY836" s="203"/>
      <c r="KMZ836" s="203"/>
      <c r="KNA836" s="203"/>
      <c r="KNB836" s="203"/>
      <c r="KNC836" s="203"/>
      <c r="KND836" s="203"/>
      <c r="KNE836" s="203"/>
      <c r="KNF836" s="203"/>
      <c r="KNG836" s="203"/>
      <c r="KNH836" s="203"/>
      <c r="KNI836" s="203"/>
      <c r="KNJ836" s="203"/>
      <c r="KNK836" s="203"/>
      <c r="KNL836" s="203"/>
      <c r="KNM836" s="203"/>
      <c r="KNN836" s="203"/>
      <c r="KNO836" s="203"/>
      <c r="KNP836" s="203"/>
      <c r="KNQ836" s="203"/>
      <c r="KNR836" s="203"/>
      <c r="KNS836" s="203"/>
      <c r="KNT836" s="203"/>
      <c r="KNU836" s="203"/>
      <c r="KNV836" s="203"/>
      <c r="KNW836" s="203"/>
      <c r="KNX836" s="203"/>
      <c r="KNY836" s="203"/>
      <c r="KNZ836" s="203"/>
      <c r="KOA836" s="203"/>
      <c r="KOB836" s="203"/>
      <c r="KOC836" s="203"/>
      <c r="KOD836" s="203"/>
      <c r="KOE836" s="203"/>
      <c r="KOF836" s="203"/>
      <c r="KOG836" s="203"/>
      <c r="KOH836" s="203"/>
      <c r="KOI836" s="203"/>
      <c r="KOJ836" s="203"/>
      <c r="KOK836" s="203"/>
      <c r="KOL836" s="203"/>
      <c r="KOM836" s="203"/>
      <c r="KON836" s="203"/>
      <c r="KOO836" s="203"/>
      <c r="KOP836" s="203"/>
      <c r="KOQ836" s="203"/>
      <c r="KOR836" s="203"/>
      <c r="KOS836" s="203"/>
      <c r="KOT836" s="203"/>
      <c r="KOU836" s="203"/>
      <c r="KOV836" s="203"/>
      <c r="KOW836" s="203"/>
      <c r="KOX836" s="203"/>
      <c r="KOY836" s="203"/>
      <c r="KOZ836" s="203"/>
      <c r="KPA836" s="203"/>
      <c r="KPB836" s="203"/>
      <c r="KPC836" s="203"/>
      <c r="KPD836" s="203"/>
      <c r="KPE836" s="203"/>
      <c r="KPF836" s="203"/>
      <c r="KPG836" s="203"/>
      <c r="KPH836" s="203"/>
      <c r="KPI836" s="203"/>
      <c r="KPJ836" s="203"/>
      <c r="KPK836" s="203"/>
      <c r="KPL836" s="203"/>
      <c r="KPM836" s="203"/>
      <c r="KPN836" s="203"/>
      <c r="KPO836" s="203"/>
      <c r="KPP836" s="203"/>
      <c r="KPQ836" s="203"/>
      <c r="KPR836" s="203"/>
      <c r="KPS836" s="203"/>
      <c r="KPT836" s="203"/>
      <c r="KPU836" s="203"/>
      <c r="KPV836" s="203"/>
      <c r="KPW836" s="203"/>
      <c r="KPX836" s="203"/>
      <c r="KPY836" s="203"/>
      <c r="KPZ836" s="203"/>
      <c r="KQA836" s="203"/>
      <c r="KQB836" s="203"/>
      <c r="KQC836" s="203"/>
      <c r="KQD836" s="203"/>
      <c r="KQE836" s="203"/>
      <c r="KQF836" s="203"/>
      <c r="KQG836" s="203"/>
      <c r="KQH836" s="203"/>
      <c r="KQI836" s="203"/>
      <c r="KQJ836" s="203"/>
      <c r="KQK836" s="203"/>
      <c r="KQL836" s="203"/>
      <c r="KQM836" s="203"/>
      <c r="KQN836" s="203"/>
      <c r="KQO836" s="203"/>
      <c r="KQP836" s="203"/>
      <c r="KQQ836" s="203"/>
      <c r="KQR836" s="203"/>
      <c r="KQS836" s="203"/>
      <c r="KQT836" s="203"/>
      <c r="KQU836" s="203"/>
      <c r="KQV836" s="203"/>
      <c r="KQW836" s="203"/>
      <c r="KQX836" s="203"/>
      <c r="KQY836" s="203"/>
      <c r="KQZ836" s="203"/>
      <c r="KRA836" s="203"/>
      <c r="KRB836" s="203"/>
      <c r="KRC836" s="203"/>
      <c r="KRD836" s="203"/>
      <c r="KRE836" s="203"/>
      <c r="KRF836" s="203"/>
      <c r="KRG836" s="203"/>
      <c r="KRH836" s="203"/>
      <c r="KRI836" s="203"/>
      <c r="KRJ836" s="203"/>
      <c r="KRK836" s="203"/>
      <c r="KRL836" s="203"/>
      <c r="KRM836" s="203"/>
      <c r="KRN836" s="203"/>
      <c r="KRO836" s="203"/>
      <c r="KRP836" s="203"/>
      <c r="KRQ836" s="203"/>
      <c r="KRR836" s="203"/>
      <c r="KRS836" s="203"/>
      <c r="KRT836" s="203"/>
      <c r="KRU836" s="203"/>
      <c r="KRV836" s="203"/>
      <c r="KRW836" s="203"/>
      <c r="KRX836" s="203"/>
      <c r="KRY836" s="203"/>
      <c r="KRZ836" s="203"/>
      <c r="KSA836" s="203"/>
      <c r="KSB836" s="203"/>
      <c r="KSC836" s="203"/>
      <c r="KSD836" s="203"/>
      <c r="KSE836" s="203"/>
      <c r="KSF836" s="203"/>
      <c r="KSG836" s="203"/>
      <c r="KSH836" s="203"/>
      <c r="KSI836" s="203"/>
      <c r="KSJ836" s="203"/>
      <c r="KSK836" s="203"/>
      <c r="KSL836" s="203"/>
      <c r="KSM836" s="203"/>
      <c r="KSN836" s="203"/>
      <c r="KSO836" s="203"/>
      <c r="KSP836" s="203"/>
      <c r="KSQ836" s="203"/>
      <c r="KSR836" s="203"/>
      <c r="KSS836" s="203"/>
      <c r="KST836" s="203"/>
      <c r="KSU836" s="203"/>
      <c r="KSV836" s="203"/>
      <c r="KSW836" s="203"/>
      <c r="KSX836" s="203"/>
      <c r="KSY836" s="203"/>
      <c r="KSZ836" s="203"/>
      <c r="KTA836" s="203"/>
      <c r="KTB836" s="203"/>
      <c r="KTC836" s="203"/>
      <c r="KTD836" s="203"/>
      <c r="KTE836" s="203"/>
      <c r="KTF836" s="203"/>
      <c r="KTG836" s="203"/>
      <c r="KTH836" s="203"/>
      <c r="KTI836" s="203"/>
      <c r="KTJ836" s="203"/>
      <c r="KTK836" s="203"/>
      <c r="KTL836" s="203"/>
      <c r="KTM836" s="203"/>
      <c r="KTN836" s="203"/>
      <c r="KTO836" s="203"/>
      <c r="KTP836" s="203"/>
      <c r="KTQ836" s="203"/>
      <c r="KTR836" s="203"/>
      <c r="KTS836" s="203"/>
      <c r="KTT836" s="203"/>
      <c r="KTU836" s="203"/>
      <c r="KTV836" s="203"/>
      <c r="KTW836" s="203"/>
      <c r="KTX836" s="203"/>
      <c r="KTY836" s="203"/>
      <c r="KTZ836" s="203"/>
      <c r="KUA836" s="203"/>
      <c r="KUB836" s="203"/>
      <c r="KUC836" s="203"/>
      <c r="KUD836" s="203"/>
      <c r="KUE836" s="203"/>
      <c r="KUF836" s="203"/>
      <c r="KUG836" s="203"/>
      <c r="KUH836" s="203"/>
      <c r="KUI836" s="203"/>
      <c r="KUJ836" s="203"/>
      <c r="KUK836" s="203"/>
      <c r="KUL836" s="203"/>
      <c r="KUM836" s="203"/>
      <c r="KUN836" s="203"/>
      <c r="KUO836" s="203"/>
      <c r="KUP836" s="203"/>
      <c r="KUQ836" s="203"/>
      <c r="KUR836" s="203"/>
      <c r="KUS836" s="203"/>
      <c r="KUT836" s="203"/>
      <c r="KUU836" s="203"/>
      <c r="KUV836" s="203"/>
      <c r="KUW836" s="203"/>
      <c r="KUX836" s="203"/>
      <c r="KUY836" s="203"/>
      <c r="KUZ836" s="203"/>
      <c r="KVA836" s="203"/>
      <c r="KVB836" s="203"/>
      <c r="KVC836" s="203"/>
      <c r="KVD836" s="203"/>
      <c r="KVE836" s="203"/>
      <c r="KVF836" s="203"/>
      <c r="KVG836" s="203"/>
      <c r="KVH836" s="203"/>
      <c r="KVI836" s="203"/>
      <c r="KVJ836" s="203"/>
      <c r="KVK836" s="203"/>
      <c r="KVL836" s="203"/>
      <c r="KVM836" s="203"/>
      <c r="KVN836" s="203"/>
      <c r="KVO836" s="203"/>
      <c r="KVP836" s="203"/>
      <c r="KVQ836" s="203"/>
      <c r="KVR836" s="203"/>
      <c r="KVS836" s="203"/>
      <c r="KVT836" s="203"/>
      <c r="KVU836" s="203"/>
      <c r="KVV836" s="203"/>
      <c r="KVW836" s="203"/>
      <c r="KVX836" s="203"/>
      <c r="KVY836" s="203"/>
      <c r="KVZ836" s="203"/>
      <c r="KWA836" s="203"/>
      <c r="KWB836" s="203"/>
      <c r="KWC836" s="203"/>
      <c r="KWD836" s="203"/>
      <c r="KWE836" s="203"/>
      <c r="KWF836" s="203"/>
      <c r="KWG836" s="203"/>
      <c r="KWH836" s="203"/>
      <c r="KWI836" s="203"/>
      <c r="KWJ836" s="203"/>
      <c r="KWK836" s="203"/>
      <c r="KWL836" s="203"/>
      <c r="KWM836" s="203"/>
      <c r="KWN836" s="203"/>
      <c r="KWO836" s="203"/>
      <c r="KWP836" s="203"/>
      <c r="KWQ836" s="203"/>
      <c r="KWR836" s="203"/>
      <c r="KWS836" s="203"/>
      <c r="KWT836" s="203"/>
      <c r="KWU836" s="203"/>
      <c r="KWV836" s="203"/>
      <c r="KWW836" s="203"/>
      <c r="KWX836" s="203"/>
      <c r="KWY836" s="203"/>
      <c r="KWZ836" s="203"/>
      <c r="KXA836" s="203"/>
      <c r="KXB836" s="203"/>
      <c r="KXC836" s="203"/>
      <c r="KXD836" s="203"/>
      <c r="KXE836" s="203"/>
      <c r="KXF836" s="203"/>
      <c r="KXG836" s="203"/>
      <c r="KXH836" s="203"/>
      <c r="KXI836" s="203"/>
      <c r="KXJ836" s="203"/>
      <c r="KXK836" s="203"/>
      <c r="KXL836" s="203"/>
      <c r="KXM836" s="203"/>
      <c r="KXN836" s="203"/>
      <c r="KXO836" s="203"/>
      <c r="KXP836" s="203"/>
      <c r="KXQ836" s="203"/>
      <c r="KXR836" s="203"/>
      <c r="KXS836" s="203"/>
      <c r="KXT836" s="203"/>
      <c r="KXU836" s="203"/>
      <c r="KXV836" s="203"/>
      <c r="KXW836" s="203"/>
      <c r="KXX836" s="203"/>
      <c r="KXY836" s="203"/>
      <c r="KXZ836" s="203"/>
      <c r="KYA836" s="203"/>
      <c r="KYB836" s="203"/>
      <c r="KYC836" s="203"/>
      <c r="KYD836" s="203"/>
      <c r="KYE836" s="203"/>
      <c r="KYF836" s="203"/>
      <c r="KYG836" s="203"/>
      <c r="KYH836" s="203"/>
      <c r="KYI836" s="203"/>
      <c r="KYJ836" s="203"/>
      <c r="KYK836" s="203"/>
      <c r="KYL836" s="203"/>
      <c r="KYM836" s="203"/>
      <c r="KYN836" s="203"/>
      <c r="KYO836" s="203"/>
      <c r="KYP836" s="203"/>
      <c r="KYQ836" s="203"/>
      <c r="KYR836" s="203"/>
      <c r="KYS836" s="203"/>
      <c r="KYT836" s="203"/>
      <c r="KYU836" s="203"/>
      <c r="KYV836" s="203"/>
      <c r="KYW836" s="203"/>
      <c r="KYX836" s="203"/>
      <c r="KYY836" s="203"/>
      <c r="KYZ836" s="203"/>
      <c r="KZA836" s="203"/>
      <c r="KZB836" s="203"/>
      <c r="KZC836" s="203"/>
      <c r="KZD836" s="203"/>
      <c r="KZE836" s="203"/>
      <c r="KZF836" s="203"/>
      <c r="KZG836" s="203"/>
      <c r="KZH836" s="203"/>
      <c r="KZI836" s="203"/>
      <c r="KZJ836" s="203"/>
      <c r="KZK836" s="203"/>
      <c r="KZL836" s="203"/>
      <c r="KZM836" s="203"/>
      <c r="KZN836" s="203"/>
      <c r="KZO836" s="203"/>
      <c r="KZP836" s="203"/>
      <c r="KZQ836" s="203"/>
      <c r="KZR836" s="203"/>
      <c r="KZS836" s="203"/>
      <c r="KZT836" s="203"/>
      <c r="KZU836" s="203"/>
      <c r="KZV836" s="203"/>
      <c r="KZW836" s="203"/>
      <c r="KZX836" s="203"/>
      <c r="KZY836" s="203"/>
      <c r="KZZ836" s="203"/>
      <c r="LAA836" s="203"/>
      <c r="LAB836" s="203"/>
      <c r="LAC836" s="203"/>
      <c r="LAD836" s="203"/>
      <c r="LAE836" s="203"/>
      <c r="LAF836" s="203"/>
      <c r="LAG836" s="203"/>
      <c r="LAH836" s="203"/>
      <c r="LAI836" s="203"/>
      <c r="LAJ836" s="203"/>
      <c r="LAK836" s="203"/>
      <c r="LAL836" s="203"/>
      <c r="LAM836" s="203"/>
      <c r="LAN836" s="203"/>
      <c r="LAO836" s="203"/>
      <c r="LAP836" s="203"/>
      <c r="LAQ836" s="203"/>
      <c r="LAR836" s="203"/>
      <c r="LAS836" s="203"/>
      <c r="LAT836" s="203"/>
      <c r="LAU836" s="203"/>
      <c r="LAV836" s="203"/>
      <c r="LAW836" s="203"/>
      <c r="LAX836" s="203"/>
      <c r="LAY836" s="203"/>
      <c r="LAZ836" s="203"/>
      <c r="LBA836" s="203"/>
      <c r="LBB836" s="203"/>
      <c r="LBC836" s="203"/>
      <c r="LBD836" s="203"/>
      <c r="LBE836" s="203"/>
      <c r="LBF836" s="203"/>
      <c r="LBG836" s="203"/>
      <c r="LBH836" s="203"/>
      <c r="LBI836" s="203"/>
      <c r="LBJ836" s="203"/>
      <c r="LBK836" s="203"/>
      <c r="LBL836" s="203"/>
      <c r="LBM836" s="203"/>
      <c r="LBN836" s="203"/>
      <c r="LBO836" s="203"/>
      <c r="LBP836" s="203"/>
      <c r="LBQ836" s="203"/>
      <c r="LBR836" s="203"/>
      <c r="LBS836" s="203"/>
      <c r="LBT836" s="203"/>
      <c r="LBU836" s="203"/>
      <c r="LBV836" s="203"/>
      <c r="LBW836" s="203"/>
      <c r="LBX836" s="203"/>
      <c r="LBY836" s="203"/>
      <c r="LBZ836" s="203"/>
      <c r="LCA836" s="203"/>
      <c r="LCB836" s="203"/>
      <c r="LCC836" s="203"/>
      <c r="LCD836" s="203"/>
      <c r="LCE836" s="203"/>
      <c r="LCF836" s="203"/>
      <c r="LCG836" s="203"/>
      <c r="LCH836" s="203"/>
      <c r="LCI836" s="203"/>
      <c r="LCJ836" s="203"/>
      <c r="LCK836" s="203"/>
      <c r="LCL836" s="203"/>
      <c r="LCM836" s="203"/>
      <c r="LCN836" s="203"/>
      <c r="LCO836" s="203"/>
      <c r="LCP836" s="203"/>
      <c r="LCQ836" s="203"/>
      <c r="LCR836" s="203"/>
      <c r="LCS836" s="203"/>
      <c r="LCT836" s="203"/>
      <c r="LCU836" s="203"/>
      <c r="LCV836" s="203"/>
      <c r="LCW836" s="203"/>
      <c r="LCX836" s="203"/>
      <c r="LCY836" s="203"/>
      <c r="LCZ836" s="203"/>
      <c r="LDA836" s="203"/>
      <c r="LDB836" s="203"/>
      <c r="LDC836" s="203"/>
      <c r="LDD836" s="203"/>
      <c r="LDE836" s="203"/>
      <c r="LDF836" s="203"/>
      <c r="LDG836" s="203"/>
      <c r="LDH836" s="203"/>
      <c r="LDI836" s="203"/>
      <c r="LDJ836" s="203"/>
      <c r="LDK836" s="203"/>
      <c r="LDL836" s="203"/>
      <c r="LDM836" s="203"/>
      <c r="LDN836" s="203"/>
      <c r="LDO836" s="203"/>
      <c r="LDP836" s="203"/>
      <c r="LDQ836" s="203"/>
      <c r="LDR836" s="203"/>
      <c r="LDS836" s="203"/>
      <c r="LDT836" s="203"/>
      <c r="LDU836" s="203"/>
      <c r="LDV836" s="203"/>
      <c r="LDW836" s="203"/>
      <c r="LDX836" s="203"/>
      <c r="LDY836" s="203"/>
      <c r="LDZ836" s="203"/>
      <c r="LEA836" s="203"/>
      <c r="LEB836" s="203"/>
      <c r="LEC836" s="203"/>
      <c r="LED836" s="203"/>
      <c r="LEE836" s="203"/>
      <c r="LEF836" s="203"/>
      <c r="LEG836" s="203"/>
      <c r="LEH836" s="203"/>
      <c r="LEI836" s="203"/>
      <c r="LEJ836" s="203"/>
      <c r="LEK836" s="203"/>
      <c r="LEL836" s="203"/>
      <c r="LEM836" s="203"/>
      <c r="LEN836" s="203"/>
      <c r="LEO836" s="203"/>
      <c r="LEP836" s="203"/>
      <c r="LEQ836" s="203"/>
      <c r="LER836" s="203"/>
      <c r="LES836" s="203"/>
      <c r="LET836" s="203"/>
      <c r="LEU836" s="203"/>
      <c r="LEV836" s="203"/>
      <c r="LEW836" s="203"/>
      <c r="LEX836" s="203"/>
      <c r="LEY836" s="203"/>
      <c r="LEZ836" s="203"/>
      <c r="LFA836" s="203"/>
      <c r="LFB836" s="203"/>
      <c r="LFC836" s="203"/>
      <c r="LFD836" s="203"/>
      <c r="LFE836" s="203"/>
      <c r="LFF836" s="203"/>
      <c r="LFG836" s="203"/>
      <c r="LFH836" s="203"/>
      <c r="LFI836" s="203"/>
      <c r="LFJ836" s="203"/>
      <c r="LFK836" s="203"/>
      <c r="LFL836" s="203"/>
      <c r="LFM836" s="203"/>
      <c r="LFN836" s="203"/>
      <c r="LFO836" s="203"/>
      <c r="LFP836" s="203"/>
      <c r="LFQ836" s="203"/>
      <c r="LFR836" s="203"/>
      <c r="LFS836" s="203"/>
      <c r="LFT836" s="203"/>
      <c r="LFU836" s="203"/>
      <c r="LFV836" s="203"/>
      <c r="LFW836" s="203"/>
      <c r="LFX836" s="203"/>
      <c r="LFY836" s="203"/>
      <c r="LFZ836" s="203"/>
      <c r="LGA836" s="203"/>
      <c r="LGB836" s="203"/>
      <c r="LGC836" s="203"/>
      <c r="LGD836" s="203"/>
      <c r="LGE836" s="203"/>
      <c r="LGF836" s="203"/>
      <c r="LGG836" s="203"/>
      <c r="LGH836" s="203"/>
      <c r="LGI836" s="203"/>
      <c r="LGJ836" s="203"/>
      <c r="LGK836" s="203"/>
      <c r="LGL836" s="203"/>
      <c r="LGM836" s="203"/>
      <c r="LGN836" s="203"/>
      <c r="LGO836" s="203"/>
      <c r="LGP836" s="203"/>
      <c r="LGQ836" s="203"/>
      <c r="LGR836" s="203"/>
      <c r="LGS836" s="203"/>
      <c r="LGT836" s="203"/>
      <c r="LGU836" s="203"/>
      <c r="LGV836" s="203"/>
      <c r="LGW836" s="203"/>
      <c r="LGX836" s="203"/>
      <c r="LGY836" s="203"/>
      <c r="LGZ836" s="203"/>
      <c r="LHA836" s="203"/>
      <c r="LHB836" s="203"/>
      <c r="LHC836" s="203"/>
      <c r="LHD836" s="203"/>
      <c r="LHE836" s="203"/>
      <c r="LHF836" s="203"/>
      <c r="LHG836" s="203"/>
      <c r="LHH836" s="203"/>
      <c r="LHI836" s="203"/>
      <c r="LHJ836" s="203"/>
      <c r="LHK836" s="203"/>
      <c r="LHL836" s="203"/>
      <c r="LHM836" s="203"/>
      <c r="LHN836" s="203"/>
      <c r="LHO836" s="203"/>
      <c r="LHP836" s="203"/>
      <c r="LHQ836" s="203"/>
      <c r="LHR836" s="203"/>
      <c r="LHS836" s="203"/>
      <c r="LHT836" s="203"/>
      <c r="LHU836" s="203"/>
      <c r="LHV836" s="203"/>
      <c r="LHW836" s="203"/>
      <c r="LHX836" s="203"/>
      <c r="LHY836" s="203"/>
      <c r="LHZ836" s="203"/>
      <c r="LIA836" s="203"/>
      <c r="LIB836" s="203"/>
      <c r="LIC836" s="203"/>
      <c r="LID836" s="203"/>
      <c r="LIE836" s="203"/>
      <c r="LIF836" s="203"/>
      <c r="LIG836" s="203"/>
      <c r="LIH836" s="203"/>
      <c r="LII836" s="203"/>
      <c r="LIJ836" s="203"/>
      <c r="LIK836" s="203"/>
      <c r="LIL836" s="203"/>
      <c r="LIM836" s="203"/>
      <c r="LIN836" s="203"/>
      <c r="LIO836" s="203"/>
      <c r="LIP836" s="203"/>
      <c r="LIQ836" s="203"/>
      <c r="LIR836" s="203"/>
      <c r="LIS836" s="203"/>
      <c r="LIT836" s="203"/>
      <c r="LIU836" s="203"/>
      <c r="LIV836" s="203"/>
      <c r="LIW836" s="203"/>
      <c r="LIX836" s="203"/>
      <c r="LIY836" s="203"/>
      <c r="LIZ836" s="203"/>
      <c r="LJA836" s="203"/>
      <c r="LJB836" s="203"/>
      <c r="LJC836" s="203"/>
      <c r="LJD836" s="203"/>
      <c r="LJE836" s="203"/>
      <c r="LJF836" s="203"/>
      <c r="LJG836" s="203"/>
      <c r="LJH836" s="203"/>
      <c r="LJI836" s="203"/>
      <c r="LJJ836" s="203"/>
      <c r="LJK836" s="203"/>
      <c r="LJL836" s="203"/>
      <c r="LJM836" s="203"/>
      <c r="LJN836" s="203"/>
      <c r="LJO836" s="203"/>
      <c r="LJP836" s="203"/>
      <c r="LJQ836" s="203"/>
      <c r="LJR836" s="203"/>
      <c r="LJS836" s="203"/>
      <c r="LJT836" s="203"/>
      <c r="LJU836" s="203"/>
      <c r="LJV836" s="203"/>
      <c r="LJW836" s="203"/>
      <c r="LJX836" s="203"/>
      <c r="LJY836" s="203"/>
      <c r="LJZ836" s="203"/>
      <c r="LKA836" s="203"/>
      <c r="LKB836" s="203"/>
      <c r="LKC836" s="203"/>
      <c r="LKD836" s="203"/>
      <c r="LKE836" s="203"/>
      <c r="LKF836" s="203"/>
      <c r="LKG836" s="203"/>
      <c r="LKH836" s="203"/>
      <c r="LKI836" s="203"/>
      <c r="LKJ836" s="203"/>
      <c r="LKK836" s="203"/>
      <c r="LKL836" s="203"/>
      <c r="LKM836" s="203"/>
      <c r="LKN836" s="203"/>
      <c r="LKO836" s="203"/>
      <c r="LKP836" s="203"/>
      <c r="LKQ836" s="203"/>
      <c r="LKR836" s="203"/>
      <c r="LKS836" s="203"/>
      <c r="LKT836" s="203"/>
      <c r="LKU836" s="203"/>
      <c r="LKV836" s="203"/>
      <c r="LKW836" s="203"/>
      <c r="LKX836" s="203"/>
      <c r="LKY836" s="203"/>
      <c r="LKZ836" s="203"/>
      <c r="LLA836" s="203"/>
      <c r="LLB836" s="203"/>
      <c r="LLC836" s="203"/>
      <c r="LLD836" s="203"/>
      <c r="LLE836" s="203"/>
      <c r="LLF836" s="203"/>
      <c r="LLG836" s="203"/>
      <c r="LLH836" s="203"/>
      <c r="LLI836" s="203"/>
      <c r="LLJ836" s="203"/>
      <c r="LLK836" s="203"/>
      <c r="LLL836" s="203"/>
      <c r="LLM836" s="203"/>
      <c r="LLN836" s="203"/>
      <c r="LLO836" s="203"/>
      <c r="LLP836" s="203"/>
      <c r="LLQ836" s="203"/>
      <c r="LLR836" s="203"/>
      <c r="LLS836" s="203"/>
      <c r="LLT836" s="203"/>
      <c r="LLU836" s="203"/>
      <c r="LLV836" s="203"/>
      <c r="LLW836" s="203"/>
      <c r="LLX836" s="203"/>
      <c r="LLY836" s="203"/>
      <c r="LLZ836" s="203"/>
      <c r="LMA836" s="203"/>
      <c r="LMB836" s="203"/>
      <c r="LMC836" s="203"/>
      <c r="LMD836" s="203"/>
      <c r="LME836" s="203"/>
      <c r="LMF836" s="203"/>
      <c r="LMG836" s="203"/>
      <c r="LMH836" s="203"/>
      <c r="LMI836" s="203"/>
      <c r="LMJ836" s="203"/>
      <c r="LMK836" s="203"/>
      <c r="LML836" s="203"/>
      <c r="LMM836" s="203"/>
      <c r="LMN836" s="203"/>
      <c r="LMO836" s="203"/>
      <c r="LMP836" s="203"/>
      <c r="LMQ836" s="203"/>
      <c r="LMR836" s="203"/>
      <c r="LMS836" s="203"/>
      <c r="LMT836" s="203"/>
      <c r="LMU836" s="203"/>
      <c r="LMV836" s="203"/>
      <c r="LMW836" s="203"/>
      <c r="LMX836" s="203"/>
      <c r="LMY836" s="203"/>
      <c r="LMZ836" s="203"/>
      <c r="LNA836" s="203"/>
      <c r="LNB836" s="203"/>
      <c r="LNC836" s="203"/>
      <c r="LND836" s="203"/>
      <c r="LNE836" s="203"/>
      <c r="LNF836" s="203"/>
      <c r="LNG836" s="203"/>
      <c r="LNH836" s="203"/>
      <c r="LNI836" s="203"/>
      <c r="LNJ836" s="203"/>
      <c r="LNK836" s="203"/>
      <c r="LNL836" s="203"/>
      <c r="LNM836" s="203"/>
      <c r="LNN836" s="203"/>
      <c r="LNO836" s="203"/>
      <c r="LNP836" s="203"/>
      <c r="LNQ836" s="203"/>
      <c r="LNR836" s="203"/>
      <c r="LNS836" s="203"/>
      <c r="LNT836" s="203"/>
      <c r="LNU836" s="203"/>
      <c r="LNV836" s="203"/>
      <c r="LNW836" s="203"/>
      <c r="LNX836" s="203"/>
      <c r="LNY836" s="203"/>
      <c r="LNZ836" s="203"/>
      <c r="LOA836" s="203"/>
      <c r="LOB836" s="203"/>
      <c r="LOC836" s="203"/>
      <c r="LOD836" s="203"/>
      <c r="LOE836" s="203"/>
      <c r="LOF836" s="203"/>
      <c r="LOG836" s="203"/>
      <c r="LOH836" s="203"/>
      <c r="LOI836" s="203"/>
      <c r="LOJ836" s="203"/>
      <c r="LOK836" s="203"/>
      <c r="LOL836" s="203"/>
      <c r="LOM836" s="203"/>
      <c r="LON836" s="203"/>
      <c r="LOO836" s="203"/>
      <c r="LOP836" s="203"/>
      <c r="LOQ836" s="203"/>
      <c r="LOR836" s="203"/>
      <c r="LOS836" s="203"/>
      <c r="LOT836" s="203"/>
      <c r="LOU836" s="203"/>
      <c r="LOV836" s="203"/>
      <c r="LOW836" s="203"/>
      <c r="LOX836" s="203"/>
      <c r="LOY836" s="203"/>
      <c r="LOZ836" s="203"/>
      <c r="LPA836" s="203"/>
      <c r="LPB836" s="203"/>
      <c r="LPC836" s="203"/>
      <c r="LPD836" s="203"/>
      <c r="LPE836" s="203"/>
      <c r="LPF836" s="203"/>
      <c r="LPG836" s="203"/>
      <c r="LPH836" s="203"/>
      <c r="LPI836" s="203"/>
      <c r="LPJ836" s="203"/>
      <c r="LPK836" s="203"/>
      <c r="LPL836" s="203"/>
      <c r="LPM836" s="203"/>
      <c r="LPN836" s="203"/>
      <c r="LPO836" s="203"/>
      <c r="LPP836" s="203"/>
      <c r="LPQ836" s="203"/>
      <c r="LPR836" s="203"/>
      <c r="LPS836" s="203"/>
      <c r="LPT836" s="203"/>
      <c r="LPU836" s="203"/>
      <c r="LPV836" s="203"/>
      <c r="LPW836" s="203"/>
      <c r="LPX836" s="203"/>
      <c r="LPY836" s="203"/>
      <c r="LPZ836" s="203"/>
      <c r="LQA836" s="203"/>
      <c r="LQB836" s="203"/>
      <c r="LQC836" s="203"/>
      <c r="LQD836" s="203"/>
      <c r="LQE836" s="203"/>
      <c r="LQF836" s="203"/>
      <c r="LQG836" s="203"/>
      <c r="LQH836" s="203"/>
      <c r="LQI836" s="203"/>
      <c r="LQJ836" s="203"/>
      <c r="LQK836" s="203"/>
      <c r="LQL836" s="203"/>
      <c r="LQM836" s="203"/>
      <c r="LQN836" s="203"/>
      <c r="LQO836" s="203"/>
      <c r="LQP836" s="203"/>
      <c r="LQQ836" s="203"/>
      <c r="LQR836" s="203"/>
      <c r="LQS836" s="203"/>
      <c r="LQT836" s="203"/>
      <c r="LQU836" s="203"/>
      <c r="LQV836" s="203"/>
      <c r="LQW836" s="203"/>
      <c r="LQX836" s="203"/>
      <c r="LQY836" s="203"/>
      <c r="LQZ836" s="203"/>
      <c r="LRA836" s="203"/>
      <c r="LRB836" s="203"/>
      <c r="LRC836" s="203"/>
      <c r="LRD836" s="203"/>
      <c r="LRE836" s="203"/>
      <c r="LRF836" s="203"/>
      <c r="LRG836" s="203"/>
      <c r="LRH836" s="203"/>
      <c r="LRI836" s="203"/>
      <c r="LRJ836" s="203"/>
      <c r="LRK836" s="203"/>
      <c r="LRL836" s="203"/>
      <c r="LRM836" s="203"/>
      <c r="LRN836" s="203"/>
      <c r="LRO836" s="203"/>
      <c r="LRP836" s="203"/>
      <c r="LRQ836" s="203"/>
      <c r="LRR836" s="203"/>
      <c r="LRS836" s="203"/>
      <c r="LRT836" s="203"/>
      <c r="LRU836" s="203"/>
      <c r="LRV836" s="203"/>
      <c r="LRW836" s="203"/>
      <c r="LRX836" s="203"/>
      <c r="LRY836" s="203"/>
      <c r="LRZ836" s="203"/>
      <c r="LSA836" s="203"/>
      <c r="LSB836" s="203"/>
      <c r="LSC836" s="203"/>
      <c r="LSD836" s="203"/>
      <c r="LSE836" s="203"/>
      <c r="LSF836" s="203"/>
      <c r="LSG836" s="203"/>
      <c r="LSH836" s="203"/>
      <c r="LSI836" s="203"/>
      <c r="LSJ836" s="203"/>
      <c r="LSK836" s="203"/>
      <c r="LSL836" s="203"/>
      <c r="LSM836" s="203"/>
      <c r="LSN836" s="203"/>
      <c r="LSO836" s="203"/>
      <c r="LSP836" s="203"/>
      <c r="LSQ836" s="203"/>
      <c r="LSR836" s="203"/>
      <c r="LSS836" s="203"/>
      <c r="LST836" s="203"/>
      <c r="LSU836" s="203"/>
      <c r="LSV836" s="203"/>
      <c r="LSW836" s="203"/>
      <c r="LSX836" s="203"/>
      <c r="LSY836" s="203"/>
      <c r="LSZ836" s="203"/>
      <c r="LTA836" s="203"/>
      <c r="LTB836" s="203"/>
      <c r="LTC836" s="203"/>
      <c r="LTD836" s="203"/>
      <c r="LTE836" s="203"/>
      <c r="LTF836" s="203"/>
      <c r="LTG836" s="203"/>
      <c r="LTH836" s="203"/>
      <c r="LTI836" s="203"/>
      <c r="LTJ836" s="203"/>
      <c r="LTK836" s="203"/>
      <c r="LTL836" s="203"/>
      <c r="LTM836" s="203"/>
      <c r="LTN836" s="203"/>
      <c r="LTO836" s="203"/>
      <c r="LTP836" s="203"/>
      <c r="LTQ836" s="203"/>
      <c r="LTR836" s="203"/>
      <c r="LTS836" s="203"/>
      <c r="LTT836" s="203"/>
      <c r="LTU836" s="203"/>
      <c r="LTV836" s="203"/>
      <c r="LTW836" s="203"/>
      <c r="LTX836" s="203"/>
      <c r="LTY836" s="203"/>
      <c r="LTZ836" s="203"/>
      <c r="LUA836" s="203"/>
      <c r="LUB836" s="203"/>
      <c r="LUC836" s="203"/>
      <c r="LUD836" s="203"/>
      <c r="LUE836" s="203"/>
      <c r="LUF836" s="203"/>
      <c r="LUG836" s="203"/>
      <c r="LUH836" s="203"/>
      <c r="LUI836" s="203"/>
      <c r="LUJ836" s="203"/>
      <c r="LUK836" s="203"/>
      <c r="LUL836" s="203"/>
      <c r="LUM836" s="203"/>
      <c r="LUN836" s="203"/>
      <c r="LUO836" s="203"/>
      <c r="LUP836" s="203"/>
      <c r="LUQ836" s="203"/>
      <c r="LUR836" s="203"/>
      <c r="LUS836" s="203"/>
      <c r="LUT836" s="203"/>
      <c r="LUU836" s="203"/>
      <c r="LUV836" s="203"/>
      <c r="LUW836" s="203"/>
      <c r="LUX836" s="203"/>
      <c r="LUY836" s="203"/>
      <c r="LUZ836" s="203"/>
      <c r="LVA836" s="203"/>
      <c r="LVB836" s="203"/>
      <c r="LVC836" s="203"/>
      <c r="LVD836" s="203"/>
      <c r="LVE836" s="203"/>
      <c r="LVF836" s="203"/>
      <c r="LVG836" s="203"/>
      <c r="LVH836" s="203"/>
      <c r="LVI836" s="203"/>
      <c r="LVJ836" s="203"/>
      <c r="LVK836" s="203"/>
      <c r="LVL836" s="203"/>
      <c r="LVM836" s="203"/>
      <c r="LVN836" s="203"/>
      <c r="LVO836" s="203"/>
      <c r="LVP836" s="203"/>
      <c r="LVQ836" s="203"/>
      <c r="LVR836" s="203"/>
      <c r="LVS836" s="203"/>
      <c r="LVT836" s="203"/>
      <c r="LVU836" s="203"/>
      <c r="LVV836" s="203"/>
      <c r="LVW836" s="203"/>
      <c r="LVX836" s="203"/>
      <c r="LVY836" s="203"/>
      <c r="LVZ836" s="203"/>
      <c r="LWA836" s="203"/>
      <c r="LWB836" s="203"/>
      <c r="LWC836" s="203"/>
      <c r="LWD836" s="203"/>
      <c r="LWE836" s="203"/>
      <c r="LWF836" s="203"/>
      <c r="LWG836" s="203"/>
      <c r="LWH836" s="203"/>
      <c r="LWI836" s="203"/>
      <c r="LWJ836" s="203"/>
      <c r="LWK836" s="203"/>
      <c r="LWL836" s="203"/>
      <c r="LWM836" s="203"/>
      <c r="LWN836" s="203"/>
      <c r="LWO836" s="203"/>
      <c r="LWP836" s="203"/>
      <c r="LWQ836" s="203"/>
      <c r="LWR836" s="203"/>
      <c r="LWS836" s="203"/>
      <c r="LWT836" s="203"/>
      <c r="LWU836" s="203"/>
      <c r="LWV836" s="203"/>
      <c r="LWW836" s="203"/>
      <c r="LWX836" s="203"/>
      <c r="LWY836" s="203"/>
      <c r="LWZ836" s="203"/>
      <c r="LXA836" s="203"/>
      <c r="LXB836" s="203"/>
      <c r="LXC836" s="203"/>
      <c r="LXD836" s="203"/>
      <c r="LXE836" s="203"/>
      <c r="LXF836" s="203"/>
      <c r="LXG836" s="203"/>
      <c r="LXH836" s="203"/>
      <c r="LXI836" s="203"/>
      <c r="LXJ836" s="203"/>
      <c r="LXK836" s="203"/>
      <c r="LXL836" s="203"/>
      <c r="LXM836" s="203"/>
      <c r="LXN836" s="203"/>
      <c r="LXO836" s="203"/>
      <c r="LXP836" s="203"/>
      <c r="LXQ836" s="203"/>
      <c r="LXR836" s="203"/>
      <c r="LXS836" s="203"/>
      <c r="LXT836" s="203"/>
      <c r="LXU836" s="203"/>
      <c r="LXV836" s="203"/>
      <c r="LXW836" s="203"/>
      <c r="LXX836" s="203"/>
      <c r="LXY836" s="203"/>
      <c r="LXZ836" s="203"/>
      <c r="LYA836" s="203"/>
      <c r="LYB836" s="203"/>
      <c r="LYC836" s="203"/>
      <c r="LYD836" s="203"/>
      <c r="LYE836" s="203"/>
      <c r="LYF836" s="203"/>
      <c r="LYG836" s="203"/>
      <c r="LYH836" s="203"/>
      <c r="LYI836" s="203"/>
      <c r="LYJ836" s="203"/>
      <c r="LYK836" s="203"/>
      <c r="LYL836" s="203"/>
      <c r="LYM836" s="203"/>
      <c r="LYN836" s="203"/>
      <c r="LYO836" s="203"/>
      <c r="LYP836" s="203"/>
      <c r="LYQ836" s="203"/>
      <c r="LYR836" s="203"/>
      <c r="LYS836" s="203"/>
      <c r="LYT836" s="203"/>
      <c r="LYU836" s="203"/>
      <c r="LYV836" s="203"/>
      <c r="LYW836" s="203"/>
      <c r="LYX836" s="203"/>
      <c r="LYY836" s="203"/>
      <c r="LYZ836" s="203"/>
      <c r="LZA836" s="203"/>
      <c r="LZB836" s="203"/>
      <c r="LZC836" s="203"/>
      <c r="LZD836" s="203"/>
      <c r="LZE836" s="203"/>
      <c r="LZF836" s="203"/>
      <c r="LZG836" s="203"/>
      <c r="LZH836" s="203"/>
      <c r="LZI836" s="203"/>
      <c r="LZJ836" s="203"/>
      <c r="LZK836" s="203"/>
      <c r="LZL836" s="203"/>
      <c r="LZM836" s="203"/>
      <c r="LZN836" s="203"/>
      <c r="LZO836" s="203"/>
      <c r="LZP836" s="203"/>
      <c r="LZQ836" s="203"/>
      <c r="LZR836" s="203"/>
      <c r="LZS836" s="203"/>
      <c r="LZT836" s="203"/>
      <c r="LZU836" s="203"/>
      <c r="LZV836" s="203"/>
      <c r="LZW836" s="203"/>
      <c r="LZX836" s="203"/>
      <c r="LZY836" s="203"/>
      <c r="LZZ836" s="203"/>
      <c r="MAA836" s="203"/>
      <c r="MAB836" s="203"/>
      <c r="MAC836" s="203"/>
      <c r="MAD836" s="203"/>
      <c r="MAE836" s="203"/>
      <c r="MAF836" s="203"/>
      <c r="MAG836" s="203"/>
      <c r="MAH836" s="203"/>
      <c r="MAI836" s="203"/>
      <c r="MAJ836" s="203"/>
      <c r="MAK836" s="203"/>
      <c r="MAL836" s="203"/>
      <c r="MAM836" s="203"/>
      <c r="MAN836" s="203"/>
      <c r="MAO836" s="203"/>
      <c r="MAP836" s="203"/>
      <c r="MAQ836" s="203"/>
      <c r="MAR836" s="203"/>
      <c r="MAS836" s="203"/>
      <c r="MAT836" s="203"/>
      <c r="MAU836" s="203"/>
      <c r="MAV836" s="203"/>
      <c r="MAW836" s="203"/>
      <c r="MAX836" s="203"/>
      <c r="MAY836" s="203"/>
      <c r="MAZ836" s="203"/>
      <c r="MBA836" s="203"/>
      <c r="MBB836" s="203"/>
      <c r="MBC836" s="203"/>
      <c r="MBD836" s="203"/>
      <c r="MBE836" s="203"/>
      <c r="MBF836" s="203"/>
      <c r="MBG836" s="203"/>
      <c r="MBH836" s="203"/>
      <c r="MBI836" s="203"/>
      <c r="MBJ836" s="203"/>
      <c r="MBK836" s="203"/>
      <c r="MBL836" s="203"/>
      <c r="MBM836" s="203"/>
      <c r="MBN836" s="203"/>
      <c r="MBO836" s="203"/>
      <c r="MBP836" s="203"/>
      <c r="MBQ836" s="203"/>
      <c r="MBR836" s="203"/>
      <c r="MBS836" s="203"/>
      <c r="MBT836" s="203"/>
      <c r="MBU836" s="203"/>
      <c r="MBV836" s="203"/>
      <c r="MBW836" s="203"/>
      <c r="MBX836" s="203"/>
      <c r="MBY836" s="203"/>
      <c r="MBZ836" s="203"/>
      <c r="MCA836" s="203"/>
      <c r="MCB836" s="203"/>
      <c r="MCC836" s="203"/>
      <c r="MCD836" s="203"/>
      <c r="MCE836" s="203"/>
      <c r="MCF836" s="203"/>
      <c r="MCG836" s="203"/>
      <c r="MCH836" s="203"/>
      <c r="MCI836" s="203"/>
      <c r="MCJ836" s="203"/>
      <c r="MCK836" s="203"/>
      <c r="MCL836" s="203"/>
      <c r="MCM836" s="203"/>
      <c r="MCN836" s="203"/>
      <c r="MCO836" s="203"/>
      <c r="MCP836" s="203"/>
      <c r="MCQ836" s="203"/>
      <c r="MCR836" s="203"/>
      <c r="MCS836" s="203"/>
      <c r="MCT836" s="203"/>
      <c r="MCU836" s="203"/>
      <c r="MCV836" s="203"/>
      <c r="MCW836" s="203"/>
      <c r="MCX836" s="203"/>
      <c r="MCY836" s="203"/>
      <c r="MCZ836" s="203"/>
      <c r="MDA836" s="203"/>
      <c r="MDB836" s="203"/>
      <c r="MDC836" s="203"/>
      <c r="MDD836" s="203"/>
      <c r="MDE836" s="203"/>
      <c r="MDF836" s="203"/>
      <c r="MDG836" s="203"/>
      <c r="MDH836" s="203"/>
      <c r="MDI836" s="203"/>
      <c r="MDJ836" s="203"/>
      <c r="MDK836" s="203"/>
      <c r="MDL836" s="203"/>
      <c r="MDM836" s="203"/>
      <c r="MDN836" s="203"/>
      <c r="MDO836" s="203"/>
      <c r="MDP836" s="203"/>
      <c r="MDQ836" s="203"/>
      <c r="MDR836" s="203"/>
      <c r="MDS836" s="203"/>
      <c r="MDT836" s="203"/>
      <c r="MDU836" s="203"/>
      <c r="MDV836" s="203"/>
      <c r="MDW836" s="203"/>
      <c r="MDX836" s="203"/>
      <c r="MDY836" s="203"/>
      <c r="MDZ836" s="203"/>
      <c r="MEA836" s="203"/>
      <c r="MEB836" s="203"/>
      <c r="MEC836" s="203"/>
      <c r="MED836" s="203"/>
      <c r="MEE836" s="203"/>
      <c r="MEF836" s="203"/>
      <c r="MEG836" s="203"/>
      <c r="MEH836" s="203"/>
      <c r="MEI836" s="203"/>
      <c r="MEJ836" s="203"/>
      <c r="MEK836" s="203"/>
      <c r="MEL836" s="203"/>
      <c r="MEM836" s="203"/>
      <c r="MEN836" s="203"/>
      <c r="MEO836" s="203"/>
      <c r="MEP836" s="203"/>
      <c r="MEQ836" s="203"/>
      <c r="MER836" s="203"/>
      <c r="MES836" s="203"/>
      <c r="MET836" s="203"/>
      <c r="MEU836" s="203"/>
      <c r="MEV836" s="203"/>
      <c r="MEW836" s="203"/>
      <c r="MEX836" s="203"/>
      <c r="MEY836" s="203"/>
      <c r="MEZ836" s="203"/>
      <c r="MFA836" s="203"/>
      <c r="MFB836" s="203"/>
      <c r="MFC836" s="203"/>
      <c r="MFD836" s="203"/>
      <c r="MFE836" s="203"/>
      <c r="MFF836" s="203"/>
      <c r="MFG836" s="203"/>
      <c r="MFH836" s="203"/>
      <c r="MFI836" s="203"/>
      <c r="MFJ836" s="203"/>
      <c r="MFK836" s="203"/>
      <c r="MFL836" s="203"/>
      <c r="MFM836" s="203"/>
      <c r="MFN836" s="203"/>
      <c r="MFO836" s="203"/>
      <c r="MFP836" s="203"/>
      <c r="MFQ836" s="203"/>
      <c r="MFR836" s="203"/>
      <c r="MFS836" s="203"/>
      <c r="MFT836" s="203"/>
      <c r="MFU836" s="203"/>
      <c r="MFV836" s="203"/>
      <c r="MFW836" s="203"/>
      <c r="MFX836" s="203"/>
      <c r="MFY836" s="203"/>
      <c r="MFZ836" s="203"/>
      <c r="MGA836" s="203"/>
      <c r="MGB836" s="203"/>
      <c r="MGC836" s="203"/>
      <c r="MGD836" s="203"/>
      <c r="MGE836" s="203"/>
      <c r="MGF836" s="203"/>
      <c r="MGG836" s="203"/>
      <c r="MGH836" s="203"/>
      <c r="MGI836" s="203"/>
      <c r="MGJ836" s="203"/>
      <c r="MGK836" s="203"/>
      <c r="MGL836" s="203"/>
      <c r="MGM836" s="203"/>
      <c r="MGN836" s="203"/>
      <c r="MGO836" s="203"/>
      <c r="MGP836" s="203"/>
      <c r="MGQ836" s="203"/>
      <c r="MGR836" s="203"/>
      <c r="MGS836" s="203"/>
      <c r="MGT836" s="203"/>
      <c r="MGU836" s="203"/>
      <c r="MGV836" s="203"/>
      <c r="MGW836" s="203"/>
      <c r="MGX836" s="203"/>
      <c r="MGY836" s="203"/>
      <c r="MGZ836" s="203"/>
      <c r="MHA836" s="203"/>
      <c r="MHB836" s="203"/>
      <c r="MHC836" s="203"/>
      <c r="MHD836" s="203"/>
      <c r="MHE836" s="203"/>
      <c r="MHF836" s="203"/>
      <c r="MHG836" s="203"/>
      <c r="MHH836" s="203"/>
      <c r="MHI836" s="203"/>
      <c r="MHJ836" s="203"/>
      <c r="MHK836" s="203"/>
      <c r="MHL836" s="203"/>
      <c r="MHM836" s="203"/>
      <c r="MHN836" s="203"/>
      <c r="MHO836" s="203"/>
      <c r="MHP836" s="203"/>
      <c r="MHQ836" s="203"/>
      <c r="MHR836" s="203"/>
      <c r="MHS836" s="203"/>
      <c r="MHT836" s="203"/>
      <c r="MHU836" s="203"/>
      <c r="MHV836" s="203"/>
      <c r="MHW836" s="203"/>
      <c r="MHX836" s="203"/>
      <c r="MHY836" s="203"/>
      <c r="MHZ836" s="203"/>
      <c r="MIA836" s="203"/>
      <c r="MIB836" s="203"/>
      <c r="MIC836" s="203"/>
      <c r="MID836" s="203"/>
      <c r="MIE836" s="203"/>
      <c r="MIF836" s="203"/>
      <c r="MIG836" s="203"/>
      <c r="MIH836" s="203"/>
      <c r="MII836" s="203"/>
      <c r="MIJ836" s="203"/>
      <c r="MIK836" s="203"/>
      <c r="MIL836" s="203"/>
      <c r="MIM836" s="203"/>
      <c r="MIN836" s="203"/>
      <c r="MIO836" s="203"/>
      <c r="MIP836" s="203"/>
      <c r="MIQ836" s="203"/>
      <c r="MIR836" s="203"/>
      <c r="MIS836" s="203"/>
      <c r="MIT836" s="203"/>
      <c r="MIU836" s="203"/>
      <c r="MIV836" s="203"/>
      <c r="MIW836" s="203"/>
      <c r="MIX836" s="203"/>
      <c r="MIY836" s="203"/>
      <c r="MIZ836" s="203"/>
      <c r="MJA836" s="203"/>
      <c r="MJB836" s="203"/>
      <c r="MJC836" s="203"/>
      <c r="MJD836" s="203"/>
      <c r="MJE836" s="203"/>
      <c r="MJF836" s="203"/>
      <c r="MJG836" s="203"/>
      <c r="MJH836" s="203"/>
      <c r="MJI836" s="203"/>
      <c r="MJJ836" s="203"/>
      <c r="MJK836" s="203"/>
      <c r="MJL836" s="203"/>
      <c r="MJM836" s="203"/>
      <c r="MJN836" s="203"/>
      <c r="MJO836" s="203"/>
      <c r="MJP836" s="203"/>
      <c r="MJQ836" s="203"/>
      <c r="MJR836" s="203"/>
      <c r="MJS836" s="203"/>
      <c r="MJT836" s="203"/>
      <c r="MJU836" s="203"/>
      <c r="MJV836" s="203"/>
      <c r="MJW836" s="203"/>
      <c r="MJX836" s="203"/>
      <c r="MJY836" s="203"/>
      <c r="MJZ836" s="203"/>
      <c r="MKA836" s="203"/>
      <c r="MKB836" s="203"/>
      <c r="MKC836" s="203"/>
      <c r="MKD836" s="203"/>
      <c r="MKE836" s="203"/>
      <c r="MKF836" s="203"/>
      <c r="MKG836" s="203"/>
      <c r="MKH836" s="203"/>
      <c r="MKI836" s="203"/>
      <c r="MKJ836" s="203"/>
      <c r="MKK836" s="203"/>
      <c r="MKL836" s="203"/>
      <c r="MKM836" s="203"/>
      <c r="MKN836" s="203"/>
      <c r="MKO836" s="203"/>
      <c r="MKP836" s="203"/>
      <c r="MKQ836" s="203"/>
      <c r="MKR836" s="203"/>
      <c r="MKS836" s="203"/>
      <c r="MKT836" s="203"/>
      <c r="MKU836" s="203"/>
      <c r="MKV836" s="203"/>
      <c r="MKW836" s="203"/>
      <c r="MKX836" s="203"/>
      <c r="MKY836" s="203"/>
      <c r="MKZ836" s="203"/>
      <c r="MLA836" s="203"/>
      <c r="MLB836" s="203"/>
      <c r="MLC836" s="203"/>
      <c r="MLD836" s="203"/>
      <c r="MLE836" s="203"/>
      <c r="MLF836" s="203"/>
      <c r="MLG836" s="203"/>
      <c r="MLH836" s="203"/>
      <c r="MLI836" s="203"/>
      <c r="MLJ836" s="203"/>
      <c r="MLK836" s="203"/>
      <c r="MLL836" s="203"/>
      <c r="MLM836" s="203"/>
      <c r="MLN836" s="203"/>
      <c r="MLO836" s="203"/>
      <c r="MLP836" s="203"/>
      <c r="MLQ836" s="203"/>
      <c r="MLR836" s="203"/>
      <c r="MLS836" s="203"/>
      <c r="MLT836" s="203"/>
      <c r="MLU836" s="203"/>
      <c r="MLV836" s="203"/>
      <c r="MLW836" s="203"/>
      <c r="MLX836" s="203"/>
      <c r="MLY836" s="203"/>
      <c r="MLZ836" s="203"/>
      <c r="MMA836" s="203"/>
      <c r="MMB836" s="203"/>
      <c r="MMC836" s="203"/>
      <c r="MMD836" s="203"/>
      <c r="MME836" s="203"/>
      <c r="MMF836" s="203"/>
      <c r="MMG836" s="203"/>
      <c r="MMH836" s="203"/>
      <c r="MMI836" s="203"/>
      <c r="MMJ836" s="203"/>
      <c r="MMK836" s="203"/>
      <c r="MML836" s="203"/>
      <c r="MMM836" s="203"/>
      <c r="MMN836" s="203"/>
      <c r="MMO836" s="203"/>
      <c r="MMP836" s="203"/>
      <c r="MMQ836" s="203"/>
      <c r="MMR836" s="203"/>
      <c r="MMS836" s="203"/>
      <c r="MMT836" s="203"/>
      <c r="MMU836" s="203"/>
      <c r="MMV836" s="203"/>
      <c r="MMW836" s="203"/>
      <c r="MMX836" s="203"/>
      <c r="MMY836" s="203"/>
      <c r="MMZ836" s="203"/>
      <c r="MNA836" s="203"/>
      <c r="MNB836" s="203"/>
      <c r="MNC836" s="203"/>
      <c r="MND836" s="203"/>
      <c r="MNE836" s="203"/>
      <c r="MNF836" s="203"/>
      <c r="MNG836" s="203"/>
      <c r="MNH836" s="203"/>
      <c r="MNI836" s="203"/>
      <c r="MNJ836" s="203"/>
      <c r="MNK836" s="203"/>
      <c r="MNL836" s="203"/>
      <c r="MNM836" s="203"/>
      <c r="MNN836" s="203"/>
      <c r="MNO836" s="203"/>
      <c r="MNP836" s="203"/>
      <c r="MNQ836" s="203"/>
      <c r="MNR836" s="203"/>
      <c r="MNS836" s="203"/>
      <c r="MNT836" s="203"/>
      <c r="MNU836" s="203"/>
      <c r="MNV836" s="203"/>
      <c r="MNW836" s="203"/>
      <c r="MNX836" s="203"/>
      <c r="MNY836" s="203"/>
      <c r="MNZ836" s="203"/>
      <c r="MOA836" s="203"/>
      <c r="MOB836" s="203"/>
      <c r="MOC836" s="203"/>
      <c r="MOD836" s="203"/>
      <c r="MOE836" s="203"/>
      <c r="MOF836" s="203"/>
      <c r="MOG836" s="203"/>
      <c r="MOH836" s="203"/>
      <c r="MOI836" s="203"/>
      <c r="MOJ836" s="203"/>
      <c r="MOK836" s="203"/>
      <c r="MOL836" s="203"/>
      <c r="MOM836" s="203"/>
      <c r="MON836" s="203"/>
      <c r="MOO836" s="203"/>
      <c r="MOP836" s="203"/>
      <c r="MOQ836" s="203"/>
      <c r="MOR836" s="203"/>
      <c r="MOS836" s="203"/>
      <c r="MOT836" s="203"/>
      <c r="MOU836" s="203"/>
      <c r="MOV836" s="203"/>
      <c r="MOW836" s="203"/>
      <c r="MOX836" s="203"/>
      <c r="MOY836" s="203"/>
      <c r="MOZ836" s="203"/>
      <c r="MPA836" s="203"/>
      <c r="MPB836" s="203"/>
      <c r="MPC836" s="203"/>
      <c r="MPD836" s="203"/>
      <c r="MPE836" s="203"/>
      <c r="MPF836" s="203"/>
      <c r="MPG836" s="203"/>
      <c r="MPH836" s="203"/>
      <c r="MPI836" s="203"/>
      <c r="MPJ836" s="203"/>
      <c r="MPK836" s="203"/>
      <c r="MPL836" s="203"/>
      <c r="MPM836" s="203"/>
      <c r="MPN836" s="203"/>
      <c r="MPO836" s="203"/>
      <c r="MPP836" s="203"/>
      <c r="MPQ836" s="203"/>
      <c r="MPR836" s="203"/>
      <c r="MPS836" s="203"/>
      <c r="MPT836" s="203"/>
      <c r="MPU836" s="203"/>
      <c r="MPV836" s="203"/>
      <c r="MPW836" s="203"/>
      <c r="MPX836" s="203"/>
      <c r="MPY836" s="203"/>
      <c r="MPZ836" s="203"/>
      <c r="MQA836" s="203"/>
      <c r="MQB836" s="203"/>
      <c r="MQC836" s="203"/>
      <c r="MQD836" s="203"/>
      <c r="MQE836" s="203"/>
      <c r="MQF836" s="203"/>
      <c r="MQG836" s="203"/>
      <c r="MQH836" s="203"/>
      <c r="MQI836" s="203"/>
      <c r="MQJ836" s="203"/>
      <c r="MQK836" s="203"/>
      <c r="MQL836" s="203"/>
      <c r="MQM836" s="203"/>
      <c r="MQN836" s="203"/>
      <c r="MQO836" s="203"/>
      <c r="MQP836" s="203"/>
      <c r="MQQ836" s="203"/>
      <c r="MQR836" s="203"/>
      <c r="MQS836" s="203"/>
      <c r="MQT836" s="203"/>
      <c r="MQU836" s="203"/>
      <c r="MQV836" s="203"/>
      <c r="MQW836" s="203"/>
      <c r="MQX836" s="203"/>
      <c r="MQY836" s="203"/>
      <c r="MQZ836" s="203"/>
      <c r="MRA836" s="203"/>
      <c r="MRB836" s="203"/>
      <c r="MRC836" s="203"/>
      <c r="MRD836" s="203"/>
      <c r="MRE836" s="203"/>
      <c r="MRF836" s="203"/>
      <c r="MRG836" s="203"/>
      <c r="MRH836" s="203"/>
      <c r="MRI836" s="203"/>
      <c r="MRJ836" s="203"/>
      <c r="MRK836" s="203"/>
      <c r="MRL836" s="203"/>
      <c r="MRM836" s="203"/>
      <c r="MRN836" s="203"/>
      <c r="MRO836" s="203"/>
      <c r="MRP836" s="203"/>
      <c r="MRQ836" s="203"/>
      <c r="MRR836" s="203"/>
      <c r="MRS836" s="203"/>
      <c r="MRT836" s="203"/>
      <c r="MRU836" s="203"/>
      <c r="MRV836" s="203"/>
      <c r="MRW836" s="203"/>
      <c r="MRX836" s="203"/>
      <c r="MRY836" s="203"/>
      <c r="MRZ836" s="203"/>
      <c r="MSA836" s="203"/>
      <c r="MSB836" s="203"/>
      <c r="MSC836" s="203"/>
      <c r="MSD836" s="203"/>
      <c r="MSE836" s="203"/>
      <c r="MSF836" s="203"/>
      <c r="MSG836" s="203"/>
      <c r="MSH836" s="203"/>
      <c r="MSI836" s="203"/>
      <c r="MSJ836" s="203"/>
      <c r="MSK836" s="203"/>
      <c r="MSL836" s="203"/>
      <c r="MSM836" s="203"/>
      <c r="MSN836" s="203"/>
      <c r="MSO836" s="203"/>
      <c r="MSP836" s="203"/>
      <c r="MSQ836" s="203"/>
      <c r="MSR836" s="203"/>
      <c r="MSS836" s="203"/>
      <c r="MST836" s="203"/>
      <c r="MSU836" s="203"/>
      <c r="MSV836" s="203"/>
      <c r="MSW836" s="203"/>
      <c r="MSX836" s="203"/>
      <c r="MSY836" s="203"/>
      <c r="MSZ836" s="203"/>
      <c r="MTA836" s="203"/>
      <c r="MTB836" s="203"/>
      <c r="MTC836" s="203"/>
      <c r="MTD836" s="203"/>
      <c r="MTE836" s="203"/>
      <c r="MTF836" s="203"/>
      <c r="MTG836" s="203"/>
      <c r="MTH836" s="203"/>
      <c r="MTI836" s="203"/>
      <c r="MTJ836" s="203"/>
      <c r="MTK836" s="203"/>
      <c r="MTL836" s="203"/>
      <c r="MTM836" s="203"/>
      <c r="MTN836" s="203"/>
      <c r="MTO836" s="203"/>
      <c r="MTP836" s="203"/>
      <c r="MTQ836" s="203"/>
      <c r="MTR836" s="203"/>
      <c r="MTS836" s="203"/>
      <c r="MTT836" s="203"/>
      <c r="MTU836" s="203"/>
      <c r="MTV836" s="203"/>
      <c r="MTW836" s="203"/>
      <c r="MTX836" s="203"/>
      <c r="MTY836" s="203"/>
      <c r="MTZ836" s="203"/>
      <c r="MUA836" s="203"/>
      <c r="MUB836" s="203"/>
      <c r="MUC836" s="203"/>
      <c r="MUD836" s="203"/>
      <c r="MUE836" s="203"/>
      <c r="MUF836" s="203"/>
      <c r="MUG836" s="203"/>
      <c r="MUH836" s="203"/>
      <c r="MUI836" s="203"/>
      <c r="MUJ836" s="203"/>
      <c r="MUK836" s="203"/>
      <c r="MUL836" s="203"/>
      <c r="MUM836" s="203"/>
      <c r="MUN836" s="203"/>
      <c r="MUO836" s="203"/>
      <c r="MUP836" s="203"/>
      <c r="MUQ836" s="203"/>
      <c r="MUR836" s="203"/>
      <c r="MUS836" s="203"/>
      <c r="MUT836" s="203"/>
      <c r="MUU836" s="203"/>
      <c r="MUV836" s="203"/>
      <c r="MUW836" s="203"/>
      <c r="MUX836" s="203"/>
      <c r="MUY836" s="203"/>
      <c r="MUZ836" s="203"/>
      <c r="MVA836" s="203"/>
      <c r="MVB836" s="203"/>
      <c r="MVC836" s="203"/>
      <c r="MVD836" s="203"/>
      <c r="MVE836" s="203"/>
      <c r="MVF836" s="203"/>
      <c r="MVG836" s="203"/>
      <c r="MVH836" s="203"/>
      <c r="MVI836" s="203"/>
      <c r="MVJ836" s="203"/>
      <c r="MVK836" s="203"/>
      <c r="MVL836" s="203"/>
      <c r="MVM836" s="203"/>
      <c r="MVN836" s="203"/>
      <c r="MVO836" s="203"/>
      <c r="MVP836" s="203"/>
      <c r="MVQ836" s="203"/>
      <c r="MVR836" s="203"/>
      <c r="MVS836" s="203"/>
      <c r="MVT836" s="203"/>
      <c r="MVU836" s="203"/>
      <c r="MVV836" s="203"/>
      <c r="MVW836" s="203"/>
      <c r="MVX836" s="203"/>
      <c r="MVY836" s="203"/>
      <c r="MVZ836" s="203"/>
      <c r="MWA836" s="203"/>
      <c r="MWB836" s="203"/>
      <c r="MWC836" s="203"/>
      <c r="MWD836" s="203"/>
      <c r="MWE836" s="203"/>
      <c r="MWF836" s="203"/>
      <c r="MWG836" s="203"/>
      <c r="MWH836" s="203"/>
      <c r="MWI836" s="203"/>
      <c r="MWJ836" s="203"/>
      <c r="MWK836" s="203"/>
      <c r="MWL836" s="203"/>
      <c r="MWM836" s="203"/>
      <c r="MWN836" s="203"/>
      <c r="MWO836" s="203"/>
      <c r="MWP836" s="203"/>
      <c r="MWQ836" s="203"/>
      <c r="MWR836" s="203"/>
      <c r="MWS836" s="203"/>
      <c r="MWT836" s="203"/>
      <c r="MWU836" s="203"/>
      <c r="MWV836" s="203"/>
      <c r="MWW836" s="203"/>
      <c r="MWX836" s="203"/>
      <c r="MWY836" s="203"/>
      <c r="MWZ836" s="203"/>
      <c r="MXA836" s="203"/>
      <c r="MXB836" s="203"/>
      <c r="MXC836" s="203"/>
      <c r="MXD836" s="203"/>
      <c r="MXE836" s="203"/>
      <c r="MXF836" s="203"/>
      <c r="MXG836" s="203"/>
      <c r="MXH836" s="203"/>
      <c r="MXI836" s="203"/>
      <c r="MXJ836" s="203"/>
      <c r="MXK836" s="203"/>
      <c r="MXL836" s="203"/>
      <c r="MXM836" s="203"/>
      <c r="MXN836" s="203"/>
      <c r="MXO836" s="203"/>
      <c r="MXP836" s="203"/>
      <c r="MXQ836" s="203"/>
      <c r="MXR836" s="203"/>
      <c r="MXS836" s="203"/>
      <c r="MXT836" s="203"/>
      <c r="MXU836" s="203"/>
      <c r="MXV836" s="203"/>
      <c r="MXW836" s="203"/>
      <c r="MXX836" s="203"/>
      <c r="MXY836" s="203"/>
      <c r="MXZ836" s="203"/>
      <c r="MYA836" s="203"/>
      <c r="MYB836" s="203"/>
      <c r="MYC836" s="203"/>
      <c r="MYD836" s="203"/>
      <c r="MYE836" s="203"/>
      <c r="MYF836" s="203"/>
      <c r="MYG836" s="203"/>
      <c r="MYH836" s="203"/>
      <c r="MYI836" s="203"/>
      <c r="MYJ836" s="203"/>
      <c r="MYK836" s="203"/>
      <c r="MYL836" s="203"/>
      <c r="MYM836" s="203"/>
      <c r="MYN836" s="203"/>
      <c r="MYO836" s="203"/>
      <c r="MYP836" s="203"/>
      <c r="MYQ836" s="203"/>
      <c r="MYR836" s="203"/>
      <c r="MYS836" s="203"/>
      <c r="MYT836" s="203"/>
      <c r="MYU836" s="203"/>
      <c r="MYV836" s="203"/>
      <c r="MYW836" s="203"/>
      <c r="MYX836" s="203"/>
      <c r="MYY836" s="203"/>
      <c r="MYZ836" s="203"/>
      <c r="MZA836" s="203"/>
      <c r="MZB836" s="203"/>
      <c r="MZC836" s="203"/>
      <c r="MZD836" s="203"/>
      <c r="MZE836" s="203"/>
      <c r="MZF836" s="203"/>
      <c r="MZG836" s="203"/>
      <c r="MZH836" s="203"/>
      <c r="MZI836" s="203"/>
      <c r="MZJ836" s="203"/>
      <c r="MZK836" s="203"/>
      <c r="MZL836" s="203"/>
      <c r="MZM836" s="203"/>
      <c r="MZN836" s="203"/>
      <c r="MZO836" s="203"/>
      <c r="MZP836" s="203"/>
      <c r="MZQ836" s="203"/>
      <c r="MZR836" s="203"/>
      <c r="MZS836" s="203"/>
      <c r="MZT836" s="203"/>
      <c r="MZU836" s="203"/>
      <c r="MZV836" s="203"/>
      <c r="MZW836" s="203"/>
      <c r="MZX836" s="203"/>
      <c r="MZY836" s="203"/>
      <c r="MZZ836" s="203"/>
      <c r="NAA836" s="203"/>
      <c r="NAB836" s="203"/>
      <c r="NAC836" s="203"/>
      <c r="NAD836" s="203"/>
      <c r="NAE836" s="203"/>
      <c r="NAF836" s="203"/>
      <c r="NAG836" s="203"/>
      <c r="NAH836" s="203"/>
      <c r="NAI836" s="203"/>
      <c r="NAJ836" s="203"/>
      <c r="NAK836" s="203"/>
      <c r="NAL836" s="203"/>
      <c r="NAM836" s="203"/>
      <c r="NAN836" s="203"/>
      <c r="NAO836" s="203"/>
      <c r="NAP836" s="203"/>
      <c r="NAQ836" s="203"/>
      <c r="NAR836" s="203"/>
      <c r="NAS836" s="203"/>
      <c r="NAT836" s="203"/>
      <c r="NAU836" s="203"/>
      <c r="NAV836" s="203"/>
      <c r="NAW836" s="203"/>
      <c r="NAX836" s="203"/>
      <c r="NAY836" s="203"/>
      <c r="NAZ836" s="203"/>
      <c r="NBA836" s="203"/>
      <c r="NBB836" s="203"/>
      <c r="NBC836" s="203"/>
      <c r="NBD836" s="203"/>
      <c r="NBE836" s="203"/>
      <c r="NBF836" s="203"/>
      <c r="NBG836" s="203"/>
      <c r="NBH836" s="203"/>
      <c r="NBI836" s="203"/>
      <c r="NBJ836" s="203"/>
      <c r="NBK836" s="203"/>
      <c r="NBL836" s="203"/>
      <c r="NBM836" s="203"/>
      <c r="NBN836" s="203"/>
      <c r="NBO836" s="203"/>
      <c r="NBP836" s="203"/>
      <c r="NBQ836" s="203"/>
      <c r="NBR836" s="203"/>
      <c r="NBS836" s="203"/>
      <c r="NBT836" s="203"/>
      <c r="NBU836" s="203"/>
      <c r="NBV836" s="203"/>
      <c r="NBW836" s="203"/>
      <c r="NBX836" s="203"/>
      <c r="NBY836" s="203"/>
      <c r="NBZ836" s="203"/>
      <c r="NCA836" s="203"/>
      <c r="NCB836" s="203"/>
      <c r="NCC836" s="203"/>
      <c r="NCD836" s="203"/>
      <c r="NCE836" s="203"/>
      <c r="NCF836" s="203"/>
      <c r="NCG836" s="203"/>
      <c r="NCH836" s="203"/>
      <c r="NCI836" s="203"/>
      <c r="NCJ836" s="203"/>
      <c r="NCK836" s="203"/>
      <c r="NCL836" s="203"/>
      <c r="NCM836" s="203"/>
      <c r="NCN836" s="203"/>
      <c r="NCO836" s="203"/>
      <c r="NCP836" s="203"/>
      <c r="NCQ836" s="203"/>
      <c r="NCR836" s="203"/>
      <c r="NCS836" s="203"/>
      <c r="NCT836" s="203"/>
      <c r="NCU836" s="203"/>
      <c r="NCV836" s="203"/>
      <c r="NCW836" s="203"/>
      <c r="NCX836" s="203"/>
      <c r="NCY836" s="203"/>
      <c r="NCZ836" s="203"/>
      <c r="NDA836" s="203"/>
      <c r="NDB836" s="203"/>
      <c r="NDC836" s="203"/>
      <c r="NDD836" s="203"/>
      <c r="NDE836" s="203"/>
      <c r="NDF836" s="203"/>
      <c r="NDG836" s="203"/>
      <c r="NDH836" s="203"/>
      <c r="NDI836" s="203"/>
      <c r="NDJ836" s="203"/>
      <c r="NDK836" s="203"/>
      <c r="NDL836" s="203"/>
      <c r="NDM836" s="203"/>
      <c r="NDN836" s="203"/>
      <c r="NDO836" s="203"/>
      <c r="NDP836" s="203"/>
      <c r="NDQ836" s="203"/>
      <c r="NDR836" s="203"/>
      <c r="NDS836" s="203"/>
      <c r="NDT836" s="203"/>
      <c r="NDU836" s="203"/>
      <c r="NDV836" s="203"/>
      <c r="NDW836" s="203"/>
      <c r="NDX836" s="203"/>
      <c r="NDY836" s="203"/>
      <c r="NDZ836" s="203"/>
      <c r="NEA836" s="203"/>
      <c r="NEB836" s="203"/>
      <c r="NEC836" s="203"/>
      <c r="NED836" s="203"/>
      <c r="NEE836" s="203"/>
      <c r="NEF836" s="203"/>
      <c r="NEG836" s="203"/>
      <c r="NEH836" s="203"/>
      <c r="NEI836" s="203"/>
      <c r="NEJ836" s="203"/>
      <c r="NEK836" s="203"/>
      <c r="NEL836" s="203"/>
      <c r="NEM836" s="203"/>
      <c r="NEN836" s="203"/>
      <c r="NEO836" s="203"/>
      <c r="NEP836" s="203"/>
      <c r="NEQ836" s="203"/>
      <c r="NER836" s="203"/>
      <c r="NES836" s="203"/>
      <c r="NET836" s="203"/>
      <c r="NEU836" s="203"/>
      <c r="NEV836" s="203"/>
      <c r="NEW836" s="203"/>
      <c r="NEX836" s="203"/>
      <c r="NEY836" s="203"/>
      <c r="NEZ836" s="203"/>
      <c r="NFA836" s="203"/>
      <c r="NFB836" s="203"/>
      <c r="NFC836" s="203"/>
      <c r="NFD836" s="203"/>
      <c r="NFE836" s="203"/>
      <c r="NFF836" s="203"/>
      <c r="NFG836" s="203"/>
      <c r="NFH836" s="203"/>
      <c r="NFI836" s="203"/>
      <c r="NFJ836" s="203"/>
      <c r="NFK836" s="203"/>
      <c r="NFL836" s="203"/>
      <c r="NFM836" s="203"/>
      <c r="NFN836" s="203"/>
      <c r="NFO836" s="203"/>
      <c r="NFP836" s="203"/>
      <c r="NFQ836" s="203"/>
      <c r="NFR836" s="203"/>
      <c r="NFS836" s="203"/>
      <c r="NFT836" s="203"/>
      <c r="NFU836" s="203"/>
      <c r="NFV836" s="203"/>
      <c r="NFW836" s="203"/>
      <c r="NFX836" s="203"/>
      <c r="NFY836" s="203"/>
      <c r="NFZ836" s="203"/>
      <c r="NGA836" s="203"/>
      <c r="NGB836" s="203"/>
      <c r="NGC836" s="203"/>
      <c r="NGD836" s="203"/>
      <c r="NGE836" s="203"/>
      <c r="NGF836" s="203"/>
      <c r="NGG836" s="203"/>
      <c r="NGH836" s="203"/>
      <c r="NGI836" s="203"/>
      <c r="NGJ836" s="203"/>
      <c r="NGK836" s="203"/>
      <c r="NGL836" s="203"/>
      <c r="NGM836" s="203"/>
      <c r="NGN836" s="203"/>
      <c r="NGO836" s="203"/>
      <c r="NGP836" s="203"/>
      <c r="NGQ836" s="203"/>
      <c r="NGR836" s="203"/>
      <c r="NGS836" s="203"/>
      <c r="NGT836" s="203"/>
      <c r="NGU836" s="203"/>
      <c r="NGV836" s="203"/>
      <c r="NGW836" s="203"/>
      <c r="NGX836" s="203"/>
      <c r="NGY836" s="203"/>
      <c r="NGZ836" s="203"/>
      <c r="NHA836" s="203"/>
      <c r="NHB836" s="203"/>
      <c r="NHC836" s="203"/>
      <c r="NHD836" s="203"/>
      <c r="NHE836" s="203"/>
      <c r="NHF836" s="203"/>
      <c r="NHG836" s="203"/>
      <c r="NHH836" s="203"/>
      <c r="NHI836" s="203"/>
      <c r="NHJ836" s="203"/>
      <c r="NHK836" s="203"/>
      <c r="NHL836" s="203"/>
      <c r="NHM836" s="203"/>
      <c r="NHN836" s="203"/>
      <c r="NHO836" s="203"/>
      <c r="NHP836" s="203"/>
      <c r="NHQ836" s="203"/>
      <c r="NHR836" s="203"/>
      <c r="NHS836" s="203"/>
      <c r="NHT836" s="203"/>
      <c r="NHU836" s="203"/>
      <c r="NHV836" s="203"/>
      <c r="NHW836" s="203"/>
      <c r="NHX836" s="203"/>
      <c r="NHY836" s="203"/>
      <c r="NHZ836" s="203"/>
      <c r="NIA836" s="203"/>
      <c r="NIB836" s="203"/>
      <c r="NIC836" s="203"/>
      <c r="NID836" s="203"/>
      <c r="NIE836" s="203"/>
      <c r="NIF836" s="203"/>
      <c r="NIG836" s="203"/>
      <c r="NIH836" s="203"/>
      <c r="NII836" s="203"/>
      <c r="NIJ836" s="203"/>
      <c r="NIK836" s="203"/>
      <c r="NIL836" s="203"/>
      <c r="NIM836" s="203"/>
      <c r="NIN836" s="203"/>
      <c r="NIO836" s="203"/>
      <c r="NIP836" s="203"/>
      <c r="NIQ836" s="203"/>
      <c r="NIR836" s="203"/>
      <c r="NIS836" s="203"/>
      <c r="NIT836" s="203"/>
      <c r="NIU836" s="203"/>
      <c r="NIV836" s="203"/>
      <c r="NIW836" s="203"/>
      <c r="NIX836" s="203"/>
      <c r="NIY836" s="203"/>
      <c r="NIZ836" s="203"/>
      <c r="NJA836" s="203"/>
      <c r="NJB836" s="203"/>
      <c r="NJC836" s="203"/>
      <c r="NJD836" s="203"/>
      <c r="NJE836" s="203"/>
      <c r="NJF836" s="203"/>
      <c r="NJG836" s="203"/>
      <c r="NJH836" s="203"/>
      <c r="NJI836" s="203"/>
      <c r="NJJ836" s="203"/>
      <c r="NJK836" s="203"/>
      <c r="NJL836" s="203"/>
      <c r="NJM836" s="203"/>
      <c r="NJN836" s="203"/>
      <c r="NJO836" s="203"/>
      <c r="NJP836" s="203"/>
      <c r="NJQ836" s="203"/>
      <c r="NJR836" s="203"/>
      <c r="NJS836" s="203"/>
      <c r="NJT836" s="203"/>
      <c r="NJU836" s="203"/>
      <c r="NJV836" s="203"/>
      <c r="NJW836" s="203"/>
      <c r="NJX836" s="203"/>
      <c r="NJY836" s="203"/>
      <c r="NJZ836" s="203"/>
      <c r="NKA836" s="203"/>
      <c r="NKB836" s="203"/>
      <c r="NKC836" s="203"/>
      <c r="NKD836" s="203"/>
      <c r="NKE836" s="203"/>
      <c r="NKF836" s="203"/>
      <c r="NKG836" s="203"/>
      <c r="NKH836" s="203"/>
      <c r="NKI836" s="203"/>
      <c r="NKJ836" s="203"/>
      <c r="NKK836" s="203"/>
      <c r="NKL836" s="203"/>
      <c r="NKM836" s="203"/>
      <c r="NKN836" s="203"/>
      <c r="NKO836" s="203"/>
      <c r="NKP836" s="203"/>
      <c r="NKQ836" s="203"/>
      <c r="NKR836" s="203"/>
      <c r="NKS836" s="203"/>
      <c r="NKT836" s="203"/>
      <c r="NKU836" s="203"/>
      <c r="NKV836" s="203"/>
      <c r="NKW836" s="203"/>
      <c r="NKX836" s="203"/>
      <c r="NKY836" s="203"/>
      <c r="NKZ836" s="203"/>
      <c r="NLA836" s="203"/>
      <c r="NLB836" s="203"/>
      <c r="NLC836" s="203"/>
      <c r="NLD836" s="203"/>
      <c r="NLE836" s="203"/>
      <c r="NLF836" s="203"/>
      <c r="NLG836" s="203"/>
      <c r="NLH836" s="203"/>
      <c r="NLI836" s="203"/>
      <c r="NLJ836" s="203"/>
      <c r="NLK836" s="203"/>
      <c r="NLL836" s="203"/>
      <c r="NLM836" s="203"/>
      <c r="NLN836" s="203"/>
      <c r="NLO836" s="203"/>
      <c r="NLP836" s="203"/>
      <c r="NLQ836" s="203"/>
      <c r="NLR836" s="203"/>
      <c r="NLS836" s="203"/>
      <c r="NLT836" s="203"/>
      <c r="NLU836" s="203"/>
      <c r="NLV836" s="203"/>
      <c r="NLW836" s="203"/>
      <c r="NLX836" s="203"/>
      <c r="NLY836" s="203"/>
      <c r="NLZ836" s="203"/>
      <c r="NMA836" s="203"/>
      <c r="NMB836" s="203"/>
      <c r="NMC836" s="203"/>
      <c r="NMD836" s="203"/>
      <c r="NME836" s="203"/>
      <c r="NMF836" s="203"/>
      <c r="NMG836" s="203"/>
      <c r="NMH836" s="203"/>
      <c r="NMI836" s="203"/>
      <c r="NMJ836" s="203"/>
      <c r="NMK836" s="203"/>
      <c r="NML836" s="203"/>
      <c r="NMM836" s="203"/>
      <c r="NMN836" s="203"/>
      <c r="NMO836" s="203"/>
      <c r="NMP836" s="203"/>
      <c r="NMQ836" s="203"/>
      <c r="NMR836" s="203"/>
      <c r="NMS836" s="203"/>
      <c r="NMT836" s="203"/>
      <c r="NMU836" s="203"/>
      <c r="NMV836" s="203"/>
      <c r="NMW836" s="203"/>
      <c r="NMX836" s="203"/>
      <c r="NMY836" s="203"/>
      <c r="NMZ836" s="203"/>
      <c r="NNA836" s="203"/>
      <c r="NNB836" s="203"/>
      <c r="NNC836" s="203"/>
      <c r="NND836" s="203"/>
      <c r="NNE836" s="203"/>
      <c r="NNF836" s="203"/>
      <c r="NNG836" s="203"/>
      <c r="NNH836" s="203"/>
      <c r="NNI836" s="203"/>
      <c r="NNJ836" s="203"/>
      <c r="NNK836" s="203"/>
      <c r="NNL836" s="203"/>
      <c r="NNM836" s="203"/>
      <c r="NNN836" s="203"/>
      <c r="NNO836" s="203"/>
      <c r="NNP836" s="203"/>
      <c r="NNQ836" s="203"/>
      <c r="NNR836" s="203"/>
      <c r="NNS836" s="203"/>
      <c r="NNT836" s="203"/>
      <c r="NNU836" s="203"/>
      <c r="NNV836" s="203"/>
      <c r="NNW836" s="203"/>
      <c r="NNX836" s="203"/>
      <c r="NNY836" s="203"/>
      <c r="NNZ836" s="203"/>
      <c r="NOA836" s="203"/>
      <c r="NOB836" s="203"/>
      <c r="NOC836" s="203"/>
      <c r="NOD836" s="203"/>
      <c r="NOE836" s="203"/>
      <c r="NOF836" s="203"/>
      <c r="NOG836" s="203"/>
      <c r="NOH836" s="203"/>
      <c r="NOI836" s="203"/>
      <c r="NOJ836" s="203"/>
      <c r="NOK836" s="203"/>
      <c r="NOL836" s="203"/>
      <c r="NOM836" s="203"/>
      <c r="NON836" s="203"/>
      <c r="NOO836" s="203"/>
      <c r="NOP836" s="203"/>
      <c r="NOQ836" s="203"/>
      <c r="NOR836" s="203"/>
      <c r="NOS836" s="203"/>
      <c r="NOT836" s="203"/>
      <c r="NOU836" s="203"/>
      <c r="NOV836" s="203"/>
      <c r="NOW836" s="203"/>
      <c r="NOX836" s="203"/>
      <c r="NOY836" s="203"/>
      <c r="NOZ836" s="203"/>
      <c r="NPA836" s="203"/>
      <c r="NPB836" s="203"/>
      <c r="NPC836" s="203"/>
      <c r="NPD836" s="203"/>
      <c r="NPE836" s="203"/>
      <c r="NPF836" s="203"/>
      <c r="NPG836" s="203"/>
      <c r="NPH836" s="203"/>
      <c r="NPI836" s="203"/>
      <c r="NPJ836" s="203"/>
      <c r="NPK836" s="203"/>
      <c r="NPL836" s="203"/>
      <c r="NPM836" s="203"/>
      <c r="NPN836" s="203"/>
      <c r="NPO836" s="203"/>
      <c r="NPP836" s="203"/>
      <c r="NPQ836" s="203"/>
      <c r="NPR836" s="203"/>
      <c r="NPS836" s="203"/>
      <c r="NPT836" s="203"/>
      <c r="NPU836" s="203"/>
      <c r="NPV836" s="203"/>
      <c r="NPW836" s="203"/>
      <c r="NPX836" s="203"/>
      <c r="NPY836" s="203"/>
      <c r="NPZ836" s="203"/>
      <c r="NQA836" s="203"/>
      <c r="NQB836" s="203"/>
      <c r="NQC836" s="203"/>
      <c r="NQD836" s="203"/>
      <c r="NQE836" s="203"/>
      <c r="NQF836" s="203"/>
      <c r="NQG836" s="203"/>
      <c r="NQH836" s="203"/>
      <c r="NQI836" s="203"/>
      <c r="NQJ836" s="203"/>
      <c r="NQK836" s="203"/>
      <c r="NQL836" s="203"/>
      <c r="NQM836" s="203"/>
      <c r="NQN836" s="203"/>
      <c r="NQO836" s="203"/>
      <c r="NQP836" s="203"/>
      <c r="NQQ836" s="203"/>
      <c r="NQR836" s="203"/>
      <c r="NQS836" s="203"/>
      <c r="NQT836" s="203"/>
      <c r="NQU836" s="203"/>
      <c r="NQV836" s="203"/>
      <c r="NQW836" s="203"/>
      <c r="NQX836" s="203"/>
      <c r="NQY836" s="203"/>
      <c r="NQZ836" s="203"/>
      <c r="NRA836" s="203"/>
      <c r="NRB836" s="203"/>
      <c r="NRC836" s="203"/>
      <c r="NRD836" s="203"/>
      <c r="NRE836" s="203"/>
      <c r="NRF836" s="203"/>
      <c r="NRG836" s="203"/>
      <c r="NRH836" s="203"/>
      <c r="NRI836" s="203"/>
      <c r="NRJ836" s="203"/>
      <c r="NRK836" s="203"/>
      <c r="NRL836" s="203"/>
      <c r="NRM836" s="203"/>
      <c r="NRN836" s="203"/>
      <c r="NRO836" s="203"/>
      <c r="NRP836" s="203"/>
      <c r="NRQ836" s="203"/>
      <c r="NRR836" s="203"/>
      <c r="NRS836" s="203"/>
      <c r="NRT836" s="203"/>
      <c r="NRU836" s="203"/>
      <c r="NRV836" s="203"/>
      <c r="NRW836" s="203"/>
      <c r="NRX836" s="203"/>
      <c r="NRY836" s="203"/>
      <c r="NRZ836" s="203"/>
      <c r="NSA836" s="203"/>
      <c r="NSB836" s="203"/>
      <c r="NSC836" s="203"/>
      <c r="NSD836" s="203"/>
      <c r="NSE836" s="203"/>
      <c r="NSF836" s="203"/>
      <c r="NSG836" s="203"/>
      <c r="NSH836" s="203"/>
      <c r="NSI836" s="203"/>
      <c r="NSJ836" s="203"/>
      <c r="NSK836" s="203"/>
      <c r="NSL836" s="203"/>
      <c r="NSM836" s="203"/>
      <c r="NSN836" s="203"/>
      <c r="NSO836" s="203"/>
      <c r="NSP836" s="203"/>
      <c r="NSQ836" s="203"/>
      <c r="NSR836" s="203"/>
      <c r="NSS836" s="203"/>
      <c r="NST836" s="203"/>
      <c r="NSU836" s="203"/>
      <c r="NSV836" s="203"/>
      <c r="NSW836" s="203"/>
      <c r="NSX836" s="203"/>
      <c r="NSY836" s="203"/>
      <c r="NSZ836" s="203"/>
      <c r="NTA836" s="203"/>
      <c r="NTB836" s="203"/>
      <c r="NTC836" s="203"/>
      <c r="NTD836" s="203"/>
      <c r="NTE836" s="203"/>
      <c r="NTF836" s="203"/>
      <c r="NTG836" s="203"/>
      <c r="NTH836" s="203"/>
      <c r="NTI836" s="203"/>
      <c r="NTJ836" s="203"/>
      <c r="NTK836" s="203"/>
      <c r="NTL836" s="203"/>
      <c r="NTM836" s="203"/>
      <c r="NTN836" s="203"/>
      <c r="NTO836" s="203"/>
      <c r="NTP836" s="203"/>
      <c r="NTQ836" s="203"/>
      <c r="NTR836" s="203"/>
      <c r="NTS836" s="203"/>
      <c r="NTT836" s="203"/>
      <c r="NTU836" s="203"/>
      <c r="NTV836" s="203"/>
      <c r="NTW836" s="203"/>
      <c r="NTX836" s="203"/>
      <c r="NTY836" s="203"/>
      <c r="NTZ836" s="203"/>
      <c r="NUA836" s="203"/>
      <c r="NUB836" s="203"/>
      <c r="NUC836" s="203"/>
      <c r="NUD836" s="203"/>
      <c r="NUE836" s="203"/>
      <c r="NUF836" s="203"/>
      <c r="NUG836" s="203"/>
      <c r="NUH836" s="203"/>
      <c r="NUI836" s="203"/>
      <c r="NUJ836" s="203"/>
      <c r="NUK836" s="203"/>
      <c r="NUL836" s="203"/>
      <c r="NUM836" s="203"/>
      <c r="NUN836" s="203"/>
      <c r="NUO836" s="203"/>
      <c r="NUP836" s="203"/>
      <c r="NUQ836" s="203"/>
      <c r="NUR836" s="203"/>
      <c r="NUS836" s="203"/>
      <c r="NUT836" s="203"/>
      <c r="NUU836" s="203"/>
      <c r="NUV836" s="203"/>
      <c r="NUW836" s="203"/>
      <c r="NUX836" s="203"/>
      <c r="NUY836" s="203"/>
      <c r="NUZ836" s="203"/>
      <c r="NVA836" s="203"/>
      <c r="NVB836" s="203"/>
      <c r="NVC836" s="203"/>
      <c r="NVD836" s="203"/>
      <c r="NVE836" s="203"/>
      <c r="NVF836" s="203"/>
      <c r="NVG836" s="203"/>
      <c r="NVH836" s="203"/>
      <c r="NVI836" s="203"/>
      <c r="NVJ836" s="203"/>
      <c r="NVK836" s="203"/>
      <c r="NVL836" s="203"/>
      <c r="NVM836" s="203"/>
      <c r="NVN836" s="203"/>
      <c r="NVO836" s="203"/>
      <c r="NVP836" s="203"/>
      <c r="NVQ836" s="203"/>
      <c r="NVR836" s="203"/>
      <c r="NVS836" s="203"/>
      <c r="NVT836" s="203"/>
      <c r="NVU836" s="203"/>
      <c r="NVV836" s="203"/>
      <c r="NVW836" s="203"/>
      <c r="NVX836" s="203"/>
      <c r="NVY836" s="203"/>
      <c r="NVZ836" s="203"/>
      <c r="NWA836" s="203"/>
      <c r="NWB836" s="203"/>
      <c r="NWC836" s="203"/>
      <c r="NWD836" s="203"/>
      <c r="NWE836" s="203"/>
      <c r="NWF836" s="203"/>
      <c r="NWG836" s="203"/>
      <c r="NWH836" s="203"/>
      <c r="NWI836" s="203"/>
      <c r="NWJ836" s="203"/>
      <c r="NWK836" s="203"/>
      <c r="NWL836" s="203"/>
      <c r="NWM836" s="203"/>
      <c r="NWN836" s="203"/>
      <c r="NWO836" s="203"/>
      <c r="NWP836" s="203"/>
      <c r="NWQ836" s="203"/>
      <c r="NWR836" s="203"/>
      <c r="NWS836" s="203"/>
      <c r="NWT836" s="203"/>
      <c r="NWU836" s="203"/>
      <c r="NWV836" s="203"/>
      <c r="NWW836" s="203"/>
      <c r="NWX836" s="203"/>
      <c r="NWY836" s="203"/>
      <c r="NWZ836" s="203"/>
      <c r="NXA836" s="203"/>
      <c r="NXB836" s="203"/>
      <c r="NXC836" s="203"/>
      <c r="NXD836" s="203"/>
      <c r="NXE836" s="203"/>
      <c r="NXF836" s="203"/>
      <c r="NXG836" s="203"/>
      <c r="NXH836" s="203"/>
      <c r="NXI836" s="203"/>
      <c r="NXJ836" s="203"/>
      <c r="NXK836" s="203"/>
      <c r="NXL836" s="203"/>
      <c r="NXM836" s="203"/>
      <c r="NXN836" s="203"/>
      <c r="NXO836" s="203"/>
      <c r="NXP836" s="203"/>
      <c r="NXQ836" s="203"/>
      <c r="NXR836" s="203"/>
      <c r="NXS836" s="203"/>
      <c r="NXT836" s="203"/>
      <c r="NXU836" s="203"/>
      <c r="NXV836" s="203"/>
      <c r="NXW836" s="203"/>
      <c r="NXX836" s="203"/>
      <c r="NXY836" s="203"/>
      <c r="NXZ836" s="203"/>
      <c r="NYA836" s="203"/>
      <c r="NYB836" s="203"/>
      <c r="NYC836" s="203"/>
      <c r="NYD836" s="203"/>
      <c r="NYE836" s="203"/>
      <c r="NYF836" s="203"/>
      <c r="NYG836" s="203"/>
      <c r="NYH836" s="203"/>
      <c r="NYI836" s="203"/>
      <c r="NYJ836" s="203"/>
      <c r="NYK836" s="203"/>
      <c r="NYL836" s="203"/>
      <c r="NYM836" s="203"/>
      <c r="NYN836" s="203"/>
      <c r="NYO836" s="203"/>
      <c r="NYP836" s="203"/>
      <c r="NYQ836" s="203"/>
      <c r="NYR836" s="203"/>
      <c r="NYS836" s="203"/>
      <c r="NYT836" s="203"/>
      <c r="NYU836" s="203"/>
      <c r="NYV836" s="203"/>
      <c r="NYW836" s="203"/>
      <c r="NYX836" s="203"/>
      <c r="NYY836" s="203"/>
      <c r="NYZ836" s="203"/>
      <c r="NZA836" s="203"/>
      <c r="NZB836" s="203"/>
      <c r="NZC836" s="203"/>
      <c r="NZD836" s="203"/>
      <c r="NZE836" s="203"/>
      <c r="NZF836" s="203"/>
      <c r="NZG836" s="203"/>
      <c r="NZH836" s="203"/>
      <c r="NZI836" s="203"/>
      <c r="NZJ836" s="203"/>
      <c r="NZK836" s="203"/>
      <c r="NZL836" s="203"/>
      <c r="NZM836" s="203"/>
      <c r="NZN836" s="203"/>
      <c r="NZO836" s="203"/>
      <c r="NZP836" s="203"/>
      <c r="NZQ836" s="203"/>
      <c r="NZR836" s="203"/>
      <c r="NZS836" s="203"/>
      <c r="NZT836" s="203"/>
      <c r="NZU836" s="203"/>
      <c r="NZV836" s="203"/>
      <c r="NZW836" s="203"/>
      <c r="NZX836" s="203"/>
      <c r="NZY836" s="203"/>
      <c r="NZZ836" s="203"/>
      <c r="OAA836" s="203"/>
      <c r="OAB836" s="203"/>
      <c r="OAC836" s="203"/>
      <c r="OAD836" s="203"/>
      <c r="OAE836" s="203"/>
      <c r="OAF836" s="203"/>
      <c r="OAG836" s="203"/>
      <c r="OAH836" s="203"/>
      <c r="OAI836" s="203"/>
      <c r="OAJ836" s="203"/>
      <c r="OAK836" s="203"/>
      <c r="OAL836" s="203"/>
      <c r="OAM836" s="203"/>
      <c r="OAN836" s="203"/>
      <c r="OAO836" s="203"/>
      <c r="OAP836" s="203"/>
      <c r="OAQ836" s="203"/>
      <c r="OAR836" s="203"/>
      <c r="OAS836" s="203"/>
      <c r="OAT836" s="203"/>
      <c r="OAU836" s="203"/>
      <c r="OAV836" s="203"/>
      <c r="OAW836" s="203"/>
      <c r="OAX836" s="203"/>
      <c r="OAY836" s="203"/>
      <c r="OAZ836" s="203"/>
      <c r="OBA836" s="203"/>
      <c r="OBB836" s="203"/>
      <c r="OBC836" s="203"/>
      <c r="OBD836" s="203"/>
      <c r="OBE836" s="203"/>
      <c r="OBF836" s="203"/>
      <c r="OBG836" s="203"/>
      <c r="OBH836" s="203"/>
      <c r="OBI836" s="203"/>
      <c r="OBJ836" s="203"/>
      <c r="OBK836" s="203"/>
      <c r="OBL836" s="203"/>
      <c r="OBM836" s="203"/>
      <c r="OBN836" s="203"/>
      <c r="OBO836" s="203"/>
      <c r="OBP836" s="203"/>
      <c r="OBQ836" s="203"/>
      <c r="OBR836" s="203"/>
      <c r="OBS836" s="203"/>
      <c r="OBT836" s="203"/>
      <c r="OBU836" s="203"/>
      <c r="OBV836" s="203"/>
      <c r="OBW836" s="203"/>
      <c r="OBX836" s="203"/>
      <c r="OBY836" s="203"/>
      <c r="OBZ836" s="203"/>
      <c r="OCA836" s="203"/>
      <c r="OCB836" s="203"/>
      <c r="OCC836" s="203"/>
      <c r="OCD836" s="203"/>
      <c r="OCE836" s="203"/>
      <c r="OCF836" s="203"/>
      <c r="OCG836" s="203"/>
      <c r="OCH836" s="203"/>
      <c r="OCI836" s="203"/>
      <c r="OCJ836" s="203"/>
      <c r="OCK836" s="203"/>
      <c r="OCL836" s="203"/>
      <c r="OCM836" s="203"/>
      <c r="OCN836" s="203"/>
      <c r="OCO836" s="203"/>
      <c r="OCP836" s="203"/>
      <c r="OCQ836" s="203"/>
      <c r="OCR836" s="203"/>
      <c r="OCS836" s="203"/>
      <c r="OCT836" s="203"/>
      <c r="OCU836" s="203"/>
      <c r="OCV836" s="203"/>
      <c r="OCW836" s="203"/>
      <c r="OCX836" s="203"/>
      <c r="OCY836" s="203"/>
      <c r="OCZ836" s="203"/>
      <c r="ODA836" s="203"/>
      <c r="ODB836" s="203"/>
      <c r="ODC836" s="203"/>
      <c r="ODD836" s="203"/>
      <c r="ODE836" s="203"/>
      <c r="ODF836" s="203"/>
      <c r="ODG836" s="203"/>
      <c r="ODH836" s="203"/>
      <c r="ODI836" s="203"/>
      <c r="ODJ836" s="203"/>
      <c r="ODK836" s="203"/>
      <c r="ODL836" s="203"/>
      <c r="ODM836" s="203"/>
      <c r="ODN836" s="203"/>
      <c r="ODO836" s="203"/>
      <c r="ODP836" s="203"/>
      <c r="ODQ836" s="203"/>
      <c r="ODR836" s="203"/>
      <c r="ODS836" s="203"/>
      <c r="ODT836" s="203"/>
      <c r="ODU836" s="203"/>
      <c r="ODV836" s="203"/>
      <c r="ODW836" s="203"/>
      <c r="ODX836" s="203"/>
      <c r="ODY836" s="203"/>
      <c r="ODZ836" s="203"/>
      <c r="OEA836" s="203"/>
      <c r="OEB836" s="203"/>
      <c r="OEC836" s="203"/>
      <c r="OED836" s="203"/>
      <c r="OEE836" s="203"/>
      <c r="OEF836" s="203"/>
      <c r="OEG836" s="203"/>
      <c r="OEH836" s="203"/>
      <c r="OEI836" s="203"/>
      <c r="OEJ836" s="203"/>
      <c r="OEK836" s="203"/>
      <c r="OEL836" s="203"/>
      <c r="OEM836" s="203"/>
      <c r="OEN836" s="203"/>
      <c r="OEO836" s="203"/>
      <c r="OEP836" s="203"/>
      <c r="OEQ836" s="203"/>
      <c r="OER836" s="203"/>
      <c r="OES836" s="203"/>
      <c r="OET836" s="203"/>
      <c r="OEU836" s="203"/>
      <c r="OEV836" s="203"/>
      <c r="OEW836" s="203"/>
      <c r="OEX836" s="203"/>
      <c r="OEY836" s="203"/>
      <c r="OEZ836" s="203"/>
      <c r="OFA836" s="203"/>
      <c r="OFB836" s="203"/>
      <c r="OFC836" s="203"/>
      <c r="OFD836" s="203"/>
      <c r="OFE836" s="203"/>
      <c r="OFF836" s="203"/>
      <c r="OFG836" s="203"/>
      <c r="OFH836" s="203"/>
      <c r="OFI836" s="203"/>
      <c r="OFJ836" s="203"/>
      <c r="OFK836" s="203"/>
      <c r="OFL836" s="203"/>
      <c r="OFM836" s="203"/>
      <c r="OFN836" s="203"/>
      <c r="OFO836" s="203"/>
      <c r="OFP836" s="203"/>
      <c r="OFQ836" s="203"/>
      <c r="OFR836" s="203"/>
      <c r="OFS836" s="203"/>
      <c r="OFT836" s="203"/>
      <c r="OFU836" s="203"/>
      <c r="OFV836" s="203"/>
      <c r="OFW836" s="203"/>
      <c r="OFX836" s="203"/>
      <c r="OFY836" s="203"/>
      <c r="OFZ836" s="203"/>
      <c r="OGA836" s="203"/>
      <c r="OGB836" s="203"/>
      <c r="OGC836" s="203"/>
      <c r="OGD836" s="203"/>
      <c r="OGE836" s="203"/>
      <c r="OGF836" s="203"/>
      <c r="OGG836" s="203"/>
      <c r="OGH836" s="203"/>
      <c r="OGI836" s="203"/>
      <c r="OGJ836" s="203"/>
      <c r="OGK836" s="203"/>
      <c r="OGL836" s="203"/>
      <c r="OGM836" s="203"/>
      <c r="OGN836" s="203"/>
      <c r="OGO836" s="203"/>
      <c r="OGP836" s="203"/>
      <c r="OGQ836" s="203"/>
      <c r="OGR836" s="203"/>
      <c r="OGS836" s="203"/>
      <c r="OGT836" s="203"/>
      <c r="OGU836" s="203"/>
      <c r="OGV836" s="203"/>
      <c r="OGW836" s="203"/>
      <c r="OGX836" s="203"/>
      <c r="OGY836" s="203"/>
      <c r="OGZ836" s="203"/>
      <c r="OHA836" s="203"/>
      <c r="OHB836" s="203"/>
      <c r="OHC836" s="203"/>
      <c r="OHD836" s="203"/>
      <c r="OHE836" s="203"/>
      <c r="OHF836" s="203"/>
      <c r="OHG836" s="203"/>
      <c r="OHH836" s="203"/>
      <c r="OHI836" s="203"/>
      <c r="OHJ836" s="203"/>
      <c r="OHK836" s="203"/>
      <c r="OHL836" s="203"/>
      <c r="OHM836" s="203"/>
      <c r="OHN836" s="203"/>
      <c r="OHO836" s="203"/>
      <c r="OHP836" s="203"/>
      <c r="OHQ836" s="203"/>
      <c r="OHR836" s="203"/>
      <c r="OHS836" s="203"/>
      <c r="OHT836" s="203"/>
      <c r="OHU836" s="203"/>
      <c r="OHV836" s="203"/>
      <c r="OHW836" s="203"/>
      <c r="OHX836" s="203"/>
      <c r="OHY836" s="203"/>
      <c r="OHZ836" s="203"/>
      <c r="OIA836" s="203"/>
      <c r="OIB836" s="203"/>
      <c r="OIC836" s="203"/>
      <c r="OID836" s="203"/>
      <c r="OIE836" s="203"/>
      <c r="OIF836" s="203"/>
      <c r="OIG836" s="203"/>
      <c r="OIH836" s="203"/>
      <c r="OII836" s="203"/>
      <c r="OIJ836" s="203"/>
      <c r="OIK836" s="203"/>
      <c r="OIL836" s="203"/>
      <c r="OIM836" s="203"/>
      <c r="OIN836" s="203"/>
      <c r="OIO836" s="203"/>
      <c r="OIP836" s="203"/>
      <c r="OIQ836" s="203"/>
      <c r="OIR836" s="203"/>
      <c r="OIS836" s="203"/>
      <c r="OIT836" s="203"/>
      <c r="OIU836" s="203"/>
      <c r="OIV836" s="203"/>
      <c r="OIW836" s="203"/>
      <c r="OIX836" s="203"/>
      <c r="OIY836" s="203"/>
      <c r="OIZ836" s="203"/>
      <c r="OJA836" s="203"/>
      <c r="OJB836" s="203"/>
      <c r="OJC836" s="203"/>
      <c r="OJD836" s="203"/>
      <c r="OJE836" s="203"/>
      <c r="OJF836" s="203"/>
      <c r="OJG836" s="203"/>
      <c r="OJH836" s="203"/>
      <c r="OJI836" s="203"/>
      <c r="OJJ836" s="203"/>
      <c r="OJK836" s="203"/>
      <c r="OJL836" s="203"/>
      <c r="OJM836" s="203"/>
      <c r="OJN836" s="203"/>
      <c r="OJO836" s="203"/>
      <c r="OJP836" s="203"/>
      <c r="OJQ836" s="203"/>
      <c r="OJR836" s="203"/>
      <c r="OJS836" s="203"/>
      <c r="OJT836" s="203"/>
      <c r="OJU836" s="203"/>
      <c r="OJV836" s="203"/>
      <c r="OJW836" s="203"/>
      <c r="OJX836" s="203"/>
      <c r="OJY836" s="203"/>
      <c r="OJZ836" s="203"/>
      <c r="OKA836" s="203"/>
      <c r="OKB836" s="203"/>
      <c r="OKC836" s="203"/>
      <c r="OKD836" s="203"/>
      <c r="OKE836" s="203"/>
      <c r="OKF836" s="203"/>
      <c r="OKG836" s="203"/>
      <c r="OKH836" s="203"/>
      <c r="OKI836" s="203"/>
      <c r="OKJ836" s="203"/>
      <c r="OKK836" s="203"/>
      <c r="OKL836" s="203"/>
      <c r="OKM836" s="203"/>
      <c r="OKN836" s="203"/>
      <c r="OKO836" s="203"/>
      <c r="OKP836" s="203"/>
      <c r="OKQ836" s="203"/>
      <c r="OKR836" s="203"/>
      <c r="OKS836" s="203"/>
      <c r="OKT836" s="203"/>
      <c r="OKU836" s="203"/>
      <c r="OKV836" s="203"/>
      <c r="OKW836" s="203"/>
      <c r="OKX836" s="203"/>
      <c r="OKY836" s="203"/>
      <c r="OKZ836" s="203"/>
      <c r="OLA836" s="203"/>
      <c r="OLB836" s="203"/>
      <c r="OLC836" s="203"/>
      <c r="OLD836" s="203"/>
      <c r="OLE836" s="203"/>
      <c r="OLF836" s="203"/>
      <c r="OLG836" s="203"/>
      <c r="OLH836" s="203"/>
      <c r="OLI836" s="203"/>
      <c r="OLJ836" s="203"/>
      <c r="OLK836" s="203"/>
      <c r="OLL836" s="203"/>
      <c r="OLM836" s="203"/>
      <c r="OLN836" s="203"/>
      <c r="OLO836" s="203"/>
      <c r="OLP836" s="203"/>
      <c r="OLQ836" s="203"/>
      <c r="OLR836" s="203"/>
      <c r="OLS836" s="203"/>
      <c r="OLT836" s="203"/>
      <c r="OLU836" s="203"/>
      <c r="OLV836" s="203"/>
      <c r="OLW836" s="203"/>
      <c r="OLX836" s="203"/>
      <c r="OLY836" s="203"/>
      <c r="OLZ836" s="203"/>
      <c r="OMA836" s="203"/>
      <c r="OMB836" s="203"/>
      <c r="OMC836" s="203"/>
      <c r="OMD836" s="203"/>
      <c r="OME836" s="203"/>
      <c r="OMF836" s="203"/>
      <c r="OMG836" s="203"/>
      <c r="OMH836" s="203"/>
      <c r="OMI836" s="203"/>
      <c r="OMJ836" s="203"/>
      <c r="OMK836" s="203"/>
      <c r="OML836" s="203"/>
      <c r="OMM836" s="203"/>
      <c r="OMN836" s="203"/>
      <c r="OMO836" s="203"/>
      <c r="OMP836" s="203"/>
      <c r="OMQ836" s="203"/>
      <c r="OMR836" s="203"/>
      <c r="OMS836" s="203"/>
      <c r="OMT836" s="203"/>
      <c r="OMU836" s="203"/>
      <c r="OMV836" s="203"/>
      <c r="OMW836" s="203"/>
      <c r="OMX836" s="203"/>
      <c r="OMY836" s="203"/>
      <c r="OMZ836" s="203"/>
      <c r="ONA836" s="203"/>
      <c r="ONB836" s="203"/>
      <c r="ONC836" s="203"/>
      <c r="OND836" s="203"/>
      <c r="ONE836" s="203"/>
      <c r="ONF836" s="203"/>
      <c r="ONG836" s="203"/>
      <c r="ONH836" s="203"/>
      <c r="ONI836" s="203"/>
      <c r="ONJ836" s="203"/>
      <c r="ONK836" s="203"/>
      <c r="ONL836" s="203"/>
      <c r="ONM836" s="203"/>
      <c r="ONN836" s="203"/>
      <c r="ONO836" s="203"/>
      <c r="ONP836" s="203"/>
      <c r="ONQ836" s="203"/>
      <c r="ONR836" s="203"/>
      <c r="ONS836" s="203"/>
      <c r="ONT836" s="203"/>
      <c r="ONU836" s="203"/>
      <c r="ONV836" s="203"/>
      <c r="ONW836" s="203"/>
      <c r="ONX836" s="203"/>
      <c r="ONY836" s="203"/>
      <c r="ONZ836" s="203"/>
      <c r="OOA836" s="203"/>
      <c r="OOB836" s="203"/>
      <c r="OOC836" s="203"/>
      <c r="OOD836" s="203"/>
      <c r="OOE836" s="203"/>
      <c r="OOF836" s="203"/>
      <c r="OOG836" s="203"/>
      <c r="OOH836" s="203"/>
      <c r="OOI836" s="203"/>
      <c r="OOJ836" s="203"/>
      <c r="OOK836" s="203"/>
      <c r="OOL836" s="203"/>
      <c r="OOM836" s="203"/>
      <c r="OON836" s="203"/>
      <c r="OOO836" s="203"/>
      <c r="OOP836" s="203"/>
      <c r="OOQ836" s="203"/>
      <c r="OOR836" s="203"/>
      <c r="OOS836" s="203"/>
      <c r="OOT836" s="203"/>
      <c r="OOU836" s="203"/>
      <c r="OOV836" s="203"/>
      <c r="OOW836" s="203"/>
      <c r="OOX836" s="203"/>
      <c r="OOY836" s="203"/>
      <c r="OOZ836" s="203"/>
      <c r="OPA836" s="203"/>
      <c r="OPB836" s="203"/>
      <c r="OPC836" s="203"/>
      <c r="OPD836" s="203"/>
      <c r="OPE836" s="203"/>
      <c r="OPF836" s="203"/>
      <c r="OPG836" s="203"/>
      <c r="OPH836" s="203"/>
      <c r="OPI836" s="203"/>
      <c r="OPJ836" s="203"/>
      <c r="OPK836" s="203"/>
      <c r="OPL836" s="203"/>
      <c r="OPM836" s="203"/>
      <c r="OPN836" s="203"/>
      <c r="OPO836" s="203"/>
      <c r="OPP836" s="203"/>
      <c r="OPQ836" s="203"/>
      <c r="OPR836" s="203"/>
      <c r="OPS836" s="203"/>
      <c r="OPT836" s="203"/>
      <c r="OPU836" s="203"/>
      <c r="OPV836" s="203"/>
      <c r="OPW836" s="203"/>
      <c r="OPX836" s="203"/>
      <c r="OPY836" s="203"/>
      <c r="OPZ836" s="203"/>
      <c r="OQA836" s="203"/>
      <c r="OQB836" s="203"/>
      <c r="OQC836" s="203"/>
      <c r="OQD836" s="203"/>
      <c r="OQE836" s="203"/>
      <c r="OQF836" s="203"/>
      <c r="OQG836" s="203"/>
      <c r="OQH836" s="203"/>
      <c r="OQI836" s="203"/>
      <c r="OQJ836" s="203"/>
      <c r="OQK836" s="203"/>
      <c r="OQL836" s="203"/>
      <c r="OQM836" s="203"/>
      <c r="OQN836" s="203"/>
      <c r="OQO836" s="203"/>
      <c r="OQP836" s="203"/>
      <c r="OQQ836" s="203"/>
      <c r="OQR836" s="203"/>
      <c r="OQS836" s="203"/>
      <c r="OQT836" s="203"/>
      <c r="OQU836" s="203"/>
      <c r="OQV836" s="203"/>
      <c r="OQW836" s="203"/>
      <c r="OQX836" s="203"/>
      <c r="OQY836" s="203"/>
      <c r="OQZ836" s="203"/>
      <c r="ORA836" s="203"/>
      <c r="ORB836" s="203"/>
      <c r="ORC836" s="203"/>
      <c r="ORD836" s="203"/>
      <c r="ORE836" s="203"/>
      <c r="ORF836" s="203"/>
      <c r="ORG836" s="203"/>
      <c r="ORH836" s="203"/>
      <c r="ORI836" s="203"/>
      <c r="ORJ836" s="203"/>
      <c r="ORK836" s="203"/>
      <c r="ORL836" s="203"/>
      <c r="ORM836" s="203"/>
      <c r="ORN836" s="203"/>
      <c r="ORO836" s="203"/>
      <c r="ORP836" s="203"/>
      <c r="ORQ836" s="203"/>
      <c r="ORR836" s="203"/>
      <c r="ORS836" s="203"/>
      <c r="ORT836" s="203"/>
      <c r="ORU836" s="203"/>
      <c r="ORV836" s="203"/>
      <c r="ORW836" s="203"/>
      <c r="ORX836" s="203"/>
      <c r="ORY836" s="203"/>
      <c r="ORZ836" s="203"/>
      <c r="OSA836" s="203"/>
      <c r="OSB836" s="203"/>
      <c r="OSC836" s="203"/>
      <c r="OSD836" s="203"/>
      <c r="OSE836" s="203"/>
      <c r="OSF836" s="203"/>
      <c r="OSG836" s="203"/>
      <c r="OSH836" s="203"/>
      <c r="OSI836" s="203"/>
      <c r="OSJ836" s="203"/>
      <c r="OSK836" s="203"/>
      <c r="OSL836" s="203"/>
      <c r="OSM836" s="203"/>
      <c r="OSN836" s="203"/>
      <c r="OSO836" s="203"/>
      <c r="OSP836" s="203"/>
      <c r="OSQ836" s="203"/>
      <c r="OSR836" s="203"/>
      <c r="OSS836" s="203"/>
      <c r="OST836" s="203"/>
      <c r="OSU836" s="203"/>
      <c r="OSV836" s="203"/>
      <c r="OSW836" s="203"/>
      <c r="OSX836" s="203"/>
      <c r="OSY836" s="203"/>
      <c r="OSZ836" s="203"/>
      <c r="OTA836" s="203"/>
      <c r="OTB836" s="203"/>
      <c r="OTC836" s="203"/>
      <c r="OTD836" s="203"/>
      <c r="OTE836" s="203"/>
      <c r="OTF836" s="203"/>
      <c r="OTG836" s="203"/>
      <c r="OTH836" s="203"/>
      <c r="OTI836" s="203"/>
      <c r="OTJ836" s="203"/>
      <c r="OTK836" s="203"/>
      <c r="OTL836" s="203"/>
      <c r="OTM836" s="203"/>
      <c r="OTN836" s="203"/>
      <c r="OTO836" s="203"/>
      <c r="OTP836" s="203"/>
      <c r="OTQ836" s="203"/>
      <c r="OTR836" s="203"/>
      <c r="OTS836" s="203"/>
      <c r="OTT836" s="203"/>
      <c r="OTU836" s="203"/>
      <c r="OTV836" s="203"/>
      <c r="OTW836" s="203"/>
      <c r="OTX836" s="203"/>
      <c r="OTY836" s="203"/>
      <c r="OTZ836" s="203"/>
      <c r="OUA836" s="203"/>
      <c r="OUB836" s="203"/>
      <c r="OUC836" s="203"/>
      <c r="OUD836" s="203"/>
      <c r="OUE836" s="203"/>
      <c r="OUF836" s="203"/>
      <c r="OUG836" s="203"/>
      <c r="OUH836" s="203"/>
      <c r="OUI836" s="203"/>
      <c r="OUJ836" s="203"/>
      <c r="OUK836" s="203"/>
      <c r="OUL836" s="203"/>
      <c r="OUM836" s="203"/>
      <c r="OUN836" s="203"/>
      <c r="OUO836" s="203"/>
      <c r="OUP836" s="203"/>
      <c r="OUQ836" s="203"/>
      <c r="OUR836" s="203"/>
      <c r="OUS836" s="203"/>
      <c r="OUT836" s="203"/>
      <c r="OUU836" s="203"/>
      <c r="OUV836" s="203"/>
      <c r="OUW836" s="203"/>
      <c r="OUX836" s="203"/>
      <c r="OUY836" s="203"/>
      <c r="OUZ836" s="203"/>
      <c r="OVA836" s="203"/>
      <c r="OVB836" s="203"/>
      <c r="OVC836" s="203"/>
      <c r="OVD836" s="203"/>
      <c r="OVE836" s="203"/>
      <c r="OVF836" s="203"/>
      <c r="OVG836" s="203"/>
      <c r="OVH836" s="203"/>
      <c r="OVI836" s="203"/>
      <c r="OVJ836" s="203"/>
      <c r="OVK836" s="203"/>
      <c r="OVL836" s="203"/>
      <c r="OVM836" s="203"/>
      <c r="OVN836" s="203"/>
      <c r="OVO836" s="203"/>
      <c r="OVP836" s="203"/>
      <c r="OVQ836" s="203"/>
      <c r="OVR836" s="203"/>
      <c r="OVS836" s="203"/>
      <c r="OVT836" s="203"/>
      <c r="OVU836" s="203"/>
      <c r="OVV836" s="203"/>
      <c r="OVW836" s="203"/>
      <c r="OVX836" s="203"/>
      <c r="OVY836" s="203"/>
      <c r="OVZ836" s="203"/>
      <c r="OWA836" s="203"/>
      <c r="OWB836" s="203"/>
      <c r="OWC836" s="203"/>
      <c r="OWD836" s="203"/>
      <c r="OWE836" s="203"/>
      <c r="OWF836" s="203"/>
      <c r="OWG836" s="203"/>
      <c r="OWH836" s="203"/>
      <c r="OWI836" s="203"/>
      <c r="OWJ836" s="203"/>
      <c r="OWK836" s="203"/>
      <c r="OWL836" s="203"/>
      <c r="OWM836" s="203"/>
      <c r="OWN836" s="203"/>
      <c r="OWO836" s="203"/>
      <c r="OWP836" s="203"/>
      <c r="OWQ836" s="203"/>
      <c r="OWR836" s="203"/>
      <c r="OWS836" s="203"/>
      <c r="OWT836" s="203"/>
      <c r="OWU836" s="203"/>
      <c r="OWV836" s="203"/>
      <c r="OWW836" s="203"/>
      <c r="OWX836" s="203"/>
      <c r="OWY836" s="203"/>
      <c r="OWZ836" s="203"/>
      <c r="OXA836" s="203"/>
      <c r="OXB836" s="203"/>
      <c r="OXC836" s="203"/>
      <c r="OXD836" s="203"/>
      <c r="OXE836" s="203"/>
      <c r="OXF836" s="203"/>
      <c r="OXG836" s="203"/>
      <c r="OXH836" s="203"/>
      <c r="OXI836" s="203"/>
      <c r="OXJ836" s="203"/>
      <c r="OXK836" s="203"/>
      <c r="OXL836" s="203"/>
      <c r="OXM836" s="203"/>
      <c r="OXN836" s="203"/>
      <c r="OXO836" s="203"/>
      <c r="OXP836" s="203"/>
      <c r="OXQ836" s="203"/>
      <c r="OXR836" s="203"/>
      <c r="OXS836" s="203"/>
      <c r="OXT836" s="203"/>
      <c r="OXU836" s="203"/>
      <c r="OXV836" s="203"/>
      <c r="OXW836" s="203"/>
      <c r="OXX836" s="203"/>
      <c r="OXY836" s="203"/>
      <c r="OXZ836" s="203"/>
      <c r="OYA836" s="203"/>
      <c r="OYB836" s="203"/>
      <c r="OYC836" s="203"/>
      <c r="OYD836" s="203"/>
      <c r="OYE836" s="203"/>
      <c r="OYF836" s="203"/>
      <c r="OYG836" s="203"/>
      <c r="OYH836" s="203"/>
      <c r="OYI836" s="203"/>
      <c r="OYJ836" s="203"/>
      <c r="OYK836" s="203"/>
      <c r="OYL836" s="203"/>
      <c r="OYM836" s="203"/>
      <c r="OYN836" s="203"/>
      <c r="OYO836" s="203"/>
      <c r="OYP836" s="203"/>
      <c r="OYQ836" s="203"/>
      <c r="OYR836" s="203"/>
      <c r="OYS836" s="203"/>
      <c r="OYT836" s="203"/>
      <c r="OYU836" s="203"/>
      <c r="OYV836" s="203"/>
      <c r="OYW836" s="203"/>
      <c r="OYX836" s="203"/>
      <c r="OYY836" s="203"/>
      <c r="OYZ836" s="203"/>
      <c r="OZA836" s="203"/>
      <c r="OZB836" s="203"/>
      <c r="OZC836" s="203"/>
      <c r="OZD836" s="203"/>
      <c r="OZE836" s="203"/>
      <c r="OZF836" s="203"/>
      <c r="OZG836" s="203"/>
      <c r="OZH836" s="203"/>
      <c r="OZI836" s="203"/>
      <c r="OZJ836" s="203"/>
      <c r="OZK836" s="203"/>
      <c r="OZL836" s="203"/>
      <c r="OZM836" s="203"/>
      <c r="OZN836" s="203"/>
      <c r="OZO836" s="203"/>
      <c r="OZP836" s="203"/>
      <c r="OZQ836" s="203"/>
      <c r="OZR836" s="203"/>
      <c r="OZS836" s="203"/>
      <c r="OZT836" s="203"/>
      <c r="OZU836" s="203"/>
      <c r="OZV836" s="203"/>
      <c r="OZW836" s="203"/>
      <c r="OZX836" s="203"/>
      <c r="OZY836" s="203"/>
      <c r="OZZ836" s="203"/>
      <c r="PAA836" s="203"/>
      <c r="PAB836" s="203"/>
      <c r="PAC836" s="203"/>
      <c r="PAD836" s="203"/>
      <c r="PAE836" s="203"/>
      <c r="PAF836" s="203"/>
      <c r="PAG836" s="203"/>
      <c r="PAH836" s="203"/>
      <c r="PAI836" s="203"/>
      <c r="PAJ836" s="203"/>
      <c r="PAK836" s="203"/>
      <c r="PAL836" s="203"/>
      <c r="PAM836" s="203"/>
      <c r="PAN836" s="203"/>
      <c r="PAO836" s="203"/>
      <c r="PAP836" s="203"/>
      <c r="PAQ836" s="203"/>
      <c r="PAR836" s="203"/>
      <c r="PAS836" s="203"/>
      <c r="PAT836" s="203"/>
      <c r="PAU836" s="203"/>
      <c r="PAV836" s="203"/>
      <c r="PAW836" s="203"/>
      <c r="PAX836" s="203"/>
      <c r="PAY836" s="203"/>
      <c r="PAZ836" s="203"/>
      <c r="PBA836" s="203"/>
      <c r="PBB836" s="203"/>
      <c r="PBC836" s="203"/>
      <c r="PBD836" s="203"/>
      <c r="PBE836" s="203"/>
      <c r="PBF836" s="203"/>
      <c r="PBG836" s="203"/>
      <c r="PBH836" s="203"/>
      <c r="PBI836" s="203"/>
      <c r="PBJ836" s="203"/>
      <c r="PBK836" s="203"/>
      <c r="PBL836" s="203"/>
      <c r="PBM836" s="203"/>
      <c r="PBN836" s="203"/>
      <c r="PBO836" s="203"/>
      <c r="PBP836" s="203"/>
      <c r="PBQ836" s="203"/>
      <c r="PBR836" s="203"/>
      <c r="PBS836" s="203"/>
      <c r="PBT836" s="203"/>
      <c r="PBU836" s="203"/>
      <c r="PBV836" s="203"/>
      <c r="PBW836" s="203"/>
      <c r="PBX836" s="203"/>
      <c r="PBY836" s="203"/>
      <c r="PBZ836" s="203"/>
      <c r="PCA836" s="203"/>
      <c r="PCB836" s="203"/>
      <c r="PCC836" s="203"/>
      <c r="PCD836" s="203"/>
      <c r="PCE836" s="203"/>
      <c r="PCF836" s="203"/>
      <c r="PCG836" s="203"/>
      <c r="PCH836" s="203"/>
      <c r="PCI836" s="203"/>
      <c r="PCJ836" s="203"/>
      <c r="PCK836" s="203"/>
      <c r="PCL836" s="203"/>
      <c r="PCM836" s="203"/>
      <c r="PCN836" s="203"/>
      <c r="PCO836" s="203"/>
      <c r="PCP836" s="203"/>
      <c r="PCQ836" s="203"/>
      <c r="PCR836" s="203"/>
      <c r="PCS836" s="203"/>
      <c r="PCT836" s="203"/>
      <c r="PCU836" s="203"/>
      <c r="PCV836" s="203"/>
      <c r="PCW836" s="203"/>
      <c r="PCX836" s="203"/>
      <c r="PCY836" s="203"/>
      <c r="PCZ836" s="203"/>
      <c r="PDA836" s="203"/>
      <c r="PDB836" s="203"/>
      <c r="PDC836" s="203"/>
      <c r="PDD836" s="203"/>
      <c r="PDE836" s="203"/>
      <c r="PDF836" s="203"/>
      <c r="PDG836" s="203"/>
      <c r="PDH836" s="203"/>
      <c r="PDI836" s="203"/>
      <c r="PDJ836" s="203"/>
      <c r="PDK836" s="203"/>
      <c r="PDL836" s="203"/>
      <c r="PDM836" s="203"/>
      <c r="PDN836" s="203"/>
      <c r="PDO836" s="203"/>
      <c r="PDP836" s="203"/>
      <c r="PDQ836" s="203"/>
      <c r="PDR836" s="203"/>
      <c r="PDS836" s="203"/>
      <c r="PDT836" s="203"/>
      <c r="PDU836" s="203"/>
      <c r="PDV836" s="203"/>
      <c r="PDW836" s="203"/>
      <c r="PDX836" s="203"/>
      <c r="PDY836" s="203"/>
      <c r="PDZ836" s="203"/>
      <c r="PEA836" s="203"/>
      <c r="PEB836" s="203"/>
      <c r="PEC836" s="203"/>
      <c r="PED836" s="203"/>
      <c r="PEE836" s="203"/>
      <c r="PEF836" s="203"/>
      <c r="PEG836" s="203"/>
      <c r="PEH836" s="203"/>
      <c r="PEI836" s="203"/>
      <c r="PEJ836" s="203"/>
      <c r="PEK836" s="203"/>
      <c r="PEL836" s="203"/>
      <c r="PEM836" s="203"/>
      <c r="PEN836" s="203"/>
      <c r="PEO836" s="203"/>
      <c r="PEP836" s="203"/>
      <c r="PEQ836" s="203"/>
      <c r="PER836" s="203"/>
      <c r="PES836" s="203"/>
      <c r="PET836" s="203"/>
      <c r="PEU836" s="203"/>
      <c r="PEV836" s="203"/>
      <c r="PEW836" s="203"/>
      <c r="PEX836" s="203"/>
      <c r="PEY836" s="203"/>
      <c r="PEZ836" s="203"/>
      <c r="PFA836" s="203"/>
      <c r="PFB836" s="203"/>
      <c r="PFC836" s="203"/>
      <c r="PFD836" s="203"/>
      <c r="PFE836" s="203"/>
      <c r="PFF836" s="203"/>
      <c r="PFG836" s="203"/>
      <c r="PFH836" s="203"/>
      <c r="PFI836" s="203"/>
      <c r="PFJ836" s="203"/>
      <c r="PFK836" s="203"/>
      <c r="PFL836" s="203"/>
      <c r="PFM836" s="203"/>
      <c r="PFN836" s="203"/>
      <c r="PFO836" s="203"/>
      <c r="PFP836" s="203"/>
      <c r="PFQ836" s="203"/>
      <c r="PFR836" s="203"/>
      <c r="PFS836" s="203"/>
      <c r="PFT836" s="203"/>
      <c r="PFU836" s="203"/>
      <c r="PFV836" s="203"/>
      <c r="PFW836" s="203"/>
      <c r="PFX836" s="203"/>
      <c r="PFY836" s="203"/>
      <c r="PFZ836" s="203"/>
      <c r="PGA836" s="203"/>
      <c r="PGB836" s="203"/>
      <c r="PGC836" s="203"/>
      <c r="PGD836" s="203"/>
      <c r="PGE836" s="203"/>
      <c r="PGF836" s="203"/>
      <c r="PGG836" s="203"/>
      <c r="PGH836" s="203"/>
      <c r="PGI836" s="203"/>
      <c r="PGJ836" s="203"/>
      <c r="PGK836" s="203"/>
      <c r="PGL836" s="203"/>
      <c r="PGM836" s="203"/>
      <c r="PGN836" s="203"/>
      <c r="PGO836" s="203"/>
      <c r="PGP836" s="203"/>
      <c r="PGQ836" s="203"/>
      <c r="PGR836" s="203"/>
      <c r="PGS836" s="203"/>
      <c r="PGT836" s="203"/>
      <c r="PGU836" s="203"/>
      <c r="PGV836" s="203"/>
      <c r="PGW836" s="203"/>
      <c r="PGX836" s="203"/>
      <c r="PGY836" s="203"/>
      <c r="PGZ836" s="203"/>
      <c r="PHA836" s="203"/>
      <c r="PHB836" s="203"/>
      <c r="PHC836" s="203"/>
      <c r="PHD836" s="203"/>
      <c r="PHE836" s="203"/>
      <c r="PHF836" s="203"/>
      <c r="PHG836" s="203"/>
      <c r="PHH836" s="203"/>
      <c r="PHI836" s="203"/>
      <c r="PHJ836" s="203"/>
      <c r="PHK836" s="203"/>
      <c r="PHL836" s="203"/>
      <c r="PHM836" s="203"/>
      <c r="PHN836" s="203"/>
      <c r="PHO836" s="203"/>
      <c r="PHP836" s="203"/>
      <c r="PHQ836" s="203"/>
      <c r="PHR836" s="203"/>
      <c r="PHS836" s="203"/>
      <c r="PHT836" s="203"/>
      <c r="PHU836" s="203"/>
      <c r="PHV836" s="203"/>
      <c r="PHW836" s="203"/>
      <c r="PHX836" s="203"/>
      <c r="PHY836" s="203"/>
      <c r="PHZ836" s="203"/>
      <c r="PIA836" s="203"/>
      <c r="PIB836" s="203"/>
      <c r="PIC836" s="203"/>
      <c r="PID836" s="203"/>
      <c r="PIE836" s="203"/>
      <c r="PIF836" s="203"/>
      <c r="PIG836" s="203"/>
      <c r="PIH836" s="203"/>
      <c r="PII836" s="203"/>
      <c r="PIJ836" s="203"/>
      <c r="PIK836" s="203"/>
      <c r="PIL836" s="203"/>
      <c r="PIM836" s="203"/>
      <c r="PIN836" s="203"/>
      <c r="PIO836" s="203"/>
      <c r="PIP836" s="203"/>
      <c r="PIQ836" s="203"/>
      <c r="PIR836" s="203"/>
      <c r="PIS836" s="203"/>
      <c r="PIT836" s="203"/>
      <c r="PIU836" s="203"/>
      <c r="PIV836" s="203"/>
      <c r="PIW836" s="203"/>
      <c r="PIX836" s="203"/>
      <c r="PIY836" s="203"/>
      <c r="PIZ836" s="203"/>
      <c r="PJA836" s="203"/>
      <c r="PJB836" s="203"/>
      <c r="PJC836" s="203"/>
      <c r="PJD836" s="203"/>
      <c r="PJE836" s="203"/>
      <c r="PJF836" s="203"/>
      <c r="PJG836" s="203"/>
      <c r="PJH836" s="203"/>
      <c r="PJI836" s="203"/>
      <c r="PJJ836" s="203"/>
      <c r="PJK836" s="203"/>
      <c r="PJL836" s="203"/>
      <c r="PJM836" s="203"/>
      <c r="PJN836" s="203"/>
      <c r="PJO836" s="203"/>
      <c r="PJP836" s="203"/>
      <c r="PJQ836" s="203"/>
      <c r="PJR836" s="203"/>
      <c r="PJS836" s="203"/>
      <c r="PJT836" s="203"/>
      <c r="PJU836" s="203"/>
      <c r="PJV836" s="203"/>
      <c r="PJW836" s="203"/>
      <c r="PJX836" s="203"/>
      <c r="PJY836" s="203"/>
      <c r="PJZ836" s="203"/>
      <c r="PKA836" s="203"/>
      <c r="PKB836" s="203"/>
      <c r="PKC836" s="203"/>
      <c r="PKD836" s="203"/>
      <c r="PKE836" s="203"/>
      <c r="PKF836" s="203"/>
      <c r="PKG836" s="203"/>
      <c r="PKH836" s="203"/>
      <c r="PKI836" s="203"/>
      <c r="PKJ836" s="203"/>
      <c r="PKK836" s="203"/>
      <c r="PKL836" s="203"/>
      <c r="PKM836" s="203"/>
      <c r="PKN836" s="203"/>
      <c r="PKO836" s="203"/>
      <c r="PKP836" s="203"/>
      <c r="PKQ836" s="203"/>
      <c r="PKR836" s="203"/>
      <c r="PKS836" s="203"/>
      <c r="PKT836" s="203"/>
      <c r="PKU836" s="203"/>
      <c r="PKV836" s="203"/>
      <c r="PKW836" s="203"/>
      <c r="PKX836" s="203"/>
      <c r="PKY836" s="203"/>
      <c r="PKZ836" s="203"/>
      <c r="PLA836" s="203"/>
      <c r="PLB836" s="203"/>
      <c r="PLC836" s="203"/>
      <c r="PLD836" s="203"/>
      <c r="PLE836" s="203"/>
      <c r="PLF836" s="203"/>
      <c r="PLG836" s="203"/>
      <c r="PLH836" s="203"/>
      <c r="PLI836" s="203"/>
      <c r="PLJ836" s="203"/>
      <c r="PLK836" s="203"/>
      <c r="PLL836" s="203"/>
      <c r="PLM836" s="203"/>
      <c r="PLN836" s="203"/>
      <c r="PLO836" s="203"/>
      <c r="PLP836" s="203"/>
      <c r="PLQ836" s="203"/>
      <c r="PLR836" s="203"/>
      <c r="PLS836" s="203"/>
      <c r="PLT836" s="203"/>
      <c r="PLU836" s="203"/>
      <c r="PLV836" s="203"/>
      <c r="PLW836" s="203"/>
      <c r="PLX836" s="203"/>
      <c r="PLY836" s="203"/>
      <c r="PLZ836" s="203"/>
      <c r="PMA836" s="203"/>
      <c r="PMB836" s="203"/>
      <c r="PMC836" s="203"/>
      <c r="PMD836" s="203"/>
      <c r="PME836" s="203"/>
      <c r="PMF836" s="203"/>
      <c r="PMG836" s="203"/>
      <c r="PMH836" s="203"/>
      <c r="PMI836" s="203"/>
      <c r="PMJ836" s="203"/>
      <c r="PMK836" s="203"/>
      <c r="PML836" s="203"/>
      <c r="PMM836" s="203"/>
      <c r="PMN836" s="203"/>
      <c r="PMO836" s="203"/>
      <c r="PMP836" s="203"/>
      <c r="PMQ836" s="203"/>
      <c r="PMR836" s="203"/>
      <c r="PMS836" s="203"/>
      <c r="PMT836" s="203"/>
      <c r="PMU836" s="203"/>
      <c r="PMV836" s="203"/>
      <c r="PMW836" s="203"/>
      <c r="PMX836" s="203"/>
      <c r="PMY836" s="203"/>
      <c r="PMZ836" s="203"/>
      <c r="PNA836" s="203"/>
      <c r="PNB836" s="203"/>
      <c r="PNC836" s="203"/>
      <c r="PND836" s="203"/>
      <c r="PNE836" s="203"/>
      <c r="PNF836" s="203"/>
      <c r="PNG836" s="203"/>
      <c r="PNH836" s="203"/>
      <c r="PNI836" s="203"/>
      <c r="PNJ836" s="203"/>
      <c r="PNK836" s="203"/>
      <c r="PNL836" s="203"/>
      <c r="PNM836" s="203"/>
      <c r="PNN836" s="203"/>
      <c r="PNO836" s="203"/>
      <c r="PNP836" s="203"/>
      <c r="PNQ836" s="203"/>
      <c r="PNR836" s="203"/>
      <c r="PNS836" s="203"/>
      <c r="PNT836" s="203"/>
      <c r="PNU836" s="203"/>
      <c r="PNV836" s="203"/>
      <c r="PNW836" s="203"/>
      <c r="PNX836" s="203"/>
      <c r="PNY836" s="203"/>
      <c r="PNZ836" s="203"/>
      <c r="POA836" s="203"/>
      <c r="POB836" s="203"/>
      <c r="POC836" s="203"/>
      <c r="POD836" s="203"/>
      <c r="POE836" s="203"/>
      <c r="POF836" s="203"/>
      <c r="POG836" s="203"/>
      <c r="POH836" s="203"/>
      <c r="POI836" s="203"/>
      <c r="POJ836" s="203"/>
      <c r="POK836" s="203"/>
      <c r="POL836" s="203"/>
      <c r="POM836" s="203"/>
      <c r="PON836" s="203"/>
      <c r="POO836" s="203"/>
      <c r="POP836" s="203"/>
      <c r="POQ836" s="203"/>
      <c r="POR836" s="203"/>
      <c r="POS836" s="203"/>
      <c r="POT836" s="203"/>
      <c r="POU836" s="203"/>
      <c r="POV836" s="203"/>
      <c r="POW836" s="203"/>
      <c r="POX836" s="203"/>
      <c r="POY836" s="203"/>
      <c r="POZ836" s="203"/>
      <c r="PPA836" s="203"/>
      <c r="PPB836" s="203"/>
      <c r="PPC836" s="203"/>
      <c r="PPD836" s="203"/>
      <c r="PPE836" s="203"/>
      <c r="PPF836" s="203"/>
      <c r="PPG836" s="203"/>
      <c r="PPH836" s="203"/>
      <c r="PPI836" s="203"/>
      <c r="PPJ836" s="203"/>
      <c r="PPK836" s="203"/>
      <c r="PPL836" s="203"/>
      <c r="PPM836" s="203"/>
      <c r="PPN836" s="203"/>
      <c r="PPO836" s="203"/>
      <c r="PPP836" s="203"/>
      <c r="PPQ836" s="203"/>
      <c r="PPR836" s="203"/>
      <c r="PPS836" s="203"/>
      <c r="PPT836" s="203"/>
      <c r="PPU836" s="203"/>
      <c r="PPV836" s="203"/>
      <c r="PPW836" s="203"/>
      <c r="PPX836" s="203"/>
      <c r="PPY836" s="203"/>
      <c r="PPZ836" s="203"/>
      <c r="PQA836" s="203"/>
      <c r="PQB836" s="203"/>
      <c r="PQC836" s="203"/>
      <c r="PQD836" s="203"/>
      <c r="PQE836" s="203"/>
      <c r="PQF836" s="203"/>
      <c r="PQG836" s="203"/>
      <c r="PQH836" s="203"/>
      <c r="PQI836" s="203"/>
      <c r="PQJ836" s="203"/>
      <c r="PQK836" s="203"/>
      <c r="PQL836" s="203"/>
      <c r="PQM836" s="203"/>
      <c r="PQN836" s="203"/>
      <c r="PQO836" s="203"/>
      <c r="PQP836" s="203"/>
      <c r="PQQ836" s="203"/>
      <c r="PQR836" s="203"/>
      <c r="PQS836" s="203"/>
      <c r="PQT836" s="203"/>
      <c r="PQU836" s="203"/>
      <c r="PQV836" s="203"/>
      <c r="PQW836" s="203"/>
      <c r="PQX836" s="203"/>
      <c r="PQY836" s="203"/>
      <c r="PQZ836" s="203"/>
      <c r="PRA836" s="203"/>
      <c r="PRB836" s="203"/>
      <c r="PRC836" s="203"/>
      <c r="PRD836" s="203"/>
      <c r="PRE836" s="203"/>
      <c r="PRF836" s="203"/>
      <c r="PRG836" s="203"/>
      <c r="PRH836" s="203"/>
      <c r="PRI836" s="203"/>
      <c r="PRJ836" s="203"/>
      <c r="PRK836" s="203"/>
      <c r="PRL836" s="203"/>
      <c r="PRM836" s="203"/>
      <c r="PRN836" s="203"/>
      <c r="PRO836" s="203"/>
      <c r="PRP836" s="203"/>
      <c r="PRQ836" s="203"/>
      <c r="PRR836" s="203"/>
      <c r="PRS836" s="203"/>
      <c r="PRT836" s="203"/>
      <c r="PRU836" s="203"/>
      <c r="PRV836" s="203"/>
      <c r="PRW836" s="203"/>
      <c r="PRX836" s="203"/>
      <c r="PRY836" s="203"/>
      <c r="PRZ836" s="203"/>
      <c r="PSA836" s="203"/>
      <c r="PSB836" s="203"/>
      <c r="PSC836" s="203"/>
      <c r="PSD836" s="203"/>
      <c r="PSE836" s="203"/>
      <c r="PSF836" s="203"/>
      <c r="PSG836" s="203"/>
      <c r="PSH836" s="203"/>
      <c r="PSI836" s="203"/>
      <c r="PSJ836" s="203"/>
      <c r="PSK836" s="203"/>
      <c r="PSL836" s="203"/>
      <c r="PSM836" s="203"/>
      <c r="PSN836" s="203"/>
      <c r="PSO836" s="203"/>
      <c r="PSP836" s="203"/>
      <c r="PSQ836" s="203"/>
      <c r="PSR836" s="203"/>
      <c r="PSS836" s="203"/>
      <c r="PST836" s="203"/>
      <c r="PSU836" s="203"/>
      <c r="PSV836" s="203"/>
      <c r="PSW836" s="203"/>
      <c r="PSX836" s="203"/>
      <c r="PSY836" s="203"/>
      <c r="PSZ836" s="203"/>
      <c r="PTA836" s="203"/>
      <c r="PTB836" s="203"/>
      <c r="PTC836" s="203"/>
      <c r="PTD836" s="203"/>
      <c r="PTE836" s="203"/>
      <c r="PTF836" s="203"/>
      <c r="PTG836" s="203"/>
      <c r="PTH836" s="203"/>
      <c r="PTI836" s="203"/>
      <c r="PTJ836" s="203"/>
      <c r="PTK836" s="203"/>
      <c r="PTL836" s="203"/>
      <c r="PTM836" s="203"/>
      <c r="PTN836" s="203"/>
      <c r="PTO836" s="203"/>
      <c r="PTP836" s="203"/>
      <c r="PTQ836" s="203"/>
      <c r="PTR836" s="203"/>
      <c r="PTS836" s="203"/>
      <c r="PTT836" s="203"/>
      <c r="PTU836" s="203"/>
      <c r="PTV836" s="203"/>
      <c r="PTW836" s="203"/>
      <c r="PTX836" s="203"/>
      <c r="PTY836" s="203"/>
      <c r="PTZ836" s="203"/>
      <c r="PUA836" s="203"/>
      <c r="PUB836" s="203"/>
      <c r="PUC836" s="203"/>
      <c r="PUD836" s="203"/>
      <c r="PUE836" s="203"/>
      <c r="PUF836" s="203"/>
      <c r="PUG836" s="203"/>
      <c r="PUH836" s="203"/>
      <c r="PUI836" s="203"/>
      <c r="PUJ836" s="203"/>
      <c r="PUK836" s="203"/>
      <c r="PUL836" s="203"/>
      <c r="PUM836" s="203"/>
      <c r="PUN836" s="203"/>
      <c r="PUO836" s="203"/>
      <c r="PUP836" s="203"/>
      <c r="PUQ836" s="203"/>
      <c r="PUR836" s="203"/>
      <c r="PUS836" s="203"/>
      <c r="PUT836" s="203"/>
      <c r="PUU836" s="203"/>
      <c r="PUV836" s="203"/>
      <c r="PUW836" s="203"/>
      <c r="PUX836" s="203"/>
      <c r="PUY836" s="203"/>
      <c r="PUZ836" s="203"/>
      <c r="PVA836" s="203"/>
      <c r="PVB836" s="203"/>
      <c r="PVC836" s="203"/>
      <c r="PVD836" s="203"/>
      <c r="PVE836" s="203"/>
      <c r="PVF836" s="203"/>
      <c r="PVG836" s="203"/>
      <c r="PVH836" s="203"/>
      <c r="PVI836" s="203"/>
      <c r="PVJ836" s="203"/>
      <c r="PVK836" s="203"/>
      <c r="PVL836" s="203"/>
      <c r="PVM836" s="203"/>
      <c r="PVN836" s="203"/>
      <c r="PVO836" s="203"/>
      <c r="PVP836" s="203"/>
      <c r="PVQ836" s="203"/>
      <c r="PVR836" s="203"/>
      <c r="PVS836" s="203"/>
      <c r="PVT836" s="203"/>
      <c r="PVU836" s="203"/>
      <c r="PVV836" s="203"/>
      <c r="PVW836" s="203"/>
      <c r="PVX836" s="203"/>
      <c r="PVY836" s="203"/>
      <c r="PVZ836" s="203"/>
      <c r="PWA836" s="203"/>
      <c r="PWB836" s="203"/>
      <c r="PWC836" s="203"/>
      <c r="PWD836" s="203"/>
      <c r="PWE836" s="203"/>
      <c r="PWF836" s="203"/>
      <c r="PWG836" s="203"/>
      <c r="PWH836" s="203"/>
      <c r="PWI836" s="203"/>
      <c r="PWJ836" s="203"/>
      <c r="PWK836" s="203"/>
      <c r="PWL836" s="203"/>
      <c r="PWM836" s="203"/>
      <c r="PWN836" s="203"/>
      <c r="PWO836" s="203"/>
      <c r="PWP836" s="203"/>
      <c r="PWQ836" s="203"/>
      <c r="PWR836" s="203"/>
      <c r="PWS836" s="203"/>
      <c r="PWT836" s="203"/>
      <c r="PWU836" s="203"/>
      <c r="PWV836" s="203"/>
      <c r="PWW836" s="203"/>
      <c r="PWX836" s="203"/>
      <c r="PWY836" s="203"/>
      <c r="PWZ836" s="203"/>
      <c r="PXA836" s="203"/>
      <c r="PXB836" s="203"/>
      <c r="PXC836" s="203"/>
      <c r="PXD836" s="203"/>
      <c r="PXE836" s="203"/>
      <c r="PXF836" s="203"/>
      <c r="PXG836" s="203"/>
      <c r="PXH836" s="203"/>
      <c r="PXI836" s="203"/>
      <c r="PXJ836" s="203"/>
      <c r="PXK836" s="203"/>
      <c r="PXL836" s="203"/>
      <c r="PXM836" s="203"/>
      <c r="PXN836" s="203"/>
      <c r="PXO836" s="203"/>
      <c r="PXP836" s="203"/>
      <c r="PXQ836" s="203"/>
      <c r="PXR836" s="203"/>
      <c r="PXS836" s="203"/>
      <c r="PXT836" s="203"/>
      <c r="PXU836" s="203"/>
      <c r="PXV836" s="203"/>
      <c r="PXW836" s="203"/>
      <c r="PXX836" s="203"/>
      <c r="PXY836" s="203"/>
      <c r="PXZ836" s="203"/>
      <c r="PYA836" s="203"/>
      <c r="PYB836" s="203"/>
      <c r="PYC836" s="203"/>
      <c r="PYD836" s="203"/>
      <c r="PYE836" s="203"/>
      <c r="PYF836" s="203"/>
      <c r="PYG836" s="203"/>
      <c r="PYH836" s="203"/>
      <c r="PYI836" s="203"/>
      <c r="PYJ836" s="203"/>
      <c r="PYK836" s="203"/>
      <c r="PYL836" s="203"/>
      <c r="PYM836" s="203"/>
      <c r="PYN836" s="203"/>
      <c r="PYO836" s="203"/>
      <c r="PYP836" s="203"/>
      <c r="PYQ836" s="203"/>
      <c r="PYR836" s="203"/>
      <c r="PYS836" s="203"/>
      <c r="PYT836" s="203"/>
      <c r="PYU836" s="203"/>
      <c r="PYV836" s="203"/>
      <c r="PYW836" s="203"/>
      <c r="PYX836" s="203"/>
      <c r="PYY836" s="203"/>
      <c r="PYZ836" s="203"/>
      <c r="PZA836" s="203"/>
      <c r="PZB836" s="203"/>
      <c r="PZC836" s="203"/>
      <c r="PZD836" s="203"/>
      <c r="PZE836" s="203"/>
      <c r="PZF836" s="203"/>
      <c r="PZG836" s="203"/>
      <c r="PZH836" s="203"/>
      <c r="PZI836" s="203"/>
      <c r="PZJ836" s="203"/>
      <c r="PZK836" s="203"/>
      <c r="PZL836" s="203"/>
      <c r="PZM836" s="203"/>
      <c r="PZN836" s="203"/>
      <c r="PZO836" s="203"/>
      <c r="PZP836" s="203"/>
      <c r="PZQ836" s="203"/>
      <c r="PZR836" s="203"/>
      <c r="PZS836" s="203"/>
      <c r="PZT836" s="203"/>
      <c r="PZU836" s="203"/>
      <c r="PZV836" s="203"/>
      <c r="PZW836" s="203"/>
      <c r="PZX836" s="203"/>
      <c r="PZY836" s="203"/>
      <c r="PZZ836" s="203"/>
      <c r="QAA836" s="203"/>
      <c r="QAB836" s="203"/>
      <c r="QAC836" s="203"/>
      <c r="QAD836" s="203"/>
      <c r="QAE836" s="203"/>
      <c r="QAF836" s="203"/>
      <c r="QAG836" s="203"/>
      <c r="QAH836" s="203"/>
      <c r="QAI836" s="203"/>
      <c r="QAJ836" s="203"/>
      <c r="QAK836" s="203"/>
      <c r="QAL836" s="203"/>
      <c r="QAM836" s="203"/>
      <c r="QAN836" s="203"/>
      <c r="QAO836" s="203"/>
      <c r="QAP836" s="203"/>
      <c r="QAQ836" s="203"/>
      <c r="QAR836" s="203"/>
      <c r="QAS836" s="203"/>
      <c r="QAT836" s="203"/>
      <c r="QAU836" s="203"/>
      <c r="QAV836" s="203"/>
      <c r="QAW836" s="203"/>
      <c r="QAX836" s="203"/>
      <c r="QAY836" s="203"/>
      <c r="QAZ836" s="203"/>
      <c r="QBA836" s="203"/>
      <c r="QBB836" s="203"/>
      <c r="QBC836" s="203"/>
      <c r="QBD836" s="203"/>
      <c r="QBE836" s="203"/>
      <c r="QBF836" s="203"/>
      <c r="QBG836" s="203"/>
      <c r="QBH836" s="203"/>
      <c r="QBI836" s="203"/>
      <c r="QBJ836" s="203"/>
      <c r="QBK836" s="203"/>
      <c r="QBL836" s="203"/>
      <c r="QBM836" s="203"/>
      <c r="QBN836" s="203"/>
      <c r="QBO836" s="203"/>
      <c r="QBP836" s="203"/>
      <c r="QBQ836" s="203"/>
      <c r="QBR836" s="203"/>
      <c r="QBS836" s="203"/>
      <c r="QBT836" s="203"/>
      <c r="QBU836" s="203"/>
      <c r="QBV836" s="203"/>
      <c r="QBW836" s="203"/>
      <c r="QBX836" s="203"/>
      <c r="QBY836" s="203"/>
      <c r="QBZ836" s="203"/>
      <c r="QCA836" s="203"/>
      <c r="QCB836" s="203"/>
      <c r="QCC836" s="203"/>
      <c r="QCD836" s="203"/>
      <c r="QCE836" s="203"/>
      <c r="QCF836" s="203"/>
      <c r="QCG836" s="203"/>
      <c r="QCH836" s="203"/>
      <c r="QCI836" s="203"/>
      <c r="QCJ836" s="203"/>
      <c r="QCK836" s="203"/>
      <c r="QCL836" s="203"/>
      <c r="QCM836" s="203"/>
      <c r="QCN836" s="203"/>
      <c r="QCO836" s="203"/>
      <c r="QCP836" s="203"/>
      <c r="QCQ836" s="203"/>
      <c r="QCR836" s="203"/>
      <c r="QCS836" s="203"/>
      <c r="QCT836" s="203"/>
      <c r="QCU836" s="203"/>
      <c r="QCV836" s="203"/>
      <c r="QCW836" s="203"/>
      <c r="QCX836" s="203"/>
      <c r="QCY836" s="203"/>
      <c r="QCZ836" s="203"/>
      <c r="QDA836" s="203"/>
      <c r="QDB836" s="203"/>
      <c r="QDC836" s="203"/>
      <c r="QDD836" s="203"/>
      <c r="QDE836" s="203"/>
      <c r="QDF836" s="203"/>
      <c r="QDG836" s="203"/>
      <c r="QDH836" s="203"/>
      <c r="QDI836" s="203"/>
      <c r="QDJ836" s="203"/>
      <c r="QDK836" s="203"/>
      <c r="QDL836" s="203"/>
      <c r="QDM836" s="203"/>
      <c r="QDN836" s="203"/>
      <c r="QDO836" s="203"/>
      <c r="QDP836" s="203"/>
      <c r="QDQ836" s="203"/>
      <c r="QDR836" s="203"/>
      <c r="QDS836" s="203"/>
      <c r="QDT836" s="203"/>
      <c r="QDU836" s="203"/>
      <c r="QDV836" s="203"/>
      <c r="QDW836" s="203"/>
      <c r="QDX836" s="203"/>
      <c r="QDY836" s="203"/>
      <c r="QDZ836" s="203"/>
      <c r="QEA836" s="203"/>
      <c r="QEB836" s="203"/>
      <c r="QEC836" s="203"/>
      <c r="QED836" s="203"/>
      <c r="QEE836" s="203"/>
      <c r="QEF836" s="203"/>
      <c r="QEG836" s="203"/>
      <c r="QEH836" s="203"/>
      <c r="QEI836" s="203"/>
      <c r="QEJ836" s="203"/>
      <c r="QEK836" s="203"/>
      <c r="QEL836" s="203"/>
      <c r="QEM836" s="203"/>
      <c r="QEN836" s="203"/>
      <c r="QEO836" s="203"/>
      <c r="QEP836" s="203"/>
      <c r="QEQ836" s="203"/>
      <c r="QER836" s="203"/>
      <c r="QES836" s="203"/>
      <c r="QET836" s="203"/>
      <c r="QEU836" s="203"/>
      <c r="QEV836" s="203"/>
      <c r="QEW836" s="203"/>
      <c r="QEX836" s="203"/>
      <c r="QEY836" s="203"/>
      <c r="QEZ836" s="203"/>
      <c r="QFA836" s="203"/>
      <c r="QFB836" s="203"/>
      <c r="QFC836" s="203"/>
      <c r="QFD836" s="203"/>
      <c r="QFE836" s="203"/>
      <c r="QFF836" s="203"/>
      <c r="QFG836" s="203"/>
      <c r="QFH836" s="203"/>
      <c r="QFI836" s="203"/>
      <c r="QFJ836" s="203"/>
      <c r="QFK836" s="203"/>
      <c r="QFL836" s="203"/>
      <c r="QFM836" s="203"/>
      <c r="QFN836" s="203"/>
      <c r="QFO836" s="203"/>
      <c r="QFP836" s="203"/>
      <c r="QFQ836" s="203"/>
      <c r="QFR836" s="203"/>
      <c r="QFS836" s="203"/>
      <c r="QFT836" s="203"/>
      <c r="QFU836" s="203"/>
      <c r="QFV836" s="203"/>
      <c r="QFW836" s="203"/>
      <c r="QFX836" s="203"/>
      <c r="QFY836" s="203"/>
      <c r="QFZ836" s="203"/>
      <c r="QGA836" s="203"/>
      <c r="QGB836" s="203"/>
      <c r="QGC836" s="203"/>
      <c r="QGD836" s="203"/>
      <c r="QGE836" s="203"/>
      <c r="QGF836" s="203"/>
      <c r="QGG836" s="203"/>
      <c r="QGH836" s="203"/>
      <c r="QGI836" s="203"/>
      <c r="QGJ836" s="203"/>
      <c r="QGK836" s="203"/>
      <c r="QGL836" s="203"/>
      <c r="QGM836" s="203"/>
      <c r="QGN836" s="203"/>
      <c r="QGO836" s="203"/>
      <c r="QGP836" s="203"/>
      <c r="QGQ836" s="203"/>
      <c r="QGR836" s="203"/>
      <c r="QGS836" s="203"/>
      <c r="QGT836" s="203"/>
      <c r="QGU836" s="203"/>
      <c r="QGV836" s="203"/>
      <c r="QGW836" s="203"/>
      <c r="QGX836" s="203"/>
      <c r="QGY836" s="203"/>
      <c r="QGZ836" s="203"/>
      <c r="QHA836" s="203"/>
      <c r="QHB836" s="203"/>
      <c r="QHC836" s="203"/>
      <c r="QHD836" s="203"/>
      <c r="QHE836" s="203"/>
      <c r="QHF836" s="203"/>
      <c r="QHG836" s="203"/>
      <c r="QHH836" s="203"/>
      <c r="QHI836" s="203"/>
      <c r="QHJ836" s="203"/>
      <c r="QHK836" s="203"/>
      <c r="QHL836" s="203"/>
      <c r="QHM836" s="203"/>
      <c r="QHN836" s="203"/>
      <c r="QHO836" s="203"/>
      <c r="QHP836" s="203"/>
      <c r="QHQ836" s="203"/>
      <c r="QHR836" s="203"/>
      <c r="QHS836" s="203"/>
      <c r="QHT836" s="203"/>
      <c r="QHU836" s="203"/>
      <c r="QHV836" s="203"/>
      <c r="QHW836" s="203"/>
      <c r="QHX836" s="203"/>
      <c r="QHY836" s="203"/>
      <c r="QHZ836" s="203"/>
      <c r="QIA836" s="203"/>
      <c r="QIB836" s="203"/>
      <c r="QIC836" s="203"/>
      <c r="QID836" s="203"/>
      <c r="QIE836" s="203"/>
      <c r="QIF836" s="203"/>
      <c r="QIG836" s="203"/>
      <c r="QIH836" s="203"/>
      <c r="QII836" s="203"/>
      <c r="QIJ836" s="203"/>
      <c r="QIK836" s="203"/>
      <c r="QIL836" s="203"/>
      <c r="QIM836" s="203"/>
      <c r="QIN836" s="203"/>
      <c r="QIO836" s="203"/>
      <c r="QIP836" s="203"/>
      <c r="QIQ836" s="203"/>
      <c r="QIR836" s="203"/>
      <c r="QIS836" s="203"/>
      <c r="QIT836" s="203"/>
      <c r="QIU836" s="203"/>
      <c r="QIV836" s="203"/>
      <c r="QIW836" s="203"/>
      <c r="QIX836" s="203"/>
      <c r="QIY836" s="203"/>
      <c r="QIZ836" s="203"/>
      <c r="QJA836" s="203"/>
      <c r="QJB836" s="203"/>
      <c r="QJC836" s="203"/>
      <c r="QJD836" s="203"/>
      <c r="QJE836" s="203"/>
      <c r="QJF836" s="203"/>
      <c r="QJG836" s="203"/>
      <c r="QJH836" s="203"/>
      <c r="QJI836" s="203"/>
      <c r="QJJ836" s="203"/>
      <c r="QJK836" s="203"/>
      <c r="QJL836" s="203"/>
      <c r="QJM836" s="203"/>
      <c r="QJN836" s="203"/>
      <c r="QJO836" s="203"/>
      <c r="QJP836" s="203"/>
      <c r="QJQ836" s="203"/>
      <c r="QJR836" s="203"/>
      <c r="QJS836" s="203"/>
      <c r="QJT836" s="203"/>
      <c r="QJU836" s="203"/>
      <c r="QJV836" s="203"/>
      <c r="QJW836" s="203"/>
      <c r="QJX836" s="203"/>
      <c r="QJY836" s="203"/>
      <c r="QJZ836" s="203"/>
      <c r="QKA836" s="203"/>
      <c r="QKB836" s="203"/>
      <c r="QKC836" s="203"/>
      <c r="QKD836" s="203"/>
      <c r="QKE836" s="203"/>
      <c r="QKF836" s="203"/>
      <c r="QKG836" s="203"/>
      <c r="QKH836" s="203"/>
      <c r="QKI836" s="203"/>
      <c r="QKJ836" s="203"/>
      <c r="QKK836" s="203"/>
      <c r="QKL836" s="203"/>
      <c r="QKM836" s="203"/>
      <c r="QKN836" s="203"/>
      <c r="QKO836" s="203"/>
      <c r="QKP836" s="203"/>
      <c r="QKQ836" s="203"/>
      <c r="QKR836" s="203"/>
      <c r="QKS836" s="203"/>
      <c r="QKT836" s="203"/>
      <c r="QKU836" s="203"/>
      <c r="QKV836" s="203"/>
      <c r="QKW836" s="203"/>
      <c r="QKX836" s="203"/>
      <c r="QKY836" s="203"/>
      <c r="QKZ836" s="203"/>
      <c r="QLA836" s="203"/>
      <c r="QLB836" s="203"/>
      <c r="QLC836" s="203"/>
      <c r="QLD836" s="203"/>
      <c r="QLE836" s="203"/>
      <c r="QLF836" s="203"/>
      <c r="QLG836" s="203"/>
      <c r="QLH836" s="203"/>
      <c r="QLI836" s="203"/>
      <c r="QLJ836" s="203"/>
      <c r="QLK836" s="203"/>
      <c r="QLL836" s="203"/>
      <c r="QLM836" s="203"/>
      <c r="QLN836" s="203"/>
      <c r="QLO836" s="203"/>
      <c r="QLP836" s="203"/>
      <c r="QLQ836" s="203"/>
      <c r="QLR836" s="203"/>
      <c r="QLS836" s="203"/>
      <c r="QLT836" s="203"/>
      <c r="QLU836" s="203"/>
      <c r="QLV836" s="203"/>
      <c r="QLW836" s="203"/>
      <c r="QLX836" s="203"/>
      <c r="QLY836" s="203"/>
      <c r="QLZ836" s="203"/>
      <c r="QMA836" s="203"/>
      <c r="QMB836" s="203"/>
      <c r="QMC836" s="203"/>
      <c r="QMD836" s="203"/>
      <c r="QME836" s="203"/>
      <c r="QMF836" s="203"/>
      <c r="QMG836" s="203"/>
      <c r="QMH836" s="203"/>
      <c r="QMI836" s="203"/>
      <c r="QMJ836" s="203"/>
      <c r="QMK836" s="203"/>
      <c r="QML836" s="203"/>
      <c r="QMM836" s="203"/>
      <c r="QMN836" s="203"/>
      <c r="QMO836" s="203"/>
      <c r="QMP836" s="203"/>
      <c r="QMQ836" s="203"/>
      <c r="QMR836" s="203"/>
      <c r="QMS836" s="203"/>
      <c r="QMT836" s="203"/>
      <c r="QMU836" s="203"/>
      <c r="QMV836" s="203"/>
      <c r="QMW836" s="203"/>
      <c r="QMX836" s="203"/>
      <c r="QMY836" s="203"/>
      <c r="QMZ836" s="203"/>
      <c r="QNA836" s="203"/>
      <c r="QNB836" s="203"/>
      <c r="QNC836" s="203"/>
      <c r="QND836" s="203"/>
      <c r="QNE836" s="203"/>
      <c r="QNF836" s="203"/>
      <c r="QNG836" s="203"/>
      <c r="QNH836" s="203"/>
      <c r="QNI836" s="203"/>
      <c r="QNJ836" s="203"/>
      <c r="QNK836" s="203"/>
      <c r="QNL836" s="203"/>
      <c r="QNM836" s="203"/>
      <c r="QNN836" s="203"/>
      <c r="QNO836" s="203"/>
      <c r="QNP836" s="203"/>
      <c r="QNQ836" s="203"/>
      <c r="QNR836" s="203"/>
      <c r="QNS836" s="203"/>
      <c r="QNT836" s="203"/>
      <c r="QNU836" s="203"/>
      <c r="QNV836" s="203"/>
      <c r="QNW836" s="203"/>
      <c r="QNX836" s="203"/>
      <c r="QNY836" s="203"/>
      <c r="QNZ836" s="203"/>
      <c r="QOA836" s="203"/>
      <c r="QOB836" s="203"/>
      <c r="QOC836" s="203"/>
      <c r="QOD836" s="203"/>
      <c r="QOE836" s="203"/>
      <c r="QOF836" s="203"/>
      <c r="QOG836" s="203"/>
      <c r="QOH836" s="203"/>
      <c r="QOI836" s="203"/>
      <c r="QOJ836" s="203"/>
      <c r="QOK836" s="203"/>
      <c r="QOL836" s="203"/>
      <c r="QOM836" s="203"/>
      <c r="QON836" s="203"/>
      <c r="QOO836" s="203"/>
      <c r="QOP836" s="203"/>
      <c r="QOQ836" s="203"/>
      <c r="QOR836" s="203"/>
      <c r="QOS836" s="203"/>
      <c r="QOT836" s="203"/>
      <c r="QOU836" s="203"/>
      <c r="QOV836" s="203"/>
      <c r="QOW836" s="203"/>
      <c r="QOX836" s="203"/>
      <c r="QOY836" s="203"/>
      <c r="QOZ836" s="203"/>
      <c r="QPA836" s="203"/>
      <c r="QPB836" s="203"/>
      <c r="QPC836" s="203"/>
      <c r="QPD836" s="203"/>
      <c r="QPE836" s="203"/>
      <c r="QPF836" s="203"/>
      <c r="QPG836" s="203"/>
      <c r="QPH836" s="203"/>
      <c r="QPI836" s="203"/>
      <c r="QPJ836" s="203"/>
      <c r="QPK836" s="203"/>
      <c r="QPL836" s="203"/>
      <c r="QPM836" s="203"/>
      <c r="QPN836" s="203"/>
      <c r="QPO836" s="203"/>
      <c r="QPP836" s="203"/>
      <c r="QPQ836" s="203"/>
      <c r="QPR836" s="203"/>
      <c r="QPS836" s="203"/>
      <c r="QPT836" s="203"/>
      <c r="QPU836" s="203"/>
      <c r="QPV836" s="203"/>
      <c r="QPW836" s="203"/>
      <c r="QPX836" s="203"/>
      <c r="QPY836" s="203"/>
      <c r="QPZ836" s="203"/>
      <c r="QQA836" s="203"/>
      <c r="QQB836" s="203"/>
      <c r="QQC836" s="203"/>
      <c r="QQD836" s="203"/>
      <c r="QQE836" s="203"/>
      <c r="QQF836" s="203"/>
      <c r="QQG836" s="203"/>
      <c r="QQH836" s="203"/>
      <c r="QQI836" s="203"/>
      <c r="QQJ836" s="203"/>
      <c r="QQK836" s="203"/>
      <c r="QQL836" s="203"/>
      <c r="QQM836" s="203"/>
      <c r="QQN836" s="203"/>
      <c r="QQO836" s="203"/>
      <c r="QQP836" s="203"/>
      <c r="QQQ836" s="203"/>
      <c r="QQR836" s="203"/>
      <c r="QQS836" s="203"/>
      <c r="QQT836" s="203"/>
      <c r="QQU836" s="203"/>
      <c r="QQV836" s="203"/>
      <c r="QQW836" s="203"/>
      <c r="QQX836" s="203"/>
      <c r="QQY836" s="203"/>
      <c r="QQZ836" s="203"/>
      <c r="QRA836" s="203"/>
      <c r="QRB836" s="203"/>
      <c r="QRC836" s="203"/>
      <c r="QRD836" s="203"/>
      <c r="QRE836" s="203"/>
      <c r="QRF836" s="203"/>
      <c r="QRG836" s="203"/>
      <c r="QRH836" s="203"/>
      <c r="QRI836" s="203"/>
      <c r="QRJ836" s="203"/>
      <c r="QRK836" s="203"/>
      <c r="QRL836" s="203"/>
      <c r="QRM836" s="203"/>
      <c r="QRN836" s="203"/>
      <c r="QRO836" s="203"/>
      <c r="QRP836" s="203"/>
      <c r="QRQ836" s="203"/>
      <c r="QRR836" s="203"/>
      <c r="QRS836" s="203"/>
      <c r="QRT836" s="203"/>
      <c r="QRU836" s="203"/>
      <c r="QRV836" s="203"/>
      <c r="QRW836" s="203"/>
      <c r="QRX836" s="203"/>
      <c r="QRY836" s="203"/>
      <c r="QRZ836" s="203"/>
      <c r="QSA836" s="203"/>
      <c r="QSB836" s="203"/>
      <c r="QSC836" s="203"/>
      <c r="QSD836" s="203"/>
      <c r="QSE836" s="203"/>
      <c r="QSF836" s="203"/>
      <c r="QSG836" s="203"/>
      <c r="QSH836" s="203"/>
      <c r="QSI836" s="203"/>
      <c r="QSJ836" s="203"/>
      <c r="QSK836" s="203"/>
      <c r="QSL836" s="203"/>
      <c r="QSM836" s="203"/>
      <c r="QSN836" s="203"/>
      <c r="QSO836" s="203"/>
      <c r="QSP836" s="203"/>
      <c r="QSQ836" s="203"/>
      <c r="QSR836" s="203"/>
      <c r="QSS836" s="203"/>
      <c r="QST836" s="203"/>
      <c r="QSU836" s="203"/>
      <c r="QSV836" s="203"/>
      <c r="QSW836" s="203"/>
      <c r="QSX836" s="203"/>
      <c r="QSY836" s="203"/>
      <c r="QSZ836" s="203"/>
      <c r="QTA836" s="203"/>
      <c r="QTB836" s="203"/>
      <c r="QTC836" s="203"/>
      <c r="QTD836" s="203"/>
      <c r="QTE836" s="203"/>
      <c r="QTF836" s="203"/>
      <c r="QTG836" s="203"/>
      <c r="QTH836" s="203"/>
      <c r="QTI836" s="203"/>
      <c r="QTJ836" s="203"/>
      <c r="QTK836" s="203"/>
      <c r="QTL836" s="203"/>
      <c r="QTM836" s="203"/>
      <c r="QTN836" s="203"/>
      <c r="QTO836" s="203"/>
      <c r="QTP836" s="203"/>
      <c r="QTQ836" s="203"/>
      <c r="QTR836" s="203"/>
      <c r="QTS836" s="203"/>
      <c r="QTT836" s="203"/>
      <c r="QTU836" s="203"/>
      <c r="QTV836" s="203"/>
      <c r="QTW836" s="203"/>
      <c r="QTX836" s="203"/>
      <c r="QTY836" s="203"/>
      <c r="QTZ836" s="203"/>
      <c r="QUA836" s="203"/>
      <c r="QUB836" s="203"/>
      <c r="QUC836" s="203"/>
      <c r="QUD836" s="203"/>
      <c r="QUE836" s="203"/>
      <c r="QUF836" s="203"/>
      <c r="QUG836" s="203"/>
      <c r="QUH836" s="203"/>
      <c r="QUI836" s="203"/>
      <c r="QUJ836" s="203"/>
      <c r="QUK836" s="203"/>
      <c r="QUL836" s="203"/>
      <c r="QUM836" s="203"/>
      <c r="QUN836" s="203"/>
      <c r="QUO836" s="203"/>
      <c r="QUP836" s="203"/>
      <c r="QUQ836" s="203"/>
      <c r="QUR836" s="203"/>
      <c r="QUS836" s="203"/>
      <c r="QUT836" s="203"/>
      <c r="QUU836" s="203"/>
      <c r="QUV836" s="203"/>
      <c r="QUW836" s="203"/>
      <c r="QUX836" s="203"/>
      <c r="QUY836" s="203"/>
      <c r="QUZ836" s="203"/>
      <c r="QVA836" s="203"/>
      <c r="QVB836" s="203"/>
      <c r="QVC836" s="203"/>
      <c r="QVD836" s="203"/>
      <c r="QVE836" s="203"/>
      <c r="QVF836" s="203"/>
      <c r="QVG836" s="203"/>
      <c r="QVH836" s="203"/>
      <c r="QVI836" s="203"/>
      <c r="QVJ836" s="203"/>
      <c r="QVK836" s="203"/>
      <c r="QVL836" s="203"/>
      <c r="QVM836" s="203"/>
      <c r="QVN836" s="203"/>
      <c r="QVO836" s="203"/>
      <c r="QVP836" s="203"/>
      <c r="QVQ836" s="203"/>
      <c r="QVR836" s="203"/>
      <c r="QVS836" s="203"/>
      <c r="QVT836" s="203"/>
      <c r="QVU836" s="203"/>
      <c r="QVV836" s="203"/>
      <c r="QVW836" s="203"/>
      <c r="QVX836" s="203"/>
      <c r="QVY836" s="203"/>
      <c r="QVZ836" s="203"/>
      <c r="QWA836" s="203"/>
      <c r="QWB836" s="203"/>
      <c r="QWC836" s="203"/>
      <c r="QWD836" s="203"/>
      <c r="QWE836" s="203"/>
      <c r="QWF836" s="203"/>
      <c r="QWG836" s="203"/>
      <c r="QWH836" s="203"/>
      <c r="QWI836" s="203"/>
      <c r="QWJ836" s="203"/>
      <c r="QWK836" s="203"/>
      <c r="QWL836" s="203"/>
      <c r="QWM836" s="203"/>
      <c r="QWN836" s="203"/>
      <c r="QWO836" s="203"/>
      <c r="QWP836" s="203"/>
      <c r="QWQ836" s="203"/>
      <c r="QWR836" s="203"/>
      <c r="QWS836" s="203"/>
      <c r="QWT836" s="203"/>
      <c r="QWU836" s="203"/>
      <c r="QWV836" s="203"/>
      <c r="QWW836" s="203"/>
      <c r="QWX836" s="203"/>
      <c r="QWY836" s="203"/>
      <c r="QWZ836" s="203"/>
      <c r="QXA836" s="203"/>
      <c r="QXB836" s="203"/>
      <c r="QXC836" s="203"/>
      <c r="QXD836" s="203"/>
      <c r="QXE836" s="203"/>
      <c r="QXF836" s="203"/>
      <c r="QXG836" s="203"/>
      <c r="QXH836" s="203"/>
      <c r="QXI836" s="203"/>
      <c r="QXJ836" s="203"/>
      <c r="QXK836" s="203"/>
      <c r="QXL836" s="203"/>
      <c r="QXM836" s="203"/>
      <c r="QXN836" s="203"/>
      <c r="QXO836" s="203"/>
      <c r="QXP836" s="203"/>
      <c r="QXQ836" s="203"/>
      <c r="QXR836" s="203"/>
      <c r="QXS836" s="203"/>
      <c r="QXT836" s="203"/>
      <c r="QXU836" s="203"/>
      <c r="QXV836" s="203"/>
      <c r="QXW836" s="203"/>
      <c r="QXX836" s="203"/>
      <c r="QXY836" s="203"/>
      <c r="QXZ836" s="203"/>
      <c r="QYA836" s="203"/>
      <c r="QYB836" s="203"/>
      <c r="QYC836" s="203"/>
      <c r="QYD836" s="203"/>
      <c r="QYE836" s="203"/>
      <c r="QYF836" s="203"/>
      <c r="QYG836" s="203"/>
      <c r="QYH836" s="203"/>
      <c r="QYI836" s="203"/>
      <c r="QYJ836" s="203"/>
      <c r="QYK836" s="203"/>
      <c r="QYL836" s="203"/>
      <c r="QYM836" s="203"/>
      <c r="QYN836" s="203"/>
      <c r="QYO836" s="203"/>
      <c r="QYP836" s="203"/>
      <c r="QYQ836" s="203"/>
      <c r="QYR836" s="203"/>
      <c r="QYS836" s="203"/>
      <c r="QYT836" s="203"/>
      <c r="QYU836" s="203"/>
      <c r="QYV836" s="203"/>
      <c r="QYW836" s="203"/>
      <c r="QYX836" s="203"/>
      <c r="QYY836" s="203"/>
      <c r="QYZ836" s="203"/>
      <c r="QZA836" s="203"/>
      <c r="QZB836" s="203"/>
      <c r="QZC836" s="203"/>
      <c r="QZD836" s="203"/>
      <c r="QZE836" s="203"/>
      <c r="QZF836" s="203"/>
      <c r="QZG836" s="203"/>
      <c r="QZH836" s="203"/>
      <c r="QZI836" s="203"/>
      <c r="QZJ836" s="203"/>
      <c r="QZK836" s="203"/>
      <c r="QZL836" s="203"/>
      <c r="QZM836" s="203"/>
      <c r="QZN836" s="203"/>
      <c r="QZO836" s="203"/>
      <c r="QZP836" s="203"/>
      <c r="QZQ836" s="203"/>
      <c r="QZR836" s="203"/>
      <c r="QZS836" s="203"/>
      <c r="QZT836" s="203"/>
      <c r="QZU836" s="203"/>
      <c r="QZV836" s="203"/>
      <c r="QZW836" s="203"/>
      <c r="QZX836" s="203"/>
      <c r="QZY836" s="203"/>
      <c r="QZZ836" s="203"/>
      <c r="RAA836" s="203"/>
      <c r="RAB836" s="203"/>
      <c r="RAC836" s="203"/>
      <c r="RAD836" s="203"/>
      <c r="RAE836" s="203"/>
      <c r="RAF836" s="203"/>
      <c r="RAG836" s="203"/>
      <c r="RAH836" s="203"/>
      <c r="RAI836" s="203"/>
      <c r="RAJ836" s="203"/>
      <c r="RAK836" s="203"/>
      <c r="RAL836" s="203"/>
      <c r="RAM836" s="203"/>
      <c r="RAN836" s="203"/>
      <c r="RAO836" s="203"/>
      <c r="RAP836" s="203"/>
      <c r="RAQ836" s="203"/>
      <c r="RAR836" s="203"/>
      <c r="RAS836" s="203"/>
      <c r="RAT836" s="203"/>
      <c r="RAU836" s="203"/>
      <c r="RAV836" s="203"/>
      <c r="RAW836" s="203"/>
      <c r="RAX836" s="203"/>
      <c r="RAY836" s="203"/>
      <c r="RAZ836" s="203"/>
      <c r="RBA836" s="203"/>
      <c r="RBB836" s="203"/>
      <c r="RBC836" s="203"/>
      <c r="RBD836" s="203"/>
      <c r="RBE836" s="203"/>
      <c r="RBF836" s="203"/>
      <c r="RBG836" s="203"/>
      <c r="RBH836" s="203"/>
      <c r="RBI836" s="203"/>
      <c r="RBJ836" s="203"/>
      <c r="RBK836" s="203"/>
      <c r="RBL836" s="203"/>
      <c r="RBM836" s="203"/>
      <c r="RBN836" s="203"/>
      <c r="RBO836" s="203"/>
      <c r="RBP836" s="203"/>
      <c r="RBQ836" s="203"/>
      <c r="RBR836" s="203"/>
      <c r="RBS836" s="203"/>
      <c r="RBT836" s="203"/>
      <c r="RBU836" s="203"/>
      <c r="RBV836" s="203"/>
      <c r="RBW836" s="203"/>
      <c r="RBX836" s="203"/>
      <c r="RBY836" s="203"/>
      <c r="RBZ836" s="203"/>
      <c r="RCA836" s="203"/>
      <c r="RCB836" s="203"/>
      <c r="RCC836" s="203"/>
      <c r="RCD836" s="203"/>
      <c r="RCE836" s="203"/>
      <c r="RCF836" s="203"/>
      <c r="RCG836" s="203"/>
      <c r="RCH836" s="203"/>
      <c r="RCI836" s="203"/>
      <c r="RCJ836" s="203"/>
      <c r="RCK836" s="203"/>
      <c r="RCL836" s="203"/>
      <c r="RCM836" s="203"/>
      <c r="RCN836" s="203"/>
      <c r="RCO836" s="203"/>
      <c r="RCP836" s="203"/>
      <c r="RCQ836" s="203"/>
      <c r="RCR836" s="203"/>
      <c r="RCS836" s="203"/>
      <c r="RCT836" s="203"/>
      <c r="RCU836" s="203"/>
      <c r="RCV836" s="203"/>
      <c r="RCW836" s="203"/>
      <c r="RCX836" s="203"/>
      <c r="RCY836" s="203"/>
      <c r="RCZ836" s="203"/>
      <c r="RDA836" s="203"/>
      <c r="RDB836" s="203"/>
      <c r="RDC836" s="203"/>
      <c r="RDD836" s="203"/>
      <c r="RDE836" s="203"/>
      <c r="RDF836" s="203"/>
      <c r="RDG836" s="203"/>
      <c r="RDH836" s="203"/>
      <c r="RDI836" s="203"/>
      <c r="RDJ836" s="203"/>
      <c r="RDK836" s="203"/>
      <c r="RDL836" s="203"/>
      <c r="RDM836" s="203"/>
      <c r="RDN836" s="203"/>
      <c r="RDO836" s="203"/>
      <c r="RDP836" s="203"/>
      <c r="RDQ836" s="203"/>
      <c r="RDR836" s="203"/>
      <c r="RDS836" s="203"/>
      <c r="RDT836" s="203"/>
      <c r="RDU836" s="203"/>
      <c r="RDV836" s="203"/>
      <c r="RDW836" s="203"/>
      <c r="RDX836" s="203"/>
      <c r="RDY836" s="203"/>
      <c r="RDZ836" s="203"/>
      <c r="REA836" s="203"/>
      <c r="REB836" s="203"/>
      <c r="REC836" s="203"/>
      <c r="RED836" s="203"/>
      <c r="REE836" s="203"/>
      <c r="REF836" s="203"/>
      <c r="REG836" s="203"/>
      <c r="REH836" s="203"/>
      <c r="REI836" s="203"/>
      <c r="REJ836" s="203"/>
      <c r="REK836" s="203"/>
      <c r="REL836" s="203"/>
      <c r="REM836" s="203"/>
      <c r="REN836" s="203"/>
      <c r="REO836" s="203"/>
      <c r="REP836" s="203"/>
      <c r="REQ836" s="203"/>
      <c r="RER836" s="203"/>
      <c r="RES836" s="203"/>
      <c r="RET836" s="203"/>
      <c r="REU836" s="203"/>
      <c r="REV836" s="203"/>
      <c r="REW836" s="203"/>
      <c r="REX836" s="203"/>
      <c r="REY836" s="203"/>
      <c r="REZ836" s="203"/>
      <c r="RFA836" s="203"/>
      <c r="RFB836" s="203"/>
      <c r="RFC836" s="203"/>
      <c r="RFD836" s="203"/>
      <c r="RFE836" s="203"/>
      <c r="RFF836" s="203"/>
      <c r="RFG836" s="203"/>
      <c r="RFH836" s="203"/>
      <c r="RFI836" s="203"/>
      <c r="RFJ836" s="203"/>
      <c r="RFK836" s="203"/>
      <c r="RFL836" s="203"/>
      <c r="RFM836" s="203"/>
      <c r="RFN836" s="203"/>
      <c r="RFO836" s="203"/>
      <c r="RFP836" s="203"/>
      <c r="RFQ836" s="203"/>
      <c r="RFR836" s="203"/>
      <c r="RFS836" s="203"/>
      <c r="RFT836" s="203"/>
      <c r="RFU836" s="203"/>
      <c r="RFV836" s="203"/>
      <c r="RFW836" s="203"/>
      <c r="RFX836" s="203"/>
      <c r="RFY836" s="203"/>
      <c r="RFZ836" s="203"/>
      <c r="RGA836" s="203"/>
      <c r="RGB836" s="203"/>
      <c r="RGC836" s="203"/>
      <c r="RGD836" s="203"/>
      <c r="RGE836" s="203"/>
      <c r="RGF836" s="203"/>
      <c r="RGG836" s="203"/>
      <c r="RGH836" s="203"/>
      <c r="RGI836" s="203"/>
      <c r="RGJ836" s="203"/>
      <c r="RGK836" s="203"/>
      <c r="RGL836" s="203"/>
      <c r="RGM836" s="203"/>
      <c r="RGN836" s="203"/>
      <c r="RGO836" s="203"/>
      <c r="RGP836" s="203"/>
      <c r="RGQ836" s="203"/>
      <c r="RGR836" s="203"/>
      <c r="RGS836" s="203"/>
      <c r="RGT836" s="203"/>
      <c r="RGU836" s="203"/>
      <c r="RGV836" s="203"/>
      <c r="RGW836" s="203"/>
      <c r="RGX836" s="203"/>
      <c r="RGY836" s="203"/>
      <c r="RGZ836" s="203"/>
      <c r="RHA836" s="203"/>
      <c r="RHB836" s="203"/>
      <c r="RHC836" s="203"/>
      <c r="RHD836" s="203"/>
      <c r="RHE836" s="203"/>
      <c r="RHF836" s="203"/>
      <c r="RHG836" s="203"/>
      <c r="RHH836" s="203"/>
      <c r="RHI836" s="203"/>
      <c r="RHJ836" s="203"/>
      <c r="RHK836" s="203"/>
      <c r="RHL836" s="203"/>
      <c r="RHM836" s="203"/>
      <c r="RHN836" s="203"/>
      <c r="RHO836" s="203"/>
      <c r="RHP836" s="203"/>
      <c r="RHQ836" s="203"/>
      <c r="RHR836" s="203"/>
      <c r="RHS836" s="203"/>
      <c r="RHT836" s="203"/>
      <c r="RHU836" s="203"/>
      <c r="RHV836" s="203"/>
      <c r="RHW836" s="203"/>
      <c r="RHX836" s="203"/>
      <c r="RHY836" s="203"/>
      <c r="RHZ836" s="203"/>
      <c r="RIA836" s="203"/>
      <c r="RIB836" s="203"/>
      <c r="RIC836" s="203"/>
      <c r="RID836" s="203"/>
      <c r="RIE836" s="203"/>
      <c r="RIF836" s="203"/>
      <c r="RIG836" s="203"/>
      <c r="RIH836" s="203"/>
      <c r="RII836" s="203"/>
      <c r="RIJ836" s="203"/>
      <c r="RIK836" s="203"/>
      <c r="RIL836" s="203"/>
      <c r="RIM836" s="203"/>
      <c r="RIN836" s="203"/>
      <c r="RIO836" s="203"/>
      <c r="RIP836" s="203"/>
      <c r="RIQ836" s="203"/>
      <c r="RIR836" s="203"/>
      <c r="RIS836" s="203"/>
      <c r="RIT836" s="203"/>
      <c r="RIU836" s="203"/>
      <c r="RIV836" s="203"/>
      <c r="RIW836" s="203"/>
      <c r="RIX836" s="203"/>
      <c r="RIY836" s="203"/>
      <c r="RIZ836" s="203"/>
      <c r="RJA836" s="203"/>
      <c r="RJB836" s="203"/>
      <c r="RJC836" s="203"/>
      <c r="RJD836" s="203"/>
      <c r="RJE836" s="203"/>
      <c r="RJF836" s="203"/>
      <c r="RJG836" s="203"/>
      <c r="RJH836" s="203"/>
      <c r="RJI836" s="203"/>
      <c r="RJJ836" s="203"/>
      <c r="RJK836" s="203"/>
      <c r="RJL836" s="203"/>
      <c r="RJM836" s="203"/>
      <c r="RJN836" s="203"/>
      <c r="RJO836" s="203"/>
      <c r="RJP836" s="203"/>
      <c r="RJQ836" s="203"/>
      <c r="RJR836" s="203"/>
      <c r="RJS836" s="203"/>
      <c r="RJT836" s="203"/>
      <c r="RJU836" s="203"/>
      <c r="RJV836" s="203"/>
      <c r="RJW836" s="203"/>
      <c r="RJX836" s="203"/>
      <c r="RJY836" s="203"/>
      <c r="RJZ836" s="203"/>
      <c r="RKA836" s="203"/>
      <c r="RKB836" s="203"/>
      <c r="RKC836" s="203"/>
      <c r="RKD836" s="203"/>
      <c r="RKE836" s="203"/>
      <c r="RKF836" s="203"/>
      <c r="RKG836" s="203"/>
      <c r="RKH836" s="203"/>
      <c r="RKI836" s="203"/>
      <c r="RKJ836" s="203"/>
      <c r="RKK836" s="203"/>
      <c r="RKL836" s="203"/>
      <c r="RKM836" s="203"/>
      <c r="RKN836" s="203"/>
      <c r="RKO836" s="203"/>
      <c r="RKP836" s="203"/>
      <c r="RKQ836" s="203"/>
      <c r="RKR836" s="203"/>
      <c r="RKS836" s="203"/>
      <c r="RKT836" s="203"/>
      <c r="RKU836" s="203"/>
      <c r="RKV836" s="203"/>
      <c r="RKW836" s="203"/>
      <c r="RKX836" s="203"/>
      <c r="RKY836" s="203"/>
      <c r="RKZ836" s="203"/>
      <c r="RLA836" s="203"/>
      <c r="RLB836" s="203"/>
      <c r="RLC836" s="203"/>
      <c r="RLD836" s="203"/>
      <c r="RLE836" s="203"/>
      <c r="RLF836" s="203"/>
      <c r="RLG836" s="203"/>
      <c r="RLH836" s="203"/>
      <c r="RLI836" s="203"/>
      <c r="RLJ836" s="203"/>
      <c r="RLK836" s="203"/>
      <c r="RLL836" s="203"/>
      <c r="RLM836" s="203"/>
      <c r="RLN836" s="203"/>
      <c r="RLO836" s="203"/>
      <c r="RLP836" s="203"/>
      <c r="RLQ836" s="203"/>
      <c r="RLR836" s="203"/>
      <c r="RLS836" s="203"/>
      <c r="RLT836" s="203"/>
      <c r="RLU836" s="203"/>
      <c r="RLV836" s="203"/>
      <c r="RLW836" s="203"/>
      <c r="RLX836" s="203"/>
      <c r="RLY836" s="203"/>
      <c r="RLZ836" s="203"/>
      <c r="RMA836" s="203"/>
      <c r="RMB836" s="203"/>
      <c r="RMC836" s="203"/>
      <c r="RMD836" s="203"/>
      <c r="RME836" s="203"/>
      <c r="RMF836" s="203"/>
      <c r="RMG836" s="203"/>
      <c r="RMH836" s="203"/>
      <c r="RMI836" s="203"/>
      <c r="RMJ836" s="203"/>
      <c r="RMK836" s="203"/>
      <c r="RML836" s="203"/>
      <c r="RMM836" s="203"/>
      <c r="RMN836" s="203"/>
      <c r="RMO836" s="203"/>
      <c r="RMP836" s="203"/>
      <c r="RMQ836" s="203"/>
      <c r="RMR836" s="203"/>
      <c r="RMS836" s="203"/>
      <c r="RMT836" s="203"/>
      <c r="RMU836" s="203"/>
      <c r="RMV836" s="203"/>
      <c r="RMW836" s="203"/>
      <c r="RMX836" s="203"/>
      <c r="RMY836" s="203"/>
      <c r="RMZ836" s="203"/>
      <c r="RNA836" s="203"/>
      <c r="RNB836" s="203"/>
      <c r="RNC836" s="203"/>
      <c r="RND836" s="203"/>
      <c r="RNE836" s="203"/>
      <c r="RNF836" s="203"/>
      <c r="RNG836" s="203"/>
      <c r="RNH836" s="203"/>
      <c r="RNI836" s="203"/>
      <c r="RNJ836" s="203"/>
      <c r="RNK836" s="203"/>
      <c r="RNL836" s="203"/>
      <c r="RNM836" s="203"/>
      <c r="RNN836" s="203"/>
      <c r="RNO836" s="203"/>
      <c r="RNP836" s="203"/>
      <c r="RNQ836" s="203"/>
      <c r="RNR836" s="203"/>
      <c r="RNS836" s="203"/>
      <c r="RNT836" s="203"/>
      <c r="RNU836" s="203"/>
      <c r="RNV836" s="203"/>
      <c r="RNW836" s="203"/>
      <c r="RNX836" s="203"/>
      <c r="RNY836" s="203"/>
      <c r="RNZ836" s="203"/>
      <c r="ROA836" s="203"/>
      <c r="ROB836" s="203"/>
      <c r="ROC836" s="203"/>
      <c r="ROD836" s="203"/>
      <c r="ROE836" s="203"/>
      <c r="ROF836" s="203"/>
      <c r="ROG836" s="203"/>
      <c r="ROH836" s="203"/>
      <c r="ROI836" s="203"/>
      <c r="ROJ836" s="203"/>
      <c r="ROK836" s="203"/>
      <c r="ROL836" s="203"/>
      <c r="ROM836" s="203"/>
      <c r="RON836" s="203"/>
      <c r="ROO836" s="203"/>
      <c r="ROP836" s="203"/>
      <c r="ROQ836" s="203"/>
      <c r="ROR836" s="203"/>
      <c r="ROS836" s="203"/>
      <c r="ROT836" s="203"/>
      <c r="ROU836" s="203"/>
      <c r="ROV836" s="203"/>
      <c r="ROW836" s="203"/>
      <c r="ROX836" s="203"/>
      <c r="ROY836" s="203"/>
      <c r="ROZ836" s="203"/>
      <c r="RPA836" s="203"/>
      <c r="RPB836" s="203"/>
      <c r="RPC836" s="203"/>
      <c r="RPD836" s="203"/>
      <c r="RPE836" s="203"/>
      <c r="RPF836" s="203"/>
      <c r="RPG836" s="203"/>
      <c r="RPH836" s="203"/>
      <c r="RPI836" s="203"/>
      <c r="RPJ836" s="203"/>
      <c r="RPK836" s="203"/>
      <c r="RPL836" s="203"/>
      <c r="RPM836" s="203"/>
      <c r="RPN836" s="203"/>
      <c r="RPO836" s="203"/>
      <c r="RPP836" s="203"/>
      <c r="RPQ836" s="203"/>
      <c r="RPR836" s="203"/>
      <c r="RPS836" s="203"/>
      <c r="RPT836" s="203"/>
      <c r="RPU836" s="203"/>
      <c r="RPV836" s="203"/>
      <c r="RPW836" s="203"/>
      <c r="RPX836" s="203"/>
      <c r="RPY836" s="203"/>
      <c r="RPZ836" s="203"/>
      <c r="RQA836" s="203"/>
      <c r="RQB836" s="203"/>
      <c r="RQC836" s="203"/>
      <c r="RQD836" s="203"/>
      <c r="RQE836" s="203"/>
      <c r="RQF836" s="203"/>
      <c r="RQG836" s="203"/>
      <c r="RQH836" s="203"/>
      <c r="RQI836" s="203"/>
      <c r="RQJ836" s="203"/>
      <c r="RQK836" s="203"/>
      <c r="RQL836" s="203"/>
      <c r="RQM836" s="203"/>
      <c r="RQN836" s="203"/>
      <c r="RQO836" s="203"/>
      <c r="RQP836" s="203"/>
      <c r="RQQ836" s="203"/>
      <c r="RQR836" s="203"/>
      <c r="RQS836" s="203"/>
      <c r="RQT836" s="203"/>
      <c r="RQU836" s="203"/>
      <c r="RQV836" s="203"/>
      <c r="RQW836" s="203"/>
      <c r="RQX836" s="203"/>
      <c r="RQY836" s="203"/>
      <c r="RQZ836" s="203"/>
      <c r="RRA836" s="203"/>
      <c r="RRB836" s="203"/>
      <c r="RRC836" s="203"/>
      <c r="RRD836" s="203"/>
      <c r="RRE836" s="203"/>
      <c r="RRF836" s="203"/>
      <c r="RRG836" s="203"/>
      <c r="RRH836" s="203"/>
      <c r="RRI836" s="203"/>
      <c r="RRJ836" s="203"/>
      <c r="RRK836" s="203"/>
      <c r="RRL836" s="203"/>
      <c r="RRM836" s="203"/>
      <c r="RRN836" s="203"/>
      <c r="RRO836" s="203"/>
      <c r="RRP836" s="203"/>
      <c r="RRQ836" s="203"/>
      <c r="RRR836" s="203"/>
      <c r="RRS836" s="203"/>
      <c r="RRT836" s="203"/>
      <c r="RRU836" s="203"/>
      <c r="RRV836" s="203"/>
      <c r="RRW836" s="203"/>
      <c r="RRX836" s="203"/>
      <c r="RRY836" s="203"/>
      <c r="RRZ836" s="203"/>
      <c r="RSA836" s="203"/>
      <c r="RSB836" s="203"/>
      <c r="RSC836" s="203"/>
      <c r="RSD836" s="203"/>
      <c r="RSE836" s="203"/>
      <c r="RSF836" s="203"/>
      <c r="RSG836" s="203"/>
      <c r="RSH836" s="203"/>
      <c r="RSI836" s="203"/>
      <c r="RSJ836" s="203"/>
      <c r="RSK836" s="203"/>
      <c r="RSL836" s="203"/>
      <c r="RSM836" s="203"/>
      <c r="RSN836" s="203"/>
      <c r="RSO836" s="203"/>
      <c r="RSP836" s="203"/>
      <c r="RSQ836" s="203"/>
      <c r="RSR836" s="203"/>
      <c r="RSS836" s="203"/>
      <c r="RST836" s="203"/>
      <c r="RSU836" s="203"/>
      <c r="RSV836" s="203"/>
      <c r="RSW836" s="203"/>
      <c r="RSX836" s="203"/>
      <c r="RSY836" s="203"/>
      <c r="RSZ836" s="203"/>
      <c r="RTA836" s="203"/>
      <c r="RTB836" s="203"/>
      <c r="RTC836" s="203"/>
      <c r="RTD836" s="203"/>
      <c r="RTE836" s="203"/>
      <c r="RTF836" s="203"/>
      <c r="RTG836" s="203"/>
      <c r="RTH836" s="203"/>
      <c r="RTI836" s="203"/>
      <c r="RTJ836" s="203"/>
      <c r="RTK836" s="203"/>
      <c r="RTL836" s="203"/>
      <c r="RTM836" s="203"/>
      <c r="RTN836" s="203"/>
      <c r="RTO836" s="203"/>
      <c r="RTP836" s="203"/>
      <c r="RTQ836" s="203"/>
      <c r="RTR836" s="203"/>
      <c r="RTS836" s="203"/>
      <c r="RTT836" s="203"/>
      <c r="RTU836" s="203"/>
      <c r="RTV836" s="203"/>
      <c r="RTW836" s="203"/>
      <c r="RTX836" s="203"/>
      <c r="RTY836" s="203"/>
      <c r="RTZ836" s="203"/>
      <c r="RUA836" s="203"/>
      <c r="RUB836" s="203"/>
      <c r="RUC836" s="203"/>
      <c r="RUD836" s="203"/>
      <c r="RUE836" s="203"/>
      <c r="RUF836" s="203"/>
      <c r="RUG836" s="203"/>
      <c r="RUH836" s="203"/>
      <c r="RUI836" s="203"/>
      <c r="RUJ836" s="203"/>
      <c r="RUK836" s="203"/>
      <c r="RUL836" s="203"/>
      <c r="RUM836" s="203"/>
      <c r="RUN836" s="203"/>
      <c r="RUO836" s="203"/>
      <c r="RUP836" s="203"/>
      <c r="RUQ836" s="203"/>
      <c r="RUR836" s="203"/>
      <c r="RUS836" s="203"/>
      <c r="RUT836" s="203"/>
      <c r="RUU836" s="203"/>
      <c r="RUV836" s="203"/>
      <c r="RUW836" s="203"/>
      <c r="RUX836" s="203"/>
      <c r="RUY836" s="203"/>
      <c r="RUZ836" s="203"/>
      <c r="RVA836" s="203"/>
      <c r="RVB836" s="203"/>
      <c r="RVC836" s="203"/>
      <c r="RVD836" s="203"/>
      <c r="RVE836" s="203"/>
      <c r="RVF836" s="203"/>
      <c r="RVG836" s="203"/>
      <c r="RVH836" s="203"/>
      <c r="RVI836" s="203"/>
      <c r="RVJ836" s="203"/>
      <c r="RVK836" s="203"/>
      <c r="RVL836" s="203"/>
      <c r="RVM836" s="203"/>
      <c r="RVN836" s="203"/>
      <c r="RVO836" s="203"/>
      <c r="RVP836" s="203"/>
      <c r="RVQ836" s="203"/>
      <c r="RVR836" s="203"/>
      <c r="RVS836" s="203"/>
      <c r="RVT836" s="203"/>
      <c r="RVU836" s="203"/>
      <c r="RVV836" s="203"/>
      <c r="RVW836" s="203"/>
      <c r="RVX836" s="203"/>
      <c r="RVY836" s="203"/>
      <c r="RVZ836" s="203"/>
      <c r="RWA836" s="203"/>
      <c r="RWB836" s="203"/>
      <c r="RWC836" s="203"/>
      <c r="RWD836" s="203"/>
      <c r="RWE836" s="203"/>
      <c r="RWF836" s="203"/>
      <c r="RWG836" s="203"/>
      <c r="RWH836" s="203"/>
      <c r="RWI836" s="203"/>
      <c r="RWJ836" s="203"/>
      <c r="RWK836" s="203"/>
      <c r="RWL836" s="203"/>
      <c r="RWM836" s="203"/>
      <c r="RWN836" s="203"/>
      <c r="RWO836" s="203"/>
      <c r="RWP836" s="203"/>
      <c r="RWQ836" s="203"/>
      <c r="RWR836" s="203"/>
      <c r="RWS836" s="203"/>
      <c r="RWT836" s="203"/>
      <c r="RWU836" s="203"/>
      <c r="RWV836" s="203"/>
      <c r="RWW836" s="203"/>
      <c r="RWX836" s="203"/>
      <c r="RWY836" s="203"/>
      <c r="RWZ836" s="203"/>
      <c r="RXA836" s="203"/>
      <c r="RXB836" s="203"/>
      <c r="RXC836" s="203"/>
      <c r="RXD836" s="203"/>
      <c r="RXE836" s="203"/>
      <c r="RXF836" s="203"/>
      <c r="RXG836" s="203"/>
      <c r="RXH836" s="203"/>
      <c r="RXI836" s="203"/>
      <c r="RXJ836" s="203"/>
      <c r="RXK836" s="203"/>
      <c r="RXL836" s="203"/>
      <c r="RXM836" s="203"/>
      <c r="RXN836" s="203"/>
      <c r="RXO836" s="203"/>
      <c r="RXP836" s="203"/>
      <c r="RXQ836" s="203"/>
      <c r="RXR836" s="203"/>
      <c r="RXS836" s="203"/>
      <c r="RXT836" s="203"/>
      <c r="RXU836" s="203"/>
      <c r="RXV836" s="203"/>
      <c r="RXW836" s="203"/>
      <c r="RXX836" s="203"/>
      <c r="RXY836" s="203"/>
      <c r="RXZ836" s="203"/>
      <c r="RYA836" s="203"/>
      <c r="RYB836" s="203"/>
      <c r="RYC836" s="203"/>
      <c r="RYD836" s="203"/>
      <c r="RYE836" s="203"/>
      <c r="RYF836" s="203"/>
      <c r="RYG836" s="203"/>
      <c r="RYH836" s="203"/>
      <c r="RYI836" s="203"/>
      <c r="RYJ836" s="203"/>
      <c r="RYK836" s="203"/>
      <c r="RYL836" s="203"/>
      <c r="RYM836" s="203"/>
      <c r="RYN836" s="203"/>
      <c r="RYO836" s="203"/>
      <c r="RYP836" s="203"/>
      <c r="RYQ836" s="203"/>
      <c r="RYR836" s="203"/>
      <c r="RYS836" s="203"/>
      <c r="RYT836" s="203"/>
      <c r="RYU836" s="203"/>
      <c r="RYV836" s="203"/>
      <c r="RYW836" s="203"/>
      <c r="RYX836" s="203"/>
      <c r="RYY836" s="203"/>
      <c r="RYZ836" s="203"/>
      <c r="RZA836" s="203"/>
      <c r="RZB836" s="203"/>
      <c r="RZC836" s="203"/>
      <c r="RZD836" s="203"/>
      <c r="RZE836" s="203"/>
      <c r="RZF836" s="203"/>
      <c r="RZG836" s="203"/>
      <c r="RZH836" s="203"/>
      <c r="RZI836" s="203"/>
      <c r="RZJ836" s="203"/>
      <c r="RZK836" s="203"/>
      <c r="RZL836" s="203"/>
      <c r="RZM836" s="203"/>
      <c r="RZN836" s="203"/>
      <c r="RZO836" s="203"/>
      <c r="RZP836" s="203"/>
      <c r="RZQ836" s="203"/>
      <c r="RZR836" s="203"/>
      <c r="RZS836" s="203"/>
      <c r="RZT836" s="203"/>
      <c r="RZU836" s="203"/>
      <c r="RZV836" s="203"/>
      <c r="RZW836" s="203"/>
      <c r="RZX836" s="203"/>
      <c r="RZY836" s="203"/>
      <c r="RZZ836" s="203"/>
      <c r="SAA836" s="203"/>
      <c r="SAB836" s="203"/>
      <c r="SAC836" s="203"/>
      <c r="SAD836" s="203"/>
      <c r="SAE836" s="203"/>
      <c r="SAF836" s="203"/>
      <c r="SAG836" s="203"/>
      <c r="SAH836" s="203"/>
      <c r="SAI836" s="203"/>
      <c r="SAJ836" s="203"/>
      <c r="SAK836" s="203"/>
      <c r="SAL836" s="203"/>
      <c r="SAM836" s="203"/>
      <c r="SAN836" s="203"/>
      <c r="SAO836" s="203"/>
      <c r="SAP836" s="203"/>
      <c r="SAQ836" s="203"/>
      <c r="SAR836" s="203"/>
      <c r="SAS836" s="203"/>
      <c r="SAT836" s="203"/>
      <c r="SAU836" s="203"/>
      <c r="SAV836" s="203"/>
      <c r="SAW836" s="203"/>
      <c r="SAX836" s="203"/>
      <c r="SAY836" s="203"/>
      <c r="SAZ836" s="203"/>
      <c r="SBA836" s="203"/>
      <c r="SBB836" s="203"/>
      <c r="SBC836" s="203"/>
      <c r="SBD836" s="203"/>
      <c r="SBE836" s="203"/>
      <c r="SBF836" s="203"/>
      <c r="SBG836" s="203"/>
      <c r="SBH836" s="203"/>
      <c r="SBI836" s="203"/>
      <c r="SBJ836" s="203"/>
      <c r="SBK836" s="203"/>
      <c r="SBL836" s="203"/>
      <c r="SBM836" s="203"/>
      <c r="SBN836" s="203"/>
      <c r="SBO836" s="203"/>
      <c r="SBP836" s="203"/>
      <c r="SBQ836" s="203"/>
      <c r="SBR836" s="203"/>
      <c r="SBS836" s="203"/>
      <c r="SBT836" s="203"/>
      <c r="SBU836" s="203"/>
      <c r="SBV836" s="203"/>
      <c r="SBW836" s="203"/>
      <c r="SBX836" s="203"/>
      <c r="SBY836" s="203"/>
      <c r="SBZ836" s="203"/>
      <c r="SCA836" s="203"/>
      <c r="SCB836" s="203"/>
      <c r="SCC836" s="203"/>
      <c r="SCD836" s="203"/>
      <c r="SCE836" s="203"/>
      <c r="SCF836" s="203"/>
      <c r="SCG836" s="203"/>
      <c r="SCH836" s="203"/>
      <c r="SCI836" s="203"/>
      <c r="SCJ836" s="203"/>
      <c r="SCK836" s="203"/>
      <c r="SCL836" s="203"/>
      <c r="SCM836" s="203"/>
      <c r="SCN836" s="203"/>
      <c r="SCO836" s="203"/>
      <c r="SCP836" s="203"/>
      <c r="SCQ836" s="203"/>
      <c r="SCR836" s="203"/>
      <c r="SCS836" s="203"/>
      <c r="SCT836" s="203"/>
      <c r="SCU836" s="203"/>
      <c r="SCV836" s="203"/>
      <c r="SCW836" s="203"/>
      <c r="SCX836" s="203"/>
      <c r="SCY836" s="203"/>
      <c r="SCZ836" s="203"/>
      <c r="SDA836" s="203"/>
      <c r="SDB836" s="203"/>
      <c r="SDC836" s="203"/>
      <c r="SDD836" s="203"/>
      <c r="SDE836" s="203"/>
      <c r="SDF836" s="203"/>
      <c r="SDG836" s="203"/>
      <c r="SDH836" s="203"/>
      <c r="SDI836" s="203"/>
      <c r="SDJ836" s="203"/>
      <c r="SDK836" s="203"/>
      <c r="SDL836" s="203"/>
      <c r="SDM836" s="203"/>
      <c r="SDN836" s="203"/>
      <c r="SDO836" s="203"/>
      <c r="SDP836" s="203"/>
      <c r="SDQ836" s="203"/>
      <c r="SDR836" s="203"/>
      <c r="SDS836" s="203"/>
      <c r="SDT836" s="203"/>
      <c r="SDU836" s="203"/>
      <c r="SDV836" s="203"/>
      <c r="SDW836" s="203"/>
      <c r="SDX836" s="203"/>
      <c r="SDY836" s="203"/>
      <c r="SDZ836" s="203"/>
      <c r="SEA836" s="203"/>
      <c r="SEB836" s="203"/>
      <c r="SEC836" s="203"/>
      <c r="SED836" s="203"/>
      <c r="SEE836" s="203"/>
      <c r="SEF836" s="203"/>
      <c r="SEG836" s="203"/>
      <c r="SEH836" s="203"/>
      <c r="SEI836" s="203"/>
      <c r="SEJ836" s="203"/>
      <c r="SEK836" s="203"/>
      <c r="SEL836" s="203"/>
      <c r="SEM836" s="203"/>
      <c r="SEN836" s="203"/>
      <c r="SEO836" s="203"/>
      <c r="SEP836" s="203"/>
      <c r="SEQ836" s="203"/>
      <c r="SER836" s="203"/>
      <c r="SES836" s="203"/>
      <c r="SET836" s="203"/>
      <c r="SEU836" s="203"/>
      <c r="SEV836" s="203"/>
      <c r="SEW836" s="203"/>
      <c r="SEX836" s="203"/>
      <c r="SEY836" s="203"/>
      <c r="SEZ836" s="203"/>
      <c r="SFA836" s="203"/>
      <c r="SFB836" s="203"/>
      <c r="SFC836" s="203"/>
      <c r="SFD836" s="203"/>
      <c r="SFE836" s="203"/>
      <c r="SFF836" s="203"/>
      <c r="SFG836" s="203"/>
      <c r="SFH836" s="203"/>
      <c r="SFI836" s="203"/>
      <c r="SFJ836" s="203"/>
      <c r="SFK836" s="203"/>
      <c r="SFL836" s="203"/>
      <c r="SFM836" s="203"/>
      <c r="SFN836" s="203"/>
      <c r="SFO836" s="203"/>
      <c r="SFP836" s="203"/>
      <c r="SFQ836" s="203"/>
      <c r="SFR836" s="203"/>
      <c r="SFS836" s="203"/>
      <c r="SFT836" s="203"/>
      <c r="SFU836" s="203"/>
      <c r="SFV836" s="203"/>
      <c r="SFW836" s="203"/>
      <c r="SFX836" s="203"/>
      <c r="SFY836" s="203"/>
      <c r="SFZ836" s="203"/>
      <c r="SGA836" s="203"/>
      <c r="SGB836" s="203"/>
      <c r="SGC836" s="203"/>
      <c r="SGD836" s="203"/>
      <c r="SGE836" s="203"/>
      <c r="SGF836" s="203"/>
      <c r="SGG836" s="203"/>
      <c r="SGH836" s="203"/>
      <c r="SGI836" s="203"/>
      <c r="SGJ836" s="203"/>
      <c r="SGK836" s="203"/>
      <c r="SGL836" s="203"/>
      <c r="SGM836" s="203"/>
      <c r="SGN836" s="203"/>
      <c r="SGO836" s="203"/>
      <c r="SGP836" s="203"/>
      <c r="SGQ836" s="203"/>
      <c r="SGR836" s="203"/>
      <c r="SGS836" s="203"/>
      <c r="SGT836" s="203"/>
      <c r="SGU836" s="203"/>
      <c r="SGV836" s="203"/>
      <c r="SGW836" s="203"/>
      <c r="SGX836" s="203"/>
      <c r="SGY836" s="203"/>
      <c r="SGZ836" s="203"/>
      <c r="SHA836" s="203"/>
      <c r="SHB836" s="203"/>
      <c r="SHC836" s="203"/>
      <c r="SHD836" s="203"/>
      <c r="SHE836" s="203"/>
      <c r="SHF836" s="203"/>
      <c r="SHG836" s="203"/>
      <c r="SHH836" s="203"/>
      <c r="SHI836" s="203"/>
      <c r="SHJ836" s="203"/>
      <c r="SHK836" s="203"/>
      <c r="SHL836" s="203"/>
      <c r="SHM836" s="203"/>
      <c r="SHN836" s="203"/>
      <c r="SHO836" s="203"/>
      <c r="SHP836" s="203"/>
      <c r="SHQ836" s="203"/>
      <c r="SHR836" s="203"/>
      <c r="SHS836" s="203"/>
      <c r="SHT836" s="203"/>
      <c r="SHU836" s="203"/>
      <c r="SHV836" s="203"/>
      <c r="SHW836" s="203"/>
      <c r="SHX836" s="203"/>
      <c r="SHY836" s="203"/>
      <c r="SHZ836" s="203"/>
      <c r="SIA836" s="203"/>
      <c r="SIB836" s="203"/>
      <c r="SIC836" s="203"/>
      <c r="SID836" s="203"/>
      <c r="SIE836" s="203"/>
      <c r="SIF836" s="203"/>
      <c r="SIG836" s="203"/>
      <c r="SIH836" s="203"/>
      <c r="SII836" s="203"/>
      <c r="SIJ836" s="203"/>
      <c r="SIK836" s="203"/>
      <c r="SIL836" s="203"/>
      <c r="SIM836" s="203"/>
      <c r="SIN836" s="203"/>
      <c r="SIO836" s="203"/>
      <c r="SIP836" s="203"/>
      <c r="SIQ836" s="203"/>
      <c r="SIR836" s="203"/>
      <c r="SIS836" s="203"/>
      <c r="SIT836" s="203"/>
      <c r="SIU836" s="203"/>
      <c r="SIV836" s="203"/>
      <c r="SIW836" s="203"/>
      <c r="SIX836" s="203"/>
      <c r="SIY836" s="203"/>
      <c r="SIZ836" s="203"/>
      <c r="SJA836" s="203"/>
      <c r="SJB836" s="203"/>
      <c r="SJC836" s="203"/>
      <c r="SJD836" s="203"/>
      <c r="SJE836" s="203"/>
      <c r="SJF836" s="203"/>
      <c r="SJG836" s="203"/>
      <c r="SJH836" s="203"/>
      <c r="SJI836" s="203"/>
      <c r="SJJ836" s="203"/>
      <c r="SJK836" s="203"/>
      <c r="SJL836" s="203"/>
      <c r="SJM836" s="203"/>
      <c r="SJN836" s="203"/>
      <c r="SJO836" s="203"/>
      <c r="SJP836" s="203"/>
      <c r="SJQ836" s="203"/>
      <c r="SJR836" s="203"/>
      <c r="SJS836" s="203"/>
      <c r="SJT836" s="203"/>
      <c r="SJU836" s="203"/>
      <c r="SJV836" s="203"/>
      <c r="SJW836" s="203"/>
      <c r="SJX836" s="203"/>
      <c r="SJY836" s="203"/>
      <c r="SJZ836" s="203"/>
      <c r="SKA836" s="203"/>
      <c r="SKB836" s="203"/>
      <c r="SKC836" s="203"/>
      <c r="SKD836" s="203"/>
      <c r="SKE836" s="203"/>
      <c r="SKF836" s="203"/>
      <c r="SKG836" s="203"/>
      <c r="SKH836" s="203"/>
      <c r="SKI836" s="203"/>
      <c r="SKJ836" s="203"/>
      <c r="SKK836" s="203"/>
      <c r="SKL836" s="203"/>
      <c r="SKM836" s="203"/>
      <c r="SKN836" s="203"/>
      <c r="SKO836" s="203"/>
      <c r="SKP836" s="203"/>
      <c r="SKQ836" s="203"/>
      <c r="SKR836" s="203"/>
      <c r="SKS836" s="203"/>
      <c r="SKT836" s="203"/>
      <c r="SKU836" s="203"/>
      <c r="SKV836" s="203"/>
      <c r="SKW836" s="203"/>
      <c r="SKX836" s="203"/>
      <c r="SKY836" s="203"/>
      <c r="SKZ836" s="203"/>
      <c r="SLA836" s="203"/>
      <c r="SLB836" s="203"/>
      <c r="SLC836" s="203"/>
      <c r="SLD836" s="203"/>
      <c r="SLE836" s="203"/>
      <c r="SLF836" s="203"/>
      <c r="SLG836" s="203"/>
      <c r="SLH836" s="203"/>
      <c r="SLI836" s="203"/>
      <c r="SLJ836" s="203"/>
      <c r="SLK836" s="203"/>
      <c r="SLL836" s="203"/>
      <c r="SLM836" s="203"/>
      <c r="SLN836" s="203"/>
      <c r="SLO836" s="203"/>
      <c r="SLP836" s="203"/>
      <c r="SLQ836" s="203"/>
      <c r="SLR836" s="203"/>
      <c r="SLS836" s="203"/>
      <c r="SLT836" s="203"/>
      <c r="SLU836" s="203"/>
      <c r="SLV836" s="203"/>
      <c r="SLW836" s="203"/>
      <c r="SLX836" s="203"/>
      <c r="SLY836" s="203"/>
      <c r="SLZ836" s="203"/>
      <c r="SMA836" s="203"/>
      <c r="SMB836" s="203"/>
      <c r="SMC836" s="203"/>
      <c r="SMD836" s="203"/>
      <c r="SME836" s="203"/>
      <c r="SMF836" s="203"/>
      <c r="SMG836" s="203"/>
      <c r="SMH836" s="203"/>
      <c r="SMI836" s="203"/>
      <c r="SMJ836" s="203"/>
      <c r="SMK836" s="203"/>
      <c r="SML836" s="203"/>
      <c r="SMM836" s="203"/>
      <c r="SMN836" s="203"/>
      <c r="SMO836" s="203"/>
      <c r="SMP836" s="203"/>
      <c r="SMQ836" s="203"/>
      <c r="SMR836" s="203"/>
      <c r="SMS836" s="203"/>
      <c r="SMT836" s="203"/>
      <c r="SMU836" s="203"/>
      <c r="SMV836" s="203"/>
      <c r="SMW836" s="203"/>
      <c r="SMX836" s="203"/>
      <c r="SMY836" s="203"/>
      <c r="SMZ836" s="203"/>
      <c r="SNA836" s="203"/>
      <c r="SNB836" s="203"/>
      <c r="SNC836" s="203"/>
      <c r="SND836" s="203"/>
      <c r="SNE836" s="203"/>
      <c r="SNF836" s="203"/>
      <c r="SNG836" s="203"/>
      <c r="SNH836" s="203"/>
      <c r="SNI836" s="203"/>
      <c r="SNJ836" s="203"/>
      <c r="SNK836" s="203"/>
      <c r="SNL836" s="203"/>
      <c r="SNM836" s="203"/>
      <c r="SNN836" s="203"/>
      <c r="SNO836" s="203"/>
      <c r="SNP836" s="203"/>
      <c r="SNQ836" s="203"/>
      <c r="SNR836" s="203"/>
      <c r="SNS836" s="203"/>
      <c r="SNT836" s="203"/>
      <c r="SNU836" s="203"/>
      <c r="SNV836" s="203"/>
      <c r="SNW836" s="203"/>
      <c r="SNX836" s="203"/>
      <c r="SNY836" s="203"/>
      <c r="SNZ836" s="203"/>
      <c r="SOA836" s="203"/>
      <c r="SOB836" s="203"/>
      <c r="SOC836" s="203"/>
      <c r="SOD836" s="203"/>
      <c r="SOE836" s="203"/>
      <c r="SOF836" s="203"/>
      <c r="SOG836" s="203"/>
      <c r="SOH836" s="203"/>
      <c r="SOI836" s="203"/>
      <c r="SOJ836" s="203"/>
      <c r="SOK836" s="203"/>
      <c r="SOL836" s="203"/>
      <c r="SOM836" s="203"/>
      <c r="SON836" s="203"/>
      <c r="SOO836" s="203"/>
      <c r="SOP836" s="203"/>
      <c r="SOQ836" s="203"/>
      <c r="SOR836" s="203"/>
      <c r="SOS836" s="203"/>
      <c r="SOT836" s="203"/>
      <c r="SOU836" s="203"/>
      <c r="SOV836" s="203"/>
      <c r="SOW836" s="203"/>
      <c r="SOX836" s="203"/>
      <c r="SOY836" s="203"/>
      <c r="SOZ836" s="203"/>
      <c r="SPA836" s="203"/>
      <c r="SPB836" s="203"/>
      <c r="SPC836" s="203"/>
      <c r="SPD836" s="203"/>
      <c r="SPE836" s="203"/>
      <c r="SPF836" s="203"/>
      <c r="SPG836" s="203"/>
      <c r="SPH836" s="203"/>
      <c r="SPI836" s="203"/>
      <c r="SPJ836" s="203"/>
      <c r="SPK836" s="203"/>
      <c r="SPL836" s="203"/>
      <c r="SPM836" s="203"/>
      <c r="SPN836" s="203"/>
      <c r="SPO836" s="203"/>
      <c r="SPP836" s="203"/>
      <c r="SPQ836" s="203"/>
      <c r="SPR836" s="203"/>
      <c r="SPS836" s="203"/>
      <c r="SPT836" s="203"/>
      <c r="SPU836" s="203"/>
      <c r="SPV836" s="203"/>
      <c r="SPW836" s="203"/>
      <c r="SPX836" s="203"/>
      <c r="SPY836" s="203"/>
      <c r="SPZ836" s="203"/>
      <c r="SQA836" s="203"/>
      <c r="SQB836" s="203"/>
      <c r="SQC836" s="203"/>
      <c r="SQD836" s="203"/>
      <c r="SQE836" s="203"/>
      <c r="SQF836" s="203"/>
      <c r="SQG836" s="203"/>
      <c r="SQH836" s="203"/>
      <c r="SQI836" s="203"/>
      <c r="SQJ836" s="203"/>
      <c r="SQK836" s="203"/>
      <c r="SQL836" s="203"/>
      <c r="SQM836" s="203"/>
      <c r="SQN836" s="203"/>
      <c r="SQO836" s="203"/>
      <c r="SQP836" s="203"/>
      <c r="SQQ836" s="203"/>
      <c r="SQR836" s="203"/>
      <c r="SQS836" s="203"/>
      <c r="SQT836" s="203"/>
      <c r="SQU836" s="203"/>
      <c r="SQV836" s="203"/>
      <c r="SQW836" s="203"/>
      <c r="SQX836" s="203"/>
      <c r="SQY836" s="203"/>
      <c r="SQZ836" s="203"/>
      <c r="SRA836" s="203"/>
      <c r="SRB836" s="203"/>
      <c r="SRC836" s="203"/>
      <c r="SRD836" s="203"/>
      <c r="SRE836" s="203"/>
      <c r="SRF836" s="203"/>
      <c r="SRG836" s="203"/>
      <c r="SRH836" s="203"/>
      <c r="SRI836" s="203"/>
      <c r="SRJ836" s="203"/>
      <c r="SRK836" s="203"/>
      <c r="SRL836" s="203"/>
      <c r="SRM836" s="203"/>
      <c r="SRN836" s="203"/>
      <c r="SRO836" s="203"/>
      <c r="SRP836" s="203"/>
      <c r="SRQ836" s="203"/>
      <c r="SRR836" s="203"/>
      <c r="SRS836" s="203"/>
      <c r="SRT836" s="203"/>
      <c r="SRU836" s="203"/>
      <c r="SRV836" s="203"/>
      <c r="SRW836" s="203"/>
      <c r="SRX836" s="203"/>
      <c r="SRY836" s="203"/>
      <c r="SRZ836" s="203"/>
      <c r="SSA836" s="203"/>
      <c r="SSB836" s="203"/>
      <c r="SSC836" s="203"/>
      <c r="SSD836" s="203"/>
      <c r="SSE836" s="203"/>
      <c r="SSF836" s="203"/>
      <c r="SSG836" s="203"/>
      <c r="SSH836" s="203"/>
      <c r="SSI836" s="203"/>
      <c r="SSJ836" s="203"/>
      <c r="SSK836" s="203"/>
      <c r="SSL836" s="203"/>
      <c r="SSM836" s="203"/>
      <c r="SSN836" s="203"/>
      <c r="SSO836" s="203"/>
      <c r="SSP836" s="203"/>
      <c r="SSQ836" s="203"/>
      <c r="SSR836" s="203"/>
      <c r="SSS836" s="203"/>
      <c r="SST836" s="203"/>
      <c r="SSU836" s="203"/>
      <c r="SSV836" s="203"/>
      <c r="SSW836" s="203"/>
      <c r="SSX836" s="203"/>
      <c r="SSY836" s="203"/>
      <c r="SSZ836" s="203"/>
      <c r="STA836" s="203"/>
      <c r="STB836" s="203"/>
      <c r="STC836" s="203"/>
      <c r="STD836" s="203"/>
      <c r="STE836" s="203"/>
      <c r="STF836" s="203"/>
      <c r="STG836" s="203"/>
      <c r="STH836" s="203"/>
      <c r="STI836" s="203"/>
      <c r="STJ836" s="203"/>
      <c r="STK836" s="203"/>
      <c r="STL836" s="203"/>
      <c r="STM836" s="203"/>
      <c r="STN836" s="203"/>
      <c r="STO836" s="203"/>
      <c r="STP836" s="203"/>
      <c r="STQ836" s="203"/>
      <c r="STR836" s="203"/>
      <c r="STS836" s="203"/>
      <c r="STT836" s="203"/>
      <c r="STU836" s="203"/>
      <c r="STV836" s="203"/>
      <c r="STW836" s="203"/>
      <c r="STX836" s="203"/>
      <c r="STY836" s="203"/>
      <c r="STZ836" s="203"/>
      <c r="SUA836" s="203"/>
      <c r="SUB836" s="203"/>
      <c r="SUC836" s="203"/>
      <c r="SUD836" s="203"/>
      <c r="SUE836" s="203"/>
      <c r="SUF836" s="203"/>
      <c r="SUG836" s="203"/>
      <c r="SUH836" s="203"/>
      <c r="SUI836" s="203"/>
      <c r="SUJ836" s="203"/>
      <c r="SUK836" s="203"/>
      <c r="SUL836" s="203"/>
      <c r="SUM836" s="203"/>
      <c r="SUN836" s="203"/>
      <c r="SUO836" s="203"/>
      <c r="SUP836" s="203"/>
      <c r="SUQ836" s="203"/>
      <c r="SUR836" s="203"/>
      <c r="SUS836" s="203"/>
      <c r="SUT836" s="203"/>
      <c r="SUU836" s="203"/>
      <c r="SUV836" s="203"/>
      <c r="SUW836" s="203"/>
      <c r="SUX836" s="203"/>
      <c r="SUY836" s="203"/>
      <c r="SUZ836" s="203"/>
      <c r="SVA836" s="203"/>
      <c r="SVB836" s="203"/>
      <c r="SVC836" s="203"/>
      <c r="SVD836" s="203"/>
      <c r="SVE836" s="203"/>
      <c r="SVF836" s="203"/>
      <c r="SVG836" s="203"/>
      <c r="SVH836" s="203"/>
      <c r="SVI836" s="203"/>
      <c r="SVJ836" s="203"/>
      <c r="SVK836" s="203"/>
      <c r="SVL836" s="203"/>
      <c r="SVM836" s="203"/>
      <c r="SVN836" s="203"/>
      <c r="SVO836" s="203"/>
      <c r="SVP836" s="203"/>
      <c r="SVQ836" s="203"/>
      <c r="SVR836" s="203"/>
      <c r="SVS836" s="203"/>
      <c r="SVT836" s="203"/>
      <c r="SVU836" s="203"/>
      <c r="SVV836" s="203"/>
      <c r="SVW836" s="203"/>
      <c r="SVX836" s="203"/>
      <c r="SVY836" s="203"/>
      <c r="SVZ836" s="203"/>
      <c r="SWA836" s="203"/>
      <c r="SWB836" s="203"/>
      <c r="SWC836" s="203"/>
      <c r="SWD836" s="203"/>
      <c r="SWE836" s="203"/>
      <c r="SWF836" s="203"/>
      <c r="SWG836" s="203"/>
      <c r="SWH836" s="203"/>
      <c r="SWI836" s="203"/>
      <c r="SWJ836" s="203"/>
      <c r="SWK836" s="203"/>
      <c r="SWL836" s="203"/>
      <c r="SWM836" s="203"/>
      <c r="SWN836" s="203"/>
      <c r="SWO836" s="203"/>
      <c r="SWP836" s="203"/>
      <c r="SWQ836" s="203"/>
      <c r="SWR836" s="203"/>
      <c r="SWS836" s="203"/>
      <c r="SWT836" s="203"/>
      <c r="SWU836" s="203"/>
      <c r="SWV836" s="203"/>
      <c r="SWW836" s="203"/>
      <c r="SWX836" s="203"/>
      <c r="SWY836" s="203"/>
      <c r="SWZ836" s="203"/>
      <c r="SXA836" s="203"/>
      <c r="SXB836" s="203"/>
      <c r="SXC836" s="203"/>
      <c r="SXD836" s="203"/>
      <c r="SXE836" s="203"/>
      <c r="SXF836" s="203"/>
      <c r="SXG836" s="203"/>
      <c r="SXH836" s="203"/>
      <c r="SXI836" s="203"/>
      <c r="SXJ836" s="203"/>
      <c r="SXK836" s="203"/>
      <c r="SXL836" s="203"/>
      <c r="SXM836" s="203"/>
      <c r="SXN836" s="203"/>
      <c r="SXO836" s="203"/>
      <c r="SXP836" s="203"/>
      <c r="SXQ836" s="203"/>
      <c r="SXR836" s="203"/>
      <c r="SXS836" s="203"/>
      <c r="SXT836" s="203"/>
      <c r="SXU836" s="203"/>
      <c r="SXV836" s="203"/>
      <c r="SXW836" s="203"/>
      <c r="SXX836" s="203"/>
      <c r="SXY836" s="203"/>
      <c r="SXZ836" s="203"/>
      <c r="SYA836" s="203"/>
      <c r="SYB836" s="203"/>
      <c r="SYC836" s="203"/>
      <c r="SYD836" s="203"/>
      <c r="SYE836" s="203"/>
      <c r="SYF836" s="203"/>
      <c r="SYG836" s="203"/>
      <c r="SYH836" s="203"/>
      <c r="SYI836" s="203"/>
      <c r="SYJ836" s="203"/>
      <c r="SYK836" s="203"/>
      <c r="SYL836" s="203"/>
      <c r="SYM836" s="203"/>
      <c r="SYN836" s="203"/>
      <c r="SYO836" s="203"/>
      <c r="SYP836" s="203"/>
      <c r="SYQ836" s="203"/>
      <c r="SYR836" s="203"/>
      <c r="SYS836" s="203"/>
      <c r="SYT836" s="203"/>
      <c r="SYU836" s="203"/>
      <c r="SYV836" s="203"/>
      <c r="SYW836" s="203"/>
      <c r="SYX836" s="203"/>
      <c r="SYY836" s="203"/>
      <c r="SYZ836" s="203"/>
      <c r="SZA836" s="203"/>
      <c r="SZB836" s="203"/>
      <c r="SZC836" s="203"/>
      <c r="SZD836" s="203"/>
      <c r="SZE836" s="203"/>
      <c r="SZF836" s="203"/>
      <c r="SZG836" s="203"/>
      <c r="SZH836" s="203"/>
      <c r="SZI836" s="203"/>
      <c r="SZJ836" s="203"/>
      <c r="SZK836" s="203"/>
      <c r="SZL836" s="203"/>
      <c r="SZM836" s="203"/>
      <c r="SZN836" s="203"/>
      <c r="SZO836" s="203"/>
      <c r="SZP836" s="203"/>
      <c r="SZQ836" s="203"/>
      <c r="SZR836" s="203"/>
      <c r="SZS836" s="203"/>
      <c r="SZT836" s="203"/>
      <c r="SZU836" s="203"/>
      <c r="SZV836" s="203"/>
      <c r="SZW836" s="203"/>
      <c r="SZX836" s="203"/>
      <c r="SZY836" s="203"/>
      <c r="SZZ836" s="203"/>
      <c r="TAA836" s="203"/>
      <c r="TAB836" s="203"/>
      <c r="TAC836" s="203"/>
      <c r="TAD836" s="203"/>
      <c r="TAE836" s="203"/>
      <c r="TAF836" s="203"/>
      <c r="TAG836" s="203"/>
      <c r="TAH836" s="203"/>
      <c r="TAI836" s="203"/>
      <c r="TAJ836" s="203"/>
      <c r="TAK836" s="203"/>
      <c r="TAL836" s="203"/>
      <c r="TAM836" s="203"/>
      <c r="TAN836" s="203"/>
      <c r="TAO836" s="203"/>
      <c r="TAP836" s="203"/>
      <c r="TAQ836" s="203"/>
      <c r="TAR836" s="203"/>
      <c r="TAS836" s="203"/>
      <c r="TAT836" s="203"/>
      <c r="TAU836" s="203"/>
      <c r="TAV836" s="203"/>
      <c r="TAW836" s="203"/>
      <c r="TAX836" s="203"/>
      <c r="TAY836" s="203"/>
      <c r="TAZ836" s="203"/>
      <c r="TBA836" s="203"/>
      <c r="TBB836" s="203"/>
      <c r="TBC836" s="203"/>
      <c r="TBD836" s="203"/>
      <c r="TBE836" s="203"/>
      <c r="TBF836" s="203"/>
      <c r="TBG836" s="203"/>
      <c r="TBH836" s="203"/>
      <c r="TBI836" s="203"/>
      <c r="TBJ836" s="203"/>
      <c r="TBK836" s="203"/>
      <c r="TBL836" s="203"/>
      <c r="TBM836" s="203"/>
      <c r="TBN836" s="203"/>
      <c r="TBO836" s="203"/>
      <c r="TBP836" s="203"/>
      <c r="TBQ836" s="203"/>
      <c r="TBR836" s="203"/>
      <c r="TBS836" s="203"/>
      <c r="TBT836" s="203"/>
      <c r="TBU836" s="203"/>
      <c r="TBV836" s="203"/>
      <c r="TBW836" s="203"/>
      <c r="TBX836" s="203"/>
      <c r="TBY836" s="203"/>
      <c r="TBZ836" s="203"/>
      <c r="TCA836" s="203"/>
      <c r="TCB836" s="203"/>
      <c r="TCC836" s="203"/>
      <c r="TCD836" s="203"/>
      <c r="TCE836" s="203"/>
      <c r="TCF836" s="203"/>
      <c r="TCG836" s="203"/>
      <c r="TCH836" s="203"/>
      <c r="TCI836" s="203"/>
      <c r="TCJ836" s="203"/>
      <c r="TCK836" s="203"/>
      <c r="TCL836" s="203"/>
      <c r="TCM836" s="203"/>
      <c r="TCN836" s="203"/>
      <c r="TCO836" s="203"/>
      <c r="TCP836" s="203"/>
      <c r="TCQ836" s="203"/>
      <c r="TCR836" s="203"/>
      <c r="TCS836" s="203"/>
      <c r="TCT836" s="203"/>
      <c r="TCU836" s="203"/>
      <c r="TCV836" s="203"/>
      <c r="TCW836" s="203"/>
      <c r="TCX836" s="203"/>
      <c r="TCY836" s="203"/>
      <c r="TCZ836" s="203"/>
      <c r="TDA836" s="203"/>
      <c r="TDB836" s="203"/>
      <c r="TDC836" s="203"/>
      <c r="TDD836" s="203"/>
      <c r="TDE836" s="203"/>
      <c r="TDF836" s="203"/>
      <c r="TDG836" s="203"/>
      <c r="TDH836" s="203"/>
      <c r="TDI836" s="203"/>
      <c r="TDJ836" s="203"/>
      <c r="TDK836" s="203"/>
      <c r="TDL836" s="203"/>
      <c r="TDM836" s="203"/>
      <c r="TDN836" s="203"/>
      <c r="TDO836" s="203"/>
      <c r="TDP836" s="203"/>
      <c r="TDQ836" s="203"/>
      <c r="TDR836" s="203"/>
      <c r="TDS836" s="203"/>
      <c r="TDT836" s="203"/>
      <c r="TDU836" s="203"/>
      <c r="TDV836" s="203"/>
      <c r="TDW836" s="203"/>
      <c r="TDX836" s="203"/>
      <c r="TDY836" s="203"/>
      <c r="TDZ836" s="203"/>
      <c r="TEA836" s="203"/>
      <c r="TEB836" s="203"/>
      <c r="TEC836" s="203"/>
      <c r="TED836" s="203"/>
      <c r="TEE836" s="203"/>
      <c r="TEF836" s="203"/>
      <c r="TEG836" s="203"/>
      <c r="TEH836" s="203"/>
      <c r="TEI836" s="203"/>
      <c r="TEJ836" s="203"/>
      <c r="TEK836" s="203"/>
      <c r="TEL836" s="203"/>
      <c r="TEM836" s="203"/>
      <c r="TEN836" s="203"/>
      <c r="TEO836" s="203"/>
      <c r="TEP836" s="203"/>
      <c r="TEQ836" s="203"/>
      <c r="TER836" s="203"/>
      <c r="TES836" s="203"/>
      <c r="TET836" s="203"/>
      <c r="TEU836" s="203"/>
      <c r="TEV836" s="203"/>
      <c r="TEW836" s="203"/>
      <c r="TEX836" s="203"/>
      <c r="TEY836" s="203"/>
      <c r="TEZ836" s="203"/>
      <c r="TFA836" s="203"/>
      <c r="TFB836" s="203"/>
      <c r="TFC836" s="203"/>
      <c r="TFD836" s="203"/>
      <c r="TFE836" s="203"/>
      <c r="TFF836" s="203"/>
      <c r="TFG836" s="203"/>
      <c r="TFH836" s="203"/>
      <c r="TFI836" s="203"/>
      <c r="TFJ836" s="203"/>
      <c r="TFK836" s="203"/>
      <c r="TFL836" s="203"/>
      <c r="TFM836" s="203"/>
      <c r="TFN836" s="203"/>
      <c r="TFO836" s="203"/>
      <c r="TFP836" s="203"/>
      <c r="TFQ836" s="203"/>
      <c r="TFR836" s="203"/>
      <c r="TFS836" s="203"/>
      <c r="TFT836" s="203"/>
      <c r="TFU836" s="203"/>
      <c r="TFV836" s="203"/>
      <c r="TFW836" s="203"/>
      <c r="TFX836" s="203"/>
      <c r="TFY836" s="203"/>
      <c r="TFZ836" s="203"/>
      <c r="TGA836" s="203"/>
      <c r="TGB836" s="203"/>
      <c r="TGC836" s="203"/>
      <c r="TGD836" s="203"/>
      <c r="TGE836" s="203"/>
      <c r="TGF836" s="203"/>
      <c r="TGG836" s="203"/>
      <c r="TGH836" s="203"/>
      <c r="TGI836" s="203"/>
      <c r="TGJ836" s="203"/>
      <c r="TGK836" s="203"/>
      <c r="TGL836" s="203"/>
      <c r="TGM836" s="203"/>
      <c r="TGN836" s="203"/>
      <c r="TGO836" s="203"/>
      <c r="TGP836" s="203"/>
      <c r="TGQ836" s="203"/>
      <c r="TGR836" s="203"/>
      <c r="TGS836" s="203"/>
      <c r="TGT836" s="203"/>
      <c r="TGU836" s="203"/>
      <c r="TGV836" s="203"/>
      <c r="TGW836" s="203"/>
      <c r="TGX836" s="203"/>
      <c r="TGY836" s="203"/>
      <c r="TGZ836" s="203"/>
      <c r="THA836" s="203"/>
      <c r="THB836" s="203"/>
      <c r="THC836" s="203"/>
      <c r="THD836" s="203"/>
      <c r="THE836" s="203"/>
      <c r="THF836" s="203"/>
      <c r="THG836" s="203"/>
      <c r="THH836" s="203"/>
      <c r="THI836" s="203"/>
      <c r="THJ836" s="203"/>
      <c r="THK836" s="203"/>
      <c r="THL836" s="203"/>
      <c r="THM836" s="203"/>
      <c r="THN836" s="203"/>
      <c r="THO836" s="203"/>
      <c r="THP836" s="203"/>
      <c r="THQ836" s="203"/>
      <c r="THR836" s="203"/>
      <c r="THS836" s="203"/>
      <c r="THT836" s="203"/>
      <c r="THU836" s="203"/>
      <c r="THV836" s="203"/>
      <c r="THW836" s="203"/>
      <c r="THX836" s="203"/>
      <c r="THY836" s="203"/>
      <c r="THZ836" s="203"/>
      <c r="TIA836" s="203"/>
      <c r="TIB836" s="203"/>
      <c r="TIC836" s="203"/>
      <c r="TID836" s="203"/>
      <c r="TIE836" s="203"/>
      <c r="TIF836" s="203"/>
      <c r="TIG836" s="203"/>
      <c r="TIH836" s="203"/>
      <c r="TII836" s="203"/>
      <c r="TIJ836" s="203"/>
      <c r="TIK836" s="203"/>
      <c r="TIL836" s="203"/>
      <c r="TIM836" s="203"/>
      <c r="TIN836" s="203"/>
      <c r="TIO836" s="203"/>
      <c r="TIP836" s="203"/>
      <c r="TIQ836" s="203"/>
      <c r="TIR836" s="203"/>
      <c r="TIS836" s="203"/>
      <c r="TIT836" s="203"/>
      <c r="TIU836" s="203"/>
      <c r="TIV836" s="203"/>
      <c r="TIW836" s="203"/>
      <c r="TIX836" s="203"/>
      <c r="TIY836" s="203"/>
      <c r="TIZ836" s="203"/>
      <c r="TJA836" s="203"/>
      <c r="TJB836" s="203"/>
      <c r="TJC836" s="203"/>
      <c r="TJD836" s="203"/>
      <c r="TJE836" s="203"/>
      <c r="TJF836" s="203"/>
      <c r="TJG836" s="203"/>
      <c r="TJH836" s="203"/>
      <c r="TJI836" s="203"/>
      <c r="TJJ836" s="203"/>
      <c r="TJK836" s="203"/>
      <c r="TJL836" s="203"/>
      <c r="TJM836" s="203"/>
      <c r="TJN836" s="203"/>
      <c r="TJO836" s="203"/>
      <c r="TJP836" s="203"/>
      <c r="TJQ836" s="203"/>
      <c r="TJR836" s="203"/>
      <c r="TJS836" s="203"/>
      <c r="TJT836" s="203"/>
      <c r="TJU836" s="203"/>
      <c r="TJV836" s="203"/>
      <c r="TJW836" s="203"/>
      <c r="TJX836" s="203"/>
      <c r="TJY836" s="203"/>
      <c r="TJZ836" s="203"/>
      <c r="TKA836" s="203"/>
      <c r="TKB836" s="203"/>
      <c r="TKC836" s="203"/>
      <c r="TKD836" s="203"/>
      <c r="TKE836" s="203"/>
      <c r="TKF836" s="203"/>
      <c r="TKG836" s="203"/>
      <c r="TKH836" s="203"/>
      <c r="TKI836" s="203"/>
      <c r="TKJ836" s="203"/>
      <c r="TKK836" s="203"/>
      <c r="TKL836" s="203"/>
      <c r="TKM836" s="203"/>
      <c r="TKN836" s="203"/>
      <c r="TKO836" s="203"/>
      <c r="TKP836" s="203"/>
      <c r="TKQ836" s="203"/>
      <c r="TKR836" s="203"/>
      <c r="TKS836" s="203"/>
      <c r="TKT836" s="203"/>
      <c r="TKU836" s="203"/>
      <c r="TKV836" s="203"/>
      <c r="TKW836" s="203"/>
      <c r="TKX836" s="203"/>
      <c r="TKY836" s="203"/>
      <c r="TKZ836" s="203"/>
      <c r="TLA836" s="203"/>
      <c r="TLB836" s="203"/>
      <c r="TLC836" s="203"/>
      <c r="TLD836" s="203"/>
      <c r="TLE836" s="203"/>
      <c r="TLF836" s="203"/>
      <c r="TLG836" s="203"/>
      <c r="TLH836" s="203"/>
      <c r="TLI836" s="203"/>
      <c r="TLJ836" s="203"/>
      <c r="TLK836" s="203"/>
      <c r="TLL836" s="203"/>
      <c r="TLM836" s="203"/>
      <c r="TLN836" s="203"/>
      <c r="TLO836" s="203"/>
      <c r="TLP836" s="203"/>
      <c r="TLQ836" s="203"/>
      <c r="TLR836" s="203"/>
      <c r="TLS836" s="203"/>
      <c r="TLT836" s="203"/>
      <c r="TLU836" s="203"/>
      <c r="TLV836" s="203"/>
      <c r="TLW836" s="203"/>
      <c r="TLX836" s="203"/>
      <c r="TLY836" s="203"/>
      <c r="TLZ836" s="203"/>
      <c r="TMA836" s="203"/>
      <c r="TMB836" s="203"/>
      <c r="TMC836" s="203"/>
      <c r="TMD836" s="203"/>
      <c r="TME836" s="203"/>
      <c r="TMF836" s="203"/>
      <c r="TMG836" s="203"/>
      <c r="TMH836" s="203"/>
      <c r="TMI836" s="203"/>
      <c r="TMJ836" s="203"/>
      <c r="TMK836" s="203"/>
      <c r="TML836" s="203"/>
      <c r="TMM836" s="203"/>
      <c r="TMN836" s="203"/>
      <c r="TMO836" s="203"/>
      <c r="TMP836" s="203"/>
      <c r="TMQ836" s="203"/>
      <c r="TMR836" s="203"/>
      <c r="TMS836" s="203"/>
      <c r="TMT836" s="203"/>
      <c r="TMU836" s="203"/>
      <c r="TMV836" s="203"/>
      <c r="TMW836" s="203"/>
      <c r="TMX836" s="203"/>
      <c r="TMY836" s="203"/>
      <c r="TMZ836" s="203"/>
      <c r="TNA836" s="203"/>
      <c r="TNB836" s="203"/>
      <c r="TNC836" s="203"/>
      <c r="TND836" s="203"/>
      <c r="TNE836" s="203"/>
      <c r="TNF836" s="203"/>
      <c r="TNG836" s="203"/>
      <c r="TNH836" s="203"/>
      <c r="TNI836" s="203"/>
      <c r="TNJ836" s="203"/>
      <c r="TNK836" s="203"/>
      <c r="TNL836" s="203"/>
      <c r="TNM836" s="203"/>
      <c r="TNN836" s="203"/>
      <c r="TNO836" s="203"/>
      <c r="TNP836" s="203"/>
      <c r="TNQ836" s="203"/>
      <c r="TNR836" s="203"/>
      <c r="TNS836" s="203"/>
      <c r="TNT836" s="203"/>
      <c r="TNU836" s="203"/>
      <c r="TNV836" s="203"/>
      <c r="TNW836" s="203"/>
      <c r="TNX836" s="203"/>
      <c r="TNY836" s="203"/>
      <c r="TNZ836" s="203"/>
      <c r="TOA836" s="203"/>
      <c r="TOB836" s="203"/>
      <c r="TOC836" s="203"/>
      <c r="TOD836" s="203"/>
      <c r="TOE836" s="203"/>
      <c r="TOF836" s="203"/>
      <c r="TOG836" s="203"/>
      <c r="TOH836" s="203"/>
      <c r="TOI836" s="203"/>
      <c r="TOJ836" s="203"/>
      <c r="TOK836" s="203"/>
      <c r="TOL836" s="203"/>
      <c r="TOM836" s="203"/>
      <c r="TON836" s="203"/>
      <c r="TOO836" s="203"/>
      <c r="TOP836" s="203"/>
      <c r="TOQ836" s="203"/>
      <c r="TOR836" s="203"/>
      <c r="TOS836" s="203"/>
      <c r="TOT836" s="203"/>
      <c r="TOU836" s="203"/>
      <c r="TOV836" s="203"/>
      <c r="TOW836" s="203"/>
      <c r="TOX836" s="203"/>
      <c r="TOY836" s="203"/>
      <c r="TOZ836" s="203"/>
      <c r="TPA836" s="203"/>
      <c r="TPB836" s="203"/>
      <c r="TPC836" s="203"/>
      <c r="TPD836" s="203"/>
      <c r="TPE836" s="203"/>
      <c r="TPF836" s="203"/>
      <c r="TPG836" s="203"/>
      <c r="TPH836" s="203"/>
      <c r="TPI836" s="203"/>
      <c r="TPJ836" s="203"/>
      <c r="TPK836" s="203"/>
      <c r="TPL836" s="203"/>
      <c r="TPM836" s="203"/>
      <c r="TPN836" s="203"/>
      <c r="TPO836" s="203"/>
      <c r="TPP836" s="203"/>
      <c r="TPQ836" s="203"/>
      <c r="TPR836" s="203"/>
      <c r="TPS836" s="203"/>
      <c r="TPT836" s="203"/>
      <c r="TPU836" s="203"/>
      <c r="TPV836" s="203"/>
      <c r="TPW836" s="203"/>
      <c r="TPX836" s="203"/>
      <c r="TPY836" s="203"/>
      <c r="TPZ836" s="203"/>
      <c r="TQA836" s="203"/>
      <c r="TQB836" s="203"/>
      <c r="TQC836" s="203"/>
      <c r="TQD836" s="203"/>
      <c r="TQE836" s="203"/>
      <c r="TQF836" s="203"/>
      <c r="TQG836" s="203"/>
      <c r="TQH836" s="203"/>
      <c r="TQI836" s="203"/>
      <c r="TQJ836" s="203"/>
      <c r="TQK836" s="203"/>
      <c r="TQL836" s="203"/>
      <c r="TQM836" s="203"/>
      <c r="TQN836" s="203"/>
      <c r="TQO836" s="203"/>
      <c r="TQP836" s="203"/>
      <c r="TQQ836" s="203"/>
      <c r="TQR836" s="203"/>
      <c r="TQS836" s="203"/>
      <c r="TQT836" s="203"/>
      <c r="TQU836" s="203"/>
      <c r="TQV836" s="203"/>
      <c r="TQW836" s="203"/>
      <c r="TQX836" s="203"/>
      <c r="TQY836" s="203"/>
      <c r="TQZ836" s="203"/>
      <c r="TRA836" s="203"/>
      <c r="TRB836" s="203"/>
      <c r="TRC836" s="203"/>
      <c r="TRD836" s="203"/>
      <c r="TRE836" s="203"/>
      <c r="TRF836" s="203"/>
      <c r="TRG836" s="203"/>
      <c r="TRH836" s="203"/>
      <c r="TRI836" s="203"/>
      <c r="TRJ836" s="203"/>
      <c r="TRK836" s="203"/>
      <c r="TRL836" s="203"/>
      <c r="TRM836" s="203"/>
      <c r="TRN836" s="203"/>
      <c r="TRO836" s="203"/>
      <c r="TRP836" s="203"/>
      <c r="TRQ836" s="203"/>
      <c r="TRR836" s="203"/>
      <c r="TRS836" s="203"/>
      <c r="TRT836" s="203"/>
      <c r="TRU836" s="203"/>
      <c r="TRV836" s="203"/>
      <c r="TRW836" s="203"/>
      <c r="TRX836" s="203"/>
      <c r="TRY836" s="203"/>
      <c r="TRZ836" s="203"/>
      <c r="TSA836" s="203"/>
      <c r="TSB836" s="203"/>
      <c r="TSC836" s="203"/>
      <c r="TSD836" s="203"/>
      <c r="TSE836" s="203"/>
      <c r="TSF836" s="203"/>
      <c r="TSG836" s="203"/>
      <c r="TSH836" s="203"/>
      <c r="TSI836" s="203"/>
      <c r="TSJ836" s="203"/>
      <c r="TSK836" s="203"/>
      <c r="TSL836" s="203"/>
      <c r="TSM836" s="203"/>
      <c r="TSN836" s="203"/>
      <c r="TSO836" s="203"/>
      <c r="TSP836" s="203"/>
      <c r="TSQ836" s="203"/>
      <c r="TSR836" s="203"/>
      <c r="TSS836" s="203"/>
      <c r="TST836" s="203"/>
      <c r="TSU836" s="203"/>
      <c r="TSV836" s="203"/>
      <c r="TSW836" s="203"/>
      <c r="TSX836" s="203"/>
      <c r="TSY836" s="203"/>
      <c r="TSZ836" s="203"/>
      <c r="TTA836" s="203"/>
      <c r="TTB836" s="203"/>
      <c r="TTC836" s="203"/>
      <c r="TTD836" s="203"/>
      <c r="TTE836" s="203"/>
      <c r="TTF836" s="203"/>
      <c r="TTG836" s="203"/>
      <c r="TTH836" s="203"/>
      <c r="TTI836" s="203"/>
      <c r="TTJ836" s="203"/>
      <c r="TTK836" s="203"/>
      <c r="TTL836" s="203"/>
      <c r="TTM836" s="203"/>
      <c r="TTN836" s="203"/>
      <c r="TTO836" s="203"/>
      <c r="TTP836" s="203"/>
      <c r="TTQ836" s="203"/>
      <c r="TTR836" s="203"/>
      <c r="TTS836" s="203"/>
      <c r="TTT836" s="203"/>
      <c r="TTU836" s="203"/>
      <c r="TTV836" s="203"/>
      <c r="TTW836" s="203"/>
      <c r="TTX836" s="203"/>
      <c r="TTY836" s="203"/>
      <c r="TTZ836" s="203"/>
      <c r="TUA836" s="203"/>
      <c r="TUB836" s="203"/>
      <c r="TUC836" s="203"/>
      <c r="TUD836" s="203"/>
      <c r="TUE836" s="203"/>
      <c r="TUF836" s="203"/>
      <c r="TUG836" s="203"/>
      <c r="TUH836" s="203"/>
      <c r="TUI836" s="203"/>
      <c r="TUJ836" s="203"/>
      <c r="TUK836" s="203"/>
      <c r="TUL836" s="203"/>
      <c r="TUM836" s="203"/>
      <c r="TUN836" s="203"/>
      <c r="TUO836" s="203"/>
      <c r="TUP836" s="203"/>
      <c r="TUQ836" s="203"/>
      <c r="TUR836" s="203"/>
      <c r="TUS836" s="203"/>
      <c r="TUT836" s="203"/>
      <c r="TUU836" s="203"/>
      <c r="TUV836" s="203"/>
      <c r="TUW836" s="203"/>
      <c r="TUX836" s="203"/>
      <c r="TUY836" s="203"/>
      <c r="TUZ836" s="203"/>
      <c r="TVA836" s="203"/>
      <c r="TVB836" s="203"/>
      <c r="TVC836" s="203"/>
      <c r="TVD836" s="203"/>
      <c r="TVE836" s="203"/>
      <c r="TVF836" s="203"/>
      <c r="TVG836" s="203"/>
      <c r="TVH836" s="203"/>
      <c r="TVI836" s="203"/>
      <c r="TVJ836" s="203"/>
      <c r="TVK836" s="203"/>
      <c r="TVL836" s="203"/>
      <c r="TVM836" s="203"/>
      <c r="TVN836" s="203"/>
      <c r="TVO836" s="203"/>
      <c r="TVP836" s="203"/>
      <c r="TVQ836" s="203"/>
      <c r="TVR836" s="203"/>
      <c r="TVS836" s="203"/>
      <c r="TVT836" s="203"/>
      <c r="TVU836" s="203"/>
      <c r="TVV836" s="203"/>
      <c r="TVW836" s="203"/>
      <c r="TVX836" s="203"/>
      <c r="TVY836" s="203"/>
      <c r="TVZ836" s="203"/>
      <c r="TWA836" s="203"/>
      <c r="TWB836" s="203"/>
      <c r="TWC836" s="203"/>
      <c r="TWD836" s="203"/>
      <c r="TWE836" s="203"/>
      <c r="TWF836" s="203"/>
      <c r="TWG836" s="203"/>
      <c r="TWH836" s="203"/>
      <c r="TWI836" s="203"/>
      <c r="TWJ836" s="203"/>
      <c r="TWK836" s="203"/>
      <c r="TWL836" s="203"/>
      <c r="TWM836" s="203"/>
      <c r="TWN836" s="203"/>
      <c r="TWO836" s="203"/>
      <c r="TWP836" s="203"/>
      <c r="TWQ836" s="203"/>
      <c r="TWR836" s="203"/>
      <c r="TWS836" s="203"/>
      <c r="TWT836" s="203"/>
      <c r="TWU836" s="203"/>
      <c r="TWV836" s="203"/>
      <c r="TWW836" s="203"/>
      <c r="TWX836" s="203"/>
      <c r="TWY836" s="203"/>
      <c r="TWZ836" s="203"/>
      <c r="TXA836" s="203"/>
      <c r="TXB836" s="203"/>
      <c r="TXC836" s="203"/>
      <c r="TXD836" s="203"/>
      <c r="TXE836" s="203"/>
      <c r="TXF836" s="203"/>
      <c r="TXG836" s="203"/>
      <c r="TXH836" s="203"/>
      <c r="TXI836" s="203"/>
      <c r="TXJ836" s="203"/>
      <c r="TXK836" s="203"/>
      <c r="TXL836" s="203"/>
      <c r="TXM836" s="203"/>
      <c r="TXN836" s="203"/>
      <c r="TXO836" s="203"/>
      <c r="TXP836" s="203"/>
      <c r="TXQ836" s="203"/>
      <c r="TXR836" s="203"/>
      <c r="TXS836" s="203"/>
      <c r="TXT836" s="203"/>
      <c r="TXU836" s="203"/>
      <c r="TXV836" s="203"/>
      <c r="TXW836" s="203"/>
      <c r="TXX836" s="203"/>
      <c r="TXY836" s="203"/>
      <c r="TXZ836" s="203"/>
      <c r="TYA836" s="203"/>
      <c r="TYB836" s="203"/>
      <c r="TYC836" s="203"/>
      <c r="TYD836" s="203"/>
      <c r="TYE836" s="203"/>
      <c r="TYF836" s="203"/>
      <c r="TYG836" s="203"/>
      <c r="TYH836" s="203"/>
      <c r="TYI836" s="203"/>
      <c r="TYJ836" s="203"/>
      <c r="TYK836" s="203"/>
      <c r="TYL836" s="203"/>
      <c r="TYM836" s="203"/>
      <c r="TYN836" s="203"/>
      <c r="TYO836" s="203"/>
      <c r="TYP836" s="203"/>
      <c r="TYQ836" s="203"/>
      <c r="TYR836" s="203"/>
      <c r="TYS836" s="203"/>
      <c r="TYT836" s="203"/>
      <c r="TYU836" s="203"/>
      <c r="TYV836" s="203"/>
      <c r="TYW836" s="203"/>
      <c r="TYX836" s="203"/>
      <c r="TYY836" s="203"/>
      <c r="TYZ836" s="203"/>
      <c r="TZA836" s="203"/>
      <c r="TZB836" s="203"/>
      <c r="TZC836" s="203"/>
      <c r="TZD836" s="203"/>
      <c r="TZE836" s="203"/>
      <c r="TZF836" s="203"/>
      <c r="TZG836" s="203"/>
      <c r="TZH836" s="203"/>
      <c r="TZI836" s="203"/>
      <c r="TZJ836" s="203"/>
      <c r="TZK836" s="203"/>
      <c r="TZL836" s="203"/>
      <c r="TZM836" s="203"/>
      <c r="TZN836" s="203"/>
      <c r="TZO836" s="203"/>
      <c r="TZP836" s="203"/>
      <c r="TZQ836" s="203"/>
      <c r="TZR836" s="203"/>
      <c r="TZS836" s="203"/>
      <c r="TZT836" s="203"/>
      <c r="TZU836" s="203"/>
      <c r="TZV836" s="203"/>
      <c r="TZW836" s="203"/>
      <c r="TZX836" s="203"/>
      <c r="TZY836" s="203"/>
      <c r="TZZ836" s="203"/>
      <c r="UAA836" s="203"/>
      <c r="UAB836" s="203"/>
      <c r="UAC836" s="203"/>
      <c r="UAD836" s="203"/>
      <c r="UAE836" s="203"/>
      <c r="UAF836" s="203"/>
      <c r="UAG836" s="203"/>
      <c r="UAH836" s="203"/>
      <c r="UAI836" s="203"/>
      <c r="UAJ836" s="203"/>
      <c r="UAK836" s="203"/>
      <c r="UAL836" s="203"/>
      <c r="UAM836" s="203"/>
      <c r="UAN836" s="203"/>
      <c r="UAO836" s="203"/>
      <c r="UAP836" s="203"/>
      <c r="UAQ836" s="203"/>
      <c r="UAR836" s="203"/>
      <c r="UAS836" s="203"/>
      <c r="UAT836" s="203"/>
      <c r="UAU836" s="203"/>
      <c r="UAV836" s="203"/>
      <c r="UAW836" s="203"/>
      <c r="UAX836" s="203"/>
      <c r="UAY836" s="203"/>
      <c r="UAZ836" s="203"/>
      <c r="UBA836" s="203"/>
      <c r="UBB836" s="203"/>
      <c r="UBC836" s="203"/>
      <c r="UBD836" s="203"/>
      <c r="UBE836" s="203"/>
      <c r="UBF836" s="203"/>
      <c r="UBG836" s="203"/>
      <c r="UBH836" s="203"/>
      <c r="UBI836" s="203"/>
      <c r="UBJ836" s="203"/>
      <c r="UBK836" s="203"/>
      <c r="UBL836" s="203"/>
      <c r="UBM836" s="203"/>
      <c r="UBN836" s="203"/>
      <c r="UBO836" s="203"/>
      <c r="UBP836" s="203"/>
      <c r="UBQ836" s="203"/>
      <c r="UBR836" s="203"/>
      <c r="UBS836" s="203"/>
      <c r="UBT836" s="203"/>
      <c r="UBU836" s="203"/>
      <c r="UBV836" s="203"/>
      <c r="UBW836" s="203"/>
      <c r="UBX836" s="203"/>
      <c r="UBY836" s="203"/>
      <c r="UBZ836" s="203"/>
      <c r="UCA836" s="203"/>
      <c r="UCB836" s="203"/>
      <c r="UCC836" s="203"/>
      <c r="UCD836" s="203"/>
      <c r="UCE836" s="203"/>
      <c r="UCF836" s="203"/>
      <c r="UCG836" s="203"/>
      <c r="UCH836" s="203"/>
      <c r="UCI836" s="203"/>
      <c r="UCJ836" s="203"/>
      <c r="UCK836" s="203"/>
      <c r="UCL836" s="203"/>
      <c r="UCM836" s="203"/>
      <c r="UCN836" s="203"/>
      <c r="UCO836" s="203"/>
      <c r="UCP836" s="203"/>
      <c r="UCQ836" s="203"/>
      <c r="UCR836" s="203"/>
      <c r="UCS836" s="203"/>
      <c r="UCT836" s="203"/>
      <c r="UCU836" s="203"/>
      <c r="UCV836" s="203"/>
      <c r="UCW836" s="203"/>
      <c r="UCX836" s="203"/>
      <c r="UCY836" s="203"/>
      <c r="UCZ836" s="203"/>
      <c r="UDA836" s="203"/>
      <c r="UDB836" s="203"/>
      <c r="UDC836" s="203"/>
      <c r="UDD836" s="203"/>
      <c r="UDE836" s="203"/>
      <c r="UDF836" s="203"/>
      <c r="UDG836" s="203"/>
      <c r="UDH836" s="203"/>
      <c r="UDI836" s="203"/>
      <c r="UDJ836" s="203"/>
      <c r="UDK836" s="203"/>
      <c r="UDL836" s="203"/>
      <c r="UDM836" s="203"/>
      <c r="UDN836" s="203"/>
      <c r="UDO836" s="203"/>
      <c r="UDP836" s="203"/>
      <c r="UDQ836" s="203"/>
      <c r="UDR836" s="203"/>
      <c r="UDS836" s="203"/>
      <c r="UDT836" s="203"/>
      <c r="UDU836" s="203"/>
      <c r="UDV836" s="203"/>
      <c r="UDW836" s="203"/>
      <c r="UDX836" s="203"/>
      <c r="UDY836" s="203"/>
      <c r="UDZ836" s="203"/>
      <c r="UEA836" s="203"/>
      <c r="UEB836" s="203"/>
      <c r="UEC836" s="203"/>
      <c r="UED836" s="203"/>
      <c r="UEE836" s="203"/>
      <c r="UEF836" s="203"/>
      <c r="UEG836" s="203"/>
      <c r="UEH836" s="203"/>
      <c r="UEI836" s="203"/>
      <c r="UEJ836" s="203"/>
      <c r="UEK836" s="203"/>
      <c r="UEL836" s="203"/>
      <c r="UEM836" s="203"/>
      <c r="UEN836" s="203"/>
      <c r="UEO836" s="203"/>
      <c r="UEP836" s="203"/>
      <c r="UEQ836" s="203"/>
      <c r="UER836" s="203"/>
      <c r="UES836" s="203"/>
      <c r="UET836" s="203"/>
      <c r="UEU836" s="203"/>
      <c r="UEV836" s="203"/>
      <c r="UEW836" s="203"/>
      <c r="UEX836" s="203"/>
      <c r="UEY836" s="203"/>
      <c r="UEZ836" s="203"/>
      <c r="UFA836" s="203"/>
      <c r="UFB836" s="203"/>
      <c r="UFC836" s="203"/>
      <c r="UFD836" s="203"/>
      <c r="UFE836" s="203"/>
      <c r="UFF836" s="203"/>
      <c r="UFG836" s="203"/>
      <c r="UFH836" s="203"/>
      <c r="UFI836" s="203"/>
      <c r="UFJ836" s="203"/>
      <c r="UFK836" s="203"/>
      <c r="UFL836" s="203"/>
      <c r="UFM836" s="203"/>
      <c r="UFN836" s="203"/>
      <c r="UFO836" s="203"/>
      <c r="UFP836" s="203"/>
      <c r="UFQ836" s="203"/>
      <c r="UFR836" s="203"/>
      <c r="UFS836" s="203"/>
      <c r="UFT836" s="203"/>
      <c r="UFU836" s="203"/>
      <c r="UFV836" s="203"/>
      <c r="UFW836" s="203"/>
      <c r="UFX836" s="203"/>
      <c r="UFY836" s="203"/>
      <c r="UFZ836" s="203"/>
      <c r="UGA836" s="203"/>
      <c r="UGB836" s="203"/>
      <c r="UGC836" s="203"/>
      <c r="UGD836" s="203"/>
      <c r="UGE836" s="203"/>
      <c r="UGF836" s="203"/>
      <c r="UGG836" s="203"/>
      <c r="UGH836" s="203"/>
      <c r="UGI836" s="203"/>
      <c r="UGJ836" s="203"/>
      <c r="UGK836" s="203"/>
      <c r="UGL836" s="203"/>
      <c r="UGM836" s="203"/>
      <c r="UGN836" s="203"/>
      <c r="UGO836" s="203"/>
      <c r="UGP836" s="203"/>
      <c r="UGQ836" s="203"/>
      <c r="UGR836" s="203"/>
      <c r="UGS836" s="203"/>
      <c r="UGT836" s="203"/>
      <c r="UGU836" s="203"/>
      <c r="UGV836" s="203"/>
      <c r="UGW836" s="203"/>
      <c r="UGX836" s="203"/>
      <c r="UGY836" s="203"/>
      <c r="UGZ836" s="203"/>
      <c r="UHA836" s="203"/>
      <c r="UHB836" s="203"/>
      <c r="UHC836" s="203"/>
      <c r="UHD836" s="203"/>
      <c r="UHE836" s="203"/>
      <c r="UHF836" s="203"/>
      <c r="UHG836" s="203"/>
      <c r="UHH836" s="203"/>
      <c r="UHI836" s="203"/>
      <c r="UHJ836" s="203"/>
      <c r="UHK836" s="203"/>
      <c r="UHL836" s="203"/>
      <c r="UHM836" s="203"/>
      <c r="UHN836" s="203"/>
      <c r="UHO836" s="203"/>
      <c r="UHP836" s="203"/>
      <c r="UHQ836" s="203"/>
      <c r="UHR836" s="203"/>
      <c r="UHS836" s="203"/>
      <c r="UHT836" s="203"/>
      <c r="UHU836" s="203"/>
      <c r="UHV836" s="203"/>
      <c r="UHW836" s="203"/>
      <c r="UHX836" s="203"/>
      <c r="UHY836" s="203"/>
      <c r="UHZ836" s="203"/>
      <c r="UIA836" s="203"/>
      <c r="UIB836" s="203"/>
      <c r="UIC836" s="203"/>
      <c r="UID836" s="203"/>
      <c r="UIE836" s="203"/>
      <c r="UIF836" s="203"/>
      <c r="UIG836" s="203"/>
      <c r="UIH836" s="203"/>
      <c r="UII836" s="203"/>
      <c r="UIJ836" s="203"/>
      <c r="UIK836" s="203"/>
      <c r="UIL836" s="203"/>
      <c r="UIM836" s="203"/>
      <c r="UIN836" s="203"/>
      <c r="UIO836" s="203"/>
      <c r="UIP836" s="203"/>
      <c r="UIQ836" s="203"/>
      <c r="UIR836" s="203"/>
      <c r="UIS836" s="203"/>
      <c r="UIT836" s="203"/>
      <c r="UIU836" s="203"/>
      <c r="UIV836" s="203"/>
      <c r="UIW836" s="203"/>
      <c r="UIX836" s="203"/>
      <c r="UIY836" s="203"/>
      <c r="UIZ836" s="203"/>
      <c r="UJA836" s="203"/>
      <c r="UJB836" s="203"/>
      <c r="UJC836" s="203"/>
      <c r="UJD836" s="203"/>
      <c r="UJE836" s="203"/>
      <c r="UJF836" s="203"/>
      <c r="UJG836" s="203"/>
      <c r="UJH836" s="203"/>
      <c r="UJI836" s="203"/>
      <c r="UJJ836" s="203"/>
      <c r="UJK836" s="203"/>
      <c r="UJL836" s="203"/>
      <c r="UJM836" s="203"/>
      <c r="UJN836" s="203"/>
      <c r="UJO836" s="203"/>
      <c r="UJP836" s="203"/>
      <c r="UJQ836" s="203"/>
      <c r="UJR836" s="203"/>
      <c r="UJS836" s="203"/>
      <c r="UJT836" s="203"/>
      <c r="UJU836" s="203"/>
      <c r="UJV836" s="203"/>
      <c r="UJW836" s="203"/>
      <c r="UJX836" s="203"/>
      <c r="UJY836" s="203"/>
      <c r="UJZ836" s="203"/>
      <c r="UKA836" s="203"/>
      <c r="UKB836" s="203"/>
      <c r="UKC836" s="203"/>
      <c r="UKD836" s="203"/>
      <c r="UKE836" s="203"/>
      <c r="UKF836" s="203"/>
      <c r="UKG836" s="203"/>
      <c r="UKH836" s="203"/>
      <c r="UKI836" s="203"/>
      <c r="UKJ836" s="203"/>
      <c r="UKK836" s="203"/>
      <c r="UKL836" s="203"/>
      <c r="UKM836" s="203"/>
      <c r="UKN836" s="203"/>
      <c r="UKO836" s="203"/>
      <c r="UKP836" s="203"/>
      <c r="UKQ836" s="203"/>
      <c r="UKR836" s="203"/>
      <c r="UKS836" s="203"/>
      <c r="UKT836" s="203"/>
      <c r="UKU836" s="203"/>
      <c r="UKV836" s="203"/>
      <c r="UKW836" s="203"/>
      <c r="UKX836" s="203"/>
      <c r="UKY836" s="203"/>
      <c r="UKZ836" s="203"/>
      <c r="ULA836" s="203"/>
      <c r="ULB836" s="203"/>
      <c r="ULC836" s="203"/>
      <c r="ULD836" s="203"/>
      <c r="ULE836" s="203"/>
      <c r="ULF836" s="203"/>
      <c r="ULG836" s="203"/>
      <c r="ULH836" s="203"/>
      <c r="ULI836" s="203"/>
      <c r="ULJ836" s="203"/>
      <c r="ULK836" s="203"/>
      <c r="ULL836" s="203"/>
      <c r="ULM836" s="203"/>
      <c r="ULN836" s="203"/>
      <c r="ULO836" s="203"/>
      <c r="ULP836" s="203"/>
      <c r="ULQ836" s="203"/>
      <c r="ULR836" s="203"/>
      <c r="ULS836" s="203"/>
      <c r="ULT836" s="203"/>
      <c r="ULU836" s="203"/>
      <c r="ULV836" s="203"/>
      <c r="ULW836" s="203"/>
      <c r="ULX836" s="203"/>
      <c r="ULY836" s="203"/>
      <c r="ULZ836" s="203"/>
      <c r="UMA836" s="203"/>
      <c r="UMB836" s="203"/>
      <c r="UMC836" s="203"/>
      <c r="UMD836" s="203"/>
      <c r="UME836" s="203"/>
      <c r="UMF836" s="203"/>
      <c r="UMG836" s="203"/>
      <c r="UMH836" s="203"/>
      <c r="UMI836" s="203"/>
      <c r="UMJ836" s="203"/>
      <c r="UMK836" s="203"/>
      <c r="UML836" s="203"/>
      <c r="UMM836" s="203"/>
      <c r="UMN836" s="203"/>
      <c r="UMO836" s="203"/>
      <c r="UMP836" s="203"/>
      <c r="UMQ836" s="203"/>
      <c r="UMR836" s="203"/>
      <c r="UMS836" s="203"/>
      <c r="UMT836" s="203"/>
      <c r="UMU836" s="203"/>
      <c r="UMV836" s="203"/>
      <c r="UMW836" s="203"/>
      <c r="UMX836" s="203"/>
      <c r="UMY836" s="203"/>
      <c r="UMZ836" s="203"/>
      <c r="UNA836" s="203"/>
      <c r="UNB836" s="203"/>
      <c r="UNC836" s="203"/>
      <c r="UND836" s="203"/>
      <c r="UNE836" s="203"/>
      <c r="UNF836" s="203"/>
      <c r="UNG836" s="203"/>
      <c r="UNH836" s="203"/>
      <c r="UNI836" s="203"/>
      <c r="UNJ836" s="203"/>
      <c r="UNK836" s="203"/>
      <c r="UNL836" s="203"/>
      <c r="UNM836" s="203"/>
      <c r="UNN836" s="203"/>
      <c r="UNO836" s="203"/>
      <c r="UNP836" s="203"/>
      <c r="UNQ836" s="203"/>
      <c r="UNR836" s="203"/>
      <c r="UNS836" s="203"/>
      <c r="UNT836" s="203"/>
      <c r="UNU836" s="203"/>
      <c r="UNV836" s="203"/>
      <c r="UNW836" s="203"/>
      <c r="UNX836" s="203"/>
      <c r="UNY836" s="203"/>
      <c r="UNZ836" s="203"/>
      <c r="UOA836" s="203"/>
      <c r="UOB836" s="203"/>
      <c r="UOC836" s="203"/>
      <c r="UOD836" s="203"/>
      <c r="UOE836" s="203"/>
      <c r="UOF836" s="203"/>
      <c r="UOG836" s="203"/>
      <c r="UOH836" s="203"/>
      <c r="UOI836" s="203"/>
      <c r="UOJ836" s="203"/>
      <c r="UOK836" s="203"/>
      <c r="UOL836" s="203"/>
      <c r="UOM836" s="203"/>
      <c r="UON836" s="203"/>
      <c r="UOO836" s="203"/>
      <c r="UOP836" s="203"/>
      <c r="UOQ836" s="203"/>
      <c r="UOR836" s="203"/>
      <c r="UOS836" s="203"/>
      <c r="UOT836" s="203"/>
      <c r="UOU836" s="203"/>
      <c r="UOV836" s="203"/>
      <c r="UOW836" s="203"/>
      <c r="UOX836" s="203"/>
      <c r="UOY836" s="203"/>
      <c r="UOZ836" s="203"/>
      <c r="UPA836" s="203"/>
      <c r="UPB836" s="203"/>
      <c r="UPC836" s="203"/>
      <c r="UPD836" s="203"/>
      <c r="UPE836" s="203"/>
      <c r="UPF836" s="203"/>
      <c r="UPG836" s="203"/>
      <c r="UPH836" s="203"/>
      <c r="UPI836" s="203"/>
      <c r="UPJ836" s="203"/>
      <c r="UPK836" s="203"/>
      <c r="UPL836" s="203"/>
      <c r="UPM836" s="203"/>
      <c r="UPN836" s="203"/>
      <c r="UPO836" s="203"/>
      <c r="UPP836" s="203"/>
      <c r="UPQ836" s="203"/>
      <c r="UPR836" s="203"/>
      <c r="UPS836" s="203"/>
      <c r="UPT836" s="203"/>
      <c r="UPU836" s="203"/>
      <c r="UPV836" s="203"/>
      <c r="UPW836" s="203"/>
      <c r="UPX836" s="203"/>
      <c r="UPY836" s="203"/>
      <c r="UPZ836" s="203"/>
      <c r="UQA836" s="203"/>
      <c r="UQB836" s="203"/>
      <c r="UQC836" s="203"/>
      <c r="UQD836" s="203"/>
      <c r="UQE836" s="203"/>
      <c r="UQF836" s="203"/>
      <c r="UQG836" s="203"/>
      <c r="UQH836" s="203"/>
      <c r="UQI836" s="203"/>
      <c r="UQJ836" s="203"/>
      <c r="UQK836" s="203"/>
      <c r="UQL836" s="203"/>
      <c r="UQM836" s="203"/>
      <c r="UQN836" s="203"/>
      <c r="UQO836" s="203"/>
      <c r="UQP836" s="203"/>
      <c r="UQQ836" s="203"/>
      <c r="UQR836" s="203"/>
      <c r="UQS836" s="203"/>
      <c r="UQT836" s="203"/>
      <c r="UQU836" s="203"/>
      <c r="UQV836" s="203"/>
      <c r="UQW836" s="203"/>
      <c r="UQX836" s="203"/>
      <c r="UQY836" s="203"/>
      <c r="UQZ836" s="203"/>
      <c r="URA836" s="203"/>
      <c r="URB836" s="203"/>
      <c r="URC836" s="203"/>
      <c r="URD836" s="203"/>
      <c r="URE836" s="203"/>
      <c r="URF836" s="203"/>
      <c r="URG836" s="203"/>
      <c r="URH836" s="203"/>
      <c r="URI836" s="203"/>
      <c r="URJ836" s="203"/>
      <c r="URK836" s="203"/>
      <c r="URL836" s="203"/>
      <c r="URM836" s="203"/>
      <c r="URN836" s="203"/>
      <c r="URO836" s="203"/>
      <c r="URP836" s="203"/>
      <c r="URQ836" s="203"/>
      <c r="URR836" s="203"/>
      <c r="URS836" s="203"/>
      <c r="URT836" s="203"/>
      <c r="URU836" s="203"/>
      <c r="URV836" s="203"/>
      <c r="URW836" s="203"/>
      <c r="URX836" s="203"/>
      <c r="URY836" s="203"/>
      <c r="URZ836" s="203"/>
      <c r="USA836" s="203"/>
      <c r="USB836" s="203"/>
      <c r="USC836" s="203"/>
      <c r="USD836" s="203"/>
      <c r="USE836" s="203"/>
      <c r="USF836" s="203"/>
      <c r="USG836" s="203"/>
      <c r="USH836" s="203"/>
      <c r="USI836" s="203"/>
      <c r="USJ836" s="203"/>
      <c r="USK836" s="203"/>
      <c r="USL836" s="203"/>
      <c r="USM836" s="203"/>
      <c r="USN836" s="203"/>
      <c r="USO836" s="203"/>
      <c r="USP836" s="203"/>
      <c r="USQ836" s="203"/>
      <c r="USR836" s="203"/>
      <c r="USS836" s="203"/>
      <c r="UST836" s="203"/>
      <c r="USU836" s="203"/>
      <c r="USV836" s="203"/>
      <c r="USW836" s="203"/>
      <c r="USX836" s="203"/>
      <c r="USY836" s="203"/>
      <c r="USZ836" s="203"/>
      <c r="UTA836" s="203"/>
      <c r="UTB836" s="203"/>
      <c r="UTC836" s="203"/>
      <c r="UTD836" s="203"/>
      <c r="UTE836" s="203"/>
      <c r="UTF836" s="203"/>
      <c r="UTG836" s="203"/>
      <c r="UTH836" s="203"/>
      <c r="UTI836" s="203"/>
      <c r="UTJ836" s="203"/>
      <c r="UTK836" s="203"/>
      <c r="UTL836" s="203"/>
      <c r="UTM836" s="203"/>
      <c r="UTN836" s="203"/>
      <c r="UTO836" s="203"/>
      <c r="UTP836" s="203"/>
      <c r="UTQ836" s="203"/>
      <c r="UTR836" s="203"/>
      <c r="UTS836" s="203"/>
      <c r="UTT836" s="203"/>
      <c r="UTU836" s="203"/>
      <c r="UTV836" s="203"/>
      <c r="UTW836" s="203"/>
      <c r="UTX836" s="203"/>
      <c r="UTY836" s="203"/>
      <c r="UTZ836" s="203"/>
      <c r="UUA836" s="203"/>
      <c r="UUB836" s="203"/>
      <c r="UUC836" s="203"/>
      <c r="UUD836" s="203"/>
      <c r="UUE836" s="203"/>
      <c r="UUF836" s="203"/>
      <c r="UUG836" s="203"/>
      <c r="UUH836" s="203"/>
      <c r="UUI836" s="203"/>
      <c r="UUJ836" s="203"/>
      <c r="UUK836" s="203"/>
      <c r="UUL836" s="203"/>
      <c r="UUM836" s="203"/>
      <c r="UUN836" s="203"/>
      <c r="UUO836" s="203"/>
      <c r="UUP836" s="203"/>
      <c r="UUQ836" s="203"/>
      <c r="UUR836" s="203"/>
      <c r="UUS836" s="203"/>
      <c r="UUT836" s="203"/>
      <c r="UUU836" s="203"/>
      <c r="UUV836" s="203"/>
      <c r="UUW836" s="203"/>
      <c r="UUX836" s="203"/>
      <c r="UUY836" s="203"/>
      <c r="UUZ836" s="203"/>
      <c r="UVA836" s="203"/>
      <c r="UVB836" s="203"/>
      <c r="UVC836" s="203"/>
      <c r="UVD836" s="203"/>
      <c r="UVE836" s="203"/>
      <c r="UVF836" s="203"/>
      <c r="UVG836" s="203"/>
      <c r="UVH836" s="203"/>
      <c r="UVI836" s="203"/>
      <c r="UVJ836" s="203"/>
      <c r="UVK836" s="203"/>
      <c r="UVL836" s="203"/>
      <c r="UVM836" s="203"/>
      <c r="UVN836" s="203"/>
      <c r="UVO836" s="203"/>
      <c r="UVP836" s="203"/>
      <c r="UVQ836" s="203"/>
      <c r="UVR836" s="203"/>
      <c r="UVS836" s="203"/>
      <c r="UVT836" s="203"/>
      <c r="UVU836" s="203"/>
      <c r="UVV836" s="203"/>
      <c r="UVW836" s="203"/>
      <c r="UVX836" s="203"/>
      <c r="UVY836" s="203"/>
      <c r="UVZ836" s="203"/>
      <c r="UWA836" s="203"/>
      <c r="UWB836" s="203"/>
      <c r="UWC836" s="203"/>
      <c r="UWD836" s="203"/>
      <c r="UWE836" s="203"/>
      <c r="UWF836" s="203"/>
      <c r="UWG836" s="203"/>
      <c r="UWH836" s="203"/>
      <c r="UWI836" s="203"/>
      <c r="UWJ836" s="203"/>
      <c r="UWK836" s="203"/>
      <c r="UWL836" s="203"/>
      <c r="UWM836" s="203"/>
      <c r="UWN836" s="203"/>
      <c r="UWO836" s="203"/>
      <c r="UWP836" s="203"/>
      <c r="UWQ836" s="203"/>
      <c r="UWR836" s="203"/>
      <c r="UWS836" s="203"/>
      <c r="UWT836" s="203"/>
      <c r="UWU836" s="203"/>
      <c r="UWV836" s="203"/>
      <c r="UWW836" s="203"/>
      <c r="UWX836" s="203"/>
      <c r="UWY836" s="203"/>
      <c r="UWZ836" s="203"/>
      <c r="UXA836" s="203"/>
      <c r="UXB836" s="203"/>
      <c r="UXC836" s="203"/>
      <c r="UXD836" s="203"/>
      <c r="UXE836" s="203"/>
      <c r="UXF836" s="203"/>
      <c r="UXG836" s="203"/>
      <c r="UXH836" s="203"/>
      <c r="UXI836" s="203"/>
      <c r="UXJ836" s="203"/>
      <c r="UXK836" s="203"/>
      <c r="UXL836" s="203"/>
      <c r="UXM836" s="203"/>
      <c r="UXN836" s="203"/>
      <c r="UXO836" s="203"/>
      <c r="UXP836" s="203"/>
      <c r="UXQ836" s="203"/>
      <c r="UXR836" s="203"/>
      <c r="UXS836" s="203"/>
      <c r="UXT836" s="203"/>
      <c r="UXU836" s="203"/>
      <c r="UXV836" s="203"/>
      <c r="UXW836" s="203"/>
      <c r="UXX836" s="203"/>
      <c r="UXY836" s="203"/>
      <c r="UXZ836" s="203"/>
      <c r="UYA836" s="203"/>
      <c r="UYB836" s="203"/>
      <c r="UYC836" s="203"/>
      <c r="UYD836" s="203"/>
      <c r="UYE836" s="203"/>
      <c r="UYF836" s="203"/>
      <c r="UYG836" s="203"/>
      <c r="UYH836" s="203"/>
      <c r="UYI836" s="203"/>
      <c r="UYJ836" s="203"/>
      <c r="UYK836" s="203"/>
      <c r="UYL836" s="203"/>
      <c r="UYM836" s="203"/>
      <c r="UYN836" s="203"/>
      <c r="UYO836" s="203"/>
      <c r="UYP836" s="203"/>
      <c r="UYQ836" s="203"/>
      <c r="UYR836" s="203"/>
      <c r="UYS836" s="203"/>
      <c r="UYT836" s="203"/>
      <c r="UYU836" s="203"/>
      <c r="UYV836" s="203"/>
      <c r="UYW836" s="203"/>
      <c r="UYX836" s="203"/>
      <c r="UYY836" s="203"/>
      <c r="UYZ836" s="203"/>
      <c r="UZA836" s="203"/>
      <c r="UZB836" s="203"/>
      <c r="UZC836" s="203"/>
      <c r="UZD836" s="203"/>
      <c r="UZE836" s="203"/>
      <c r="UZF836" s="203"/>
      <c r="UZG836" s="203"/>
      <c r="UZH836" s="203"/>
      <c r="UZI836" s="203"/>
      <c r="UZJ836" s="203"/>
      <c r="UZK836" s="203"/>
      <c r="UZL836" s="203"/>
      <c r="UZM836" s="203"/>
      <c r="UZN836" s="203"/>
      <c r="UZO836" s="203"/>
      <c r="UZP836" s="203"/>
      <c r="UZQ836" s="203"/>
      <c r="UZR836" s="203"/>
      <c r="UZS836" s="203"/>
      <c r="UZT836" s="203"/>
      <c r="UZU836" s="203"/>
      <c r="UZV836" s="203"/>
      <c r="UZW836" s="203"/>
      <c r="UZX836" s="203"/>
      <c r="UZY836" s="203"/>
      <c r="UZZ836" s="203"/>
      <c r="VAA836" s="203"/>
      <c r="VAB836" s="203"/>
      <c r="VAC836" s="203"/>
      <c r="VAD836" s="203"/>
      <c r="VAE836" s="203"/>
      <c r="VAF836" s="203"/>
      <c r="VAG836" s="203"/>
      <c r="VAH836" s="203"/>
      <c r="VAI836" s="203"/>
      <c r="VAJ836" s="203"/>
      <c r="VAK836" s="203"/>
      <c r="VAL836" s="203"/>
      <c r="VAM836" s="203"/>
      <c r="VAN836" s="203"/>
      <c r="VAO836" s="203"/>
      <c r="VAP836" s="203"/>
      <c r="VAQ836" s="203"/>
      <c r="VAR836" s="203"/>
      <c r="VAS836" s="203"/>
      <c r="VAT836" s="203"/>
      <c r="VAU836" s="203"/>
      <c r="VAV836" s="203"/>
      <c r="VAW836" s="203"/>
      <c r="VAX836" s="203"/>
      <c r="VAY836" s="203"/>
      <c r="VAZ836" s="203"/>
      <c r="VBA836" s="203"/>
      <c r="VBB836" s="203"/>
      <c r="VBC836" s="203"/>
      <c r="VBD836" s="203"/>
      <c r="VBE836" s="203"/>
      <c r="VBF836" s="203"/>
      <c r="VBG836" s="203"/>
      <c r="VBH836" s="203"/>
      <c r="VBI836" s="203"/>
      <c r="VBJ836" s="203"/>
      <c r="VBK836" s="203"/>
      <c r="VBL836" s="203"/>
      <c r="VBM836" s="203"/>
      <c r="VBN836" s="203"/>
      <c r="VBO836" s="203"/>
      <c r="VBP836" s="203"/>
      <c r="VBQ836" s="203"/>
      <c r="VBR836" s="203"/>
      <c r="VBS836" s="203"/>
      <c r="VBT836" s="203"/>
      <c r="VBU836" s="203"/>
      <c r="VBV836" s="203"/>
      <c r="VBW836" s="203"/>
      <c r="VBX836" s="203"/>
      <c r="VBY836" s="203"/>
      <c r="VBZ836" s="203"/>
      <c r="VCA836" s="203"/>
      <c r="VCB836" s="203"/>
      <c r="VCC836" s="203"/>
      <c r="VCD836" s="203"/>
      <c r="VCE836" s="203"/>
      <c r="VCF836" s="203"/>
      <c r="VCG836" s="203"/>
      <c r="VCH836" s="203"/>
      <c r="VCI836" s="203"/>
      <c r="VCJ836" s="203"/>
      <c r="VCK836" s="203"/>
      <c r="VCL836" s="203"/>
      <c r="VCM836" s="203"/>
      <c r="VCN836" s="203"/>
      <c r="VCO836" s="203"/>
      <c r="VCP836" s="203"/>
      <c r="VCQ836" s="203"/>
      <c r="VCR836" s="203"/>
      <c r="VCS836" s="203"/>
      <c r="VCT836" s="203"/>
      <c r="VCU836" s="203"/>
      <c r="VCV836" s="203"/>
      <c r="VCW836" s="203"/>
      <c r="VCX836" s="203"/>
      <c r="VCY836" s="203"/>
      <c r="VCZ836" s="203"/>
      <c r="VDA836" s="203"/>
      <c r="VDB836" s="203"/>
      <c r="VDC836" s="203"/>
      <c r="VDD836" s="203"/>
      <c r="VDE836" s="203"/>
      <c r="VDF836" s="203"/>
      <c r="VDG836" s="203"/>
      <c r="VDH836" s="203"/>
      <c r="VDI836" s="203"/>
      <c r="VDJ836" s="203"/>
      <c r="VDK836" s="203"/>
      <c r="VDL836" s="203"/>
      <c r="VDM836" s="203"/>
      <c r="VDN836" s="203"/>
      <c r="VDO836" s="203"/>
      <c r="VDP836" s="203"/>
      <c r="VDQ836" s="203"/>
      <c r="VDR836" s="203"/>
      <c r="VDS836" s="203"/>
      <c r="VDT836" s="203"/>
      <c r="VDU836" s="203"/>
      <c r="VDV836" s="203"/>
      <c r="VDW836" s="203"/>
      <c r="VDX836" s="203"/>
      <c r="VDY836" s="203"/>
      <c r="VDZ836" s="203"/>
      <c r="VEA836" s="203"/>
      <c r="VEB836" s="203"/>
      <c r="VEC836" s="203"/>
      <c r="VED836" s="203"/>
      <c r="VEE836" s="203"/>
      <c r="VEF836" s="203"/>
      <c r="VEG836" s="203"/>
      <c r="VEH836" s="203"/>
      <c r="VEI836" s="203"/>
      <c r="VEJ836" s="203"/>
      <c r="VEK836" s="203"/>
      <c r="VEL836" s="203"/>
      <c r="VEM836" s="203"/>
      <c r="VEN836" s="203"/>
      <c r="VEO836" s="203"/>
      <c r="VEP836" s="203"/>
      <c r="VEQ836" s="203"/>
      <c r="VER836" s="203"/>
      <c r="VES836" s="203"/>
      <c r="VET836" s="203"/>
      <c r="VEU836" s="203"/>
      <c r="VEV836" s="203"/>
      <c r="VEW836" s="203"/>
      <c r="VEX836" s="203"/>
      <c r="VEY836" s="203"/>
      <c r="VEZ836" s="203"/>
      <c r="VFA836" s="203"/>
      <c r="VFB836" s="203"/>
      <c r="VFC836" s="203"/>
      <c r="VFD836" s="203"/>
      <c r="VFE836" s="203"/>
      <c r="VFF836" s="203"/>
      <c r="VFG836" s="203"/>
      <c r="VFH836" s="203"/>
      <c r="VFI836" s="203"/>
      <c r="VFJ836" s="203"/>
      <c r="VFK836" s="203"/>
      <c r="VFL836" s="203"/>
      <c r="VFM836" s="203"/>
      <c r="VFN836" s="203"/>
      <c r="VFO836" s="203"/>
      <c r="VFP836" s="203"/>
      <c r="VFQ836" s="203"/>
      <c r="VFR836" s="203"/>
      <c r="VFS836" s="203"/>
      <c r="VFT836" s="203"/>
      <c r="VFU836" s="203"/>
      <c r="VFV836" s="203"/>
      <c r="VFW836" s="203"/>
      <c r="VFX836" s="203"/>
      <c r="VFY836" s="203"/>
      <c r="VFZ836" s="203"/>
      <c r="VGA836" s="203"/>
      <c r="VGB836" s="203"/>
      <c r="VGC836" s="203"/>
      <c r="VGD836" s="203"/>
      <c r="VGE836" s="203"/>
      <c r="VGF836" s="203"/>
      <c r="VGG836" s="203"/>
      <c r="VGH836" s="203"/>
      <c r="VGI836" s="203"/>
      <c r="VGJ836" s="203"/>
      <c r="VGK836" s="203"/>
      <c r="VGL836" s="203"/>
      <c r="VGM836" s="203"/>
      <c r="VGN836" s="203"/>
      <c r="VGO836" s="203"/>
      <c r="VGP836" s="203"/>
      <c r="VGQ836" s="203"/>
      <c r="VGR836" s="203"/>
      <c r="VGS836" s="203"/>
      <c r="VGT836" s="203"/>
      <c r="VGU836" s="203"/>
      <c r="VGV836" s="203"/>
      <c r="VGW836" s="203"/>
      <c r="VGX836" s="203"/>
      <c r="VGY836" s="203"/>
      <c r="VGZ836" s="203"/>
      <c r="VHA836" s="203"/>
      <c r="VHB836" s="203"/>
      <c r="VHC836" s="203"/>
      <c r="VHD836" s="203"/>
      <c r="VHE836" s="203"/>
      <c r="VHF836" s="203"/>
      <c r="VHG836" s="203"/>
      <c r="VHH836" s="203"/>
      <c r="VHI836" s="203"/>
      <c r="VHJ836" s="203"/>
      <c r="VHK836" s="203"/>
      <c r="VHL836" s="203"/>
      <c r="VHM836" s="203"/>
      <c r="VHN836" s="203"/>
      <c r="VHO836" s="203"/>
      <c r="VHP836" s="203"/>
      <c r="VHQ836" s="203"/>
      <c r="VHR836" s="203"/>
      <c r="VHS836" s="203"/>
      <c r="VHT836" s="203"/>
      <c r="VHU836" s="203"/>
      <c r="VHV836" s="203"/>
      <c r="VHW836" s="203"/>
      <c r="VHX836" s="203"/>
      <c r="VHY836" s="203"/>
      <c r="VHZ836" s="203"/>
      <c r="VIA836" s="203"/>
      <c r="VIB836" s="203"/>
      <c r="VIC836" s="203"/>
      <c r="VID836" s="203"/>
      <c r="VIE836" s="203"/>
      <c r="VIF836" s="203"/>
      <c r="VIG836" s="203"/>
      <c r="VIH836" s="203"/>
      <c r="VII836" s="203"/>
      <c r="VIJ836" s="203"/>
      <c r="VIK836" s="203"/>
      <c r="VIL836" s="203"/>
      <c r="VIM836" s="203"/>
      <c r="VIN836" s="203"/>
      <c r="VIO836" s="203"/>
      <c r="VIP836" s="203"/>
      <c r="VIQ836" s="203"/>
      <c r="VIR836" s="203"/>
      <c r="VIS836" s="203"/>
      <c r="VIT836" s="203"/>
      <c r="VIU836" s="203"/>
      <c r="VIV836" s="203"/>
      <c r="VIW836" s="203"/>
      <c r="VIX836" s="203"/>
      <c r="VIY836" s="203"/>
      <c r="VIZ836" s="203"/>
      <c r="VJA836" s="203"/>
      <c r="VJB836" s="203"/>
      <c r="VJC836" s="203"/>
      <c r="VJD836" s="203"/>
      <c r="VJE836" s="203"/>
      <c r="VJF836" s="203"/>
      <c r="VJG836" s="203"/>
      <c r="VJH836" s="203"/>
      <c r="VJI836" s="203"/>
      <c r="VJJ836" s="203"/>
      <c r="VJK836" s="203"/>
      <c r="VJL836" s="203"/>
      <c r="VJM836" s="203"/>
      <c r="VJN836" s="203"/>
      <c r="VJO836" s="203"/>
      <c r="VJP836" s="203"/>
      <c r="VJQ836" s="203"/>
      <c r="VJR836" s="203"/>
      <c r="VJS836" s="203"/>
      <c r="VJT836" s="203"/>
      <c r="VJU836" s="203"/>
      <c r="VJV836" s="203"/>
      <c r="VJW836" s="203"/>
      <c r="VJX836" s="203"/>
      <c r="VJY836" s="203"/>
      <c r="VJZ836" s="203"/>
      <c r="VKA836" s="203"/>
      <c r="VKB836" s="203"/>
      <c r="VKC836" s="203"/>
      <c r="VKD836" s="203"/>
      <c r="VKE836" s="203"/>
      <c r="VKF836" s="203"/>
      <c r="VKG836" s="203"/>
      <c r="VKH836" s="203"/>
      <c r="VKI836" s="203"/>
      <c r="VKJ836" s="203"/>
      <c r="VKK836" s="203"/>
      <c r="VKL836" s="203"/>
      <c r="VKM836" s="203"/>
      <c r="VKN836" s="203"/>
      <c r="VKO836" s="203"/>
      <c r="VKP836" s="203"/>
      <c r="VKQ836" s="203"/>
      <c r="VKR836" s="203"/>
      <c r="VKS836" s="203"/>
      <c r="VKT836" s="203"/>
      <c r="VKU836" s="203"/>
      <c r="VKV836" s="203"/>
      <c r="VKW836" s="203"/>
      <c r="VKX836" s="203"/>
      <c r="VKY836" s="203"/>
      <c r="VKZ836" s="203"/>
      <c r="VLA836" s="203"/>
      <c r="VLB836" s="203"/>
      <c r="VLC836" s="203"/>
      <c r="VLD836" s="203"/>
      <c r="VLE836" s="203"/>
      <c r="VLF836" s="203"/>
      <c r="VLG836" s="203"/>
      <c r="VLH836" s="203"/>
      <c r="VLI836" s="203"/>
      <c r="VLJ836" s="203"/>
      <c r="VLK836" s="203"/>
      <c r="VLL836" s="203"/>
      <c r="VLM836" s="203"/>
      <c r="VLN836" s="203"/>
      <c r="VLO836" s="203"/>
      <c r="VLP836" s="203"/>
      <c r="VLQ836" s="203"/>
      <c r="VLR836" s="203"/>
      <c r="VLS836" s="203"/>
      <c r="VLT836" s="203"/>
      <c r="VLU836" s="203"/>
      <c r="VLV836" s="203"/>
      <c r="VLW836" s="203"/>
      <c r="VLX836" s="203"/>
      <c r="VLY836" s="203"/>
      <c r="VLZ836" s="203"/>
      <c r="VMA836" s="203"/>
      <c r="VMB836" s="203"/>
      <c r="VMC836" s="203"/>
      <c r="VMD836" s="203"/>
      <c r="VME836" s="203"/>
      <c r="VMF836" s="203"/>
      <c r="VMG836" s="203"/>
      <c r="VMH836" s="203"/>
      <c r="VMI836" s="203"/>
      <c r="VMJ836" s="203"/>
      <c r="VMK836" s="203"/>
      <c r="VML836" s="203"/>
      <c r="VMM836" s="203"/>
      <c r="VMN836" s="203"/>
      <c r="VMO836" s="203"/>
      <c r="VMP836" s="203"/>
      <c r="VMQ836" s="203"/>
      <c r="VMR836" s="203"/>
      <c r="VMS836" s="203"/>
      <c r="VMT836" s="203"/>
      <c r="VMU836" s="203"/>
      <c r="VMV836" s="203"/>
      <c r="VMW836" s="203"/>
      <c r="VMX836" s="203"/>
      <c r="VMY836" s="203"/>
      <c r="VMZ836" s="203"/>
      <c r="VNA836" s="203"/>
      <c r="VNB836" s="203"/>
      <c r="VNC836" s="203"/>
      <c r="VND836" s="203"/>
      <c r="VNE836" s="203"/>
      <c r="VNF836" s="203"/>
      <c r="VNG836" s="203"/>
      <c r="VNH836" s="203"/>
      <c r="VNI836" s="203"/>
      <c r="VNJ836" s="203"/>
      <c r="VNK836" s="203"/>
      <c r="VNL836" s="203"/>
      <c r="VNM836" s="203"/>
      <c r="VNN836" s="203"/>
      <c r="VNO836" s="203"/>
      <c r="VNP836" s="203"/>
      <c r="VNQ836" s="203"/>
      <c r="VNR836" s="203"/>
      <c r="VNS836" s="203"/>
      <c r="VNT836" s="203"/>
      <c r="VNU836" s="203"/>
      <c r="VNV836" s="203"/>
      <c r="VNW836" s="203"/>
      <c r="VNX836" s="203"/>
      <c r="VNY836" s="203"/>
      <c r="VNZ836" s="203"/>
      <c r="VOA836" s="203"/>
      <c r="VOB836" s="203"/>
      <c r="VOC836" s="203"/>
      <c r="VOD836" s="203"/>
      <c r="VOE836" s="203"/>
      <c r="VOF836" s="203"/>
      <c r="VOG836" s="203"/>
      <c r="VOH836" s="203"/>
      <c r="VOI836" s="203"/>
      <c r="VOJ836" s="203"/>
      <c r="VOK836" s="203"/>
      <c r="VOL836" s="203"/>
      <c r="VOM836" s="203"/>
      <c r="VON836" s="203"/>
      <c r="VOO836" s="203"/>
      <c r="VOP836" s="203"/>
      <c r="VOQ836" s="203"/>
      <c r="VOR836" s="203"/>
      <c r="VOS836" s="203"/>
      <c r="VOT836" s="203"/>
      <c r="VOU836" s="203"/>
      <c r="VOV836" s="203"/>
      <c r="VOW836" s="203"/>
      <c r="VOX836" s="203"/>
      <c r="VOY836" s="203"/>
      <c r="VOZ836" s="203"/>
      <c r="VPA836" s="203"/>
      <c r="VPB836" s="203"/>
      <c r="VPC836" s="203"/>
      <c r="VPD836" s="203"/>
      <c r="VPE836" s="203"/>
      <c r="VPF836" s="203"/>
      <c r="VPG836" s="203"/>
      <c r="VPH836" s="203"/>
      <c r="VPI836" s="203"/>
      <c r="VPJ836" s="203"/>
      <c r="VPK836" s="203"/>
      <c r="VPL836" s="203"/>
      <c r="VPM836" s="203"/>
      <c r="VPN836" s="203"/>
      <c r="VPO836" s="203"/>
      <c r="VPP836" s="203"/>
      <c r="VPQ836" s="203"/>
      <c r="VPR836" s="203"/>
      <c r="VPS836" s="203"/>
      <c r="VPT836" s="203"/>
      <c r="VPU836" s="203"/>
      <c r="VPV836" s="203"/>
      <c r="VPW836" s="203"/>
      <c r="VPX836" s="203"/>
      <c r="VPY836" s="203"/>
      <c r="VPZ836" s="203"/>
      <c r="VQA836" s="203"/>
      <c r="VQB836" s="203"/>
      <c r="VQC836" s="203"/>
      <c r="VQD836" s="203"/>
      <c r="VQE836" s="203"/>
      <c r="VQF836" s="203"/>
      <c r="VQG836" s="203"/>
      <c r="VQH836" s="203"/>
      <c r="VQI836" s="203"/>
      <c r="VQJ836" s="203"/>
      <c r="VQK836" s="203"/>
      <c r="VQL836" s="203"/>
      <c r="VQM836" s="203"/>
      <c r="VQN836" s="203"/>
      <c r="VQO836" s="203"/>
      <c r="VQP836" s="203"/>
      <c r="VQQ836" s="203"/>
      <c r="VQR836" s="203"/>
      <c r="VQS836" s="203"/>
      <c r="VQT836" s="203"/>
      <c r="VQU836" s="203"/>
      <c r="VQV836" s="203"/>
      <c r="VQW836" s="203"/>
      <c r="VQX836" s="203"/>
      <c r="VQY836" s="203"/>
      <c r="VQZ836" s="203"/>
      <c r="VRA836" s="203"/>
      <c r="VRB836" s="203"/>
      <c r="VRC836" s="203"/>
      <c r="VRD836" s="203"/>
      <c r="VRE836" s="203"/>
      <c r="VRF836" s="203"/>
      <c r="VRG836" s="203"/>
      <c r="VRH836" s="203"/>
      <c r="VRI836" s="203"/>
      <c r="VRJ836" s="203"/>
      <c r="VRK836" s="203"/>
      <c r="VRL836" s="203"/>
      <c r="VRM836" s="203"/>
      <c r="VRN836" s="203"/>
      <c r="VRO836" s="203"/>
      <c r="VRP836" s="203"/>
      <c r="VRQ836" s="203"/>
      <c r="VRR836" s="203"/>
      <c r="VRS836" s="203"/>
      <c r="VRT836" s="203"/>
      <c r="VRU836" s="203"/>
      <c r="VRV836" s="203"/>
      <c r="VRW836" s="203"/>
      <c r="VRX836" s="203"/>
      <c r="VRY836" s="203"/>
      <c r="VRZ836" s="203"/>
      <c r="VSA836" s="203"/>
      <c r="VSB836" s="203"/>
      <c r="VSC836" s="203"/>
      <c r="VSD836" s="203"/>
      <c r="VSE836" s="203"/>
      <c r="VSF836" s="203"/>
      <c r="VSG836" s="203"/>
      <c r="VSH836" s="203"/>
      <c r="VSI836" s="203"/>
      <c r="VSJ836" s="203"/>
      <c r="VSK836" s="203"/>
      <c r="VSL836" s="203"/>
      <c r="VSM836" s="203"/>
      <c r="VSN836" s="203"/>
      <c r="VSO836" s="203"/>
      <c r="VSP836" s="203"/>
      <c r="VSQ836" s="203"/>
      <c r="VSR836" s="203"/>
      <c r="VSS836" s="203"/>
      <c r="VST836" s="203"/>
      <c r="VSU836" s="203"/>
      <c r="VSV836" s="203"/>
      <c r="VSW836" s="203"/>
      <c r="VSX836" s="203"/>
      <c r="VSY836" s="203"/>
      <c r="VSZ836" s="203"/>
      <c r="VTA836" s="203"/>
      <c r="VTB836" s="203"/>
      <c r="VTC836" s="203"/>
      <c r="VTD836" s="203"/>
      <c r="VTE836" s="203"/>
      <c r="VTF836" s="203"/>
      <c r="VTG836" s="203"/>
      <c r="VTH836" s="203"/>
      <c r="VTI836" s="203"/>
      <c r="VTJ836" s="203"/>
      <c r="VTK836" s="203"/>
      <c r="VTL836" s="203"/>
      <c r="VTM836" s="203"/>
      <c r="VTN836" s="203"/>
      <c r="VTO836" s="203"/>
      <c r="VTP836" s="203"/>
      <c r="VTQ836" s="203"/>
      <c r="VTR836" s="203"/>
      <c r="VTS836" s="203"/>
      <c r="VTT836" s="203"/>
      <c r="VTU836" s="203"/>
      <c r="VTV836" s="203"/>
      <c r="VTW836" s="203"/>
      <c r="VTX836" s="203"/>
      <c r="VTY836" s="203"/>
      <c r="VTZ836" s="203"/>
      <c r="VUA836" s="203"/>
      <c r="VUB836" s="203"/>
      <c r="VUC836" s="203"/>
      <c r="VUD836" s="203"/>
      <c r="VUE836" s="203"/>
      <c r="VUF836" s="203"/>
      <c r="VUG836" s="203"/>
      <c r="VUH836" s="203"/>
      <c r="VUI836" s="203"/>
      <c r="VUJ836" s="203"/>
      <c r="VUK836" s="203"/>
      <c r="VUL836" s="203"/>
      <c r="VUM836" s="203"/>
      <c r="VUN836" s="203"/>
      <c r="VUO836" s="203"/>
      <c r="VUP836" s="203"/>
      <c r="VUQ836" s="203"/>
      <c r="VUR836" s="203"/>
      <c r="VUS836" s="203"/>
      <c r="VUT836" s="203"/>
      <c r="VUU836" s="203"/>
      <c r="VUV836" s="203"/>
      <c r="VUW836" s="203"/>
      <c r="VUX836" s="203"/>
      <c r="VUY836" s="203"/>
      <c r="VUZ836" s="203"/>
      <c r="VVA836" s="203"/>
      <c r="VVB836" s="203"/>
      <c r="VVC836" s="203"/>
      <c r="VVD836" s="203"/>
      <c r="VVE836" s="203"/>
      <c r="VVF836" s="203"/>
      <c r="VVG836" s="203"/>
      <c r="VVH836" s="203"/>
      <c r="VVI836" s="203"/>
      <c r="VVJ836" s="203"/>
      <c r="VVK836" s="203"/>
      <c r="VVL836" s="203"/>
      <c r="VVM836" s="203"/>
      <c r="VVN836" s="203"/>
      <c r="VVO836" s="203"/>
      <c r="VVP836" s="203"/>
      <c r="VVQ836" s="203"/>
      <c r="VVR836" s="203"/>
      <c r="VVS836" s="203"/>
      <c r="VVT836" s="203"/>
      <c r="VVU836" s="203"/>
      <c r="VVV836" s="203"/>
      <c r="VVW836" s="203"/>
      <c r="VVX836" s="203"/>
      <c r="VVY836" s="203"/>
      <c r="VVZ836" s="203"/>
      <c r="VWA836" s="203"/>
      <c r="VWB836" s="203"/>
      <c r="VWC836" s="203"/>
      <c r="VWD836" s="203"/>
      <c r="VWE836" s="203"/>
      <c r="VWF836" s="203"/>
      <c r="VWG836" s="203"/>
      <c r="VWH836" s="203"/>
      <c r="VWI836" s="203"/>
      <c r="VWJ836" s="203"/>
      <c r="VWK836" s="203"/>
      <c r="VWL836" s="203"/>
      <c r="VWM836" s="203"/>
      <c r="VWN836" s="203"/>
      <c r="VWO836" s="203"/>
      <c r="VWP836" s="203"/>
      <c r="VWQ836" s="203"/>
      <c r="VWR836" s="203"/>
      <c r="VWS836" s="203"/>
      <c r="VWT836" s="203"/>
      <c r="VWU836" s="203"/>
      <c r="VWV836" s="203"/>
      <c r="VWW836" s="203"/>
      <c r="VWX836" s="203"/>
      <c r="VWY836" s="203"/>
      <c r="VWZ836" s="203"/>
      <c r="VXA836" s="203"/>
      <c r="VXB836" s="203"/>
      <c r="VXC836" s="203"/>
      <c r="VXD836" s="203"/>
      <c r="VXE836" s="203"/>
      <c r="VXF836" s="203"/>
      <c r="VXG836" s="203"/>
      <c r="VXH836" s="203"/>
      <c r="VXI836" s="203"/>
      <c r="VXJ836" s="203"/>
      <c r="VXK836" s="203"/>
      <c r="VXL836" s="203"/>
      <c r="VXM836" s="203"/>
      <c r="VXN836" s="203"/>
      <c r="VXO836" s="203"/>
      <c r="VXP836" s="203"/>
      <c r="VXQ836" s="203"/>
      <c r="VXR836" s="203"/>
      <c r="VXS836" s="203"/>
      <c r="VXT836" s="203"/>
      <c r="VXU836" s="203"/>
      <c r="VXV836" s="203"/>
      <c r="VXW836" s="203"/>
      <c r="VXX836" s="203"/>
      <c r="VXY836" s="203"/>
      <c r="VXZ836" s="203"/>
      <c r="VYA836" s="203"/>
      <c r="VYB836" s="203"/>
      <c r="VYC836" s="203"/>
      <c r="VYD836" s="203"/>
      <c r="VYE836" s="203"/>
      <c r="VYF836" s="203"/>
      <c r="VYG836" s="203"/>
      <c r="VYH836" s="203"/>
      <c r="VYI836" s="203"/>
      <c r="VYJ836" s="203"/>
      <c r="VYK836" s="203"/>
      <c r="VYL836" s="203"/>
      <c r="VYM836" s="203"/>
      <c r="VYN836" s="203"/>
      <c r="VYO836" s="203"/>
      <c r="VYP836" s="203"/>
      <c r="VYQ836" s="203"/>
      <c r="VYR836" s="203"/>
      <c r="VYS836" s="203"/>
      <c r="VYT836" s="203"/>
      <c r="VYU836" s="203"/>
      <c r="VYV836" s="203"/>
      <c r="VYW836" s="203"/>
      <c r="VYX836" s="203"/>
      <c r="VYY836" s="203"/>
      <c r="VYZ836" s="203"/>
      <c r="VZA836" s="203"/>
      <c r="VZB836" s="203"/>
      <c r="VZC836" s="203"/>
      <c r="VZD836" s="203"/>
      <c r="VZE836" s="203"/>
      <c r="VZF836" s="203"/>
      <c r="VZG836" s="203"/>
      <c r="VZH836" s="203"/>
      <c r="VZI836" s="203"/>
      <c r="VZJ836" s="203"/>
      <c r="VZK836" s="203"/>
      <c r="VZL836" s="203"/>
      <c r="VZM836" s="203"/>
      <c r="VZN836" s="203"/>
      <c r="VZO836" s="203"/>
      <c r="VZP836" s="203"/>
      <c r="VZQ836" s="203"/>
      <c r="VZR836" s="203"/>
      <c r="VZS836" s="203"/>
      <c r="VZT836" s="203"/>
      <c r="VZU836" s="203"/>
      <c r="VZV836" s="203"/>
      <c r="VZW836" s="203"/>
      <c r="VZX836" s="203"/>
      <c r="VZY836" s="203"/>
      <c r="VZZ836" s="203"/>
      <c r="WAA836" s="203"/>
      <c r="WAB836" s="203"/>
      <c r="WAC836" s="203"/>
      <c r="WAD836" s="203"/>
      <c r="WAE836" s="203"/>
      <c r="WAF836" s="203"/>
      <c r="WAG836" s="203"/>
      <c r="WAH836" s="203"/>
      <c r="WAI836" s="203"/>
      <c r="WAJ836" s="203"/>
      <c r="WAK836" s="203"/>
      <c r="WAL836" s="203"/>
      <c r="WAM836" s="203"/>
      <c r="WAN836" s="203"/>
      <c r="WAO836" s="203"/>
      <c r="WAP836" s="203"/>
      <c r="WAQ836" s="203"/>
      <c r="WAR836" s="203"/>
      <c r="WAS836" s="203"/>
      <c r="WAT836" s="203"/>
      <c r="WAU836" s="203"/>
      <c r="WAV836" s="203"/>
      <c r="WAW836" s="203"/>
      <c r="WAX836" s="203"/>
      <c r="WAY836" s="203"/>
      <c r="WAZ836" s="203"/>
      <c r="WBA836" s="203"/>
      <c r="WBB836" s="203"/>
      <c r="WBC836" s="203"/>
      <c r="WBD836" s="203"/>
      <c r="WBE836" s="203"/>
      <c r="WBF836" s="203"/>
      <c r="WBG836" s="203"/>
      <c r="WBH836" s="203"/>
      <c r="WBI836" s="203"/>
      <c r="WBJ836" s="203"/>
      <c r="WBK836" s="203"/>
      <c r="WBL836" s="203"/>
      <c r="WBM836" s="203"/>
      <c r="WBN836" s="203"/>
      <c r="WBO836" s="203"/>
      <c r="WBP836" s="203"/>
      <c r="WBQ836" s="203"/>
      <c r="WBR836" s="203"/>
      <c r="WBS836" s="203"/>
      <c r="WBT836" s="203"/>
      <c r="WBU836" s="203"/>
      <c r="WBV836" s="203"/>
      <c r="WBW836" s="203"/>
      <c r="WBX836" s="203"/>
      <c r="WBY836" s="203"/>
      <c r="WBZ836" s="203"/>
      <c r="WCA836" s="203"/>
      <c r="WCB836" s="203"/>
      <c r="WCC836" s="203"/>
      <c r="WCD836" s="203"/>
      <c r="WCE836" s="203"/>
      <c r="WCF836" s="203"/>
      <c r="WCG836" s="203"/>
      <c r="WCH836" s="203"/>
      <c r="WCI836" s="203"/>
      <c r="WCJ836" s="203"/>
      <c r="WCK836" s="203"/>
      <c r="WCL836" s="203"/>
      <c r="WCM836" s="203"/>
      <c r="WCN836" s="203"/>
      <c r="WCO836" s="203"/>
      <c r="WCP836" s="203"/>
      <c r="WCQ836" s="203"/>
      <c r="WCR836" s="203"/>
      <c r="WCS836" s="203"/>
      <c r="WCT836" s="203"/>
      <c r="WCU836" s="203"/>
      <c r="WCV836" s="203"/>
      <c r="WCW836" s="203"/>
      <c r="WCX836" s="203"/>
      <c r="WCY836" s="203"/>
      <c r="WCZ836" s="203"/>
      <c r="WDA836" s="203"/>
      <c r="WDB836" s="203"/>
      <c r="WDC836" s="203"/>
      <c r="WDD836" s="203"/>
      <c r="WDE836" s="203"/>
      <c r="WDF836" s="203"/>
      <c r="WDG836" s="203"/>
      <c r="WDH836" s="203"/>
      <c r="WDI836" s="203"/>
      <c r="WDJ836" s="203"/>
      <c r="WDK836" s="203"/>
      <c r="WDL836" s="203"/>
      <c r="WDM836" s="203"/>
      <c r="WDN836" s="203"/>
      <c r="WDO836" s="203"/>
      <c r="WDP836" s="203"/>
      <c r="WDQ836" s="203"/>
      <c r="WDR836" s="203"/>
      <c r="WDS836" s="203"/>
      <c r="WDT836" s="203"/>
      <c r="WDU836" s="203"/>
      <c r="WDV836" s="203"/>
      <c r="WDW836" s="203"/>
      <c r="WDX836" s="203"/>
      <c r="WDY836" s="203"/>
      <c r="WDZ836" s="203"/>
      <c r="WEA836" s="203"/>
      <c r="WEB836" s="203"/>
      <c r="WEC836" s="203"/>
      <c r="WED836" s="203"/>
      <c r="WEE836" s="203"/>
      <c r="WEF836" s="203"/>
      <c r="WEG836" s="203"/>
      <c r="WEH836" s="203"/>
      <c r="WEI836" s="203"/>
      <c r="WEJ836" s="203"/>
      <c r="WEK836" s="203"/>
      <c r="WEL836" s="203"/>
      <c r="WEM836" s="203"/>
      <c r="WEN836" s="203"/>
      <c r="WEO836" s="203"/>
      <c r="WEP836" s="203"/>
      <c r="WEQ836" s="203"/>
      <c r="WER836" s="203"/>
      <c r="WES836" s="203"/>
      <c r="WET836" s="203"/>
      <c r="WEU836" s="203"/>
      <c r="WEV836" s="203"/>
      <c r="WEW836" s="203"/>
      <c r="WEX836" s="203"/>
      <c r="WEY836" s="203"/>
      <c r="WEZ836" s="203"/>
      <c r="WFA836" s="203"/>
      <c r="WFB836" s="203"/>
      <c r="WFC836" s="203"/>
      <c r="WFD836" s="203"/>
      <c r="WFE836" s="203"/>
      <c r="WFF836" s="203"/>
      <c r="WFG836" s="203"/>
      <c r="WFH836" s="203"/>
      <c r="WFI836" s="203"/>
      <c r="WFJ836" s="203"/>
      <c r="WFK836" s="203"/>
      <c r="WFL836" s="203"/>
      <c r="WFM836" s="203"/>
      <c r="WFN836" s="203"/>
      <c r="WFO836" s="203"/>
      <c r="WFP836" s="203"/>
      <c r="WFQ836" s="203"/>
      <c r="WFR836" s="203"/>
      <c r="WFS836" s="203"/>
      <c r="WFT836" s="203"/>
      <c r="WFU836" s="203"/>
      <c r="WFV836" s="203"/>
      <c r="WFW836" s="203"/>
      <c r="WFX836" s="203"/>
      <c r="WFY836" s="203"/>
      <c r="WFZ836" s="203"/>
      <c r="WGA836" s="203"/>
      <c r="WGB836" s="203"/>
      <c r="WGC836" s="203"/>
      <c r="WGD836" s="203"/>
      <c r="WGE836" s="203"/>
      <c r="WGF836" s="203"/>
      <c r="WGG836" s="203"/>
      <c r="WGH836" s="203"/>
      <c r="WGI836" s="203"/>
      <c r="WGJ836" s="203"/>
      <c r="WGK836" s="203"/>
      <c r="WGL836" s="203"/>
      <c r="WGM836" s="203"/>
      <c r="WGN836" s="203"/>
      <c r="WGO836" s="203"/>
      <c r="WGP836" s="203"/>
      <c r="WGQ836" s="203"/>
      <c r="WGR836" s="203"/>
      <c r="WGS836" s="203"/>
      <c r="WGT836" s="203"/>
      <c r="WGU836" s="203"/>
      <c r="WGV836" s="203"/>
      <c r="WGW836" s="203"/>
      <c r="WGX836" s="203"/>
      <c r="WGY836" s="203"/>
      <c r="WGZ836" s="203"/>
      <c r="WHA836" s="203"/>
      <c r="WHB836" s="203"/>
      <c r="WHC836" s="203"/>
      <c r="WHD836" s="203"/>
      <c r="WHE836" s="203"/>
      <c r="WHF836" s="203"/>
      <c r="WHG836" s="203"/>
      <c r="WHH836" s="203"/>
      <c r="WHI836" s="203"/>
      <c r="WHJ836" s="203"/>
      <c r="WHK836" s="203"/>
      <c r="WHL836" s="203"/>
      <c r="WHM836" s="203"/>
      <c r="WHN836" s="203"/>
      <c r="WHO836" s="203"/>
      <c r="WHP836" s="203"/>
      <c r="WHQ836" s="203"/>
      <c r="WHR836" s="203"/>
      <c r="WHS836" s="203"/>
      <c r="WHT836" s="203"/>
      <c r="WHU836" s="203"/>
      <c r="WHV836" s="203"/>
      <c r="WHW836" s="203"/>
      <c r="WHX836" s="203"/>
      <c r="WHY836" s="203"/>
      <c r="WHZ836" s="203"/>
      <c r="WIA836" s="203"/>
      <c r="WIB836" s="203"/>
      <c r="WIC836" s="203"/>
      <c r="WID836" s="203"/>
      <c r="WIE836" s="203"/>
      <c r="WIF836" s="203"/>
      <c r="WIG836" s="203"/>
      <c r="WIH836" s="203"/>
      <c r="WII836" s="203"/>
      <c r="WIJ836" s="203"/>
      <c r="WIK836" s="203"/>
      <c r="WIL836" s="203"/>
      <c r="WIM836" s="203"/>
      <c r="WIN836" s="203"/>
      <c r="WIO836" s="203"/>
      <c r="WIP836" s="203"/>
      <c r="WIQ836" s="203"/>
      <c r="WIR836" s="203"/>
      <c r="WIS836" s="203"/>
      <c r="WIT836" s="203"/>
      <c r="WIU836" s="203"/>
      <c r="WIV836" s="203"/>
      <c r="WIW836" s="203"/>
      <c r="WIX836" s="203"/>
      <c r="WIY836" s="203"/>
      <c r="WIZ836" s="203"/>
      <c r="WJA836" s="203"/>
      <c r="WJB836" s="203"/>
      <c r="WJC836" s="203"/>
      <c r="WJD836" s="203"/>
      <c r="WJE836" s="203"/>
      <c r="WJF836" s="203"/>
      <c r="WJG836" s="203"/>
      <c r="WJH836" s="203"/>
      <c r="WJI836" s="203"/>
      <c r="WJJ836" s="203"/>
      <c r="WJK836" s="203"/>
      <c r="WJL836" s="203"/>
      <c r="WJM836" s="203"/>
      <c r="WJN836" s="203"/>
      <c r="WJO836" s="203"/>
      <c r="WJP836" s="203"/>
      <c r="WJQ836" s="203"/>
      <c r="WJR836" s="203"/>
      <c r="WJS836" s="203"/>
      <c r="WJT836" s="203"/>
      <c r="WJU836" s="203"/>
      <c r="WJV836" s="203"/>
      <c r="WJW836" s="203"/>
      <c r="WJX836" s="203"/>
      <c r="WJY836" s="203"/>
      <c r="WJZ836" s="203"/>
      <c r="WKA836" s="203"/>
      <c r="WKB836" s="203"/>
      <c r="WKC836" s="203"/>
      <c r="WKD836" s="203"/>
      <c r="WKE836" s="203"/>
      <c r="WKF836" s="203"/>
      <c r="WKG836" s="203"/>
      <c r="WKH836" s="203"/>
      <c r="WKI836" s="203"/>
      <c r="WKJ836" s="203"/>
      <c r="WKK836" s="203"/>
      <c r="WKL836" s="203"/>
      <c r="WKM836" s="203"/>
      <c r="WKN836" s="203"/>
      <c r="WKO836" s="203"/>
      <c r="WKP836" s="203"/>
      <c r="WKQ836" s="203"/>
      <c r="WKR836" s="203"/>
      <c r="WKS836" s="203"/>
      <c r="WKT836" s="203"/>
      <c r="WKU836" s="203"/>
      <c r="WKV836" s="203"/>
      <c r="WKW836" s="203"/>
      <c r="WKX836" s="203"/>
      <c r="WKY836" s="203"/>
      <c r="WKZ836" s="203"/>
      <c r="WLA836" s="203"/>
      <c r="WLB836" s="203"/>
      <c r="WLC836" s="203"/>
      <c r="WLD836" s="203"/>
      <c r="WLE836" s="203"/>
      <c r="WLF836" s="203"/>
      <c r="WLG836" s="203"/>
      <c r="WLH836" s="203"/>
      <c r="WLI836" s="203"/>
      <c r="WLJ836" s="203"/>
      <c r="WLK836" s="203"/>
      <c r="WLL836" s="203"/>
      <c r="WLM836" s="203"/>
      <c r="WLN836" s="203"/>
      <c r="WLO836" s="203"/>
      <c r="WLP836" s="203"/>
      <c r="WLQ836" s="203"/>
      <c r="WLR836" s="203"/>
      <c r="WLS836" s="203"/>
      <c r="WLT836" s="203"/>
      <c r="WLU836" s="203"/>
      <c r="WLV836" s="203"/>
      <c r="WLW836" s="203"/>
      <c r="WLX836" s="203"/>
      <c r="WLY836" s="203"/>
      <c r="WLZ836" s="203"/>
      <c r="WMA836" s="203"/>
      <c r="WMB836" s="203"/>
      <c r="WMC836" s="203"/>
      <c r="WMD836" s="203"/>
      <c r="WME836" s="203"/>
      <c r="WMF836" s="203"/>
      <c r="WMG836" s="203"/>
      <c r="WMH836" s="203"/>
      <c r="WMI836" s="203"/>
      <c r="WMJ836" s="203"/>
      <c r="WMK836" s="203"/>
      <c r="WML836" s="203"/>
      <c r="WMM836" s="203"/>
      <c r="WMN836" s="203"/>
      <c r="WMO836" s="203"/>
      <c r="WMP836" s="203"/>
      <c r="WMQ836" s="203"/>
      <c r="WMR836" s="203"/>
      <c r="WMS836" s="203"/>
      <c r="WMT836" s="203"/>
      <c r="WMU836" s="203"/>
      <c r="WMV836" s="203"/>
      <c r="WMW836" s="203"/>
      <c r="WMX836" s="203"/>
      <c r="WMY836" s="203"/>
      <c r="WMZ836" s="203"/>
      <c r="WNA836" s="203"/>
      <c r="WNB836" s="203"/>
      <c r="WNC836" s="203"/>
      <c r="WND836" s="203"/>
      <c r="WNE836" s="203"/>
      <c r="WNF836" s="203"/>
      <c r="WNG836" s="203"/>
      <c r="WNH836" s="203"/>
      <c r="WNI836" s="203"/>
      <c r="WNJ836" s="203"/>
      <c r="WNK836" s="203"/>
      <c r="WNL836" s="203"/>
      <c r="WNM836" s="203"/>
      <c r="WNN836" s="203"/>
      <c r="WNO836" s="203"/>
      <c r="WNP836" s="203"/>
      <c r="WNQ836" s="203"/>
      <c r="WNR836" s="203"/>
      <c r="WNS836" s="203"/>
      <c r="WNT836" s="203"/>
      <c r="WNU836" s="203"/>
      <c r="WNV836" s="203"/>
      <c r="WNW836" s="203"/>
      <c r="WNX836" s="203"/>
      <c r="WNY836" s="203"/>
      <c r="WNZ836" s="203"/>
      <c r="WOA836" s="203"/>
      <c r="WOB836" s="203"/>
      <c r="WOC836" s="203"/>
      <c r="WOD836" s="203"/>
      <c r="WOE836" s="203"/>
      <c r="WOF836" s="203"/>
      <c r="WOG836" s="203"/>
      <c r="WOH836" s="203"/>
      <c r="WOI836" s="203"/>
      <c r="WOJ836" s="203"/>
      <c r="WOK836" s="203"/>
      <c r="WOL836" s="203"/>
      <c r="WOM836" s="203"/>
      <c r="WON836" s="203"/>
      <c r="WOO836" s="203"/>
      <c r="WOP836" s="203"/>
      <c r="WOQ836" s="203"/>
      <c r="WOR836" s="203"/>
      <c r="WOS836" s="203"/>
      <c r="WOT836" s="203"/>
      <c r="WOU836" s="203"/>
      <c r="WOV836" s="203"/>
      <c r="WOW836" s="203"/>
      <c r="WOX836" s="203"/>
      <c r="WOY836" s="203"/>
      <c r="WOZ836" s="203"/>
      <c r="WPA836" s="203"/>
      <c r="WPB836" s="203"/>
      <c r="WPC836" s="203"/>
      <c r="WPD836" s="203"/>
      <c r="WPE836" s="203"/>
      <c r="WPF836" s="203"/>
      <c r="WPG836" s="203"/>
      <c r="WPH836" s="203"/>
      <c r="WPI836" s="203"/>
      <c r="WPJ836" s="203"/>
      <c r="WPK836" s="203"/>
      <c r="WPL836" s="203"/>
      <c r="WPM836" s="203"/>
      <c r="WPN836" s="203"/>
      <c r="WPO836" s="203"/>
      <c r="WPP836" s="203"/>
      <c r="WPQ836" s="203"/>
      <c r="WPR836" s="203"/>
      <c r="WPS836" s="203"/>
      <c r="WPT836" s="203"/>
      <c r="WPU836" s="203"/>
      <c r="WPV836" s="203"/>
      <c r="WPW836" s="203"/>
      <c r="WPX836" s="203"/>
      <c r="WPY836" s="203"/>
      <c r="WPZ836" s="203"/>
      <c r="WQA836" s="203"/>
      <c r="WQB836" s="203"/>
      <c r="WQC836" s="203"/>
      <c r="WQD836" s="203"/>
      <c r="WQE836" s="203"/>
      <c r="WQF836" s="203"/>
      <c r="WQG836" s="203"/>
      <c r="WQH836" s="203"/>
      <c r="WQI836" s="203"/>
      <c r="WQJ836" s="203"/>
      <c r="WQK836" s="203"/>
      <c r="WQL836" s="203"/>
      <c r="WQM836" s="203"/>
      <c r="WQN836" s="203"/>
      <c r="WQO836" s="203"/>
      <c r="WQP836" s="203"/>
      <c r="WQQ836" s="203"/>
      <c r="WQR836" s="203"/>
      <c r="WQS836" s="203"/>
      <c r="WQT836" s="203"/>
      <c r="WQU836" s="203"/>
      <c r="WQV836" s="203"/>
      <c r="WQW836" s="203"/>
      <c r="WQX836" s="203"/>
      <c r="WQY836" s="203"/>
      <c r="WQZ836" s="203"/>
      <c r="WRA836" s="203"/>
      <c r="WRB836" s="203"/>
      <c r="WRC836" s="203"/>
      <c r="WRD836" s="203"/>
      <c r="WRE836" s="203"/>
      <c r="WRF836" s="203"/>
      <c r="WRG836" s="203"/>
      <c r="WRH836" s="203"/>
      <c r="WRI836" s="203"/>
      <c r="WRJ836" s="203"/>
      <c r="WRK836" s="203"/>
      <c r="WRL836" s="203"/>
      <c r="WRM836" s="203"/>
      <c r="WRN836" s="203"/>
      <c r="WRO836" s="203"/>
      <c r="WRP836" s="203"/>
      <c r="WRQ836" s="203"/>
      <c r="WRR836" s="203"/>
      <c r="WRS836" s="203"/>
      <c r="WRT836" s="203"/>
      <c r="WRU836" s="203"/>
      <c r="WRV836" s="203"/>
      <c r="WRW836" s="203"/>
      <c r="WRX836" s="203"/>
      <c r="WRY836" s="203"/>
      <c r="WRZ836" s="203"/>
      <c r="WSA836" s="203"/>
      <c r="WSB836" s="203"/>
      <c r="WSC836" s="203"/>
      <c r="WSD836" s="203"/>
      <c r="WSE836" s="203"/>
      <c r="WSF836" s="203"/>
      <c r="WSG836" s="203"/>
      <c r="WSH836" s="203"/>
      <c r="WSI836" s="203"/>
      <c r="WSJ836" s="203"/>
      <c r="WSK836" s="203"/>
      <c r="WSL836" s="203"/>
      <c r="WSM836" s="203"/>
      <c r="WSN836" s="203"/>
      <c r="WSO836" s="203"/>
      <c r="WSP836" s="203"/>
      <c r="WSQ836" s="203"/>
      <c r="WSR836" s="203"/>
      <c r="WSS836" s="203"/>
      <c r="WST836" s="203"/>
      <c r="WSU836" s="203"/>
      <c r="WSV836" s="203"/>
      <c r="WSW836" s="203"/>
      <c r="WSX836" s="203"/>
      <c r="WSY836" s="203"/>
      <c r="WSZ836" s="203"/>
      <c r="WTA836" s="203"/>
      <c r="WTB836" s="203"/>
      <c r="WTC836" s="203"/>
      <c r="WTD836" s="203"/>
      <c r="WTE836" s="203"/>
      <c r="WTF836" s="203"/>
      <c r="WTG836" s="203"/>
      <c r="WTH836" s="203"/>
      <c r="WTI836" s="203"/>
      <c r="WTJ836" s="203"/>
      <c r="WTK836" s="203"/>
      <c r="WTL836" s="203"/>
      <c r="WTM836" s="203"/>
      <c r="WTN836" s="203"/>
      <c r="WTO836" s="203"/>
      <c r="WTP836" s="203"/>
      <c r="WTQ836" s="203"/>
      <c r="WTR836" s="203"/>
      <c r="WTS836" s="203"/>
      <c r="WTT836" s="203"/>
      <c r="WTU836" s="203"/>
      <c r="WTV836" s="203"/>
      <c r="WTW836" s="203"/>
      <c r="WTX836" s="203"/>
      <c r="WTY836" s="203"/>
      <c r="WTZ836" s="203"/>
      <c r="WUA836" s="203"/>
      <c r="WUB836" s="203"/>
      <c r="WUC836" s="203"/>
      <c r="WUD836" s="203"/>
      <c r="WUE836" s="203"/>
      <c r="WUF836" s="203"/>
      <c r="WUG836" s="203"/>
      <c r="WUH836" s="203"/>
      <c r="WUI836" s="203"/>
      <c r="WUJ836" s="203"/>
      <c r="WUK836" s="203"/>
      <c r="WUL836" s="203"/>
      <c r="WUM836" s="203"/>
      <c r="WUN836" s="203"/>
      <c r="WUO836" s="203"/>
      <c r="WUP836" s="203"/>
      <c r="WUQ836" s="203"/>
      <c r="WUR836" s="203"/>
      <c r="WUS836" s="203"/>
      <c r="WUT836" s="203"/>
      <c r="WUU836" s="203"/>
      <c r="WUV836" s="203"/>
      <c r="WUW836" s="203"/>
      <c r="WUX836" s="203"/>
      <c r="WUY836" s="203"/>
      <c r="WUZ836" s="203"/>
      <c r="WVA836" s="203"/>
      <c r="WVB836" s="203"/>
      <c r="WVC836" s="203"/>
      <c r="WVD836" s="203"/>
      <c r="WVE836" s="203"/>
      <c r="WVF836" s="203"/>
      <c r="WVG836" s="203"/>
      <c r="WVH836" s="203"/>
      <c r="WVI836" s="203"/>
      <c r="WVJ836" s="203"/>
      <c r="WVK836" s="203"/>
      <c r="WVL836" s="203"/>
      <c r="WVM836" s="203"/>
      <c r="WVN836" s="203"/>
      <c r="WVO836" s="203"/>
      <c r="WVP836" s="203"/>
      <c r="WVQ836" s="203"/>
      <c r="WVR836" s="203"/>
      <c r="WVS836" s="203"/>
      <c r="WVT836" s="203"/>
      <c r="WVU836" s="203"/>
      <c r="WVV836" s="203"/>
      <c r="WVW836" s="203"/>
      <c r="WVX836" s="203"/>
      <c r="WVY836" s="203"/>
      <c r="WVZ836" s="203"/>
      <c r="WWA836" s="203"/>
      <c r="WWB836" s="203"/>
      <c r="WWC836" s="203"/>
      <c r="WWD836" s="203"/>
      <c r="WWE836" s="203"/>
      <c r="WWF836" s="203"/>
      <c r="WWG836" s="203"/>
      <c r="WWH836" s="203"/>
      <c r="WWI836" s="203"/>
      <c r="WWJ836" s="203"/>
      <c r="WWK836" s="203"/>
      <c r="WWL836" s="203"/>
      <c r="WWM836" s="203"/>
      <c r="WWN836" s="203"/>
      <c r="WWO836" s="203"/>
      <c r="WWP836" s="203"/>
      <c r="WWQ836" s="203"/>
      <c r="WWR836" s="203"/>
      <c r="WWS836" s="203"/>
      <c r="WWT836" s="203"/>
      <c r="WWU836" s="203"/>
      <c r="WWV836" s="203"/>
      <c r="WWW836" s="203"/>
      <c r="WWX836" s="203"/>
      <c r="WWY836" s="203"/>
      <c r="WWZ836" s="203"/>
      <c r="WXA836" s="203"/>
      <c r="WXB836" s="203"/>
      <c r="WXC836" s="203"/>
      <c r="WXD836" s="203"/>
      <c r="WXE836" s="203"/>
      <c r="WXF836" s="203"/>
      <c r="WXG836" s="203"/>
      <c r="WXH836" s="203"/>
      <c r="WXI836" s="203"/>
      <c r="WXJ836" s="203"/>
      <c r="WXK836" s="203"/>
      <c r="WXL836" s="203"/>
      <c r="WXM836" s="203"/>
      <c r="WXN836" s="203"/>
      <c r="WXO836" s="203"/>
      <c r="WXP836" s="203"/>
      <c r="WXQ836" s="203"/>
      <c r="WXR836" s="203"/>
      <c r="WXS836" s="203"/>
      <c r="WXT836" s="203"/>
      <c r="WXU836" s="203"/>
      <c r="WXV836" s="203"/>
      <c r="WXW836" s="203"/>
      <c r="WXX836" s="203"/>
      <c r="WXY836" s="203"/>
      <c r="WXZ836" s="203"/>
      <c r="WYA836" s="203"/>
      <c r="WYB836" s="203"/>
      <c r="WYC836" s="203"/>
      <c r="WYD836" s="203"/>
      <c r="WYE836" s="203"/>
      <c r="WYF836" s="203"/>
      <c r="WYG836" s="203"/>
      <c r="WYH836" s="203"/>
      <c r="WYI836" s="203"/>
      <c r="WYJ836" s="203"/>
      <c r="WYK836" s="203"/>
      <c r="WYL836" s="203"/>
      <c r="WYM836" s="203"/>
      <c r="WYN836" s="203"/>
      <c r="WYO836" s="203"/>
      <c r="WYP836" s="203"/>
      <c r="WYQ836" s="203"/>
      <c r="WYR836" s="203"/>
      <c r="WYS836" s="203"/>
      <c r="WYT836" s="203"/>
      <c r="WYU836" s="203"/>
      <c r="WYV836" s="203"/>
      <c r="WYW836" s="203"/>
      <c r="WYX836" s="203"/>
      <c r="WYY836" s="203"/>
      <c r="WYZ836" s="203"/>
      <c r="WZA836" s="203"/>
      <c r="WZB836" s="203"/>
      <c r="WZC836" s="203"/>
      <c r="WZD836" s="203"/>
      <c r="WZE836" s="203"/>
      <c r="WZF836" s="203"/>
      <c r="WZG836" s="203"/>
      <c r="WZH836" s="203"/>
      <c r="WZI836" s="203"/>
      <c r="WZJ836" s="203"/>
      <c r="WZK836" s="203"/>
      <c r="WZL836" s="203"/>
      <c r="WZM836" s="203"/>
      <c r="WZN836" s="203"/>
      <c r="WZO836" s="203"/>
      <c r="WZP836" s="203"/>
      <c r="WZQ836" s="203"/>
      <c r="WZR836" s="203"/>
      <c r="WZS836" s="203"/>
      <c r="WZT836" s="203"/>
      <c r="WZU836" s="203"/>
      <c r="WZV836" s="203"/>
      <c r="WZW836" s="203"/>
      <c r="WZX836" s="203"/>
      <c r="WZY836" s="203"/>
      <c r="WZZ836" s="203"/>
      <c r="XAA836" s="203"/>
      <c r="XAB836" s="203"/>
      <c r="XAC836" s="203"/>
      <c r="XAD836" s="203"/>
      <c r="XAE836" s="203"/>
      <c r="XAF836" s="203"/>
      <c r="XAG836" s="203"/>
      <c r="XAH836" s="203"/>
      <c r="XAI836" s="203"/>
      <c r="XAJ836" s="203"/>
      <c r="XAK836" s="203"/>
      <c r="XAL836" s="203"/>
      <c r="XAM836" s="203"/>
      <c r="XAN836" s="203"/>
      <c r="XAO836" s="203"/>
      <c r="XAP836" s="203"/>
      <c r="XAQ836" s="203"/>
      <c r="XAR836" s="203"/>
      <c r="XAS836" s="203"/>
      <c r="XAT836" s="203"/>
      <c r="XAU836" s="203"/>
      <c r="XAV836" s="203"/>
      <c r="XAW836" s="203"/>
      <c r="XAX836" s="203"/>
      <c r="XAY836" s="203"/>
      <c r="XAZ836" s="203"/>
      <c r="XBA836" s="203"/>
      <c r="XBB836" s="203"/>
      <c r="XBC836" s="203"/>
      <c r="XBD836" s="203"/>
      <c r="XBE836" s="203"/>
      <c r="XBF836" s="203"/>
      <c r="XBG836" s="203"/>
      <c r="XBH836" s="203"/>
      <c r="XBI836" s="203"/>
      <c r="XBJ836" s="203"/>
      <c r="XBK836" s="203"/>
      <c r="XBL836" s="203"/>
      <c r="XBM836" s="203"/>
      <c r="XBN836" s="203"/>
      <c r="XBO836" s="203"/>
      <c r="XBP836" s="203"/>
      <c r="XBQ836" s="203"/>
      <c r="XBR836" s="203"/>
      <c r="XBS836" s="203"/>
      <c r="XBT836" s="203"/>
      <c r="XBU836" s="203"/>
      <c r="XBV836" s="203"/>
      <c r="XBW836" s="203"/>
      <c r="XBX836" s="203"/>
      <c r="XBY836" s="203"/>
      <c r="XBZ836" s="203"/>
      <c r="XCA836" s="203"/>
      <c r="XCB836" s="203"/>
      <c r="XCC836" s="203"/>
      <c r="XCD836" s="203"/>
      <c r="XCE836" s="203"/>
      <c r="XCF836" s="203"/>
      <c r="XCG836" s="203"/>
      <c r="XCH836" s="203"/>
      <c r="XCI836" s="203"/>
      <c r="XCJ836" s="203"/>
      <c r="XCK836" s="203"/>
      <c r="XCL836" s="203"/>
      <c r="XCM836" s="203"/>
      <c r="XCN836" s="203"/>
      <c r="XCO836" s="203"/>
      <c r="XCP836" s="203"/>
      <c r="XCQ836" s="203"/>
      <c r="XCR836" s="203"/>
      <c r="XCS836" s="203"/>
      <c r="XCT836" s="203"/>
      <c r="XCU836" s="203"/>
      <c r="XCV836" s="203"/>
      <c r="XCW836" s="203"/>
      <c r="XCX836" s="203"/>
      <c r="XCY836" s="203"/>
      <c r="XCZ836" s="203"/>
      <c r="XDA836" s="203"/>
      <c r="XDB836" s="203"/>
      <c r="XDC836" s="203"/>
      <c r="XDD836" s="203"/>
      <c r="XDE836" s="203"/>
      <c r="XDF836" s="203"/>
      <c r="XDG836" s="203"/>
      <c r="XDH836" s="203"/>
      <c r="XDI836" s="203"/>
      <c r="XDJ836" s="203"/>
      <c r="XDK836" s="203"/>
      <c r="XDL836" s="203"/>
      <c r="XDM836" s="203"/>
      <c r="XDN836" s="203"/>
      <c r="XDO836" s="203"/>
      <c r="XDP836" s="203"/>
      <c r="XDQ836" s="203"/>
      <c r="XDR836" s="203"/>
      <c r="XDS836" s="203"/>
      <c r="XDT836" s="203"/>
      <c r="XDU836" s="203"/>
      <c r="XDV836" s="203"/>
      <c r="XDW836" s="203"/>
      <c r="XDX836" s="203"/>
      <c r="XDY836" s="203"/>
      <c r="XDZ836" s="203"/>
      <c r="XEA836" s="203"/>
      <c r="XEB836" s="203"/>
      <c r="XEC836" s="203"/>
      <c r="XED836" s="203"/>
      <c r="XEE836" s="203"/>
    </row>
    <row r="837" s="14" customFormat="1" ht="36" spans="1:16359">
      <c r="A837" s="35">
        <v>828</v>
      </c>
      <c r="B837" s="36" t="s">
        <v>2510</v>
      </c>
      <c r="C837" s="36" t="s">
        <v>31</v>
      </c>
      <c r="D837" s="36" t="s">
        <v>34</v>
      </c>
      <c r="E837" s="36" t="s">
        <v>498</v>
      </c>
      <c r="F837" s="37">
        <v>44348</v>
      </c>
      <c r="G837" s="37">
        <v>44440</v>
      </c>
      <c r="H837" s="36" t="s">
        <v>2414</v>
      </c>
      <c r="I837" s="36" t="s">
        <v>2515</v>
      </c>
      <c r="J837" s="53">
        <v>228</v>
      </c>
      <c r="K837" s="53"/>
      <c r="L837" s="53">
        <v>228</v>
      </c>
      <c r="M837" s="53"/>
      <c r="N837" s="53"/>
      <c r="O837" s="53">
        <v>1</v>
      </c>
      <c r="P837" s="36">
        <v>83</v>
      </c>
      <c r="Q837" s="36">
        <v>294</v>
      </c>
      <c r="R837" s="53"/>
      <c r="S837" s="36">
        <v>83</v>
      </c>
      <c r="T837" s="36">
        <v>294</v>
      </c>
      <c r="U837" s="36" t="s">
        <v>2516</v>
      </c>
      <c r="V837" s="42" t="s">
        <v>39</v>
      </c>
      <c r="W837" s="36" t="s">
        <v>54</v>
      </c>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c r="AT837" s="203"/>
      <c r="AU837" s="203"/>
      <c r="AV837" s="203"/>
      <c r="AW837" s="203"/>
      <c r="AX837" s="203"/>
      <c r="AY837" s="203"/>
      <c r="AZ837" s="203"/>
      <c r="BA837" s="203"/>
      <c r="BB837" s="203"/>
      <c r="BC837" s="203"/>
      <c r="BD837" s="203"/>
      <c r="BE837" s="203"/>
      <c r="BF837" s="203"/>
      <c r="BG837" s="203"/>
      <c r="BH837" s="203"/>
      <c r="BI837" s="203"/>
      <c r="BJ837" s="203"/>
      <c r="BK837" s="203"/>
      <c r="BL837" s="203"/>
      <c r="BM837" s="203"/>
      <c r="BN837" s="203"/>
      <c r="BO837" s="203"/>
      <c r="BP837" s="203"/>
      <c r="BQ837" s="203"/>
      <c r="BR837" s="203"/>
      <c r="BS837" s="203"/>
      <c r="BT837" s="203"/>
      <c r="BU837" s="203"/>
      <c r="BV837" s="203"/>
      <c r="BW837" s="203"/>
      <c r="BX837" s="203"/>
      <c r="BY837" s="203"/>
      <c r="BZ837" s="203"/>
      <c r="CA837" s="203"/>
      <c r="CB837" s="203"/>
      <c r="CC837" s="203"/>
      <c r="CD837" s="203"/>
      <c r="CE837" s="203"/>
      <c r="CF837" s="203"/>
      <c r="CG837" s="203"/>
      <c r="CH837" s="203"/>
      <c r="CI837" s="203"/>
      <c r="CJ837" s="203"/>
      <c r="CK837" s="203"/>
      <c r="CL837" s="203"/>
      <c r="CM837" s="203"/>
      <c r="CN837" s="203"/>
      <c r="CO837" s="203"/>
      <c r="CP837" s="203"/>
      <c r="CQ837" s="203"/>
      <c r="CR837" s="203"/>
      <c r="CS837" s="203"/>
      <c r="CT837" s="203"/>
      <c r="CU837" s="203"/>
      <c r="CV837" s="203"/>
      <c r="CW837" s="203"/>
      <c r="CX837" s="203"/>
      <c r="CY837" s="203"/>
      <c r="CZ837" s="203"/>
      <c r="DA837" s="203"/>
      <c r="DB837" s="203"/>
      <c r="DC837" s="203"/>
      <c r="DD837" s="203"/>
      <c r="DE837" s="203"/>
      <c r="DF837" s="203"/>
      <c r="DG837" s="203"/>
      <c r="DH837" s="203"/>
      <c r="DI837" s="203"/>
      <c r="DJ837" s="203"/>
      <c r="DK837" s="203"/>
      <c r="DL837" s="203"/>
      <c r="DM837" s="203"/>
      <c r="DN837" s="203"/>
      <c r="DO837" s="203"/>
      <c r="DP837" s="203"/>
      <c r="DQ837" s="203"/>
      <c r="DR837" s="203"/>
      <c r="DS837" s="203"/>
      <c r="DT837" s="203"/>
      <c r="DU837" s="203"/>
      <c r="DV837" s="203"/>
      <c r="DW837" s="203"/>
      <c r="DX837" s="203"/>
      <c r="DY837" s="203"/>
      <c r="DZ837" s="203"/>
      <c r="EA837" s="203"/>
      <c r="EB837" s="203"/>
      <c r="EC837" s="203"/>
      <c r="ED837" s="203"/>
      <c r="EE837" s="203"/>
      <c r="EF837" s="203"/>
      <c r="EG837" s="203"/>
      <c r="EH837" s="203"/>
      <c r="EI837" s="203"/>
      <c r="EJ837" s="203"/>
      <c r="EK837" s="203"/>
      <c r="EL837" s="203"/>
      <c r="EM837" s="203"/>
      <c r="EN837" s="203"/>
      <c r="EO837" s="203"/>
      <c r="EP837" s="203"/>
      <c r="EQ837" s="203"/>
      <c r="ER837" s="203"/>
      <c r="ES837" s="203"/>
      <c r="ET837" s="203"/>
      <c r="EU837" s="203"/>
      <c r="EV837" s="203"/>
      <c r="EW837" s="203"/>
      <c r="EX837" s="203"/>
      <c r="EY837" s="203"/>
      <c r="EZ837" s="203"/>
      <c r="FA837" s="203"/>
      <c r="FB837" s="203"/>
      <c r="FC837" s="203"/>
      <c r="FD837" s="203"/>
      <c r="FE837" s="203"/>
      <c r="FF837" s="203"/>
      <c r="FG837" s="203"/>
      <c r="FH837" s="203"/>
      <c r="FI837" s="203"/>
      <c r="FJ837" s="203"/>
      <c r="FK837" s="203"/>
      <c r="FL837" s="203"/>
      <c r="FM837" s="203"/>
      <c r="FN837" s="203"/>
      <c r="FO837" s="203"/>
      <c r="FP837" s="203"/>
      <c r="FQ837" s="203"/>
      <c r="FR837" s="203"/>
      <c r="FS837" s="203"/>
      <c r="FT837" s="203"/>
      <c r="FU837" s="203"/>
      <c r="FV837" s="203"/>
      <c r="FW837" s="203"/>
      <c r="FX837" s="203"/>
      <c r="FY837" s="203"/>
      <c r="FZ837" s="203"/>
      <c r="GA837" s="203"/>
      <c r="GB837" s="203"/>
      <c r="GC837" s="203"/>
      <c r="GD837" s="203"/>
      <c r="GE837" s="203"/>
      <c r="GF837" s="203"/>
      <c r="GG837" s="203"/>
      <c r="GH837" s="203"/>
      <c r="GI837" s="203"/>
      <c r="GJ837" s="203"/>
      <c r="GK837" s="203"/>
      <c r="GL837" s="203"/>
      <c r="GM837" s="203"/>
      <c r="GN837" s="203"/>
      <c r="GO837" s="203"/>
      <c r="GP837" s="203"/>
      <c r="GQ837" s="203"/>
      <c r="GR837" s="203"/>
      <c r="GS837" s="203"/>
      <c r="GT837" s="203"/>
      <c r="GU837" s="203"/>
      <c r="GV837" s="203"/>
      <c r="GW837" s="203"/>
      <c r="GX837" s="203"/>
      <c r="GY837" s="203"/>
      <c r="GZ837" s="203"/>
      <c r="HA837" s="203"/>
      <c r="HB837" s="203"/>
      <c r="HC837" s="203"/>
      <c r="HD837" s="203"/>
      <c r="HE837" s="203"/>
      <c r="HF837" s="203"/>
      <c r="HG837" s="203"/>
      <c r="HH837" s="203"/>
      <c r="HI837" s="203"/>
      <c r="HJ837" s="203"/>
      <c r="HK837" s="203"/>
      <c r="HL837" s="203"/>
      <c r="HM837" s="203"/>
      <c r="HN837" s="203"/>
      <c r="HO837" s="203"/>
      <c r="HP837" s="203"/>
      <c r="HQ837" s="203"/>
      <c r="HR837" s="203"/>
      <c r="HS837" s="203"/>
      <c r="HT837" s="203"/>
      <c r="HU837" s="203"/>
      <c r="HV837" s="203"/>
      <c r="HW837" s="203"/>
      <c r="HX837" s="203"/>
      <c r="HY837" s="203"/>
      <c r="HZ837" s="203"/>
      <c r="IA837" s="203"/>
      <c r="IB837" s="203"/>
      <c r="IC837" s="203"/>
      <c r="ID837" s="203"/>
      <c r="IE837" s="203"/>
      <c r="IF837" s="203"/>
      <c r="IG837" s="203"/>
      <c r="IH837" s="203"/>
      <c r="II837" s="203"/>
      <c r="IJ837" s="203"/>
      <c r="IK837" s="203"/>
      <c r="IL837" s="203"/>
      <c r="IM837" s="203"/>
      <c r="IN837" s="203"/>
      <c r="IO837" s="203"/>
      <c r="IP837" s="203"/>
      <c r="IQ837" s="203"/>
      <c r="IR837" s="203"/>
      <c r="IS837" s="203"/>
      <c r="IT837" s="203"/>
      <c r="IU837" s="203"/>
      <c r="IV837" s="203"/>
      <c r="IW837" s="203"/>
      <c r="IX837" s="203"/>
      <c r="IY837" s="203"/>
      <c r="IZ837" s="203"/>
      <c r="JA837" s="203"/>
      <c r="JB837" s="203"/>
      <c r="JC837" s="203"/>
      <c r="JD837" s="203"/>
      <c r="JE837" s="203"/>
      <c r="JF837" s="203"/>
      <c r="JG837" s="203"/>
      <c r="JH837" s="203"/>
      <c r="JI837" s="203"/>
      <c r="JJ837" s="203"/>
      <c r="JK837" s="203"/>
      <c r="JL837" s="203"/>
      <c r="JM837" s="203"/>
      <c r="JN837" s="203"/>
      <c r="JO837" s="203"/>
      <c r="JP837" s="203"/>
      <c r="JQ837" s="203"/>
      <c r="JR837" s="203"/>
      <c r="JS837" s="203"/>
      <c r="JT837" s="203"/>
      <c r="JU837" s="203"/>
      <c r="JV837" s="203"/>
      <c r="JW837" s="203"/>
      <c r="JX837" s="203"/>
      <c r="JY837" s="203"/>
      <c r="JZ837" s="203"/>
      <c r="KA837" s="203"/>
      <c r="KB837" s="203"/>
      <c r="KC837" s="203"/>
      <c r="KD837" s="203"/>
      <c r="KE837" s="203"/>
      <c r="KF837" s="203"/>
      <c r="KG837" s="203"/>
      <c r="KH837" s="203"/>
      <c r="KI837" s="203"/>
      <c r="KJ837" s="203"/>
      <c r="KK837" s="203"/>
      <c r="KL837" s="203"/>
      <c r="KM837" s="203"/>
      <c r="KN837" s="203"/>
      <c r="KO837" s="203"/>
      <c r="KP837" s="203"/>
      <c r="KQ837" s="203"/>
      <c r="KR837" s="203"/>
      <c r="KS837" s="203"/>
      <c r="KT837" s="203"/>
      <c r="KU837" s="203"/>
      <c r="KV837" s="203"/>
      <c r="KW837" s="203"/>
      <c r="KX837" s="203"/>
      <c r="KY837" s="203"/>
      <c r="KZ837" s="203"/>
      <c r="LA837" s="203"/>
      <c r="LB837" s="203"/>
      <c r="LC837" s="203"/>
      <c r="LD837" s="203"/>
      <c r="LE837" s="203"/>
      <c r="LF837" s="203"/>
      <c r="LG837" s="203"/>
      <c r="LH837" s="203"/>
      <c r="LI837" s="203"/>
      <c r="LJ837" s="203"/>
      <c r="LK837" s="203"/>
      <c r="LL837" s="203"/>
      <c r="LM837" s="203"/>
      <c r="LN837" s="203"/>
      <c r="LO837" s="203"/>
      <c r="LP837" s="203"/>
      <c r="LQ837" s="203"/>
      <c r="LR837" s="203"/>
      <c r="LS837" s="203"/>
      <c r="LT837" s="203"/>
      <c r="LU837" s="203"/>
      <c r="LV837" s="203"/>
      <c r="LW837" s="203"/>
      <c r="LX837" s="203"/>
      <c r="LY837" s="203"/>
      <c r="LZ837" s="203"/>
      <c r="MA837" s="203"/>
      <c r="MB837" s="203"/>
      <c r="MC837" s="203"/>
      <c r="MD837" s="203"/>
      <c r="ME837" s="203"/>
      <c r="MF837" s="203"/>
      <c r="MG837" s="203"/>
      <c r="MH837" s="203"/>
      <c r="MI837" s="203"/>
      <c r="MJ837" s="203"/>
      <c r="MK837" s="203"/>
      <c r="ML837" s="203"/>
      <c r="MM837" s="203"/>
      <c r="MN837" s="203"/>
      <c r="MO837" s="203"/>
      <c r="MP837" s="203"/>
      <c r="MQ837" s="203"/>
      <c r="MR837" s="203"/>
      <c r="MS837" s="203"/>
      <c r="MT837" s="203"/>
      <c r="MU837" s="203"/>
      <c r="MV837" s="203"/>
      <c r="MW837" s="203"/>
      <c r="MX837" s="203"/>
      <c r="MY837" s="203"/>
      <c r="MZ837" s="203"/>
      <c r="NA837" s="203"/>
      <c r="NB837" s="203"/>
      <c r="NC837" s="203"/>
      <c r="ND837" s="203"/>
      <c r="NE837" s="203"/>
      <c r="NF837" s="203"/>
      <c r="NG837" s="203"/>
      <c r="NH837" s="203"/>
      <c r="NI837" s="203"/>
      <c r="NJ837" s="203"/>
      <c r="NK837" s="203"/>
      <c r="NL837" s="203"/>
      <c r="NM837" s="203"/>
      <c r="NN837" s="203"/>
      <c r="NO837" s="203"/>
      <c r="NP837" s="203"/>
      <c r="NQ837" s="203"/>
      <c r="NR837" s="203"/>
      <c r="NS837" s="203"/>
      <c r="NT837" s="203"/>
      <c r="NU837" s="203"/>
      <c r="NV837" s="203"/>
      <c r="NW837" s="203"/>
      <c r="NX837" s="203"/>
      <c r="NY837" s="203"/>
      <c r="NZ837" s="203"/>
      <c r="OA837" s="203"/>
      <c r="OB837" s="203"/>
      <c r="OC837" s="203"/>
      <c r="OD837" s="203"/>
      <c r="OE837" s="203"/>
      <c r="OF837" s="203"/>
      <c r="OG837" s="203"/>
      <c r="OH837" s="203"/>
      <c r="OI837" s="203"/>
      <c r="OJ837" s="203"/>
      <c r="OK837" s="203"/>
      <c r="OL837" s="203"/>
      <c r="OM837" s="203"/>
      <c r="ON837" s="203"/>
      <c r="OO837" s="203"/>
      <c r="OP837" s="203"/>
      <c r="OQ837" s="203"/>
      <c r="OR837" s="203"/>
      <c r="OS837" s="203"/>
      <c r="OT837" s="203"/>
      <c r="OU837" s="203"/>
      <c r="OV837" s="203"/>
      <c r="OW837" s="203"/>
      <c r="OX837" s="203"/>
      <c r="OY837" s="203"/>
      <c r="OZ837" s="203"/>
      <c r="PA837" s="203"/>
      <c r="PB837" s="203"/>
      <c r="PC837" s="203"/>
      <c r="PD837" s="203"/>
      <c r="PE837" s="203"/>
      <c r="PF837" s="203"/>
      <c r="PG837" s="203"/>
      <c r="PH837" s="203"/>
      <c r="PI837" s="203"/>
      <c r="PJ837" s="203"/>
      <c r="PK837" s="203"/>
      <c r="PL837" s="203"/>
      <c r="PM837" s="203"/>
      <c r="PN837" s="203"/>
      <c r="PO837" s="203"/>
      <c r="PP837" s="203"/>
      <c r="PQ837" s="203"/>
      <c r="PR837" s="203"/>
      <c r="PS837" s="203"/>
      <c r="PT837" s="203"/>
      <c r="PU837" s="203"/>
      <c r="PV837" s="203"/>
      <c r="PW837" s="203"/>
      <c r="PX837" s="203"/>
      <c r="PY837" s="203"/>
      <c r="PZ837" s="203"/>
      <c r="QA837" s="203"/>
      <c r="QB837" s="203"/>
      <c r="QC837" s="203"/>
      <c r="QD837" s="203"/>
      <c r="QE837" s="203"/>
      <c r="QF837" s="203"/>
      <c r="QG837" s="203"/>
      <c r="QH837" s="203"/>
      <c r="QI837" s="203"/>
      <c r="QJ837" s="203"/>
      <c r="QK837" s="203"/>
      <c r="QL837" s="203"/>
      <c r="QM837" s="203"/>
      <c r="QN837" s="203"/>
      <c r="QO837" s="203"/>
      <c r="QP837" s="203"/>
      <c r="QQ837" s="203"/>
      <c r="QR837" s="203"/>
      <c r="QS837" s="203"/>
      <c r="QT837" s="203"/>
      <c r="QU837" s="203"/>
      <c r="QV837" s="203"/>
      <c r="QW837" s="203"/>
      <c r="QX837" s="203"/>
      <c r="QY837" s="203"/>
      <c r="QZ837" s="203"/>
      <c r="RA837" s="203"/>
      <c r="RB837" s="203"/>
      <c r="RC837" s="203"/>
      <c r="RD837" s="203"/>
      <c r="RE837" s="203"/>
      <c r="RF837" s="203"/>
      <c r="RG837" s="203"/>
      <c r="RH837" s="203"/>
      <c r="RI837" s="203"/>
      <c r="RJ837" s="203"/>
      <c r="RK837" s="203"/>
      <c r="RL837" s="203"/>
      <c r="RM837" s="203"/>
      <c r="RN837" s="203"/>
      <c r="RO837" s="203"/>
      <c r="RP837" s="203"/>
      <c r="RQ837" s="203"/>
      <c r="RR837" s="203"/>
      <c r="RS837" s="203"/>
      <c r="RT837" s="203"/>
      <c r="RU837" s="203"/>
      <c r="RV837" s="203"/>
      <c r="RW837" s="203"/>
      <c r="RX837" s="203"/>
      <c r="RY837" s="203"/>
      <c r="RZ837" s="203"/>
      <c r="SA837" s="203"/>
      <c r="SB837" s="203"/>
      <c r="SC837" s="203"/>
      <c r="SD837" s="203"/>
      <c r="SE837" s="203"/>
      <c r="SF837" s="203"/>
      <c r="SG837" s="203"/>
      <c r="SH837" s="203"/>
      <c r="SI837" s="203"/>
      <c r="SJ837" s="203"/>
      <c r="SK837" s="203"/>
      <c r="SL837" s="203"/>
      <c r="SM837" s="203"/>
      <c r="SN837" s="203"/>
      <c r="SO837" s="203"/>
      <c r="SP837" s="203"/>
      <c r="SQ837" s="203"/>
      <c r="SR837" s="203"/>
      <c r="SS837" s="203"/>
      <c r="ST837" s="203"/>
      <c r="SU837" s="203"/>
      <c r="SV837" s="203"/>
      <c r="SW837" s="203"/>
      <c r="SX837" s="203"/>
      <c r="SY837" s="203"/>
      <c r="SZ837" s="203"/>
      <c r="TA837" s="203"/>
      <c r="TB837" s="203"/>
      <c r="TC837" s="203"/>
      <c r="TD837" s="203"/>
      <c r="TE837" s="203"/>
      <c r="TF837" s="203"/>
      <c r="TG837" s="203"/>
      <c r="TH837" s="203"/>
      <c r="TI837" s="203"/>
      <c r="TJ837" s="203"/>
      <c r="TK837" s="203"/>
      <c r="TL837" s="203"/>
      <c r="TM837" s="203"/>
      <c r="TN837" s="203"/>
      <c r="TO837" s="203"/>
      <c r="TP837" s="203"/>
      <c r="TQ837" s="203"/>
      <c r="TR837" s="203"/>
      <c r="TS837" s="203"/>
      <c r="TT837" s="203"/>
      <c r="TU837" s="203"/>
      <c r="TV837" s="203"/>
      <c r="TW837" s="203"/>
      <c r="TX837" s="203"/>
      <c r="TY837" s="203"/>
      <c r="TZ837" s="203"/>
      <c r="UA837" s="203"/>
      <c r="UB837" s="203"/>
      <c r="UC837" s="203"/>
      <c r="UD837" s="203"/>
      <c r="UE837" s="203"/>
      <c r="UF837" s="203"/>
      <c r="UG837" s="203"/>
      <c r="UH837" s="203"/>
      <c r="UI837" s="203"/>
      <c r="UJ837" s="203"/>
      <c r="UK837" s="203"/>
      <c r="UL837" s="203"/>
      <c r="UM837" s="203"/>
      <c r="UN837" s="203"/>
      <c r="UO837" s="203"/>
      <c r="UP837" s="203"/>
      <c r="UQ837" s="203"/>
      <c r="UR837" s="203"/>
      <c r="US837" s="203"/>
      <c r="UT837" s="203"/>
      <c r="UU837" s="203"/>
      <c r="UV837" s="203"/>
      <c r="UW837" s="203"/>
      <c r="UX837" s="203"/>
      <c r="UY837" s="203"/>
      <c r="UZ837" s="203"/>
      <c r="VA837" s="203"/>
      <c r="VB837" s="203"/>
      <c r="VC837" s="203"/>
      <c r="VD837" s="203"/>
      <c r="VE837" s="203"/>
      <c r="VF837" s="203"/>
      <c r="VG837" s="203"/>
      <c r="VH837" s="203"/>
      <c r="VI837" s="203"/>
      <c r="VJ837" s="203"/>
      <c r="VK837" s="203"/>
      <c r="VL837" s="203"/>
      <c r="VM837" s="203"/>
      <c r="VN837" s="203"/>
      <c r="VO837" s="203"/>
      <c r="VP837" s="203"/>
      <c r="VQ837" s="203"/>
      <c r="VR837" s="203"/>
      <c r="VS837" s="203"/>
      <c r="VT837" s="203"/>
      <c r="VU837" s="203"/>
      <c r="VV837" s="203"/>
      <c r="VW837" s="203"/>
      <c r="VX837" s="203"/>
      <c r="VY837" s="203"/>
      <c r="VZ837" s="203"/>
      <c r="WA837" s="203"/>
      <c r="WB837" s="203"/>
      <c r="WC837" s="203"/>
      <c r="WD837" s="203"/>
      <c r="WE837" s="203"/>
      <c r="WF837" s="203"/>
      <c r="WG837" s="203"/>
      <c r="WH837" s="203"/>
      <c r="WI837" s="203"/>
      <c r="WJ837" s="203"/>
      <c r="WK837" s="203"/>
      <c r="WL837" s="203"/>
      <c r="WM837" s="203"/>
      <c r="WN837" s="203"/>
      <c r="WO837" s="203"/>
      <c r="WP837" s="203"/>
      <c r="WQ837" s="203"/>
      <c r="WR837" s="203"/>
      <c r="WS837" s="203"/>
      <c r="WT837" s="203"/>
      <c r="WU837" s="203"/>
      <c r="WV837" s="203"/>
      <c r="WW837" s="203"/>
      <c r="WX837" s="203"/>
      <c r="WY837" s="203"/>
      <c r="WZ837" s="203"/>
      <c r="XA837" s="203"/>
      <c r="XB837" s="203"/>
      <c r="XC837" s="203"/>
      <c r="XD837" s="203"/>
      <c r="XE837" s="203"/>
      <c r="XF837" s="203"/>
      <c r="XG837" s="203"/>
      <c r="XH837" s="203"/>
      <c r="XI837" s="203"/>
      <c r="XJ837" s="203"/>
      <c r="XK837" s="203"/>
      <c r="XL837" s="203"/>
      <c r="XM837" s="203"/>
      <c r="XN837" s="203"/>
      <c r="XO837" s="203"/>
      <c r="XP837" s="203"/>
      <c r="XQ837" s="203"/>
      <c r="XR837" s="203"/>
      <c r="XS837" s="203"/>
      <c r="XT837" s="203"/>
      <c r="XU837" s="203"/>
      <c r="XV837" s="203"/>
      <c r="XW837" s="203"/>
      <c r="XX837" s="203"/>
      <c r="XY837" s="203"/>
      <c r="XZ837" s="203"/>
      <c r="YA837" s="203"/>
      <c r="YB837" s="203"/>
      <c r="YC837" s="203"/>
      <c r="YD837" s="203"/>
      <c r="YE837" s="203"/>
      <c r="YF837" s="203"/>
      <c r="YG837" s="203"/>
      <c r="YH837" s="203"/>
      <c r="YI837" s="203"/>
      <c r="YJ837" s="203"/>
      <c r="YK837" s="203"/>
      <c r="YL837" s="203"/>
      <c r="YM837" s="203"/>
      <c r="YN837" s="203"/>
      <c r="YO837" s="203"/>
      <c r="YP837" s="203"/>
      <c r="YQ837" s="203"/>
      <c r="YR837" s="203"/>
      <c r="YS837" s="203"/>
      <c r="YT837" s="203"/>
      <c r="YU837" s="203"/>
      <c r="YV837" s="203"/>
      <c r="YW837" s="203"/>
      <c r="YX837" s="203"/>
      <c r="YY837" s="203"/>
      <c r="YZ837" s="203"/>
      <c r="ZA837" s="203"/>
      <c r="ZB837" s="203"/>
      <c r="ZC837" s="203"/>
      <c r="ZD837" s="203"/>
      <c r="ZE837" s="203"/>
      <c r="ZF837" s="203"/>
      <c r="ZG837" s="203"/>
      <c r="ZH837" s="203"/>
      <c r="ZI837" s="203"/>
      <c r="ZJ837" s="203"/>
      <c r="ZK837" s="203"/>
      <c r="ZL837" s="203"/>
      <c r="ZM837" s="203"/>
      <c r="ZN837" s="203"/>
      <c r="ZO837" s="203"/>
      <c r="ZP837" s="203"/>
      <c r="ZQ837" s="203"/>
      <c r="ZR837" s="203"/>
      <c r="ZS837" s="203"/>
      <c r="ZT837" s="203"/>
      <c r="ZU837" s="203"/>
      <c r="ZV837" s="203"/>
      <c r="ZW837" s="203"/>
      <c r="ZX837" s="203"/>
      <c r="ZY837" s="203"/>
      <c r="ZZ837" s="203"/>
      <c r="AAA837" s="203"/>
      <c r="AAB837" s="203"/>
      <c r="AAC837" s="203"/>
      <c r="AAD837" s="203"/>
      <c r="AAE837" s="203"/>
      <c r="AAF837" s="203"/>
      <c r="AAG837" s="203"/>
      <c r="AAH837" s="203"/>
      <c r="AAI837" s="203"/>
      <c r="AAJ837" s="203"/>
      <c r="AAK837" s="203"/>
      <c r="AAL837" s="203"/>
      <c r="AAM837" s="203"/>
      <c r="AAN837" s="203"/>
      <c r="AAO837" s="203"/>
      <c r="AAP837" s="203"/>
      <c r="AAQ837" s="203"/>
      <c r="AAR837" s="203"/>
      <c r="AAS837" s="203"/>
      <c r="AAT837" s="203"/>
      <c r="AAU837" s="203"/>
      <c r="AAV837" s="203"/>
      <c r="AAW837" s="203"/>
      <c r="AAX837" s="203"/>
      <c r="AAY837" s="203"/>
      <c r="AAZ837" s="203"/>
      <c r="ABA837" s="203"/>
      <c r="ABB837" s="203"/>
      <c r="ABC837" s="203"/>
      <c r="ABD837" s="203"/>
      <c r="ABE837" s="203"/>
      <c r="ABF837" s="203"/>
      <c r="ABG837" s="203"/>
      <c r="ABH837" s="203"/>
      <c r="ABI837" s="203"/>
      <c r="ABJ837" s="203"/>
      <c r="ABK837" s="203"/>
      <c r="ABL837" s="203"/>
      <c r="ABM837" s="203"/>
      <c r="ABN837" s="203"/>
      <c r="ABO837" s="203"/>
      <c r="ABP837" s="203"/>
      <c r="ABQ837" s="203"/>
      <c r="ABR837" s="203"/>
      <c r="ABS837" s="203"/>
      <c r="ABT837" s="203"/>
      <c r="ABU837" s="203"/>
      <c r="ABV837" s="203"/>
      <c r="ABW837" s="203"/>
      <c r="ABX837" s="203"/>
      <c r="ABY837" s="203"/>
      <c r="ABZ837" s="203"/>
      <c r="ACA837" s="203"/>
      <c r="ACB837" s="203"/>
      <c r="ACC837" s="203"/>
      <c r="ACD837" s="203"/>
      <c r="ACE837" s="203"/>
      <c r="ACF837" s="203"/>
      <c r="ACG837" s="203"/>
      <c r="ACH837" s="203"/>
      <c r="ACI837" s="203"/>
      <c r="ACJ837" s="203"/>
      <c r="ACK837" s="203"/>
      <c r="ACL837" s="203"/>
      <c r="ACM837" s="203"/>
      <c r="ACN837" s="203"/>
      <c r="ACO837" s="203"/>
      <c r="ACP837" s="203"/>
      <c r="ACQ837" s="203"/>
      <c r="ACR837" s="203"/>
      <c r="ACS837" s="203"/>
      <c r="ACT837" s="203"/>
      <c r="ACU837" s="203"/>
      <c r="ACV837" s="203"/>
      <c r="ACW837" s="203"/>
      <c r="ACX837" s="203"/>
      <c r="ACY837" s="203"/>
      <c r="ACZ837" s="203"/>
      <c r="ADA837" s="203"/>
      <c r="ADB837" s="203"/>
      <c r="ADC837" s="203"/>
      <c r="ADD837" s="203"/>
      <c r="ADE837" s="203"/>
      <c r="ADF837" s="203"/>
      <c r="ADG837" s="203"/>
      <c r="ADH837" s="203"/>
      <c r="ADI837" s="203"/>
      <c r="ADJ837" s="203"/>
      <c r="ADK837" s="203"/>
      <c r="ADL837" s="203"/>
      <c r="ADM837" s="203"/>
      <c r="ADN837" s="203"/>
      <c r="ADO837" s="203"/>
      <c r="ADP837" s="203"/>
      <c r="ADQ837" s="203"/>
      <c r="ADR837" s="203"/>
      <c r="ADS837" s="203"/>
      <c r="ADT837" s="203"/>
      <c r="ADU837" s="203"/>
      <c r="ADV837" s="203"/>
      <c r="ADW837" s="203"/>
      <c r="ADX837" s="203"/>
      <c r="ADY837" s="203"/>
      <c r="ADZ837" s="203"/>
      <c r="AEA837" s="203"/>
      <c r="AEB837" s="203"/>
      <c r="AEC837" s="203"/>
      <c r="AED837" s="203"/>
      <c r="AEE837" s="203"/>
      <c r="AEF837" s="203"/>
      <c r="AEG837" s="203"/>
      <c r="AEH837" s="203"/>
      <c r="AEI837" s="203"/>
      <c r="AEJ837" s="203"/>
      <c r="AEK837" s="203"/>
      <c r="AEL837" s="203"/>
      <c r="AEM837" s="203"/>
      <c r="AEN837" s="203"/>
      <c r="AEO837" s="203"/>
      <c r="AEP837" s="203"/>
      <c r="AEQ837" s="203"/>
      <c r="AER837" s="203"/>
      <c r="AES837" s="203"/>
      <c r="AET837" s="203"/>
      <c r="AEU837" s="203"/>
      <c r="AEV837" s="203"/>
      <c r="AEW837" s="203"/>
      <c r="AEX837" s="203"/>
      <c r="AEY837" s="203"/>
      <c r="AEZ837" s="203"/>
      <c r="AFA837" s="203"/>
      <c r="AFB837" s="203"/>
      <c r="AFC837" s="203"/>
      <c r="AFD837" s="203"/>
      <c r="AFE837" s="203"/>
      <c r="AFF837" s="203"/>
      <c r="AFG837" s="203"/>
      <c r="AFH837" s="203"/>
      <c r="AFI837" s="203"/>
      <c r="AFJ837" s="203"/>
      <c r="AFK837" s="203"/>
      <c r="AFL837" s="203"/>
      <c r="AFM837" s="203"/>
      <c r="AFN837" s="203"/>
      <c r="AFO837" s="203"/>
      <c r="AFP837" s="203"/>
      <c r="AFQ837" s="203"/>
      <c r="AFR837" s="203"/>
      <c r="AFS837" s="203"/>
      <c r="AFT837" s="203"/>
      <c r="AFU837" s="203"/>
      <c r="AFV837" s="203"/>
      <c r="AFW837" s="203"/>
      <c r="AFX837" s="203"/>
      <c r="AFY837" s="203"/>
      <c r="AFZ837" s="203"/>
      <c r="AGA837" s="203"/>
      <c r="AGB837" s="203"/>
      <c r="AGC837" s="203"/>
      <c r="AGD837" s="203"/>
      <c r="AGE837" s="203"/>
      <c r="AGF837" s="203"/>
      <c r="AGG837" s="203"/>
      <c r="AGH837" s="203"/>
      <c r="AGI837" s="203"/>
      <c r="AGJ837" s="203"/>
      <c r="AGK837" s="203"/>
      <c r="AGL837" s="203"/>
      <c r="AGM837" s="203"/>
      <c r="AGN837" s="203"/>
      <c r="AGO837" s="203"/>
      <c r="AGP837" s="203"/>
      <c r="AGQ837" s="203"/>
      <c r="AGR837" s="203"/>
      <c r="AGS837" s="203"/>
      <c r="AGT837" s="203"/>
      <c r="AGU837" s="203"/>
      <c r="AGV837" s="203"/>
      <c r="AGW837" s="203"/>
      <c r="AGX837" s="203"/>
      <c r="AGY837" s="203"/>
      <c r="AGZ837" s="203"/>
      <c r="AHA837" s="203"/>
      <c r="AHB837" s="203"/>
      <c r="AHC837" s="203"/>
      <c r="AHD837" s="203"/>
      <c r="AHE837" s="203"/>
      <c r="AHF837" s="203"/>
      <c r="AHG837" s="203"/>
      <c r="AHH837" s="203"/>
      <c r="AHI837" s="203"/>
      <c r="AHJ837" s="203"/>
      <c r="AHK837" s="203"/>
      <c r="AHL837" s="203"/>
      <c r="AHM837" s="203"/>
      <c r="AHN837" s="203"/>
      <c r="AHO837" s="203"/>
      <c r="AHP837" s="203"/>
      <c r="AHQ837" s="203"/>
      <c r="AHR837" s="203"/>
      <c r="AHS837" s="203"/>
      <c r="AHT837" s="203"/>
      <c r="AHU837" s="203"/>
      <c r="AHV837" s="203"/>
      <c r="AHW837" s="203"/>
      <c r="AHX837" s="203"/>
      <c r="AHY837" s="203"/>
      <c r="AHZ837" s="203"/>
      <c r="AIA837" s="203"/>
      <c r="AIB837" s="203"/>
      <c r="AIC837" s="203"/>
      <c r="AID837" s="203"/>
      <c r="AIE837" s="203"/>
      <c r="AIF837" s="203"/>
      <c r="AIG837" s="203"/>
      <c r="AIH837" s="203"/>
      <c r="AII837" s="203"/>
      <c r="AIJ837" s="203"/>
      <c r="AIK837" s="203"/>
      <c r="AIL837" s="203"/>
      <c r="AIM837" s="203"/>
      <c r="AIN837" s="203"/>
      <c r="AIO837" s="203"/>
      <c r="AIP837" s="203"/>
      <c r="AIQ837" s="203"/>
      <c r="AIR837" s="203"/>
      <c r="AIS837" s="203"/>
      <c r="AIT837" s="203"/>
      <c r="AIU837" s="203"/>
      <c r="AIV837" s="203"/>
      <c r="AIW837" s="203"/>
      <c r="AIX837" s="203"/>
      <c r="AIY837" s="203"/>
      <c r="AIZ837" s="203"/>
      <c r="AJA837" s="203"/>
      <c r="AJB837" s="203"/>
      <c r="AJC837" s="203"/>
      <c r="AJD837" s="203"/>
      <c r="AJE837" s="203"/>
      <c r="AJF837" s="203"/>
      <c r="AJG837" s="203"/>
      <c r="AJH837" s="203"/>
      <c r="AJI837" s="203"/>
      <c r="AJJ837" s="203"/>
      <c r="AJK837" s="203"/>
      <c r="AJL837" s="203"/>
      <c r="AJM837" s="203"/>
      <c r="AJN837" s="203"/>
      <c r="AJO837" s="203"/>
      <c r="AJP837" s="203"/>
      <c r="AJQ837" s="203"/>
      <c r="AJR837" s="203"/>
      <c r="AJS837" s="203"/>
      <c r="AJT837" s="203"/>
      <c r="AJU837" s="203"/>
      <c r="AJV837" s="203"/>
      <c r="AJW837" s="203"/>
      <c r="AJX837" s="203"/>
      <c r="AJY837" s="203"/>
      <c r="AJZ837" s="203"/>
      <c r="AKA837" s="203"/>
      <c r="AKB837" s="203"/>
      <c r="AKC837" s="203"/>
      <c r="AKD837" s="203"/>
      <c r="AKE837" s="203"/>
      <c r="AKF837" s="203"/>
      <c r="AKG837" s="203"/>
      <c r="AKH837" s="203"/>
      <c r="AKI837" s="203"/>
      <c r="AKJ837" s="203"/>
      <c r="AKK837" s="203"/>
      <c r="AKL837" s="203"/>
      <c r="AKM837" s="203"/>
      <c r="AKN837" s="203"/>
      <c r="AKO837" s="203"/>
      <c r="AKP837" s="203"/>
      <c r="AKQ837" s="203"/>
      <c r="AKR837" s="203"/>
      <c r="AKS837" s="203"/>
      <c r="AKT837" s="203"/>
      <c r="AKU837" s="203"/>
      <c r="AKV837" s="203"/>
      <c r="AKW837" s="203"/>
      <c r="AKX837" s="203"/>
      <c r="AKY837" s="203"/>
      <c r="AKZ837" s="203"/>
      <c r="ALA837" s="203"/>
      <c r="ALB837" s="203"/>
      <c r="ALC837" s="203"/>
      <c r="ALD837" s="203"/>
      <c r="ALE837" s="203"/>
      <c r="ALF837" s="203"/>
      <c r="ALG837" s="203"/>
      <c r="ALH837" s="203"/>
      <c r="ALI837" s="203"/>
      <c r="ALJ837" s="203"/>
      <c r="ALK837" s="203"/>
      <c r="ALL837" s="203"/>
      <c r="ALM837" s="203"/>
      <c r="ALN837" s="203"/>
      <c r="ALO837" s="203"/>
      <c r="ALP837" s="203"/>
      <c r="ALQ837" s="203"/>
      <c r="ALR837" s="203"/>
      <c r="ALS837" s="203"/>
      <c r="ALT837" s="203"/>
      <c r="ALU837" s="203"/>
      <c r="ALV837" s="203"/>
      <c r="ALW837" s="203"/>
      <c r="ALX837" s="203"/>
      <c r="ALY837" s="203"/>
      <c r="ALZ837" s="203"/>
      <c r="AMA837" s="203"/>
      <c r="AMB837" s="203"/>
      <c r="AMC837" s="203"/>
      <c r="AMD837" s="203"/>
      <c r="AME837" s="203"/>
      <c r="AMF837" s="203"/>
      <c r="AMG837" s="203"/>
      <c r="AMH837" s="203"/>
      <c r="AMI837" s="203"/>
      <c r="AMJ837" s="203"/>
      <c r="AMK837" s="203"/>
      <c r="AML837" s="203"/>
      <c r="AMM837" s="203"/>
      <c r="AMN837" s="203"/>
      <c r="AMO837" s="203"/>
      <c r="AMP837" s="203"/>
      <c r="AMQ837" s="203"/>
      <c r="AMR837" s="203"/>
      <c r="AMS837" s="203"/>
      <c r="AMT837" s="203"/>
      <c r="AMU837" s="203"/>
      <c r="AMV837" s="203"/>
      <c r="AMW837" s="203"/>
      <c r="AMX837" s="203"/>
      <c r="AMY837" s="203"/>
      <c r="AMZ837" s="203"/>
      <c r="ANA837" s="203"/>
      <c r="ANB837" s="203"/>
      <c r="ANC837" s="203"/>
      <c r="AND837" s="203"/>
      <c r="ANE837" s="203"/>
      <c r="ANF837" s="203"/>
      <c r="ANG837" s="203"/>
      <c r="ANH837" s="203"/>
      <c r="ANI837" s="203"/>
      <c r="ANJ837" s="203"/>
      <c r="ANK837" s="203"/>
      <c r="ANL837" s="203"/>
      <c r="ANM837" s="203"/>
      <c r="ANN837" s="203"/>
      <c r="ANO837" s="203"/>
      <c r="ANP837" s="203"/>
      <c r="ANQ837" s="203"/>
      <c r="ANR837" s="203"/>
      <c r="ANS837" s="203"/>
      <c r="ANT837" s="203"/>
      <c r="ANU837" s="203"/>
      <c r="ANV837" s="203"/>
      <c r="ANW837" s="203"/>
      <c r="ANX837" s="203"/>
      <c r="ANY837" s="203"/>
      <c r="ANZ837" s="203"/>
      <c r="AOA837" s="203"/>
      <c r="AOB837" s="203"/>
      <c r="AOC837" s="203"/>
      <c r="AOD837" s="203"/>
      <c r="AOE837" s="203"/>
      <c r="AOF837" s="203"/>
      <c r="AOG837" s="203"/>
      <c r="AOH837" s="203"/>
      <c r="AOI837" s="203"/>
      <c r="AOJ837" s="203"/>
      <c r="AOK837" s="203"/>
      <c r="AOL837" s="203"/>
      <c r="AOM837" s="203"/>
      <c r="AON837" s="203"/>
      <c r="AOO837" s="203"/>
      <c r="AOP837" s="203"/>
      <c r="AOQ837" s="203"/>
      <c r="AOR837" s="203"/>
      <c r="AOS837" s="203"/>
      <c r="AOT837" s="203"/>
      <c r="AOU837" s="203"/>
      <c r="AOV837" s="203"/>
      <c r="AOW837" s="203"/>
      <c r="AOX837" s="203"/>
      <c r="AOY837" s="203"/>
      <c r="AOZ837" s="203"/>
      <c r="APA837" s="203"/>
      <c r="APB837" s="203"/>
      <c r="APC837" s="203"/>
      <c r="APD837" s="203"/>
      <c r="APE837" s="203"/>
      <c r="APF837" s="203"/>
      <c r="APG837" s="203"/>
      <c r="APH837" s="203"/>
      <c r="API837" s="203"/>
      <c r="APJ837" s="203"/>
      <c r="APK837" s="203"/>
      <c r="APL837" s="203"/>
      <c r="APM837" s="203"/>
      <c r="APN837" s="203"/>
      <c r="APO837" s="203"/>
      <c r="APP837" s="203"/>
      <c r="APQ837" s="203"/>
      <c r="APR837" s="203"/>
      <c r="APS837" s="203"/>
      <c r="APT837" s="203"/>
      <c r="APU837" s="203"/>
      <c r="APV837" s="203"/>
      <c r="APW837" s="203"/>
      <c r="APX837" s="203"/>
      <c r="APY837" s="203"/>
      <c r="APZ837" s="203"/>
      <c r="AQA837" s="203"/>
      <c r="AQB837" s="203"/>
      <c r="AQC837" s="203"/>
      <c r="AQD837" s="203"/>
      <c r="AQE837" s="203"/>
      <c r="AQF837" s="203"/>
      <c r="AQG837" s="203"/>
      <c r="AQH837" s="203"/>
      <c r="AQI837" s="203"/>
      <c r="AQJ837" s="203"/>
      <c r="AQK837" s="203"/>
      <c r="AQL837" s="203"/>
      <c r="AQM837" s="203"/>
      <c r="AQN837" s="203"/>
      <c r="AQO837" s="203"/>
      <c r="AQP837" s="203"/>
      <c r="AQQ837" s="203"/>
      <c r="AQR837" s="203"/>
      <c r="AQS837" s="203"/>
      <c r="AQT837" s="203"/>
      <c r="AQU837" s="203"/>
      <c r="AQV837" s="203"/>
      <c r="AQW837" s="203"/>
      <c r="AQX837" s="203"/>
      <c r="AQY837" s="203"/>
      <c r="AQZ837" s="203"/>
      <c r="ARA837" s="203"/>
      <c r="ARB837" s="203"/>
      <c r="ARC837" s="203"/>
      <c r="ARD837" s="203"/>
      <c r="ARE837" s="203"/>
      <c r="ARF837" s="203"/>
      <c r="ARG837" s="203"/>
      <c r="ARH837" s="203"/>
      <c r="ARI837" s="203"/>
      <c r="ARJ837" s="203"/>
      <c r="ARK837" s="203"/>
      <c r="ARL837" s="203"/>
      <c r="ARM837" s="203"/>
      <c r="ARN837" s="203"/>
      <c r="ARO837" s="203"/>
      <c r="ARP837" s="203"/>
      <c r="ARQ837" s="203"/>
      <c r="ARR837" s="203"/>
      <c r="ARS837" s="203"/>
      <c r="ART837" s="203"/>
      <c r="ARU837" s="203"/>
      <c r="ARV837" s="203"/>
      <c r="ARW837" s="203"/>
      <c r="ARX837" s="203"/>
      <c r="ARY837" s="203"/>
      <c r="ARZ837" s="203"/>
      <c r="ASA837" s="203"/>
      <c r="ASB837" s="203"/>
      <c r="ASC837" s="203"/>
      <c r="ASD837" s="203"/>
      <c r="ASE837" s="203"/>
      <c r="ASF837" s="203"/>
      <c r="ASG837" s="203"/>
      <c r="ASH837" s="203"/>
      <c r="ASI837" s="203"/>
      <c r="ASJ837" s="203"/>
      <c r="ASK837" s="203"/>
      <c r="ASL837" s="203"/>
      <c r="ASM837" s="203"/>
      <c r="ASN837" s="203"/>
      <c r="ASO837" s="203"/>
      <c r="ASP837" s="203"/>
      <c r="ASQ837" s="203"/>
      <c r="ASR837" s="203"/>
      <c r="ASS837" s="203"/>
      <c r="AST837" s="203"/>
      <c r="ASU837" s="203"/>
      <c r="ASV837" s="203"/>
      <c r="ASW837" s="203"/>
      <c r="ASX837" s="203"/>
      <c r="ASY837" s="203"/>
      <c r="ASZ837" s="203"/>
      <c r="ATA837" s="203"/>
      <c r="ATB837" s="203"/>
      <c r="ATC837" s="203"/>
      <c r="ATD837" s="203"/>
      <c r="ATE837" s="203"/>
      <c r="ATF837" s="203"/>
      <c r="ATG837" s="203"/>
      <c r="ATH837" s="203"/>
      <c r="ATI837" s="203"/>
      <c r="ATJ837" s="203"/>
      <c r="ATK837" s="203"/>
      <c r="ATL837" s="203"/>
      <c r="ATM837" s="203"/>
      <c r="ATN837" s="203"/>
      <c r="ATO837" s="203"/>
      <c r="ATP837" s="203"/>
      <c r="ATQ837" s="203"/>
      <c r="ATR837" s="203"/>
      <c r="ATS837" s="203"/>
      <c r="ATT837" s="203"/>
      <c r="ATU837" s="203"/>
      <c r="ATV837" s="203"/>
      <c r="ATW837" s="203"/>
      <c r="ATX837" s="203"/>
      <c r="ATY837" s="203"/>
      <c r="ATZ837" s="203"/>
      <c r="AUA837" s="203"/>
      <c r="AUB837" s="203"/>
      <c r="AUC837" s="203"/>
      <c r="AUD837" s="203"/>
      <c r="AUE837" s="203"/>
      <c r="AUF837" s="203"/>
      <c r="AUG837" s="203"/>
      <c r="AUH837" s="203"/>
      <c r="AUI837" s="203"/>
      <c r="AUJ837" s="203"/>
      <c r="AUK837" s="203"/>
      <c r="AUL837" s="203"/>
      <c r="AUM837" s="203"/>
      <c r="AUN837" s="203"/>
      <c r="AUO837" s="203"/>
      <c r="AUP837" s="203"/>
      <c r="AUQ837" s="203"/>
      <c r="AUR837" s="203"/>
      <c r="AUS837" s="203"/>
      <c r="AUT837" s="203"/>
      <c r="AUU837" s="203"/>
      <c r="AUV837" s="203"/>
      <c r="AUW837" s="203"/>
      <c r="AUX837" s="203"/>
      <c r="AUY837" s="203"/>
      <c r="AUZ837" s="203"/>
      <c r="AVA837" s="203"/>
      <c r="AVB837" s="203"/>
      <c r="AVC837" s="203"/>
      <c r="AVD837" s="203"/>
      <c r="AVE837" s="203"/>
      <c r="AVF837" s="203"/>
      <c r="AVG837" s="203"/>
      <c r="AVH837" s="203"/>
      <c r="AVI837" s="203"/>
      <c r="AVJ837" s="203"/>
      <c r="AVK837" s="203"/>
      <c r="AVL837" s="203"/>
      <c r="AVM837" s="203"/>
      <c r="AVN837" s="203"/>
      <c r="AVO837" s="203"/>
      <c r="AVP837" s="203"/>
      <c r="AVQ837" s="203"/>
      <c r="AVR837" s="203"/>
      <c r="AVS837" s="203"/>
      <c r="AVT837" s="203"/>
      <c r="AVU837" s="203"/>
      <c r="AVV837" s="203"/>
      <c r="AVW837" s="203"/>
      <c r="AVX837" s="203"/>
      <c r="AVY837" s="203"/>
      <c r="AVZ837" s="203"/>
      <c r="AWA837" s="203"/>
      <c r="AWB837" s="203"/>
      <c r="AWC837" s="203"/>
      <c r="AWD837" s="203"/>
      <c r="AWE837" s="203"/>
      <c r="AWF837" s="203"/>
      <c r="AWG837" s="203"/>
      <c r="AWH837" s="203"/>
      <c r="AWI837" s="203"/>
      <c r="AWJ837" s="203"/>
      <c r="AWK837" s="203"/>
      <c r="AWL837" s="203"/>
      <c r="AWM837" s="203"/>
      <c r="AWN837" s="203"/>
      <c r="AWO837" s="203"/>
      <c r="AWP837" s="203"/>
      <c r="AWQ837" s="203"/>
      <c r="AWR837" s="203"/>
      <c r="AWS837" s="203"/>
      <c r="AWT837" s="203"/>
      <c r="AWU837" s="203"/>
      <c r="AWV837" s="203"/>
      <c r="AWW837" s="203"/>
      <c r="AWX837" s="203"/>
      <c r="AWY837" s="203"/>
      <c r="AWZ837" s="203"/>
      <c r="AXA837" s="203"/>
      <c r="AXB837" s="203"/>
      <c r="AXC837" s="203"/>
      <c r="AXD837" s="203"/>
      <c r="AXE837" s="203"/>
      <c r="AXF837" s="203"/>
      <c r="AXG837" s="203"/>
      <c r="AXH837" s="203"/>
      <c r="AXI837" s="203"/>
      <c r="AXJ837" s="203"/>
      <c r="AXK837" s="203"/>
      <c r="AXL837" s="203"/>
      <c r="AXM837" s="203"/>
      <c r="AXN837" s="203"/>
      <c r="AXO837" s="203"/>
      <c r="AXP837" s="203"/>
      <c r="AXQ837" s="203"/>
      <c r="AXR837" s="203"/>
      <c r="AXS837" s="203"/>
      <c r="AXT837" s="203"/>
      <c r="AXU837" s="203"/>
      <c r="AXV837" s="203"/>
      <c r="AXW837" s="203"/>
      <c r="AXX837" s="203"/>
      <c r="AXY837" s="203"/>
      <c r="AXZ837" s="203"/>
      <c r="AYA837" s="203"/>
      <c r="AYB837" s="203"/>
      <c r="AYC837" s="203"/>
      <c r="AYD837" s="203"/>
      <c r="AYE837" s="203"/>
      <c r="AYF837" s="203"/>
      <c r="AYG837" s="203"/>
      <c r="AYH837" s="203"/>
      <c r="AYI837" s="203"/>
      <c r="AYJ837" s="203"/>
      <c r="AYK837" s="203"/>
      <c r="AYL837" s="203"/>
      <c r="AYM837" s="203"/>
      <c r="AYN837" s="203"/>
      <c r="AYO837" s="203"/>
      <c r="AYP837" s="203"/>
      <c r="AYQ837" s="203"/>
      <c r="AYR837" s="203"/>
      <c r="AYS837" s="203"/>
      <c r="AYT837" s="203"/>
      <c r="AYU837" s="203"/>
      <c r="AYV837" s="203"/>
      <c r="AYW837" s="203"/>
      <c r="AYX837" s="203"/>
      <c r="AYY837" s="203"/>
      <c r="AYZ837" s="203"/>
      <c r="AZA837" s="203"/>
      <c r="AZB837" s="203"/>
      <c r="AZC837" s="203"/>
      <c r="AZD837" s="203"/>
      <c r="AZE837" s="203"/>
      <c r="AZF837" s="203"/>
      <c r="AZG837" s="203"/>
      <c r="AZH837" s="203"/>
      <c r="AZI837" s="203"/>
      <c r="AZJ837" s="203"/>
      <c r="AZK837" s="203"/>
      <c r="AZL837" s="203"/>
      <c r="AZM837" s="203"/>
      <c r="AZN837" s="203"/>
      <c r="AZO837" s="203"/>
      <c r="AZP837" s="203"/>
      <c r="AZQ837" s="203"/>
      <c r="AZR837" s="203"/>
      <c r="AZS837" s="203"/>
      <c r="AZT837" s="203"/>
      <c r="AZU837" s="203"/>
      <c r="AZV837" s="203"/>
      <c r="AZW837" s="203"/>
      <c r="AZX837" s="203"/>
      <c r="AZY837" s="203"/>
      <c r="AZZ837" s="203"/>
      <c r="BAA837" s="203"/>
      <c r="BAB837" s="203"/>
      <c r="BAC837" s="203"/>
      <c r="BAD837" s="203"/>
      <c r="BAE837" s="203"/>
      <c r="BAF837" s="203"/>
      <c r="BAG837" s="203"/>
      <c r="BAH837" s="203"/>
      <c r="BAI837" s="203"/>
      <c r="BAJ837" s="203"/>
      <c r="BAK837" s="203"/>
      <c r="BAL837" s="203"/>
      <c r="BAM837" s="203"/>
      <c r="BAN837" s="203"/>
      <c r="BAO837" s="203"/>
      <c r="BAP837" s="203"/>
      <c r="BAQ837" s="203"/>
      <c r="BAR837" s="203"/>
      <c r="BAS837" s="203"/>
      <c r="BAT837" s="203"/>
      <c r="BAU837" s="203"/>
      <c r="BAV837" s="203"/>
      <c r="BAW837" s="203"/>
      <c r="BAX837" s="203"/>
      <c r="BAY837" s="203"/>
      <c r="BAZ837" s="203"/>
      <c r="BBA837" s="203"/>
      <c r="BBB837" s="203"/>
      <c r="BBC837" s="203"/>
      <c r="BBD837" s="203"/>
      <c r="BBE837" s="203"/>
      <c r="BBF837" s="203"/>
      <c r="BBG837" s="203"/>
      <c r="BBH837" s="203"/>
      <c r="BBI837" s="203"/>
      <c r="BBJ837" s="203"/>
      <c r="BBK837" s="203"/>
      <c r="BBL837" s="203"/>
      <c r="BBM837" s="203"/>
      <c r="BBN837" s="203"/>
      <c r="BBO837" s="203"/>
      <c r="BBP837" s="203"/>
      <c r="BBQ837" s="203"/>
      <c r="BBR837" s="203"/>
      <c r="BBS837" s="203"/>
      <c r="BBT837" s="203"/>
      <c r="BBU837" s="203"/>
      <c r="BBV837" s="203"/>
      <c r="BBW837" s="203"/>
      <c r="BBX837" s="203"/>
      <c r="BBY837" s="203"/>
      <c r="BBZ837" s="203"/>
      <c r="BCA837" s="203"/>
      <c r="BCB837" s="203"/>
      <c r="BCC837" s="203"/>
      <c r="BCD837" s="203"/>
      <c r="BCE837" s="203"/>
      <c r="BCF837" s="203"/>
      <c r="BCG837" s="203"/>
      <c r="BCH837" s="203"/>
      <c r="BCI837" s="203"/>
      <c r="BCJ837" s="203"/>
      <c r="BCK837" s="203"/>
      <c r="BCL837" s="203"/>
      <c r="BCM837" s="203"/>
      <c r="BCN837" s="203"/>
      <c r="BCO837" s="203"/>
      <c r="BCP837" s="203"/>
      <c r="BCQ837" s="203"/>
      <c r="BCR837" s="203"/>
      <c r="BCS837" s="203"/>
      <c r="BCT837" s="203"/>
      <c r="BCU837" s="203"/>
      <c r="BCV837" s="203"/>
      <c r="BCW837" s="203"/>
      <c r="BCX837" s="203"/>
      <c r="BCY837" s="203"/>
      <c r="BCZ837" s="203"/>
      <c r="BDA837" s="203"/>
      <c r="BDB837" s="203"/>
      <c r="BDC837" s="203"/>
      <c r="BDD837" s="203"/>
      <c r="BDE837" s="203"/>
      <c r="BDF837" s="203"/>
      <c r="BDG837" s="203"/>
      <c r="BDH837" s="203"/>
      <c r="BDI837" s="203"/>
      <c r="BDJ837" s="203"/>
      <c r="BDK837" s="203"/>
      <c r="BDL837" s="203"/>
      <c r="BDM837" s="203"/>
      <c r="BDN837" s="203"/>
      <c r="BDO837" s="203"/>
      <c r="BDP837" s="203"/>
      <c r="BDQ837" s="203"/>
      <c r="BDR837" s="203"/>
      <c r="BDS837" s="203"/>
      <c r="BDT837" s="203"/>
      <c r="BDU837" s="203"/>
      <c r="BDV837" s="203"/>
      <c r="BDW837" s="203"/>
      <c r="BDX837" s="203"/>
      <c r="BDY837" s="203"/>
      <c r="BDZ837" s="203"/>
      <c r="BEA837" s="203"/>
      <c r="BEB837" s="203"/>
      <c r="BEC837" s="203"/>
      <c r="BED837" s="203"/>
      <c r="BEE837" s="203"/>
      <c r="BEF837" s="203"/>
      <c r="BEG837" s="203"/>
      <c r="BEH837" s="203"/>
      <c r="BEI837" s="203"/>
      <c r="BEJ837" s="203"/>
      <c r="BEK837" s="203"/>
      <c r="BEL837" s="203"/>
      <c r="BEM837" s="203"/>
      <c r="BEN837" s="203"/>
      <c r="BEO837" s="203"/>
      <c r="BEP837" s="203"/>
      <c r="BEQ837" s="203"/>
      <c r="BER837" s="203"/>
      <c r="BES837" s="203"/>
      <c r="BET837" s="203"/>
      <c r="BEU837" s="203"/>
      <c r="BEV837" s="203"/>
      <c r="BEW837" s="203"/>
      <c r="BEX837" s="203"/>
      <c r="BEY837" s="203"/>
      <c r="BEZ837" s="203"/>
      <c r="BFA837" s="203"/>
      <c r="BFB837" s="203"/>
      <c r="BFC837" s="203"/>
      <c r="BFD837" s="203"/>
      <c r="BFE837" s="203"/>
      <c r="BFF837" s="203"/>
      <c r="BFG837" s="203"/>
      <c r="BFH837" s="203"/>
      <c r="BFI837" s="203"/>
      <c r="BFJ837" s="203"/>
      <c r="BFK837" s="203"/>
      <c r="BFL837" s="203"/>
      <c r="BFM837" s="203"/>
      <c r="BFN837" s="203"/>
      <c r="BFO837" s="203"/>
      <c r="BFP837" s="203"/>
      <c r="BFQ837" s="203"/>
      <c r="BFR837" s="203"/>
      <c r="BFS837" s="203"/>
      <c r="BFT837" s="203"/>
      <c r="BFU837" s="203"/>
      <c r="BFV837" s="203"/>
      <c r="BFW837" s="203"/>
      <c r="BFX837" s="203"/>
      <c r="BFY837" s="203"/>
      <c r="BFZ837" s="203"/>
      <c r="BGA837" s="203"/>
      <c r="BGB837" s="203"/>
      <c r="BGC837" s="203"/>
      <c r="BGD837" s="203"/>
      <c r="BGE837" s="203"/>
      <c r="BGF837" s="203"/>
      <c r="BGG837" s="203"/>
      <c r="BGH837" s="203"/>
      <c r="BGI837" s="203"/>
      <c r="BGJ837" s="203"/>
      <c r="BGK837" s="203"/>
      <c r="BGL837" s="203"/>
      <c r="BGM837" s="203"/>
      <c r="BGN837" s="203"/>
      <c r="BGO837" s="203"/>
      <c r="BGP837" s="203"/>
      <c r="BGQ837" s="203"/>
      <c r="BGR837" s="203"/>
      <c r="BGS837" s="203"/>
      <c r="BGT837" s="203"/>
      <c r="BGU837" s="203"/>
      <c r="BGV837" s="203"/>
      <c r="BGW837" s="203"/>
      <c r="BGX837" s="203"/>
      <c r="BGY837" s="203"/>
      <c r="BGZ837" s="203"/>
      <c r="BHA837" s="203"/>
      <c r="BHB837" s="203"/>
      <c r="BHC837" s="203"/>
      <c r="BHD837" s="203"/>
      <c r="BHE837" s="203"/>
      <c r="BHF837" s="203"/>
      <c r="BHG837" s="203"/>
      <c r="BHH837" s="203"/>
      <c r="BHI837" s="203"/>
      <c r="BHJ837" s="203"/>
      <c r="BHK837" s="203"/>
      <c r="BHL837" s="203"/>
      <c r="BHM837" s="203"/>
      <c r="BHN837" s="203"/>
      <c r="BHO837" s="203"/>
      <c r="BHP837" s="203"/>
      <c r="BHQ837" s="203"/>
      <c r="BHR837" s="203"/>
      <c r="BHS837" s="203"/>
      <c r="BHT837" s="203"/>
      <c r="BHU837" s="203"/>
      <c r="BHV837" s="203"/>
      <c r="BHW837" s="203"/>
      <c r="BHX837" s="203"/>
      <c r="BHY837" s="203"/>
      <c r="BHZ837" s="203"/>
      <c r="BIA837" s="203"/>
      <c r="BIB837" s="203"/>
      <c r="BIC837" s="203"/>
      <c r="BID837" s="203"/>
      <c r="BIE837" s="203"/>
      <c r="BIF837" s="203"/>
      <c r="BIG837" s="203"/>
      <c r="BIH837" s="203"/>
      <c r="BII837" s="203"/>
      <c r="BIJ837" s="203"/>
      <c r="BIK837" s="203"/>
      <c r="BIL837" s="203"/>
      <c r="BIM837" s="203"/>
      <c r="BIN837" s="203"/>
      <c r="BIO837" s="203"/>
      <c r="BIP837" s="203"/>
      <c r="BIQ837" s="203"/>
      <c r="BIR837" s="203"/>
      <c r="BIS837" s="203"/>
      <c r="BIT837" s="203"/>
      <c r="BIU837" s="203"/>
      <c r="BIV837" s="203"/>
      <c r="BIW837" s="203"/>
      <c r="BIX837" s="203"/>
      <c r="BIY837" s="203"/>
      <c r="BIZ837" s="203"/>
      <c r="BJA837" s="203"/>
      <c r="BJB837" s="203"/>
      <c r="BJC837" s="203"/>
      <c r="BJD837" s="203"/>
      <c r="BJE837" s="203"/>
      <c r="BJF837" s="203"/>
      <c r="BJG837" s="203"/>
      <c r="BJH837" s="203"/>
      <c r="BJI837" s="203"/>
      <c r="BJJ837" s="203"/>
      <c r="BJK837" s="203"/>
      <c r="BJL837" s="203"/>
      <c r="BJM837" s="203"/>
      <c r="BJN837" s="203"/>
      <c r="BJO837" s="203"/>
      <c r="BJP837" s="203"/>
      <c r="BJQ837" s="203"/>
      <c r="BJR837" s="203"/>
      <c r="BJS837" s="203"/>
      <c r="BJT837" s="203"/>
      <c r="BJU837" s="203"/>
      <c r="BJV837" s="203"/>
      <c r="BJW837" s="203"/>
      <c r="BJX837" s="203"/>
      <c r="BJY837" s="203"/>
      <c r="BJZ837" s="203"/>
      <c r="BKA837" s="203"/>
      <c r="BKB837" s="203"/>
      <c r="BKC837" s="203"/>
      <c r="BKD837" s="203"/>
      <c r="BKE837" s="203"/>
      <c r="BKF837" s="203"/>
      <c r="BKG837" s="203"/>
      <c r="BKH837" s="203"/>
      <c r="BKI837" s="203"/>
      <c r="BKJ837" s="203"/>
      <c r="BKK837" s="203"/>
      <c r="BKL837" s="203"/>
      <c r="BKM837" s="203"/>
      <c r="BKN837" s="203"/>
      <c r="BKO837" s="203"/>
      <c r="BKP837" s="203"/>
      <c r="BKQ837" s="203"/>
      <c r="BKR837" s="203"/>
      <c r="BKS837" s="203"/>
      <c r="BKT837" s="203"/>
      <c r="BKU837" s="203"/>
      <c r="BKV837" s="203"/>
      <c r="BKW837" s="203"/>
      <c r="BKX837" s="203"/>
      <c r="BKY837" s="203"/>
      <c r="BKZ837" s="203"/>
      <c r="BLA837" s="203"/>
      <c r="BLB837" s="203"/>
      <c r="BLC837" s="203"/>
      <c r="BLD837" s="203"/>
      <c r="BLE837" s="203"/>
      <c r="BLF837" s="203"/>
      <c r="BLG837" s="203"/>
      <c r="BLH837" s="203"/>
      <c r="BLI837" s="203"/>
      <c r="BLJ837" s="203"/>
      <c r="BLK837" s="203"/>
      <c r="BLL837" s="203"/>
      <c r="BLM837" s="203"/>
      <c r="BLN837" s="203"/>
      <c r="BLO837" s="203"/>
      <c r="BLP837" s="203"/>
      <c r="BLQ837" s="203"/>
      <c r="BLR837" s="203"/>
      <c r="BLS837" s="203"/>
      <c r="BLT837" s="203"/>
      <c r="BLU837" s="203"/>
      <c r="BLV837" s="203"/>
      <c r="BLW837" s="203"/>
      <c r="BLX837" s="203"/>
      <c r="BLY837" s="203"/>
      <c r="BLZ837" s="203"/>
      <c r="BMA837" s="203"/>
      <c r="BMB837" s="203"/>
      <c r="BMC837" s="203"/>
      <c r="BMD837" s="203"/>
      <c r="BME837" s="203"/>
      <c r="BMF837" s="203"/>
      <c r="BMG837" s="203"/>
      <c r="BMH837" s="203"/>
      <c r="BMI837" s="203"/>
      <c r="BMJ837" s="203"/>
      <c r="BMK837" s="203"/>
      <c r="BML837" s="203"/>
      <c r="BMM837" s="203"/>
      <c r="BMN837" s="203"/>
      <c r="BMO837" s="203"/>
      <c r="BMP837" s="203"/>
      <c r="BMQ837" s="203"/>
      <c r="BMR837" s="203"/>
      <c r="BMS837" s="203"/>
      <c r="BMT837" s="203"/>
      <c r="BMU837" s="203"/>
      <c r="BMV837" s="203"/>
      <c r="BMW837" s="203"/>
      <c r="BMX837" s="203"/>
      <c r="BMY837" s="203"/>
      <c r="BMZ837" s="203"/>
      <c r="BNA837" s="203"/>
      <c r="BNB837" s="203"/>
      <c r="BNC837" s="203"/>
      <c r="BND837" s="203"/>
      <c r="BNE837" s="203"/>
      <c r="BNF837" s="203"/>
      <c r="BNG837" s="203"/>
      <c r="BNH837" s="203"/>
      <c r="BNI837" s="203"/>
      <c r="BNJ837" s="203"/>
      <c r="BNK837" s="203"/>
      <c r="BNL837" s="203"/>
      <c r="BNM837" s="203"/>
      <c r="BNN837" s="203"/>
      <c r="BNO837" s="203"/>
      <c r="BNP837" s="203"/>
      <c r="BNQ837" s="203"/>
      <c r="BNR837" s="203"/>
      <c r="BNS837" s="203"/>
      <c r="BNT837" s="203"/>
      <c r="BNU837" s="203"/>
      <c r="BNV837" s="203"/>
      <c r="BNW837" s="203"/>
      <c r="BNX837" s="203"/>
      <c r="BNY837" s="203"/>
      <c r="BNZ837" s="203"/>
      <c r="BOA837" s="203"/>
      <c r="BOB837" s="203"/>
      <c r="BOC837" s="203"/>
      <c r="BOD837" s="203"/>
      <c r="BOE837" s="203"/>
      <c r="BOF837" s="203"/>
      <c r="BOG837" s="203"/>
      <c r="BOH837" s="203"/>
      <c r="BOI837" s="203"/>
      <c r="BOJ837" s="203"/>
      <c r="BOK837" s="203"/>
      <c r="BOL837" s="203"/>
      <c r="BOM837" s="203"/>
      <c r="BON837" s="203"/>
      <c r="BOO837" s="203"/>
      <c r="BOP837" s="203"/>
      <c r="BOQ837" s="203"/>
      <c r="BOR837" s="203"/>
      <c r="BOS837" s="203"/>
      <c r="BOT837" s="203"/>
      <c r="BOU837" s="203"/>
      <c r="BOV837" s="203"/>
      <c r="BOW837" s="203"/>
      <c r="BOX837" s="203"/>
      <c r="BOY837" s="203"/>
      <c r="BOZ837" s="203"/>
      <c r="BPA837" s="203"/>
      <c r="BPB837" s="203"/>
      <c r="BPC837" s="203"/>
      <c r="BPD837" s="203"/>
      <c r="BPE837" s="203"/>
      <c r="BPF837" s="203"/>
      <c r="BPG837" s="203"/>
      <c r="BPH837" s="203"/>
      <c r="BPI837" s="203"/>
      <c r="BPJ837" s="203"/>
      <c r="BPK837" s="203"/>
      <c r="BPL837" s="203"/>
      <c r="BPM837" s="203"/>
      <c r="BPN837" s="203"/>
      <c r="BPO837" s="203"/>
      <c r="BPP837" s="203"/>
      <c r="BPQ837" s="203"/>
      <c r="BPR837" s="203"/>
      <c r="BPS837" s="203"/>
      <c r="BPT837" s="203"/>
      <c r="BPU837" s="203"/>
      <c r="BPV837" s="203"/>
      <c r="BPW837" s="203"/>
      <c r="BPX837" s="203"/>
      <c r="BPY837" s="203"/>
      <c r="BPZ837" s="203"/>
      <c r="BQA837" s="203"/>
      <c r="BQB837" s="203"/>
      <c r="BQC837" s="203"/>
      <c r="BQD837" s="203"/>
      <c r="BQE837" s="203"/>
      <c r="BQF837" s="203"/>
      <c r="BQG837" s="203"/>
      <c r="BQH837" s="203"/>
      <c r="BQI837" s="203"/>
      <c r="BQJ837" s="203"/>
      <c r="BQK837" s="203"/>
      <c r="BQL837" s="203"/>
      <c r="BQM837" s="203"/>
      <c r="BQN837" s="203"/>
      <c r="BQO837" s="203"/>
      <c r="BQP837" s="203"/>
      <c r="BQQ837" s="203"/>
      <c r="BQR837" s="203"/>
      <c r="BQS837" s="203"/>
      <c r="BQT837" s="203"/>
      <c r="BQU837" s="203"/>
      <c r="BQV837" s="203"/>
      <c r="BQW837" s="203"/>
      <c r="BQX837" s="203"/>
      <c r="BQY837" s="203"/>
      <c r="BQZ837" s="203"/>
      <c r="BRA837" s="203"/>
      <c r="BRB837" s="203"/>
      <c r="BRC837" s="203"/>
      <c r="BRD837" s="203"/>
      <c r="BRE837" s="203"/>
      <c r="BRF837" s="203"/>
      <c r="BRG837" s="203"/>
      <c r="BRH837" s="203"/>
      <c r="BRI837" s="203"/>
      <c r="BRJ837" s="203"/>
      <c r="BRK837" s="203"/>
      <c r="BRL837" s="203"/>
      <c r="BRM837" s="203"/>
      <c r="BRN837" s="203"/>
      <c r="BRO837" s="203"/>
      <c r="BRP837" s="203"/>
      <c r="BRQ837" s="203"/>
      <c r="BRR837" s="203"/>
      <c r="BRS837" s="203"/>
      <c r="BRT837" s="203"/>
      <c r="BRU837" s="203"/>
      <c r="BRV837" s="203"/>
      <c r="BRW837" s="203"/>
      <c r="BRX837" s="203"/>
      <c r="BRY837" s="203"/>
      <c r="BRZ837" s="203"/>
      <c r="BSA837" s="203"/>
      <c r="BSB837" s="203"/>
      <c r="BSC837" s="203"/>
      <c r="BSD837" s="203"/>
      <c r="BSE837" s="203"/>
      <c r="BSF837" s="203"/>
      <c r="BSG837" s="203"/>
      <c r="BSH837" s="203"/>
      <c r="BSI837" s="203"/>
      <c r="BSJ837" s="203"/>
      <c r="BSK837" s="203"/>
      <c r="BSL837" s="203"/>
      <c r="BSM837" s="203"/>
      <c r="BSN837" s="203"/>
      <c r="BSO837" s="203"/>
      <c r="BSP837" s="203"/>
      <c r="BSQ837" s="203"/>
      <c r="BSR837" s="203"/>
      <c r="BSS837" s="203"/>
      <c r="BST837" s="203"/>
      <c r="BSU837" s="203"/>
      <c r="BSV837" s="203"/>
      <c r="BSW837" s="203"/>
      <c r="BSX837" s="203"/>
      <c r="BSY837" s="203"/>
      <c r="BSZ837" s="203"/>
      <c r="BTA837" s="203"/>
      <c r="BTB837" s="203"/>
      <c r="BTC837" s="203"/>
      <c r="BTD837" s="203"/>
      <c r="BTE837" s="203"/>
      <c r="BTF837" s="203"/>
      <c r="BTG837" s="203"/>
      <c r="BTH837" s="203"/>
      <c r="BTI837" s="203"/>
      <c r="BTJ837" s="203"/>
      <c r="BTK837" s="203"/>
      <c r="BTL837" s="203"/>
      <c r="BTM837" s="203"/>
      <c r="BTN837" s="203"/>
      <c r="BTO837" s="203"/>
      <c r="BTP837" s="203"/>
      <c r="BTQ837" s="203"/>
      <c r="BTR837" s="203"/>
      <c r="BTS837" s="203"/>
      <c r="BTT837" s="203"/>
      <c r="BTU837" s="203"/>
      <c r="BTV837" s="203"/>
      <c r="BTW837" s="203"/>
      <c r="BTX837" s="203"/>
      <c r="BTY837" s="203"/>
      <c r="BTZ837" s="203"/>
      <c r="BUA837" s="203"/>
      <c r="BUB837" s="203"/>
      <c r="BUC837" s="203"/>
      <c r="BUD837" s="203"/>
      <c r="BUE837" s="203"/>
      <c r="BUF837" s="203"/>
      <c r="BUG837" s="203"/>
      <c r="BUH837" s="203"/>
      <c r="BUI837" s="203"/>
      <c r="BUJ837" s="203"/>
      <c r="BUK837" s="203"/>
      <c r="BUL837" s="203"/>
      <c r="BUM837" s="203"/>
      <c r="BUN837" s="203"/>
      <c r="BUO837" s="203"/>
      <c r="BUP837" s="203"/>
      <c r="BUQ837" s="203"/>
      <c r="BUR837" s="203"/>
      <c r="BUS837" s="203"/>
      <c r="BUT837" s="203"/>
      <c r="BUU837" s="203"/>
      <c r="BUV837" s="203"/>
      <c r="BUW837" s="203"/>
      <c r="BUX837" s="203"/>
      <c r="BUY837" s="203"/>
      <c r="BUZ837" s="203"/>
      <c r="BVA837" s="203"/>
      <c r="BVB837" s="203"/>
      <c r="BVC837" s="203"/>
      <c r="BVD837" s="203"/>
      <c r="BVE837" s="203"/>
      <c r="BVF837" s="203"/>
      <c r="BVG837" s="203"/>
      <c r="BVH837" s="203"/>
      <c r="BVI837" s="203"/>
      <c r="BVJ837" s="203"/>
      <c r="BVK837" s="203"/>
      <c r="BVL837" s="203"/>
      <c r="BVM837" s="203"/>
      <c r="BVN837" s="203"/>
      <c r="BVO837" s="203"/>
      <c r="BVP837" s="203"/>
      <c r="BVQ837" s="203"/>
      <c r="BVR837" s="203"/>
      <c r="BVS837" s="203"/>
      <c r="BVT837" s="203"/>
      <c r="BVU837" s="203"/>
      <c r="BVV837" s="203"/>
      <c r="BVW837" s="203"/>
      <c r="BVX837" s="203"/>
      <c r="BVY837" s="203"/>
      <c r="BVZ837" s="203"/>
      <c r="BWA837" s="203"/>
      <c r="BWB837" s="203"/>
      <c r="BWC837" s="203"/>
      <c r="BWD837" s="203"/>
      <c r="BWE837" s="203"/>
      <c r="BWF837" s="203"/>
      <c r="BWG837" s="203"/>
      <c r="BWH837" s="203"/>
      <c r="BWI837" s="203"/>
      <c r="BWJ837" s="203"/>
      <c r="BWK837" s="203"/>
      <c r="BWL837" s="203"/>
      <c r="BWM837" s="203"/>
      <c r="BWN837" s="203"/>
      <c r="BWO837" s="203"/>
      <c r="BWP837" s="203"/>
      <c r="BWQ837" s="203"/>
      <c r="BWR837" s="203"/>
      <c r="BWS837" s="203"/>
      <c r="BWT837" s="203"/>
      <c r="BWU837" s="203"/>
      <c r="BWV837" s="203"/>
      <c r="BWW837" s="203"/>
      <c r="BWX837" s="203"/>
      <c r="BWY837" s="203"/>
      <c r="BWZ837" s="203"/>
      <c r="BXA837" s="203"/>
      <c r="BXB837" s="203"/>
      <c r="BXC837" s="203"/>
      <c r="BXD837" s="203"/>
      <c r="BXE837" s="203"/>
      <c r="BXF837" s="203"/>
      <c r="BXG837" s="203"/>
      <c r="BXH837" s="203"/>
      <c r="BXI837" s="203"/>
      <c r="BXJ837" s="203"/>
      <c r="BXK837" s="203"/>
      <c r="BXL837" s="203"/>
      <c r="BXM837" s="203"/>
      <c r="BXN837" s="203"/>
      <c r="BXO837" s="203"/>
      <c r="BXP837" s="203"/>
      <c r="BXQ837" s="203"/>
      <c r="BXR837" s="203"/>
      <c r="BXS837" s="203"/>
      <c r="BXT837" s="203"/>
      <c r="BXU837" s="203"/>
      <c r="BXV837" s="203"/>
      <c r="BXW837" s="203"/>
      <c r="BXX837" s="203"/>
      <c r="BXY837" s="203"/>
      <c r="BXZ837" s="203"/>
      <c r="BYA837" s="203"/>
      <c r="BYB837" s="203"/>
      <c r="BYC837" s="203"/>
      <c r="BYD837" s="203"/>
      <c r="BYE837" s="203"/>
      <c r="BYF837" s="203"/>
      <c r="BYG837" s="203"/>
      <c r="BYH837" s="203"/>
      <c r="BYI837" s="203"/>
      <c r="BYJ837" s="203"/>
      <c r="BYK837" s="203"/>
      <c r="BYL837" s="203"/>
      <c r="BYM837" s="203"/>
      <c r="BYN837" s="203"/>
      <c r="BYO837" s="203"/>
      <c r="BYP837" s="203"/>
      <c r="BYQ837" s="203"/>
      <c r="BYR837" s="203"/>
      <c r="BYS837" s="203"/>
      <c r="BYT837" s="203"/>
      <c r="BYU837" s="203"/>
      <c r="BYV837" s="203"/>
      <c r="BYW837" s="203"/>
      <c r="BYX837" s="203"/>
      <c r="BYY837" s="203"/>
      <c r="BYZ837" s="203"/>
      <c r="BZA837" s="203"/>
      <c r="BZB837" s="203"/>
      <c r="BZC837" s="203"/>
      <c r="BZD837" s="203"/>
      <c r="BZE837" s="203"/>
      <c r="BZF837" s="203"/>
      <c r="BZG837" s="203"/>
      <c r="BZH837" s="203"/>
      <c r="BZI837" s="203"/>
      <c r="BZJ837" s="203"/>
      <c r="BZK837" s="203"/>
      <c r="BZL837" s="203"/>
      <c r="BZM837" s="203"/>
      <c r="BZN837" s="203"/>
      <c r="BZO837" s="203"/>
      <c r="BZP837" s="203"/>
      <c r="BZQ837" s="203"/>
      <c r="BZR837" s="203"/>
      <c r="BZS837" s="203"/>
      <c r="BZT837" s="203"/>
      <c r="BZU837" s="203"/>
      <c r="BZV837" s="203"/>
      <c r="BZW837" s="203"/>
      <c r="BZX837" s="203"/>
      <c r="BZY837" s="203"/>
      <c r="BZZ837" s="203"/>
      <c r="CAA837" s="203"/>
      <c r="CAB837" s="203"/>
      <c r="CAC837" s="203"/>
      <c r="CAD837" s="203"/>
      <c r="CAE837" s="203"/>
      <c r="CAF837" s="203"/>
      <c r="CAG837" s="203"/>
      <c r="CAH837" s="203"/>
      <c r="CAI837" s="203"/>
      <c r="CAJ837" s="203"/>
      <c r="CAK837" s="203"/>
      <c r="CAL837" s="203"/>
      <c r="CAM837" s="203"/>
      <c r="CAN837" s="203"/>
      <c r="CAO837" s="203"/>
      <c r="CAP837" s="203"/>
      <c r="CAQ837" s="203"/>
      <c r="CAR837" s="203"/>
      <c r="CAS837" s="203"/>
      <c r="CAT837" s="203"/>
      <c r="CAU837" s="203"/>
      <c r="CAV837" s="203"/>
      <c r="CAW837" s="203"/>
      <c r="CAX837" s="203"/>
      <c r="CAY837" s="203"/>
      <c r="CAZ837" s="203"/>
      <c r="CBA837" s="203"/>
      <c r="CBB837" s="203"/>
      <c r="CBC837" s="203"/>
      <c r="CBD837" s="203"/>
      <c r="CBE837" s="203"/>
      <c r="CBF837" s="203"/>
      <c r="CBG837" s="203"/>
      <c r="CBH837" s="203"/>
      <c r="CBI837" s="203"/>
      <c r="CBJ837" s="203"/>
      <c r="CBK837" s="203"/>
      <c r="CBL837" s="203"/>
      <c r="CBM837" s="203"/>
      <c r="CBN837" s="203"/>
      <c r="CBO837" s="203"/>
      <c r="CBP837" s="203"/>
      <c r="CBQ837" s="203"/>
      <c r="CBR837" s="203"/>
      <c r="CBS837" s="203"/>
      <c r="CBT837" s="203"/>
      <c r="CBU837" s="203"/>
      <c r="CBV837" s="203"/>
      <c r="CBW837" s="203"/>
      <c r="CBX837" s="203"/>
      <c r="CBY837" s="203"/>
      <c r="CBZ837" s="203"/>
      <c r="CCA837" s="203"/>
      <c r="CCB837" s="203"/>
      <c r="CCC837" s="203"/>
      <c r="CCD837" s="203"/>
      <c r="CCE837" s="203"/>
      <c r="CCF837" s="203"/>
      <c r="CCG837" s="203"/>
      <c r="CCH837" s="203"/>
      <c r="CCI837" s="203"/>
      <c r="CCJ837" s="203"/>
      <c r="CCK837" s="203"/>
      <c r="CCL837" s="203"/>
      <c r="CCM837" s="203"/>
      <c r="CCN837" s="203"/>
      <c r="CCO837" s="203"/>
      <c r="CCP837" s="203"/>
      <c r="CCQ837" s="203"/>
      <c r="CCR837" s="203"/>
      <c r="CCS837" s="203"/>
      <c r="CCT837" s="203"/>
      <c r="CCU837" s="203"/>
      <c r="CCV837" s="203"/>
      <c r="CCW837" s="203"/>
      <c r="CCX837" s="203"/>
      <c r="CCY837" s="203"/>
      <c r="CCZ837" s="203"/>
      <c r="CDA837" s="203"/>
      <c r="CDB837" s="203"/>
      <c r="CDC837" s="203"/>
      <c r="CDD837" s="203"/>
      <c r="CDE837" s="203"/>
      <c r="CDF837" s="203"/>
      <c r="CDG837" s="203"/>
      <c r="CDH837" s="203"/>
      <c r="CDI837" s="203"/>
      <c r="CDJ837" s="203"/>
      <c r="CDK837" s="203"/>
      <c r="CDL837" s="203"/>
      <c r="CDM837" s="203"/>
      <c r="CDN837" s="203"/>
      <c r="CDO837" s="203"/>
      <c r="CDP837" s="203"/>
      <c r="CDQ837" s="203"/>
      <c r="CDR837" s="203"/>
      <c r="CDS837" s="203"/>
      <c r="CDT837" s="203"/>
      <c r="CDU837" s="203"/>
      <c r="CDV837" s="203"/>
      <c r="CDW837" s="203"/>
      <c r="CDX837" s="203"/>
      <c r="CDY837" s="203"/>
      <c r="CDZ837" s="203"/>
      <c r="CEA837" s="203"/>
      <c r="CEB837" s="203"/>
      <c r="CEC837" s="203"/>
      <c r="CED837" s="203"/>
      <c r="CEE837" s="203"/>
      <c r="CEF837" s="203"/>
      <c r="CEG837" s="203"/>
      <c r="CEH837" s="203"/>
      <c r="CEI837" s="203"/>
      <c r="CEJ837" s="203"/>
      <c r="CEK837" s="203"/>
      <c r="CEL837" s="203"/>
      <c r="CEM837" s="203"/>
      <c r="CEN837" s="203"/>
      <c r="CEO837" s="203"/>
      <c r="CEP837" s="203"/>
      <c r="CEQ837" s="203"/>
      <c r="CER837" s="203"/>
      <c r="CES837" s="203"/>
      <c r="CET837" s="203"/>
      <c r="CEU837" s="203"/>
      <c r="CEV837" s="203"/>
      <c r="CEW837" s="203"/>
      <c r="CEX837" s="203"/>
      <c r="CEY837" s="203"/>
      <c r="CEZ837" s="203"/>
      <c r="CFA837" s="203"/>
      <c r="CFB837" s="203"/>
      <c r="CFC837" s="203"/>
      <c r="CFD837" s="203"/>
      <c r="CFE837" s="203"/>
      <c r="CFF837" s="203"/>
      <c r="CFG837" s="203"/>
      <c r="CFH837" s="203"/>
      <c r="CFI837" s="203"/>
      <c r="CFJ837" s="203"/>
      <c r="CFK837" s="203"/>
      <c r="CFL837" s="203"/>
      <c r="CFM837" s="203"/>
      <c r="CFN837" s="203"/>
      <c r="CFO837" s="203"/>
      <c r="CFP837" s="203"/>
      <c r="CFQ837" s="203"/>
      <c r="CFR837" s="203"/>
      <c r="CFS837" s="203"/>
      <c r="CFT837" s="203"/>
      <c r="CFU837" s="203"/>
      <c r="CFV837" s="203"/>
      <c r="CFW837" s="203"/>
      <c r="CFX837" s="203"/>
      <c r="CFY837" s="203"/>
      <c r="CFZ837" s="203"/>
      <c r="CGA837" s="203"/>
      <c r="CGB837" s="203"/>
      <c r="CGC837" s="203"/>
      <c r="CGD837" s="203"/>
      <c r="CGE837" s="203"/>
      <c r="CGF837" s="203"/>
      <c r="CGG837" s="203"/>
      <c r="CGH837" s="203"/>
      <c r="CGI837" s="203"/>
      <c r="CGJ837" s="203"/>
      <c r="CGK837" s="203"/>
      <c r="CGL837" s="203"/>
      <c r="CGM837" s="203"/>
      <c r="CGN837" s="203"/>
      <c r="CGO837" s="203"/>
      <c r="CGP837" s="203"/>
      <c r="CGQ837" s="203"/>
      <c r="CGR837" s="203"/>
      <c r="CGS837" s="203"/>
      <c r="CGT837" s="203"/>
      <c r="CGU837" s="203"/>
      <c r="CGV837" s="203"/>
      <c r="CGW837" s="203"/>
      <c r="CGX837" s="203"/>
      <c r="CGY837" s="203"/>
      <c r="CGZ837" s="203"/>
      <c r="CHA837" s="203"/>
      <c r="CHB837" s="203"/>
      <c r="CHC837" s="203"/>
      <c r="CHD837" s="203"/>
      <c r="CHE837" s="203"/>
      <c r="CHF837" s="203"/>
      <c r="CHG837" s="203"/>
      <c r="CHH837" s="203"/>
      <c r="CHI837" s="203"/>
      <c r="CHJ837" s="203"/>
      <c r="CHK837" s="203"/>
      <c r="CHL837" s="203"/>
      <c r="CHM837" s="203"/>
      <c r="CHN837" s="203"/>
      <c r="CHO837" s="203"/>
      <c r="CHP837" s="203"/>
      <c r="CHQ837" s="203"/>
      <c r="CHR837" s="203"/>
      <c r="CHS837" s="203"/>
      <c r="CHT837" s="203"/>
      <c r="CHU837" s="203"/>
      <c r="CHV837" s="203"/>
      <c r="CHW837" s="203"/>
      <c r="CHX837" s="203"/>
      <c r="CHY837" s="203"/>
      <c r="CHZ837" s="203"/>
      <c r="CIA837" s="203"/>
      <c r="CIB837" s="203"/>
      <c r="CIC837" s="203"/>
      <c r="CID837" s="203"/>
      <c r="CIE837" s="203"/>
      <c r="CIF837" s="203"/>
      <c r="CIG837" s="203"/>
      <c r="CIH837" s="203"/>
      <c r="CII837" s="203"/>
      <c r="CIJ837" s="203"/>
      <c r="CIK837" s="203"/>
      <c r="CIL837" s="203"/>
      <c r="CIM837" s="203"/>
      <c r="CIN837" s="203"/>
      <c r="CIO837" s="203"/>
      <c r="CIP837" s="203"/>
      <c r="CIQ837" s="203"/>
      <c r="CIR837" s="203"/>
      <c r="CIS837" s="203"/>
      <c r="CIT837" s="203"/>
      <c r="CIU837" s="203"/>
      <c r="CIV837" s="203"/>
      <c r="CIW837" s="203"/>
      <c r="CIX837" s="203"/>
      <c r="CIY837" s="203"/>
      <c r="CIZ837" s="203"/>
      <c r="CJA837" s="203"/>
      <c r="CJB837" s="203"/>
      <c r="CJC837" s="203"/>
      <c r="CJD837" s="203"/>
      <c r="CJE837" s="203"/>
      <c r="CJF837" s="203"/>
      <c r="CJG837" s="203"/>
      <c r="CJH837" s="203"/>
      <c r="CJI837" s="203"/>
      <c r="CJJ837" s="203"/>
      <c r="CJK837" s="203"/>
      <c r="CJL837" s="203"/>
      <c r="CJM837" s="203"/>
      <c r="CJN837" s="203"/>
      <c r="CJO837" s="203"/>
      <c r="CJP837" s="203"/>
      <c r="CJQ837" s="203"/>
      <c r="CJR837" s="203"/>
      <c r="CJS837" s="203"/>
      <c r="CJT837" s="203"/>
      <c r="CJU837" s="203"/>
      <c r="CJV837" s="203"/>
      <c r="CJW837" s="203"/>
      <c r="CJX837" s="203"/>
      <c r="CJY837" s="203"/>
      <c r="CJZ837" s="203"/>
      <c r="CKA837" s="203"/>
      <c r="CKB837" s="203"/>
      <c r="CKC837" s="203"/>
      <c r="CKD837" s="203"/>
      <c r="CKE837" s="203"/>
      <c r="CKF837" s="203"/>
      <c r="CKG837" s="203"/>
      <c r="CKH837" s="203"/>
      <c r="CKI837" s="203"/>
      <c r="CKJ837" s="203"/>
      <c r="CKK837" s="203"/>
      <c r="CKL837" s="203"/>
      <c r="CKM837" s="203"/>
      <c r="CKN837" s="203"/>
      <c r="CKO837" s="203"/>
      <c r="CKP837" s="203"/>
      <c r="CKQ837" s="203"/>
      <c r="CKR837" s="203"/>
      <c r="CKS837" s="203"/>
      <c r="CKT837" s="203"/>
      <c r="CKU837" s="203"/>
      <c r="CKV837" s="203"/>
      <c r="CKW837" s="203"/>
      <c r="CKX837" s="203"/>
      <c r="CKY837" s="203"/>
      <c r="CKZ837" s="203"/>
      <c r="CLA837" s="203"/>
      <c r="CLB837" s="203"/>
      <c r="CLC837" s="203"/>
      <c r="CLD837" s="203"/>
      <c r="CLE837" s="203"/>
      <c r="CLF837" s="203"/>
      <c r="CLG837" s="203"/>
      <c r="CLH837" s="203"/>
      <c r="CLI837" s="203"/>
      <c r="CLJ837" s="203"/>
      <c r="CLK837" s="203"/>
      <c r="CLL837" s="203"/>
      <c r="CLM837" s="203"/>
      <c r="CLN837" s="203"/>
      <c r="CLO837" s="203"/>
      <c r="CLP837" s="203"/>
      <c r="CLQ837" s="203"/>
      <c r="CLR837" s="203"/>
      <c r="CLS837" s="203"/>
      <c r="CLT837" s="203"/>
      <c r="CLU837" s="203"/>
      <c r="CLV837" s="203"/>
      <c r="CLW837" s="203"/>
      <c r="CLX837" s="203"/>
      <c r="CLY837" s="203"/>
      <c r="CLZ837" s="203"/>
      <c r="CMA837" s="203"/>
      <c r="CMB837" s="203"/>
      <c r="CMC837" s="203"/>
      <c r="CMD837" s="203"/>
      <c r="CME837" s="203"/>
      <c r="CMF837" s="203"/>
      <c r="CMG837" s="203"/>
      <c r="CMH837" s="203"/>
      <c r="CMI837" s="203"/>
      <c r="CMJ837" s="203"/>
      <c r="CMK837" s="203"/>
      <c r="CML837" s="203"/>
      <c r="CMM837" s="203"/>
      <c r="CMN837" s="203"/>
      <c r="CMO837" s="203"/>
      <c r="CMP837" s="203"/>
      <c r="CMQ837" s="203"/>
      <c r="CMR837" s="203"/>
      <c r="CMS837" s="203"/>
      <c r="CMT837" s="203"/>
      <c r="CMU837" s="203"/>
      <c r="CMV837" s="203"/>
      <c r="CMW837" s="203"/>
      <c r="CMX837" s="203"/>
      <c r="CMY837" s="203"/>
      <c r="CMZ837" s="203"/>
      <c r="CNA837" s="203"/>
      <c r="CNB837" s="203"/>
      <c r="CNC837" s="203"/>
      <c r="CND837" s="203"/>
      <c r="CNE837" s="203"/>
      <c r="CNF837" s="203"/>
      <c r="CNG837" s="203"/>
      <c r="CNH837" s="203"/>
      <c r="CNI837" s="203"/>
      <c r="CNJ837" s="203"/>
      <c r="CNK837" s="203"/>
      <c r="CNL837" s="203"/>
      <c r="CNM837" s="203"/>
      <c r="CNN837" s="203"/>
      <c r="CNO837" s="203"/>
      <c r="CNP837" s="203"/>
      <c r="CNQ837" s="203"/>
      <c r="CNR837" s="203"/>
      <c r="CNS837" s="203"/>
      <c r="CNT837" s="203"/>
      <c r="CNU837" s="203"/>
      <c r="CNV837" s="203"/>
      <c r="CNW837" s="203"/>
      <c r="CNX837" s="203"/>
      <c r="CNY837" s="203"/>
      <c r="CNZ837" s="203"/>
      <c r="COA837" s="203"/>
      <c r="COB837" s="203"/>
      <c r="COC837" s="203"/>
      <c r="COD837" s="203"/>
      <c r="COE837" s="203"/>
      <c r="COF837" s="203"/>
      <c r="COG837" s="203"/>
      <c r="COH837" s="203"/>
      <c r="COI837" s="203"/>
      <c r="COJ837" s="203"/>
      <c r="COK837" s="203"/>
      <c r="COL837" s="203"/>
      <c r="COM837" s="203"/>
      <c r="CON837" s="203"/>
      <c r="COO837" s="203"/>
      <c r="COP837" s="203"/>
      <c r="COQ837" s="203"/>
      <c r="COR837" s="203"/>
      <c r="COS837" s="203"/>
      <c r="COT837" s="203"/>
      <c r="COU837" s="203"/>
      <c r="COV837" s="203"/>
      <c r="COW837" s="203"/>
      <c r="COX837" s="203"/>
      <c r="COY837" s="203"/>
      <c r="COZ837" s="203"/>
      <c r="CPA837" s="203"/>
      <c r="CPB837" s="203"/>
      <c r="CPC837" s="203"/>
      <c r="CPD837" s="203"/>
      <c r="CPE837" s="203"/>
      <c r="CPF837" s="203"/>
      <c r="CPG837" s="203"/>
      <c r="CPH837" s="203"/>
      <c r="CPI837" s="203"/>
      <c r="CPJ837" s="203"/>
      <c r="CPK837" s="203"/>
      <c r="CPL837" s="203"/>
      <c r="CPM837" s="203"/>
      <c r="CPN837" s="203"/>
      <c r="CPO837" s="203"/>
      <c r="CPP837" s="203"/>
      <c r="CPQ837" s="203"/>
      <c r="CPR837" s="203"/>
      <c r="CPS837" s="203"/>
      <c r="CPT837" s="203"/>
      <c r="CPU837" s="203"/>
      <c r="CPV837" s="203"/>
      <c r="CPW837" s="203"/>
      <c r="CPX837" s="203"/>
      <c r="CPY837" s="203"/>
      <c r="CPZ837" s="203"/>
      <c r="CQA837" s="203"/>
      <c r="CQB837" s="203"/>
      <c r="CQC837" s="203"/>
      <c r="CQD837" s="203"/>
      <c r="CQE837" s="203"/>
      <c r="CQF837" s="203"/>
      <c r="CQG837" s="203"/>
      <c r="CQH837" s="203"/>
      <c r="CQI837" s="203"/>
      <c r="CQJ837" s="203"/>
      <c r="CQK837" s="203"/>
      <c r="CQL837" s="203"/>
      <c r="CQM837" s="203"/>
      <c r="CQN837" s="203"/>
      <c r="CQO837" s="203"/>
      <c r="CQP837" s="203"/>
      <c r="CQQ837" s="203"/>
      <c r="CQR837" s="203"/>
      <c r="CQS837" s="203"/>
      <c r="CQT837" s="203"/>
      <c r="CQU837" s="203"/>
      <c r="CQV837" s="203"/>
      <c r="CQW837" s="203"/>
      <c r="CQX837" s="203"/>
      <c r="CQY837" s="203"/>
      <c r="CQZ837" s="203"/>
      <c r="CRA837" s="203"/>
      <c r="CRB837" s="203"/>
      <c r="CRC837" s="203"/>
      <c r="CRD837" s="203"/>
      <c r="CRE837" s="203"/>
      <c r="CRF837" s="203"/>
      <c r="CRG837" s="203"/>
      <c r="CRH837" s="203"/>
      <c r="CRI837" s="203"/>
      <c r="CRJ837" s="203"/>
      <c r="CRK837" s="203"/>
      <c r="CRL837" s="203"/>
      <c r="CRM837" s="203"/>
      <c r="CRN837" s="203"/>
      <c r="CRO837" s="203"/>
      <c r="CRP837" s="203"/>
      <c r="CRQ837" s="203"/>
      <c r="CRR837" s="203"/>
      <c r="CRS837" s="203"/>
      <c r="CRT837" s="203"/>
      <c r="CRU837" s="203"/>
      <c r="CRV837" s="203"/>
      <c r="CRW837" s="203"/>
      <c r="CRX837" s="203"/>
      <c r="CRY837" s="203"/>
      <c r="CRZ837" s="203"/>
      <c r="CSA837" s="203"/>
      <c r="CSB837" s="203"/>
      <c r="CSC837" s="203"/>
      <c r="CSD837" s="203"/>
      <c r="CSE837" s="203"/>
      <c r="CSF837" s="203"/>
      <c r="CSG837" s="203"/>
      <c r="CSH837" s="203"/>
      <c r="CSI837" s="203"/>
      <c r="CSJ837" s="203"/>
      <c r="CSK837" s="203"/>
      <c r="CSL837" s="203"/>
      <c r="CSM837" s="203"/>
      <c r="CSN837" s="203"/>
      <c r="CSO837" s="203"/>
      <c r="CSP837" s="203"/>
      <c r="CSQ837" s="203"/>
      <c r="CSR837" s="203"/>
      <c r="CSS837" s="203"/>
      <c r="CST837" s="203"/>
      <c r="CSU837" s="203"/>
      <c r="CSV837" s="203"/>
      <c r="CSW837" s="203"/>
      <c r="CSX837" s="203"/>
      <c r="CSY837" s="203"/>
      <c r="CSZ837" s="203"/>
      <c r="CTA837" s="203"/>
      <c r="CTB837" s="203"/>
      <c r="CTC837" s="203"/>
      <c r="CTD837" s="203"/>
      <c r="CTE837" s="203"/>
      <c r="CTF837" s="203"/>
      <c r="CTG837" s="203"/>
      <c r="CTH837" s="203"/>
      <c r="CTI837" s="203"/>
      <c r="CTJ837" s="203"/>
      <c r="CTK837" s="203"/>
      <c r="CTL837" s="203"/>
      <c r="CTM837" s="203"/>
      <c r="CTN837" s="203"/>
      <c r="CTO837" s="203"/>
      <c r="CTP837" s="203"/>
      <c r="CTQ837" s="203"/>
      <c r="CTR837" s="203"/>
      <c r="CTS837" s="203"/>
      <c r="CTT837" s="203"/>
      <c r="CTU837" s="203"/>
      <c r="CTV837" s="203"/>
      <c r="CTW837" s="203"/>
      <c r="CTX837" s="203"/>
      <c r="CTY837" s="203"/>
      <c r="CTZ837" s="203"/>
      <c r="CUA837" s="203"/>
      <c r="CUB837" s="203"/>
      <c r="CUC837" s="203"/>
      <c r="CUD837" s="203"/>
      <c r="CUE837" s="203"/>
      <c r="CUF837" s="203"/>
      <c r="CUG837" s="203"/>
      <c r="CUH837" s="203"/>
      <c r="CUI837" s="203"/>
      <c r="CUJ837" s="203"/>
      <c r="CUK837" s="203"/>
      <c r="CUL837" s="203"/>
      <c r="CUM837" s="203"/>
      <c r="CUN837" s="203"/>
      <c r="CUO837" s="203"/>
      <c r="CUP837" s="203"/>
      <c r="CUQ837" s="203"/>
      <c r="CUR837" s="203"/>
      <c r="CUS837" s="203"/>
      <c r="CUT837" s="203"/>
      <c r="CUU837" s="203"/>
      <c r="CUV837" s="203"/>
      <c r="CUW837" s="203"/>
      <c r="CUX837" s="203"/>
      <c r="CUY837" s="203"/>
      <c r="CUZ837" s="203"/>
      <c r="CVA837" s="203"/>
      <c r="CVB837" s="203"/>
      <c r="CVC837" s="203"/>
      <c r="CVD837" s="203"/>
      <c r="CVE837" s="203"/>
      <c r="CVF837" s="203"/>
      <c r="CVG837" s="203"/>
      <c r="CVH837" s="203"/>
      <c r="CVI837" s="203"/>
      <c r="CVJ837" s="203"/>
      <c r="CVK837" s="203"/>
      <c r="CVL837" s="203"/>
      <c r="CVM837" s="203"/>
      <c r="CVN837" s="203"/>
      <c r="CVO837" s="203"/>
      <c r="CVP837" s="203"/>
      <c r="CVQ837" s="203"/>
      <c r="CVR837" s="203"/>
      <c r="CVS837" s="203"/>
      <c r="CVT837" s="203"/>
      <c r="CVU837" s="203"/>
      <c r="CVV837" s="203"/>
      <c r="CVW837" s="203"/>
      <c r="CVX837" s="203"/>
      <c r="CVY837" s="203"/>
      <c r="CVZ837" s="203"/>
      <c r="CWA837" s="203"/>
      <c r="CWB837" s="203"/>
      <c r="CWC837" s="203"/>
      <c r="CWD837" s="203"/>
      <c r="CWE837" s="203"/>
      <c r="CWF837" s="203"/>
      <c r="CWG837" s="203"/>
      <c r="CWH837" s="203"/>
      <c r="CWI837" s="203"/>
      <c r="CWJ837" s="203"/>
      <c r="CWK837" s="203"/>
      <c r="CWL837" s="203"/>
      <c r="CWM837" s="203"/>
      <c r="CWN837" s="203"/>
      <c r="CWO837" s="203"/>
      <c r="CWP837" s="203"/>
      <c r="CWQ837" s="203"/>
      <c r="CWR837" s="203"/>
      <c r="CWS837" s="203"/>
      <c r="CWT837" s="203"/>
      <c r="CWU837" s="203"/>
      <c r="CWV837" s="203"/>
      <c r="CWW837" s="203"/>
      <c r="CWX837" s="203"/>
      <c r="CWY837" s="203"/>
      <c r="CWZ837" s="203"/>
      <c r="CXA837" s="203"/>
      <c r="CXB837" s="203"/>
      <c r="CXC837" s="203"/>
      <c r="CXD837" s="203"/>
      <c r="CXE837" s="203"/>
      <c r="CXF837" s="203"/>
      <c r="CXG837" s="203"/>
      <c r="CXH837" s="203"/>
      <c r="CXI837" s="203"/>
      <c r="CXJ837" s="203"/>
      <c r="CXK837" s="203"/>
      <c r="CXL837" s="203"/>
      <c r="CXM837" s="203"/>
      <c r="CXN837" s="203"/>
      <c r="CXO837" s="203"/>
      <c r="CXP837" s="203"/>
      <c r="CXQ837" s="203"/>
      <c r="CXR837" s="203"/>
      <c r="CXS837" s="203"/>
      <c r="CXT837" s="203"/>
      <c r="CXU837" s="203"/>
      <c r="CXV837" s="203"/>
      <c r="CXW837" s="203"/>
      <c r="CXX837" s="203"/>
      <c r="CXY837" s="203"/>
      <c r="CXZ837" s="203"/>
      <c r="CYA837" s="203"/>
      <c r="CYB837" s="203"/>
      <c r="CYC837" s="203"/>
      <c r="CYD837" s="203"/>
      <c r="CYE837" s="203"/>
      <c r="CYF837" s="203"/>
      <c r="CYG837" s="203"/>
      <c r="CYH837" s="203"/>
      <c r="CYI837" s="203"/>
      <c r="CYJ837" s="203"/>
      <c r="CYK837" s="203"/>
      <c r="CYL837" s="203"/>
      <c r="CYM837" s="203"/>
      <c r="CYN837" s="203"/>
      <c r="CYO837" s="203"/>
      <c r="CYP837" s="203"/>
      <c r="CYQ837" s="203"/>
      <c r="CYR837" s="203"/>
      <c r="CYS837" s="203"/>
      <c r="CYT837" s="203"/>
      <c r="CYU837" s="203"/>
      <c r="CYV837" s="203"/>
      <c r="CYW837" s="203"/>
      <c r="CYX837" s="203"/>
      <c r="CYY837" s="203"/>
      <c r="CYZ837" s="203"/>
      <c r="CZA837" s="203"/>
      <c r="CZB837" s="203"/>
      <c r="CZC837" s="203"/>
      <c r="CZD837" s="203"/>
      <c r="CZE837" s="203"/>
      <c r="CZF837" s="203"/>
      <c r="CZG837" s="203"/>
      <c r="CZH837" s="203"/>
      <c r="CZI837" s="203"/>
      <c r="CZJ837" s="203"/>
      <c r="CZK837" s="203"/>
      <c r="CZL837" s="203"/>
      <c r="CZM837" s="203"/>
      <c r="CZN837" s="203"/>
      <c r="CZO837" s="203"/>
      <c r="CZP837" s="203"/>
      <c r="CZQ837" s="203"/>
      <c r="CZR837" s="203"/>
      <c r="CZS837" s="203"/>
      <c r="CZT837" s="203"/>
      <c r="CZU837" s="203"/>
      <c r="CZV837" s="203"/>
      <c r="CZW837" s="203"/>
      <c r="CZX837" s="203"/>
      <c r="CZY837" s="203"/>
      <c r="CZZ837" s="203"/>
      <c r="DAA837" s="203"/>
      <c r="DAB837" s="203"/>
      <c r="DAC837" s="203"/>
      <c r="DAD837" s="203"/>
      <c r="DAE837" s="203"/>
      <c r="DAF837" s="203"/>
      <c r="DAG837" s="203"/>
      <c r="DAH837" s="203"/>
      <c r="DAI837" s="203"/>
      <c r="DAJ837" s="203"/>
      <c r="DAK837" s="203"/>
      <c r="DAL837" s="203"/>
      <c r="DAM837" s="203"/>
      <c r="DAN837" s="203"/>
      <c r="DAO837" s="203"/>
      <c r="DAP837" s="203"/>
      <c r="DAQ837" s="203"/>
      <c r="DAR837" s="203"/>
      <c r="DAS837" s="203"/>
      <c r="DAT837" s="203"/>
      <c r="DAU837" s="203"/>
      <c r="DAV837" s="203"/>
      <c r="DAW837" s="203"/>
      <c r="DAX837" s="203"/>
      <c r="DAY837" s="203"/>
      <c r="DAZ837" s="203"/>
      <c r="DBA837" s="203"/>
      <c r="DBB837" s="203"/>
      <c r="DBC837" s="203"/>
      <c r="DBD837" s="203"/>
      <c r="DBE837" s="203"/>
      <c r="DBF837" s="203"/>
      <c r="DBG837" s="203"/>
      <c r="DBH837" s="203"/>
      <c r="DBI837" s="203"/>
      <c r="DBJ837" s="203"/>
      <c r="DBK837" s="203"/>
      <c r="DBL837" s="203"/>
      <c r="DBM837" s="203"/>
      <c r="DBN837" s="203"/>
      <c r="DBO837" s="203"/>
      <c r="DBP837" s="203"/>
      <c r="DBQ837" s="203"/>
      <c r="DBR837" s="203"/>
      <c r="DBS837" s="203"/>
      <c r="DBT837" s="203"/>
      <c r="DBU837" s="203"/>
      <c r="DBV837" s="203"/>
      <c r="DBW837" s="203"/>
      <c r="DBX837" s="203"/>
      <c r="DBY837" s="203"/>
      <c r="DBZ837" s="203"/>
      <c r="DCA837" s="203"/>
      <c r="DCB837" s="203"/>
      <c r="DCC837" s="203"/>
      <c r="DCD837" s="203"/>
      <c r="DCE837" s="203"/>
      <c r="DCF837" s="203"/>
      <c r="DCG837" s="203"/>
      <c r="DCH837" s="203"/>
      <c r="DCI837" s="203"/>
      <c r="DCJ837" s="203"/>
      <c r="DCK837" s="203"/>
      <c r="DCL837" s="203"/>
      <c r="DCM837" s="203"/>
      <c r="DCN837" s="203"/>
      <c r="DCO837" s="203"/>
      <c r="DCP837" s="203"/>
      <c r="DCQ837" s="203"/>
      <c r="DCR837" s="203"/>
      <c r="DCS837" s="203"/>
      <c r="DCT837" s="203"/>
      <c r="DCU837" s="203"/>
      <c r="DCV837" s="203"/>
      <c r="DCW837" s="203"/>
      <c r="DCX837" s="203"/>
      <c r="DCY837" s="203"/>
      <c r="DCZ837" s="203"/>
      <c r="DDA837" s="203"/>
      <c r="DDB837" s="203"/>
      <c r="DDC837" s="203"/>
      <c r="DDD837" s="203"/>
      <c r="DDE837" s="203"/>
      <c r="DDF837" s="203"/>
      <c r="DDG837" s="203"/>
      <c r="DDH837" s="203"/>
      <c r="DDI837" s="203"/>
      <c r="DDJ837" s="203"/>
      <c r="DDK837" s="203"/>
      <c r="DDL837" s="203"/>
      <c r="DDM837" s="203"/>
      <c r="DDN837" s="203"/>
      <c r="DDO837" s="203"/>
      <c r="DDP837" s="203"/>
      <c r="DDQ837" s="203"/>
      <c r="DDR837" s="203"/>
      <c r="DDS837" s="203"/>
      <c r="DDT837" s="203"/>
      <c r="DDU837" s="203"/>
      <c r="DDV837" s="203"/>
      <c r="DDW837" s="203"/>
      <c r="DDX837" s="203"/>
      <c r="DDY837" s="203"/>
      <c r="DDZ837" s="203"/>
      <c r="DEA837" s="203"/>
      <c r="DEB837" s="203"/>
      <c r="DEC837" s="203"/>
      <c r="DED837" s="203"/>
      <c r="DEE837" s="203"/>
      <c r="DEF837" s="203"/>
      <c r="DEG837" s="203"/>
      <c r="DEH837" s="203"/>
      <c r="DEI837" s="203"/>
      <c r="DEJ837" s="203"/>
      <c r="DEK837" s="203"/>
      <c r="DEL837" s="203"/>
      <c r="DEM837" s="203"/>
      <c r="DEN837" s="203"/>
      <c r="DEO837" s="203"/>
      <c r="DEP837" s="203"/>
      <c r="DEQ837" s="203"/>
      <c r="DER837" s="203"/>
      <c r="DES837" s="203"/>
      <c r="DET837" s="203"/>
      <c r="DEU837" s="203"/>
      <c r="DEV837" s="203"/>
      <c r="DEW837" s="203"/>
      <c r="DEX837" s="203"/>
      <c r="DEY837" s="203"/>
      <c r="DEZ837" s="203"/>
      <c r="DFA837" s="203"/>
      <c r="DFB837" s="203"/>
      <c r="DFC837" s="203"/>
      <c r="DFD837" s="203"/>
      <c r="DFE837" s="203"/>
      <c r="DFF837" s="203"/>
      <c r="DFG837" s="203"/>
      <c r="DFH837" s="203"/>
      <c r="DFI837" s="203"/>
      <c r="DFJ837" s="203"/>
      <c r="DFK837" s="203"/>
      <c r="DFL837" s="203"/>
      <c r="DFM837" s="203"/>
      <c r="DFN837" s="203"/>
      <c r="DFO837" s="203"/>
      <c r="DFP837" s="203"/>
      <c r="DFQ837" s="203"/>
      <c r="DFR837" s="203"/>
      <c r="DFS837" s="203"/>
      <c r="DFT837" s="203"/>
      <c r="DFU837" s="203"/>
      <c r="DFV837" s="203"/>
      <c r="DFW837" s="203"/>
      <c r="DFX837" s="203"/>
      <c r="DFY837" s="203"/>
      <c r="DFZ837" s="203"/>
      <c r="DGA837" s="203"/>
      <c r="DGB837" s="203"/>
      <c r="DGC837" s="203"/>
      <c r="DGD837" s="203"/>
      <c r="DGE837" s="203"/>
      <c r="DGF837" s="203"/>
      <c r="DGG837" s="203"/>
      <c r="DGH837" s="203"/>
      <c r="DGI837" s="203"/>
      <c r="DGJ837" s="203"/>
      <c r="DGK837" s="203"/>
      <c r="DGL837" s="203"/>
      <c r="DGM837" s="203"/>
      <c r="DGN837" s="203"/>
      <c r="DGO837" s="203"/>
      <c r="DGP837" s="203"/>
      <c r="DGQ837" s="203"/>
      <c r="DGR837" s="203"/>
      <c r="DGS837" s="203"/>
      <c r="DGT837" s="203"/>
      <c r="DGU837" s="203"/>
      <c r="DGV837" s="203"/>
      <c r="DGW837" s="203"/>
      <c r="DGX837" s="203"/>
      <c r="DGY837" s="203"/>
      <c r="DGZ837" s="203"/>
      <c r="DHA837" s="203"/>
      <c r="DHB837" s="203"/>
      <c r="DHC837" s="203"/>
      <c r="DHD837" s="203"/>
      <c r="DHE837" s="203"/>
      <c r="DHF837" s="203"/>
      <c r="DHG837" s="203"/>
      <c r="DHH837" s="203"/>
      <c r="DHI837" s="203"/>
      <c r="DHJ837" s="203"/>
      <c r="DHK837" s="203"/>
      <c r="DHL837" s="203"/>
      <c r="DHM837" s="203"/>
      <c r="DHN837" s="203"/>
      <c r="DHO837" s="203"/>
      <c r="DHP837" s="203"/>
      <c r="DHQ837" s="203"/>
      <c r="DHR837" s="203"/>
      <c r="DHS837" s="203"/>
      <c r="DHT837" s="203"/>
      <c r="DHU837" s="203"/>
      <c r="DHV837" s="203"/>
      <c r="DHW837" s="203"/>
      <c r="DHX837" s="203"/>
      <c r="DHY837" s="203"/>
      <c r="DHZ837" s="203"/>
      <c r="DIA837" s="203"/>
      <c r="DIB837" s="203"/>
      <c r="DIC837" s="203"/>
      <c r="DID837" s="203"/>
      <c r="DIE837" s="203"/>
      <c r="DIF837" s="203"/>
      <c r="DIG837" s="203"/>
      <c r="DIH837" s="203"/>
      <c r="DII837" s="203"/>
      <c r="DIJ837" s="203"/>
      <c r="DIK837" s="203"/>
      <c r="DIL837" s="203"/>
      <c r="DIM837" s="203"/>
      <c r="DIN837" s="203"/>
      <c r="DIO837" s="203"/>
      <c r="DIP837" s="203"/>
      <c r="DIQ837" s="203"/>
      <c r="DIR837" s="203"/>
      <c r="DIS837" s="203"/>
      <c r="DIT837" s="203"/>
      <c r="DIU837" s="203"/>
      <c r="DIV837" s="203"/>
      <c r="DIW837" s="203"/>
      <c r="DIX837" s="203"/>
      <c r="DIY837" s="203"/>
      <c r="DIZ837" s="203"/>
      <c r="DJA837" s="203"/>
      <c r="DJB837" s="203"/>
      <c r="DJC837" s="203"/>
      <c r="DJD837" s="203"/>
      <c r="DJE837" s="203"/>
      <c r="DJF837" s="203"/>
      <c r="DJG837" s="203"/>
      <c r="DJH837" s="203"/>
      <c r="DJI837" s="203"/>
      <c r="DJJ837" s="203"/>
      <c r="DJK837" s="203"/>
      <c r="DJL837" s="203"/>
      <c r="DJM837" s="203"/>
      <c r="DJN837" s="203"/>
      <c r="DJO837" s="203"/>
      <c r="DJP837" s="203"/>
      <c r="DJQ837" s="203"/>
      <c r="DJR837" s="203"/>
      <c r="DJS837" s="203"/>
      <c r="DJT837" s="203"/>
      <c r="DJU837" s="203"/>
      <c r="DJV837" s="203"/>
      <c r="DJW837" s="203"/>
      <c r="DJX837" s="203"/>
      <c r="DJY837" s="203"/>
      <c r="DJZ837" s="203"/>
      <c r="DKA837" s="203"/>
      <c r="DKB837" s="203"/>
      <c r="DKC837" s="203"/>
      <c r="DKD837" s="203"/>
      <c r="DKE837" s="203"/>
      <c r="DKF837" s="203"/>
      <c r="DKG837" s="203"/>
      <c r="DKH837" s="203"/>
      <c r="DKI837" s="203"/>
      <c r="DKJ837" s="203"/>
      <c r="DKK837" s="203"/>
      <c r="DKL837" s="203"/>
      <c r="DKM837" s="203"/>
      <c r="DKN837" s="203"/>
      <c r="DKO837" s="203"/>
      <c r="DKP837" s="203"/>
      <c r="DKQ837" s="203"/>
      <c r="DKR837" s="203"/>
      <c r="DKS837" s="203"/>
      <c r="DKT837" s="203"/>
      <c r="DKU837" s="203"/>
      <c r="DKV837" s="203"/>
      <c r="DKW837" s="203"/>
      <c r="DKX837" s="203"/>
      <c r="DKY837" s="203"/>
      <c r="DKZ837" s="203"/>
      <c r="DLA837" s="203"/>
      <c r="DLB837" s="203"/>
      <c r="DLC837" s="203"/>
      <c r="DLD837" s="203"/>
      <c r="DLE837" s="203"/>
      <c r="DLF837" s="203"/>
      <c r="DLG837" s="203"/>
      <c r="DLH837" s="203"/>
      <c r="DLI837" s="203"/>
      <c r="DLJ837" s="203"/>
      <c r="DLK837" s="203"/>
      <c r="DLL837" s="203"/>
      <c r="DLM837" s="203"/>
      <c r="DLN837" s="203"/>
      <c r="DLO837" s="203"/>
      <c r="DLP837" s="203"/>
      <c r="DLQ837" s="203"/>
      <c r="DLR837" s="203"/>
      <c r="DLS837" s="203"/>
      <c r="DLT837" s="203"/>
      <c r="DLU837" s="203"/>
      <c r="DLV837" s="203"/>
      <c r="DLW837" s="203"/>
      <c r="DLX837" s="203"/>
      <c r="DLY837" s="203"/>
      <c r="DLZ837" s="203"/>
      <c r="DMA837" s="203"/>
      <c r="DMB837" s="203"/>
      <c r="DMC837" s="203"/>
      <c r="DMD837" s="203"/>
      <c r="DME837" s="203"/>
      <c r="DMF837" s="203"/>
      <c r="DMG837" s="203"/>
      <c r="DMH837" s="203"/>
      <c r="DMI837" s="203"/>
      <c r="DMJ837" s="203"/>
      <c r="DMK837" s="203"/>
      <c r="DML837" s="203"/>
      <c r="DMM837" s="203"/>
      <c r="DMN837" s="203"/>
      <c r="DMO837" s="203"/>
      <c r="DMP837" s="203"/>
      <c r="DMQ837" s="203"/>
      <c r="DMR837" s="203"/>
      <c r="DMS837" s="203"/>
      <c r="DMT837" s="203"/>
      <c r="DMU837" s="203"/>
      <c r="DMV837" s="203"/>
      <c r="DMW837" s="203"/>
      <c r="DMX837" s="203"/>
      <c r="DMY837" s="203"/>
      <c r="DMZ837" s="203"/>
      <c r="DNA837" s="203"/>
      <c r="DNB837" s="203"/>
      <c r="DNC837" s="203"/>
      <c r="DND837" s="203"/>
      <c r="DNE837" s="203"/>
      <c r="DNF837" s="203"/>
      <c r="DNG837" s="203"/>
      <c r="DNH837" s="203"/>
      <c r="DNI837" s="203"/>
      <c r="DNJ837" s="203"/>
      <c r="DNK837" s="203"/>
      <c r="DNL837" s="203"/>
      <c r="DNM837" s="203"/>
      <c r="DNN837" s="203"/>
      <c r="DNO837" s="203"/>
      <c r="DNP837" s="203"/>
      <c r="DNQ837" s="203"/>
      <c r="DNR837" s="203"/>
      <c r="DNS837" s="203"/>
      <c r="DNT837" s="203"/>
      <c r="DNU837" s="203"/>
      <c r="DNV837" s="203"/>
      <c r="DNW837" s="203"/>
      <c r="DNX837" s="203"/>
      <c r="DNY837" s="203"/>
      <c r="DNZ837" s="203"/>
      <c r="DOA837" s="203"/>
      <c r="DOB837" s="203"/>
      <c r="DOC837" s="203"/>
      <c r="DOD837" s="203"/>
      <c r="DOE837" s="203"/>
      <c r="DOF837" s="203"/>
      <c r="DOG837" s="203"/>
      <c r="DOH837" s="203"/>
      <c r="DOI837" s="203"/>
      <c r="DOJ837" s="203"/>
      <c r="DOK837" s="203"/>
      <c r="DOL837" s="203"/>
      <c r="DOM837" s="203"/>
      <c r="DON837" s="203"/>
      <c r="DOO837" s="203"/>
      <c r="DOP837" s="203"/>
      <c r="DOQ837" s="203"/>
      <c r="DOR837" s="203"/>
      <c r="DOS837" s="203"/>
      <c r="DOT837" s="203"/>
      <c r="DOU837" s="203"/>
      <c r="DOV837" s="203"/>
      <c r="DOW837" s="203"/>
      <c r="DOX837" s="203"/>
      <c r="DOY837" s="203"/>
      <c r="DOZ837" s="203"/>
      <c r="DPA837" s="203"/>
      <c r="DPB837" s="203"/>
      <c r="DPC837" s="203"/>
      <c r="DPD837" s="203"/>
      <c r="DPE837" s="203"/>
      <c r="DPF837" s="203"/>
      <c r="DPG837" s="203"/>
      <c r="DPH837" s="203"/>
      <c r="DPI837" s="203"/>
      <c r="DPJ837" s="203"/>
      <c r="DPK837" s="203"/>
      <c r="DPL837" s="203"/>
      <c r="DPM837" s="203"/>
      <c r="DPN837" s="203"/>
      <c r="DPO837" s="203"/>
      <c r="DPP837" s="203"/>
      <c r="DPQ837" s="203"/>
      <c r="DPR837" s="203"/>
      <c r="DPS837" s="203"/>
      <c r="DPT837" s="203"/>
      <c r="DPU837" s="203"/>
      <c r="DPV837" s="203"/>
      <c r="DPW837" s="203"/>
      <c r="DPX837" s="203"/>
      <c r="DPY837" s="203"/>
      <c r="DPZ837" s="203"/>
      <c r="DQA837" s="203"/>
      <c r="DQB837" s="203"/>
      <c r="DQC837" s="203"/>
      <c r="DQD837" s="203"/>
      <c r="DQE837" s="203"/>
      <c r="DQF837" s="203"/>
      <c r="DQG837" s="203"/>
      <c r="DQH837" s="203"/>
      <c r="DQI837" s="203"/>
      <c r="DQJ837" s="203"/>
      <c r="DQK837" s="203"/>
      <c r="DQL837" s="203"/>
      <c r="DQM837" s="203"/>
      <c r="DQN837" s="203"/>
      <c r="DQO837" s="203"/>
      <c r="DQP837" s="203"/>
      <c r="DQQ837" s="203"/>
      <c r="DQR837" s="203"/>
      <c r="DQS837" s="203"/>
      <c r="DQT837" s="203"/>
      <c r="DQU837" s="203"/>
      <c r="DQV837" s="203"/>
      <c r="DQW837" s="203"/>
      <c r="DQX837" s="203"/>
      <c r="DQY837" s="203"/>
      <c r="DQZ837" s="203"/>
      <c r="DRA837" s="203"/>
      <c r="DRB837" s="203"/>
      <c r="DRC837" s="203"/>
      <c r="DRD837" s="203"/>
      <c r="DRE837" s="203"/>
      <c r="DRF837" s="203"/>
      <c r="DRG837" s="203"/>
      <c r="DRH837" s="203"/>
      <c r="DRI837" s="203"/>
      <c r="DRJ837" s="203"/>
      <c r="DRK837" s="203"/>
      <c r="DRL837" s="203"/>
      <c r="DRM837" s="203"/>
      <c r="DRN837" s="203"/>
      <c r="DRO837" s="203"/>
      <c r="DRP837" s="203"/>
      <c r="DRQ837" s="203"/>
      <c r="DRR837" s="203"/>
      <c r="DRS837" s="203"/>
      <c r="DRT837" s="203"/>
      <c r="DRU837" s="203"/>
      <c r="DRV837" s="203"/>
      <c r="DRW837" s="203"/>
      <c r="DRX837" s="203"/>
      <c r="DRY837" s="203"/>
      <c r="DRZ837" s="203"/>
      <c r="DSA837" s="203"/>
      <c r="DSB837" s="203"/>
      <c r="DSC837" s="203"/>
      <c r="DSD837" s="203"/>
      <c r="DSE837" s="203"/>
      <c r="DSF837" s="203"/>
      <c r="DSG837" s="203"/>
      <c r="DSH837" s="203"/>
      <c r="DSI837" s="203"/>
      <c r="DSJ837" s="203"/>
      <c r="DSK837" s="203"/>
      <c r="DSL837" s="203"/>
      <c r="DSM837" s="203"/>
      <c r="DSN837" s="203"/>
      <c r="DSO837" s="203"/>
      <c r="DSP837" s="203"/>
      <c r="DSQ837" s="203"/>
      <c r="DSR837" s="203"/>
      <c r="DSS837" s="203"/>
      <c r="DST837" s="203"/>
      <c r="DSU837" s="203"/>
      <c r="DSV837" s="203"/>
      <c r="DSW837" s="203"/>
      <c r="DSX837" s="203"/>
      <c r="DSY837" s="203"/>
      <c r="DSZ837" s="203"/>
      <c r="DTA837" s="203"/>
      <c r="DTB837" s="203"/>
      <c r="DTC837" s="203"/>
      <c r="DTD837" s="203"/>
      <c r="DTE837" s="203"/>
      <c r="DTF837" s="203"/>
      <c r="DTG837" s="203"/>
      <c r="DTH837" s="203"/>
      <c r="DTI837" s="203"/>
      <c r="DTJ837" s="203"/>
      <c r="DTK837" s="203"/>
      <c r="DTL837" s="203"/>
      <c r="DTM837" s="203"/>
      <c r="DTN837" s="203"/>
      <c r="DTO837" s="203"/>
      <c r="DTP837" s="203"/>
      <c r="DTQ837" s="203"/>
      <c r="DTR837" s="203"/>
      <c r="DTS837" s="203"/>
      <c r="DTT837" s="203"/>
      <c r="DTU837" s="203"/>
      <c r="DTV837" s="203"/>
      <c r="DTW837" s="203"/>
      <c r="DTX837" s="203"/>
      <c r="DTY837" s="203"/>
      <c r="DTZ837" s="203"/>
      <c r="DUA837" s="203"/>
      <c r="DUB837" s="203"/>
      <c r="DUC837" s="203"/>
      <c r="DUD837" s="203"/>
      <c r="DUE837" s="203"/>
      <c r="DUF837" s="203"/>
      <c r="DUG837" s="203"/>
      <c r="DUH837" s="203"/>
      <c r="DUI837" s="203"/>
      <c r="DUJ837" s="203"/>
      <c r="DUK837" s="203"/>
      <c r="DUL837" s="203"/>
      <c r="DUM837" s="203"/>
      <c r="DUN837" s="203"/>
      <c r="DUO837" s="203"/>
      <c r="DUP837" s="203"/>
      <c r="DUQ837" s="203"/>
      <c r="DUR837" s="203"/>
      <c r="DUS837" s="203"/>
      <c r="DUT837" s="203"/>
      <c r="DUU837" s="203"/>
      <c r="DUV837" s="203"/>
      <c r="DUW837" s="203"/>
      <c r="DUX837" s="203"/>
      <c r="DUY837" s="203"/>
      <c r="DUZ837" s="203"/>
      <c r="DVA837" s="203"/>
      <c r="DVB837" s="203"/>
      <c r="DVC837" s="203"/>
      <c r="DVD837" s="203"/>
      <c r="DVE837" s="203"/>
      <c r="DVF837" s="203"/>
      <c r="DVG837" s="203"/>
      <c r="DVH837" s="203"/>
      <c r="DVI837" s="203"/>
      <c r="DVJ837" s="203"/>
      <c r="DVK837" s="203"/>
      <c r="DVL837" s="203"/>
      <c r="DVM837" s="203"/>
      <c r="DVN837" s="203"/>
      <c r="DVO837" s="203"/>
      <c r="DVP837" s="203"/>
      <c r="DVQ837" s="203"/>
      <c r="DVR837" s="203"/>
      <c r="DVS837" s="203"/>
      <c r="DVT837" s="203"/>
      <c r="DVU837" s="203"/>
      <c r="DVV837" s="203"/>
      <c r="DVW837" s="203"/>
      <c r="DVX837" s="203"/>
      <c r="DVY837" s="203"/>
      <c r="DVZ837" s="203"/>
      <c r="DWA837" s="203"/>
      <c r="DWB837" s="203"/>
      <c r="DWC837" s="203"/>
      <c r="DWD837" s="203"/>
      <c r="DWE837" s="203"/>
      <c r="DWF837" s="203"/>
      <c r="DWG837" s="203"/>
      <c r="DWH837" s="203"/>
      <c r="DWI837" s="203"/>
      <c r="DWJ837" s="203"/>
      <c r="DWK837" s="203"/>
      <c r="DWL837" s="203"/>
      <c r="DWM837" s="203"/>
      <c r="DWN837" s="203"/>
      <c r="DWO837" s="203"/>
      <c r="DWP837" s="203"/>
      <c r="DWQ837" s="203"/>
      <c r="DWR837" s="203"/>
      <c r="DWS837" s="203"/>
      <c r="DWT837" s="203"/>
      <c r="DWU837" s="203"/>
      <c r="DWV837" s="203"/>
      <c r="DWW837" s="203"/>
      <c r="DWX837" s="203"/>
      <c r="DWY837" s="203"/>
      <c r="DWZ837" s="203"/>
      <c r="DXA837" s="203"/>
      <c r="DXB837" s="203"/>
      <c r="DXC837" s="203"/>
      <c r="DXD837" s="203"/>
      <c r="DXE837" s="203"/>
      <c r="DXF837" s="203"/>
      <c r="DXG837" s="203"/>
      <c r="DXH837" s="203"/>
      <c r="DXI837" s="203"/>
      <c r="DXJ837" s="203"/>
      <c r="DXK837" s="203"/>
      <c r="DXL837" s="203"/>
      <c r="DXM837" s="203"/>
      <c r="DXN837" s="203"/>
      <c r="DXO837" s="203"/>
      <c r="DXP837" s="203"/>
      <c r="DXQ837" s="203"/>
      <c r="DXR837" s="203"/>
      <c r="DXS837" s="203"/>
      <c r="DXT837" s="203"/>
      <c r="DXU837" s="203"/>
      <c r="DXV837" s="203"/>
      <c r="DXW837" s="203"/>
      <c r="DXX837" s="203"/>
      <c r="DXY837" s="203"/>
      <c r="DXZ837" s="203"/>
      <c r="DYA837" s="203"/>
      <c r="DYB837" s="203"/>
      <c r="DYC837" s="203"/>
      <c r="DYD837" s="203"/>
      <c r="DYE837" s="203"/>
      <c r="DYF837" s="203"/>
      <c r="DYG837" s="203"/>
      <c r="DYH837" s="203"/>
      <c r="DYI837" s="203"/>
      <c r="DYJ837" s="203"/>
      <c r="DYK837" s="203"/>
      <c r="DYL837" s="203"/>
      <c r="DYM837" s="203"/>
      <c r="DYN837" s="203"/>
      <c r="DYO837" s="203"/>
      <c r="DYP837" s="203"/>
      <c r="DYQ837" s="203"/>
      <c r="DYR837" s="203"/>
      <c r="DYS837" s="203"/>
      <c r="DYT837" s="203"/>
      <c r="DYU837" s="203"/>
      <c r="DYV837" s="203"/>
      <c r="DYW837" s="203"/>
      <c r="DYX837" s="203"/>
      <c r="DYY837" s="203"/>
      <c r="DYZ837" s="203"/>
      <c r="DZA837" s="203"/>
      <c r="DZB837" s="203"/>
      <c r="DZC837" s="203"/>
      <c r="DZD837" s="203"/>
      <c r="DZE837" s="203"/>
      <c r="DZF837" s="203"/>
      <c r="DZG837" s="203"/>
      <c r="DZH837" s="203"/>
      <c r="DZI837" s="203"/>
      <c r="DZJ837" s="203"/>
      <c r="DZK837" s="203"/>
      <c r="DZL837" s="203"/>
      <c r="DZM837" s="203"/>
      <c r="DZN837" s="203"/>
      <c r="DZO837" s="203"/>
      <c r="DZP837" s="203"/>
      <c r="DZQ837" s="203"/>
      <c r="DZR837" s="203"/>
      <c r="DZS837" s="203"/>
      <c r="DZT837" s="203"/>
      <c r="DZU837" s="203"/>
      <c r="DZV837" s="203"/>
      <c r="DZW837" s="203"/>
      <c r="DZX837" s="203"/>
      <c r="DZY837" s="203"/>
      <c r="DZZ837" s="203"/>
      <c r="EAA837" s="203"/>
      <c r="EAB837" s="203"/>
      <c r="EAC837" s="203"/>
      <c r="EAD837" s="203"/>
      <c r="EAE837" s="203"/>
      <c r="EAF837" s="203"/>
      <c r="EAG837" s="203"/>
      <c r="EAH837" s="203"/>
      <c r="EAI837" s="203"/>
      <c r="EAJ837" s="203"/>
      <c r="EAK837" s="203"/>
      <c r="EAL837" s="203"/>
      <c r="EAM837" s="203"/>
      <c r="EAN837" s="203"/>
      <c r="EAO837" s="203"/>
      <c r="EAP837" s="203"/>
      <c r="EAQ837" s="203"/>
      <c r="EAR837" s="203"/>
      <c r="EAS837" s="203"/>
      <c r="EAT837" s="203"/>
      <c r="EAU837" s="203"/>
      <c r="EAV837" s="203"/>
      <c r="EAW837" s="203"/>
      <c r="EAX837" s="203"/>
      <c r="EAY837" s="203"/>
      <c r="EAZ837" s="203"/>
      <c r="EBA837" s="203"/>
      <c r="EBB837" s="203"/>
      <c r="EBC837" s="203"/>
      <c r="EBD837" s="203"/>
      <c r="EBE837" s="203"/>
      <c r="EBF837" s="203"/>
      <c r="EBG837" s="203"/>
      <c r="EBH837" s="203"/>
      <c r="EBI837" s="203"/>
      <c r="EBJ837" s="203"/>
      <c r="EBK837" s="203"/>
      <c r="EBL837" s="203"/>
      <c r="EBM837" s="203"/>
      <c r="EBN837" s="203"/>
      <c r="EBO837" s="203"/>
      <c r="EBP837" s="203"/>
      <c r="EBQ837" s="203"/>
      <c r="EBR837" s="203"/>
      <c r="EBS837" s="203"/>
      <c r="EBT837" s="203"/>
      <c r="EBU837" s="203"/>
      <c r="EBV837" s="203"/>
      <c r="EBW837" s="203"/>
      <c r="EBX837" s="203"/>
      <c r="EBY837" s="203"/>
      <c r="EBZ837" s="203"/>
      <c r="ECA837" s="203"/>
      <c r="ECB837" s="203"/>
      <c r="ECC837" s="203"/>
      <c r="ECD837" s="203"/>
      <c r="ECE837" s="203"/>
      <c r="ECF837" s="203"/>
      <c r="ECG837" s="203"/>
      <c r="ECH837" s="203"/>
      <c r="ECI837" s="203"/>
      <c r="ECJ837" s="203"/>
      <c r="ECK837" s="203"/>
      <c r="ECL837" s="203"/>
      <c r="ECM837" s="203"/>
      <c r="ECN837" s="203"/>
      <c r="ECO837" s="203"/>
      <c r="ECP837" s="203"/>
      <c r="ECQ837" s="203"/>
      <c r="ECR837" s="203"/>
      <c r="ECS837" s="203"/>
      <c r="ECT837" s="203"/>
      <c r="ECU837" s="203"/>
      <c r="ECV837" s="203"/>
      <c r="ECW837" s="203"/>
      <c r="ECX837" s="203"/>
      <c r="ECY837" s="203"/>
      <c r="ECZ837" s="203"/>
      <c r="EDA837" s="203"/>
      <c r="EDB837" s="203"/>
      <c r="EDC837" s="203"/>
      <c r="EDD837" s="203"/>
      <c r="EDE837" s="203"/>
      <c r="EDF837" s="203"/>
      <c r="EDG837" s="203"/>
      <c r="EDH837" s="203"/>
      <c r="EDI837" s="203"/>
      <c r="EDJ837" s="203"/>
      <c r="EDK837" s="203"/>
      <c r="EDL837" s="203"/>
      <c r="EDM837" s="203"/>
      <c r="EDN837" s="203"/>
      <c r="EDO837" s="203"/>
      <c r="EDP837" s="203"/>
      <c r="EDQ837" s="203"/>
      <c r="EDR837" s="203"/>
      <c r="EDS837" s="203"/>
      <c r="EDT837" s="203"/>
      <c r="EDU837" s="203"/>
      <c r="EDV837" s="203"/>
      <c r="EDW837" s="203"/>
      <c r="EDX837" s="203"/>
      <c r="EDY837" s="203"/>
      <c r="EDZ837" s="203"/>
      <c r="EEA837" s="203"/>
      <c r="EEB837" s="203"/>
      <c r="EEC837" s="203"/>
      <c r="EED837" s="203"/>
      <c r="EEE837" s="203"/>
      <c r="EEF837" s="203"/>
      <c r="EEG837" s="203"/>
      <c r="EEH837" s="203"/>
      <c r="EEI837" s="203"/>
      <c r="EEJ837" s="203"/>
      <c r="EEK837" s="203"/>
      <c r="EEL837" s="203"/>
      <c r="EEM837" s="203"/>
      <c r="EEN837" s="203"/>
      <c r="EEO837" s="203"/>
      <c r="EEP837" s="203"/>
      <c r="EEQ837" s="203"/>
      <c r="EER837" s="203"/>
      <c r="EES837" s="203"/>
      <c r="EET837" s="203"/>
      <c r="EEU837" s="203"/>
      <c r="EEV837" s="203"/>
      <c r="EEW837" s="203"/>
      <c r="EEX837" s="203"/>
      <c r="EEY837" s="203"/>
      <c r="EEZ837" s="203"/>
      <c r="EFA837" s="203"/>
      <c r="EFB837" s="203"/>
      <c r="EFC837" s="203"/>
      <c r="EFD837" s="203"/>
      <c r="EFE837" s="203"/>
      <c r="EFF837" s="203"/>
      <c r="EFG837" s="203"/>
      <c r="EFH837" s="203"/>
      <c r="EFI837" s="203"/>
      <c r="EFJ837" s="203"/>
      <c r="EFK837" s="203"/>
      <c r="EFL837" s="203"/>
      <c r="EFM837" s="203"/>
      <c r="EFN837" s="203"/>
      <c r="EFO837" s="203"/>
      <c r="EFP837" s="203"/>
      <c r="EFQ837" s="203"/>
      <c r="EFR837" s="203"/>
      <c r="EFS837" s="203"/>
      <c r="EFT837" s="203"/>
      <c r="EFU837" s="203"/>
      <c r="EFV837" s="203"/>
      <c r="EFW837" s="203"/>
      <c r="EFX837" s="203"/>
      <c r="EFY837" s="203"/>
      <c r="EFZ837" s="203"/>
      <c r="EGA837" s="203"/>
      <c r="EGB837" s="203"/>
      <c r="EGC837" s="203"/>
      <c r="EGD837" s="203"/>
      <c r="EGE837" s="203"/>
      <c r="EGF837" s="203"/>
      <c r="EGG837" s="203"/>
      <c r="EGH837" s="203"/>
      <c r="EGI837" s="203"/>
      <c r="EGJ837" s="203"/>
      <c r="EGK837" s="203"/>
      <c r="EGL837" s="203"/>
      <c r="EGM837" s="203"/>
      <c r="EGN837" s="203"/>
      <c r="EGO837" s="203"/>
      <c r="EGP837" s="203"/>
      <c r="EGQ837" s="203"/>
      <c r="EGR837" s="203"/>
      <c r="EGS837" s="203"/>
      <c r="EGT837" s="203"/>
      <c r="EGU837" s="203"/>
      <c r="EGV837" s="203"/>
      <c r="EGW837" s="203"/>
      <c r="EGX837" s="203"/>
      <c r="EGY837" s="203"/>
      <c r="EGZ837" s="203"/>
      <c r="EHA837" s="203"/>
      <c r="EHB837" s="203"/>
      <c r="EHC837" s="203"/>
      <c r="EHD837" s="203"/>
      <c r="EHE837" s="203"/>
      <c r="EHF837" s="203"/>
      <c r="EHG837" s="203"/>
      <c r="EHH837" s="203"/>
      <c r="EHI837" s="203"/>
      <c r="EHJ837" s="203"/>
      <c r="EHK837" s="203"/>
      <c r="EHL837" s="203"/>
      <c r="EHM837" s="203"/>
      <c r="EHN837" s="203"/>
      <c r="EHO837" s="203"/>
      <c r="EHP837" s="203"/>
      <c r="EHQ837" s="203"/>
      <c r="EHR837" s="203"/>
      <c r="EHS837" s="203"/>
      <c r="EHT837" s="203"/>
      <c r="EHU837" s="203"/>
      <c r="EHV837" s="203"/>
      <c r="EHW837" s="203"/>
      <c r="EHX837" s="203"/>
      <c r="EHY837" s="203"/>
      <c r="EHZ837" s="203"/>
      <c r="EIA837" s="203"/>
      <c r="EIB837" s="203"/>
      <c r="EIC837" s="203"/>
      <c r="EID837" s="203"/>
      <c r="EIE837" s="203"/>
      <c r="EIF837" s="203"/>
      <c r="EIG837" s="203"/>
      <c r="EIH837" s="203"/>
      <c r="EII837" s="203"/>
      <c r="EIJ837" s="203"/>
      <c r="EIK837" s="203"/>
      <c r="EIL837" s="203"/>
      <c r="EIM837" s="203"/>
      <c r="EIN837" s="203"/>
      <c r="EIO837" s="203"/>
      <c r="EIP837" s="203"/>
      <c r="EIQ837" s="203"/>
      <c r="EIR837" s="203"/>
      <c r="EIS837" s="203"/>
      <c r="EIT837" s="203"/>
      <c r="EIU837" s="203"/>
      <c r="EIV837" s="203"/>
      <c r="EIW837" s="203"/>
      <c r="EIX837" s="203"/>
      <c r="EIY837" s="203"/>
      <c r="EIZ837" s="203"/>
      <c r="EJA837" s="203"/>
      <c r="EJB837" s="203"/>
      <c r="EJC837" s="203"/>
      <c r="EJD837" s="203"/>
      <c r="EJE837" s="203"/>
      <c r="EJF837" s="203"/>
      <c r="EJG837" s="203"/>
      <c r="EJH837" s="203"/>
      <c r="EJI837" s="203"/>
      <c r="EJJ837" s="203"/>
      <c r="EJK837" s="203"/>
      <c r="EJL837" s="203"/>
      <c r="EJM837" s="203"/>
      <c r="EJN837" s="203"/>
      <c r="EJO837" s="203"/>
      <c r="EJP837" s="203"/>
      <c r="EJQ837" s="203"/>
      <c r="EJR837" s="203"/>
      <c r="EJS837" s="203"/>
      <c r="EJT837" s="203"/>
      <c r="EJU837" s="203"/>
      <c r="EJV837" s="203"/>
      <c r="EJW837" s="203"/>
      <c r="EJX837" s="203"/>
      <c r="EJY837" s="203"/>
      <c r="EJZ837" s="203"/>
      <c r="EKA837" s="203"/>
      <c r="EKB837" s="203"/>
      <c r="EKC837" s="203"/>
      <c r="EKD837" s="203"/>
      <c r="EKE837" s="203"/>
      <c r="EKF837" s="203"/>
      <c r="EKG837" s="203"/>
      <c r="EKH837" s="203"/>
      <c r="EKI837" s="203"/>
      <c r="EKJ837" s="203"/>
      <c r="EKK837" s="203"/>
      <c r="EKL837" s="203"/>
      <c r="EKM837" s="203"/>
      <c r="EKN837" s="203"/>
      <c r="EKO837" s="203"/>
      <c r="EKP837" s="203"/>
      <c r="EKQ837" s="203"/>
      <c r="EKR837" s="203"/>
      <c r="EKS837" s="203"/>
      <c r="EKT837" s="203"/>
      <c r="EKU837" s="203"/>
      <c r="EKV837" s="203"/>
      <c r="EKW837" s="203"/>
      <c r="EKX837" s="203"/>
      <c r="EKY837" s="203"/>
      <c r="EKZ837" s="203"/>
      <c r="ELA837" s="203"/>
      <c r="ELB837" s="203"/>
      <c r="ELC837" s="203"/>
      <c r="ELD837" s="203"/>
      <c r="ELE837" s="203"/>
      <c r="ELF837" s="203"/>
      <c r="ELG837" s="203"/>
      <c r="ELH837" s="203"/>
      <c r="ELI837" s="203"/>
      <c r="ELJ837" s="203"/>
      <c r="ELK837" s="203"/>
      <c r="ELL837" s="203"/>
      <c r="ELM837" s="203"/>
      <c r="ELN837" s="203"/>
      <c r="ELO837" s="203"/>
      <c r="ELP837" s="203"/>
      <c r="ELQ837" s="203"/>
      <c r="ELR837" s="203"/>
      <c r="ELS837" s="203"/>
      <c r="ELT837" s="203"/>
      <c r="ELU837" s="203"/>
      <c r="ELV837" s="203"/>
      <c r="ELW837" s="203"/>
      <c r="ELX837" s="203"/>
      <c r="ELY837" s="203"/>
      <c r="ELZ837" s="203"/>
      <c r="EMA837" s="203"/>
      <c r="EMB837" s="203"/>
      <c r="EMC837" s="203"/>
      <c r="EMD837" s="203"/>
      <c r="EME837" s="203"/>
      <c r="EMF837" s="203"/>
      <c r="EMG837" s="203"/>
      <c r="EMH837" s="203"/>
      <c r="EMI837" s="203"/>
      <c r="EMJ837" s="203"/>
      <c r="EMK837" s="203"/>
      <c r="EML837" s="203"/>
      <c r="EMM837" s="203"/>
      <c r="EMN837" s="203"/>
      <c r="EMO837" s="203"/>
      <c r="EMP837" s="203"/>
      <c r="EMQ837" s="203"/>
      <c r="EMR837" s="203"/>
      <c r="EMS837" s="203"/>
      <c r="EMT837" s="203"/>
      <c r="EMU837" s="203"/>
      <c r="EMV837" s="203"/>
      <c r="EMW837" s="203"/>
      <c r="EMX837" s="203"/>
      <c r="EMY837" s="203"/>
      <c r="EMZ837" s="203"/>
      <c r="ENA837" s="203"/>
      <c r="ENB837" s="203"/>
      <c r="ENC837" s="203"/>
      <c r="END837" s="203"/>
      <c r="ENE837" s="203"/>
      <c r="ENF837" s="203"/>
      <c r="ENG837" s="203"/>
      <c r="ENH837" s="203"/>
      <c r="ENI837" s="203"/>
      <c r="ENJ837" s="203"/>
      <c r="ENK837" s="203"/>
      <c r="ENL837" s="203"/>
      <c r="ENM837" s="203"/>
      <c r="ENN837" s="203"/>
      <c r="ENO837" s="203"/>
      <c r="ENP837" s="203"/>
      <c r="ENQ837" s="203"/>
      <c r="ENR837" s="203"/>
      <c r="ENS837" s="203"/>
      <c r="ENT837" s="203"/>
      <c r="ENU837" s="203"/>
      <c r="ENV837" s="203"/>
      <c r="ENW837" s="203"/>
      <c r="ENX837" s="203"/>
      <c r="ENY837" s="203"/>
      <c r="ENZ837" s="203"/>
      <c r="EOA837" s="203"/>
      <c r="EOB837" s="203"/>
      <c r="EOC837" s="203"/>
      <c r="EOD837" s="203"/>
      <c r="EOE837" s="203"/>
      <c r="EOF837" s="203"/>
      <c r="EOG837" s="203"/>
      <c r="EOH837" s="203"/>
      <c r="EOI837" s="203"/>
      <c r="EOJ837" s="203"/>
      <c r="EOK837" s="203"/>
      <c r="EOL837" s="203"/>
      <c r="EOM837" s="203"/>
      <c r="EON837" s="203"/>
      <c r="EOO837" s="203"/>
      <c r="EOP837" s="203"/>
      <c r="EOQ837" s="203"/>
      <c r="EOR837" s="203"/>
      <c r="EOS837" s="203"/>
      <c r="EOT837" s="203"/>
      <c r="EOU837" s="203"/>
      <c r="EOV837" s="203"/>
      <c r="EOW837" s="203"/>
      <c r="EOX837" s="203"/>
      <c r="EOY837" s="203"/>
      <c r="EOZ837" s="203"/>
      <c r="EPA837" s="203"/>
      <c r="EPB837" s="203"/>
      <c r="EPC837" s="203"/>
      <c r="EPD837" s="203"/>
      <c r="EPE837" s="203"/>
      <c r="EPF837" s="203"/>
      <c r="EPG837" s="203"/>
      <c r="EPH837" s="203"/>
      <c r="EPI837" s="203"/>
      <c r="EPJ837" s="203"/>
      <c r="EPK837" s="203"/>
      <c r="EPL837" s="203"/>
      <c r="EPM837" s="203"/>
      <c r="EPN837" s="203"/>
      <c r="EPO837" s="203"/>
      <c r="EPP837" s="203"/>
      <c r="EPQ837" s="203"/>
      <c r="EPR837" s="203"/>
      <c r="EPS837" s="203"/>
      <c r="EPT837" s="203"/>
      <c r="EPU837" s="203"/>
      <c r="EPV837" s="203"/>
      <c r="EPW837" s="203"/>
      <c r="EPX837" s="203"/>
      <c r="EPY837" s="203"/>
      <c r="EPZ837" s="203"/>
      <c r="EQA837" s="203"/>
      <c r="EQB837" s="203"/>
      <c r="EQC837" s="203"/>
      <c r="EQD837" s="203"/>
      <c r="EQE837" s="203"/>
      <c r="EQF837" s="203"/>
      <c r="EQG837" s="203"/>
      <c r="EQH837" s="203"/>
      <c r="EQI837" s="203"/>
      <c r="EQJ837" s="203"/>
      <c r="EQK837" s="203"/>
      <c r="EQL837" s="203"/>
      <c r="EQM837" s="203"/>
      <c r="EQN837" s="203"/>
      <c r="EQO837" s="203"/>
      <c r="EQP837" s="203"/>
      <c r="EQQ837" s="203"/>
      <c r="EQR837" s="203"/>
      <c r="EQS837" s="203"/>
      <c r="EQT837" s="203"/>
      <c r="EQU837" s="203"/>
      <c r="EQV837" s="203"/>
      <c r="EQW837" s="203"/>
      <c r="EQX837" s="203"/>
      <c r="EQY837" s="203"/>
      <c r="EQZ837" s="203"/>
      <c r="ERA837" s="203"/>
      <c r="ERB837" s="203"/>
      <c r="ERC837" s="203"/>
      <c r="ERD837" s="203"/>
      <c r="ERE837" s="203"/>
      <c r="ERF837" s="203"/>
      <c r="ERG837" s="203"/>
      <c r="ERH837" s="203"/>
      <c r="ERI837" s="203"/>
      <c r="ERJ837" s="203"/>
      <c r="ERK837" s="203"/>
      <c r="ERL837" s="203"/>
      <c r="ERM837" s="203"/>
      <c r="ERN837" s="203"/>
      <c r="ERO837" s="203"/>
      <c r="ERP837" s="203"/>
      <c r="ERQ837" s="203"/>
      <c r="ERR837" s="203"/>
      <c r="ERS837" s="203"/>
      <c r="ERT837" s="203"/>
      <c r="ERU837" s="203"/>
      <c r="ERV837" s="203"/>
      <c r="ERW837" s="203"/>
      <c r="ERX837" s="203"/>
      <c r="ERY837" s="203"/>
      <c r="ERZ837" s="203"/>
      <c r="ESA837" s="203"/>
      <c r="ESB837" s="203"/>
      <c r="ESC837" s="203"/>
      <c r="ESD837" s="203"/>
      <c r="ESE837" s="203"/>
      <c r="ESF837" s="203"/>
      <c r="ESG837" s="203"/>
      <c r="ESH837" s="203"/>
      <c r="ESI837" s="203"/>
      <c r="ESJ837" s="203"/>
      <c r="ESK837" s="203"/>
      <c r="ESL837" s="203"/>
      <c r="ESM837" s="203"/>
      <c r="ESN837" s="203"/>
      <c r="ESO837" s="203"/>
      <c r="ESP837" s="203"/>
      <c r="ESQ837" s="203"/>
      <c r="ESR837" s="203"/>
      <c r="ESS837" s="203"/>
      <c r="EST837" s="203"/>
      <c r="ESU837" s="203"/>
      <c r="ESV837" s="203"/>
      <c r="ESW837" s="203"/>
      <c r="ESX837" s="203"/>
      <c r="ESY837" s="203"/>
      <c r="ESZ837" s="203"/>
      <c r="ETA837" s="203"/>
      <c r="ETB837" s="203"/>
      <c r="ETC837" s="203"/>
      <c r="ETD837" s="203"/>
      <c r="ETE837" s="203"/>
      <c r="ETF837" s="203"/>
      <c r="ETG837" s="203"/>
      <c r="ETH837" s="203"/>
      <c r="ETI837" s="203"/>
      <c r="ETJ837" s="203"/>
      <c r="ETK837" s="203"/>
      <c r="ETL837" s="203"/>
      <c r="ETM837" s="203"/>
      <c r="ETN837" s="203"/>
      <c r="ETO837" s="203"/>
      <c r="ETP837" s="203"/>
      <c r="ETQ837" s="203"/>
      <c r="ETR837" s="203"/>
      <c r="ETS837" s="203"/>
      <c r="ETT837" s="203"/>
      <c r="ETU837" s="203"/>
      <c r="ETV837" s="203"/>
      <c r="ETW837" s="203"/>
      <c r="ETX837" s="203"/>
      <c r="ETY837" s="203"/>
      <c r="ETZ837" s="203"/>
      <c r="EUA837" s="203"/>
      <c r="EUB837" s="203"/>
      <c r="EUC837" s="203"/>
      <c r="EUD837" s="203"/>
      <c r="EUE837" s="203"/>
      <c r="EUF837" s="203"/>
      <c r="EUG837" s="203"/>
      <c r="EUH837" s="203"/>
      <c r="EUI837" s="203"/>
      <c r="EUJ837" s="203"/>
      <c r="EUK837" s="203"/>
      <c r="EUL837" s="203"/>
      <c r="EUM837" s="203"/>
      <c r="EUN837" s="203"/>
      <c r="EUO837" s="203"/>
      <c r="EUP837" s="203"/>
      <c r="EUQ837" s="203"/>
      <c r="EUR837" s="203"/>
      <c r="EUS837" s="203"/>
      <c r="EUT837" s="203"/>
      <c r="EUU837" s="203"/>
      <c r="EUV837" s="203"/>
      <c r="EUW837" s="203"/>
      <c r="EUX837" s="203"/>
      <c r="EUY837" s="203"/>
      <c r="EUZ837" s="203"/>
      <c r="EVA837" s="203"/>
      <c r="EVB837" s="203"/>
      <c r="EVC837" s="203"/>
      <c r="EVD837" s="203"/>
      <c r="EVE837" s="203"/>
      <c r="EVF837" s="203"/>
      <c r="EVG837" s="203"/>
      <c r="EVH837" s="203"/>
      <c r="EVI837" s="203"/>
      <c r="EVJ837" s="203"/>
      <c r="EVK837" s="203"/>
      <c r="EVL837" s="203"/>
      <c r="EVM837" s="203"/>
      <c r="EVN837" s="203"/>
      <c r="EVO837" s="203"/>
      <c r="EVP837" s="203"/>
      <c r="EVQ837" s="203"/>
      <c r="EVR837" s="203"/>
      <c r="EVS837" s="203"/>
      <c r="EVT837" s="203"/>
      <c r="EVU837" s="203"/>
      <c r="EVV837" s="203"/>
      <c r="EVW837" s="203"/>
      <c r="EVX837" s="203"/>
      <c r="EVY837" s="203"/>
      <c r="EVZ837" s="203"/>
      <c r="EWA837" s="203"/>
      <c r="EWB837" s="203"/>
      <c r="EWC837" s="203"/>
      <c r="EWD837" s="203"/>
      <c r="EWE837" s="203"/>
      <c r="EWF837" s="203"/>
      <c r="EWG837" s="203"/>
      <c r="EWH837" s="203"/>
      <c r="EWI837" s="203"/>
      <c r="EWJ837" s="203"/>
      <c r="EWK837" s="203"/>
      <c r="EWL837" s="203"/>
      <c r="EWM837" s="203"/>
      <c r="EWN837" s="203"/>
      <c r="EWO837" s="203"/>
      <c r="EWP837" s="203"/>
      <c r="EWQ837" s="203"/>
      <c r="EWR837" s="203"/>
      <c r="EWS837" s="203"/>
      <c r="EWT837" s="203"/>
      <c r="EWU837" s="203"/>
      <c r="EWV837" s="203"/>
      <c r="EWW837" s="203"/>
      <c r="EWX837" s="203"/>
      <c r="EWY837" s="203"/>
      <c r="EWZ837" s="203"/>
      <c r="EXA837" s="203"/>
      <c r="EXB837" s="203"/>
      <c r="EXC837" s="203"/>
      <c r="EXD837" s="203"/>
      <c r="EXE837" s="203"/>
      <c r="EXF837" s="203"/>
      <c r="EXG837" s="203"/>
      <c r="EXH837" s="203"/>
      <c r="EXI837" s="203"/>
      <c r="EXJ837" s="203"/>
      <c r="EXK837" s="203"/>
      <c r="EXL837" s="203"/>
      <c r="EXM837" s="203"/>
      <c r="EXN837" s="203"/>
      <c r="EXO837" s="203"/>
      <c r="EXP837" s="203"/>
      <c r="EXQ837" s="203"/>
      <c r="EXR837" s="203"/>
      <c r="EXS837" s="203"/>
      <c r="EXT837" s="203"/>
      <c r="EXU837" s="203"/>
      <c r="EXV837" s="203"/>
      <c r="EXW837" s="203"/>
      <c r="EXX837" s="203"/>
      <c r="EXY837" s="203"/>
      <c r="EXZ837" s="203"/>
      <c r="EYA837" s="203"/>
      <c r="EYB837" s="203"/>
      <c r="EYC837" s="203"/>
      <c r="EYD837" s="203"/>
      <c r="EYE837" s="203"/>
      <c r="EYF837" s="203"/>
      <c r="EYG837" s="203"/>
      <c r="EYH837" s="203"/>
      <c r="EYI837" s="203"/>
      <c r="EYJ837" s="203"/>
      <c r="EYK837" s="203"/>
      <c r="EYL837" s="203"/>
      <c r="EYM837" s="203"/>
      <c r="EYN837" s="203"/>
      <c r="EYO837" s="203"/>
      <c r="EYP837" s="203"/>
      <c r="EYQ837" s="203"/>
      <c r="EYR837" s="203"/>
      <c r="EYS837" s="203"/>
      <c r="EYT837" s="203"/>
      <c r="EYU837" s="203"/>
      <c r="EYV837" s="203"/>
      <c r="EYW837" s="203"/>
      <c r="EYX837" s="203"/>
      <c r="EYY837" s="203"/>
      <c r="EYZ837" s="203"/>
      <c r="EZA837" s="203"/>
      <c r="EZB837" s="203"/>
      <c r="EZC837" s="203"/>
      <c r="EZD837" s="203"/>
      <c r="EZE837" s="203"/>
      <c r="EZF837" s="203"/>
      <c r="EZG837" s="203"/>
      <c r="EZH837" s="203"/>
      <c r="EZI837" s="203"/>
      <c r="EZJ837" s="203"/>
      <c r="EZK837" s="203"/>
      <c r="EZL837" s="203"/>
      <c r="EZM837" s="203"/>
      <c r="EZN837" s="203"/>
      <c r="EZO837" s="203"/>
      <c r="EZP837" s="203"/>
      <c r="EZQ837" s="203"/>
      <c r="EZR837" s="203"/>
      <c r="EZS837" s="203"/>
      <c r="EZT837" s="203"/>
      <c r="EZU837" s="203"/>
      <c r="EZV837" s="203"/>
      <c r="EZW837" s="203"/>
      <c r="EZX837" s="203"/>
      <c r="EZY837" s="203"/>
      <c r="EZZ837" s="203"/>
      <c r="FAA837" s="203"/>
      <c r="FAB837" s="203"/>
      <c r="FAC837" s="203"/>
      <c r="FAD837" s="203"/>
      <c r="FAE837" s="203"/>
      <c r="FAF837" s="203"/>
      <c r="FAG837" s="203"/>
      <c r="FAH837" s="203"/>
      <c r="FAI837" s="203"/>
      <c r="FAJ837" s="203"/>
      <c r="FAK837" s="203"/>
      <c r="FAL837" s="203"/>
      <c r="FAM837" s="203"/>
      <c r="FAN837" s="203"/>
      <c r="FAO837" s="203"/>
      <c r="FAP837" s="203"/>
      <c r="FAQ837" s="203"/>
      <c r="FAR837" s="203"/>
      <c r="FAS837" s="203"/>
      <c r="FAT837" s="203"/>
      <c r="FAU837" s="203"/>
      <c r="FAV837" s="203"/>
      <c r="FAW837" s="203"/>
      <c r="FAX837" s="203"/>
      <c r="FAY837" s="203"/>
      <c r="FAZ837" s="203"/>
      <c r="FBA837" s="203"/>
      <c r="FBB837" s="203"/>
      <c r="FBC837" s="203"/>
      <c r="FBD837" s="203"/>
      <c r="FBE837" s="203"/>
      <c r="FBF837" s="203"/>
      <c r="FBG837" s="203"/>
      <c r="FBH837" s="203"/>
      <c r="FBI837" s="203"/>
      <c r="FBJ837" s="203"/>
      <c r="FBK837" s="203"/>
      <c r="FBL837" s="203"/>
      <c r="FBM837" s="203"/>
      <c r="FBN837" s="203"/>
      <c r="FBO837" s="203"/>
      <c r="FBP837" s="203"/>
      <c r="FBQ837" s="203"/>
      <c r="FBR837" s="203"/>
      <c r="FBS837" s="203"/>
      <c r="FBT837" s="203"/>
      <c r="FBU837" s="203"/>
      <c r="FBV837" s="203"/>
      <c r="FBW837" s="203"/>
      <c r="FBX837" s="203"/>
      <c r="FBY837" s="203"/>
      <c r="FBZ837" s="203"/>
      <c r="FCA837" s="203"/>
      <c r="FCB837" s="203"/>
      <c r="FCC837" s="203"/>
      <c r="FCD837" s="203"/>
      <c r="FCE837" s="203"/>
      <c r="FCF837" s="203"/>
      <c r="FCG837" s="203"/>
      <c r="FCH837" s="203"/>
      <c r="FCI837" s="203"/>
      <c r="FCJ837" s="203"/>
      <c r="FCK837" s="203"/>
      <c r="FCL837" s="203"/>
      <c r="FCM837" s="203"/>
      <c r="FCN837" s="203"/>
      <c r="FCO837" s="203"/>
      <c r="FCP837" s="203"/>
      <c r="FCQ837" s="203"/>
      <c r="FCR837" s="203"/>
      <c r="FCS837" s="203"/>
      <c r="FCT837" s="203"/>
      <c r="FCU837" s="203"/>
      <c r="FCV837" s="203"/>
      <c r="FCW837" s="203"/>
      <c r="FCX837" s="203"/>
      <c r="FCY837" s="203"/>
      <c r="FCZ837" s="203"/>
      <c r="FDA837" s="203"/>
      <c r="FDB837" s="203"/>
      <c r="FDC837" s="203"/>
      <c r="FDD837" s="203"/>
      <c r="FDE837" s="203"/>
      <c r="FDF837" s="203"/>
      <c r="FDG837" s="203"/>
      <c r="FDH837" s="203"/>
      <c r="FDI837" s="203"/>
      <c r="FDJ837" s="203"/>
      <c r="FDK837" s="203"/>
      <c r="FDL837" s="203"/>
      <c r="FDM837" s="203"/>
      <c r="FDN837" s="203"/>
      <c r="FDO837" s="203"/>
      <c r="FDP837" s="203"/>
      <c r="FDQ837" s="203"/>
      <c r="FDR837" s="203"/>
      <c r="FDS837" s="203"/>
      <c r="FDT837" s="203"/>
      <c r="FDU837" s="203"/>
      <c r="FDV837" s="203"/>
      <c r="FDW837" s="203"/>
      <c r="FDX837" s="203"/>
      <c r="FDY837" s="203"/>
      <c r="FDZ837" s="203"/>
      <c r="FEA837" s="203"/>
      <c r="FEB837" s="203"/>
      <c r="FEC837" s="203"/>
      <c r="FED837" s="203"/>
      <c r="FEE837" s="203"/>
      <c r="FEF837" s="203"/>
      <c r="FEG837" s="203"/>
      <c r="FEH837" s="203"/>
      <c r="FEI837" s="203"/>
      <c r="FEJ837" s="203"/>
      <c r="FEK837" s="203"/>
      <c r="FEL837" s="203"/>
      <c r="FEM837" s="203"/>
      <c r="FEN837" s="203"/>
      <c r="FEO837" s="203"/>
      <c r="FEP837" s="203"/>
      <c r="FEQ837" s="203"/>
      <c r="FER837" s="203"/>
      <c r="FES837" s="203"/>
      <c r="FET837" s="203"/>
      <c r="FEU837" s="203"/>
      <c r="FEV837" s="203"/>
      <c r="FEW837" s="203"/>
      <c r="FEX837" s="203"/>
      <c r="FEY837" s="203"/>
      <c r="FEZ837" s="203"/>
      <c r="FFA837" s="203"/>
      <c r="FFB837" s="203"/>
      <c r="FFC837" s="203"/>
      <c r="FFD837" s="203"/>
      <c r="FFE837" s="203"/>
      <c r="FFF837" s="203"/>
      <c r="FFG837" s="203"/>
      <c r="FFH837" s="203"/>
      <c r="FFI837" s="203"/>
      <c r="FFJ837" s="203"/>
      <c r="FFK837" s="203"/>
      <c r="FFL837" s="203"/>
      <c r="FFM837" s="203"/>
      <c r="FFN837" s="203"/>
      <c r="FFO837" s="203"/>
      <c r="FFP837" s="203"/>
      <c r="FFQ837" s="203"/>
      <c r="FFR837" s="203"/>
      <c r="FFS837" s="203"/>
      <c r="FFT837" s="203"/>
      <c r="FFU837" s="203"/>
      <c r="FFV837" s="203"/>
      <c r="FFW837" s="203"/>
      <c r="FFX837" s="203"/>
      <c r="FFY837" s="203"/>
      <c r="FFZ837" s="203"/>
      <c r="FGA837" s="203"/>
      <c r="FGB837" s="203"/>
      <c r="FGC837" s="203"/>
      <c r="FGD837" s="203"/>
      <c r="FGE837" s="203"/>
      <c r="FGF837" s="203"/>
      <c r="FGG837" s="203"/>
      <c r="FGH837" s="203"/>
      <c r="FGI837" s="203"/>
      <c r="FGJ837" s="203"/>
      <c r="FGK837" s="203"/>
      <c r="FGL837" s="203"/>
      <c r="FGM837" s="203"/>
      <c r="FGN837" s="203"/>
      <c r="FGO837" s="203"/>
      <c r="FGP837" s="203"/>
      <c r="FGQ837" s="203"/>
      <c r="FGR837" s="203"/>
      <c r="FGS837" s="203"/>
      <c r="FGT837" s="203"/>
      <c r="FGU837" s="203"/>
      <c r="FGV837" s="203"/>
      <c r="FGW837" s="203"/>
      <c r="FGX837" s="203"/>
      <c r="FGY837" s="203"/>
      <c r="FGZ837" s="203"/>
      <c r="FHA837" s="203"/>
      <c r="FHB837" s="203"/>
      <c r="FHC837" s="203"/>
      <c r="FHD837" s="203"/>
      <c r="FHE837" s="203"/>
      <c r="FHF837" s="203"/>
      <c r="FHG837" s="203"/>
      <c r="FHH837" s="203"/>
      <c r="FHI837" s="203"/>
      <c r="FHJ837" s="203"/>
      <c r="FHK837" s="203"/>
      <c r="FHL837" s="203"/>
      <c r="FHM837" s="203"/>
      <c r="FHN837" s="203"/>
      <c r="FHO837" s="203"/>
      <c r="FHP837" s="203"/>
      <c r="FHQ837" s="203"/>
      <c r="FHR837" s="203"/>
      <c r="FHS837" s="203"/>
      <c r="FHT837" s="203"/>
      <c r="FHU837" s="203"/>
      <c r="FHV837" s="203"/>
      <c r="FHW837" s="203"/>
      <c r="FHX837" s="203"/>
      <c r="FHY837" s="203"/>
      <c r="FHZ837" s="203"/>
      <c r="FIA837" s="203"/>
      <c r="FIB837" s="203"/>
      <c r="FIC837" s="203"/>
      <c r="FID837" s="203"/>
      <c r="FIE837" s="203"/>
      <c r="FIF837" s="203"/>
      <c r="FIG837" s="203"/>
      <c r="FIH837" s="203"/>
      <c r="FII837" s="203"/>
      <c r="FIJ837" s="203"/>
      <c r="FIK837" s="203"/>
      <c r="FIL837" s="203"/>
      <c r="FIM837" s="203"/>
      <c r="FIN837" s="203"/>
      <c r="FIO837" s="203"/>
      <c r="FIP837" s="203"/>
      <c r="FIQ837" s="203"/>
      <c r="FIR837" s="203"/>
      <c r="FIS837" s="203"/>
      <c r="FIT837" s="203"/>
      <c r="FIU837" s="203"/>
      <c r="FIV837" s="203"/>
      <c r="FIW837" s="203"/>
      <c r="FIX837" s="203"/>
      <c r="FIY837" s="203"/>
      <c r="FIZ837" s="203"/>
      <c r="FJA837" s="203"/>
      <c r="FJB837" s="203"/>
      <c r="FJC837" s="203"/>
      <c r="FJD837" s="203"/>
      <c r="FJE837" s="203"/>
      <c r="FJF837" s="203"/>
      <c r="FJG837" s="203"/>
      <c r="FJH837" s="203"/>
      <c r="FJI837" s="203"/>
      <c r="FJJ837" s="203"/>
      <c r="FJK837" s="203"/>
      <c r="FJL837" s="203"/>
      <c r="FJM837" s="203"/>
      <c r="FJN837" s="203"/>
      <c r="FJO837" s="203"/>
      <c r="FJP837" s="203"/>
      <c r="FJQ837" s="203"/>
      <c r="FJR837" s="203"/>
      <c r="FJS837" s="203"/>
      <c r="FJT837" s="203"/>
      <c r="FJU837" s="203"/>
      <c r="FJV837" s="203"/>
      <c r="FJW837" s="203"/>
      <c r="FJX837" s="203"/>
      <c r="FJY837" s="203"/>
      <c r="FJZ837" s="203"/>
      <c r="FKA837" s="203"/>
      <c r="FKB837" s="203"/>
      <c r="FKC837" s="203"/>
      <c r="FKD837" s="203"/>
      <c r="FKE837" s="203"/>
      <c r="FKF837" s="203"/>
      <c r="FKG837" s="203"/>
      <c r="FKH837" s="203"/>
      <c r="FKI837" s="203"/>
      <c r="FKJ837" s="203"/>
      <c r="FKK837" s="203"/>
      <c r="FKL837" s="203"/>
      <c r="FKM837" s="203"/>
      <c r="FKN837" s="203"/>
      <c r="FKO837" s="203"/>
      <c r="FKP837" s="203"/>
      <c r="FKQ837" s="203"/>
      <c r="FKR837" s="203"/>
      <c r="FKS837" s="203"/>
      <c r="FKT837" s="203"/>
      <c r="FKU837" s="203"/>
      <c r="FKV837" s="203"/>
      <c r="FKW837" s="203"/>
      <c r="FKX837" s="203"/>
      <c r="FKY837" s="203"/>
      <c r="FKZ837" s="203"/>
      <c r="FLA837" s="203"/>
      <c r="FLB837" s="203"/>
      <c r="FLC837" s="203"/>
      <c r="FLD837" s="203"/>
      <c r="FLE837" s="203"/>
      <c r="FLF837" s="203"/>
      <c r="FLG837" s="203"/>
      <c r="FLH837" s="203"/>
      <c r="FLI837" s="203"/>
      <c r="FLJ837" s="203"/>
      <c r="FLK837" s="203"/>
      <c r="FLL837" s="203"/>
      <c r="FLM837" s="203"/>
      <c r="FLN837" s="203"/>
      <c r="FLO837" s="203"/>
      <c r="FLP837" s="203"/>
      <c r="FLQ837" s="203"/>
      <c r="FLR837" s="203"/>
      <c r="FLS837" s="203"/>
      <c r="FLT837" s="203"/>
      <c r="FLU837" s="203"/>
      <c r="FLV837" s="203"/>
      <c r="FLW837" s="203"/>
      <c r="FLX837" s="203"/>
      <c r="FLY837" s="203"/>
      <c r="FLZ837" s="203"/>
      <c r="FMA837" s="203"/>
      <c r="FMB837" s="203"/>
      <c r="FMC837" s="203"/>
      <c r="FMD837" s="203"/>
      <c r="FME837" s="203"/>
      <c r="FMF837" s="203"/>
      <c r="FMG837" s="203"/>
      <c r="FMH837" s="203"/>
      <c r="FMI837" s="203"/>
      <c r="FMJ837" s="203"/>
      <c r="FMK837" s="203"/>
      <c r="FML837" s="203"/>
      <c r="FMM837" s="203"/>
      <c r="FMN837" s="203"/>
      <c r="FMO837" s="203"/>
      <c r="FMP837" s="203"/>
      <c r="FMQ837" s="203"/>
      <c r="FMR837" s="203"/>
      <c r="FMS837" s="203"/>
      <c r="FMT837" s="203"/>
      <c r="FMU837" s="203"/>
      <c r="FMV837" s="203"/>
      <c r="FMW837" s="203"/>
      <c r="FMX837" s="203"/>
      <c r="FMY837" s="203"/>
      <c r="FMZ837" s="203"/>
      <c r="FNA837" s="203"/>
      <c r="FNB837" s="203"/>
      <c r="FNC837" s="203"/>
      <c r="FND837" s="203"/>
      <c r="FNE837" s="203"/>
      <c r="FNF837" s="203"/>
      <c r="FNG837" s="203"/>
      <c r="FNH837" s="203"/>
      <c r="FNI837" s="203"/>
      <c r="FNJ837" s="203"/>
      <c r="FNK837" s="203"/>
      <c r="FNL837" s="203"/>
      <c r="FNM837" s="203"/>
      <c r="FNN837" s="203"/>
      <c r="FNO837" s="203"/>
      <c r="FNP837" s="203"/>
      <c r="FNQ837" s="203"/>
      <c r="FNR837" s="203"/>
      <c r="FNS837" s="203"/>
      <c r="FNT837" s="203"/>
      <c r="FNU837" s="203"/>
      <c r="FNV837" s="203"/>
      <c r="FNW837" s="203"/>
      <c r="FNX837" s="203"/>
      <c r="FNY837" s="203"/>
      <c r="FNZ837" s="203"/>
      <c r="FOA837" s="203"/>
      <c r="FOB837" s="203"/>
      <c r="FOC837" s="203"/>
      <c r="FOD837" s="203"/>
      <c r="FOE837" s="203"/>
      <c r="FOF837" s="203"/>
      <c r="FOG837" s="203"/>
      <c r="FOH837" s="203"/>
      <c r="FOI837" s="203"/>
      <c r="FOJ837" s="203"/>
      <c r="FOK837" s="203"/>
      <c r="FOL837" s="203"/>
      <c r="FOM837" s="203"/>
      <c r="FON837" s="203"/>
      <c r="FOO837" s="203"/>
      <c r="FOP837" s="203"/>
      <c r="FOQ837" s="203"/>
      <c r="FOR837" s="203"/>
      <c r="FOS837" s="203"/>
      <c r="FOT837" s="203"/>
      <c r="FOU837" s="203"/>
      <c r="FOV837" s="203"/>
      <c r="FOW837" s="203"/>
      <c r="FOX837" s="203"/>
      <c r="FOY837" s="203"/>
      <c r="FOZ837" s="203"/>
      <c r="FPA837" s="203"/>
      <c r="FPB837" s="203"/>
      <c r="FPC837" s="203"/>
      <c r="FPD837" s="203"/>
      <c r="FPE837" s="203"/>
      <c r="FPF837" s="203"/>
      <c r="FPG837" s="203"/>
      <c r="FPH837" s="203"/>
      <c r="FPI837" s="203"/>
      <c r="FPJ837" s="203"/>
      <c r="FPK837" s="203"/>
      <c r="FPL837" s="203"/>
      <c r="FPM837" s="203"/>
      <c r="FPN837" s="203"/>
      <c r="FPO837" s="203"/>
      <c r="FPP837" s="203"/>
      <c r="FPQ837" s="203"/>
      <c r="FPR837" s="203"/>
      <c r="FPS837" s="203"/>
      <c r="FPT837" s="203"/>
      <c r="FPU837" s="203"/>
      <c r="FPV837" s="203"/>
      <c r="FPW837" s="203"/>
      <c r="FPX837" s="203"/>
      <c r="FPY837" s="203"/>
      <c r="FPZ837" s="203"/>
      <c r="FQA837" s="203"/>
      <c r="FQB837" s="203"/>
      <c r="FQC837" s="203"/>
      <c r="FQD837" s="203"/>
      <c r="FQE837" s="203"/>
      <c r="FQF837" s="203"/>
      <c r="FQG837" s="203"/>
      <c r="FQH837" s="203"/>
      <c r="FQI837" s="203"/>
      <c r="FQJ837" s="203"/>
      <c r="FQK837" s="203"/>
      <c r="FQL837" s="203"/>
      <c r="FQM837" s="203"/>
      <c r="FQN837" s="203"/>
      <c r="FQO837" s="203"/>
      <c r="FQP837" s="203"/>
      <c r="FQQ837" s="203"/>
      <c r="FQR837" s="203"/>
      <c r="FQS837" s="203"/>
      <c r="FQT837" s="203"/>
      <c r="FQU837" s="203"/>
      <c r="FQV837" s="203"/>
      <c r="FQW837" s="203"/>
      <c r="FQX837" s="203"/>
      <c r="FQY837" s="203"/>
      <c r="FQZ837" s="203"/>
      <c r="FRA837" s="203"/>
      <c r="FRB837" s="203"/>
      <c r="FRC837" s="203"/>
      <c r="FRD837" s="203"/>
      <c r="FRE837" s="203"/>
      <c r="FRF837" s="203"/>
      <c r="FRG837" s="203"/>
      <c r="FRH837" s="203"/>
      <c r="FRI837" s="203"/>
      <c r="FRJ837" s="203"/>
      <c r="FRK837" s="203"/>
      <c r="FRL837" s="203"/>
      <c r="FRM837" s="203"/>
      <c r="FRN837" s="203"/>
      <c r="FRO837" s="203"/>
      <c r="FRP837" s="203"/>
      <c r="FRQ837" s="203"/>
      <c r="FRR837" s="203"/>
      <c r="FRS837" s="203"/>
      <c r="FRT837" s="203"/>
      <c r="FRU837" s="203"/>
      <c r="FRV837" s="203"/>
      <c r="FRW837" s="203"/>
      <c r="FRX837" s="203"/>
      <c r="FRY837" s="203"/>
      <c r="FRZ837" s="203"/>
      <c r="FSA837" s="203"/>
      <c r="FSB837" s="203"/>
      <c r="FSC837" s="203"/>
      <c r="FSD837" s="203"/>
      <c r="FSE837" s="203"/>
      <c r="FSF837" s="203"/>
      <c r="FSG837" s="203"/>
      <c r="FSH837" s="203"/>
      <c r="FSI837" s="203"/>
      <c r="FSJ837" s="203"/>
      <c r="FSK837" s="203"/>
      <c r="FSL837" s="203"/>
      <c r="FSM837" s="203"/>
      <c r="FSN837" s="203"/>
      <c r="FSO837" s="203"/>
      <c r="FSP837" s="203"/>
      <c r="FSQ837" s="203"/>
      <c r="FSR837" s="203"/>
      <c r="FSS837" s="203"/>
      <c r="FST837" s="203"/>
      <c r="FSU837" s="203"/>
      <c r="FSV837" s="203"/>
      <c r="FSW837" s="203"/>
      <c r="FSX837" s="203"/>
      <c r="FSY837" s="203"/>
      <c r="FSZ837" s="203"/>
      <c r="FTA837" s="203"/>
      <c r="FTB837" s="203"/>
      <c r="FTC837" s="203"/>
      <c r="FTD837" s="203"/>
      <c r="FTE837" s="203"/>
      <c r="FTF837" s="203"/>
      <c r="FTG837" s="203"/>
      <c r="FTH837" s="203"/>
      <c r="FTI837" s="203"/>
      <c r="FTJ837" s="203"/>
      <c r="FTK837" s="203"/>
      <c r="FTL837" s="203"/>
      <c r="FTM837" s="203"/>
      <c r="FTN837" s="203"/>
      <c r="FTO837" s="203"/>
      <c r="FTP837" s="203"/>
      <c r="FTQ837" s="203"/>
      <c r="FTR837" s="203"/>
      <c r="FTS837" s="203"/>
      <c r="FTT837" s="203"/>
      <c r="FTU837" s="203"/>
      <c r="FTV837" s="203"/>
      <c r="FTW837" s="203"/>
      <c r="FTX837" s="203"/>
      <c r="FTY837" s="203"/>
      <c r="FTZ837" s="203"/>
      <c r="FUA837" s="203"/>
      <c r="FUB837" s="203"/>
      <c r="FUC837" s="203"/>
      <c r="FUD837" s="203"/>
      <c r="FUE837" s="203"/>
      <c r="FUF837" s="203"/>
      <c r="FUG837" s="203"/>
      <c r="FUH837" s="203"/>
      <c r="FUI837" s="203"/>
      <c r="FUJ837" s="203"/>
      <c r="FUK837" s="203"/>
      <c r="FUL837" s="203"/>
      <c r="FUM837" s="203"/>
      <c r="FUN837" s="203"/>
      <c r="FUO837" s="203"/>
      <c r="FUP837" s="203"/>
      <c r="FUQ837" s="203"/>
      <c r="FUR837" s="203"/>
      <c r="FUS837" s="203"/>
      <c r="FUT837" s="203"/>
      <c r="FUU837" s="203"/>
      <c r="FUV837" s="203"/>
      <c r="FUW837" s="203"/>
      <c r="FUX837" s="203"/>
      <c r="FUY837" s="203"/>
      <c r="FUZ837" s="203"/>
      <c r="FVA837" s="203"/>
      <c r="FVB837" s="203"/>
      <c r="FVC837" s="203"/>
      <c r="FVD837" s="203"/>
      <c r="FVE837" s="203"/>
      <c r="FVF837" s="203"/>
      <c r="FVG837" s="203"/>
      <c r="FVH837" s="203"/>
      <c r="FVI837" s="203"/>
      <c r="FVJ837" s="203"/>
      <c r="FVK837" s="203"/>
      <c r="FVL837" s="203"/>
      <c r="FVM837" s="203"/>
      <c r="FVN837" s="203"/>
      <c r="FVO837" s="203"/>
      <c r="FVP837" s="203"/>
      <c r="FVQ837" s="203"/>
      <c r="FVR837" s="203"/>
      <c r="FVS837" s="203"/>
      <c r="FVT837" s="203"/>
      <c r="FVU837" s="203"/>
      <c r="FVV837" s="203"/>
      <c r="FVW837" s="203"/>
      <c r="FVX837" s="203"/>
      <c r="FVY837" s="203"/>
      <c r="FVZ837" s="203"/>
      <c r="FWA837" s="203"/>
      <c r="FWB837" s="203"/>
      <c r="FWC837" s="203"/>
      <c r="FWD837" s="203"/>
      <c r="FWE837" s="203"/>
      <c r="FWF837" s="203"/>
      <c r="FWG837" s="203"/>
      <c r="FWH837" s="203"/>
      <c r="FWI837" s="203"/>
      <c r="FWJ837" s="203"/>
      <c r="FWK837" s="203"/>
      <c r="FWL837" s="203"/>
      <c r="FWM837" s="203"/>
      <c r="FWN837" s="203"/>
      <c r="FWO837" s="203"/>
      <c r="FWP837" s="203"/>
      <c r="FWQ837" s="203"/>
      <c r="FWR837" s="203"/>
      <c r="FWS837" s="203"/>
      <c r="FWT837" s="203"/>
      <c r="FWU837" s="203"/>
      <c r="FWV837" s="203"/>
      <c r="FWW837" s="203"/>
      <c r="FWX837" s="203"/>
      <c r="FWY837" s="203"/>
      <c r="FWZ837" s="203"/>
      <c r="FXA837" s="203"/>
      <c r="FXB837" s="203"/>
      <c r="FXC837" s="203"/>
      <c r="FXD837" s="203"/>
      <c r="FXE837" s="203"/>
      <c r="FXF837" s="203"/>
      <c r="FXG837" s="203"/>
      <c r="FXH837" s="203"/>
      <c r="FXI837" s="203"/>
      <c r="FXJ837" s="203"/>
      <c r="FXK837" s="203"/>
      <c r="FXL837" s="203"/>
      <c r="FXM837" s="203"/>
      <c r="FXN837" s="203"/>
      <c r="FXO837" s="203"/>
      <c r="FXP837" s="203"/>
      <c r="FXQ837" s="203"/>
      <c r="FXR837" s="203"/>
      <c r="FXS837" s="203"/>
      <c r="FXT837" s="203"/>
      <c r="FXU837" s="203"/>
      <c r="FXV837" s="203"/>
      <c r="FXW837" s="203"/>
      <c r="FXX837" s="203"/>
      <c r="FXY837" s="203"/>
      <c r="FXZ837" s="203"/>
      <c r="FYA837" s="203"/>
      <c r="FYB837" s="203"/>
      <c r="FYC837" s="203"/>
      <c r="FYD837" s="203"/>
      <c r="FYE837" s="203"/>
      <c r="FYF837" s="203"/>
      <c r="FYG837" s="203"/>
      <c r="FYH837" s="203"/>
      <c r="FYI837" s="203"/>
      <c r="FYJ837" s="203"/>
      <c r="FYK837" s="203"/>
      <c r="FYL837" s="203"/>
      <c r="FYM837" s="203"/>
      <c r="FYN837" s="203"/>
      <c r="FYO837" s="203"/>
      <c r="FYP837" s="203"/>
      <c r="FYQ837" s="203"/>
      <c r="FYR837" s="203"/>
      <c r="FYS837" s="203"/>
      <c r="FYT837" s="203"/>
      <c r="FYU837" s="203"/>
      <c r="FYV837" s="203"/>
      <c r="FYW837" s="203"/>
      <c r="FYX837" s="203"/>
      <c r="FYY837" s="203"/>
      <c r="FYZ837" s="203"/>
      <c r="FZA837" s="203"/>
      <c r="FZB837" s="203"/>
      <c r="FZC837" s="203"/>
      <c r="FZD837" s="203"/>
      <c r="FZE837" s="203"/>
      <c r="FZF837" s="203"/>
      <c r="FZG837" s="203"/>
      <c r="FZH837" s="203"/>
      <c r="FZI837" s="203"/>
      <c r="FZJ837" s="203"/>
      <c r="FZK837" s="203"/>
      <c r="FZL837" s="203"/>
      <c r="FZM837" s="203"/>
      <c r="FZN837" s="203"/>
      <c r="FZO837" s="203"/>
      <c r="FZP837" s="203"/>
      <c r="FZQ837" s="203"/>
      <c r="FZR837" s="203"/>
      <c r="FZS837" s="203"/>
      <c r="FZT837" s="203"/>
      <c r="FZU837" s="203"/>
      <c r="FZV837" s="203"/>
      <c r="FZW837" s="203"/>
      <c r="FZX837" s="203"/>
      <c r="FZY837" s="203"/>
      <c r="FZZ837" s="203"/>
      <c r="GAA837" s="203"/>
      <c r="GAB837" s="203"/>
      <c r="GAC837" s="203"/>
      <c r="GAD837" s="203"/>
      <c r="GAE837" s="203"/>
      <c r="GAF837" s="203"/>
      <c r="GAG837" s="203"/>
      <c r="GAH837" s="203"/>
      <c r="GAI837" s="203"/>
      <c r="GAJ837" s="203"/>
      <c r="GAK837" s="203"/>
      <c r="GAL837" s="203"/>
      <c r="GAM837" s="203"/>
      <c r="GAN837" s="203"/>
      <c r="GAO837" s="203"/>
      <c r="GAP837" s="203"/>
      <c r="GAQ837" s="203"/>
      <c r="GAR837" s="203"/>
      <c r="GAS837" s="203"/>
      <c r="GAT837" s="203"/>
      <c r="GAU837" s="203"/>
      <c r="GAV837" s="203"/>
      <c r="GAW837" s="203"/>
      <c r="GAX837" s="203"/>
      <c r="GAY837" s="203"/>
      <c r="GAZ837" s="203"/>
      <c r="GBA837" s="203"/>
      <c r="GBB837" s="203"/>
      <c r="GBC837" s="203"/>
      <c r="GBD837" s="203"/>
      <c r="GBE837" s="203"/>
      <c r="GBF837" s="203"/>
      <c r="GBG837" s="203"/>
      <c r="GBH837" s="203"/>
      <c r="GBI837" s="203"/>
      <c r="GBJ837" s="203"/>
      <c r="GBK837" s="203"/>
      <c r="GBL837" s="203"/>
      <c r="GBM837" s="203"/>
      <c r="GBN837" s="203"/>
      <c r="GBO837" s="203"/>
      <c r="GBP837" s="203"/>
      <c r="GBQ837" s="203"/>
      <c r="GBR837" s="203"/>
      <c r="GBS837" s="203"/>
      <c r="GBT837" s="203"/>
      <c r="GBU837" s="203"/>
      <c r="GBV837" s="203"/>
      <c r="GBW837" s="203"/>
      <c r="GBX837" s="203"/>
      <c r="GBY837" s="203"/>
      <c r="GBZ837" s="203"/>
      <c r="GCA837" s="203"/>
      <c r="GCB837" s="203"/>
      <c r="GCC837" s="203"/>
      <c r="GCD837" s="203"/>
      <c r="GCE837" s="203"/>
      <c r="GCF837" s="203"/>
      <c r="GCG837" s="203"/>
      <c r="GCH837" s="203"/>
      <c r="GCI837" s="203"/>
      <c r="GCJ837" s="203"/>
      <c r="GCK837" s="203"/>
      <c r="GCL837" s="203"/>
      <c r="GCM837" s="203"/>
      <c r="GCN837" s="203"/>
      <c r="GCO837" s="203"/>
      <c r="GCP837" s="203"/>
      <c r="GCQ837" s="203"/>
      <c r="GCR837" s="203"/>
      <c r="GCS837" s="203"/>
      <c r="GCT837" s="203"/>
      <c r="GCU837" s="203"/>
      <c r="GCV837" s="203"/>
      <c r="GCW837" s="203"/>
      <c r="GCX837" s="203"/>
      <c r="GCY837" s="203"/>
      <c r="GCZ837" s="203"/>
      <c r="GDA837" s="203"/>
      <c r="GDB837" s="203"/>
      <c r="GDC837" s="203"/>
      <c r="GDD837" s="203"/>
      <c r="GDE837" s="203"/>
      <c r="GDF837" s="203"/>
      <c r="GDG837" s="203"/>
      <c r="GDH837" s="203"/>
      <c r="GDI837" s="203"/>
      <c r="GDJ837" s="203"/>
      <c r="GDK837" s="203"/>
      <c r="GDL837" s="203"/>
      <c r="GDM837" s="203"/>
      <c r="GDN837" s="203"/>
      <c r="GDO837" s="203"/>
      <c r="GDP837" s="203"/>
      <c r="GDQ837" s="203"/>
      <c r="GDR837" s="203"/>
      <c r="GDS837" s="203"/>
      <c r="GDT837" s="203"/>
      <c r="GDU837" s="203"/>
      <c r="GDV837" s="203"/>
      <c r="GDW837" s="203"/>
      <c r="GDX837" s="203"/>
      <c r="GDY837" s="203"/>
      <c r="GDZ837" s="203"/>
      <c r="GEA837" s="203"/>
      <c r="GEB837" s="203"/>
      <c r="GEC837" s="203"/>
      <c r="GED837" s="203"/>
      <c r="GEE837" s="203"/>
      <c r="GEF837" s="203"/>
      <c r="GEG837" s="203"/>
      <c r="GEH837" s="203"/>
      <c r="GEI837" s="203"/>
      <c r="GEJ837" s="203"/>
      <c r="GEK837" s="203"/>
      <c r="GEL837" s="203"/>
      <c r="GEM837" s="203"/>
      <c r="GEN837" s="203"/>
      <c r="GEO837" s="203"/>
      <c r="GEP837" s="203"/>
      <c r="GEQ837" s="203"/>
      <c r="GER837" s="203"/>
      <c r="GES837" s="203"/>
      <c r="GET837" s="203"/>
      <c r="GEU837" s="203"/>
      <c r="GEV837" s="203"/>
      <c r="GEW837" s="203"/>
      <c r="GEX837" s="203"/>
      <c r="GEY837" s="203"/>
      <c r="GEZ837" s="203"/>
      <c r="GFA837" s="203"/>
      <c r="GFB837" s="203"/>
      <c r="GFC837" s="203"/>
      <c r="GFD837" s="203"/>
      <c r="GFE837" s="203"/>
      <c r="GFF837" s="203"/>
      <c r="GFG837" s="203"/>
      <c r="GFH837" s="203"/>
      <c r="GFI837" s="203"/>
      <c r="GFJ837" s="203"/>
      <c r="GFK837" s="203"/>
      <c r="GFL837" s="203"/>
      <c r="GFM837" s="203"/>
      <c r="GFN837" s="203"/>
      <c r="GFO837" s="203"/>
      <c r="GFP837" s="203"/>
      <c r="GFQ837" s="203"/>
      <c r="GFR837" s="203"/>
      <c r="GFS837" s="203"/>
      <c r="GFT837" s="203"/>
      <c r="GFU837" s="203"/>
      <c r="GFV837" s="203"/>
      <c r="GFW837" s="203"/>
      <c r="GFX837" s="203"/>
      <c r="GFY837" s="203"/>
      <c r="GFZ837" s="203"/>
      <c r="GGA837" s="203"/>
      <c r="GGB837" s="203"/>
      <c r="GGC837" s="203"/>
      <c r="GGD837" s="203"/>
      <c r="GGE837" s="203"/>
      <c r="GGF837" s="203"/>
      <c r="GGG837" s="203"/>
      <c r="GGH837" s="203"/>
      <c r="GGI837" s="203"/>
      <c r="GGJ837" s="203"/>
      <c r="GGK837" s="203"/>
      <c r="GGL837" s="203"/>
      <c r="GGM837" s="203"/>
      <c r="GGN837" s="203"/>
      <c r="GGO837" s="203"/>
      <c r="GGP837" s="203"/>
      <c r="GGQ837" s="203"/>
      <c r="GGR837" s="203"/>
      <c r="GGS837" s="203"/>
      <c r="GGT837" s="203"/>
      <c r="GGU837" s="203"/>
      <c r="GGV837" s="203"/>
      <c r="GGW837" s="203"/>
      <c r="GGX837" s="203"/>
      <c r="GGY837" s="203"/>
      <c r="GGZ837" s="203"/>
      <c r="GHA837" s="203"/>
      <c r="GHB837" s="203"/>
      <c r="GHC837" s="203"/>
      <c r="GHD837" s="203"/>
      <c r="GHE837" s="203"/>
      <c r="GHF837" s="203"/>
      <c r="GHG837" s="203"/>
      <c r="GHH837" s="203"/>
      <c r="GHI837" s="203"/>
      <c r="GHJ837" s="203"/>
      <c r="GHK837" s="203"/>
      <c r="GHL837" s="203"/>
      <c r="GHM837" s="203"/>
      <c r="GHN837" s="203"/>
      <c r="GHO837" s="203"/>
      <c r="GHP837" s="203"/>
      <c r="GHQ837" s="203"/>
      <c r="GHR837" s="203"/>
      <c r="GHS837" s="203"/>
      <c r="GHT837" s="203"/>
      <c r="GHU837" s="203"/>
      <c r="GHV837" s="203"/>
      <c r="GHW837" s="203"/>
      <c r="GHX837" s="203"/>
      <c r="GHY837" s="203"/>
      <c r="GHZ837" s="203"/>
      <c r="GIA837" s="203"/>
      <c r="GIB837" s="203"/>
      <c r="GIC837" s="203"/>
      <c r="GID837" s="203"/>
      <c r="GIE837" s="203"/>
      <c r="GIF837" s="203"/>
      <c r="GIG837" s="203"/>
      <c r="GIH837" s="203"/>
      <c r="GII837" s="203"/>
      <c r="GIJ837" s="203"/>
      <c r="GIK837" s="203"/>
      <c r="GIL837" s="203"/>
      <c r="GIM837" s="203"/>
      <c r="GIN837" s="203"/>
      <c r="GIO837" s="203"/>
      <c r="GIP837" s="203"/>
      <c r="GIQ837" s="203"/>
      <c r="GIR837" s="203"/>
      <c r="GIS837" s="203"/>
      <c r="GIT837" s="203"/>
      <c r="GIU837" s="203"/>
      <c r="GIV837" s="203"/>
      <c r="GIW837" s="203"/>
      <c r="GIX837" s="203"/>
      <c r="GIY837" s="203"/>
      <c r="GIZ837" s="203"/>
      <c r="GJA837" s="203"/>
      <c r="GJB837" s="203"/>
      <c r="GJC837" s="203"/>
      <c r="GJD837" s="203"/>
      <c r="GJE837" s="203"/>
      <c r="GJF837" s="203"/>
      <c r="GJG837" s="203"/>
      <c r="GJH837" s="203"/>
      <c r="GJI837" s="203"/>
      <c r="GJJ837" s="203"/>
      <c r="GJK837" s="203"/>
      <c r="GJL837" s="203"/>
      <c r="GJM837" s="203"/>
      <c r="GJN837" s="203"/>
      <c r="GJO837" s="203"/>
      <c r="GJP837" s="203"/>
      <c r="GJQ837" s="203"/>
      <c r="GJR837" s="203"/>
      <c r="GJS837" s="203"/>
      <c r="GJT837" s="203"/>
      <c r="GJU837" s="203"/>
      <c r="GJV837" s="203"/>
      <c r="GJW837" s="203"/>
      <c r="GJX837" s="203"/>
      <c r="GJY837" s="203"/>
      <c r="GJZ837" s="203"/>
      <c r="GKA837" s="203"/>
      <c r="GKB837" s="203"/>
      <c r="GKC837" s="203"/>
      <c r="GKD837" s="203"/>
      <c r="GKE837" s="203"/>
      <c r="GKF837" s="203"/>
      <c r="GKG837" s="203"/>
      <c r="GKH837" s="203"/>
      <c r="GKI837" s="203"/>
      <c r="GKJ837" s="203"/>
      <c r="GKK837" s="203"/>
      <c r="GKL837" s="203"/>
      <c r="GKM837" s="203"/>
      <c r="GKN837" s="203"/>
      <c r="GKO837" s="203"/>
      <c r="GKP837" s="203"/>
      <c r="GKQ837" s="203"/>
      <c r="GKR837" s="203"/>
      <c r="GKS837" s="203"/>
      <c r="GKT837" s="203"/>
      <c r="GKU837" s="203"/>
      <c r="GKV837" s="203"/>
      <c r="GKW837" s="203"/>
      <c r="GKX837" s="203"/>
      <c r="GKY837" s="203"/>
      <c r="GKZ837" s="203"/>
      <c r="GLA837" s="203"/>
      <c r="GLB837" s="203"/>
      <c r="GLC837" s="203"/>
      <c r="GLD837" s="203"/>
      <c r="GLE837" s="203"/>
      <c r="GLF837" s="203"/>
      <c r="GLG837" s="203"/>
      <c r="GLH837" s="203"/>
      <c r="GLI837" s="203"/>
      <c r="GLJ837" s="203"/>
      <c r="GLK837" s="203"/>
      <c r="GLL837" s="203"/>
      <c r="GLM837" s="203"/>
      <c r="GLN837" s="203"/>
      <c r="GLO837" s="203"/>
      <c r="GLP837" s="203"/>
      <c r="GLQ837" s="203"/>
      <c r="GLR837" s="203"/>
      <c r="GLS837" s="203"/>
      <c r="GLT837" s="203"/>
      <c r="GLU837" s="203"/>
      <c r="GLV837" s="203"/>
      <c r="GLW837" s="203"/>
      <c r="GLX837" s="203"/>
      <c r="GLY837" s="203"/>
      <c r="GLZ837" s="203"/>
      <c r="GMA837" s="203"/>
      <c r="GMB837" s="203"/>
      <c r="GMC837" s="203"/>
      <c r="GMD837" s="203"/>
      <c r="GME837" s="203"/>
      <c r="GMF837" s="203"/>
      <c r="GMG837" s="203"/>
      <c r="GMH837" s="203"/>
      <c r="GMI837" s="203"/>
      <c r="GMJ837" s="203"/>
      <c r="GMK837" s="203"/>
      <c r="GML837" s="203"/>
      <c r="GMM837" s="203"/>
      <c r="GMN837" s="203"/>
      <c r="GMO837" s="203"/>
      <c r="GMP837" s="203"/>
      <c r="GMQ837" s="203"/>
      <c r="GMR837" s="203"/>
      <c r="GMS837" s="203"/>
      <c r="GMT837" s="203"/>
      <c r="GMU837" s="203"/>
      <c r="GMV837" s="203"/>
      <c r="GMW837" s="203"/>
      <c r="GMX837" s="203"/>
      <c r="GMY837" s="203"/>
      <c r="GMZ837" s="203"/>
      <c r="GNA837" s="203"/>
      <c r="GNB837" s="203"/>
      <c r="GNC837" s="203"/>
      <c r="GND837" s="203"/>
      <c r="GNE837" s="203"/>
      <c r="GNF837" s="203"/>
      <c r="GNG837" s="203"/>
      <c r="GNH837" s="203"/>
      <c r="GNI837" s="203"/>
      <c r="GNJ837" s="203"/>
      <c r="GNK837" s="203"/>
      <c r="GNL837" s="203"/>
      <c r="GNM837" s="203"/>
      <c r="GNN837" s="203"/>
      <c r="GNO837" s="203"/>
      <c r="GNP837" s="203"/>
      <c r="GNQ837" s="203"/>
      <c r="GNR837" s="203"/>
      <c r="GNS837" s="203"/>
      <c r="GNT837" s="203"/>
      <c r="GNU837" s="203"/>
      <c r="GNV837" s="203"/>
      <c r="GNW837" s="203"/>
      <c r="GNX837" s="203"/>
      <c r="GNY837" s="203"/>
      <c r="GNZ837" s="203"/>
      <c r="GOA837" s="203"/>
      <c r="GOB837" s="203"/>
      <c r="GOC837" s="203"/>
      <c r="GOD837" s="203"/>
      <c r="GOE837" s="203"/>
      <c r="GOF837" s="203"/>
      <c r="GOG837" s="203"/>
      <c r="GOH837" s="203"/>
      <c r="GOI837" s="203"/>
      <c r="GOJ837" s="203"/>
      <c r="GOK837" s="203"/>
      <c r="GOL837" s="203"/>
      <c r="GOM837" s="203"/>
      <c r="GON837" s="203"/>
      <c r="GOO837" s="203"/>
      <c r="GOP837" s="203"/>
      <c r="GOQ837" s="203"/>
      <c r="GOR837" s="203"/>
      <c r="GOS837" s="203"/>
      <c r="GOT837" s="203"/>
      <c r="GOU837" s="203"/>
      <c r="GOV837" s="203"/>
      <c r="GOW837" s="203"/>
      <c r="GOX837" s="203"/>
      <c r="GOY837" s="203"/>
      <c r="GOZ837" s="203"/>
      <c r="GPA837" s="203"/>
      <c r="GPB837" s="203"/>
      <c r="GPC837" s="203"/>
      <c r="GPD837" s="203"/>
      <c r="GPE837" s="203"/>
      <c r="GPF837" s="203"/>
      <c r="GPG837" s="203"/>
      <c r="GPH837" s="203"/>
      <c r="GPI837" s="203"/>
      <c r="GPJ837" s="203"/>
      <c r="GPK837" s="203"/>
      <c r="GPL837" s="203"/>
      <c r="GPM837" s="203"/>
      <c r="GPN837" s="203"/>
      <c r="GPO837" s="203"/>
      <c r="GPP837" s="203"/>
      <c r="GPQ837" s="203"/>
      <c r="GPR837" s="203"/>
      <c r="GPS837" s="203"/>
      <c r="GPT837" s="203"/>
      <c r="GPU837" s="203"/>
      <c r="GPV837" s="203"/>
      <c r="GPW837" s="203"/>
      <c r="GPX837" s="203"/>
      <c r="GPY837" s="203"/>
      <c r="GPZ837" s="203"/>
      <c r="GQA837" s="203"/>
      <c r="GQB837" s="203"/>
      <c r="GQC837" s="203"/>
      <c r="GQD837" s="203"/>
      <c r="GQE837" s="203"/>
      <c r="GQF837" s="203"/>
      <c r="GQG837" s="203"/>
      <c r="GQH837" s="203"/>
      <c r="GQI837" s="203"/>
      <c r="GQJ837" s="203"/>
      <c r="GQK837" s="203"/>
      <c r="GQL837" s="203"/>
      <c r="GQM837" s="203"/>
      <c r="GQN837" s="203"/>
      <c r="GQO837" s="203"/>
      <c r="GQP837" s="203"/>
      <c r="GQQ837" s="203"/>
      <c r="GQR837" s="203"/>
      <c r="GQS837" s="203"/>
      <c r="GQT837" s="203"/>
      <c r="GQU837" s="203"/>
      <c r="GQV837" s="203"/>
      <c r="GQW837" s="203"/>
      <c r="GQX837" s="203"/>
      <c r="GQY837" s="203"/>
      <c r="GQZ837" s="203"/>
      <c r="GRA837" s="203"/>
      <c r="GRB837" s="203"/>
      <c r="GRC837" s="203"/>
      <c r="GRD837" s="203"/>
      <c r="GRE837" s="203"/>
      <c r="GRF837" s="203"/>
      <c r="GRG837" s="203"/>
      <c r="GRH837" s="203"/>
      <c r="GRI837" s="203"/>
      <c r="GRJ837" s="203"/>
      <c r="GRK837" s="203"/>
      <c r="GRL837" s="203"/>
      <c r="GRM837" s="203"/>
      <c r="GRN837" s="203"/>
      <c r="GRO837" s="203"/>
      <c r="GRP837" s="203"/>
      <c r="GRQ837" s="203"/>
      <c r="GRR837" s="203"/>
      <c r="GRS837" s="203"/>
      <c r="GRT837" s="203"/>
      <c r="GRU837" s="203"/>
      <c r="GRV837" s="203"/>
      <c r="GRW837" s="203"/>
      <c r="GRX837" s="203"/>
      <c r="GRY837" s="203"/>
      <c r="GRZ837" s="203"/>
      <c r="GSA837" s="203"/>
      <c r="GSB837" s="203"/>
      <c r="GSC837" s="203"/>
      <c r="GSD837" s="203"/>
      <c r="GSE837" s="203"/>
      <c r="GSF837" s="203"/>
      <c r="GSG837" s="203"/>
      <c r="GSH837" s="203"/>
      <c r="GSI837" s="203"/>
      <c r="GSJ837" s="203"/>
      <c r="GSK837" s="203"/>
      <c r="GSL837" s="203"/>
      <c r="GSM837" s="203"/>
      <c r="GSN837" s="203"/>
      <c r="GSO837" s="203"/>
      <c r="GSP837" s="203"/>
      <c r="GSQ837" s="203"/>
      <c r="GSR837" s="203"/>
      <c r="GSS837" s="203"/>
      <c r="GST837" s="203"/>
      <c r="GSU837" s="203"/>
      <c r="GSV837" s="203"/>
      <c r="GSW837" s="203"/>
      <c r="GSX837" s="203"/>
      <c r="GSY837" s="203"/>
      <c r="GSZ837" s="203"/>
      <c r="GTA837" s="203"/>
      <c r="GTB837" s="203"/>
      <c r="GTC837" s="203"/>
      <c r="GTD837" s="203"/>
      <c r="GTE837" s="203"/>
      <c r="GTF837" s="203"/>
      <c r="GTG837" s="203"/>
      <c r="GTH837" s="203"/>
      <c r="GTI837" s="203"/>
      <c r="GTJ837" s="203"/>
      <c r="GTK837" s="203"/>
      <c r="GTL837" s="203"/>
      <c r="GTM837" s="203"/>
      <c r="GTN837" s="203"/>
      <c r="GTO837" s="203"/>
      <c r="GTP837" s="203"/>
      <c r="GTQ837" s="203"/>
      <c r="GTR837" s="203"/>
      <c r="GTS837" s="203"/>
      <c r="GTT837" s="203"/>
      <c r="GTU837" s="203"/>
      <c r="GTV837" s="203"/>
      <c r="GTW837" s="203"/>
      <c r="GTX837" s="203"/>
      <c r="GTY837" s="203"/>
      <c r="GTZ837" s="203"/>
      <c r="GUA837" s="203"/>
      <c r="GUB837" s="203"/>
      <c r="GUC837" s="203"/>
      <c r="GUD837" s="203"/>
      <c r="GUE837" s="203"/>
      <c r="GUF837" s="203"/>
      <c r="GUG837" s="203"/>
      <c r="GUH837" s="203"/>
      <c r="GUI837" s="203"/>
      <c r="GUJ837" s="203"/>
      <c r="GUK837" s="203"/>
      <c r="GUL837" s="203"/>
      <c r="GUM837" s="203"/>
      <c r="GUN837" s="203"/>
      <c r="GUO837" s="203"/>
      <c r="GUP837" s="203"/>
      <c r="GUQ837" s="203"/>
      <c r="GUR837" s="203"/>
      <c r="GUS837" s="203"/>
      <c r="GUT837" s="203"/>
      <c r="GUU837" s="203"/>
      <c r="GUV837" s="203"/>
      <c r="GUW837" s="203"/>
      <c r="GUX837" s="203"/>
      <c r="GUY837" s="203"/>
      <c r="GUZ837" s="203"/>
      <c r="GVA837" s="203"/>
      <c r="GVB837" s="203"/>
      <c r="GVC837" s="203"/>
      <c r="GVD837" s="203"/>
      <c r="GVE837" s="203"/>
      <c r="GVF837" s="203"/>
      <c r="GVG837" s="203"/>
      <c r="GVH837" s="203"/>
      <c r="GVI837" s="203"/>
      <c r="GVJ837" s="203"/>
      <c r="GVK837" s="203"/>
      <c r="GVL837" s="203"/>
      <c r="GVM837" s="203"/>
      <c r="GVN837" s="203"/>
      <c r="GVO837" s="203"/>
      <c r="GVP837" s="203"/>
      <c r="GVQ837" s="203"/>
      <c r="GVR837" s="203"/>
      <c r="GVS837" s="203"/>
      <c r="GVT837" s="203"/>
      <c r="GVU837" s="203"/>
      <c r="GVV837" s="203"/>
      <c r="GVW837" s="203"/>
      <c r="GVX837" s="203"/>
      <c r="GVY837" s="203"/>
      <c r="GVZ837" s="203"/>
      <c r="GWA837" s="203"/>
      <c r="GWB837" s="203"/>
      <c r="GWC837" s="203"/>
      <c r="GWD837" s="203"/>
      <c r="GWE837" s="203"/>
      <c r="GWF837" s="203"/>
      <c r="GWG837" s="203"/>
      <c r="GWH837" s="203"/>
      <c r="GWI837" s="203"/>
      <c r="GWJ837" s="203"/>
      <c r="GWK837" s="203"/>
      <c r="GWL837" s="203"/>
      <c r="GWM837" s="203"/>
      <c r="GWN837" s="203"/>
      <c r="GWO837" s="203"/>
      <c r="GWP837" s="203"/>
      <c r="GWQ837" s="203"/>
      <c r="GWR837" s="203"/>
      <c r="GWS837" s="203"/>
      <c r="GWT837" s="203"/>
      <c r="GWU837" s="203"/>
      <c r="GWV837" s="203"/>
      <c r="GWW837" s="203"/>
      <c r="GWX837" s="203"/>
      <c r="GWY837" s="203"/>
      <c r="GWZ837" s="203"/>
      <c r="GXA837" s="203"/>
      <c r="GXB837" s="203"/>
      <c r="GXC837" s="203"/>
      <c r="GXD837" s="203"/>
      <c r="GXE837" s="203"/>
      <c r="GXF837" s="203"/>
      <c r="GXG837" s="203"/>
      <c r="GXH837" s="203"/>
      <c r="GXI837" s="203"/>
      <c r="GXJ837" s="203"/>
      <c r="GXK837" s="203"/>
      <c r="GXL837" s="203"/>
      <c r="GXM837" s="203"/>
      <c r="GXN837" s="203"/>
      <c r="GXO837" s="203"/>
      <c r="GXP837" s="203"/>
      <c r="GXQ837" s="203"/>
      <c r="GXR837" s="203"/>
      <c r="GXS837" s="203"/>
      <c r="GXT837" s="203"/>
      <c r="GXU837" s="203"/>
      <c r="GXV837" s="203"/>
      <c r="GXW837" s="203"/>
      <c r="GXX837" s="203"/>
      <c r="GXY837" s="203"/>
      <c r="GXZ837" s="203"/>
      <c r="GYA837" s="203"/>
      <c r="GYB837" s="203"/>
      <c r="GYC837" s="203"/>
      <c r="GYD837" s="203"/>
      <c r="GYE837" s="203"/>
      <c r="GYF837" s="203"/>
      <c r="GYG837" s="203"/>
      <c r="GYH837" s="203"/>
      <c r="GYI837" s="203"/>
      <c r="GYJ837" s="203"/>
      <c r="GYK837" s="203"/>
      <c r="GYL837" s="203"/>
      <c r="GYM837" s="203"/>
      <c r="GYN837" s="203"/>
      <c r="GYO837" s="203"/>
      <c r="GYP837" s="203"/>
      <c r="GYQ837" s="203"/>
      <c r="GYR837" s="203"/>
      <c r="GYS837" s="203"/>
      <c r="GYT837" s="203"/>
      <c r="GYU837" s="203"/>
      <c r="GYV837" s="203"/>
      <c r="GYW837" s="203"/>
      <c r="GYX837" s="203"/>
      <c r="GYY837" s="203"/>
      <c r="GYZ837" s="203"/>
      <c r="GZA837" s="203"/>
      <c r="GZB837" s="203"/>
      <c r="GZC837" s="203"/>
      <c r="GZD837" s="203"/>
      <c r="GZE837" s="203"/>
      <c r="GZF837" s="203"/>
      <c r="GZG837" s="203"/>
      <c r="GZH837" s="203"/>
      <c r="GZI837" s="203"/>
      <c r="GZJ837" s="203"/>
      <c r="GZK837" s="203"/>
      <c r="GZL837" s="203"/>
      <c r="GZM837" s="203"/>
      <c r="GZN837" s="203"/>
      <c r="GZO837" s="203"/>
      <c r="GZP837" s="203"/>
      <c r="GZQ837" s="203"/>
      <c r="GZR837" s="203"/>
      <c r="GZS837" s="203"/>
      <c r="GZT837" s="203"/>
      <c r="GZU837" s="203"/>
      <c r="GZV837" s="203"/>
      <c r="GZW837" s="203"/>
      <c r="GZX837" s="203"/>
      <c r="GZY837" s="203"/>
      <c r="GZZ837" s="203"/>
      <c r="HAA837" s="203"/>
      <c r="HAB837" s="203"/>
      <c r="HAC837" s="203"/>
      <c r="HAD837" s="203"/>
      <c r="HAE837" s="203"/>
      <c r="HAF837" s="203"/>
      <c r="HAG837" s="203"/>
      <c r="HAH837" s="203"/>
      <c r="HAI837" s="203"/>
      <c r="HAJ837" s="203"/>
      <c r="HAK837" s="203"/>
      <c r="HAL837" s="203"/>
      <c r="HAM837" s="203"/>
      <c r="HAN837" s="203"/>
      <c r="HAO837" s="203"/>
      <c r="HAP837" s="203"/>
      <c r="HAQ837" s="203"/>
      <c r="HAR837" s="203"/>
      <c r="HAS837" s="203"/>
      <c r="HAT837" s="203"/>
      <c r="HAU837" s="203"/>
      <c r="HAV837" s="203"/>
      <c r="HAW837" s="203"/>
      <c r="HAX837" s="203"/>
      <c r="HAY837" s="203"/>
      <c r="HAZ837" s="203"/>
      <c r="HBA837" s="203"/>
      <c r="HBB837" s="203"/>
      <c r="HBC837" s="203"/>
      <c r="HBD837" s="203"/>
      <c r="HBE837" s="203"/>
      <c r="HBF837" s="203"/>
      <c r="HBG837" s="203"/>
      <c r="HBH837" s="203"/>
      <c r="HBI837" s="203"/>
      <c r="HBJ837" s="203"/>
      <c r="HBK837" s="203"/>
      <c r="HBL837" s="203"/>
      <c r="HBM837" s="203"/>
      <c r="HBN837" s="203"/>
      <c r="HBO837" s="203"/>
      <c r="HBP837" s="203"/>
      <c r="HBQ837" s="203"/>
      <c r="HBR837" s="203"/>
      <c r="HBS837" s="203"/>
      <c r="HBT837" s="203"/>
      <c r="HBU837" s="203"/>
      <c r="HBV837" s="203"/>
      <c r="HBW837" s="203"/>
      <c r="HBX837" s="203"/>
      <c r="HBY837" s="203"/>
      <c r="HBZ837" s="203"/>
      <c r="HCA837" s="203"/>
      <c r="HCB837" s="203"/>
      <c r="HCC837" s="203"/>
      <c r="HCD837" s="203"/>
      <c r="HCE837" s="203"/>
      <c r="HCF837" s="203"/>
      <c r="HCG837" s="203"/>
      <c r="HCH837" s="203"/>
      <c r="HCI837" s="203"/>
      <c r="HCJ837" s="203"/>
      <c r="HCK837" s="203"/>
      <c r="HCL837" s="203"/>
      <c r="HCM837" s="203"/>
      <c r="HCN837" s="203"/>
      <c r="HCO837" s="203"/>
      <c r="HCP837" s="203"/>
      <c r="HCQ837" s="203"/>
      <c r="HCR837" s="203"/>
      <c r="HCS837" s="203"/>
      <c r="HCT837" s="203"/>
      <c r="HCU837" s="203"/>
      <c r="HCV837" s="203"/>
      <c r="HCW837" s="203"/>
      <c r="HCX837" s="203"/>
      <c r="HCY837" s="203"/>
      <c r="HCZ837" s="203"/>
      <c r="HDA837" s="203"/>
      <c r="HDB837" s="203"/>
      <c r="HDC837" s="203"/>
      <c r="HDD837" s="203"/>
      <c r="HDE837" s="203"/>
      <c r="HDF837" s="203"/>
      <c r="HDG837" s="203"/>
      <c r="HDH837" s="203"/>
      <c r="HDI837" s="203"/>
      <c r="HDJ837" s="203"/>
      <c r="HDK837" s="203"/>
      <c r="HDL837" s="203"/>
      <c r="HDM837" s="203"/>
      <c r="HDN837" s="203"/>
      <c r="HDO837" s="203"/>
      <c r="HDP837" s="203"/>
      <c r="HDQ837" s="203"/>
      <c r="HDR837" s="203"/>
      <c r="HDS837" s="203"/>
      <c r="HDT837" s="203"/>
      <c r="HDU837" s="203"/>
      <c r="HDV837" s="203"/>
      <c r="HDW837" s="203"/>
      <c r="HDX837" s="203"/>
      <c r="HDY837" s="203"/>
      <c r="HDZ837" s="203"/>
      <c r="HEA837" s="203"/>
      <c r="HEB837" s="203"/>
      <c r="HEC837" s="203"/>
      <c r="HED837" s="203"/>
      <c r="HEE837" s="203"/>
      <c r="HEF837" s="203"/>
      <c r="HEG837" s="203"/>
      <c r="HEH837" s="203"/>
      <c r="HEI837" s="203"/>
      <c r="HEJ837" s="203"/>
      <c r="HEK837" s="203"/>
      <c r="HEL837" s="203"/>
      <c r="HEM837" s="203"/>
      <c r="HEN837" s="203"/>
      <c r="HEO837" s="203"/>
      <c r="HEP837" s="203"/>
      <c r="HEQ837" s="203"/>
      <c r="HER837" s="203"/>
      <c r="HES837" s="203"/>
      <c r="HET837" s="203"/>
      <c r="HEU837" s="203"/>
      <c r="HEV837" s="203"/>
      <c r="HEW837" s="203"/>
      <c r="HEX837" s="203"/>
      <c r="HEY837" s="203"/>
      <c r="HEZ837" s="203"/>
      <c r="HFA837" s="203"/>
      <c r="HFB837" s="203"/>
      <c r="HFC837" s="203"/>
      <c r="HFD837" s="203"/>
      <c r="HFE837" s="203"/>
      <c r="HFF837" s="203"/>
      <c r="HFG837" s="203"/>
      <c r="HFH837" s="203"/>
      <c r="HFI837" s="203"/>
      <c r="HFJ837" s="203"/>
      <c r="HFK837" s="203"/>
      <c r="HFL837" s="203"/>
      <c r="HFM837" s="203"/>
      <c r="HFN837" s="203"/>
      <c r="HFO837" s="203"/>
      <c r="HFP837" s="203"/>
      <c r="HFQ837" s="203"/>
      <c r="HFR837" s="203"/>
      <c r="HFS837" s="203"/>
      <c r="HFT837" s="203"/>
      <c r="HFU837" s="203"/>
      <c r="HFV837" s="203"/>
      <c r="HFW837" s="203"/>
      <c r="HFX837" s="203"/>
      <c r="HFY837" s="203"/>
      <c r="HFZ837" s="203"/>
      <c r="HGA837" s="203"/>
      <c r="HGB837" s="203"/>
      <c r="HGC837" s="203"/>
      <c r="HGD837" s="203"/>
      <c r="HGE837" s="203"/>
      <c r="HGF837" s="203"/>
      <c r="HGG837" s="203"/>
      <c r="HGH837" s="203"/>
      <c r="HGI837" s="203"/>
      <c r="HGJ837" s="203"/>
      <c r="HGK837" s="203"/>
      <c r="HGL837" s="203"/>
      <c r="HGM837" s="203"/>
      <c r="HGN837" s="203"/>
      <c r="HGO837" s="203"/>
      <c r="HGP837" s="203"/>
      <c r="HGQ837" s="203"/>
      <c r="HGR837" s="203"/>
      <c r="HGS837" s="203"/>
      <c r="HGT837" s="203"/>
      <c r="HGU837" s="203"/>
      <c r="HGV837" s="203"/>
      <c r="HGW837" s="203"/>
      <c r="HGX837" s="203"/>
      <c r="HGY837" s="203"/>
      <c r="HGZ837" s="203"/>
      <c r="HHA837" s="203"/>
      <c r="HHB837" s="203"/>
      <c r="HHC837" s="203"/>
      <c r="HHD837" s="203"/>
      <c r="HHE837" s="203"/>
      <c r="HHF837" s="203"/>
      <c r="HHG837" s="203"/>
      <c r="HHH837" s="203"/>
      <c r="HHI837" s="203"/>
      <c r="HHJ837" s="203"/>
      <c r="HHK837" s="203"/>
      <c r="HHL837" s="203"/>
      <c r="HHM837" s="203"/>
      <c r="HHN837" s="203"/>
      <c r="HHO837" s="203"/>
      <c r="HHP837" s="203"/>
      <c r="HHQ837" s="203"/>
      <c r="HHR837" s="203"/>
      <c r="HHS837" s="203"/>
      <c r="HHT837" s="203"/>
      <c r="HHU837" s="203"/>
      <c r="HHV837" s="203"/>
      <c r="HHW837" s="203"/>
      <c r="HHX837" s="203"/>
      <c r="HHY837" s="203"/>
      <c r="HHZ837" s="203"/>
      <c r="HIA837" s="203"/>
      <c r="HIB837" s="203"/>
      <c r="HIC837" s="203"/>
      <c r="HID837" s="203"/>
      <c r="HIE837" s="203"/>
      <c r="HIF837" s="203"/>
      <c r="HIG837" s="203"/>
      <c r="HIH837" s="203"/>
      <c r="HII837" s="203"/>
      <c r="HIJ837" s="203"/>
      <c r="HIK837" s="203"/>
      <c r="HIL837" s="203"/>
      <c r="HIM837" s="203"/>
      <c r="HIN837" s="203"/>
      <c r="HIO837" s="203"/>
      <c r="HIP837" s="203"/>
      <c r="HIQ837" s="203"/>
      <c r="HIR837" s="203"/>
      <c r="HIS837" s="203"/>
      <c r="HIT837" s="203"/>
      <c r="HIU837" s="203"/>
      <c r="HIV837" s="203"/>
      <c r="HIW837" s="203"/>
      <c r="HIX837" s="203"/>
      <c r="HIY837" s="203"/>
      <c r="HIZ837" s="203"/>
      <c r="HJA837" s="203"/>
      <c r="HJB837" s="203"/>
      <c r="HJC837" s="203"/>
      <c r="HJD837" s="203"/>
      <c r="HJE837" s="203"/>
      <c r="HJF837" s="203"/>
      <c r="HJG837" s="203"/>
      <c r="HJH837" s="203"/>
      <c r="HJI837" s="203"/>
      <c r="HJJ837" s="203"/>
      <c r="HJK837" s="203"/>
      <c r="HJL837" s="203"/>
      <c r="HJM837" s="203"/>
      <c r="HJN837" s="203"/>
      <c r="HJO837" s="203"/>
      <c r="HJP837" s="203"/>
      <c r="HJQ837" s="203"/>
      <c r="HJR837" s="203"/>
      <c r="HJS837" s="203"/>
      <c r="HJT837" s="203"/>
      <c r="HJU837" s="203"/>
      <c r="HJV837" s="203"/>
      <c r="HJW837" s="203"/>
      <c r="HJX837" s="203"/>
      <c r="HJY837" s="203"/>
      <c r="HJZ837" s="203"/>
      <c r="HKA837" s="203"/>
      <c r="HKB837" s="203"/>
      <c r="HKC837" s="203"/>
      <c r="HKD837" s="203"/>
      <c r="HKE837" s="203"/>
      <c r="HKF837" s="203"/>
      <c r="HKG837" s="203"/>
      <c r="HKH837" s="203"/>
      <c r="HKI837" s="203"/>
      <c r="HKJ837" s="203"/>
      <c r="HKK837" s="203"/>
      <c r="HKL837" s="203"/>
      <c r="HKM837" s="203"/>
      <c r="HKN837" s="203"/>
      <c r="HKO837" s="203"/>
      <c r="HKP837" s="203"/>
      <c r="HKQ837" s="203"/>
      <c r="HKR837" s="203"/>
      <c r="HKS837" s="203"/>
      <c r="HKT837" s="203"/>
      <c r="HKU837" s="203"/>
      <c r="HKV837" s="203"/>
      <c r="HKW837" s="203"/>
      <c r="HKX837" s="203"/>
      <c r="HKY837" s="203"/>
      <c r="HKZ837" s="203"/>
      <c r="HLA837" s="203"/>
      <c r="HLB837" s="203"/>
      <c r="HLC837" s="203"/>
      <c r="HLD837" s="203"/>
      <c r="HLE837" s="203"/>
      <c r="HLF837" s="203"/>
      <c r="HLG837" s="203"/>
      <c r="HLH837" s="203"/>
      <c r="HLI837" s="203"/>
      <c r="HLJ837" s="203"/>
      <c r="HLK837" s="203"/>
      <c r="HLL837" s="203"/>
      <c r="HLM837" s="203"/>
      <c r="HLN837" s="203"/>
      <c r="HLO837" s="203"/>
      <c r="HLP837" s="203"/>
      <c r="HLQ837" s="203"/>
      <c r="HLR837" s="203"/>
      <c r="HLS837" s="203"/>
      <c r="HLT837" s="203"/>
      <c r="HLU837" s="203"/>
      <c r="HLV837" s="203"/>
      <c r="HLW837" s="203"/>
      <c r="HLX837" s="203"/>
      <c r="HLY837" s="203"/>
      <c r="HLZ837" s="203"/>
      <c r="HMA837" s="203"/>
      <c r="HMB837" s="203"/>
      <c r="HMC837" s="203"/>
      <c r="HMD837" s="203"/>
      <c r="HME837" s="203"/>
      <c r="HMF837" s="203"/>
      <c r="HMG837" s="203"/>
      <c r="HMH837" s="203"/>
      <c r="HMI837" s="203"/>
      <c r="HMJ837" s="203"/>
      <c r="HMK837" s="203"/>
      <c r="HML837" s="203"/>
      <c r="HMM837" s="203"/>
      <c r="HMN837" s="203"/>
      <c r="HMO837" s="203"/>
      <c r="HMP837" s="203"/>
      <c r="HMQ837" s="203"/>
      <c r="HMR837" s="203"/>
      <c r="HMS837" s="203"/>
      <c r="HMT837" s="203"/>
      <c r="HMU837" s="203"/>
      <c r="HMV837" s="203"/>
      <c r="HMW837" s="203"/>
      <c r="HMX837" s="203"/>
      <c r="HMY837" s="203"/>
      <c r="HMZ837" s="203"/>
      <c r="HNA837" s="203"/>
      <c r="HNB837" s="203"/>
      <c r="HNC837" s="203"/>
      <c r="HND837" s="203"/>
      <c r="HNE837" s="203"/>
      <c r="HNF837" s="203"/>
      <c r="HNG837" s="203"/>
      <c r="HNH837" s="203"/>
      <c r="HNI837" s="203"/>
      <c r="HNJ837" s="203"/>
      <c r="HNK837" s="203"/>
      <c r="HNL837" s="203"/>
      <c r="HNM837" s="203"/>
      <c r="HNN837" s="203"/>
      <c r="HNO837" s="203"/>
      <c r="HNP837" s="203"/>
      <c r="HNQ837" s="203"/>
      <c r="HNR837" s="203"/>
      <c r="HNS837" s="203"/>
      <c r="HNT837" s="203"/>
      <c r="HNU837" s="203"/>
      <c r="HNV837" s="203"/>
      <c r="HNW837" s="203"/>
      <c r="HNX837" s="203"/>
      <c r="HNY837" s="203"/>
      <c r="HNZ837" s="203"/>
      <c r="HOA837" s="203"/>
      <c r="HOB837" s="203"/>
      <c r="HOC837" s="203"/>
      <c r="HOD837" s="203"/>
      <c r="HOE837" s="203"/>
      <c r="HOF837" s="203"/>
      <c r="HOG837" s="203"/>
      <c r="HOH837" s="203"/>
      <c r="HOI837" s="203"/>
      <c r="HOJ837" s="203"/>
      <c r="HOK837" s="203"/>
      <c r="HOL837" s="203"/>
      <c r="HOM837" s="203"/>
      <c r="HON837" s="203"/>
      <c r="HOO837" s="203"/>
      <c r="HOP837" s="203"/>
      <c r="HOQ837" s="203"/>
      <c r="HOR837" s="203"/>
      <c r="HOS837" s="203"/>
      <c r="HOT837" s="203"/>
      <c r="HOU837" s="203"/>
      <c r="HOV837" s="203"/>
      <c r="HOW837" s="203"/>
      <c r="HOX837" s="203"/>
      <c r="HOY837" s="203"/>
      <c r="HOZ837" s="203"/>
      <c r="HPA837" s="203"/>
      <c r="HPB837" s="203"/>
      <c r="HPC837" s="203"/>
      <c r="HPD837" s="203"/>
      <c r="HPE837" s="203"/>
      <c r="HPF837" s="203"/>
      <c r="HPG837" s="203"/>
      <c r="HPH837" s="203"/>
      <c r="HPI837" s="203"/>
      <c r="HPJ837" s="203"/>
      <c r="HPK837" s="203"/>
      <c r="HPL837" s="203"/>
      <c r="HPM837" s="203"/>
      <c r="HPN837" s="203"/>
      <c r="HPO837" s="203"/>
      <c r="HPP837" s="203"/>
      <c r="HPQ837" s="203"/>
      <c r="HPR837" s="203"/>
      <c r="HPS837" s="203"/>
      <c r="HPT837" s="203"/>
      <c r="HPU837" s="203"/>
      <c r="HPV837" s="203"/>
      <c r="HPW837" s="203"/>
      <c r="HPX837" s="203"/>
      <c r="HPY837" s="203"/>
      <c r="HPZ837" s="203"/>
      <c r="HQA837" s="203"/>
      <c r="HQB837" s="203"/>
      <c r="HQC837" s="203"/>
      <c r="HQD837" s="203"/>
      <c r="HQE837" s="203"/>
      <c r="HQF837" s="203"/>
      <c r="HQG837" s="203"/>
      <c r="HQH837" s="203"/>
      <c r="HQI837" s="203"/>
      <c r="HQJ837" s="203"/>
      <c r="HQK837" s="203"/>
      <c r="HQL837" s="203"/>
      <c r="HQM837" s="203"/>
      <c r="HQN837" s="203"/>
      <c r="HQO837" s="203"/>
      <c r="HQP837" s="203"/>
      <c r="HQQ837" s="203"/>
      <c r="HQR837" s="203"/>
      <c r="HQS837" s="203"/>
      <c r="HQT837" s="203"/>
      <c r="HQU837" s="203"/>
      <c r="HQV837" s="203"/>
      <c r="HQW837" s="203"/>
      <c r="HQX837" s="203"/>
      <c r="HQY837" s="203"/>
      <c r="HQZ837" s="203"/>
      <c r="HRA837" s="203"/>
      <c r="HRB837" s="203"/>
      <c r="HRC837" s="203"/>
      <c r="HRD837" s="203"/>
      <c r="HRE837" s="203"/>
      <c r="HRF837" s="203"/>
      <c r="HRG837" s="203"/>
      <c r="HRH837" s="203"/>
      <c r="HRI837" s="203"/>
      <c r="HRJ837" s="203"/>
      <c r="HRK837" s="203"/>
      <c r="HRL837" s="203"/>
      <c r="HRM837" s="203"/>
      <c r="HRN837" s="203"/>
      <c r="HRO837" s="203"/>
      <c r="HRP837" s="203"/>
      <c r="HRQ837" s="203"/>
      <c r="HRR837" s="203"/>
      <c r="HRS837" s="203"/>
      <c r="HRT837" s="203"/>
      <c r="HRU837" s="203"/>
      <c r="HRV837" s="203"/>
      <c r="HRW837" s="203"/>
      <c r="HRX837" s="203"/>
      <c r="HRY837" s="203"/>
      <c r="HRZ837" s="203"/>
      <c r="HSA837" s="203"/>
      <c r="HSB837" s="203"/>
      <c r="HSC837" s="203"/>
      <c r="HSD837" s="203"/>
      <c r="HSE837" s="203"/>
      <c r="HSF837" s="203"/>
      <c r="HSG837" s="203"/>
      <c r="HSH837" s="203"/>
      <c r="HSI837" s="203"/>
      <c r="HSJ837" s="203"/>
      <c r="HSK837" s="203"/>
      <c r="HSL837" s="203"/>
      <c r="HSM837" s="203"/>
      <c r="HSN837" s="203"/>
      <c r="HSO837" s="203"/>
      <c r="HSP837" s="203"/>
      <c r="HSQ837" s="203"/>
      <c r="HSR837" s="203"/>
      <c r="HSS837" s="203"/>
      <c r="HST837" s="203"/>
      <c r="HSU837" s="203"/>
      <c r="HSV837" s="203"/>
      <c r="HSW837" s="203"/>
      <c r="HSX837" s="203"/>
      <c r="HSY837" s="203"/>
      <c r="HSZ837" s="203"/>
      <c r="HTA837" s="203"/>
      <c r="HTB837" s="203"/>
      <c r="HTC837" s="203"/>
      <c r="HTD837" s="203"/>
      <c r="HTE837" s="203"/>
      <c r="HTF837" s="203"/>
      <c r="HTG837" s="203"/>
      <c r="HTH837" s="203"/>
      <c r="HTI837" s="203"/>
      <c r="HTJ837" s="203"/>
      <c r="HTK837" s="203"/>
      <c r="HTL837" s="203"/>
      <c r="HTM837" s="203"/>
      <c r="HTN837" s="203"/>
      <c r="HTO837" s="203"/>
      <c r="HTP837" s="203"/>
      <c r="HTQ837" s="203"/>
      <c r="HTR837" s="203"/>
      <c r="HTS837" s="203"/>
      <c r="HTT837" s="203"/>
      <c r="HTU837" s="203"/>
      <c r="HTV837" s="203"/>
      <c r="HTW837" s="203"/>
      <c r="HTX837" s="203"/>
      <c r="HTY837" s="203"/>
      <c r="HTZ837" s="203"/>
      <c r="HUA837" s="203"/>
      <c r="HUB837" s="203"/>
      <c r="HUC837" s="203"/>
      <c r="HUD837" s="203"/>
      <c r="HUE837" s="203"/>
      <c r="HUF837" s="203"/>
      <c r="HUG837" s="203"/>
      <c r="HUH837" s="203"/>
      <c r="HUI837" s="203"/>
      <c r="HUJ837" s="203"/>
      <c r="HUK837" s="203"/>
      <c r="HUL837" s="203"/>
      <c r="HUM837" s="203"/>
      <c r="HUN837" s="203"/>
      <c r="HUO837" s="203"/>
      <c r="HUP837" s="203"/>
      <c r="HUQ837" s="203"/>
      <c r="HUR837" s="203"/>
      <c r="HUS837" s="203"/>
      <c r="HUT837" s="203"/>
      <c r="HUU837" s="203"/>
      <c r="HUV837" s="203"/>
      <c r="HUW837" s="203"/>
      <c r="HUX837" s="203"/>
      <c r="HUY837" s="203"/>
      <c r="HUZ837" s="203"/>
      <c r="HVA837" s="203"/>
      <c r="HVB837" s="203"/>
      <c r="HVC837" s="203"/>
      <c r="HVD837" s="203"/>
      <c r="HVE837" s="203"/>
      <c r="HVF837" s="203"/>
      <c r="HVG837" s="203"/>
      <c r="HVH837" s="203"/>
      <c r="HVI837" s="203"/>
      <c r="HVJ837" s="203"/>
      <c r="HVK837" s="203"/>
      <c r="HVL837" s="203"/>
      <c r="HVM837" s="203"/>
      <c r="HVN837" s="203"/>
      <c r="HVO837" s="203"/>
      <c r="HVP837" s="203"/>
      <c r="HVQ837" s="203"/>
      <c r="HVR837" s="203"/>
      <c r="HVS837" s="203"/>
      <c r="HVT837" s="203"/>
      <c r="HVU837" s="203"/>
      <c r="HVV837" s="203"/>
      <c r="HVW837" s="203"/>
      <c r="HVX837" s="203"/>
      <c r="HVY837" s="203"/>
      <c r="HVZ837" s="203"/>
      <c r="HWA837" s="203"/>
      <c r="HWB837" s="203"/>
      <c r="HWC837" s="203"/>
      <c r="HWD837" s="203"/>
      <c r="HWE837" s="203"/>
      <c r="HWF837" s="203"/>
      <c r="HWG837" s="203"/>
      <c r="HWH837" s="203"/>
      <c r="HWI837" s="203"/>
      <c r="HWJ837" s="203"/>
      <c r="HWK837" s="203"/>
      <c r="HWL837" s="203"/>
      <c r="HWM837" s="203"/>
      <c r="HWN837" s="203"/>
      <c r="HWO837" s="203"/>
      <c r="HWP837" s="203"/>
      <c r="HWQ837" s="203"/>
      <c r="HWR837" s="203"/>
      <c r="HWS837" s="203"/>
      <c r="HWT837" s="203"/>
      <c r="HWU837" s="203"/>
      <c r="HWV837" s="203"/>
      <c r="HWW837" s="203"/>
      <c r="HWX837" s="203"/>
      <c r="HWY837" s="203"/>
      <c r="HWZ837" s="203"/>
      <c r="HXA837" s="203"/>
      <c r="HXB837" s="203"/>
      <c r="HXC837" s="203"/>
      <c r="HXD837" s="203"/>
      <c r="HXE837" s="203"/>
      <c r="HXF837" s="203"/>
      <c r="HXG837" s="203"/>
      <c r="HXH837" s="203"/>
      <c r="HXI837" s="203"/>
      <c r="HXJ837" s="203"/>
      <c r="HXK837" s="203"/>
      <c r="HXL837" s="203"/>
      <c r="HXM837" s="203"/>
      <c r="HXN837" s="203"/>
      <c r="HXO837" s="203"/>
      <c r="HXP837" s="203"/>
      <c r="HXQ837" s="203"/>
      <c r="HXR837" s="203"/>
      <c r="HXS837" s="203"/>
      <c r="HXT837" s="203"/>
      <c r="HXU837" s="203"/>
      <c r="HXV837" s="203"/>
      <c r="HXW837" s="203"/>
      <c r="HXX837" s="203"/>
      <c r="HXY837" s="203"/>
      <c r="HXZ837" s="203"/>
      <c r="HYA837" s="203"/>
      <c r="HYB837" s="203"/>
      <c r="HYC837" s="203"/>
      <c r="HYD837" s="203"/>
      <c r="HYE837" s="203"/>
      <c r="HYF837" s="203"/>
      <c r="HYG837" s="203"/>
      <c r="HYH837" s="203"/>
      <c r="HYI837" s="203"/>
      <c r="HYJ837" s="203"/>
      <c r="HYK837" s="203"/>
      <c r="HYL837" s="203"/>
      <c r="HYM837" s="203"/>
      <c r="HYN837" s="203"/>
      <c r="HYO837" s="203"/>
      <c r="HYP837" s="203"/>
      <c r="HYQ837" s="203"/>
      <c r="HYR837" s="203"/>
      <c r="HYS837" s="203"/>
      <c r="HYT837" s="203"/>
      <c r="HYU837" s="203"/>
      <c r="HYV837" s="203"/>
      <c r="HYW837" s="203"/>
      <c r="HYX837" s="203"/>
      <c r="HYY837" s="203"/>
      <c r="HYZ837" s="203"/>
      <c r="HZA837" s="203"/>
      <c r="HZB837" s="203"/>
      <c r="HZC837" s="203"/>
      <c r="HZD837" s="203"/>
      <c r="HZE837" s="203"/>
      <c r="HZF837" s="203"/>
      <c r="HZG837" s="203"/>
      <c r="HZH837" s="203"/>
      <c r="HZI837" s="203"/>
      <c r="HZJ837" s="203"/>
      <c r="HZK837" s="203"/>
      <c r="HZL837" s="203"/>
      <c r="HZM837" s="203"/>
      <c r="HZN837" s="203"/>
      <c r="HZO837" s="203"/>
      <c r="HZP837" s="203"/>
      <c r="HZQ837" s="203"/>
      <c r="HZR837" s="203"/>
      <c r="HZS837" s="203"/>
      <c r="HZT837" s="203"/>
      <c r="HZU837" s="203"/>
      <c r="HZV837" s="203"/>
      <c r="HZW837" s="203"/>
      <c r="HZX837" s="203"/>
      <c r="HZY837" s="203"/>
      <c r="HZZ837" s="203"/>
      <c r="IAA837" s="203"/>
      <c r="IAB837" s="203"/>
      <c r="IAC837" s="203"/>
      <c r="IAD837" s="203"/>
      <c r="IAE837" s="203"/>
      <c r="IAF837" s="203"/>
      <c r="IAG837" s="203"/>
      <c r="IAH837" s="203"/>
      <c r="IAI837" s="203"/>
      <c r="IAJ837" s="203"/>
      <c r="IAK837" s="203"/>
      <c r="IAL837" s="203"/>
      <c r="IAM837" s="203"/>
      <c r="IAN837" s="203"/>
      <c r="IAO837" s="203"/>
      <c r="IAP837" s="203"/>
      <c r="IAQ837" s="203"/>
      <c r="IAR837" s="203"/>
      <c r="IAS837" s="203"/>
      <c r="IAT837" s="203"/>
      <c r="IAU837" s="203"/>
      <c r="IAV837" s="203"/>
      <c r="IAW837" s="203"/>
      <c r="IAX837" s="203"/>
      <c r="IAY837" s="203"/>
      <c r="IAZ837" s="203"/>
      <c r="IBA837" s="203"/>
      <c r="IBB837" s="203"/>
      <c r="IBC837" s="203"/>
      <c r="IBD837" s="203"/>
      <c r="IBE837" s="203"/>
      <c r="IBF837" s="203"/>
      <c r="IBG837" s="203"/>
      <c r="IBH837" s="203"/>
      <c r="IBI837" s="203"/>
      <c r="IBJ837" s="203"/>
      <c r="IBK837" s="203"/>
      <c r="IBL837" s="203"/>
      <c r="IBM837" s="203"/>
      <c r="IBN837" s="203"/>
      <c r="IBO837" s="203"/>
      <c r="IBP837" s="203"/>
      <c r="IBQ837" s="203"/>
      <c r="IBR837" s="203"/>
      <c r="IBS837" s="203"/>
      <c r="IBT837" s="203"/>
      <c r="IBU837" s="203"/>
      <c r="IBV837" s="203"/>
      <c r="IBW837" s="203"/>
      <c r="IBX837" s="203"/>
      <c r="IBY837" s="203"/>
      <c r="IBZ837" s="203"/>
      <c r="ICA837" s="203"/>
      <c r="ICB837" s="203"/>
      <c r="ICC837" s="203"/>
      <c r="ICD837" s="203"/>
      <c r="ICE837" s="203"/>
      <c r="ICF837" s="203"/>
      <c r="ICG837" s="203"/>
      <c r="ICH837" s="203"/>
      <c r="ICI837" s="203"/>
      <c r="ICJ837" s="203"/>
      <c r="ICK837" s="203"/>
      <c r="ICL837" s="203"/>
      <c r="ICM837" s="203"/>
      <c r="ICN837" s="203"/>
      <c r="ICO837" s="203"/>
      <c r="ICP837" s="203"/>
      <c r="ICQ837" s="203"/>
      <c r="ICR837" s="203"/>
      <c r="ICS837" s="203"/>
      <c r="ICT837" s="203"/>
      <c r="ICU837" s="203"/>
      <c r="ICV837" s="203"/>
      <c r="ICW837" s="203"/>
      <c r="ICX837" s="203"/>
      <c r="ICY837" s="203"/>
      <c r="ICZ837" s="203"/>
      <c r="IDA837" s="203"/>
      <c r="IDB837" s="203"/>
      <c r="IDC837" s="203"/>
      <c r="IDD837" s="203"/>
      <c r="IDE837" s="203"/>
      <c r="IDF837" s="203"/>
      <c r="IDG837" s="203"/>
      <c r="IDH837" s="203"/>
      <c r="IDI837" s="203"/>
      <c r="IDJ837" s="203"/>
      <c r="IDK837" s="203"/>
      <c r="IDL837" s="203"/>
      <c r="IDM837" s="203"/>
      <c r="IDN837" s="203"/>
      <c r="IDO837" s="203"/>
      <c r="IDP837" s="203"/>
      <c r="IDQ837" s="203"/>
      <c r="IDR837" s="203"/>
      <c r="IDS837" s="203"/>
      <c r="IDT837" s="203"/>
      <c r="IDU837" s="203"/>
      <c r="IDV837" s="203"/>
      <c r="IDW837" s="203"/>
      <c r="IDX837" s="203"/>
      <c r="IDY837" s="203"/>
      <c r="IDZ837" s="203"/>
      <c r="IEA837" s="203"/>
      <c r="IEB837" s="203"/>
      <c r="IEC837" s="203"/>
      <c r="IED837" s="203"/>
      <c r="IEE837" s="203"/>
      <c r="IEF837" s="203"/>
      <c r="IEG837" s="203"/>
      <c r="IEH837" s="203"/>
      <c r="IEI837" s="203"/>
      <c r="IEJ837" s="203"/>
      <c r="IEK837" s="203"/>
      <c r="IEL837" s="203"/>
      <c r="IEM837" s="203"/>
      <c r="IEN837" s="203"/>
      <c r="IEO837" s="203"/>
      <c r="IEP837" s="203"/>
      <c r="IEQ837" s="203"/>
      <c r="IER837" s="203"/>
      <c r="IES837" s="203"/>
      <c r="IET837" s="203"/>
      <c r="IEU837" s="203"/>
      <c r="IEV837" s="203"/>
      <c r="IEW837" s="203"/>
      <c r="IEX837" s="203"/>
      <c r="IEY837" s="203"/>
      <c r="IEZ837" s="203"/>
      <c r="IFA837" s="203"/>
      <c r="IFB837" s="203"/>
      <c r="IFC837" s="203"/>
      <c r="IFD837" s="203"/>
      <c r="IFE837" s="203"/>
      <c r="IFF837" s="203"/>
      <c r="IFG837" s="203"/>
      <c r="IFH837" s="203"/>
      <c r="IFI837" s="203"/>
      <c r="IFJ837" s="203"/>
      <c r="IFK837" s="203"/>
      <c r="IFL837" s="203"/>
      <c r="IFM837" s="203"/>
      <c r="IFN837" s="203"/>
      <c r="IFO837" s="203"/>
      <c r="IFP837" s="203"/>
      <c r="IFQ837" s="203"/>
      <c r="IFR837" s="203"/>
      <c r="IFS837" s="203"/>
      <c r="IFT837" s="203"/>
      <c r="IFU837" s="203"/>
      <c r="IFV837" s="203"/>
      <c r="IFW837" s="203"/>
      <c r="IFX837" s="203"/>
      <c r="IFY837" s="203"/>
      <c r="IFZ837" s="203"/>
      <c r="IGA837" s="203"/>
      <c r="IGB837" s="203"/>
      <c r="IGC837" s="203"/>
      <c r="IGD837" s="203"/>
      <c r="IGE837" s="203"/>
      <c r="IGF837" s="203"/>
      <c r="IGG837" s="203"/>
      <c r="IGH837" s="203"/>
      <c r="IGI837" s="203"/>
      <c r="IGJ837" s="203"/>
      <c r="IGK837" s="203"/>
      <c r="IGL837" s="203"/>
      <c r="IGM837" s="203"/>
      <c r="IGN837" s="203"/>
      <c r="IGO837" s="203"/>
      <c r="IGP837" s="203"/>
      <c r="IGQ837" s="203"/>
      <c r="IGR837" s="203"/>
      <c r="IGS837" s="203"/>
      <c r="IGT837" s="203"/>
      <c r="IGU837" s="203"/>
      <c r="IGV837" s="203"/>
      <c r="IGW837" s="203"/>
      <c r="IGX837" s="203"/>
      <c r="IGY837" s="203"/>
      <c r="IGZ837" s="203"/>
      <c r="IHA837" s="203"/>
      <c r="IHB837" s="203"/>
      <c r="IHC837" s="203"/>
      <c r="IHD837" s="203"/>
      <c r="IHE837" s="203"/>
      <c r="IHF837" s="203"/>
      <c r="IHG837" s="203"/>
      <c r="IHH837" s="203"/>
      <c r="IHI837" s="203"/>
      <c r="IHJ837" s="203"/>
      <c r="IHK837" s="203"/>
      <c r="IHL837" s="203"/>
      <c r="IHM837" s="203"/>
      <c r="IHN837" s="203"/>
      <c r="IHO837" s="203"/>
      <c r="IHP837" s="203"/>
      <c r="IHQ837" s="203"/>
      <c r="IHR837" s="203"/>
      <c r="IHS837" s="203"/>
      <c r="IHT837" s="203"/>
      <c r="IHU837" s="203"/>
      <c r="IHV837" s="203"/>
      <c r="IHW837" s="203"/>
      <c r="IHX837" s="203"/>
      <c r="IHY837" s="203"/>
      <c r="IHZ837" s="203"/>
      <c r="IIA837" s="203"/>
      <c r="IIB837" s="203"/>
      <c r="IIC837" s="203"/>
      <c r="IID837" s="203"/>
      <c r="IIE837" s="203"/>
      <c r="IIF837" s="203"/>
      <c r="IIG837" s="203"/>
      <c r="IIH837" s="203"/>
      <c r="III837" s="203"/>
      <c r="IIJ837" s="203"/>
      <c r="IIK837" s="203"/>
      <c r="IIL837" s="203"/>
      <c r="IIM837" s="203"/>
      <c r="IIN837" s="203"/>
      <c r="IIO837" s="203"/>
      <c r="IIP837" s="203"/>
      <c r="IIQ837" s="203"/>
      <c r="IIR837" s="203"/>
      <c r="IIS837" s="203"/>
      <c r="IIT837" s="203"/>
      <c r="IIU837" s="203"/>
      <c r="IIV837" s="203"/>
      <c r="IIW837" s="203"/>
      <c r="IIX837" s="203"/>
      <c r="IIY837" s="203"/>
      <c r="IIZ837" s="203"/>
      <c r="IJA837" s="203"/>
      <c r="IJB837" s="203"/>
      <c r="IJC837" s="203"/>
      <c r="IJD837" s="203"/>
      <c r="IJE837" s="203"/>
      <c r="IJF837" s="203"/>
      <c r="IJG837" s="203"/>
      <c r="IJH837" s="203"/>
      <c r="IJI837" s="203"/>
      <c r="IJJ837" s="203"/>
      <c r="IJK837" s="203"/>
      <c r="IJL837" s="203"/>
      <c r="IJM837" s="203"/>
      <c r="IJN837" s="203"/>
      <c r="IJO837" s="203"/>
      <c r="IJP837" s="203"/>
      <c r="IJQ837" s="203"/>
      <c r="IJR837" s="203"/>
      <c r="IJS837" s="203"/>
      <c r="IJT837" s="203"/>
      <c r="IJU837" s="203"/>
      <c r="IJV837" s="203"/>
      <c r="IJW837" s="203"/>
      <c r="IJX837" s="203"/>
      <c r="IJY837" s="203"/>
      <c r="IJZ837" s="203"/>
      <c r="IKA837" s="203"/>
      <c r="IKB837" s="203"/>
      <c r="IKC837" s="203"/>
      <c r="IKD837" s="203"/>
      <c r="IKE837" s="203"/>
      <c r="IKF837" s="203"/>
      <c r="IKG837" s="203"/>
      <c r="IKH837" s="203"/>
      <c r="IKI837" s="203"/>
      <c r="IKJ837" s="203"/>
      <c r="IKK837" s="203"/>
      <c r="IKL837" s="203"/>
      <c r="IKM837" s="203"/>
      <c r="IKN837" s="203"/>
      <c r="IKO837" s="203"/>
      <c r="IKP837" s="203"/>
      <c r="IKQ837" s="203"/>
      <c r="IKR837" s="203"/>
      <c r="IKS837" s="203"/>
      <c r="IKT837" s="203"/>
      <c r="IKU837" s="203"/>
      <c r="IKV837" s="203"/>
      <c r="IKW837" s="203"/>
      <c r="IKX837" s="203"/>
      <c r="IKY837" s="203"/>
      <c r="IKZ837" s="203"/>
      <c r="ILA837" s="203"/>
      <c r="ILB837" s="203"/>
      <c r="ILC837" s="203"/>
      <c r="ILD837" s="203"/>
      <c r="ILE837" s="203"/>
      <c r="ILF837" s="203"/>
      <c r="ILG837" s="203"/>
      <c r="ILH837" s="203"/>
      <c r="ILI837" s="203"/>
      <c r="ILJ837" s="203"/>
      <c r="ILK837" s="203"/>
      <c r="ILL837" s="203"/>
      <c r="ILM837" s="203"/>
      <c r="ILN837" s="203"/>
      <c r="ILO837" s="203"/>
      <c r="ILP837" s="203"/>
      <c r="ILQ837" s="203"/>
      <c r="ILR837" s="203"/>
      <c r="ILS837" s="203"/>
      <c r="ILT837" s="203"/>
      <c r="ILU837" s="203"/>
      <c r="ILV837" s="203"/>
      <c r="ILW837" s="203"/>
      <c r="ILX837" s="203"/>
      <c r="ILY837" s="203"/>
      <c r="ILZ837" s="203"/>
      <c r="IMA837" s="203"/>
      <c r="IMB837" s="203"/>
      <c r="IMC837" s="203"/>
      <c r="IMD837" s="203"/>
      <c r="IME837" s="203"/>
      <c r="IMF837" s="203"/>
      <c r="IMG837" s="203"/>
      <c r="IMH837" s="203"/>
      <c r="IMI837" s="203"/>
      <c r="IMJ837" s="203"/>
      <c r="IMK837" s="203"/>
      <c r="IML837" s="203"/>
      <c r="IMM837" s="203"/>
      <c r="IMN837" s="203"/>
      <c r="IMO837" s="203"/>
      <c r="IMP837" s="203"/>
      <c r="IMQ837" s="203"/>
      <c r="IMR837" s="203"/>
      <c r="IMS837" s="203"/>
      <c r="IMT837" s="203"/>
      <c r="IMU837" s="203"/>
      <c r="IMV837" s="203"/>
      <c r="IMW837" s="203"/>
      <c r="IMX837" s="203"/>
      <c r="IMY837" s="203"/>
      <c r="IMZ837" s="203"/>
      <c r="INA837" s="203"/>
      <c r="INB837" s="203"/>
      <c r="INC837" s="203"/>
      <c r="IND837" s="203"/>
      <c r="INE837" s="203"/>
      <c r="INF837" s="203"/>
      <c r="ING837" s="203"/>
      <c r="INH837" s="203"/>
      <c r="INI837" s="203"/>
      <c r="INJ837" s="203"/>
      <c r="INK837" s="203"/>
      <c r="INL837" s="203"/>
      <c r="INM837" s="203"/>
      <c r="INN837" s="203"/>
      <c r="INO837" s="203"/>
      <c r="INP837" s="203"/>
      <c r="INQ837" s="203"/>
      <c r="INR837" s="203"/>
      <c r="INS837" s="203"/>
      <c r="INT837" s="203"/>
      <c r="INU837" s="203"/>
      <c r="INV837" s="203"/>
      <c r="INW837" s="203"/>
      <c r="INX837" s="203"/>
      <c r="INY837" s="203"/>
      <c r="INZ837" s="203"/>
      <c r="IOA837" s="203"/>
      <c r="IOB837" s="203"/>
      <c r="IOC837" s="203"/>
      <c r="IOD837" s="203"/>
      <c r="IOE837" s="203"/>
      <c r="IOF837" s="203"/>
      <c r="IOG837" s="203"/>
      <c r="IOH837" s="203"/>
      <c r="IOI837" s="203"/>
      <c r="IOJ837" s="203"/>
      <c r="IOK837" s="203"/>
      <c r="IOL837" s="203"/>
      <c r="IOM837" s="203"/>
      <c r="ION837" s="203"/>
      <c r="IOO837" s="203"/>
      <c r="IOP837" s="203"/>
      <c r="IOQ837" s="203"/>
      <c r="IOR837" s="203"/>
      <c r="IOS837" s="203"/>
      <c r="IOT837" s="203"/>
      <c r="IOU837" s="203"/>
      <c r="IOV837" s="203"/>
      <c r="IOW837" s="203"/>
      <c r="IOX837" s="203"/>
      <c r="IOY837" s="203"/>
      <c r="IOZ837" s="203"/>
      <c r="IPA837" s="203"/>
      <c r="IPB837" s="203"/>
      <c r="IPC837" s="203"/>
      <c r="IPD837" s="203"/>
      <c r="IPE837" s="203"/>
      <c r="IPF837" s="203"/>
      <c r="IPG837" s="203"/>
      <c r="IPH837" s="203"/>
      <c r="IPI837" s="203"/>
      <c r="IPJ837" s="203"/>
      <c r="IPK837" s="203"/>
      <c r="IPL837" s="203"/>
      <c r="IPM837" s="203"/>
      <c r="IPN837" s="203"/>
      <c r="IPO837" s="203"/>
      <c r="IPP837" s="203"/>
      <c r="IPQ837" s="203"/>
      <c r="IPR837" s="203"/>
      <c r="IPS837" s="203"/>
      <c r="IPT837" s="203"/>
      <c r="IPU837" s="203"/>
      <c r="IPV837" s="203"/>
      <c r="IPW837" s="203"/>
      <c r="IPX837" s="203"/>
      <c r="IPY837" s="203"/>
      <c r="IPZ837" s="203"/>
      <c r="IQA837" s="203"/>
      <c r="IQB837" s="203"/>
      <c r="IQC837" s="203"/>
      <c r="IQD837" s="203"/>
      <c r="IQE837" s="203"/>
      <c r="IQF837" s="203"/>
      <c r="IQG837" s="203"/>
      <c r="IQH837" s="203"/>
      <c r="IQI837" s="203"/>
      <c r="IQJ837" s="203"/>
      <c r="IQK837" s="203"/>
      <c r="IQL837" s="203"/>
      <c r="IQM837" s="203"/>
      <c r="IQN837" s="203"/>
      <c r="IQO837" s="203"/>
      <c r="IQP837" s="203"/>
      <c r="IQQ837" s="203"/>
      <c r="IQR837" s="203"/>
      <c r="IQS837" s="203"/>
      <c r="IQT837" s="203"/>
      <c r="IQU837" s="203"/>
      <c r="IQV837" s="203"/>
      <c r="IQW837" s="203"/>
      <c r="IQX837" s="203"/>
      <c r="IQY837" s="203"/>
      <c r="IQZ837" s="203"/>
      <c r="IRA837" s="203"/>
      <c r="IRB837" s="203"/>
      <c r="IRC837" s="203"/>
      <c r="IRD837" s="203"/>
      <c r="IRE837" s="203"/>
      <c r="IRF837" s="203"/>
      <c r="IRG837" s="203"/>
      <c r="IRH837" s="203"/>
      <c r="IRI837" s="203"/>
      <c r="IRJ837" s="203"/>
      <c r="IRK837" s="203"/>
      <c r="IRL837" s="203"/>
      <c r="IRM837" s="203"/>
      <c r="IRN837" s="203"/>
      <c r="IRO837" s="203"/>
      <c r="IRP837" s="203"/>
      <c r="IRQ837" s="203"/>
      <c r="IRR837" s="203"/>
      <c r="IRS837" s="203"/>
      <c r="IRT837" s="203"/>
      <c r="IRU837" s="203"/>
      <c r="IRV837" s="203"/>
      <c r="IRW837" s="203"/>
      <c r="IRX837" s="203"/>
      <c r="IRY837" s="203"/>
      <c r="IRZ837" s="203"/>
      <c r="ISA837" s="203"/>
      <c r="ISB837" s="203"/>
      <c r="ISC837" s="203"/>
      <c r="ISD837" s="203"/>
      <c r="ISE837" s="203"/>
      <c r="ISF837" s="203"/>
      <c r="ISG837" s="203"/>
      <c r="ISH837" s="203"/>
      <c r="ISI837" s="203"/>
      <c r="ISJ837" s="203"/>
      <c r="ISK837" s="203"/>
      <c r="ISL837" s="203"/>
      <c r="ISM837" s="203"/>
      <c r="ISN837" s="203"/>
      <c r="ISO837" s="203"/>
      <c r="ISP837" s="203"/>
      <c r="ISQ837" s="203"/>
      <c r="ISR837" s="203"/>
      <c r="ISS837" s="203"/>
      <c r="IST837" s="203"/>
      <c r="ISU837" s="203"/>
      <c r="ISV837" s="203"/>
      <c r="ISW837" s="203"/>
      <c r="ISX837" s="203"/>
      <c r="ISY837" s="203"/>
      <c r="ISZ837" s="203"/>
      <c r="ITA837" s="203"/>
      <c r="ITB837" s="203"/>
      <c r="ITC837" s="203"/>
      <c r="ITD837" s="203"/>
      <c r="ITE837" s="203"/>
      <c r="ITF837" s="203"/>
      <c r="ITG837" s="203"/>
      <c r="ITH837" s="203"/>
      <c r="ITI837" s="203"/>
      <c r="ITJ837" s="203"/>
      <c r="ITK837" s="203"/>
      <c r="ITL837" s="203"/>
      <c r="ITM837" s="203"/>
      <c r="ITN837" s="203"/>
      <c r="ITO837" s="203"/>
      <c r="ITP837" s="203"/>
      <c r="ITQ837" s="203"/>
      <c r="ITR837" s="203"/>
      <c r="ITS837" s="203"/>
      <c r="ITT837" s="203"/>
      <c r="ITU837" s="203"/>
      <c r="ITV837" s="203"/>
      <c r="ITW837" s="203"/>
      <c r="ITX837" s="203"/>
      <c r="ITY837" s="203"/>
      <c r="ITZ837" s="203"/>
      <c r="IUA837" s="203"/>
      <c r="IUB837" s="203"/>
      <c r="IUC837" s="203"/>
      <c r="IUD837" s="203"/>
      <c r="IUE837" s="203"/>
      <c r="IUF837" s="203"/>
      <c r="IUG837" s="203"/>
      <c r="IUH837" s="203"/>
      <c r="IUI837" s="203"/>
      <c r="IUJ837" s="203"/>
      <c r="IUK837" s="203"/>
      <c r="IUL837" s="203"/>
      <c r="IUM837" s="203"/>
      <c r="IUN837" s="203"/>
      <c r="IUO837" s="203"/>
      <c r="IUP837" s="203"/>
      <c r="IUQ837" s="203"/>
      <c r="IUR837" s="203"/>
      <c r="IUS837" s="203"/>
      <c r="IUT837" s="203"/>
      <c r="IUU837" s="203"/>
      <c r="IUV837" s="203"/>
      <c r="IUW837" s="203"/>
      <c r="IUX837" s="203"/>
      <c r="IUY837" s="203"/>
      <c r="IUZ837" s="203"/>
      <c r="IVA837" s="203"/>
      <c r="IVB837" s="203"/>
      <c r="IVC837" s="203"/>
      <c r="IVD837" s="203"/>
      <c r="IVE837" s="203"/>
      <c r="IVF837" s="203"/>
      <c r="IVG837" s="203"/>
      <c r="IVH837" s="203"/>
      <c r="IVI837" s="203"/>
      <c r="IVJ837" s="203"/>
      <c r="IVK837" s="203"/>
      <c r="IVL837" s="203"/>
      <c r="IVM837" s="203"/>
      <c r="IVN837" s="203"/>
      <c r="IVO837" s="203"/>
      <c r="IVP837" s="203"/>
      <c r="IVQ837" s="203"/>
      <c r="IVR837" s="203"/>
      <c r="IVS837" s="203"/>
      <c r="IVT837" s="203"/>
      <c r="IVU837" s="203"/>
      <c r="IVV837" s="203"/>
      <c r="IVW837" s="203"/>
      <c r="IVX837" s="203"/>
      <c r="IVY837" s="203"/>
      <c r="IVZ837" s="203"/>
      <c r="IWA837" s="203"/>
      <c r="IWB837" s="203"/>
      <c r="IWC837" s="203"/>
      <c r="IWD837" s="203"/>
      <c r="IWE837" s="203"/>
      <c r="IWF837" s="203"/>
      <c r="IWG837" s="203"/>
      <c r="IWH837" s="203"/>
      <c r="IWI837" s="203"/>
      <c r="IWJ837" s="203"/>
      <c r="IWK837" s="203"/>
      <c r="IWL837" s="203"/>
      <c r="IWM837" s="203"/>
      <c r="IWN837" s="203"/>
      <c r="IWO837" s="203"/>
      <c r="IWP837" s="203"/>
      <c r="IWQ837" s="203"/>
      <c r="IWR837" s="203"/>
      <c r="IWS837" s="203"/>
      <c r="IWT837" s="203"/>
      <c r="IWU837" s="203"/>
      <c r="IWV837" s="203"/>
      <c r="IWW837" s="203"/>
      <c r="IWX837" s="203"/>
      <c r="IWY837" s="203"/>
      <c r="IWZ837" s="203"/>
      <c r="IXA837" s="203"/>
      <c r="IXB837" s="203"/>
      <c r="IXC837" s="203"/>
      <c r="IXD837" s="203"/>
      <c r="IXE837" s="203"/>
      <c r="IXF837" s="203"/>
      <c r="IXG837" s="203"/>
      <c r="IXH837" s="203"/>
      <c r="IXI837" s="203"/>
      <c r="IXJ837" s="203"/>
      <c r="IXK837" s="203"/>
      <c r="IXL837" s="203"/>
      <c r="IXM837" s="203"/>
      <c r="IXN837" s="203"/>
      <c r="IXO837" s="203"/>
      <c r="IXP837" s="203"/>
      <c r="IXQ837" s="203"/>
      <c r="IXR837" s="203"/>
      <c r="IXS837" s="203"/>
      <c r="IXT837" s="203"/>
      <c r="IXU837" s="203"/>
      <c r="IXV837" s="203"/>
      <c r="IXW837" s="203"/>
      <c r="IXX837" s="203"/>
      <c r="IXY837" s="203"/>
      <c r="IXZ837" s="203"/>
      <c r="IYA837" s="203"/>
      <c r="IYB837" s="203"/>
      <c r="IYC837" s="203"/>
      <c r="IYD837" s="203"/>
      <c r="IYE837" s="203"/>
      <c r="IYF837" s="203"/>
      <c r="IYG837" s="203"/>
      <c r="IYH837" s="203"/>
      <c r="IYI837" s="203"/>
      <c r="IYJ837" s="203"/>
      <c r="IYK837" s="203"/>
      <c r="IYL837" s="203"/>
      <c r="IYM837" s="203"/>
      <c r="IYN837" s="203"/>
      <c r="IYO837" s="203"/>
      <c r="IYP837" s="203"/>
      <c r="IYQ837" s="203"/>
      <c r="IYR837" s="203"/>
      <c r="IYS837" s="203"/>
      <c r="IYT837" s="203"/>
      <c r="IYU837" s="203"/>
      <c r="IYV837" s="203"/>
      <c r="IYW837" s="203"/>
      <c r="IYX837" s="203"/>
      <c r="IYY837" s="203"/>
      <c r="IYZ837" s="203"/>
      <c r="IZA837" s="203"/>
      <c r="IZB837" s="203"/>
      <c r="IZC837" s="203"/>
      <c r="IZD837" s="203"/>
      <c r="IZE837" s="203"/>
      <c r="IZF837" s="203"/>
      <c r="IZG837" s="203"/>
      <c r="IZH837" s="203"/>
      <c r="IZI837" s="203"/>
      <c r="IZJ837" s="203"/>
      <c r="IZK837" s="203"/>
      <c r="IZL837" s="203"/>
      <c r="IZM837" s="203"/>
      <c r="IZN837" s="203"/>
      <c r="IZO837" s="203"/>
      <c r="IZP837" s="203"/>
      <c r="IZQ837" s="203"/>
      <c r="IZR837" s="203"/>
      <c r="IZS837" s="203"/>
      <c r="IZT837" s="203"/>
      <c r="IZU837" s="203"/>
      <c r="IZV837" s="203"/>
      <c r="IZW837" s="203"/>
      <c r="IZX837" s="203"/>
      <c r="IZY837" s="203"/>
      <c r="IZZ837" s="203"/>
      <c r="JAA837" s="203"/>
      <c r="JAB837" s="203"/>
      <c r="JAC837" s="203"/>
      <c r="JAD837" s="203"/>
      <c r="JAE837" s="203"/>
      <c r="JAF837" s="203"/>
      <c r="JAG837" s="203"/>
      <c r="JAH837" s="203"/>
      <c r="JAI837" s="203"/>
      <c r="JAJ837" s="203"/>
      <c r="JAK837" s="203"/>
      <c r="JAL837" s="203"/>
      <c r="JAM837" s="203"/>
      <c r="JAN837" s="203"/>
      <c r="JAO837" s="203"/>
      <c r="JAP837" s="203"/>
      <c r="JAQ837" s="203"/>
      <c r="JAR837" s="203"/>
      <c r="JAS837" s="203"/>
      <c r="JAT837" s="203"/>
      <c r="JAU837" s="203"/>
      <c r="JAV837" s="203"/>
      <c r="JAW837" s="203"/>
      <c r="JAX837" s="203"/>
      <c r="JAY837" s="203"/>
      <c r="JAZ837" s="203"/>
      <c r="JBA837" s="203"/>
      <c r="JBB837" s="203"/>
      <c r="JBC837" s="203"/>
      <c r="JBD837" s="203"/>
      <c r="JBE837" s="203"/>
      <c r="JBF837" s="203"/>
      <c r="JBG837" s="203"/>
      <c r="JBH837" s="203"/>
      <c r="JBI837" s="203"/>
      <c r="JBJ837" s="203"/>
      <c r="JBK837" s="203"/>
      <c r="JBL837" s="203"/>
      <c r="JBM837" s="203"/>
      <c r="JBN837" s="203"/>
      <c r="JBO837" s="203"/>
      <c r="JBP837" s="203"/>
      <c r="JBQ837" s="203"/>
      <c r="JBR837" s="203"/>
      <c r="JBS837" s="203"/>
      <c r="JBT837" s="203"/>
      <c r="JBU837" s="203"/>
      <c r="JBV837" s="203"/>
      <c r="JBW837" s="203"/>
      <c r="JBX837" s="203"/>
      <c r="JBY837" s="203"/>
      <c r="JBZ837" s="203"/>
      <c r="JCA837" s="203"/>
      <c r="JCB837" s="203"/>
      <c r="JCC837" s="203"/>
      <c r="JCD837" s="203"/>
      <c r="JCE837" s="203"/>
      <c r="JCF837" s="203"/>
      <c r="JCG837" s="203"/>
      <c r="JCH837" s="203"/>
      <c r="JCI837" s="203"/>
      <c r="JCJ837" s="203"/>
      <c r="JCK837" s="203"/>
      <c r="JCL837" s="203"/>
      <c r="JCM837" s="203"/>
      <c r="JCN837" s="203"/>
      <c r="JCO837" s="203"/>
      <c r="JCP837" s="203"/>
      <c r="JCQ837" s="203"/>
      <c r="JCR837" s="203"/>
      <c r="JCS837" s="203"/>
      <c r="JCT837" s="203"/>
      <c r="JCU837" s="203"/>
      <c r="JCV837" s="203"/>
      <c r="JCW837" s="203"/>
      <c r="JCX837" s="203"/>
      <c r="JCY837" s="203"/>
      <c r="JCZ837" s="203"/>
      <c r="JDA837" s="203"/>
      <c r="JDB837" s="203"/>
      <c r="JDC837" s="203"/>
      <c r="JDD837" s="203"/>
      <c r="JDE837" s="203"/>
      <c r="JDF837" s="203"/>
      <c r="JDG837" s="203"/>
      <c r="JDH837" s="203"/>
      <c r="JDI837" s="203"/>
      <c r="JDJ837" s="203"/>
      <c r="JDK837" s="203"/>
      <c r="JDL837" s="203"/>
      <c r="JDM837" s="203"/>
      <c r="JDN837" s="203"/>
      <c r="JDO837" s="203"/>
      <c r="JDP837" s="203"/>
      <c r="JDQ837" s="203"/>
      <c r="JDR837" s="203"/>
      <c r="JDS837" s="203"/>
      <c r="JDT837" s="203"/>
      <c r="JDU837" s="203"/>
      <c r="JDV837" s="203"/>
      <c r="JDW837" s="203"/>
      <c r="JDX837" s="203"/>
      <c r="JDY837" s="203"/>
      <c r="JDZ837" s="203"/>
      <c r="JEA837" s="203"/>
      <c r="JEB837" s="203"/>
      <c r="JEC837" s="203"/>
      <c r="JED837" s="203"/>
      <c r="JEE837" s="203"/>
      <c r="JEF837" s="203"/>
      <c r="JEG837" s="203"/>
      <c r="JEH837" s="203"/>
      <c r="JEI837" s="203"/>
      <c r="JEJ837" s="203"/>
      <c r="JEK837" s="203"/>
      <c r="JEL837" s="203"/>
      <c r="JEM837" s="203"/>
      <c r="JEN837" s="203"/>
      <c r="JEO837" s="203"/>
      <c r="JEP837" s="203"/>
      <c r="JEQ837" s="203"/>
      <c r="JER837" s="203"/>
      <c r="JES837" s="203"/>
      <c r="JET837" s="203"/>
      <c r="JEU837" s="203"/>
      <c r="JEV837" s="203"/>
      <c r="JEW837" s="203"/>
      <c r="JEX837" s="203"/>
      <c r="JEY837" s="203"/>
      <c r="JEZ837" s="203"/>
      <c r="JFA837" s="203"/>
      <c r="JFB837" s="203"/>
      <c r="JFC837" s="203"/>
      <c r="JFD837" s="203"/>
      <c r="JFE837" s="203"/>
      <c r="JFF837" s="203"/>
      <c r="JFG837" s="203"/>
      <c r="JFH837" s="203"/>
      <c r="JFI837" s="203"/>
      <c r="JFJ837" s="203"/>
      <c r="JFK837" s="203"/>
      <c r="JFL837" s="203"/>
      <c r="JFM837" s="203"/>
      <c r="JFN837" s="203"/>
      <c r="JFO837" s="203"/>
      <c r="JFP837" s="203"/>
      <c r="JFQ837" s="203"/>
      <c r="JFR837" s="203"/>
      <c r="JFS837" s="203"/>
      <c r="JFT837" s="203"/>
      <c r="JFU837" s="203"/>
      <c r="JFV837" s="203"/>
      <c r="JFW837" s="203"/>
      <c r="JFX837" s="203"/>
      <c r="JFY837" s="203"/>
      <c r="JFZ837" s="203"/>
      <c r="JGA837" s="203"/>
      <c r="JGB837" s="203"/>
      <c r="JGC837" s="203"/>
      <c r="JGD837" s="203"/>
      <c r="JGE837" s="203"/>
      <c r="JGF837" s="203"/>
      <c r="JGG837" s="203"/>
      <c r="JGH837" s="203"/>
      <c r="JGI837" s="203"/>
      <c r="JGJ837" s="203"/>
      <c r="JGK837" s="203"/>
      <c r="JGL837" s="203"/>
      <c r="JGM837" s="203"/>
      <c r="JGN837" s="203"/>
      <c r="JGO837" s="203"/>
      <c r="JGP837" s="203"/>
      <c r="JGQ837" s="203"/>
      <c r="JGR837" s="203"/>
      <c r="JGS837" s="203"/>
      <c r="JGT837" s="203"/>
      <c r="JGU837" s="203"/>
      <c r="JGV837" s="203"/>
      <c r="JGW837" s="203"/>
      <c r="JGX837" s="203"/>
      <c r="JGY837" s="203"/>
      <c r="JGZ837" s="203"/>
      <c r="JHA837" s="203"/>
      <c r="JHB837" s="203"/>
      <c r="JHC837" s="203"/>
      <c r="JHD837" s="203"/>
      <c r="JHE837" s="203"/>
      <c r="JHF837" s="203"/>
      <c r="JHG837" s="203"/>
      <c r="JHH837" s="203"/>
      <c r="JHI837" s="203"/>
      <c r="JHJ837" s="203"/>
      <c r="JHK837" s="203"/>
      <c r="JHL837" s="203"/>
      <c r="JHM837" s="203"/>
      <c r="JHN837" s="203"/>
      <c r="JHO837" s="203"/>
      <c r="JHP837" s="203"/>
      <c r="JHQ837" s="203"/>
      <c r="JHR837" s="203"/>
      <c r="JHS837" s="203"/>
      <c r="JHT837" s="203"/>
      <c r="JHU837" s="203"/>
      <c r="JHV837" s="203"/>
      <c r="JHW837" s="203"/>
      <c r="JHX837" s="203"/>
      <c r="JHY837" s="203"/>
      <c r="JHZ837" s="203"/>
      <c r="JIA837" s="203"/>
      <c r="JIB837" s="203"/>
      <c r="JIC837" s="203"/>
      <c r="JID837" s="203"/>
      <c r="JIE837" s="203"/>
      <c r="JIF837" s="203"/>
      <c r="JIG837" s="203"/>
      <c r="JIH837" s="203"/>
      <c r="JII837" s="203"/>
      <c r="JIJ837" s="203"/>
      <c r="JIK837" s="203"/>
      <c r="JIL837" s="203"/>
      <c r="JIM837" s="203"/>
      <c r="JIN837" s="203"/>
      <c r="JIO837" s="203"/>
      <c r="JIP837" s="203"/>
      <c r="JIQ837" s="203"/>
      <c r="JIR837" s="203"/>
      <c r="JIS837" s="203"/>
      <c r="JIT837" s="203"/>
      <c r="JIU837" s="203"/>
      <c r="JIV837" s="203"/>
      <c r="JIW837" s="203"/>
      <c r="JIX837" s="203"/>
      <c r="JIY837" s="203"/>
      <c r="JIZ837" s="203"/>
      <c r="JJA837" s="203"/>
      <c r="JJB837" s="203"/>
      <c r="JJC837" s="203"/>
      <c r="JJD837" s="203"/>
      <c r="JJE837" s="203"/>
      <c r="JJF837" s="203"/>
      <c r="JJG837" s="203"/>
      <c r="JJH837" s="203"/>
      <c r="JJI837" s="203"/>
      <c r="JJJ837" s="203"/>
      <c r="JJK837" s="203"/>
      <c r="JJL837" s="203"/>
      <c r="JJM837" s="203"/>
      <c r="JJN837" s="203"/>
      <c r="JJO837" s="203"/>
      <c r="JJP837" s="203"/>
      <c r="JJQ837" s="203"/>
      <c r="JJR837" s="203"/>
      <c r="JJS837" s="203"/>
      <c r="JJT837" s="203"/>
      <c r="JJU837" s="203"/>
      <c r="JJV837" s="203"/>
      <c r="JJW837" s="203"/>
      <c r="JJX837" s="203"/>
      <c r="JJY837" s="203"/>
      <c r="JJZ837" s="203"/>
      <c r="JKA837" s="203"/>
      <c r="JKB837" s="203"/>
      <c r="JKC837" s="203"/>
      <c r="JKD837" s="203"/>
      <c r="JKE837" s="203"/>
      <c r="JKF837" s="203"/>
      <c r="JKG837" s="203"/>
      <c r="JKH837" s="203"/>
      <c r="JKI837" s="203"/>
      <c r="JKJ837" s="203"/>
      <c r="JKK837" s="203"/>
      <c r="JKL837" s="203"/>
      <c r="JKM837" s="203"/>
      <c r="JKN837" s="203"/>
      <c r="JKO837" s="203"/>
      <c r="JKP837" s="203"/>
      <c r="JKQ837" s="203"/>
      <c r="JKR837" s="203"/>
      <c r="JKS837" s="203"/>
      <c r="JKT837" s="203"/>
      <c r="JKU837" s="203"/>
      <c r="JKV837" s="203"/>
      <c r="JKW837" s="203"/>
      <c r="JKX837" s="203"/>
      <c r="JKY837" s="203"/>
      <c r="JKZ837" s="203"/>
      <c r="JLA837" s="203"/>
      <c r="JLB837" s="203"/>
      <c r="JLC837" s="203"/>
      <c r="JLD837" s="203"/>
      <c r="JLE837" s="203"/>
      <c r="JLF837" s="203"/>
      <c r="JLG837" s="203"/>
      <c r="JLH837" s="203"/>
      <c r="JLI837" s="203"/>
      <c r="JLJ837" s="203"/>
      <c r="JLK837" s="203"/>
      <c r="JLL837" s="203"/>
      <c r="JLM837" s="203"/>
      <c r="JLN837" s="203"/>
      <c r="JLO837" s="203"/>
      <c r="JLP837" s="203"/>
      <c r="JLQ837" s="203"/>
      <c r="JLR837" s="203"/>
      <c r="JLS837" s="203"/>
      <c r="JLT837" s="203"/>
      <c r="JLU837" s="203"/>
      <c r="JLV837" s="203"/>
      <c r="JLW837" s="203"/>
      <c r="JLX837" s="203"/>
      <c r="JLY837" s="203"/>
      <c r="JLZ837" s="203"/>
      <c r="JMA837" s="203"/>
      <c r="JMB837" s="203"/>
      <c r="JMC837" s="203"/>
      <c r="JMD837" s="203"/>
      <c r="JME837" s="203"/>
      <c r="JMF837" s="203"/>
      <c r="JMG837" s="203"/>
      <c r="JMH837" s="203"/>
      <c r="JMI837" s="203"/>
      <c r="JMJ837" s="203"/>
      <c r="JMK837" s="203"/>
      <c r="JML837" s="203"/>
      <c r="JMM837" s="203"/>
      <c r="JMN837" s="203"/>
      <c r="JMO837" s="203"/>
      <c r="JMP837" s="203"/>
      <c r="JMQ837" s="203"/>
      <c r="JMR837" s="203"/>
      <c r="JMS837" s="203"/>
      <c r="JMT837" s="203"/>
      <c r="JMU837" s="203"/>
      <c r="JMV837" s="203"/>
      <c r="JMW837" s="203"/>
      <c r="JMX837" s="203"/>
      <c r="JMY837" s="203"/>
      <c r="JMZ837" s="203"/>
      <c r="JNA837" s="203"/>
      <c r="JNB837" s="203"/>
      <c r="JNC837" s="203"/>
      <c r="JND837" s="203"/>
      <c r="JNE837" s="203"/>
      <c r="JNF837" s="203"/>
      <c r="JNG837" s="203"/>
      <c r="JNH837" s="203"/>
      <c r="JNI837" s="203"/>
      <c r="JNJ837" s="203"/>
      <c r="JNK837" s="203"/>
      <c r="JNL837" s="203"/>
      <c r="JNM837" s="203"/>
      <c r="JNN837" s="203"/>
      <c r="JNO837" s="203"/>
      <c r="JNP837" s="203"/>
      <c r="JNQ837" s="203"/>
      <c r="JNR837" s="203"/>
      <c r="JNS837" s="203"/>
      <c r="JNT837" s="203"/>
      <c r="JNU837" s="203"/>
      <c r="JNV837" s="203"/>
      <c r="JNW837" s="203"/>
      <c r="JNX837" s="203"/>
      <c r="JNY837" s="203"/>
      <c r="JNZ837" s="203"/>
      <c r="JOA837" s="203"/>
      <c r="JOB837" s="203"/>
      <c r="JOC837" s="203"/>
      <c r="JOD837" s="203"/>
      <c r="JOE837" s="203"/>
      <c r="JOF837" s="203"/>
      <c r="JOG837" s="203"/>
      <c r="JOH837" s="203"/>
      <c r="JOI837" s="203"/>
      <c r="JOJ837" s="203"/>
      <c r="JOK837" s="203"/>
      <c r="JOL837" s="203"/>
      <c r="JOM837" s="203"/>
      <c r="JON837" s="203"/>
      <c r="JOO837" s="203"/>
      <c r="JOP837" s="203"/>
      <c r="JOQ837" s="203"/>
      <c r="JOR837" s="203"/>
      <c r="JOS837" s="203"/>
      <c r="JOT837" s="203"/>
      <c r="JOU837" s="203"/>
      <c r="JOV837" s="203"/>
      <c r="JOW837" s="203"/>
      <c r="JOX837" s="203"/>
      <c r="JOY837" s="203"/>
      <c r="JOZ837" s="203"/>
      <c r="JPA837" s="203"/>
      <c r="JPB837" s="203"/>
      <c r="JPC837" s="203"/>
      <c r="JPD837" s="203"/>
      <c r="JPE837" s="203"/>
      <c r="JPF837" s="203"/>
      <c r="JPG837" s="203"/>
      <c r="JPH837" s="203"/>
      <c r="JPI837" s="203"/>
      <c r="JPJ837" s="203"/>
      <c r="JPK837" s="203"/>
      <c r="JPL837" s="203"/>
      <c r="JPM837" s="203"/>
      <c r="JPN837" s="203"/>
      <c r="JPO837" s="203"/>
      <c r="JPP837" s="203"/>
      <c r="JPQ837" s="203"/>
      <c r="JPR837" s="203"/>
      <c r="JPS837" s="203"/>
      <c r="JPT837" s="203"/>
      <c r="JPU837" s="203"/>
      <c r="JPV837" s="203"/>
      <c r="JPW837" s="203"/>
      <c r="JPX837" s="203"/>
      <c r="JPY837" s="203"/>
      <c r="JPZ837" s="203"/>
      <c r="JQA837" s="203"/>
      <c r="JQB837" s="203"/>
      <c r="JQC837" s="203"/>
      <c r="JQD837" s="203"/>
      <c r="JQE837" s="203"/>
      <c r="JQF837" s="203"/>
      <c r="JQG837" s="203"/>
      <c r="JQH837" s="203"/>
      <c r="JQI837" s="203"/>
      <c r="JQJ837" s="203"/>
      <c r="JQK837" s="203"/>
      <c r="JQL837" s="203"/>
      <c r="JQM837" s="203"/>
      <c r="JQN837" s="203"/>
      <c r="JQO837" s="203"/>
      <c r="JQP837" s="203"/>
      <c r="JQQ837" s="203"/>
      <c r="JQR837" s="203"/>
      <c r="JQS837" s="203"/>
      <c r="JQT837" s="203"/>
      <c r="JQU837" s="203"/>
      <c r="JQV837" s="203"/>
      <c r="JQW837" s="203"/>
      <c r="JQX837" s="203"/>
      <c r="JQY837" s="203"/>
      <c r="JQZ837" s="203"/>
      <c r="JRA837" s="203"/>
      <c r="JRB837" s="203"/>
      <c r="JRC837" s="203"/>
      <c r="JRD837" s="203"/>
      <c r="JRE837" s="203"/>
      <c r="JRF837" s="203"/>
      <c r="JRG837" s="203"/>
      <c r="JRH837" s="203"/>
      <c r="JRI837" s="203"/>
      <c r="JRJ837" s="203"/>
      <c r="JRK837" s="203"/>
      <c r="JRL837" s="203"/>
      <c r="JRM837" s="203"/>
      <c r="JRN837" s="203"/>
      <c r="JRO837" s="203"/>
      <c r="JRP837" s="203"/>
      <c r="JRQ837" s="203"/>
      <c r="JRR837" s="203"/>
      <c r="JRS837" s="203"/>
      <c r="JRT837" s="203"/>
      <c r="JRU837" s="203"/>
      <c r="JRV837" s="203"/>
      <c r="JRW837" s="203"/>
      <c r="JRX837" s="203"/>
      <c r="JRY837" s="203"/>
      <c r="JRZ837" s="203"/>
      <c r="JSA837" s="203"/>
      <c r="JSB837" s="203"/>
      <c r="JSC837" s="203"/>
      <c r="JSD837" s="203"/>
      <c r="JSE837" s="203"/>
      <c r="JSF837" s="203"/>
      <c r="JSG837" s="203"/>
      <c r="JSH837" s="203"/>
      <c r="JSI837" s="203"/>
      <c r="JSJ837" s="203"/>
      <c r="JSK837" s="203"/>
      <c r="JSL837" s="203"/>
      <c r="JSM837" s="203"/>
      <c r="JSN837" s="203"/>
      <c r="JSO837" s="203"/>
      <c r="JSP837" s="203"/>
      <c r="JSQ837" s="203"/>
      <c r="JSR837" s="203"/>
      <c r="JSS837" s="203"/>
      <c r="JST837" s="203"/>
      <c r="JSU837" s="203"/>
      <c r="JSV837" s="203"/>
      <c r="JSW837" s="203"/>
      <c r="JSX837" s="203"/>
      <c r="JSY837" s="203"/>
      <c r="JSZ837" s="203"/>
      <c r="JTA837" s="203"/>
      <c r="JTB837" s="203"/>
      <c r="JTC837" s="203"/>
      <c r="JTD837" s="203"/>
      <c r="JTE837" s="203"/>
      <c r="JTF837" s="203"/>
      <c r="JTG837" s="203"/>
      <c r="JTH837" s="203"/>
      <c r="JTI837" s="203"/>
      <c r="JTJ837" s="203"/>
      <c r="JTK837" s="203"/>
      <c r="JTL837" s="203"/>
      <c r="JTM837" s="203"/>
      <c r="JTN837" s="203"/>
      <c r="JTO837" s="203"/>
      <c r="JTP837" s="203"/>
      <c r="JTQ837" s="203"/>
      <c r="JTR837" s="203"/>
      <c r="JTS837" s="203"/>
      <c r="JTT837" s="203"/>
      <c r="JTU837" s="203"/>
      <c r="JTV837" s="203"/>
      <c r="JTW837" s="203"/>
      <c r="JTX837" s="203"/>
      <c r="JTY837" s="203"/>
      <c r="JTZ837" s="203"/>
      <c r="JUA837" s="203"/>
      <c r="JUB837" s="203"/>
      <c r="JUC837" s="203"/>
      <c r="JUD837" s="203"/>
      <c r="JUE837" s="203"/>
      <c r="JUF837" s="203"/>
      <c r="JUG837" s="203"/>
      <c r="JUH837" s="203"/>
      <c r="JUI837" s="203"/>
      <c r="JUJ837" s="203"/>
      <c r="JUK837" s="203"/>
      <c r="JUL837" s="203"/>
      <c r="JUM837" s="203"/>
      <c r="JUN837" s="203"/>
      <c r="JUO837" s="203"/>
      <c r="JUP837" s="203"/>
      <c r="JUQ837" s="203"/>
      <c r="JUR837" s="203"/>
      <c r="JUS837" s="203"/>
      <c r="JUT837" s="203"/>
      <c r="JUU837" s="203"/>
      <c r="JUV837" s="203"/>
      <c r="JUW837" s="203"/>
      <c r="JUX837" s="203"/>
      <c r="JUY837" s="203"/>
      <c r="JUZ837" s="203"/>
      <c r="JVA837" s="203"/>
      <c r="JVB837" s="203"/>
      <c r="JVC837" s="203"/>
      <c r="JVD837" s="203"/>
      <c r="JVE837" s="203"/>
      <c r="JVF837" s="203"/>
      <c r="JVG837" s="203"/>
      <c r="JVH837" s="203"/>
      <c r="JVI837" s="203"/>
      <c r="JVJ837" s="203"/>
      <c r="JVK837" s="203"/>
      <c r="JVL837" s="203"/>
      <c r="JVM837" s="203"/>
      <c r="JVN837" s="203"/>
      <c r="JVO837" s="203"/>
      <c r="JVP837" s="203"/>
      <c r="JVQ837" s="203"/>
      <c r="JVR837" s="203"/>
      <c r="JVS837" s="203"/>
      <c r="JVT837" s="203"/>
      <c r="JVU837" s="203"/>
      <c r="JVV837" s="203"/>
      <c r="JVW837" s="203"/>
      <c r="JVX837" s="203"/>
      <c r="JVY837" s="203"/>
      <c r="JVZ837" s="203"/>
      <c r="JWA837" s="203"/>
      <c r="JWB837" s="203"/>
      <c r="JWC837" s="203"/>
      <c r="JWD837" s="203"/>
      <c r="JWE837" s="203"/>
      <c r="JWF837" s="203"/>
      <c r="JWG837" s="203"/>
      <c r="JWH837" s="203"/>
      <c r="JWI837" s="203"/>
      <c r="JWJ837" s="203"/>
      <c r="JWK837" s="203"/>
      <c r="JWL837" s="203"/>
      <c r="JWM837" s="203"/>
      <c r="JWN837" s="203"/>
      <c r="JWO837" s="203"/>
      <c r="JWP837" s="203"/>
      <c r="JWQ837" s="203"/>
      <c r="JWR837" s="203"/>
      <c r="JWS837" s="203"/>
      <c r="JWT837" s="203"/>
      <c r="JWU837" s="203"/>
      <c r="JWV837" s="203"/>
      <c r="JWW837" s="203"/>
      <c r="JWX837" s="203"/>
      <c r="JWY837" s="203"/>
      <c r="JWZ837" s="203"/>
      <c r="JXA837" s="203"/>
      <c r="JXB837" s="203"/>
      <c r="JXC837" s="203"/>
      <c r="JXD837" s="203"/>
      <c r="JXE837" s="203"/>
      <c r="JXF837" s="203"/>
      <c r="JXG837" s="203"/>
      <c r="JXH837" s="203"/>
      <c r="JXI837" s="203"/>
      <c r="JXJ837" s="203"/>
      <c r="JXK837" s="203"/>
      <c r="JXL837" s="203"/>
      <c r="JXM837" s="203"/>
      <c r="JXN837" s="203"/>
      <c r="JXO837" s="203"/>
      <c r="JXP837" s="203"/>
      <c r="JXQ837" s="203"/>
      <c r="JXR837" s="203"/>
      <c r="JXS837" s="203"/>
      <c r="JXT837" s="203"/>
      <c r="JXU837" s="203"/>
      <c r="JXV837" s="203"/>
      <c r="JXW837" s="203"/>
      <c r="JXX837" s="203"/>
      <c r="JXY837" s="203"/>
      <c r="JXZ837" s="203"/>
      <c r="JYA837" s="203"/>
      <c r="JYB837" s="203"/>
      <c r="JYC837" s="203"/>
      <c r="JYD837" s="203"/>
      <c r="JYE837" s="203"/>
      <c r="JYF837" s="203"/>
      <c r="JYG837" s="203"/>
      <c r="JYH837" s="203"/>
      <c r="JYI837" s="203"/>
      <c r="JYJ837" s="203"/>
      <c r="JYK837" s="203"/>
      <c r="JYL837" s="203"/>
      <c r="JYM837" s="203"/>
      <c r="JYN837" s="203"/>
      <c r="JYO837" s="203"/>
      <c r="JYP837" s="203"/>
      <c r="JYQ837" s="203"/>
      <c r="JYR837" s="203"/>
      <c r="JYS837" s="203"/>
      <c r="JYT837" s="203"/>
      <c r="JYU837" s="203"/>
      <c r="JYV837" s="203"/>
      <c r="JYW837" s="203"/>
      <c r="JYX837" s="203"/>
      <c r="JYY837" s="203"/>
      <c r="JYZ837" s="203"/>
      <c r="JZA837" s="203"/>
      <c r="JZB837" s="203"/>
      <c r="JZC837" s="203"/>
      <c r="JZD837" s="203"/>
      <c r="JZE837" s="203"/>
      <c r="JZF837" s="203"/>
      <c r="JZG837" s="203"/>
      <c r="JZH837" s="203"/>
      <c r="JZI837" s="203"/>
      <c r="JZJ837" s="203"/>
      <c r="JZK837" s="203"/>
      <c r="JZL837" s="203"/>
      <c r="JZM837" s="203"/>
      <c r="JZN837" s="203"/>
      <c r="JZO837" s="203"/>
      <c r="JZP837" s="203"/>
      <c r="JZQ837" s="203"/>
      <c r="JZR837" s="203"/>
      <c r="JZS837" s="203"/>
      <c r="JZT837" s="203"/>
      <c r="JZU837" s="203"/>
      <c r="JZV837" s="203"/>
      <c r="JZW837" s="203"/>
      <c r="JZX837" s="203"/>
      <c r="JZY837" s="203"/>
      <c r="JZZ837" s="203"/>
      <c r="KAA837" s="203"/>
      <c r="KAB837" s="203"/>
      <c r="KAC837" s="203"/>
      <c r="KAD837" s="203"/>
      <c r="KAE837" s="203"/>
      <c r="KAF837" s="203"/>
      <c r="KAG837" s="203"/>
      <c r="KAH837" s="203"/>
      <c r="KAI837" s="203"/>
      <c r="KAJ837" s="203"/>
      <c r="KAK837" s="203"/>
      <c r="KAL837" s="203"/>
      <c r="KAM837" s="203"/>
      <c r="KAN837" s="203"/>
      <c r="KAO837" s="203"/>
      <c r="KAP837" s="203"/>
      <c r="KAQ837" s="203"/>
      <c r="KAR837" s="203"/>
      <c r="KAS837" s="203"/>
      <c r="KAT837" s="203"/>
      <c r="KAU837" s="203"/>
      <c r="KAV837" s="203"/>
      <c r="KAW837" s="203"/>
      <c r="KAX837" s="203"/>
      <c r="KAY837" s="203"/>
      <c r="KAZ837" s="203"/>
      <c r="KBA837" s="203"/>
      <c r="KBB837" s="203"/>
      <c r="KBC837" s="203"/>
      <c r="KBD837" s="203"/>
      <c r="KBE837" s="203"/>
      <c r="KBF837" s="203"/>
      <c r="KBG837" s="203"/>
      <c r="KBH837" s="203"/>
      <c r="KBI837" s="203"/>
      <c r="KBJ837" s="203"/>
      <c r="KBK837" s="203"/>
      <c r="KBL837" s="203"/>
      <c r="KBM837" s="203"/>
      <c r="KBN837" s="203"/>
      <c r="KBO837" s="203"/>
      <c r="KBP837" s="203"/>
      <c r="KBQ837" s="203"/>
      <c r="KBR837" s="203"/>
      <c r="KBS837" s="203"/>
      <c r="KBT837" s="203"/>
      <c r="KBU837" s="203"/>
      <c r="KBV837" s="203"/>
      <c r="KBW837" s="203"/>
      <c r="KBX837" s="203"/>
      <c r="KBY837" s="203"/>
      <c r="KBZ837" s="203"/>
      <c r="KCA837" s="203"/>
      <c r="KCB837" s="203"/>
      <c r="KCC837" s="203"/>
      <c r="KCD837" s="203"/>
      <c r="KCE837" s="203"/>
      <c r="KCF837" s="203"/>
      <c r="KCG837" s="203"/>
      <c r="KCH837" s="203"/>
      <c r="KCI837" s="203"/>
      <c r="KCJ837" s="203"/>
      <c r="KCK837" s="203"/>
      <c r="KCL837" s="203"/>
      <c r="KCM837" s="203"/>
      <c r="KCN837" s="203"/>
      <c r="KCO837" s="203"/>
      <c r="KCP837" s="203"/>
      <c r="KCQ837" s="203"/>
      <c r="KCR837" s="203"/>
      <c r="KCS837" s="203"/>
      <c r="KCT837" s="203"/>
      <c r="KCU837" s="203"/>
      <c r="KCV837" s="203"/>
      <c r="KCW837" s="203"/>
      <c r="KCX837" s="203"/>
      <c r="KCY837" s="203"/>
      <c r="KCZ837" s="203"/>
      <c r="KDA837" s="203"/>
      <c r="KDB837" s="203"/>
      <c r="KDC837" s="203"/>
      <c r="KDD837" s="203"/>
      <c r="KDE837" s="203"/>
      <c r="KDF837" s="203"/>
      <c r="KDG837" s="203"/>
      <c r="KDH837" s="203"/>
      <c r="KDI837" s="203"/>
      <c r="KDJ837" s="203"/>
      <c r="KDK837" s="203"/>
      <c r="KDL837" s="203"/>
      <c r="KDM837" s="203"/>
      <c r="KDN837" s="203"/>
      <c r="KDO837" s="203"/>
      <c r="KDP837" s="203"/>
      <c r="KDQ837" s="203"/>
      <c r="KDR837" s="203"/>
      <c r="KDS837" s="203"/>
      <c r="KDT837" s="203"/>
      <c r="KDU837" s="203"/>
      <c r="KDV837" s="203"/>
      <c r="KDW837" s="203"/>
      <c r="KDX837" s="203"/>
      <c r="KDY837" s="203"/>
      <c r="KDZ837" s="203"/>
      <c r="KEA837" s="203"/>
      <c r="KEB837" s="203"/>
      <c r="KEC837" s="203"/>
      <c r="KED837" s="203"/>
      <c r="KEE837" s="203"/>
      <c r="KEF837" s="203"/>
      <c r="KEG837" s="203"/>
      <c r="KEH837" s="203"/>
      <c r="KEI837" s="203"/>
      <c r="KEJ837" s="203"/>
      <c r="KEK837" s="203"/>
      <c r="KEL837" s="203"/>
      <c r="KEM837" s="203"/>
      <c r="KEN837" s="203"/>
      <c r="KEO837" s="203"/>
      <c r="KEP837" s="203"/>
      <c r="KEQ837" s="203"/>
      <c r="KER837" s="203"/>
      <c r="KES837" s="203"/>
      <c r="KET837" s="203"/>
      <c r="KEU837" s="203"/>
      <c r="KEV837" s="203"/>
      <c r="KEW837" s="203"/>
      <c r="KEX837" s="203"/>
      <c r="KEY837" s="203"/>
      <c r="KEZ837" s="203"/>
      <c r="KFA837" s="203"/>
      <c r="KFB837" s="203"/>
      <c r="KFC837" s="203"/>
      <c r="KFD837" s="203"/>
      <c r="KFE837" s="203"/>
      <c r="KFF837" s="203"/>
      <c r="KFG837" s="203"/>
      <c r="KFH837" s="203"/>
      <c r="KFI837" s="203"/>
      <c r="KFJ837" s="203"/>
      <c r="KFK837" s="203"/>
      <c r="KFL837" s="203"/>
      <c r="KFM837" s="203"/>
      <c r="KFN837" s="203"/>
      <c r="KFO837" s="203"/>
      <c r="KFP837" s="203"/>
      <c r="KFQ837" s="203"/>
      <c r="KFR837" s="203"/>
      <c r="KFS837" s="203"/>
      <c r="KFT837" s="203"/>
      <c r="KFU837" s="203"/>
      <c r="KFV837" s="203"/>
      <c r="KFW837" s="203"/>
      <c r="KFX837" s="203"/>
      <c r="KFY837" s="203"/>
      <c r="KFZ837" s="203"/>
      <c r="KGA837" s="203"/>
      <c r="KGB837" s="203"/>
      <c r="KGC837" s="203"/>
      <c r="KGD837" s="203"/>
      <c r="KGE837" s="203"/>
      <c r="KGF837" s="203"/>
      <c r="KGG837" s="203"/>
      <c r="KGH837" s="203"/>
      <c r="KGI837" s="203"/>
      <c r="KGJ837" s="203"/>
      <c r="KGK837" s="203"/>
      <c r="KGL837" s="203"/>
      <c r="KGM837" s="203"/>
      <c r="KGN837" s="203"/>
      <c r="KGO837" s="203"/>
      <c r="KGP837" s="203"/>
      <c r="KGQ837" s="203"/>
      <c r="KGR837" s="203"/>
      <c r="KGS837" s="203"/>
      <c r="KGT837" s="203"/>
      <c r="KGU837" s="203"/>
      <c r="KGV837" s="203"/>
      <c r="KGW837" s="203"/>
      <c r="KGX837" s="203"/>
      <c r="KGY837" s="203"/>
      <c r="KGZ837" s="203"/>
      <c r="KHA837" s="203"/>
      <c r="KHB837" s="203"/>
      <c r="KHC837" s="203"/>
      <c r="KHD837" s="203"/>
      <c r="KHE837" s="203"/>
      <c r="KHF837" s="203"/>
      <c r="KHG837" s="203"/>
      <c r="KHH837" s="203"/>
      <c r="KHI837" s="203"/>
      <c r="KHJ837" s="203"/>
      <c r="KHK837" s="203"/>
      <c r="KHL837" s="203"/>
      <c r="KHM837" s="203"/>
      <c r="KHN837" s="203"/>
      <c r="KHO837" s="203"/>
      <c r="KHP837" s="203"/>
      <c r="KHQ837" s="203"/>
      <c r="KHR837" s="203"/>
      <c r="KHS837" s="203"/>
      <c r="KHT837" s="203"/>
      <c r="KHU837" s="203"/>
      <c r="KHV837" s="203"/>
      <c r="KHW837" s="203"/>
      <c r="KHX837" s="203"/>
      <c r="KHY837" s="203"/>
      <c r="KHZ837" s="203"/>
      <c r="KIA837" s="203"/>
      <c r="KIB837" s="203"/>
      <c r="KIC837" s="203"/>
      <c r="KID837" s="203"/>
      <c r="KIE837" s="203"/>
      <c r="KIF837" s="203"/>
      <c r="KIG837" s="203"/>
      <c r="KIH837" s="203"/>
      <c r="KII837" s="203"/>
      <c r="KIJ837" s="203"/>
      <c r="KIK837" s="203"/>
      <c r="KIL837" s="203"/>
      <c r="KIM837" s="203"/>
      <c r="KIN837" s="203"/>
      <c r="KIO837" s="203"/>
      <c r="KIP837" s="203"/>
      <c r="KIQ837" s="203"/>
      <c r="KIR837" s="203"/>
      <c r="KIS837" s="203"/>
      <c r="KIT837" s="203"/>
      <c r="KIU837" s="203"/>
      <c r="KIV837" s="203"/>
      <c r="KIW837" s="203"/>
      <c r="KIX837" s="203"/>
      <c r="KIY837" s="203"/>
      <c r="KIZ837" s="203"/>
      <c r="KJA837" s="203"/>
      <c r="KJB837" s="203"/>
      <c r="KJC837" s="203"/>
      <c r="KJD837" s="203"/>
      <c r="KJE837" s="203"/>
      <c r="KJF837" s="203"/>
      <c r="KJG837" s="203"/>
      <c r="KJH837" s="203"/>
      <c r="KJI837" s="203"/>
      <c r="KJJ837" s="203"/>
      <c r="KJK837" s="203"/>
      <c r="KJL837" s="203"/>
      <c r="KJM837" s="203"/>
      <c r="KJN837" s="203"/>
      <c r="KJO837" s="203"/>
      <c r="KJP837" s="203"/>
      <c r="KJQ837" s="203"/>
      <c r="KJR837" s="203"/>
      <c r="KJS837" s="203"/>
      <c r="KJT837" s="203"/>
      <c r="KJU837" s="203"/>
      <c r="KJV837" s="203"/>
      <c r="KJW837" s="203"/>
      <c r="KJX837" s="203"/>
      <c r="KJY837" s="203"/>
      <c r="KJZ837" s="203"/>
      <c r="KKA837" s="203"/>
      <c r="KKB837" s="203"/>
      <c r="KKC837" s="203"/>
      <c r="KKD837" s="203"/>
      <c r="KKE837" s="203"/>
      <c r="KKF837" s="203"/>
      <c r="KKG837" s="203"/>
      <c r="KKH837" s="203"/>
      <c r="KKI837" s="203"/>
      <c r="KKJ837" s="203"/>
      <c r="KKK837" s="203"/>
      <c r="KKL837" s="203"/>
      <c r="KKM837" s="203"/>
      <c r="KKN837" s="203"/>
      <c r="KKO837" s="203"/>
      <c r="KKP837" s="203"/>
      <c r="KKQ837" s="203"/>
      <c r="KKR837" s="203"/>
      <c r="KKS837" s="203"/>
      <c r="KKT837" s="203"/>
      <c r="KKU837" s="203"/>
      <c r="KKV837" s="203"/>
      <c r="KKW837" s="203"/>
      <c r="KKX837" s="203"/>
      <c r="KKY837" s="203"/>
      <c r="KKZ837" s="203"/>
      <c r="KLA837" s="203"/>
      <c r="KLB837" s="203"/>
      <c r="KLC837" s="203"/>
      <c r="KLD837" s="203"/>
      <c r="KLE837" s="203"/>
      <c r="KLF837" s="203"/>
      <c r="KLG837" s="203"/>
      <c r="KLH837" s="203"/>
      <c r="KLI837" s="203"/>
      <c r="KLJ837" s="203"/>
      <c r="KLK837" s="203"/>
      <c r="KLL837" s="203"/>
      <c r="KLM837" s="203"/>
      <c r="KLN837" s="203"/>
      <c r="KLO837" s="203"/>
      <c r="KLP837" s="203"/>
      <c r="KLQ837" s="203"/>
      <c r="KLR837" s="203"/>
      <c r="KLS837" s="203"/>
      <c r="KLT837" s="203"/>
      <c r="KLU837" s="203"/>
      <c r="KLV837" s="203"/>
      <c r="KLW837" s="203"/>
      <c r="KLX837" s="203"/>
      <c r="KLY837" s="203"/>
      <c r="KLZ837" s="203"/>
      <c r="KMA837" s="203"/>
      <c r="KMB837" s="203"/>
      <c r="KMC837" s="203"/>
      <c r="KMD837" s="203"/>
      <c r="KME837" s="203"/>
      <c r="KMF837" s="203"/>
      <c r="KMG837" s="203"/>
      <c r="KMH837" s="203"/>
      <c r="KMI837" s="203"/>
      <c r="KMJ837" s="203"/>
      <c r="KMK837" s="203"/>
      <c r="KML837" s="203"/>
      <c r="KMM837" s="203"/>
      <c r="KMN837" s="203"/>
      <c r="KMO837" s="203"/>
      <c r="KMP837" s="203"/>
      <c r="KMQ837" s="203"/>
      <c r="KMR837" s="203"/>
      <c r="KMS837" s="203"/>
      <c r="KMT837" s="203"/>
      <c r="KMU837" s="203"/>
      <c r="KMV837" s="203"/>
      <c r="KMW837" s="203"/>
      <c r="KMX837" s="203"/>
      <c r="KMY837" s="203"/>
      <c r="KMZ837" s="203"/>
      <c r="KNA837" s="203"/>
      <c r="KNB837" s="203"/>
      <c r="KNC837" s="203"/>
      <c r="KND837" s="203"/>
      <c r="KNE837" s="203"/>
      <c r="KNF837" s="203"/>
      <c r="KNG837" s="203"/>
      <c r="KNH837" s="203"/>
      <c r="KNI837" s="203"/>
      <c r="KNJ837" s="203"/>
      <c r="KNK837" s="203"/>
      <c r="KNL837" s="203"/>
      <c r="KNM837" s="203"/>
      <c r="KNN837" s="203"/>
      <c r="KNO837" s="203"/>
      <c r="KNP837" s="203"/>
      <c r="KNQ837" s="203"/>
      <c r="KNR837" s="203"/>
      <c r="KNS837" s="203"/>
      <c r="KNT837" s="203"/>
      <c r="KNU837" s="203"/>
      <c r="KNV837" s="203"/>
      <c r="KNW837" s="203"/>
      <c r="KNX837" s="203"/>
      <c r="KNY837" s="203"/>
      <c r="KNZ837" s="203"/>
      <c r="KOA837" s="203"/>
      <c r="KOB837" s="203"/>
      <c r="KOC837" s="203"/>
      <c r="KOD837" s="203"/>
      <c r="KOE837" s="203"/>
      <c r="KOF837" s="203"/>
      <c r="KOG837" s="203"/>
      <c r="KOH837" s="203"/>
      <c r="KOI837" s="203"/>
      <c r="KOJ837" s="203"/>
      <c r="KOK837" s="203"/>
      <c r="KOL837" s="203"/>
      <c r="KOM837" s="203"/>
      <c r="KON837" s="203"/>
      <c r="KOO837" s="203"/>
      <c r="KOP837" s="203"/>
      <c r="KOQ837" s="203"/>
      <c r="KOR837" s="203"/>
      <c r="KOS837" s="203"/>
      <c r="KOT837" s="203"/>
      <c r="KOU837" s="203"/>
      <c r="KOV837" s="203"/>
      <c r="KOW837" s="203"/>
      <c r="KOX837" s="203"/>
      <c r="KOY837" s="203"/>
      <c r="KOZ837" s="203"/>
      <c r="KPA837" s="203"/>
      <c r="KPB837" s="203"/>
      <c r="KPC837" s="203"/>
      <c r="KPD837" s="203"/>
      <c r="KPE837" s="203"/>
      <c r="KPF837" s="203"/>
      <c r="KPG837" s="203"/>
      <c r="KPH837" s="203"/>
      <c r="KPI837" s="203"/>
      <c r="KPJ837" s="203"/>
      <c r="KPK837" s="203"/>
      <c r="KPL837" s="203"/>
      <c r="KPM837" s="203"/>
      <c r="KPN837" s="203"/>
      <c r="KPO837" s="203"/>
      <c r="KPP837" s="203"/>
      <c r="KPQ837" s="203"/>
      <c r="KPR837" s="203"/>
      <c r="KPS837" s="203"/>
      <c r="KPT837" s="203"/>
      <c r="KPU837" s="203"/>
      <c r="KPV837" s="203"/>
      <c r="KPW837" s="203"/>
      <c r="KPX837" s="203"/>
      <c r="KPY837" s="203"/>
      <c r="KPZ837" s="203"/>
      <c r="KQA837" s="203"/>
      <c r="KQB837" s="203"/>
      <c r="KQC837" s="203"/>
      <c r="KQD837" s="203"/>
      <c r="KQE837" s="203"/>
      <c r="KQF837" s="203"/>
      <c r="KQG837" s="203"/>
      <c r="KQH837" s="203"/>
      <c r="KQI837" s="203"/>
      <c r="KQJ837" s="203"/>
      <c r="KQK837" s="203"/>
      <c r="KQL837" s="203"/>
      <c r="KQM837" s="203"/>
      <c r="KQN837" s="203"/>
      <c r="KQO837" s="203"/>
      <c r="KQP837" s="203"/>
      <c r="KQQ837" s="203"/>
      <c r="KQR837" s="203"/>
      <c r="KQS837" s="203"/>
      <c r="KQT837" s="203"/>
      <c r="KQU837" s="203"/>
      <c r="KQV837" s="203"/>
      <c r="KQW837" s="203"/>
      <c r="KQX837" s="203"/>
      <c r="KQY837" s="203"/>
      <c r="KQZ837" s="203"/>
      <c r="KRA837" s="203"/>
      <c r="KRB837" s="203"/>
      <c r="KRC837" s="203"/>
      <c r="KRD837" s="203"/>
      <c r="KRE837" s="203"/>
      <c r="KRF837" s="203"/>
      <c r="KRG837" s="203"/>
      <c r="KRH837" s="203"/>
      <c r="KRI837" s="203"/>
      <c r="KRJ837" s="203"/>
      <c r="KRK837" s="203"/>
      <c r="KRL837" s="203"/>
      <c r="KRM837" s="203"/>
      <c r="KRN837" s="203"/>
      <c r="KRO837" s="203"/>
      <c r="KRP837" s="203"/>
      <c r="KRQ837" s="203"/>
      <c r="KRR837" s="203"/>
      <c r="KRS837" s="203"/>
      <c r="KRT837" s="203"/>
      <c r="KRU837" s="203"/>
      <c r="KRV837" s="203"/>
      <c r="KRW837" s="203"/>
      <c r="KRX837" s="203"/>
      <c r="KRY837" s="203"/>
      <c r="KRZ837" s="203"/>
      <c r="KSA837" s="203"/>
      <c r="KSB837" s="203"/>
      <c r="KSC837" s="203"/>
      <c r="KSD837" s="203"/>
      <c r="KSE837" s="203"/>
      <c r="KSF837" s="203"/>
      <c r="KSG837" s="203"/>
      <c r="KSH837" s="203"/>
      <c r="KSI837" s="203"/>
      <c r="KSJ837" s="203"/>
      <c r="KSK837" s="203"/>
      <c r="KSL837" s="203"/>
      <c r="KSM837" s="203"/>
      <c r="KSN837" s="203"/>
      <c r="KSO837" s="203"/>
      <c r="KSP837" s="203"/>
      <c r="KSQ837" s="203"/>
      <c r="KSR837" s="203"/>
      <c r="KSS837" s="203"/>
      <c r="KST837" s="203"/>
      <c r="KSU837" s="203"/>
      <c r="KSV837" s="203"/>
      <c r="KSW837" s="203"/>
      <c r="KSX837" s="203"/>
      <c r="KSY837" s="203"/>
      <c r="KSZ837" s="203"/>
      <c r="KTA837" s="203"/>
      <c r="KTB837" s="203"/>
      <c r="KTC837" s="203"/>
      <c r="KTD837" s="203"/>
      <c r="KTE837" s="203"/>
      <c r="KTF837" s="203"/>
      <c r="KTG837" s="203"/>
      <c r="KTH837" s="203"/>
      <c r="KTI837" s="203"/>
      <c r="KTJ837" s="203"/>
      <c r="KTK837" s="203"/>
      <c r="KTL837" s="203"/>
      <c r="KTM837" s="203"/>
      <c r="KTN837" s="203"/>
      <c r="KTO837" s="203"/>
      <c r="KTP837" s="203"/>
      <c r="KTQ837" s="203"/>
      <c r="KTR837" s="203"/>
      <c r="KTS837" s="203"/>
      <c r="KTT837" s="203"/>
      <c r="KTU837" s="203"/>
      <c r="KTV837" s="203"/>
      <c r="KTW837" s="203"/>
      <c r="KTX837" s="203"/>
      <c r="KTY837" s="203"/>
      <c r="KTZ837" s="203"/>
      <c r="KUA837" s="203"/>
      <c r="KUB837" s="203"/>
      <c r="KUC837" s="203"/>
      <c r="KUD837" s="203"/>
      <c r="KUE837" s="203"/>
      <c r="KUF837" s="203"/>
      <c r="KUG837" s="203"/>
      <c r="KUH837" s="203"/>
      <c r="KUI837" s="203"/>
      <c r="KUJ837" s="203"/>
      <c r="KUK837" s="203"/>
      <c r="KUL837" s="203"/>
      <c r="KUM837" s="203"/>
      <c r="KUN837" s="203"/>
      <c r="KUO837" s="203"/>
      <c r="KUP837" s="203"/>
      <c r="KUQ837" s="203"/>
      <c r="KUR837" s="203"/>
      <c r="KUS837" s="203"/>
      <c r="KUT837" s="203"/>
      <c r="KUU837" s="203"/>
      <c r="KUV837" s="203"/>
      <c r="KUW837" s="203"/>
      <c r="KUX837" s="203"/>
      <c r="KUY837" s="203"/>
      <c r="KUZ837" s="203"/>
      <c r="KVA837" s="203"/>
      <c r="KVB837" s="203"/>
      <c r="KVC837" s="203"/>
      <c r="KVD837" s="203"/>
      <c r="KVE837" s="203"/>
      <c r="KVF837" s="203"/>
      <c r="KVG837" s="203"/>
      <c r="KVH837" s="203"/>
      <c r="KVI837" s="203"/>
      <c r="KVJ837" s="203"/>
      <c r="KVK837" s="203"/>
      <c r="KVL837" s="203"/>
      <c r="KVM837" s="203"/>
      <c r="KVN837" s="203"/>
      <c r="KVO837" s="203"/>
      <c r="KVP837" s="203"/>
      <c r="KVQ837" s="203"/>
      <c r="KVR837" s="203"/>
      <c r="KVS837" s="203"/>
      <c r="KVT837" s="203"/>
      <c r="KVU837" s="203"/>
      <c r="KVV837" s="203"/>
      <c r="KVW837" s="203"/>
      <c r="KVX837" s="203"/>
      <c r="KVY837" s="203"/>
      <c r="KVZ837" s="203"/>
      <c r="KWA837" s="203"/>
      <c r="KWB837" s="203"/>
      <c r="KWC837" s="203"/>
      <c r="KWD837" s="203"/>
      <c r="KWE837" s="203"/>
      <c r="KWF837" s="203"/>
      <c r="KWG837" s="203"/>
      <c r="KWH837" s="203"/>
      <c r="KWI837" s="203"/>
      <c r="KWJ837" s="203"/>
      <c r="KWK837" s="203"/>
      <c r="KWL837" s="203"/>
      <c r="KWM837" s="203"/>
      <c r="KWN837" s="203"/>
      <c r="KWO837" s="203"/>
      <c r="KWP837" s="203"/>
      <c r="KWQ837" s="203"/>
      <c r="KWR837" s="203"/>
      <c r="KWS837" s="203"/>
      <c r="KWT837" s="203"/>
      <c r="KWU837" s="203"/>
      <c r="KWV837" s="203"/>
      <c r="KWW837" s="203"/>
      <c r="KWX837" s="203"/>
      <c r="KWY837" s="203"/>
      <c r="KWZ837" s="203"/>
      <c r="KXA837" s="203"/>
      <c r="KXB837" s="203"/>
      <c r="KXC837" s="203"/>
      <c r="KXD837" s="203"/>
      <c r="KXE837" s="203"/>
      <c r="KXF837" s="203"/>
      <c r="KXG837" s="203"/>
      <c r="KXH837" s="203"/>
      <c r="KXI837" s="203"/>
      <c r="KXJ837" s="203"/>
      <c r="KXK837" s="203"/>
      <c r="KXL837" s="203"/>
      <c r="KXM837" s="203"/>
      <c r="KXN837" s="203"/>
      <c r="KXO837" s="203"/>
      <c r="KXP837" s="203"/>
      <c r="KXQ837" s="203"/>
      <c r="KXR837" s="203"/>
      <c r="KXS837" s="203"/>
      <c r="KXT837" s="203"/>
      <c r="KXU837" s="203"/>
      <c r="KXV837" s="203"/>
      <c r="KXW837" s="203"/>
      <c r="KXX837" s="203"/>
      <c r="KXY837" s="203"/>
      <c r="KXZ837" s="203"/>
      <c r="KYA837" s="203"/>
      <c r="KYB837" s="203"/>
      <c r="KYC837" s="203"/>
      <c r="KYD837" s="203"/>
      <c r="KYE837" s="203"/>
      <c r="KYF837" s="203"/>
      <c r="KYG837" s="203"/>
      <c r="KYH837" s="203"/>
      <c r="KYI837" s="203"/>
      <c r="KYJ837" s="203"/>
      <c r="KYK837" s="203"/>
      <c r="KYL837" s="203"/>
      <c r="KYM837" s="203"/>
      <c r="KYN837" s="203"/>
      <c r="KYO837" s="203"/>
      <c r="KYP837" s="203"/>
      <c r="KYQ837" s="203"/>
      <c r="KYR837" s="203"/>
      <c r="KYS837" s="203"/>
      <c r="KYT837" s="203"/>
      <c r="KYU837" s="203"/>
      <c r="KYV837" s="203"/>
      <c r="KYW837" s="203"/>
      <c r="KYX837" s="203"/>
      <c r="KYY837" s="203"/>
      <c r="KYZ837" s="203"/>
      <c r="KZA837" s="203"/>
      <c r="KZB837" s="203"/>
      <c r="KZC837" s="203"/>
      <c r="KZD837" s="203"/>
      <c r="KZE837" s="203"/>
      <c r="KZF837" s="203"/>
      <c r="KZG837" s="203"/>
      <c r="KZH837" s="203"/>
      <c r="KZI837" s="203"/>
      <c r="KZJ837" s="203"/>
      <c r="KZK837" s="203"/>
      <c r="KZL837" s="203"/>
      <c r="KZM837" s="203"/>
      <c r="KZN837" s="203"/>
      <c r="KZO837" s="203"/>
      <c r="KZP837" s="203"/>
      <c r="KZQ837" s="203"/>
      <c r="KZR837" s="203"/>
      <c r="KZS837" s="203"/>
      <c r="KZT837" s="203"/>
      <c r="KZU837" s="203"/>
      <c r="KZV837" s="203"/>
      <c r="KZW837" s="203"/>
      <c r="KZX837" s="203"/>
      <c r="KZY837" s="203"/>
      <c r="KZZ837" s="203"/>
      <c r="LAA837" s="203"/>
      <c r="LAB837" s="203"/>
      <c r="LAC837" s="203"/>
      <c r="LAD837" s="203"/>
      <c r="LAE837" s="203"/>
      <c r="LAF837" s="203"/>
      <c r="LAG837" s="203"/>
      <c r="LAH837" s="203"/>
      <c r="LAI837" s="203"/>
      <c r="LAJ837" s="203"/>
      <c r="LAK837" s="203"/>
      <c r="LAL837" s="203"/>
      <c r="LAM837" s="203"/>
      <c r="LAN837" s="203"/>
      <c r="LAO837" s="203"/>
      <c r="LAP837" s="203"/>
      <c r="LAQ837" s="203"/>
      <c r="LAR837" s="203"/>
      <c r="LAS837" s="203"/>
      <c r="LAT837" s="203"/>
      <c r="LAU837" s="203"/>
      <c r="LAV837" s="203"/>
      <c r="LAW837" s="203"/>
      <c r="LAX837" s="203"/>
      <c r="LAY837" s="203"/>
      <c r="LAZ837" s="203"/>
      <c r="LBA837" s="203"/>
      <c r="LBB837" s="203"/>
      <c r="LBC837" s="203"/>
      <c r="LBD837" s="203"/>
      <c r="LBE837" s="203"/>
      <c r="LBF837" s="203"/>
      <c r="LBG837" s="203"/>
      <c r="LBH837" s="203"/>
      <c r="LBI837" s="203"/>
      <c r="LBJ837" s="203"/>
      <c r="LBK837" s="203"/>
      <c r="LBL837" s="203"/>
      <c r="LBM837" s="203"/>
      <c r="LBN837" s="203"/>
      <c r="LBO837" s="203"/>
      <c r="LBP837" s="203"/>
      <c r="LBQ837" s="203"/>
      <c r="LBR837" s="203"/>
      <c r="LBS837" s="203"/>
      <c r="LBT837" s="203"/>
      <c r="LBU837" s="203"/>
      <c r="LBV837" s="203"/>
      <c r="LBW837" s="203"/>
      <c r="LBX837" s="203"/>
      <c r="LBY837" s="203"/>
      <c r="LBZ837" s="203"/>
      <c r="LCA837" s="203"/>
      <c r="LCB837" s="203"/>
      <c r="LCC837" s="203"/>
      <c r="LCD837" s="203"/>
      <c r="LCE837" s="203"/>
      <c r="LCF837" s="203"/>
      <c r="LCG837" s="203"/>
      <c r="LCH837" s="203"/>
      <c r="LCI837" s="203"/>
      <c r="LCJ837" s="203"/>
      <c r="LCK837" s="203"/>
      <c r="LCL837" s="203"/>
      <c r="LCM837" s="203"/>
      <c r="LCN837" s="203"/>
      <c r="LCO837" s="203"/>
      <c r="LCP837" s="203"/>
      <c r="LCQ837" s="203"/>
      <c r="LCR837" s="203"/>
      <c r="LCS837" s="203"/>
      <c r="LCT837" s="203"/>
      <c r="LCU837" s="203"/>
      <c r="LCV837" s="203"/>
      <c r="LCW837" s="203"/>
      <c r="LCX837" s="203"/>
      <c r="LCY837" s="203"/>
      <c r="LCZ837" s="203"/>
      <c r="LDA837" s="203"/>
      <c r="LDB837" s="203"/>
      <c r="LDC837" s="203"/>
      <c r="LDD837" s="203"/>
      <c r="LDE837" s="203"/>
      <c r="LDF837" s="203"/>
      <c r="LDG837" s="203"/>
      <c r="LDH837" s="203"/>
      <c r="LDI837" s="203"/>
      <c r="LDJ837" s="203"/>
      <c r="LDK837" s="203"/>
      <c r="LDL837" s="203"/>
      <c r="LDM837" s="203"/>
      <c r="LDN837" s="203"/>
      <c r="LDO837" s="203"/>
      <c r="LDP837" s="203"/>
      <c r="LDQ837" s="203"/>
      <c r="LDR837" s="203"/>
      <c r="LDS837" s="203"/>
      <c r="LDT837" s="203"/>
      <c r="LDU837" s="203"/>
      <c r="LDV837" s="203"/>
      <c r="LDW837" s="203"/>
      <c r="LDX837" s="203"/>
      <c r="LDY837" s="203"/>
      <c r="LDZ837" s="203"/>
      <c r="LEA837" s="203"/>
      <c r="LEB837" s="203"/>
      <c r="LEC837" s="203"/>
      <c r="LED837" s="203"/>
      <c r="LEE837" s="203"/>
      <c r="LEF837" s="203"/>
      <c r="LEG837" s="203"/>
      <c r="LEH837" s="203"/>
      <c r="LEI837" s="203"/>
      <c r="LEJ837" s="203"/>
      <c r="LEK837" s="203"/>
      <c r="LEL837" s="203"/>
      <c r="LEM837" s="203"/>
      <c r="LEN837" s="203"/>
      <c r="LEO837" s="203"/>
      <c r="LEP837" s="203"/>
      <c r="LEQ837" s="203"/>
      <c r="LER837" s="203"/>
      <c r="LES837" s="203"/>
      <c r="LET837" s="203"/>
      <c r="LEU837" s="203"/>
      <c r="LEV837" s="203"/>
      <c r="LEW837" s="203"/>
      <c r="LEX837" s="203"/>
      <c r="LEY837" s="203"/>
      <c r="LEZ837" s="203"/>
      <c r="LFA837" s="203"/>
      <c r="LFB837" s="203"/>
      <c r="LFC837" s="203"/>
      <c r="LFD837" s="203"/>
      <c r="LFE837" s="203"/>
      <c r="LFF837" s="203"/>
      <c r="LFG837" s="203"/>
      <c r="LFH837" s="203"/>
      <c r="LFI837" s="203"/>
      <c r="LFJ837" s="203"/>
      <c r="LFK837" s="203"/>
      <c r="LFL837" s="203"/>
      <c r="LFM837" s="203"/>
      <c r="LFN837" s="203"/>
      <c r="LFO837" s="203"/>
      <c r="LFP837" s="203"/>
      <c r="LFQ837" s="203"/>
      <c r="LFR837" s="203"/>
      <c r="LFS837" s="203"/>
      <c r="LFT837" s="203"/>
      <c r="LFU837" s="203"/>
      <c r="LFV837" s="203"/>
      <c r="LFW837" s="203"/>
      <c r="LFX837" s="203"/>
      <c r="LFY837" s="203"/>
      <c r="LFZ837" s="203"/>
      <c r="LGA837" s="203"/>
      <c r="LGB837" s="203"/>
      <c r="LGC837" s="203"/>
      <c r="LGD837" s="203"/>
      <c r="LGE837" s="203"/>
      <c r="LGF837" s="203"/>
      <c r="LGG837" s="203"/>
      <c r="LGH837" s="203"/>
      <c r="LGI837" s="203"/>
      <c r="LGJ837" s="203"/>
      <c r="LGK837" s="203"/>
      <c r="LGL837" s="203"/>
      <c r="LGM837" s="203"/>
      <c r="LGN837" s="203"/>
      <c r="LGO837" s="203"/>
      <c r="LGP837" s="203"/>
      <c r="LGQ837" s="203"/>
      <c r="LGR837" s="203"/>
      <c r="LGS837" s="203"/>
      <c r="LGT837" s="203"/>
      <c r="LGU837" s="203"/>
      <c r="LGV837" s="203"/>
      <c r="LGW837" s="203"/>
      <c r="LGX837" s="203"/>
      <c r="LGY837" s="203"/>
      <c r="LGZ837" s="203"/>
      <c r="LHA837" s="203"/>
      <c r="LHB837" s="203"/>
      <c r="LHC837" s="203"/>
      <c r="LHD837" s="203"/>
      <c r="LHE837" s="203"/>
      <c r="LHF837" s="203"/>
      <c r="LHG837" s="203"/>
      <c r="LHH837" s="203"/>
      <c r="LHI837" s="203"/>
      <c r="LHJ837" s="203"/>
      <c r="LHK837" s="203"/>
      <c r="LHL837" s="203"/>
      <c r="LHM837" s="203"/>
      <c r="LHN837" s="203"/>
      <c r="LHO837" s="203"/>
      <c r="LHP837" s="203"/>
      <c r="LHQ837" s="203"/>
      <c r="LHR837" s="203"/>
      <c r="LHS837" s="203"/>
      <c r="LHT837" s="203"/>
      <c r="LHU837" s="203"/>
      <c r="LHV837" s="203"/>
      <c r="LHW837" s="203"/>
      <c r="LHX837" s="203"/>
      <c r="LHY837" s="203"/>
      <c r="LHZ837" s="203"/>
      <c r="LIA837" s="203"/>
      <c r="LIB837" s="203"/>
      <c r="LIC837" s="203"/>
      <c r="LID837" s="203"/>
      <c r="LIE837" s="203"/>
      <c r="LIF837" s="203"/>
      <c r="LIG837" s="203"/>
      <c r="LIH837" s="203"/>
      <c r="LII837" s="203"/>
      <c r="LIJ837" s="203"/>
      <c r="LIK837" s="203"/>
      <c r="LIL837" s="203"/>
      <c r="LIM837" s="203"/>
      <c r="LIN837" s="203"/>
      <c r="LIO837" s="203"/>
      <c r="LIP837" s="203"/>
      <c r="LIQ837" s="203"/>
      <c r="LIR837" s="203"/>
      <c r="LIS837" s="203"/>
      <c r="LIT837" s="203"/>
      <c r="LIU837" s="203"/>
      <c r="LIV837" s="203"/>
      <c r="LIW837" s="203"/>
      <c r="LIX837" s="203"/>
      <c r="LIY837" s="203"/>
      <c r="LIZ837" s="203"/>
      <c r="LJA837" s="203"/>
      <c r="LJB837" s="203"/>
      <c r="LJC837" s="203"/>
      <c r="LJD837" s="203"/>
      <c r="LJE837" s="203"/>
      <c r="LJF837" s="203"/>
      <c r="LJG837" s="203"/>
      <c r="LJH837" s="203"/>
      <c r="LJI837" s="203"/>
      <c r="LJJ837" s="203"/>
      <c r="LJK837" s="203"/>
      <c r="LJL837" s="203"/>
      <c r="LJM837" s="203"/>
      <c r="LJN837" s="203"/>
      <c r="LJO837" s="203"/>
      <c r="LJP837" s="203"/>
      <c r="LJQ837" s="203"/>
      <c r="LJR837" s="203"/>
      <c r="LJS837" s="203"/>
      <c r="LJT837" s="203"/>
      <c r="LJU837" s="203"/>
      <c r="LJV837" s="203"/>
      <c r="LJW837" s="203"/>
      <c r="LJX837" s="203"/>
      <c r="LJY837" s="203"/>
      <c r="LJZ837" s="203"/>
      <c r="LKA837" s="203"/>
      <c r="LKB837" s="203"/>
      <c r="LKC837" s="203"/>
      <c r="LKD837" s="203"/>
      <c r="LKE837" s="203"/>
      <c r="LKF837" s="203"/>
      <c r="LKG837" s="203"/>
      <c r="LKH837" s="203"/>
      <c r="LKI837" s="203"/>
      <c r="LKJ837" s="203"/>
      <c r="LKK837" s="203"/>
      <c r="LKL837" s="203"/>
      <c r="LKM837" s="203"/>
      <c r="LKN837" s="203"/>
      <c r="LKO837" s="203"/>
      <c r="LKP837" s="203"/>
      <c r="LKQ837" s="203"/>
      <c r="LKR837" s="203"/>
      <c r="LKS837" s="203"/>
      <c r="LKT837" s="203"/>
      <c r="LKU837" s="203"/>
      <c r="LKV837" s="203"/>
      <c r="LKW837" s="203"/>
      <c r="LKX837" s="203"/>
      <c r="LKY837" s="203"/>
      <c r="LKZ837" s="203"/>
      <c r="LLA837" s="203"/>
      <c r="LLB837" s="203"/>
      <c r="LLC837" s="203"/>
      <c r="LLD837" s="203"/>
      <c r="LLE837" s="203"/>
      <c r="LLF837" s="203"/>
      <c r="LLG837" s="203"/>
      <c r="LLH837" s="203"/>
      <c r="LLI837" s="203"/>
      <c r="LLJ837" s="203"/>
      <c r="LLK837" s="203"/>
      <c r="LLL837" s="203"/>
      <c r="LLM837" s="203"/>
      <c r="LLN837" s="203"/>
      <c r="LLO837" s="203"/>
      <c r="LLP837" s="203"/>
      <c r="LLQ837" s="203"/>
      <c r="LLR837" s="203"/>
      <c r="LLS837" s="203"/>
      <c r="LLT837" s="203"/>
      <c r="LLU837" s="203"/>
      <c r="LLV837" s="203"/>
      <c r="LLW837" s="203"/>
      <c r="LLX837" s="203"/>
      <c r="LLY837" s="203"/>
      <c r="LLZ837" s="203"/>
      <c r="LMA837" s="203"/>
      <c r="LMB837" s="203"/>
      <c r="LMC837" s="203"/>
      <c r="LMD837" s="203"/>
      <c r="LME837" s="203"/>
      <c r="LMF837" s="203"/>
      <c r="LMG837" s="203"/>
      <c r="LMH837" s="203"/>
      <c r="LMI837" s="203"/>
      <c r="LMJ837" s="203"/>
      <c r="LMK837" s="203"/>
      <c r="LML837" s="203"/>
      <c r="LMM837" s="203"/>
      <c r="LMN837" s="203"/>
      <c r="LMO837" s="203"/>
      <c r="LMP837" s="203"/>
      <c r="LMQ837" s="203"/>
      <c r="LMR837" s="203"/>
      <c r="LMS837" s="203"/>
      <c r="LMT837" s="203"/>
      <c r="LMU837" s="203"/>
      <c r="LMV837" s="203"/>
      <c r="LMW837" s="203"/>
      <c r="LMX837" s="203"/>
      <c r="LMY837" s="203"/>
      <c r="LMZ837" s="203"/>
      <c r="LNA837" s="203"/>
      <c r="LNB837" s="203"/>
      <c r="LNC837" s="203"/>
      <c r="LND837" s="203"/>
      <c r="LNE837" s="203"/>
      <c r="LNF837" s="203"/>
      <c r="LNG837" s="203"/>
      <c r="LNH837" s="203"/>
      <c r="LNI837" s="203"/>
      <c r="LNJ837" s="203"/>
      <c r="LNK837" s="203"/>
      <c r="LNL837" s="203"/>
      <c r="LNM837" s="203"/>
      <c r="LNN837" s="203"/>
      <c r="LNO837" s="203"/>
      <c r="LNP837" s="203"/>
      <c r="LNQ837" s="203"/>
      <c r="LNR837" s="203"/>
      <c r="LNS837" s="203"/>
      <c r="LNT837" s="203"/>
      <c r="LNU837" s="203"/>
      <c r="LNV837" s="203"/>
      <c r="LNW837" s="203"/>
      <c r="LNX837" s="203"/>
      <c r="LNY837" s="203"/>
      <c r="LNZ837" s="203"/>
      <c r="LOA837" s="203"/>
      <c r="LOB837" s="203"/>
      <c r="LOC837" s="203"/>
      <c r="LOD837" s="203"/>
      <c r="LOE837" s="203"/>
      <c r="LOF837" s="203"/>
      <c r="LOG837" s="203"/>
      <c r="LOH837" s="203"/>
      <c r="LOI837" s="203"/>
      <c r="LOJ837" s="203"/>
      <c r="LOK837" s="203"/>
      <c r="LOL837" s="203"/>
      <c r="LOM837" s="203"/>
      <c r="LON837" s="203"/>
      <c r="LOO837" s="203"/>
      <c r="LOP837" s="203"/>
      <c r="LOQ837" s="203"/>
      <c r="LOR837" s="203"/>
      <c r="LOS837" s="203"/>
      <c r="LOT837" s="203"/>
      <c r="LOU837" s="203"/>
      <c r="LOV837" s="203"/>
      <c r="LOW837" s="203"/>
      <c r="LOX837" s="203"/>
      <c r="LOY837" s="203"/>
      <c r="LOZ837" s="203"/>
      <c r="LPA837" s="203"/>
      <c r="LPB837" s="203"/>
      <c r="LPC837" s="203"/>
      <c r="LPD837" s="203"/>
      <c r="LPE837" s="203"/>
      <c r="LPF837" s="203"/>
      <c r="LPG837" s="203"/>
      <c r="LPH837" s="203"/>
      <c r="LPI837" s="203"/>
      <c r="LPJ837" s="203"/>
      <c r="LPK837" s="203"/>
      <c r="LPL837" s="203"/>
      <c r="LPM837" s="203"/>
      <c r="LPN837" s="203"/>
      <c r="LPO837" s="203"/>
      <c r="LPP837" s="203"/>
      <c r="LPQ837" s="203"/>
      <c r="LPR837" s="203"/>
      <c r="LPS837" s="203"/>
      <c r="LPT837" s="203"/>
      <c r="LPU837" s="203"/>
      <c r="LPV837" s="203"/>
      <c r="LPW837" s="203"/>
      <c r="LPX837" s="203"/>
      <c r="LPY837" s="203"/>
      <c r="LPZ837" s="203"/>
      <c r="LQA837" s="203"/>
      <c r="LQB837" s="203"/>
      <c r="LQC837" s="203"/>
      <c r="LQD837" s="203"/>
      <c r="LQE837" s="203"/>
      <c r="LQF837" s="203"/>
      <c r="LQG837" s="203"/>
      <c r="LQH837" s="203"/>
      <c r="LQI837" s="203"/>
      <c r="LQJ837" s="203"/>
      <c r="LQK837" s="203"/>
      <c r="LQL837" s="203"/>
      <c r="LQM837" s="203"/>
      <c r="LQN837" s="203"/>
      <c r="LQO837" s="203"/>
      <c r="LQP837" s="203"/>
      <c r="LQQ837" s="203"/>
      <c r="LQR837" s="203"/>
      <c r="LQS837" s="203"/>
      <c r="LQT837" s="203"/>
      <c r="LQU837" s="203"/>
      <c r="LQV837" s="203"/>
      <c r="LQW837" s="203"/>
      <c r="LQX837" s="203"/>
      <c r="LQY837" s="203"/>
      <c r="LQZ837" s="203"/>
      <c r="LRA837" s="203"/>
      <c r="LRB837" s="203"/>
      <c r="LRC837" s="203"/>
      <c r="LRD837" s="203"/>
      <c r="LRE837" s="203"/>
      <c r="LRF837" s="203"/>
      <c r="LRG837" s="203"/>
      <c r="LRH837" s="203"/>
      <c r="LRI837" s="203"/>
      <c r="LRJ837" s="203"/>
      <c r="LRK837" s="203"/>
      <c r="LRL837" s="203"/>
      <c r="LRM837" s="203"/>
      <c r="LRN837" s="203"/>
      <c r="LRO837" s="203"/>
      <c r="LRP837" s="203"/>
      <c r="LRQ837" s="203"/>
      <c r="LRR837" s="203"/>
      <c r="LRS837" s="203"/>
      <c r="LRT837" s="203"/>
      <c r="LRU837" s="203"/>
      <c r="LRV837" s="203"/>
      <c r="LRW837" s="203"/>
      <c r="LRX837" s="203"/>
      <c r="LRY837" s="203"/>
      <c r="LRZ837" s="203"/>
      <c r="LSA837" s="203"/>
      <c r="LSB837" s="203"/>
      <c r="LSC837" s="203"/>
      <c r="LSD837" s="203"/>
      <c r="LSE837" s="203"/>
      <c r="LSF837" s="203"/>
      <c r="LSG837" s="203"/>
      <c r="LSH837" s="203"/>
      <c r="LSI837" s="203"/>
      <c r="LSJ837" s="203"/>
      <c r="LSK837" s="203"/>
      <c r="LSL837" s="203"/>
      <c r="LSM837" s="203"/>
      <c r="LSN837" s="203"/>
      <c r="LSO837" s="203"/>
      <c r="LSP837" s="203"/>
      <c r="LSQ837" s="203"/>
      <c r="LSR837" s="203"/>
      <c r="LSS837" s="203"/>
      <c r="LST837" s="203"/>
      <c r="LSU837" s="203"/>
      <c r="LSV837" s="203"/>
      <c r="LSW837" s="203"/>
      <c r="LSX837" s="203"/>
      <c r="LSY837" s="203"/>
      <c r="LSZ837" s="203"/>
      <c r="LTA837" s="203"/>
      <c r="LTB837" s="203"/>
      <c r="LTC837" s="203"/>
      <c r="LTD837" s="203"/>
      <c r="LTE837" s="203"/>
      <c r="LTF837" s="203"/>
      <c r="LTG837" s="203"/>
      <c r="LTH837" s="203"/>
      <c r="LTI837" s="203"/>
      <c r="LTJ837" s="203"/>
      <c r="LTK837" s="203"/>
      <c r="LTL837" s="203"/>
      <c r="LTM837" s="203"/>
      <c r="LTN837" s="203"/>
      <c r="LTO837" s="203"/>
      <c r="LTP837" s="203"/>
      <c r="LTQ837" s="203"/>
      <c r="LTR837" s="203"/>
      <c r="LTS837" s="203"/>
      <c r="LTT837" s="203"/>
      <c r="LTU837" s="203"/>
      <c r="LTV837" s="203"/>
      <c r="LTW837" s="203"/>
      <c r="LTX837" s="203"/>
      <c r="LTY837" s="203"/>
      <c r="LTZ837" s="203"/>
      <c r="LUA837" s="203"/>
      <c r="LUB837" s="203"/>
      <c r="LUC837" s="203"/>
      <c r="LUD837" s="203"/>
      <c r="LUE837" s="203"/>
      <c r="LUF837" s="203"/>
      <c r="LUG837" s="203"/>
      <c r="LUH837" s="203"/>
      <c r="LUI837" s="203"/>
      <c r="LUJ837" s="203"/>
      <c r="LUK837" s="203"/>
      <c r="LUL837" s="203"/>
      <c r="LUM837" s="203"/>
      <c r="LUN837" s="203"/>
      <c r="LUO837" s="203"/>
      <c r="LUP837" s="203"/>
      <c r="LUQ837" s="203"/>
      <c r="LUR837" s="203"/>
      <c r="LUS837" s="203"/>
      <c r="LUT837" s="203"/>
      <c r="LUU837" s="203"/>
      <c r="LUV837" s="203"/>
      <c r="LUW837" s="203"/>
      <c r="LUX837" s="203"/>
      <c r="LUY837" s="203"/>
      <c r="LUZ837" s="203"/>
      <c r="LVA837" s="203"/>
      <c r="LVB837" s="203"/>
      <c r="LVC837" s="203"/>
      <c r="LVD837" s="203"/>
      <c r="LVE837" s="203"/>
      <c r="LVF837" s="203"/>
      <c r="LVG837" s="203"/>
      <c r="LVH837" s="203"/>
      <c r="LVI837" s="203"/>
      <c r="LVJ837" s="203"/>
      <c r="LVK837" s="203"/>
      <c r="LVL837" s="203"/>
      <c r="LVM837" s="203"/>
      <c r="LVN837" s="203"/>
      <c r="LVO837" s="203"/>
      <c r="LVP837" s="203"/>
      <c r="LVQ837" s="203"/>
      <c r="LVR837" s="203"/>
      <c r="LVS837" s="203"/>
      <c r="LVT837" s="203"/>
      <c r="LVU837" s="203"/>
      <c r="LVV837" s="203"/>
      <c r="LVW837" s="203"/>
      <c r="LVX837" s="203"/>
      <c r="LVY837" s="203"/>
      <c r="LVZ837" s="203"/>
      <c r="LWA837" s="203"/>
      <c r="LWB837" s="203"/>
      <c r="LWC837" s="203"/>
      <c r="LWD837" s="203"/>
      <c r="LWE837" s="203"/>
      <c r="LWF837" s="203"/>
      <c r="LWG837" s="203"/>
      <c r="LWH837" s="203"/>
      <c r="LWI837" s="203"/>
      <c r="LWJ837" s="203"/>
      <c r="LWK837" s="203"/>
      <c r="LWL837" s="203"/>
      <c r="LWM837" s="203"/>
      <c r="LWN837" s="203"/>
      <c r="LWO837" s="203"/>
      <c r="LWP837" s="203"/>
      <c r="LWQ837" s="203"/>
      <c r="LWR837" s="203"/>
      <c r="LWS837" s="203"/>
      <c r="LWT837" s="203"/>
      <c r="LWU837" s="203"/>
      <c r="LWV837" s="203"/>
      <c r="LWW837" s="203"/>
      <c r="LWX837" s="203"/>
      <c r="LWY837" s="203"/>
      <c r="LWZ837" s="203"/>
      <c r="LXA837" s="203"/>
      <c r="LXB837" s="203"/>
      <c r="LXC837" s="203"/>
      <c r="LXD837" s="203"/>
      <c r="LXE837" s="203"/>
      <c r="LXF837" s="203"/>
      <c r="LXG837" s="203"/>
      <c r="LXH837" s="203"/>
      <c r="LXI837" s="203"/>
      <c r="LXJ837" s="203"/>
      <c r="LXK837" s="203"/>
      <c r="LXL837" s="203"/>
      <c r="LXM837" s="203"/>
      <c r="LXN837" s="203"/>
      <c r="LXO837" s="203"/>
      <c r="LXP837" s="203"/>
      <c r="LXQ837" s="203"/>
      <c r="LXR837" s="203"/>
      <c r="LXS837" s="203"/>
      <c r="LXT837" s="203"/>
      <c r="LXU837" s="203"/>
      <c r="LXV837" s="203"/>
      <c r="LXW837" s="203"/>
      <c r="LXX837" s="203"/>
      <c r="LXY837" s="203"/>
      <c r="LXZ837" s="203"/>
      <c r="LYA837" s="203"/>
      <c r="LYB837" s="203"/>
      <c r="LYC837" s="203"/>
      <c r="LYD837" s="203"/>
      <c r="LYE837" s="203"/>
      <c r="LYF837" s="203"/>
      <c r="LYG837" s="203"/>
      <c r="LYH837" s="203"/>
      <c r="LYI837" s="203"/>
      <c r="LYJ837" s="203"/>
      <c r="LYK837" s="203"/>
      <c r="LYL837" s="203"/>
      <c r="LYM837" s="203"/>
      <c r="LYN837" s="203"/>
      <c r="LYO837" s="203"/>
      <c r="LYP837" s="203"/>
      <c r="LYQ837" s="203"/>
      <c r="LYR837" s="203"/>
      <c r="LYS837" s="203"/>
      <c r="LYT837" s="203"/>
      <c r="LYU837" s="203"/>
      <c r="LYV837" s="203"/>
      <c r="LYW837" s="203"/>
      <c r="LYX837" s="203"/>
      <c r="LYY837" s="203"/>
      <c r="LYZ837" s="203"/>
      <c r="LZA837" s="203"/>
      <c r="LZB837" s="203"/>
      <c r="LZC837" s="203"/>
      <c r="LZD837" s="203"/>
      <c r="LZE837" s="203"/>
      <c r="LZF837" s="203"/>
      <c r="LZG837" s="203"/>
      <c r="LZH837" s="203"/>
      <c r="LZI837" s="203"/>
      <c r="LZJ837" s="203"/>
      <c r="LZK837" s="203"/>
      <c r="LZL837" s="203"/>
      <c r="LZM837" s="203"/>
      <c r="LZN837" s="203"/>
      <c r="LZO837" s="203"/>
      <c r="LZP837" s="203"/>
      <c r="LZQ837" s="203"/>
      <c r="LZR837" s="203"/>
      <c r="LZS837" s="203"/>
      <c r="LZT837" s="203"/>
      <c r="LZU837" s="203"/>
      <c r="LZV837" s="203"/>
      <c r="LZW837" s="203"/>
      <c r="LZX837" s="203"/>
      <c r="LZY837" s="203"/>
      <c r="LZZ837" s="203"/>
      <c r="MAA837" s="203"/>
      <c r="MAB837" s="203"/>
      <c r="MAC837" s="203"/>
      <c r="MAD837" s="203"/>
      <c r="MAE837" s="203"/>
      <c r="MAF837" s="203"/>
      <c r="MAG837" s="203"/>
      <c r="MAH837" s="203"/>
      <c r="MAI837" s="203"/>
      <c r="MAJ837" s="203"/>
      <c r="MAK837" s="203"/>
      <c r="MAL837" s="203"/>
      <c r="MAM837" s="203"/>
      <c r="MAN837" s="203"/>
      <c r="MAO837" s="203"/>
      <c r="MAP837" s="203"/>
      <c r="MAQ837" s="203"/>
      <c r="MAR837" s="203"/>
      <c r="MAS837" s="203"/>
      <c r="MAT837" s="203"/>
      <c r="MAU837" s="203"/>
      <c r="MAV837" s="203"/>
      <c r="MAW837" s="203"/>
      <c r="MAX837" s="203"/>
      <c r="MAY837" s="203"/>
      <c r="MAZ837" s="203"/>
      <c r="MBA837" s="203"/>
      <c r="MBB837" s="203"/>
      <c r="MBC837" s="203"/>
      <c r="MBD837" s="203"/>
      <c r="MBE837" s="203"/>
      <c r="MBF837" s="203"/>
      <c r="MBG837" s="203"/>
      <c r="MBH837" s="203"/>
      <c r="MBI837" s="203"/>
      <c r="MBJ837" s="203"/>
      <c r="MBK837" s="203"/>
      <c r="MBL837" s="203"/>
      <c r="MBM837" s="203"/>
      <c r="MBN837" s="203"/>
      <c r="MBO837" s="203"/>
      <c r="MBP837" s="203"/>
      <c r="MBQ837" s="203"/>
      <c r="MBR837" s="203"/>
      <c r="MBS837" s="203"/>
      <c r="MBT837" s="203"/>
      <c r="MBU837" s="203"/>
      <c r="MBV837" s="203"/>
      <c r="MBW837" s="203"/>
      <c r="MBX837" s="203"/>
      <c r="MBY837" s="203"/>
      <c r="MBZ837" s="203"/>
      <c r="MCA837" s="203"/>
      <c r="MCB837" s="203"/>
      <c r="MCC837" s="203"/>
      <c r="MCD837" s="203"/>
      <c r="MCE837" s="203"/>
      <c r="MCF837" s="203"/>
      <c r="MCG837" s="203"/>
      <c r="MCH837" s="203"/>
      <c r="MCI837" s="203"/>
      <c r="MCJ837" s="203"/>
      <c r="MCK837" s="203"/>
      <c r="MCL837" s="203"/>
      <c r="MCM837" s="203"/>
      <c r="MCN837" s="203"/>
      <c r="MCO837" s="203"/>
      <c r="MCP837" s="203"/>
      <c r="MCQ837" s="203"/>
      <c r="MCR837" s="203"/>
      <c r="MCS837" s="203"/>
      <c r="MCT837" s="203"/>
      <c r="MCU837" s="203"/>
      <c r="MCV837" s="203"/>
      <c r="MCW837" s="203"/>
      <c r="MCX837" s="203"/>
      <c r="MCY837" s="203"/>
      <c r="MCZ837" s="203"/>
      <c r="MDA837" s="203"/>
      <c r="MDB837" s="203"/>
      <c r="MDC837" s="203"/>
      <c r="MDD837" s="203"/>
      <c r="MDE837" s="203"/>
      <c r="MDF837" s="203"/>
      <c r="MDG837" s="203"/>
      <c r="MDH837" s="203"/>
      <c r="MDI837" s="203"/>
      <c r="MDJ837" s="203"/>
      <c r="MDK837" s="203"/>
      <c r="MDL837" s="203"/>
      <c r="MDM837" s="203"/>
      <c r="MDN837" s="203"/>
      <c r="MDO837" s="203"/>
      <c r="MDP837" s="203"/>
      <c r="MDQ837" s="203"/>
      <c r="MDR837" s="203"/>
      <c r="MDS837" s="203"/>
      <c r="MDT837" s="203"/>
      <c r="MDU837" s="203"/>
      <c r="MDV837" s="203"/>
      <c r="MDW837" s="203"/>
      <c r="MDX837" s="203"/>
      <c r="MDY837" s="203"/>
      <c r="MDZ837" s="203"/>
      <c r="MEA837" s="203"/>
      <c r="MEB837" s="203"/>
      <c r="MEC837" s="203"/>
      <c r="MED837" s="203"/>
      <c r="MEE837" s="203"/>
      <c r="MEF837" s="203"/>
      <c r="MEG837" s="203"/>
      <c r="MEH837" s="203"/>
      <c r="MEI837" s="203"/>
      <c r="MEJ837" s="203"/>
      <c r="MEK837" s="203"/>
      <c r="MEL837" s="203"/>
      <c r="MEM837" s="203"/>
      <c r="MEN837" s="203"/>
      <c r="MEO837" s="203"/>
      <c r="MEP837" s="203"/>
      <c r="MEQ837" s="203"/>
      <c r="MER837" s="203"/>
      <c r="MES837" s="203"/>
      <c r="MET837" s="203"/>
      <c r="MEU837" s="203"/>
      <c r="MEV837" s="203"/>
      <c r="MEW837" s="203"/>
      <c r="MEX837" s="203"/>
      <c r="MEY837" s="203"/>
      <c r="MEZ837" s="203"/>
      <c r="MFA837" s="203"/>
      <c r="MFB837" s="203"/>
      <c r="MFC837" s="203"/>
      <c r="MFD837" s="203"/>
      <c r="MFE837" s="203"/>
      <c r="MFF837" s="203"/>
      <c r="MFG837" s="203"/>
      <c r="MFH837" s="203"/>
      <c r="MFI837" s="203"/>
      <c r="MFJ837" s="203"/>
      <c r="MFK837" s="203"/>
      <c r="MFL837" s="203"/>
      <c r="MFM837" s="203"/>
      <c r="MFN837" s="203"/>
      <c r="MFO837" s="203"/>
      <c r="MFP837" s="203"/>
      <c r="MFQ837" s="203"/>
      <c r="MFR837" s="203"/>
      <c r="MFS837" s="203"/>
      <c r="MFT837" s="203"/>
      <c r="MFU837" s="203"/>
      <c r="MFV837" s="203"/>
      <c r="MFW837" s="203"/>
      <c r="MFX837" s="203"/>
      <c r="MFY837" s="203"/>
      <c r="MFZ837" s="203"/>
      <c r="MGA837" s="203"/>
      <c r="MGB837" s="203"/>
      <c r="MGC837" s="203"/>
      <c r="MGD837" s="203"/>
      <c r="MGE837" s="203"/>
      <c r="MGF837" s="203"/>
      <c r="MGG837" s="203"/>
      <c r="MGH837" s="203"/>
      <c r="MGI837" s="203"/>
      <c r="MGJ837" s="203"/>
      <c r="MGK837" s="203"/>
      <c r="MGL837" s="203"/>
      <c r="MGM837" s="203"/>
      <c r="MGN837" s="203"/>
      <c r="MGO837" s="203"/>
      <c r="MGP837" s="203"/>
      <c r="MGQ837" s="203"/>
      <c r="MGR837" s="203"/>
      <c r="MGS837" s="203"/>
      <c r="MGT837" s="203"/>
      <c r="MGU837" s="203"/>
      <c r="MGV837" s="203"/>
      <c r="MGW837" s="203"/>
      <c r="MGX837" s="203"/>
      <c r="MGY837" s="203"/>
      <c r="MGZ837" s="203"/>
      <c r="MHA837" s="203"/>
      <c r="MHB837" s="203"/>
      <c r="MHC837" s="203"/>
      <c r="MHD837" s="203"/>
      <c r="MHE837" s="203"/>
      <c r="MHF837" s="203"/>
      <c r="MHG837" s="203"/>
      <c r="MHH837" s="203"/>
      <c r="MHI837" s="203"/>
      <c r="MHJ837" s="203"/>
      <c r="MHK837" s="203"/>
      <c r="MHL837" s="203"/>
      <c r="MHM837" s="203"/>
      <c r="MHN837" s="203"/>
      <c r="MHO837" s="203"/>
      <c r="MHP837" s="203"/>
      <c r="MHQ837" s="203"/>
      <c r="MHR837" s="203"/>
      <c r="MHS837" s="203"/>
      <c r="MHT837" s="203"/>
      <c r="MHU837" s="203"/>
      <c r="MHV837" s="203"/>
      <c r="MHW837" s="203"/>
      <c r="MHX837" s="203"/>
      <c r="MHY837" s="203"/>
      <c r="MHZ837" s="203"/>
      <c r="MIA837" s="203"/>
      <c r="MIB837" s="203"/>
      <c r="MIC837" s="203"/>
      <c r="MID837" s="203"/>
      <c r="MIE837" s="203"/>
      <c r="MIF837" s="203"/>
      <c r="MIG837" s="203"/>
      <c r="MIH837" s="203"/>
      <c r="MII837" s="203"/>
      <c r="MIJ837" s="203"/>
      <c r="MIK837" s="203"/>
      <c r="MIL837" s="203"/>
      <c r="MIM837" s="203"/>
      <c r="MIN837" s="203"/>
      <c r="MIO837" s="203"/>
      <c r="MIP837" s="203"/>
      <c r="MIQ837" s="203"/>
      <c r="MIR837" s="203"/>
      <c r="MIS837" s="203"/>
      <c r="MIT837" s="203"/>
      <c r="MIU837" s="203"/>
      <c r="MIV837" s="203"/>
      <c r="MIW837" s="203"/>
      <c r="MIX837" s="203"/>
      <c r="MIY837" s="203"/>
      <c r="MIZ837" s="203"/>
      <c r="MJA837" s="203"/>
      <c r="MJB837" s="203"/>
      <c r="MJC837" s="203"/>
      <c r="MJD837" s="203"/>
      <c r="MJE837" s="203"/>
      <c r="MJF837" s="203"/>
      <c r="MJG837" s="203"/>
      <c r="MJH837" s="203"/>
      <c r="MJI837" s="203"/>
      <c r="MJJ837" s="203"/>
      <c r="MJK837" s="203"/>
      <c r="MJL837" s="203"/>
      <c r="MJM837" s="203"/>
      <c r="MJN837" s="203"/>
      <c r="MJO837" s="203"/>
      <c r="MJP837" s="203"/>
      <c r="MJQ837" s="203"/>
      <c r="MJR837" s="203"/>
      <c r="MJS837" s="203"/>
      <c r="MJT837" s="203"/>
      <c r="MJU837" s="203"/>
      <c r="MJV837" s="203"/>
      <c r="MJW837" s="203"/>
      <c r="MJX837" s="203"/>
      <c r="MJY837" s="203"/>
      <c r="MJZ837" s="203"/>
      <c r="MKA837" s="203"/>
      <c r="MKB837" s="203"/>
      <c r="MKC837" s="203"/>
      <c r="MKD837" s="203"/>
      <c r="MKE837" s="203"/>
      <c r="MKF837" s="203"/>
      <c r="MKG837" s="203"/>
      <c r="MKH837" s="203"/>
      <c r="MKI837" s="203"/>
      <c r="MKJ837" s="203"/>
      <c r="MKK837" s="203"/>
      <c r="MKL837" s="203"/>
      <c r="MKM837" s="203"/>
      <c r="MKN837" s="203"/>
      <c r="MKO837" s="203"/>
      <c r="MKP837" s="203"/>
      <c r="MKQ837" s="203"/>
      <c r="MKR837" s="203"/>
      <c r="MKS837" s="203"/>
      <c r="MKT837" s="203"/>
      <c r="MKU837" s="203"/>
      <c r="MKV837" s="203"/>
      <c r="MKW837" s="203"/>
      <c r="MKX837" s="203"/>
      <c r="MKY837" s="203"/>
      <c r="MKZ837" s="203"/>
      <c r="MLA837" s="203"/>
      <c r="MLB837" s="203"/>
      <c r="MLC837" s="203"/>
      <c r="MLD837" s="203"/>
      <c r="MLE837" s="203"/>
      <c r="MLF837" s="203"/>
      <c r="MLG837" s="203"/>
      <c r="MLH837" s="203"/>
      <c r="MLI837" s="203"/>
      <c r="MLJ837" s="203"/>
      <c r="MLK837" s="203"/>
      <c r="MLL837" s="203"/>
      <c r="MLM837" s="203"/>
      <c r="MLN837" s="203"/>
      <c r="MLO837" s="203"/>
      <c r="MLP837" s="203"/>
      <c r="MLQ837" s="203"/>
      <c r="MLR837" s="203"/>
      <c r="MLS837" s="203"/>
      <c r="MLT837" s="203"/>
      <c r="MLU837" s="203"/>
      <c r="MLV837" s="203"/>
      <c r="MLW837" s="203"/>
      <c r="MLX837" s="203"/>
      <c r="MLY837" s="203"/>
      <c r="MLZ837" s="203"/>
      <c r="MMA837" s="203"/>
      <c r="MMB837" s="203"/>
      <c r="MMC837" s="203"/>
      <c r="MMD837" s="203"/>
      <c r="MME837" s="203"/>
      <c r="MMF837" s="203"/>
      <c r="MMG837" s="203"/>
      <c r="MMH837" s="203"/>
      <c r="MMI837" s="203"/>
      <c r="MMJ837" s="203"/>
      <c r="MMK837" s="203"/>
      <c r="MML837" s="203"/>
      <c r="MMM837" s="203"/>
      <c r="MMN837" s="203"/>
      <c r="MMO837" s="203"/>
      <c r="MMP837" s="203"/>
      <c r="MMQ837" s="203"/>
      <c r="MMR837" s="203"/>
      <c r="MMS837" s="203"/>
      <c r="MMT837" s="203"/>
      <c r="MMU837" s="203"/>
      <c r="MMV837" s="203"/>
      <c r="MMW837" s="203"/>
      <c r="MMX837" s="203"/>
      <c r="MMY837" s="203"/>
      <c r="MMZ837" s="203"/>
      <c r="MNA837" s="203"/>
      <c r="MNB837" s="203"/>
      <c r="MNC837" s="203"/>
      <c r="MND837" s="203"/>
      <c r="MNE837" s="203"/>
      <c r="MNF837" s="203"/>
      <c r="MNG837" s="203"/>
      <c r="MNH837" s="203"/>
      <c r="MNI837" s="203"/>
      <c r="MNJ837" s="203"/>
      <c r="MNK837" s="203"/>
      <c r="MNL837" s="203"/>
      <c r="MNM837" s="203"/>
      <c r="MNN837" s="203"/>
      <c r="MNO837" s="203"/>
      <c r="MNP837" s="203"/>
      <c r="MNQ837" s="203"/>
      <c r="MNR837" s="203"/>
      <c r="MNS837" s="203"/>
      <c r="MNT837" s="203"/>
      <c r="MNU837" s="203"/>
      <c r="MNV837" s="203"/>
      <c r="MNW837" s="203"/>
      <c r="MNX837" s="203"/>
      <c r="MNY837" s="203"/>
      <c r="MNZ837" s="203"/>
      <c r="MOA837" s="203"/>
      <c r="MOB837" s="203"/>
      <c r="MOC837" s="203"/>
      <c r="MOD837" s="203"/>
      <c r="MOE837" s="203"/>
      <c r="MOF837" s="203"/>
      <c r="MOG837" s="203"/>
      <c r="MOH837" s="203"/>
      <c r="MOI837" s="203"/>
      <c r="MOJ837" s="203"/>
      <c r="MOK837" s="203"/>
      <c r="MOL837" s="203"/>
      <c r="MOM837" s="203"/>
      <c r="MON837" s="203"/>
      <c r="MOO837" s="203"/>
      <c r="MOP837" s="203"/>
      <c r="MOQ837" s="203"/>
      <c r="MOR837" s="203"/>
      <c r="MOS837" s="203"/>
      <c r="MOT837" s="203"/>
      <c r="MOU837" s="203"/>
      <c r="MOV837" s="203"/>
      <c r="MOW837" s="203"/>
      <c r="MOX837" s="203"/>
      <c r="MOY837" s="203"/>
      <c r="MOZ837" s="203"/>
      <c r="MPA837" s="203"/>
      <c r="MPB837" s="203"/>
      <c r="MPC837" s="203"/>
      <c r="MPD837" s="203"/>
      <c r="MPE837" s="203"/>
      <c r="MPF837" s="203"/>
      <c r="MPG837" s="203"/>
      <c r="MPH837" s="203"/>
      <c r="MPI837" s="203"/>
      <c r="MPJ837" s="203"/>
      <c r="MPK837" s="203"/>
      <c r="MPL837" s="203"/>
      <c r="MPM837" s="203"/>
      <c r="MPN837" s="203"/>
      <c r="MPO837" s="203"/>
      <c r="MPP837" s="203"/>
      <c r="MPQ837" s="203"/>
      <c r="MPR837" s="203"/>
      <c r="MPS837" s="203"/>
      <c r="MPT837" s="203"/>
      <c r="MPU837" s="203"/>
      <c r="MPV837" s="203"/>
      <c r="MPW837" s="203"/>
      <c r="MPX837" s="203"/>
      <c r="MPY837" s="203"/>
      <c r="MPZ837" s="203"/>
      <c r="MQA837" s="203"/>
      <c r="MQB837" s="203"/>
      <c r="MQC837" s="203"/>
      <c r="MQD837" s="203"/>
      <c r="MQE837" s="203"/>
      <c r="MQF837" s="203"/>
      <c r="MQG837" s="203"/>
      <c r="MQH837" s="203"/>
      <c r="MQI837" s="203"/>
      <c r="MQJ837" s="203"/>
      <c r="MQK837" s="203"/>
      <c r="MQL837" s="203"/>
      <c r="MQM837" s="203"/>
      <c r="MQN837" s="203"/>
      <c r="MQO837" s="203"/>
      <c r="MQP837" s="203"/>
      <c r="MQQ837" s="203"/>
      <c r="MQR837" s="203"/>
      <c r="MQS837" s="203"/>
      <c r="MQT837" s="203"/>
      <c r="MQU837" s="203"/>
      <c r="MQV837" s="203"/>
      <c r="MQW837" s="203"/>
      <c r="MQX837" s="203"/>
      <c r="MQY837" s="203"/>
      <c r="MQZ837" s="203"/>
      <c r="MRA837" s="203"/>
      <c r="MRB837" s="203"/>
      <c r="MRC837" s="203"/>
      <c r="MRD837" s="203"/>
      <c r="MRE837" s="203"/>
      <c r="MRF837" s="203"/>
      <c r="MRG837" s="203"/>
      <c r="MRH837" s="203"/>
      <c r="MRI837" s="203"/>
      <c r="MRJ837" s="203"/>
      <c r="MRK837" s="203"/>
      <c r="MRL837" s="203"/>
      <c r="MRM837" s="203"/>
      <c r="MRN837" s="203"/>
      <c r="MRO837" s="203"/>
      <c r="MRP837" s="203"/>
      <c r="MRQ837" s="203"/>
      <c r="MRR837" s="203"/>
      <c r="MRS837" s="203"/>
      <c r="MRT837" s="203"/>
      <c r="MRU837" s="203"/>
      <c r="MRV837" s="203"/>
      <c r="MRW837" s="203"/>
      <c r="MRX837" s="203"/>
      <c r="MRY837" s="203"/>
      <c r="MRZ837" s="203"/>
      <c r="MSA837" s="203"/>
      <c r="MSB837" s="203"/>
      <c r="MSC837" s="203"/>
      <c r="MSD837" s="203"/>
      <c r="MSE837" s="203"/>
      <c r="MSF837" s="203"/>
      <c r="MSG837" s="203"/>
      <c r="MSH837" s="203"/>
      <c r="MSI837" s="203"/>
      <c r="MSJ837" s="203"/>
      <c r="MSK837" s="203"/>
      <c r="MSL837" s="203"/>
      <c r="MSM837" s="203"/>
      <c r="MSN837" s="203"/>
      <c r="MSO837" s="203"/>
      <c r="MSP837" s="203"/>
      <c r="MSQ837" s="203"/>
      <c r="MSR837" s="203"/>
      <c r="MSS837" s="203"/>
      <c r="MST837" s="203"/>
      <c r="MSU837" s="203"/>
      <c r="MSV837" s="203"/>
      <c r="MSW837" s="203"/>
      <c r="MSX837" s="203"/>
      <c r="MSY837" s="203"/>
      <c r="MSZ837" s="203"/>
      <c r="MTA837" s="203"/>
      <c r="MTB837" s="203"/>
      <c r="MTC837" s="203"/>
      <c r="MTD837" s="203"/>
      <c r="MTE837" s="203"/>
      <c r="MTF837" s="203"/>
      <c r="MTG837" s="203"/>
      <c r="MTH837" s="203"/>
      <c r="MTI837" s="203"/>
      <c r="MTJ837" s="203"/>
      <c r="MTK837" s="203"/>
      <c r="MTL837" s="203"/>
      <c r="MTM837" s="203"/>
      <c r="MTN837" s="203"/>
      <c r="MTO837" s="203"/>
      <c r="MTP837" s="203"/>
      <c r="MTQ837" s="203"/>
      <c r="MTR837" s="203"/>
      <c r="MTS837" s="203"/>
      <c r="MTT837" s="203"/>
      <c r="MTU837" s="203"/>
      <c r="MTV837" s="203"/>
      <c r="MTW837" s="203"/>
      <c r="MTX837" s="203"/>
      <c r="MTY837" s="203"/>
      <c r="MTZ837" s="203"/>
      <c r="MUA837" s="203"/>
      <c r="MUB837" s="203"/>
      <c r="MUC837" s="203"/>
      <c r="MUD837" s="203"/>
      <c r="MUE837" s="203"/>
      <c r="MUF837" s="203"/>
      <c r="MUG837" s="203"/>
      <c r="MUH837" s="203"/>
      <c r="MUI837" s="203"/>
      <c r="MUJ837" s="203"/>
      <c r="MUK837" s="203"/>
      <c r="MUL837" s="203"/>
      <c r="MUM837" s="203"/>
      <c r="MUN837" s="203"/>
      <c r="MUO837" s="203"/>
      <c r="MUP837" s="203"/>
      <c r="MUQ837" s="203"/>
      <c r="MUR837" s="203"/>
      <c r="MUS837" s="203"/>
      <c r="MUT837" s="203"/>
      <c r="MUU837" s="203"/>
      <c r="MUV837" s="203"/>
      <c r="MUW837" s="203"/>
      <c r="MUX837" s="203"/>
      <c r="MUY837" s="203"/>
      <c r="MUZ837" s="203"/>
      <c r="MVA837" s="203"/>
      <c r="MVB837" s="203"/>
      <c r="MVC837" s="203"/>
      <c r="MVD837" s="203"/>
      <c r="MVE837" s="203"/>
      <c r="MVF837" s="203"/>
      <c r="MVG837" s="203"/>
      <c r="MVH837" s="203"/>
      <c r="MVI837" s="203"/>
      <c r="MVJ837" s="203"/>
      <c r="MVK837" s="203"/>
      <c r="MVL837" s="203"/>
      <c r="MVM837" s="203"/>
      <c r="MVN837" s="203"/>
      <c r="MVO837" s="203"/>
      <c r="MVP837" s="203"/>
      <c r="MVQ837" s="203"/>
      <c r="MVR837" s="203"/>
      <c r="MVS837" s="203"/>
      <c r="MVT837" s="203"/>
      <c r="MVU837" s="203"/>
      <c r="MVV837" s="203"/>
      <c r="MVW837" s="203"/>
      <c r="MVX837" s="203"/>
      <c r="MVY837" s="203"/>
      <c r="MVZ837" s="203"/>
      <c r="MWA837" s="203"/>
      <c r="MWB837" s="203"/>
      <c r="MWC837" s="203"/>
      <c r="MWD837" s="203"/>
      <c r="MWE837" s="203"/>
      <c r="MWF837" s="203"/>
      <c r="MWG837" s="203"/>
      <c r="MWH837" s="203"/>
      <c r="MWI837" s="203"/>
      <c r="MWJ837" s="203"/>
      <c r="MWK837" s="203"/>
      <c r="MWL837" s="203"/>
      <c r="MWM837" s="203"/>
      <c r="MWN837" s="203"/>
      <c r="MWO837" s="203"/>
      <c r="MWP837" s="203"/>
      <c r="MWQ837" s="203"/>
      <c r="MWR837" s="203"/>
      <c r="MWS837" s="203"/>
      <c r="MWT837" s="203"/>
      <c r="MWU837" s="203"/>
      <c r="MWV837" s="203"/>
      <c r="MWW837" s="203"/>
      <c r="MWX837" s="203"/>
      <c r="MWY837" s="203"/>
      <c r="MWZ837" s="203"/>
      <c r="MXA837" s="203"/>
      <c r="MXB837" s="203"/>
      <c r="MXC837" s="203"/>
      <c r="MXD837" s="203"/>
      <c r="MXE837" s="203"/>
      <c r="MXF837" s="203"/>
      <c r="MXG837" s="203"/>
      <c r="MXH837" s="203"/>
      <c r="MXI837" s="203"/>
      <c r="MXJ837" s="203"/>
      <c r="MXK837" s="203"/>
      <c r="MXL837" s="203"/>
      <c r="MXM837" s="203"/>
      <c r="MXN837" s="203"/>
      <c r="MXO837" s="203"/>
      <c r="MXP837" s="203"/>
      <c r="MXQ837" s="203"/>
      <c r="MXR837" s="203"/>
      <c r="MXS837" s="203"/>
      <c r="MXT837" s="203"/>
      <c r="MXU837" s="203"/>
      <c r="MXV837" s="203"/>
      <c r="MXW837" s="203"/>
      <c r="MXX837" s="203"/>
      <c r="MXY837" s="203"/>
      <c r="MXZ837" s="203"/>
      <c r="MYA837" s="203"/>
      <c r="MYB837" s="203"/>
      <c r="MYC837" s="203"/>
      <c r="MYD837" s="203"/>
      <c r="MYE837" s="203"/>
      <c r="MYF837" s="203"/>
      <c r="MYG837" s="203"/>
      <c r="MYH837" s="203"/>
      <c r="MYI837" s="203"/>
      <c r="MYJ837" s="203"/>
      <c r="MYK837" s="203"/>
      <c r="MYL837" s="203"/>
      <c r="MYM837" s="203"/>
      <c r="MYN837" s="203"/>
      <c r="MYO837" s="203"/>
      <c r="MYP837" s="203"/>
      <c r="MYQ837" s="203"/>
      <c r="MYR837" s="203"/>
      <c r="MYS837" s="203"/>
      <c r="MYT837" s="203"/>
      <c r="MYU837" s="203"/>
      <c r="MYV837" s="203"/>
      <c r="MYW837" s="203"/>
      <c r="MYX837" s="203"/>
      <c r="MYY837" s="203"/>
      <c r="MYZ837" s="203"/>
      <c r="MZA837" s="203"/>
      <c r="MZB837" s="203"/>
      <c r="MZC837" s="203"/>
      <c r="MZD837" s="203"/>
      <c r="MZE837" s="203"/>
      <c r="MZF837" s="203"/>
      <c r="MZG837" s="203"/>
      <c r="MZH837" s="203"/>
      <c r="MZI837" s="203"/>
      <c r="MZJ837" s="203"/>
      <c r="MZK837" s="203"/>
      <c r="MZL837" s="203"/>
      <c r="MZM837" s="203"/>
      <c r="MZN837" s="203"/>
      <c r="MZO837" s="203"/>
      <c r="MZP837" s="203"/>
      <c r="MZQ837" s="203"/>
      <c r="MZR837" s="203"/>
      <c r="MZS837" s="203"/>
      <c r="MZT837" s="203"/>
      <c r="MZU837" s="203"/>
      <c r="MZV837" s="203"/>
      <c r="MZW837" s="203"/>
      <c r="MZX837" s="203"/>
      <c r="MZY837" s="203"/>
      <c r="MZZ837" s="203"/>
      <c r="NAA837" s="203"/>
      <c r="NAB837" s="203"/>
      <c r="NAC837" s="203"/>
      <c r="NAD837" s="203"/>
      <c r="NAE837" s="203"/>
      <c r="NAF837" s="203"/>
      <c r="NAG837" s="203"/>
      <c r="NAH837" s="203"/>
      <c r="NAI837" s="203"/>
      <c r="NAJ837" s="203"/>
      <c r="NAK837" s="203"/>
      <c r="NAL837" s="203"/>
      <c r="NAM837" s="203"/>
      <c r="NAN837" s="203"/>
      <c r="NAO837" s="203"/>
      <c r="NAP837" s="203"/>
      <c r="NAQ837" s="203"/>
      <c r="NAR837" s="203"/>
      <c r="NAS837" s="203"/>
      <c r="NAT837" s="203"/>
      <c r="NAU837" s="203"/>
      <c r="NAV837" s="203"/>
      <c r="NAW837" s="203"/>
      <c r="NAX837" s="203"/>
      <c r="NAY837" s="203"/>
      <c r="NAZ837" s="203"/>
      <c r="NBA837" s="203"/>
      <c r="NBB837" s="203"/>
      <c r="NBC837" s="203"/>
      <c r="NBD837" s="203"/>
      <c r="NBE837" s="203"/>
      <c r="NBF837" s="203"/>
      <c r="NBG837" s="203"/>
      <c r="NBH837" s="203"/>
      <c r="NBI837" s="203"/>
      <c r="NBJ837" s="203"/>
      <c r="NBK837" s="203"/>
      <c r="NBL837" s="203"/>
      <c r="NBM837" s="203"/>
      <c r="NBN837" s="203"/>
      <c r="NBO837" s="203"/>
      <c r="NBP837" s="203"/>
      <c r="NBQ837" s="203"/>
      <c r="NBR837" s="203"/>
      <c r="NBS837" s="203"/>
      <c r="NBT837" s="203"/>
      <c r="NBU837" s="203"/>
      <c r="NBV837" s="203"/>
      <c r="NBW837" s="203"/>
      <c r="NBX837" s="203"/>
      <c r="NBY837" s="203"/>
      <c r="NBZ837" s="203"/>
      <c r="NCA837" s="203"/>
      <c r="NCB837" s="203"/>
      <c r="NCC837" s="203"/>
      <c r="NCD837" s="203"/>
      <c r="NCE837" s="203"/>
      <c r="NCF837" s="203"/>
      <c r="NCG837" s="203"/>
      <c r="NCH837" s="203"/>
      <c r="NCI837" s="203"/>
      <c r="NCJ837" s="203"/>
      <c r="NCK837" s="203"/>
      <c r="NCL837" s="203"/>
      <c r="NCM837" s="203"/>
      <c r="NCN837" s="203"/>
      <c r="NCO837" s="203"/>
      <c r="NCP837" s="203"/>
      <c r="NCQ837" s="203"/>
      <c r="NCR837" s="203"/>
      <c r="NCS837" s="203"/>
      <c r="NCT837" s="203"/>
      <c r="NCU837" s="203"/>
      <c r="NCV837" s="203"/>
      <c r="NCW837" s="203"/>
      <c r="NCX837" s="203"/>
      <c r="NCY837" s="203"/>
      <c r="NCZ837" s="203"/>
      <c r="NDA837" s="203"/>
      <c r="NDB837" s="203"/>
      <c r="NDC837" s="203"/>
      <c r="NDD837" s="203"/>
      <c r="NDE837" s="203"/>
      <c r="NDF837" s="203"/>
      <c r="NDG837" s="203"/>
      <c r="NDH837" s="203"/>
      <c r="NDI837" s="203"/>
      <c r="NDJ837" s="203"/>
      <c r="NDK837" s="203"/>
      <c r="NDL837" s="203"/>
      <c r="NDM837" s="203"/>
      <c r="NDN837" s="203"/>
      <c r="NDO837" s="203"/>
      <c r="NDP837" s="203"/>
      <c r="NDQ837" s="203"/>
      <c r="NDR837" s="203"/>
      <c r="NDS837" s="203"/>
      <c r="NDT837" s="203"/>
      <c r="NDU837" s="203"/>
      <c r="NDV837" s="203"/>
      <c r="NDW837" s="203"/>
      <c r="NDX837" s="203"/>
      <c r="NDY837" s="203"/>
      <c r="NDZ837" s="203"/>
      <c r="NEA837" s="203"/>
      <c r="NEB837" s="203"/>
      <c r="NEC837" s="203"/>
      <c r="NED837" s="203"/>
      <c r="NEE837" s="203"/>
      <c r="NEF837" s="203"/>
      <c r="NEG837" s="203"/>
      <c r="NEH837" s="203"/>
      <c r="NEI837" s="203"/>
      <c r="NEJ837" s="203"/>
      <c r="NEK837" s="203"/>
      <c r="NEL837" s="203"/>
      <c r="NEM837" s="203"/>
      <c r="NEN837" s="203"/>
      <c r="NEO837" s="203"/>
      <c r="NEP837" s="203"/>
      <c r="NEQ837" s="203"/>
      <c r="NER837" s="203"/>
      <c r="NES837" s="203"/>
      <c r="NET837" s="203"/>
      <c r="NEU837" s="203"/>
      <c r="NEV837" s="203"/>
      <c r="NEW837" s="203"/>
      <c r="NEX837" s="203"/>
      <c r="NEY837" s="203"/>
      <c r="NEZ837" s="203"/>
      <c r="NFA837" s="203"/>
      <c r="NFB837" s="203"/>
      <c r="NFC837" s="203"/>
      <c r="NFD837" s="203"/>
      <c r="NFE837" s="203"/>
      <c r="NFF837" s="203"/>
      <c r="NFG837" s="203"/>
      <c r="NFH837" s="203"/>
      <c r="NFI837" s="203"/>
      <c r="NFJ837" s="203"/>
      <c r="NFK837" s="203"/>
      <c r="NFL837" s="203"/>
      <c r="NFM837" s="203"/>
      <c r="NFN837" s="203"/>
      <c r="NFO837" s="203"/>
      <c r="NFP837" s="203"/>
      <c r="NFQ837" s="203"/>
      <c r="NFR837" s="203"/>
      <c r="NFS837" s="203"/>
      <c r="NFT837" s="203"/>
      <c r="NFU837" s="203"/>
      <c r="NFV837" s="203"/>
      <c r="NFW837" s="203"/>
      <c r="NFX837" s="203"/>
      <c r="NFY837" s="203"/>
      <c r="NFZ837" s="203"/>
      <c r="NGA837" s="203"/>
      <c r="NGB837" s="203"/>
      <c r="NGC837" s="203"/>
      <c r="NGD837" s="203"/>
      <c r="NGE837" s="203"/>
      <c r="NGF837" s="203"/>
      <c r="NGG837" s="203"/>
      <c r="NGH837" s="203"/>
      <c r="NGI837" s="203"/>
      <c r="NGJ837" s="203"/>
      <c r="NGK837" s="203"/>
      <c r="NGL837" s="203"/>
      <c r="NGM837" s="203"/>
      <c r="NGN837" s="203"/>
      <c r="NGO837" s="203"/>
      <c r="NGP837" s="203"/>
      <c r="NGQ837" s="203"/>
      <c r="NGR837" s="203"/>
      <c r="NGS837" s="203"/>
      <c r="NGT837" s="203"/>
      <c r="NGU837" s="203"/>
      <c r="NGV837" s="203"/>
      <c r="NGW837" s="203"/>
      <c r="NGX837" s="203"/>
      <c r="NGY837" s="203"/>
      <c r="NGZ837" s="203"/>
      <c r="NHA837" s="203"/>
      <c r="NHB837" s="203"/>
      <c r="NHC837" s="203"/>
      <c r="NHD837" s="203"/>
      <c r="NHE837" s="203"/>
      <c r="NHF837" s="203"/>
      <c r="NHG837" s="203"/>
      <c r="NHH837" s="203"/>
      <c r="NHI837" s="203"/>
      <c r="NHJ837" s="203"/>
      <c r="NHK837" s="203"/>
      <c r="NHL837" s="203"/>
      <c r="NHM837" s="203"/>
      <c r="NHN837" s="203"/>
      <c r="NHO837" s="203"/>
      <c r="NHP837" s="203"/>
      <c r="NHQ837" s="203"/>
      <c r="NHR837" s="203"/>
      <c r="NHS837" s="203"/>
      <c r="NHT837" s="203"/>
      <c r="NHU837" s="203"/>
      <c r="NHV837" s="203"/>
      <c r="NHW837" s="203"/>
      <c r="NHX837" s="203"/>
      <c r="NHY837" s="203"/>
      <c r="NHZ837" s="203"/>
      <c r="NIA837" s="203"/>
      <c r="NIB837" s="203"/>
      <c r="NIC837" s="203"/>
      <c r="NID837" s="203"/>
      <c r="NIE837" s="203"/>
      <c r="NIF837" s="203"/>
      <c r="NIG837" s="203"/>
      <c r="NIH837" s="203"/>
      <c r="NII837" s="203"/>
      <c r="NIJ837" s="203"/>
      <c r="NIK837" s="203"/>
      <c r="NIL837" s="203"/>
      <c r="NIM837" s="203"/>
      <c r="NIN837" s="203"/>
      <c r="NIO837" s="203"/>
      <c r="NIP837" s="203"/>
      <c r="NIQ837" s="203"/>
      <c r="NIR837" s="203"/>
      <c r="NIS837" s="203"/>
      <c r="NIT837" s="203"/>
      <c r="NIU837" s="203"/>
      <c r="NIV837" s="203"/>
      <c r="NIW837" s="203"/>
      <c r="NIX837" s="203"/>
      <c r="NIY837" s="203"/>
      <c r="NIZ837" s="203"/>
      <c r="NJA837" s="203"/>
      <c r="NJB837" s="203"/>
      <c r="NJC837" s="203"/>
      <c r="NJD837" s="203"/>
      <c r="NJE837" s="203"/>
      <c r="NJF837" s="203"/>
      <c r="NJG837" s="203"/>
      <c r="NJH837" s="203"/>
      <c r="NJI837" s="203"/>
      <c r="NJJ837" s="203"/>
      <c r="NJK837" s="203"/>
      <c r="NJL837" s="203"/>
      <c r="NJM837" s="203"/>
      <c r="NJN837" s="203"/>
      <c r="NJO837" s="203"/>
      <c r="NJP837" s="203"/>
      <c r="NJQ837" s="203"/>
      <c r="NJR837" s="203"/>
      <c r="NJS837" s="203"/>
      <c r="NJT837" s="203"/>
      <c r="NJU837" s="203"/>
      <c r="NJV837" s="203"/>
      <c r="NJW837" s="203"/>
      <c r="NJX837" s="203"/>
      <c r="NJY837" s="203"/>
      <c r="NJZ837" s="203"/>
      <c r="NKA837" s="203"/>
      <c r="NKB837" s="203"/>
      <c r="NKC837" s="203"/>
      <c r="NKD837" s="203"/>
      <c r="NKE837" s="203"/>
      <c r="NKF837" s="203"/>
      <c r="NKG837" s="203"/>
      <c r="NKH837" s="203"/>
      <c r="NKI837" s="203"/>
      <c r="NKJ837" s="203"/>
      <c r="NKK837" s="203"/>
      <c r="NKL837" s="203"/>
      <c r="NKM837" s="203"/>
      <c r="NKN837" s="203"/>
      <c r="NKO837" s="203"/>
      <c r="NKP837" s="203"/>
      <c r="NKQ837" s="203"/>
      <c r="NKR837" s="203"/>
      <c r="NKS837" s="203"/>
      <c r="NKT837" s="203"/>
      <c r="NKU837" s="203"/>
      <c r="NKV837" s="203"/>
      <c r="NKW837" s="203"/>
      <c r="NKX837" s="203"/>
      <c r="NKY837" s="203"/>
      <c r="NKZ837" s="203"/>
      <c r="NLA837" s="203"/>
      <c r="NLB837" s="203"/>
      <c r="NLC837" s="203"/>
      <c r="NLD837" s="203"/>
      <c r="NLE837" s="203"/>
      <c r="NLF837" s="203"/>
      <c r="NLG837" s="203"/>
      <c r="NLH837" s="203"/>
      <c r="NLI837" s="203"/>
      <c r="NLJ837" s="203"/>
      <c r="NLK837" s="203"/>
      <c r="NLL837" s="203"/>
      <c r="NLM837" s="203"/>
      <c r="NLN837" s="203"/>
      <c r="NLO837" s="203"/>
      <c r="NLP837" s="203"/>
      <c r="NLQ837" s="203"/>
      <c r="NLR837" s="203"/>
      <c r="NLS837" s="203"/>
      <c r="NLT837" s="203"/>
      <c r="NLU837" s="203"/>
      <c r="NLV837" s="203"/>
      <c r="NLW837" s="203"/>
      <c r="NLX837" s="203"/>
      <c r="NLY837" s="203"/>
      <c r="NLZ837" s="203"/>
      <c r="NMA837" s="203"/>
      <c r="NMB837" s="203"/>
      <c r="NMC837" s="203"/>
      <c r="NMD837" s="203"/>
      <c r="NME837" s="203"/>
      <c r="NMF837" s="203"/>
      <c r="NMG837" s="203"/>
      <c r="NMH837" s="203"/>
      <c r="NMI837" s="203"/>
      <c r="NMJ837" s="203"/>
      <c r="NMK837" s="203"/>
      <c r="NML837" s="203"/>
      <c r="NMM837" s="203"/>
      <c r="NMN837" s="203"/>
      <c r="NMO837" s="203"/>
      <c r="NMP837" s="203"/>
      <c r="NMQ837" s="203"/>
      <c r="NMR837" s="203"/>
      <c r="NMS837" s="203"/>
      <c r="NMT837" s="203"/>
      <c r="NMU837" s="203"/>
      <c r="NMV837" s="203"/>
      <c r="NMW837" s="203"/>
      <c r="NMX837" s="203"/>
      <c r="NMY837" s="203"/>
      <c r="NMZ837" s="203"/>
      <c r="NNA837" s="203"/>
      <c r="NNB837" s="203"/>
      <c r="NNC837" s="203"/>
      <c r="NND837" s="203"/>
      <c r="NNE837" s="203"/>
      <c r="NNF837" s="203"/>
      <c r="NNG837" s="203"/>
      <c r="NNH837" s="203"/>
      <c r="NNI837" s="203"/>
      <c r="NNJ837" s="203"/>
      <c r="NNK837" s="203"/>
      <c r="NNL837" s="203"/>
      <c r="NNM837" s="203"/>
      <c r="NNN837" s="203"/>
      <c r="NNO837" s="203"/>
      <c r="NNP837" s="203"/>
      <c r="NNQ837" s="203"/>
      <c r="NNR837" s="203"/>
      <c r="NNS837" s="203"/>
      <c r="NNT837" s="203"/>
      <c r="NNU837" s="203"/>
      <c r="NNV837" s="203"/>
      <c r="NNW837" s="203"/>
      <c r="NNX837" s="203"/>
      <c r="NNY837" s="203"/>
      <c r="NNZ837" s="203"/>
      <c r="NOA837" s="203"/>
      <c r="NOB837" s="203"/>
      <c r="NOC837" s="203"/>
      <c r="NOD837" s="203"/>
      <c r="NOE837" s="203"/>
      <c r="NOF837" s="203"/>
      <c r="NOG837" s="203"/>
      <c r="NOH837" s="203"/>
      <c r="NOI837" s="203"/>
      <c r="NOJ837" s="203"/>
      <c r="NOK837" s="203"/>
      <c r="NOL837" s="203"/>
      <c r="NOM837" s="203"/>
      <c r="NON837" s="203"/>
      <c r="NOO837" s="203"/>
      <c r="NOP837" s="203"/>
      <c r="NOQ837" s="203"/>
      <c r="NOR837" s="203"/>
      <c r="NOS837" s="203"/>
      <c r="NOT837" s="203"/>
      <c r="NOU837" s="203"/>
      <c r="NOV837" s="203"/>
      <c r="NOW837" s="203"/>
      <c r="NOX837" s="203"/>
      <c r="NOY837" s="203"/>
      <c r="NOZ837" s="203"/>
      <c r="NPA837" s="203"/>
      <c r="NPB837" s="203"/>
      <c r="NPC837" s="203"/>
      <c r="NPD837" s="203"/>
      <c r="NPE837" s="203"/>
      <c r="NPF837" s="203"/>
      <c r="NPG837" s="203"/>
      <c r="NPH837" s="203"/>
      <c r="NPI837" s="203"/>
      <c r="NPJ837" s="203"/>
      <c r="NPK837" s="203"/>
      <c r="NPL837" s="203"/>
      <c r="NPM837" s="203"/>
      <c r="NPN837" s="203"/>
      <c r="NPO837" s="203"/>
      <c r="NPP837" s="203"/>
      <c r="NPQ837" s="203"/>
      <c r="NPR837" s="203"/>
      <c r="NPS837" s="203"/>
      <c r="NPT837" s="203"/>
      <c r="NPU837" s="203"/>
      <c r="NPV837" s="203"/>
      <c r="NPW837" s="203"/>
      <c r="NPX837" s="203"/>
      <c r="NPY837" s="203"/>
      <c r="NPZ837" s="203"/>
      <c r="NQA837" s="203"/>
      <c r="NQB837" s="203"/>
      <c r="NQC837" s="203"/>
      <c r="NQD837" s="203"/>
      <c r="NQE837" s="203"/>
      <c r="NQF837" s="203"/>
      <c r="NQG837" s="203"/>
      <c r="NQH837" s="203"/>
      <c r="NQI837" s="203"/>
      <c r="NQJ837" s="203"/>
      <c r="NQK837" s="203"/>
      <c r="NQL837" s="203"/>
      <c r="NQM837" s="203"/>
      <c r="NQN837" s="203"/>
      <c r="NQO837" s="203"/>
      <c r="NQP837" s="203"/>
      <c r="NQQ837" s="203"/>
      <c r="NQR837" s="203"/>
      <c r="NQS837" s="203"/>
      <c r="NQT837" s="203"/>
      <c r="NQU837" s="203"/>
      <c r="NQV837" s="203"/>
      <c r="NQW837" s="203"/>
      <c r="NQX837" s="203"/>
      <c r="NQY837" s="203"/>
      <c r="NQZ837" s="203"/>
      <c r="NRA837" s="203"/>
      <c r="NRB837" s="203"/>
      <c r="NRC837" s="203"/>
      <c r="NRD837" s="203"/>
      <c r="NRE837" s="203"/>
      <c r="NRF837" s="203"/>
      <c r="NRG837" s="203"/>
      <c r="NRH837" s="203"/>
      <c r="NRI837" s="203"/>
      <c r="NRJ837" s="203"/>
      <c r="NRK837" s="203"/>
      <c r="NRL837" s="203"/>
      <c r="NRM837" s="203"/>
      <c r="NRN837" s="203"/>
      <c r="NRO837" s="203"/>
      <c r="NRP837" s="203"/>
      <c r="NRQ837" s="203"/>
      <c r="NRR837" s="203"/>
      <c r="NRS837" s="203"/>
      <c r="NRT837" s="203"/>
      <c r="NRU837" s="203"/>
      <c r="NRV837" s="203"/>
      <c r="NRW837" s="203"/>
      <c r="NRX837" s="203"/>
      <c r="NRY837" s="203"/>
      <c r="NRZ837" s="203"/>
      <c r="NSA837" s="203"/>
      <c r="NSB837" s="203"/>
      <c r="NSC837" s="203"/>
      <c r="NSD837" s="203"/>
      <c r="NSE837" s="203"/>
      <c r="NSF837" s="203"/>
      <c r="NSG837" s="203"/>
      <c r="NSH837" s="203"/>
      <c r="NSI837" s="203"/>
      <c r="NSJ837" s="203"/>
      <c r="NSK837" s="203"/>
      <c r="NSL837" s="203"/>
      <c r="NSM837" s="203"/>
      <c r="NSN837" s="203"/>
      <c r="NSO837" s="203"/>
      <c r="NSP837" s="203"/>
      <c r="NSQ837" s="203"/>
      <c r="NSR837" s="203"/>
      <c r="NSS837" s="203"/>
      <c r="NST837" s="203"/>
      <c r="NSU837" s="203"/>
      <c r="NSV837" s="203"/>
      <c r="NSW837" s="203"/>
      <c r="NSX837" s="203"/>
      <c r="NSY837" s="203"/>
      <c r="NSZ837" s="203"/>
      <c r="NTA837" s="203"/>
      <c r="NTB837" s="203"/>
      <c r="NTC837" s="203"/>
      <c r="NTD837" s="203"/>
      <c r="NTE837" s="203"/>
      <c r="NTF837" s="203"/>
      <c r="NTG837" s="203"/>
      <c r="NTH837" s="203"/>
      <c r="NTI837" s="203"/>
      <c r="NTJ837" s="203"/>
      <c r="NTK837" s="203"/>
      <c r="NTL837" s="203"/>
      <c r="NTM837" s="203"/>
      <c r="NTN837" s="203"/>
      <c r="NTO837" s="203"/>
      <c r="NTP837" s="203"/>
      <c r="NTQ837" s="203"/>
      <c r="NTR837" s="203"/>
      <c r="NTS837" s="203"/>
      <c r="NTT837" s="203"/>
      <c r="NTU837" s="203"/>
      <c r="NTV837" s="203"/>
      <c r="NTW837" s="203"/>
      <c r="NTX837" s="203"/>
      <c r="NTY837" s="203"/>
      <c r="NTZ837" s="203"/>
      <c r="NUA837" s="203"/>
      <c r="NUB837" s="203"/>
      <c r="NUC837" s="203"/>
      <c r="NUD837" s="203"/>
      <c r="NUE837" s="203"/>
      <c r="NUF837" s="203"/>
      <c r="NUG837" s="203"/>
      <c r="NUH837" s="203"/>
      <c r="NUI837" s="203"/>
      <c r="NUJ837" s="203"/>
      <c r="NUK837" s="203"/>
      <c r="NUL837" s="203"/>
      <c r="NUM837" s="203"/>
      <c r="NUN837" s="203"/>
      <c r="NUO837" s="203"/>
      <c r="NUP837" s="203"/>
      <c r="NUQ837" s="203"/>
      <c r="NUR837" s="203"/>
      <c r="NUS837" s="203"/>
      <c r="NUT837" s="203"/>
      <c r="NUU837" s="203"/>
      <c r="NUV837" s="203"/>
      <c r="NUW837" s="203"/>
      <c r="NUX837" s="203"/>
      <c r="NUY837" s="203"/>
      <c r="NUZ837" s="203"/>
      <c r="NVA837" s="203"/>
      <c r="NVB837" s="203"/>
      <c r="NVC837" s="203"/>
      <c r="NVD837" s="203"/>
      <c r="NVE837" s="203"/>
      <c r="NVF837" s="203"/>
      <c r="NVG837" s="203"/>
      <c r="NVH837" s="203"/>
      <c r="NVI837" s="203"/>
      <c r="NVJ837" s="203"/>
      <c r="NVK837" s="203"/>
      <c r="NVL837" s="203"/>
      <c r="NVM837" s="203"/>
      <c r="NVN837" s="203"/>
      <c r="NVO837" s="203"/>
      <c r="NVP837" s="203"/>
      <c r="NVQ837" s="203"/>
      <c r="NVR837" s="203"/>
      <c r="NVS837" s="203"/>
      <c r="NVT837" s="203"/>
      <c r="NVU837" s="203"/>
      <c r="NVV837" s="203"/>
      <c r="NVW837" s="203"/>
      <c r="NVX837" s="203"/>
      <c r="NVY837" s="203"/>
      <c r="NVZ837" s="203"/>
      <c r="NWA837" s="203"/>
      <c r="NWB837" s="203"/>
      <c r="NWC837" s="203"/>
      <c r="NWD837" s="203"/>
      <c r="NWE837" s="203"/>
      <c r="NWF837" s="203"/>
      <c r="NWG837" s="203"/>
      <c r="NWH837" s="203"/>
      <c r="NWI837" s="203"/>
      <c r="NWJ837" s="203"/>
      <c r="NWK837" s="203"/>
      <c r="NWL837" s="203"/>
      <c r="NWM837" s="203"/>
      <c r="NWN837" s="203"/>
      <c r="NWO837" s="203"/>
      <c r="NWP837" s="203"/>
      <c r="NWQ837" s="203"/>
      <c r="NWR837" s="203"/>
      <c r="NWS837" s="203"/>
      <c r="NWT837" s="203"/>
      <c r="NWU837" s="203"/>
      <c r="NWV837" s="203"/>
      <c r="NWW837" s="203"/>
      <c r="NWX837" s="203"/>
      <c r="NWY837" s="203"/>
      <c r="NWZ837" s="203"/>
      <c r="NXA837" s="203"/>
      <c r="NXB837" s="203"/>
      <c r="NXC837" s="203"/>
      <c r="NXD837" s="203"/>
      <c r="NXE837" s="203"/>
      <c r="NXF837" s="203"/>
      <c r="NXG837" s="203"/>
      <c r="NXH837" s="203"/>
      <c r="NXI837" s="203"/>
      <c r="NXJ837" s="203"/>
      <c r="NXK837" s="203"/>
      <c r="NXL837" s="203"/>
      <c r="NXM837" s="203"/>
      <c r="NXN837" s="203"/>
      <c r="NXO837" s="203"/>
      <c r="NXP837" s="203"/>
      <c r="NXQ837" s="203"/>
      <c r="NXR837" s="203"/>
      <c r="NXS837" s="203"/>
      <c r="NXT837" s="203"/>
      <c r="NXU837" s="203"/>
      <c r="NXV837" s="203"/>
      <c r="NXW837" s="203"/>
      <c r="NXX837" s="203"/>
      <c r="NXY837" s="203"/>
      <c r="NXZ837" s="203"/>
      <c r="NYA837" s="203"/>
      <c r="NYB837" s="203"/>
      <c r="NYC837" s="203"/>
      <c r="NYD837" s="203"/>
      <c r="NYE837" s="203"/>
      <c r="NYF837" s="203"/>
      <c r="NYG837" s="203"/>
      <c r="NYH837" s="203"/>
      <c r="NYI837" s="203"/>
      <c r="NYJ837" s="203"/>
      <c r="NYK837" s="203"/>
      <c r="NYL837" s="203"/>
      <c r="NYM837" s="203"/>
      <c r="NYN837" s="203"/>
      <c r="NYO837" s="203"/>
      <c r="NYP837" s="203"/>
      <c r="NYQ837" s="203"/>
      <c r="NYR837" s="203"/>
      <c r="NYS837" s="203"/>
      <c r="NYT837" s="203"/>
      <c r="NYU837" s="203"/>
      <c r="NYV837" s="203"/>
      <c r="NYW837" s="203"/>
      <c r="NYX837" s="203"/>
      <c r="NYY837" s="203"/>
      <c r="NYZ837" s="203"/>
      <c r="NZA837" s="203"/>
      <c r="NZB837" s="203"/>
      <c r="NZC837" s="203"/>
      <c r="NZD837" s="203"/>
      <c r="NZE837" s="203"/>
      <c r="NZF837" s="203"/>
      <c r="NZG837" s="203"/>
      <c r="NZH837" s="203"/>
      <c r="NZI837" s="203"/>
      <c r="NZJ837" s="203"/>
      <c r="NZK837" s="203"/>
      <c r="NZL837" s="203"/>
      <c r="NZM837" s="203"/>
      <c r="NZN837" s="203"/>
      <c r="NZO837" s="203"/>
      <c r="NZP837" s="203"/>
      <c r="NZQ837" s="203"/>
      <c r="NZR837" s="203"/>
      <c r="NZS837" s="203"/>
      <c r="NZT837" s="203"/>
      <c r="NZU837" s="203"/>
      <c r="NZV837" s="203"/>
      <c r="NZW837" s="203"/>
      <c r="NZX837" s="203"/>
      <c r="NZY837" s="203"/>
      <c r="NZZ837" s="203"/>
      <c r="OAA837" s="203"/>
      <c r="OAB837" s="203"/>
      <c r="OAC837" s="203"/>
      <c r="OAD837" s="203"/>
      <c r="OAE837" s="203"/>
      <c r="OAF837" s="203"/>
      <c r="OAG837" s="203"/>
      <c r="OAH837" s="203"/>
      <c r="OAI837" s="203"/>
      <c r="OAJ837" s="203"/>
      <c r="OAK837" s="203"/>
      <c r="OAL837" s="203"/>
      <c r="OAM837" s="203"/>
      <c r="OAN837" s="203"/>
      <c r="OAO837" s="203"/>
      <c r="OAP837" s="203"/>
      <c r="OAQ837" s="203"/>
      <c r="OAR837" s="203"/>
      <c r="OAS837" s="203"/>
      <c r="OAT837" s="203"/>
      <c r="OAU837" s="203"/>
      <c r="OAV837" s="203"/>
      <c r="OAW837" s="203"/>
      <c r="OAX837" s="203"/>
      <c r="OAY837" s="203"/>
      <c r="OAZ837" s="203"/>
      <c r="OBA837" s="203"/>
      <c r="OBB837" s="203"/>
      <c r="OBC837" s="203"/>
      <c r="OBD837" s="203"/>
      <c r="OBE837" s="203"/>
      <c r="OBF837" s="203"/>
      <c r="OBG837" s="203"/>
      <c r="OBH837" s="203"/>
      <c r="OBI837" s="203"/>
      <c r="OBJ837" s="203"/>
      <c r="OBK837" s="203"/>
      <c r="OBL837" s="203"/>
      <c r="OBM837" s="203"/>
      <c r="OBN837" s="203"/>
      <c r="OBO837" s="203"/>
      <c r="OBP837" s="203"/>
      <c r="OBQ837" s="203"/>
      <c r="OBR837" s="203"/>
      <c r="OBS837" s="203"/>
      <c r="OBT837" s="203"/>
      <c r="OBU837" s="203"/>
      <c r="OBV837" s="203"/>
      <c r="OBW837" s="203"/>
      <c r="OBX837" s="203"/>
      <c r="OBY837" s="203"/>
      <c r="OBZ837" s="203"/>
      <c r="OCA837" s="203"/>
      <c r="OCB837" s="203"/>
      <c r="OCC837" s="203"/>
      <c r="OCD837" s="203"/>
      <c r="OCE837" s="203"/>
      <c r="OCF837" s="203"/>
      <c r="OCG837" s="203"/>
      <c r="OCH837" s="203"/>
      <c r="OCI837" s="203"/>
      <c r="OCJ837" s="203"/>
      <c r="OCK837" s="203"/>
      <c r="OCL837" s="203"/>
      <c r="OCM837" s="203"/>
      <c r="OCN837" s="203"/>
      <c r="OCO837" s="203"/>
      <c r="OCP837" s="203"/>
      <c r="OCQ837" s="203"/>
      <c r="OCR837" s="203"/>
      <c r="OCS837" s="203"/>
      <c r="OCT837" s="203"/>
      <c r="OCU837" s="203"/>
      <c r="OCV837" s="203"/>
      <c r="OCW837" s="203"/>
      <c r="OCX837" s="203"/>
      <c r="OCY837" s="203"/>
      <c r="OCZ837" s="203"/>
      <c r="ODA837" s="203"/>
      <c r="ODB837" s="203"/>
      <c r="ODC837" s="203"/>
      <c r="ODD837" s="203"/>
      <c r="ODE837" s="203"/>
      <c r="ODF837" s="203"/>
      <c r="ODG837" s="203"/>
      <c r="ODH837" s="203"/>
      <c r="ODI837" s="203"/>
      <c r="ODJ837" s="203"/>
      <c r="ODK837" s="203"/>
      <c r="ODL837" s="203"/>
      <c r="ODM837" s="203"/>
      <c r="ODN837" s="203"/>
      <c r="ODO837" s="203"/>
      <c r="ODP837" s="203"/>
      <c r="ODQ837" s="203"/>
      <c r="ODR837" s="203"/>
      <c r="ODS837" s="203"/>
      <c r="ODT837" s="203"/>
      <c r="ODU837" s="203"/>
      <c r="ODV837" s="203"/>
      <c r="ODW837" s="203"/>
      <c r="ODX837" s="203"/>
      <c r="ODY837" s="203"/>
      <c r="ODZ837" s="203"/>
      <c r="OEA837" s="203"/>
      <c r="OEB837" s="203"/>
      <c r="OEC837" s="203"/>
      <c r="OED837" s="203"/>
      <c r="OEE837" s="203"/>
      <c r="OEF837" s="203"/>
      <c r="OEG837" s="203"/>
      <c r="OEH837" s="203"/>
      <c r="OEI837" s="203"/>
      <c r="OEJ837" s="203"/>
      <c r="OEK837" s="203"/>
      <c r="OEL837" s="203"/>
      <c r="OEM837" s="203"/>
      <c r="OEN837" s="203"/>
      <c r="OEO837" s="203"/>
      <c r="OEP837" s="203"/>
      <c r="OEQ837" s="203"/>
      <c r="OER837" s="203"/>
      <c r="OES837" s="203"/>
      <c r="OET837" s="203"/>
      <c r="OEU837" s="203"/>
      <c r="OEV837" s="203"/>
      <c r="OEW837" s="203"/>
      <c r="OEX837" s="203"/>
      <c r="OEY837" s="203"/>
      <c r="OEZ837" s="203"/>
      <c r="OFA837" s="203"/>
      <c r="OFB837" s="203"/>
      <c r="OFC837" s="203"/>
      <c r="OFD837" s="203"/>
      <c r="OFE837" s="203"/>
      <c r="OFF837" s="203"/>
      <c r="OFG837" s="203"/>
      <c r="OFH837" s="203"/>
      <c r="OFI837" s="203"/>
      <c r="OFJ837" s="203"/>
      <c r="OFK837" s="203"/>
      <c r="OFL837" s="203"/>
      <c r="OFM837" s="203"/>
      <c r="OFN837" s="203"/>
      <c r="OFO837" s="203"/>
      <c r="OFP837" s="203"/>
      <c r="OFQ837" s="203"/>
      <c r="OFR837" s="203"/>
      <c r="OFS837" s="203"/>
      <c r="OFT837" s="203"/>
      <c r="OFU837" s="203"/>
      <c r="OFV837" s="203"/>
      <c r="OFW837" s="203"/>
      <c r="OFX837" s="203"/>
      <c r="OFY837" s="203"/>
      <c r="OFZ837" s="203"/>
      <c r="OGA837" s="203"/>
      <c r="OGB837" s="203"/>
      <c r="OGC837" s="203"/>
      <c r="OGD837" s="203"/>
      <c r="OGE837" s="203"/>
      <c r="OGF837" s="203"/>
      <c r="OGG837" s="203"/>
      <c r="OGH837" s="203"/>
      <c r="OGI837" s="203"/>
      <c r="OGJ837" s="203"/>
      <c r="OGK837" s="203"/>
      <c r="OGL837" s="203"/>
      <c r="OGM837" s="203"/>
      <c r="OGN837" s="203"/>
      <c r="OGO837" s="203"/>
      <c r="OGP837" s="203"/>
      <c r="OGQ837" s="203"/>
      <c r="OGR837" s="203"/>
      <c r="OGS837" s="203"/>
      <c r="OGT837" s="203"/>
      <c r="OGU837" s="203"/>
      <c r="OGV837" s="203"/>
      <c r="OGW837" s="203"/>
      <c r="OGX837" s="203"/>
      <c r="OGY837" s="203"/>
      <c r="OGZ837" s="203"/>
      <c r="OHA837" s="203"/>
      <c r="OHB837" s="203"/>
      <c r="OHC837" s="203"/>
      <c r="OHD837" s="203"/>
      <c r="OHE837" s="203"/>
      <c r="OHF837" s="203"/>
      <c r="OHG837" s="203"/>
      <c r="OHH837" s="203"/>
      <c r="OHI837" s="203"/>
      <c r="OHJ837" s="203"/>
      <c r="OHK837" s="203"/>
      <c r="OHL837" s="203"/>
      <c r="OHM837" s="203"/>
      <c r="OHN837" s="203"/>
      <c r="OHO837" s="203"/>
      <c r="OHP837" s="203"/>
      <c r="OHQ837" s="203"/>
      <c r="OHR837" s="203"/>
      <c r="OHS837" s="203"/>
      <c r="OHT837" s="203"/>
      <c r="OHU837" s="203"/>
      <c r="OHV837" s="203"/>
      <c r="OHW837" s="203"/>
      <c r="OHX837" s="203"/>
      <c r="OHY837" s="203"/>
      <c r="OHZ837" s="203"/>
      <c r="OIA837" s="203"/>
      <c r="OIB837" s="203"/>
      <c r="OIC837" s="203"/>
      <c r="OID837" s="203"/>
      <c r="OIE837" s="203"/>
      <c r="OIF837" s="203"/>
      <c r="OIG837" s="203"/>
      <c r="OIH837" s="203"/>
      <c r="OII837" s="203"/>
      <c r="OIJ837" s="203"/>
      <c r="OIK837" s="203"/>
      <c r="OIL837" s="203"/>
      <c r="OIM837" s="203"/>
      <c r="OIN837" s="203"/>
      <c r="OIO837" s="203"/>
      <c r="OIP837" s="203"/>
      <c r="OIQ837" s="203"/>
      <c r="OIR837" s="203"/>
      <c r="OIS837" s="203"/>
      <c r="OIT837" s="203"/>
      <c r="OIU837" s="203"/>
      <c r="OIV837" s="203"/>
      <c r="OIW837" s="203"/>
      <c r="OIX837" s="203"/>
      <c r="OIY837" s="203"/>
      <c r="OIZ837" s="203"/>
      <c r="OJA837" s="203"/>
      <c r="OJB837" s="203"/>
      <c r="OJC837" s="203"/>
      <c r="OJD837" s="203"/>
      <c r="OJE837" s="203"/>
      <c r="OJF837" s="203"/>
      <c r="OJG837" s="203"/>
      <c r="OJH837" s="203"/>
      <c r="OJI837" s="203"/>
      <c r="OJJ837" s="203"/>
      <c r="OJK837" s="203"/>
      <c r="OJL837" s="203"/>
      <c r="OJM837" s="203"/>
      <c r="OJN837" s="203"/>
      <c r="OJO837" s="203"/>
      <c r="OJP837" s="203"/>
      <c r="OJQ837" s="203"/>
      <c r="OJR837" s="203"/>
      <c r="OJS837" s="203"/>
      <c r="OJT837" s="203"/>
      <c r="OJU837" s="203"/>
      <c r="OJV837" s="203"/>
      <c r="OJW837" s="203"/>
      <c r="OJX837" s="203"/>
      <c r="OJY837" s="203"/>
      <c r="OJZ837" s="203"/>
      <c r="OKA837" s="203"/>
      <c r="OKB837" s="203"/>
      <c r="OKC837" s="203"/>
      <c r="OKD837" s="203"/>
      <c r="OKE837" s="203"/>
      <c r="OKF837" s="203"/>
      <c r="OKG837" s="203"/>
      <c r="OKH837" s="203"/>
      <c r="OKI837" s="203"/>
      <c r="OKJ837" s="203"/>
      <c r="OKK837" s="203"/>
      <c r="OKL837" s="203"/>
      <c r="OKM837" s="203"/>
      <c r="OKN837" s="203"/>
      <c r="OKO837" s="203"/>
      <c r="OKP837" s="203"/>
      <c r="OKQ837" s="203"/>
      <c r="OKR837" s="203"/>
      <c r="OKS837" s="203"/>
      <c r="OKT837" s="203"/>
      <c r="OKU837" s="203"/>
      <c r="OKV837" s="203"/>
      <c r="OKW837" s="203"/>
      <c r="OKX837" s="203"/>
      <c r="OKY837" s="203"/>
      <c r="OKZ837" s="203"/>
      <c r="OLA837" s="203"/>
      <c r="OLB837" s="203"/>
      <c r="OLC837" s="203"/>
      <c r="OLD837" s="203"/>
      <c r="OLE837" s="203"/>
      <c r="OLF837" s="203"/>
      <c r="OLG837" s="203"/>
      <c r="OLH837" s="203"/>
      <c r="OLI837" s="203"/>
      <c r="OLJ837" s="203"/>
      <c r="OLK837" s="203"/>
      <c r="OLL837" s="203"/>
      <c r="OLM837" s="203"/>
      <c r="OLN837" s="203"/>
      <c r="OLO837" s="203"/>
      <c r="OLP837" s="203"/>
      <c r="OLQ837" s="203"/>
      <c r="OLR837" s="203"/>
      <c r="OLS837" s="203"/>
      <c r="OLT837" s="203"/>
      <c r="OLU837" s="203"/>
      <c r="OLV837" s="203"/>
      <c r="OLW837" s="203"/>
      <c r="OLX837" s="203"/>
      <c r="OLY837" s="203"/>
      <c r="OLZ837" s="203"/>
      <c r="OMA837" s="203"/>
      <c r="OMB837" s="203"/>
      <c r="OMC837" s="203"/>
      <c r="OMD837" s="203"/>
      <c r="OME837" s="203"/>
      <c r="OMF837" s="203"/>
      <c r="OMG837" s="203"/>
      <c r="OMH837" s="203"/>
      <c r="OMI837" s="203"/>
      <c r="OMJ837" s="203"/>
      <c r="OMK837" s="203"/>
      <c r="OML837" s="203"/>
      <c r="OMM837" s="203"/>
      <c r="OMN837" s="203"/>
      <c r="OMO837" s="203"/>
      <c r="OMP837" s="203"/>
      <c r="OMQ837" s="203"/>
      <c r="OMR837" s="203"/>
      <c r="OMS837" s="203"/>
      <c r="OMT837" s="203"/>
      <c r="OMU837" s="203"/>
      <c r="OMV837" s="203"/>
      <c r="OMW837" s="203"/>
      <c r="OMX837" s="203"/>
      <c r="OMY837" s="203"/>
      <c r="OMZ837" s="203"/>
      <c r="ONA837" s="203"/>
      <c r="ONB837" s="203"/>
      <c r="ONC837" s="203"/>
      <c r="OND837" s="203"/>
      <c r="ONE837" s="203"/>
      <c r="ONF837" s="203"/>
      <c r="ONG837" s="203"/>
      <c r="ONH837" s="203"/>
      <c r="ONI837" s="203"/>
      <c r="ONJ837" s="203"/>
      <c r="ONK837" s="203"/>
      <c r="ONL837" s="203"/>
      <c r="ONM837" s="203"/>
      <c r="ONN837" s="203"/>
      <c r="ONO837" s="203"/>
      <c r="ONP837" s="203"/>
      <c r="ONQ837" s="203"/>
      <c r="ONR837" s="203"/>
      <c r="ONS837" s="203"/>
      <c r="ONT837" s="203"/>
      <c r="ONU837" s="203"/>
      <c r="ONV837" s="203"/>
      <c r="ONW837" s="203"/>
      <c r="ONX837" s="203"/>
      <c r="ONY837" s="203"/>
      <c r="ONZ837" s="203"/>
      <c r="OOA837" s="203"/>
      <c r="OOB837" s="203"/>
      <c r="OOC837" s="203"/>
      <c r="OOD837" s="203"/>
      <c r="OOE837" s="203"/>
      <c r="OOF837" s="203"/>
      <c r="OOG837" s="203"/>
      <c r="OOH837" s="203"/>
      <c r="OOI837" s="203"/>
      <c r="OOJ837" s="203"/>
      <c r="OOK837" s="203"/>
      <c r="OOL837" s="203"/>
      <c r="OOM837" s="203"/>
      <c r="OON837" s="203"/>
      <c r="OOO837" s="203"/>
      <c r="OOP837" s="203"/>
      <c r="OOQ837" s="203"/>
      <c r="OOR837" s="203"/>
      <c r="OOS837" s="203"/>
      <c r="OOT837" s="203"/>
      <c r="OOU837" s="203"/>
      <c r="OOV837" s="203"/>
      <c r="OOW837" s="203"/>
      <c r="OOX837" s="203"/>
      <c r="OOY837" s="203"/>
      <c r="OOZ837" s="203"/>
      <c r="OPA837" s="203"/>
      <c r="OPB837" s="203"/>
      <c r="OPC837" s="203"/>
      <c r="OPD837" s="203"/>
      <c r="OPE837" s="203"/>
      <c r="OPF837" s="203"/>
      <c r="OPG837" s="203"/>
      <c r="OPH837" s="203"/>
      <c r="OPI837" s="203"/>
      <c r="OPJ837" s="203"/>
      <c r="OPK837" s="203"/>
      <c r="OPL837" s="203"/>
      <c r="OPM837" s="203"/>
      <c r="OPN837" s="203"/>
      <c r="OPO837" s="203"/>
      <c r="OPP837" s="203"/>
      <c r="OPQ837" s="203"/>
      <c r="OPR837" s="203"/>
      <c r="OPS837" s="203"/>
      <c r="OPT837" s="203"/>
      <c r="OPU837" s="203"/>
      <c r="OPV837" s="203"/>
      <c r="OPW837" s="203"/>
      <c r="OPX837" s="203"/>
      <c r="OPY837" s="203"/>
      <c r="OPZ837" s="203"/>
      <c r="OQA837" s="203"/>
      <c r="OQB837" s="203"/>
      <c r="OQC837" s="203"/>
      <c r="OQD837" s="203"/>
      <c r="OQE837" s="203"/>
      <c r="OQF837" s="203"/>
      <c r="OQG837" s="203"/>
      <c r="OQH837" s="203"/>
      <c r="OQI837" s="203"/>
      <c r="OQJ837" s="203"/>
      <c r="OQK837" s="203"/>
      <c r="OQL837" s="203"/>
      <c r="OQM837" s="203"/>
      <c r="OQN837" s="203"/>
      <c r="OQO837" s="203"/>
      <c r="OQP837" s="203"/>
      <c r="OQQ837" s="203"/>
      <c r="OQR837" s="203"/>
      <c r="OQS837" s="203"/>
      <c r="OQT837" s="203"/>
      <c r="OQU837" s="203"/>
      <c r="OQV837" s="203"/>
      <c r="OQW837" s="203"/>
      <c r="OQX837" s="203"/>
      <c r="OQY837" s="203"/>
      <c r="OQZ837" s="203"/>
      <c r="ORA837" s="203"/>
      <c r="ORB837" s="203"/>
      <c r="ORC837" s="203"/>
      <c r="ORD837" s="203"/>
      <c r="ORE837" s="203"/>
      <c r="ORF837" s="203"/>
      <c r="ORG837" s="203"/>
      <c r="ORH837" s="203"/>
      <c r="ORI837" s="203"/>
      <c r="ORJ837" s="203"/>
      <c r="ORK837" s="203"/>
      <c r="ORL837" s="203"/>
      <c r="ORM837" s="203"/>
      <c r="ORN837" s="203"/>
      <c r="ORO837" s="203"/>
      <c r="ORP837" s="203"/>
      <c r="ORQ837" s="203"/>
      <c r="ORR837" s="203"/>
      <c r="ORS837" s="203"/>
      <c r="ORT837" s="203"/>
      <c r="ORU837" s="203"/>
      <c r="ORV837" s="203"/>
      <c r="ORW837" s="203"/>
      <c r="ORX837" s="203"/>
      <c r="ORY837" s="203"/>
      <c r="ORZ837" s="203"/>
      <c r="OSA837" s="203"/>
      <c r="OSB837" s="203"/>
      <c r="OSC837" s="203"/>
      <c r="OSD837" s="203"/>
      <c r="OSE837" s="203"/>
      <c r="OSF837" s="203"/>
      <c r="OSG837" s="203"/>
      <c r="OSH837" s="203"/>
      <c r="OSI837" s="203"/>
      <c r="OSJ837" s="203"/>
      <c r="OSK837" s="203"/>
      <c r="OSL837" s="203"/>
      <c r="OSM837" s="203"/>
      <c r="OSN837" s="203"/>
      <c r="OSO837" s="203"/>
      <c r="OSP837" s="203"/>
      <c r="OSQ837" s="203"/>
      <c r="OSR837" s="203"/>
      <c r="OSS837" s="203"/>
      <c r="OST837" s="203"/>
      <c r="OSU837" s="203"/>
      <c r="OSV837" s="203"/>
      <c r="OSW837" s="203"/>
      <c r="OSX837" s="203"/>
      <c r="OSY837" s="203"/>
      <c r="OSZ837" s="203"/>
      <c r="OTA837" s="203"/>
      <c r="OTB837" s="203"/>
      <c r="OTC837" s="203"/>
      <c r="OTD837" s="203"/>
      <c r="OTE837" s="203"/>
      <c r="OTF837" s="203"/>
      <c r="OTG837" s="203"/>
      <c r="OTH837" s="203"/>
      <c r="OTI837" s="203"/>
      <c r="OTJ837" s="203"/>
      <c r="OTK837" s="203"/>
      <c r="OTL837" s="203"/>
      <c r="OTM837" s="203"/>
      <c r="OTN837" s="203"/>
      <c r="OTO837" s="203"/>
      <c r="OTP837" s="203"/>
      <c r="OTQ837" s="203"/>
      <c r="OTR837" s="203"/>
      <c r="OTS837" s="203"/>
      <c r="OTT837" s="203"/>
      <c r="OTU837" s="203"/>
      <c r="OTV837" s="203"/>
      <c r="OTW837" s="203"/>
      <c r="OTX837" s="203"/>
      <c r="OTY837" s="203"/>
      <c r="OTZ837" s="203"/>
      <c r="OUA837" s="203"/>
      <c r="OUB837" s="203"/>
      <c r="OUC837" s="203"/>
      <c r="OUD837" s="203"/>
      <c r="OUE837" s="203"/>
      <c r="OUF837" s="203"/>
      <c r="OUG837" s="203"/>
      <c r="OUH837" s="203"/>
      <c r="OUI837" s="203"/>
      <c r="OUJ837" s="203"/>
      <c r="OUK837" s="203"/>
      <c r="OUL837" s="203"/>
      <c r="OUM837" s="203"/>
      <c r="OUN837" s="203"/>
      <c r="OUO837" s="203"/>
      <c r="OUP837" s="203"/>
      <c r="OUQ837" s="203"/>
      <c r="OUR837" s="203"/>
      <c r="OUS837" s="203"/>
      <c r="OUT837" s="203"/>
      <c r="OUU837" s="203"/>
      <c r="OUV837" s="203"/>
      <c r="OUW837" s="203"/>
      <c r="OUX837" s="203"/>
      <c r="OUY837" s="203"/>
      <c r="OUZ837" s="203"/>
      <c r="OVA837" s="203"/>
      <c r="OVB837" s="203"/>
      <c r="OVC837" s="203"/>
      <c r="OVD837" s="203"/>
      <c r="OVE837" s="203"/>
      <c r="OVF837" s="203"/>
      <c r="OVG837" s="203"/>
      <c r="OVH837" s="203"/>
      <c r="OVI837" s="203"/>
      <c r="OVJ837" s="203"/>
      <c r="OVK837" s="203"/>
      <c r="OVL837" s="203"/>
      <c r="OVM837" s="203"/>
      <c r="OVN837" s="203"/>
      <c r="OVO837" s="203"/>
      <c r="OVP837" s="203"/>
      <c r="OVQ837" s="203"/>
      <c r="OVR837" s="203"/>
      <c r="OVS837" s="203"/>
      <c r="OVT837" s="203"/>
      <c r="OVU837" s="203"/>
      <c r="OVV837" s="203"/>
      <c r="OVW837" s="203"/>
      <c r="OVX837" s="203"/>
      <c r="OVY837" s="203"/>
      <c r="OVZ837" s="203"/>
      <c r="OWA837" s="203"/>
      <c r="OWB837" s="203"/>
      <c r="OWC837" s="203"/>
      <c r="OWD837" s="203"/>
      <c r="OWE837" s="203"/>
      <c r="OWF837" s="203"/>
      <c r="OWG837" s="203"/>
      <c r="OWH837" s="203"/>
      <c r="OWI837" s="203"/>
      <c r="OWJ837" s="203"/>
      <c r="OWK837" s="203"/>
      <c r="OWL837" s="203"/>
      <c r="OWM837" s="203"/>
      <c r="OWN837" s="203"/>
      <c r="OWO837" s="203"/>
      <c r="OWP837" s="203"/>
      <c r="OWQ837" s="203"/>
      <c r="OWR837" s="203"/>
      <c r="OWS837" s="203"/>
      <c r="OWT837" s="203"/>
      <c r="OWU837" s="203"/>
      <c r="OWV837" s="203"/>
      <c r="OWW837" s="203"/>
      <c r="OWX837" s="203"/>
      <c r="OWY837" s="203"/>
      <c r="OWZ837" s="203"/>
      <c r="OXA837" s="203"/>
      <c r="OXB837" s="203"/>
      <c r="OXC837" s="203"/>
      <c r="OXD837" s="203"/>
      <c r="OXE837" s="203"/>
      <c r="OXF837" s="203"/>
      <c r="OXG837" s="203"/>
      <c r="OXH837" s="203"/>
      <c r="OXI837" s="203"/>
      <c r="OXJ837" s="203"/>
      <c r="OXK837" s="203"/>
      <c r="OXL837" s="203"/>
      <c r="OXM837" s="203"/>
      <c r="OXN837" s="203"/>
      <c r="OXO837" s="203"/>
      <c r="OXP837" s="203"/>
      <c r="OXQ837" s="203"/>
      <c r="OXR837" s="203"/>
      <c r="OXS837" s="203"/>
      <c r="OXT837" s="203"/>
      <c r="OXU837" s="203"/>
      <c r="OXV837" s="203"/>
      <c r="OXW837" s="203"/>
      <c r="OXX837" s="203"/>
      <c r="OXY837" s="203"/>
      <c r="OXZ837" s="203"/>
      <c r="OYA837" s="203"/>
      <c r="OYB837" s="203"/>
      <c r="OYC837" s="203"/>
      <c r="OYD837" s="203"/>
      <c r="OYE837" s="203"/>
      <c r="OYF837" s="203"/>
      <c r="OYG837" s="203"/>
      <c r="OYH837" s="203"/>
      <c r="OYI837" s="203"/>
      <c r="OYJ837" s="203"/>
      <c r="OYK837" s="203"/>
      <c r="OYL837" s="203"/>
      <c r="OYM837" s="203"/>
      <c r="OYN837" s="203"/>
      <c r="OYO837" s="203"/>
      <c r="OYP837" s="203"/>
      <c r="OYQ837" s="203"/>
      <c r="OYR837" s="203"/>
      <c r="OYS837" s="203"/>
      <c r="OYT837" s="203"/>
      <c r="OYU837" s="203"/>
      <c r="OYV837" s="203"/>
      <c r="OYW837" s="203"/>
      <c r="OYX837" s="203"/>
      <c r="OYY837" s="203"/>
      <c r="OYZ837" s="203"/>
      <c r="OZA837" s="203"/>
      <c r="OZB837" s="203"/>
      <c r="OZC837" s="203"/>
      <c r="OZD837" s="203"/>
      <c r="OZE837" s="203"/>
      <c r="OZF837" s="203"/>
      <c r="OZG837" s="203"/>
      <c r="OZH837" s="203"/>
      <c r="OZI837" s="203"/>
      <c r="OZJ837" s="203"/>
      <c r="OZK837" s="203"/>
      <c r="OZL837" s="203"/>
      <c r="OZM837" s="203"/>
      <c r="OZN837" s="203"/>
      <c r="OZO837" s="203"/>
      <c r="OZP837" s="203"/>
      <c r="OZQ837" s="203"/>
      <c r="OZR837" s="203"/>
      <c r="OZS837" s="203"/>
      <c r="OZT837" s="203"/>
      <c r="OZU837" s="203"/>
      <c r="OZV837" s="203"/>
      <c r="OZW837" s="203"/>
      <c r="OZX837" s="203"/>
      <c r="OZY837" s="203"/>
      <c r="OZZ837" s="203"/>
      <c r="PAA837" s="203"/>
      <c r="PAB837" s="203"/>
      <c r="PAC837" s="203"/>
      <c r="PAD837" s="203"/>
      <c r="PAE837" s="203"/>
      <c r="PAF837" s="203"/>
      <c r="PAG837" s="203"/>
      <c r="PAH837" s="203"/>
      <c r="PAI837" s="203"/>
      <c r="PAJ837" s="203"/>
      <c r="PAK837" s="203"/>
      <c r="PAL837" s="203"/>
      <c r="PAM837" s="203"/>
      <c r="PAN837" s="203"/>
      <c r="PAO837" s="203"/>
      <c r="PAP837" s="203"/>
      <c r="PAQ837" s="203"/>
      <c r="PAR837" s="203"/>
      <c r="PAS837" s="203"/>
      <c r="PAT837" s="203"/>
      <c r="PAU837" s="203"/>
      <c r="PAV837" s="203"/>
      <c r="PAW837" s="203"/>
      <c r="PAX837" s="203"/>
      <c r="PAY837" s="203"/>
      <c r="PAZ837" s="203"/>
      <c r="PBA837" s="203"/>
      <c r="PBB837" s="203"/>
      <c r="PBC837" s="203"/>
      <c r="PBD837" s="203"/>
      <c r="PBE837" s="203"/>
      <c r="PBF837" s="203"/>
      <c r="PBG837" s="203"/>
      <c r="PBH837" s="203"/>
      <c r="PBI837" s="203"/>
      <c r="PBJ837" s="203"/>
      <c r="PBK837" s="203"/>
      <c r="PBL837" s="203"/>
      <c r="PBM837" s="203"/>
      <c r="PBN837" s="203"/>
      <c r="PBO837" s="203"/>
      <c r="PBP837" s="203"/>
      <c r="PBQ837" s="203"/>
      <c r="PBR837" s="203"/>
      <c r="PBS837" s="203"/>
      <c r="PBT837" s="203"/>
      <c r="PBU837" s="203"/>
      <c r="PBV837" s="203"/>
      <c r="PBW837" s="203"/>
      <c r="PBX837" s="203"/>
      <c r="PBY837" s="203"/>
      <c r="PBZ837" s="203"/>
      <c r="PCA837" s="203"/>
      <c r="PCB837" s="203"/>
      <c r="PCC837" s="203"/>
      <c r="PCD837" s="203"/>
      <c r="PCE837" s="203"/>
      <c r="PCF837" s="203"/>
      <c r="PCG837" s="203"/>
      <c r="PCH837" s="203"/>
      <c r="PCI837" s="203"/>
      <c r="PCJ837" s="203"/>
      <c r="PCK837" s="203"/>
      <c r="PCL837" s="203"/>
      <c r="PCM837" s="203"/>
      <c r="PCN837" s="203"/>
      <c r="PCO837" s="203"/>
      <c r="PCP837" s="203"/>
      <c r="PCQ837" s="203"/>
      <c r="PCR837" s="203"/>
      <c r="PCS837" s="203"/>
      <c r="PCT837" s="203"/>
      <c r="PCU837" s="203"/>
      <c r="PCV837" s="203"/>
      <c r="PCW837" s="203"/>
      <c r="PCX837" s="203"/>
      <c r="PCY837" s="203"/>
      <c r="PCZ837" s="203"/>
      <c r="PDA837" s="203"/>
      <c r="PDB837" s="203"/>
      <c r="PDC837" s="203"/>
      <c r="PDD837" s="203"/>
      <c r="PDE837" s="203"/>
      <c r="PDF837" s="203"/>
      <c r="PDG837" s="203"/>
      <c r="PDH837" s="203"/>
      <c r="PDI837" s="203"/>
      <c r="PDJ837" s="203"/>
      <c r="PDK837" s="203"/>
      <c r="PDL837" s="203"/>
      <c r="PDM837" s="203"/>
      <c r="PDN837" s="203"/>
      <c r="PDO837" s="203"/>
      <c r="PDP837" s="203"/>
      <c r="PDQ837" s="203"/>
      <c r="PDR837" s="203"/>
      <c r="PDS837" s="203"/>
      <c r="PDT837" s="203"/>
      <c r="PDU837" s="203"/>
      <c r="PDV837" s="203"/>
      <c r="PDW837" s="203"/>
      <c r="PDX837" s="203"/>
      <c r="PDY837" s="203"/>
      <c r="PDZ837" s="203"/>
      <c r="PEA837" s="203"/>
      <c r="PEB837" s="203"/>
      <c r="PEC837" s="203"/>
      <c r="PED837" s="203"/>
      <c r="PEE837" s="203"/>
      <c r="PEF837" s="203"/>
      <c r="PEG837" s="203"/>
      <c r="PEH837" s="203"/>
      <c r="PEI837" s="203"/>
      <c r="PEJ837" s="203"/>
      <c r="PEK837" s="203"/>
      <c r="PEL837" s="203"/>
      <c r="PEM837" s="203"/>
      <c r="PEN837" s="203"/>
      <c r="PEO837" s="203"/>
      <c r="PEP837" s="203"/>
      <c r="PEQ837" s="203"/>
      <c r="PER837" s="203"/>
      <c r="PES837" s="203"/>
      <c r="PET837" s="203"/>
      <c r="PEU837" s="203"/>
      <c r="PEV837" s="203"/>
      <c r="PEW837" s="203"/>
      <c r="PEX837" s="203"/>
      <c r="PEY837" s="203"/>
      <c r="PEZ837" s="203"/>
      <c r="PFA837" s="203"/>
      <c r="PFB837" s="203"/>
      <c r="PFC837" s="203"/>
      <c r="PFD837" s="203"/>
      <c r="PFE837" s="203"/>
      <c r="PFF837" s="203"/>
      <c r="PFG837" s="203"/>
      <c r="PFH837" s="203"/>
      <c r="PFI837" s="203"/>
      <c r="PFJ837" s="203"/>
      <c r="PFK837" s="203"/>
      <c r="PFL837" s="203"/>
      <c r="PFM837" s="203"/>
      <c r="PFN837" s="203"/>
      <c r="PFO837" s="203"/>
      <c r="PFP837" s="203"/>
      <c r="PFQ837" s="203"/>
      <c r="PFR837" s="203"/>
      <c r="PFS837" s="203"/>
      <c r="PFT837" s="203"/>
      <c r="PFU837" s="203"/>
      <c r="PFV837" s="203"/>
      <c r="PFW837" s="203"/>
      <c r="PFX837" s="203"/>
      <c r="PFY837" s="203"/>
      <c r="PFZ837" s="203"/>
      <c r="PGA837" s="203"/>
      <c r="PGB837" s="203"/>
      <c r="PGC837" s="203"/>
      <c r="PGD837" s="203"/>
      <c r="PGE837" s="203"/>
      <c r="PGF837" s="203"/>
      <c r="PGG837" s="203"/>
      <c r="PGH837" s="203"/>
      <c r="PGI837" s="203"/>
      <c r="PGJ837" s="203"/>
      <c r="PGK837" s="203"/>
      <c r="PGL837" s="203"/>
      <c r="PGM837" s="203"/>
      <c r="PGN837" s="203"/>
      <c r="PGO837" s="203"/>
      <c r="PGP837" s="203"/>
      <c r="PGQ837" s="203"/>
      <c r="PGR837" s="203"/>
      <c r="PGS837" s="203"/>
      <c r="PGT837" s="203"/>
      <c r="PGU837" s="203"/>
      <c r="PGV837" s="203"/>
      <c r="PGW837" s="203"/>
      <c r="PGX837" s="203"/>
      <c r="PGY837" s="203"/>
      <c r="PGZ837" s="203"/>
      <c r="PHA837" s="203"/>
      <c r="PHB837" s="203"/>
      <c r="PHC837" s="203"/>
      <c r="PHD837" s="203"/>
      <c r="PHE837" s="203"/>
      <c r="PHF837" s="203"/>
      <c r="PHG837" s="203"/>
      <c r="PHH837" s="203"/>
      <c r="PHI837" s="203"/>
      <c r="PHJ837" s="203"/>
      <c r="PHK837" s="203"/>
      <c r="PHL837" s="203"/>
      <c r="PHM837" s="203"/>
      <c r="PHN837" s="203"/>
      <c r="PHO837" s="203"/>
      <c r="PHP837" s="203"/>
      <c r="PHQ837" s="203"/>
      <c r="PHR837" s="203"/>
      <c r="PHS837" s="203"/>
      <c r="PHT837" s="203"/>
      <c r="PHU837" s="203"/>
      <c r="PHV837" s="203"/>
      <c r="PHW837" s="203"/>
      <c r="PHX837" s="203"/>
      <c r="PHY837" s="203"/>
      <c r="PHZ837" s="203"/>
      <c r="PIA837" s="203"/>
      <c r="PIB837" s="203"/>
      <c r="PIC837" s="203"/>
      <c r="PID837" s="203"/>
      <c r="PIE837" s="203"/>
      <c r="PIF837" s="203"/>
      <c r="PIG837" s="203"/>
      <c r="PIH837" s="203"/>
      <c r="PII837" s="203"/>
      <c r="PIJ837" s="203"/>
      <c r="PIK837" s="203"/>
      <c r="PIL837" s="203"/>
      <c r="PIM837" s="203"/>
      <c r="PIN837" s="203"/>
      <c r="PIO837" s="203"/>
      <c r="PIP837" s="203"/>
      <c r="PIQ837" s="203"/>
      <c r="PIR837" s="203"/>
      <c r="PIS837" s="203"/>
      <c r="PIT837" s="203"/>
      <c r="PIU837" s="203"/>
      <c r="PIV837" s="203"/>
      <c r="PIW837" s="203"/>
      <c r="PIX837" s="203"/>
      <c r="PIY837" s="203"/>
      <c r="PIZ837" s="203"/>
      <c r="PJA837" s="203"/>
      <c r="PJB837" s="203"/>
      <c r="PJC837" s="203"/>
      <c r="PJD837" s="203"/>
      <c r="PJE837" s="203"/>
      <c r="PJF837" s="203"/>
      <c r="PJG837" s="203"/>
      <c r="PJH837" s="203"/>
      <c r="PJI837" s="203"/>
      <c r="PJJ837" s="203"/>
      <c r="PJK837" s="203"/>
      <c r="PJL837" s="203"/>
      <c r="PJM837" s="203"/>
      <c r="PJN837" s="203"/>
      <c r="PJO837" s="203"/>
      <c r="PJP837" s="203"/>
      <c r="PJQ837" s="203"/>
      <c r="PJR837" s="203"/>
      <c r="PJS837" s="203"/>
      <c r="PJT837" s="203"/>
      <c r="PJU837" s="203"/>
      <c r="PJV837" s="203"/>
      <c r="PJW837" s="203"/>
      <c r="PJX837" s="203"/>
      <c r="PJY837" s="203"/>
      <c r="PJZ837" s="203"/>
      <c r="PKA837" s="203"/>
      <c r="PKB837" s="203"/>
      <c r="PKC837" s="203"/>
      <c r="PKD837" s="203"/>
      <c r="PKE837" s="203"/>
      <c r="PKF837" s="203"/>
      <c r="PKG837" s="203"/>
      <c r="PKH837" s="203"/>
      <c r="PKI837" s="203"/>
      <c r="PKJ837" s="203"/>
      <c r="PKK837" s="203"/>
      <c r="PKL837" s="203"/>
      <c r="PKM837" s="203"/>
      <c r="PKN837" s="203"/>
      <c r="PKO837" s="203"/>
      <c r="PKP837" s="203"/>
      <c r="PKQ837" s="203"/>
      <c r="PKR837" s="203"/>
      <c r="PKS837" s="203"/>
      <c r="PKT837" s="203"/>
      <c r="PKU837" s="203"/>
      <c r="PKV837" s="203"/>
      <c r="PKW837" s="203"/>
      <c r="PKX837" s="203"/>
      <c r="PKY837" s="203"/>
      <c r="PKZ837" s="203"/>
      <c r="PLA837" s="203"/>
      <c r="PLB837" s="203"/>
      <c r="PLC837" s="203"/>
      <c r="PLD837" s="203"/>
      <c r="PLE837" s="203"/>
      <c r="PLF837" s="203"/>
      <c r="PLG837" s="203"/>
      <c r="PLH837" s="203"/>
      <c r="PLI837" s="203"/>
      <c r="PLJ837" s="203"/>
      <c r="PLK837" s="203"/>
      <c r="PLL837" s="203"/>
      <c r="PLM837" s="203"/>
      <c r="PLN837" s="203"/>
      <c r="PLO837" s="203"/>
      <c r="PLP837" s="203"/>
      <c r="PLQ837" s="203"/>
      <c r="PLR837" s="203"/>
      <c r="PLS837" s="203"/>
      <c r="PLT837" s="203"/>
      <c r="PLU837" s="203"/>
      <c r="PLV837" s="203"/>
      <c r="PLW837" s="203"/>
      <c r="PLX837" s="203"/>
      <c r="PLY837" s="203"/>
      <c r="PLZ837" s="203"/>
      <c r="PMA837" s="203"/>
      <c r="PMB837" s="203"/>
      <c r="PMC837" s="203"/>
      <c r="PMD837" s="203"/>
      <c r="PME837" s="203"/>
      <c r="PMF837" s="203"/>
      <c r="PMG837" s="203"/>
      <c r="PMH837" s="203"/>
      <c r="PMI837" s="203"/>
      <c r="PMJ837" s="203"/>
      <c r="PMK837" s="203"/>
      <c r="PML837" s="203"/>
      <c r="PMM837" s="203"/>
      <c r="PMN837" s="203"/>
      <c r="PMO837" s="203"/>
      <c r="PMP837" s="203"/>
      <c r="PMQ837" s="203"/>
      <c r="PMR837" s="203"/>
      <c r="PMS837" s="203"/>
      <c r="PMT837" s="203"/>
      <c r="PMU837" s="203"/>
      <c r="PMV837" s="203"/>
      <c r="PMW837" s="203"/>
      <c r="PMX837" s="203"/>
      <c r="PMY837" s="203"/>
      <c r="PMZ837" s="203"/>
      <c r="PNA837" s="203"/>
      <c r="PNB837" s="203"/>
      <c r="PNC837" s="203"/>
      <c r="PND837" s="203"/>
      <c r="PNE837" s="203"/>
      <c r="PNF837" s="203"/>
      <c r="PNG837" s="203"/>
      <c r="PNH837" s="203"/>
      <c r="PNI837" s="203"/>
      <c r="PNJ837" s="203"/>
      <c r="PNK837" s="203"/>
      <c r="PNL837" s="203"/>
      <c r="PNM837" s="203"/>
      <c r="PNN837" s="203"/>
      <c r="PNO837" s="203"/>
      <c r="PNP837" s="203"/>
      <c r="PNQ837" s="203"/>
      <c r="PNR837" s="203"/>
      <c r="PNS837" s="203"/>
      <c r="PNT837" s="203"/>
      <c r="PNU837" s="203"/>
      <c r="PNV837" s="203"/>
      <c r="PNW837" s="203"/>
      <c r="PNX837" s="203"/>
      <c r="PNY837" s="203"/>
      <c r="PNZ837" s="203"/>
      <c r="POA837" s="203"/>
      <c r="POB837" s="203"/>
      <c r="POC837" s="203"/>
      <c r="POD837" s="203"/>
      <c r="POE837" s="203"/>
      <c r="POF837" s="203"/>
      <c r="POG837" s="203"/>
      <c r="POH837" s="203"/>
      <c r="POI837" s="203"/>
      <c r="POJ837" s="203"/>
      <c r="POK837" s="203"/>
      <c r="POL837" s="203"/>
      <c r="POM837" s="203"/>
      <c r="PON837" s="203"/>
      <c r="POO837" s="203"/>
      <c r="POP837" s="203"/>
      <c r="POQ837" s="203"/>
      <c r="POR837" s="203"/>
      <c r="POS837" s="203"/>
      <c r="POT837" s="203"/>
      <c r="POU837" s="203"/>
      <c r="POV837" s="203"/>
      <c r="POW837" s="203"/>
      <c r="POX837" s="203"/>
      <c r="POY837" s="203"/>
      <c r="POZ837" s="203"/>
      <c r="PPA837" s="203"/>
      <c r="PPB837" s="203"/>
      <c r="PPC837" s="203"/>
      <c r="PPD837" s="203"/>
      <c r="PPE837" s="203"/>
      <c r="PPF837" s="203"/>
      <c r="PPG837" s="203"/>
      <c r="PPH837" s="203"/>
      <c r="PPI837" s="203"/>
      <c r="PPJ837" s="203"/>
      <c r="PPK837" s="203"/>
      <c r="PPL837" s="203"/>
      <c r="PPM837" s="203"/>
      <c r="PPN837" s="203"/>
      <c r="PPO837" s="203"/>
      <c r="PPP837" s="203"/>
      <c r="PPQ837" s="203"/>
      <c r="PPR837" s="203"/>
      <c r="PPS837" s="203"/>
      <c r="PPT837" s="203"/>
      <c r="PPU837" s="203"/>
      <c r="PPV837" s="203"/>
      <c r="PPW837" s="203"/>
      <c r="PPX837" s="203"/>
      <c r="PPY837" s="203"/>
      <c r="PPZ837" s="203"/>
      <c r="PQA837" s="203"/>
      <c r="PQB837" s="203"/>
      <c r="PQC837" s="203"/>
      <c r="PQD837" s="203"/>
      <c r="PQE837" s="203"/>
      <c r="PQF837" s="203"/>
      <c r="PQG837" s="203"/>
      <c r="PQH837" s="203"/>
      <c r="PQI837" s="203"/>
      <c r="PQJ837" s="203"/>
      <c r="PQK837" s="203"/>
      <c r="PQL837" s="203"/>
      <c r="PQM837" s="203"/>
      <c r="PQN837" s="203"/>
      <c r="PQO837" s="203"/>
      <c r="PQP837" s="203"/>
      <c r="PQQ837" s="203"/>
      <c r="PQR837" s="203"/>
      <c r="PQS837" s="203"/>
      <c r="PQT837" s="203"/>
      <c r="PQU837" s="203"/>
      <c r="PQV837" s="203"/>
      <c r="PQW837" s="203"/>
      <c r="PQX837" s="203"/>
      <c r="PQY837" s="203"/>
      <c r="PQZ837" s="203"/>
      <c r="PRA837" s="203"/>
      <c r="PRB837" s="203"/>
      <c r="PRC837" s="203"/>
      <c r="PRD837" s="203"/>
      <c r="PRE837" s="203"/>
      <c r="PRF837" s="203"/>
      <c r="PRG837" s="203"/>
      <c r="PRH837" s="203"/>
      <c r="PRI837" s="203"/>
      <c r="PRJ837" s="203"/>
      <c r="PRK837" s="203"/>
      <c r="PRL837" s="203"/>
      <c r="PRM837" s="203"/>
      <c r="PRN837" s="203"/>
      <c r="PRO837" s="203"/>
      <c r="PRP837" s="203"/>
      <c r="PRQ837" s="203"/>
      <c r="PRR837" s="203"/>
      <c r="PRS837" s="203"/>
      <c r="PRT837" s="203"/>
      <c r="PRU837" s="203"/>
      <c r="PRV837" s="203"/>
      <c r="PRW837" s="203"/>
      <c r="PRX837" s="203"/>
      <c r="PRY837" s="203"/>
      <c r="PRZ837" s="203"/>
      <c r="PSA837" s="203"/>
      <c r="PSB837" s="203"/>
      <c r="PSC837" s="203"/>
      <c r="PSD837" s="203"/>
      <c r="PSE837" s="203"/>
      <c r="PSF837" s="203"/>
      <c r="PSG837" s="203"/>
      <c r="PSH837" s="203"/>
      <c r="PSI837" s="203"/>
      <c r="PSJ837" s="203"/>
      <c r="PSK837" s="203"/>
      <c r="PSL837" s="203"/>
      <c r="PSM837" s="203"/>
      <c r="PSN837" s="203"/>
      <c r="PSO837" s="203"/>
      <c r="PSP837" s="203"/>
      <c r="PSQ837" s="203"/>
      <c r="PSR837" s="203"/>
      <c r="PSS837" s="203"/>
      <c r="PST837" s="203"/>
      <c r="PSU837" s="203"/>
      <c r="PSV837" s="203"/>
      <c r="PSW837" s="203"/>
      <c r="PSX837" s="203"/>
      <c r="PSY837" s="203"/>
      <c r="PSZ837" s="203"/>
      <c r="PTA837" s="203"/>
      <c r="PTB837" s="203"/>
      <c r="PTC837" s="203"/>
      <c r="PTD837" s="203"/>
      <c r="PTE837" s="203"/>
      <c r="PTF837" s="203"/>
      <c r="PTG837" s="203"/>
      <c r="PTH837" s="203"/>
      <c r="PTI837" s="203"/>
      <c r="PTJ837" s="203"/>
      <c r="PTK837" s="203"/>
      <c r="PTL837" s="203"/>
      <c r="PTM837" s="203"/>
      <c r="PTN837" s="203"/>
      <c r="PTO837" s="203"/>
      <c r="PTP837" s="203"/>
      <c r="PTQ837" s="203"/>
      <c r="PTR837" s="203"/>
      <c r="PTS837" s="203"/>
      <c r="PTT837" s="203"/>
      <c r="PTU837" s="203"/>
      <c r="PTV837" s="203"/>
      <c r="PTW837" s="203"/>
      <c r="PTX837" s="203"/>
      <c r="PTY837" s="203"/>
      <c r="PTZ837" s="203"/>
      <c r="PUA837" s="203"/>
      <c r="PUB837" s="203"/>
      <c r="PUC837" s="203"/>
      <c r="PUD837" s="203"/>
      <c r="PUE837" s="203"/>
      <c r="PUF837" s="203"/>
      <c r="PUG837" s="203"/>
      <c r="PUH837" s="203"/>
      <c r="PUI837" s="203"/>
      <c r="PUJ837" s="203"/>
      <c r="PUK837" s="203"/>
      <c r="PUL837" s="203"/>
      <c r="PUM837" s="203"/>
      <c r="PUN837" s="203"/>
      <c r="PUO837" s="203"/>
      <c r="PUP837" s="203"/>
      <c r="PUQ837" s="203"/>
      <c r="PUR837" s="203"/>
      <c r="PUS837" s="203"/>
      <c r="PUT837" s="203"/>
      <c r="PUU837" s="203"/>
      <c r="PUV837" s="203"/>
      <c r="PUW837" s="203"/>
      <c r="PUX837" s="203"/>
      <c r="PUY837" s="203"/>
      <c r="PUZ837" s="203"/>
      <c r="PVA837" s="203"/>
      <c r="PVB837" s="203"/>
      <c r="PVC837" s="203"/>
      <c r="PVD837" s="203"/>
      <c r="PVE837" s="203"/>
      <c r="PVF837" s="203"/>
      <c r="PVG837" s="203"/>
      <c r="PVH837" s="203"/>
      <c r="PVI837" s="203"/>
      <c r="PVJ837" s="203"/>
      <c r="PVK837" s="203"/>
      <c r="PVL837" s="203"/>
      <c r="PVM837" s="203"/>
      <c r="PVN837" s="203"/>
      <c r="PVO837" s="203"/>
      <c r="PVP837" s="203"/>
      <c r="PVQ837" s="203"/>
      <c r="PVR837" s="203"/>
      <c r="PVS837" s="203"/>
      <c r="PVT837" s="203"/>
      <c r="PVU837" s="203"/>
      <c r="PVV837" s="203"/>
      <c r="PVW837" s="203"/>
      <c r="PVX837" s="203"/>
      <c r="PVY837" s="203"/>
      <c r="PVZ837" s="203"/>
      <c r="PWA837" s="203"/>
      <c r="PWB837" s="203"/>
      <c r="PWC837" s="203"/>
      <c r="PWD837" s="203"/>
      <c r="PWE837" s="203"/>
      <c r="PWF837" s="203"/>
      <c r="PWG837" s="203"/>
      <c r="PWH837" s="203"/>
      <c r="PWI837" s="203"/>
      <c r="PWJ837" s="203"/>
      <c r="PWK837" s="203"/>
      <c r="PWL837" s="203"/>
      <c r="PWM837" s="203"/>
      <c r="PWN837" s="203"/>
      <c r="PWO837" s="203"/>
      <c r="PWP837" s="203"/>
      <c r="PWQ837" s="203"/>
      <c r="PWR837" s="203"/>
      <c r="PWS837" s="203"/>
      <c r="PWT837" s="203"/>
      <c r="PWU837" s="203"/>
      <c r="PWV837" s="203"/>
      <c r="PWW837" s="203"/>
      <c r="PWX837" s="203"/>
      <c r="PWY837" s="203"/>
      <c r="PWZ837" s="203"/>
      <c r="PXA837" s="203"/>
      <c r="PXB837" s="203"/>
      <c r="PXC837" s="203"/>
      <c r="PXD837" s="203"/>
      <c r="PXE837" s="203"/>
      <c r="PXF837" s="203"/>
      <c r="PXG837" s="203"/>
      <c r="PXH837" s="203"/>
      <c r="PXI837" s="203"/>
      <c r="PXJ837" s="203"/>
      <c r="PXK837" s="203"/>
      <c r="PXL837" s="203"/>
      <c r="PXM837" s="203"/>
      <c r="PXN837" s="203"/>
      <c r="PXO837" s="203"/>
      <c r="PXP837" s="203"/>
      <c r="PXQ837" s="203"/>
      <c r="PXR837" s="203"/>
      <c r="PXS837" s="203"/>
      <c r="PXT837" s="203"/>
      <c r="PXU837" s="203"/>
      <c r="PXV837" s="203"/>
      <c r="PXW837" s="203"/>
      <c r="PXX837" s="203"/>
      <c r="PXY837" s="203"/>
      <c r="PXZ837" s="203"/>
      <c r="PYA837" s="203"/>
      <c r="PYB837" s="203"/>
      <c r="PYC837" s="203"/>
      <c r="PYD837" s="203"/>
      <c r="PYE837" s="203"/>
      <c r="PYF837" s="203"/>
      <c r="PYG837" s="203"/>
      <c r="PYH837" s="203"/>
      <c r="PYI837" s="203"/>
      <c r="PYJ837" s="203"/>
      <c r="PYK837" s="203"/>
      <c r="PYL837" s="203"/>
      <c r="PYM837" s="203"/>
      <c r="PYN837" s="203"/>
      <c r="PYO837" s="203"/>
      <c r="PYP837" s="203"/>
      <c r="PYQ837" s="203"/>
      <c r="PYR837" s="203"/>
      <c r="PYS837" s="203"/>
      <c r="PYT837" s="203"/>
      <c r="PYU837" s="203"/>
      <c r="PYV837" s="203"/>
      <c r="PYW837" s="203"/>
      <c r="PYX837" s="203"/>
      <c r="PYY837" s="203"/>
      <c r="PYZ837" s="203"/>
      <c r="PZA837" s="203"/>
      <c r="PZB837" s="203"/>
      <c r="PZC837" s="203"/>
      <c r="PZD837" s="203"/>
      <c r="PZE837" s="203"/>
      <c r="PZF837" s="203"/>
      <c r="PZG837" s="203"/>
      <c r="PZH837" s="203"/>
      <c r="PZI837" s="203"/>
      <c r="PZJ837" s="203"/>
      <c r="PZK837" s="203"/>
      <c r="PZL837" s="203"/>
      <c r="PZM837" s="203"/>
      <c r="PZN837" s="203"/>
      <c r="PZO837" s="203"/>
      <c r="PZP837" s="203"/>
      <c r="PZQ837" s="203"/>
      <c r="PZR837" s="203"/>
      <c r="PZS837" s="203"/>
      <c r="PZT837" s="203"/>
      <c r="PZU837" s="203"/>
      <c r="PZV837" s="203"/>
      <c r="PZW837" s="203"/>
      <c r="PZX837" s="203"/>
      <c r="PZY837" s="203"/>
      <c r="PZZ837" s="203"/>
      <c r="QAA837" s="203"/>
      <c r="QAB837" s="203"/>
      <c r="QAC837" s="203"/>
      <c r="QAD837" s="203"/>
      <c r="QAE837" s="203"/>
      <c r="QAF837" s="203"/>
      <c r="QAG837" s="203"/>
      <c r="QAH837" s="203"/>
      <c r="QAI837" s="203"/>
      <c r="QAJ837" s="203"/>
      <c r="QAK837" s="203"/>
      <c r="QAL837" s="203"/>
      <c r="QAM837" s="203"/>
      <c r="QAN837" s="203"/>
      <c r="QAO837" s="203"/>
      <c r="QAP837" s="203"/>
      <c r="QAQ837" s="203"/>
      <c r="QAR837" s="203"/>
      <c r="QAS837" s="203"/>
      <c r="QAT837" s="203"/>
      <c r="QAU837" s="203"/>
      <c r="QAV837" s="203"/>
      <c r="QAW837" s="203"/>
      <c r="QAX837" s="203"/>
      <c r="QAY837" s="203"/>
      <c r="QAZ837" s="203"/>
      <c r="QBA837" s="203"/>
      <c r="QBB837" s="203"/>
      <c r="QBC837" s="203"/>
      <c r="QBD837" s="203"/>
      <c r="QBE837" s="203"/>
      <c r="QBF837" s="203"/>
      <c r="QBG837" s="203"/>
      <c r="QBH837" s="203"/>
      <c r="QBI837" s="203"/>
      <c r="QBJ837" s="203"/>
      <c r="QBK837" s="203"/>
      <c r="QBL837" s="203"/>
      <c r="QBM837" s="203"/>
      <c r="QBN837" s="203"/>
      <c r="QBO837" s="203"/>
      <c r="QBP837" s="203"/>
      <c r="QBQ837" s="203"/>
      <c r="QBR837" s="203"/>
      <c r="QBS837" s="203"/>
      <c r="QBT837" s="203"/>
      <c r="QBU837" s="203"/>
      <c r="QBV837" s="203"/>
      <c r="QBW837" s="203"/>
      <c r="QBX837" s="203"/>
      <c r="QBY837" s="203"/>
      <c r="QBZ837" s="203"/>
      <c r="QCA837" s="203"/>
      <c r="QCB837" s="203"/>
      <c r="QCC837" s="203"/>
      <c r="QCD837" s="203"/>
      <c r="QCE837" s="203"/>
      <c r="QCF837" s="203"/>
      <c r="QCG837" s="203"/>
      <c r="QCH837" s="203"/>
      <c r="QCI837" s="203"/>
      <c r="QCJ837" s="203"/>
      <c r="QCK837" s="203"/>
      <c r="QCL837" s="203"/>
      <c r="QCM837" s="203"/>
      <c r="QCN837" s="203"/>
      <c r="QCO837" s="203"/>
      <c r="QCP837" s="203"/>
      <c r="QCQ837" s="203"/>
      <c r="QCR837" s="203"/>
      <c r="QCS837" s="203"/>
      <c r="QCT837" s="203"/>
      <c r="QCU837" s="203"/>
      <c r="QCV837" s="203"/>
      <c r="QCW837" s="203"/>
      <c r="QCX837" s="203"/>
      <c r="QCY837" s="203"/>
      <c r="QCZ837" s="203"/>
      <c r="QDA837" s="203"/>
      <c r="QDB837" s="203"/>
      <c r="QDC837" s="203"/>
      <c r="QDD837" s="203"/>
      <c r="QDE837" s="203"/>
      <c r="QDF837" s="203"/>
      <c r="QDG837" s="203"/>
      <c r="QDH837" s="203"/>
      <c r="QDI837" s="203"/>
      <c r="QDJ837" s="203"/>
      <c r="QDK837" s="203"/>
      <c r="QDL837" s="203"/>
      <c r="QDM837" s="203"/>
      <c r="QDN837" s="203"/>
      <c r="QDO837" s="203"/>
      <c r="QDP837" s="203"/>
      <c r="QDQ837" s="203"/>
      <c r="QDR837" s="203"/>
      <c r="QDS837" s="203"/>
      <c r="QDT837" s="203"/>
      <c r="QDU837" s="203"/>
      <c r="QDV837" s="203"/>
      <c r="QDW837" s="203"/>
      <c r="QDX837" s="203"/>
      <c r="QDY837" s="203"/>
      <c r="QDZ837" s="203"/>
      <c r="QEA837" s="203"/>
      <c r="QEB837" s="203"/>
      <c r="QEC837" s="203"/>
      <c r="QED837" s="203"/>
      <c r="QEE837" s="203"/>
      <c r="QEF837" s="203"/>
      <c r="QEG837" s="203"/>
      <c r="QEH837" s="203"/>
      <c r="QEI837" s="203"/>
      <c r="QEJ837" s="203"/>
      <c r="QEK837" s="203"/>
      <c r="QEL837" s="203"/>
      <c r="QEM837" s="203"/>
      <c r="QEN837" s="203"/>
      <c r="QEO837" s="203"/>
      <c r="QEP837" s="203"/>
      <c r="QEQ837" s="203"/>
      <c r="QER837" s="203"/>
      <c r="QES837" s="203"/>
      <c r="QET837" s="203"/>
      <c r="QEU837" s="203"/>
      <c r="QEV837" s="203"/>
      <c r="QEW837" s="203"/>
      <c r="QEX837" s="203"/>
      <c r="QEY837" s="203"/>
      <c r="QEZ837" s="203"/>
      <c r="QFA837" s="203"/>
      <c r="QFB837" s="203"/>
      <c r="QFC837" s="203"/>
      <c r="QFD837" s="203"/>
      <c r="QFE837" s="203"/>
      <c r="QFF837" s="203"/>
      <c r="QFG837" s="203"/>
      <c r="QFH837" s="203"/>
      <c r="QFI837" s="203"/>
      <c r="QFJ837" s="203"/>
      <c r="QFK837" s="203"/>
      <c r="QFL837" s="203"/>
      <c r="QFM837" s="203"/>
      <c r="QFN837" s="203"/>
      <c r="QFO837" s="203"/>
      <c r="QFP837" s="203"/>
      <c r="QFQ837" s="203"/>
      <c r="QFR837" s="203"/>
      <c r="QFS837" s="203"/>
      <c r="QFT837" s="203"/>
      <c r="QFU837" s="203"/>
      <c r="QFV837" s="203"/>
      <c r="QFW837" s="203"/>
      <c r="QFX837" s="203"/>
      <c r="QFY837" s="203"/>
      <c r="QFZ837" s="203"/>
      <c r="QGA837" s="203"/>
      <c r="QGB837" s="203"/>
      <c r="QGC837" s="203"/>
      <c r="QGD837" s="203"/>
      <c r="QGE837" s="203"/>
      <c r="QGF837" s="203"/>
      <c r="QGG837" s="203"/>
      <c r="QGH837" s="203"/>
      <c r="QGI837" s="203"/>
      <c r="QGJ837" s="203"/>
      <c r="QGK837" s="203"/>
      <c r="QGL837" s="203"/>
      <c r="QGM837" s="203"/>
      <c r="QGN837" s="203"/>
      <c r="QGO837" s="203"/>
      <c r="QGP837" s="203"/>
      <c r="QGQ837" s="203"/>
      <c r="QGR837" s="203"/>
      <c r="QGS837" s="203"/>
      <c r="QGT837" s="203"/>
      <c r="QGU837" s="203"/>
      <c r="QGV837" s="203"/>
      <c r="QGW837" s="203"/>
      <c r="QGX837" s="203"/>
      <c r="QGY837" s="203"/>
      <c r="QGZ837" s="203"/>
      <c r="QHA837" s="203"/>
      <c r="QHB837" s="203"/>
      <c r="QHC837" s="203"/>
      <c r="QHD837" s="203"/>
      <c r="QHE837" s="203"/>
      <c r="QHF837" s="203"/>
      <c r="QHG837" s="203"/>
      <c r="QHH837" s="203"/>
      <c r="QHI837" s="203"/>
      <c r="QHJ837" s="203"/>
      <c r="QHK837" s="203"/>
      <c r="QHL837" s="203"/>
      <c r="QHM837" s="203"/>
      <c r="QHN837" s="203"/>
      <c r="QHO837" s="203"/>
      <c r="QHP837" s="203"/>
      <c r="QHQ837" s="203"/>
      <c r="QHR837" s="203"/>
      <c r="QHS837" s="203"/>
      <c r="QHT837" s="203"/>
      <c r="QHU837" s="203"/>
      <c r="QHV837" s="203"/>
      <c r="QHW837" s="203"/>
      <c r="QHX837" s="203"/>
      <c r="QHY837" s="203"/>
      <c r="QHZ837" s="203"/>
      <c r="QIA837" s="203"/>
      <c r="QIB837" s="203"/>
      <c r="QIC837" s="203"/>
      <c r="QID837" s="203"/>
      <c r="QIE837" s="203"/>
      <c r="QIF837" s="203"/>
      <c r="QIG837" s="203"/>
      <c r="QIH837" s="203"/>
      <c r="QII837" s="203"/>
      <c r="QIJ837" s="203"/>
      <c r="QIK837" s="203"/>
      <c r="QIL837" s="203"/>
      <c r="QIM837" s="203"/>
      <c r="QIN837" s="203"/>
      <c r="QIO837" s="203"/>
      <c r="QIP837" s="203"/>
      <c r="QIQ837" s="203"/>
      <c r="QIR837" s="203"/>
      <c r="QIS837" s="203"/>
      <c r="QIT837" s="203"/>
      <c r="QIU837" s="203"/>
      <c r="QIV837" s="203"/>
      <c r="QIW837" s="203"/>
      <c r="QIX837" s="203"/>
      <c r="QIY837" s="203"/>
      <c r="QIZ837" s="203"/>
      <c r="QJA837" s="203"/>
      <c r="QJB837" s="203"/>
      <c r="QJC837" s="203"/>
      <c r="QJD837" s="203"/>
      <c r="QJE837" s="203"/>
      <c r="QJF837" s="203"/>
      <c r="QJG837" s="203"/>
      <c r="QJH837" s="203"/>
      <c r="QJI837" s="203"/>
      <c r="QJJ837" s="203"/>
      <c r="QJK837" s="203"/>
      <c r="QJL837" s="203"/>
      <c r="QJM837" s="203"/>
      <c r="QJN837" s="203"/>
      <c r="QJO837" s="203"/>
      <c r="QJP837" s="203"/>
      <c r="QJQ837" s="203"/>
      <c r="QJR837" s="203"/>
      <c r="QJS837" s="203"/>
      <c r="QJT837" s="203"/>
      <c r="QJU837" s="203"/>
      <c r="QJV837" s="203"/>
      <c r="QJW837" s="203"/>
      <c r="QJX837" s="203"/>
      <c r="QJY837" s="203"/>
      <c r="QJZ837" s="203"/>
      <c r="QKA837" s="203"/>
      <c r="QKB837" s="203"/>
      <c r="QKC837" s="203"/>
      <c r="QKD837" s="203"/>
      <c r="QKE837" s="203"/>
      <c r="QKF837" s="203"/>
      <c r="QKG837" s="203"/>
      <c r="QKH837" s="203"/>
      <c r="QKI837" s="203"/>
      <c r="QKJ837" s="203"/>
      <c r="QKK837" s="203"/>
      <c r="QKL837" s="203"/>
      <c r="QKM837" s="203"/>
      <c r="QKN837" s="203"/>
      <c r="QKO837" s="203"/>
      <c r="QKP837" s="203"/>
      <c r="QKQ837" s="203"/>
      <c r="QKR837" s="203"/>
      <c r="QKS837" s="203"/>
      <c r="QKT837" s="203"/>
      <c r="QKU837" s="203"/>
      <c r="QKV837" s="203"/>
      <c r="QKW837" s="203"/>
      <c r="QKX837" s="203"/>
      <c r="QKY837" s="203"/>
      <c r="QKZ837" s="203"/>
      <c r="QLA837" s="203"/>
      <c r="QLB837" s="203"/>
      <c r="QLC837" s="203"/>
      <c r="QLD837" s="203"/>
      <c r="QLE837" s="203"/>
      <c r="QLF837" s="203"/>
      <c r="QLG837" s="203"/>
      <c r="QLH837" s="203"/>
      <c r="QLI837" s="203"/>
      <c r="QLJ837" s="203"/>
      <c r="QLK837" s="203"/>
      <c r="QLL837" s="203"/>
      <c r="QLM837" s="203"/>
      <c r="QLN837" s="203"/>
      <c r="QLO837" s="203"/>
      <c r="QLP837" s="203"/>
      <c r="QLQ837" s="203"/>
      <c r="QLR837" s="203"/>
      <c r="QLS837" s="203"/>
      <c r="QLT837" s="203"/>
      <c r="QLU837" s="203"/>
      <c r="QLV837" s="203"/>
      <c r="QLW837" s="203"/>
      <c r="QLX837" s="203"/>
      <c r="QLY837" s="203"/>
      <c r="QLZ837" s="203"/>
      <c r="QMA837" s="203"/>
      <c r="QMB837" s="203"/>
      <c r="QMC837" s="203"/>
      <c r="QMD837" s="203"/>
      <c r="QME837" s="203"/>
      <c r="QMF837" s="203"/>
      <c r="QMG837" s="203"/>
      <c r="QMH837" s="203"/>
      <c r="QMI837" s="203"/>
      <c r="QMJ837" s="203"/>
      <c r="QMK837" s="203"/>
      <c r="QML837" s="203"/>
      <c r="QMM837" s="203"/>
      <c r="QMN837" s="203"/>
      <c r="QMO837" s="203"/>
      <c r="QMP837" s="203"/>
      <c r="QMQ837" s="203"/>
      <c r="QMR837" s="203"/>
      <c r="QMS837" s="203"/>
      <c r="QMT837" s="203"/>
      <c r="QMU837" s="203"/>
      <c r="QMV837" s="203"/>
      <c r="QMW837" s="203"/>
      <c r="QMX837" s="203"/>
      <c r="QMY837" s="203"/>
      <c r="QMZ837" s="203"/>
      <c r="QNA837" s="203"/>
      <c r="QNB837" s="203"/>
      <c r="QNC837" s="203"/>
      <c r="QND837" s="203"/>
      <c r="QNE837" s="203"/>
      <c r="QNF837" s="203"/>
      <c r="QNG837" s="203"/>
      <c r="QNH837" s="203"/>
      <c r="QNI837" s="203"/>
      <c r="QNJ837" s="203"/>
      <c r="QNK837" s="203"/>
      <c r="QNL837" s="203"/>
      <c r="QNM837" s="203"/>
      <c r="QNN837" s="203"/>
      <c r="QNO837" s="203"/>
      <c r="QNP837" s="203"/>
      <c r="QNQ837" s="203"/>
      <c r="QNR837" s="203"/>
      <c r="QNS837" s="203"/>
      <c r="QNT837" s="203"/>
      <c r="QNU837" s="203"/>
      <c r="QNV837" s="203"/>
      <c r="QNW837" s="203"/>
      <c r="QNX837" s="203"/>
      <c r="QNY837" s="203"/>
      <c r="QNZ837" s="203"/>
      <c r="QOA837" s="203"/>
      <c r="QOB837" s="203"/>
      <c r="QOC837" s="203"/>
      <c r="QOD837" s="203"/>
      <c r="QOE837" s="203"/>
      <c r="QOF837" s="203"/>
      <c r="QOG837" s="203"/>
      <c r="QOH837" s="203"/>
      <c r="QOI837" s="203"/>
      <c r="QOJ837" s="203"/>
      <c r="QOK837" s="203"/>
      <c r="QOL837" s="203"/>
      <c r="QOM837" s="203"/>
      <c r="QON837" s="203"/>
      <c r="QOO837" s="203"/>
      <c r="QOP837" s="203"/>
      <c r="QOQ837" s="203"/>
      <c r="QOR837" s="203"/>
      <c r="QOS837" s="203"/>
      <c r="QOT837" s="203"/>
      <c r="QOU837" s="203"/>
      <c r="QOV837" s="203"/>
      <c r="QOW837" s="203"/>
      <c r="QOX837" s="203"/>
      <c r="QOY837" s="203"/>
      <c r="QOZ837" s="203"/>
      <c r="QPA837" s="203"/>
      <c r="QPB837" s="203"/>
      <c r="QPC837" s="203"/>
      <c r="QPD837" s="203"/>
      <c r="QPE837" s="203"/>
      <c r="QPF837" s="203"/>
      <c r="QPG837" s="203"/>
      <c r="QPH837" s="203"/>
      <c r="QPI837" s="203"/>
      <c r="QPJ837" s="203"/>
      <c r="QPK837" s="203"/>
      <c r="QPL837" s="203"/>
      <c r="QPM837" s="203"/>
      <c r="QPN837" s="203"/>
      <c r="QPO837" s="203"/>
      <c r="QPP837" s="203"/>
      <c r="QPQ837" s="203"/>
      <c r="QPR837" s="203"/>
      <c r="QPS837" s="203"/>
      <c r="QPT837" s="203"/>
      <c r="QPU837" s="203"/>
      <c r="QPV837" s="203"/>
      <c r="QPW837" s="203"/>
      <c r="QPX837" s="203"/>
      <c r="QPY837" s="203"/>
      <c r="QPZ837" s="203"/>
      <c r="QQA837" s="203"/>
      <c r="QQB837" s="203"/>
      <c r="QQC837" s="203"/>
      <c r="QQD837" s="203"/>
      <c r="QQE837" s="203"/>
      <c r="QQF837" s="203"/>
      <c r="QQG837" s="203"/>
      <c r="QQH837" s="203"/>
      <c r="QQI837" s="203"/>
      <c r="QQJ837" s="203"/>
      <c r="QQK837" s="203"/>
      <c r="QQL837" s="203"/>
      <c r="QQM837" s="203"/>
      <c r="QQN837" s="203"/>
      <c r="QQO837" s="203"/>
      <c r="QQP837" s="203"/>
      <c r="QQQ837" s="203"/>
      <c r="QQR837" s="203"/>
      <c r="QQS837" s="203"/>
      <c r="QQT837" s="203"/>
      <c r="QQU837" s="203"/>
      <c r="QQV837" s="203"/>
      <c r="QQW837" s="203"/>
      <c r="QQX837" s="203"/>
      <c r="QQY837" s="203"/>
      <c r="QQZ837" s="203"/>
      <c r="QRA837" s="203"/>
      <c r="QRB837" s="203"/>
      <c r="QRC837" s="203"/>
      <c r="QRD837" s="203"/>
      <c r="QRE837" s="203"/>
      <c r="QRF837" s="203"/>
      <c r="QRG837" s="203"/>
      <c r="QRH837" s="203"/>
      <c r="QRI837" s="203"/>
      <c r="QRJ837" s="203"/>
      <c r="QRK837" s="203"/>
      <c r="QRL837" s="203"/>
      <c r="QRM837" s="203"/>
      <c r="QRN837" s="203"/>
      <c r="QRO837" s="203"/>
      <c r="QRP837" s="203"/>
      <c r="QRQ837" s="203"/>
      <c r="QRR837" s="203"/>
      <c r="QRS837" s="203"/>
      <c r="QRT837" s="203"/>
      <c r="QRU837" s="203"/>
      <c r="QRV837" s="203"/>
      <c r="QRW837" s="203"/>
      <c r="QRX837" s="203"/>
      <c r="QRY837" s="203"/>
      <c r="QRZ837" s="203"/>
      <c r="QSA837" s="203"/>
      <c r="QSB837" s="203"/>
      <c r="QSC837" s="203"/>
      <c r="QSD837" s="203"/>
      <c r="QSE837" s="203"/>
      <c r="QSF837" s="203"/>
      <c r="QSG837" s="203"/>
      <c r="QSH837" s="203"/>
      <c r="QSI837" s="203"/>
      <c r="QSJ837" s="203"/>
      <c r="QSK837" s="203"/>
      <c r="QSL837" s="203"/>
      <c r="QSM837" s="203"/>
      <c r="QSN837" s="203"/>
      <c r="QSO837" s="203"/>
      <c r="QSP837" s="203"/>
      <c r="QSQ837" s="203"/>
      <c r="QSR837" s="203"/>
      <c r="QSS837" s="203"/>
      <c r="QST837" s="203"/>
      <c r="QSU837" s="203"/>
      <c r="QSV837" s="203"/>
      <c r="QSW837" s="203"/>
      <c r="QSX837" s="203"/>
      <c r="QSY837" s="203"/>
      <c r="QSZ837" s="203"/>
      <c r="QTA837" s="203"/>
      <c r="QTB837" s="203"/>
      <c r="QTC837" s="203"/>
      <c r="QTD837" s="203"/>
      <c r="QTE837" s="203"/>
      <c r="QTF837" s="203"/>
      <c r="QTG837" s="203"/>
      <c r="QTH837" s="203"/>
      <c r="QTI837" s="203"/>
      <c r="QTJ837" s="203"/>
      <c r="QTK837" s="203"/>
      <c r="QTL837" s="203"/>
      <c r="QTM837" s="203"/>
      <c r="QTN837" s="203"/>
      <c r="QTO837" s="203"/>
      <c r="QTP837" s="203"/>
      <c r="QTQ837" s="203"/>
      <c r="QTR837" s="203"/>
      <c r="QTS837" s="203"/>
      <c r="QTT837" s="203"/>
      <c r="QTU837" s="203"/>
      <c r="QTV837" s="203"/>
      <c r="QTW837" s="203"/>
      <c r="QTX837" s="203"/>
      <c r="QTY837" s="203"/>
      <c r="QTZ837" s="203"/>
      <c r="QUA837" s="203"/>
      <c r="QUB837" s="203"/>
      <c r="QUC837" s="203"/>
      <c r="QUD837" s="203"/>
      <c r="QUE837" s="203"/>
      <c r="QUF837" s="203"/>
      <c r="QUG837" s="203"/>
      <c r="QUH837" s="203"/>
      <c r="QUI837" s="203"/>
      <c r="QUJ837" s="203"/>
      <c r="QUK837" s="203"/>
      <c r="QUL837" s="203"/>
      <c r="QUM837" s="203"/>
      <c r="QUN837" s="203"/>
      <c r="QUO837" s="203"/>
      <c r="QUP837" s="203"/>
      <c r="QUQ837" s="203"/>
      <c r="QUR837" s="203"/>
      <c r="QUS837" s="203"/>
      <c r="QUT837" s="203"/>
      <c r="QUU837" s="203"/>
      <c r="QUV837" s="203"/>
      <c r="QUW837" s="203"/>
      <c r="QUX837" s="203"/>
      <c r="QUY837" s="203"/>
      <c r="QUZ837" s="203"/>
      <c r="QVA837" s="203"/>
      <c r="QVB837" s="203"/>
      <c r="QVC837" s="203"/>
      <c r="QVD837" s="203"/>
      <c r="QVE837" s="203"/>
      <c r="QVF837" s="203"/>
      <c r="QVG837" s="203"/>
      <c r="QVH837" s="203"/>
      <c r="QVI837" s="203"/>
      <c r="QVJ837" s="203"/>
      <c r="QVK837" s="203"/>
      <c r="QVL837" s="203"/>
      <c r="QVM837" s="203"/>
      <c r="QVN837" s="203"/>
      <c r="QVO837" s="203"/>
      <c r="QVP837" s="203"/>
      <c r="QVQ837" s="203"/>
      <c r="QVR837" s="203"/>
      <c r="QVS837" s="203"/>
      <c r="QVT837" s="203"/>
      <c r="QVU837" s="203"/>
      <c r="QVV837" s="203"/>
      <c r="QVW837" s="203"/>
      <c r="QVX837" s="203"/>
      <c r="QVY837" s="203"/>
      <c r="QVZ837" s="203"/>
      <c r="QWA837" s="203"/>
      <c r="QWB837" s="203"/>
      <c r="QWC837" s="203"/>
      <c r="QWD837" s="203"/>
      <c r="QWE837" s="203"/>
      <c r="QWF837" s="203"/>
      <c r="QWG837" s="203"/>
      <c r="QWH837" s="203"/>
      <c r="QWI837" s="203"/>
      <c r="QWJ837" s="203"/>
      <c r="QWK837" s="203"/>
      <c r="QWL837" s="203"/>
      <c r="QWM837" s="203"/>
      <c r="QWN837" s="203"/>
      <c r="QWO837" s="203"/>
      <c r="QWP837" s="203"/>
      <c r="QWQ837" s="203"/>
      <c r="QWR837" s="203"/>
      <c r="QWS837" s="203"/>
      <c r="QWT837" s="203"/>
      <c r="QWU837" s="203"/>
      <c r="QWV837" s="203"/>
      <c r="QWW837" s="203"/>
      <c r="QWX837" s="203"/>
      <c r="QWY837" s="203"/>
      <c r="QWZ837" s="203"/>
      <c r="QXA837" s="203"/>
      <c r="QXB837" s="203"/>
      <c r="QXC837" s="203"/>
      <c r="QXD837" s="203"/>
      <c r="QXE837" s="203"/>
      <c r="QXF837" s="203"/>
      <c r="QXG837" s="203"/>
      <c r="QXH837" s="203"/>
      <c r="QXI837" s="203"/>
      <c r="QXJ837" s="203"/>
      <c r="QXK837" s="203"/>
      <c r="QXL837" s="203"/>
      <c r="QXM837" s="203"/>
      <c r="QXN837" s="203"/>
      <c r="QXO837" s="203"/>
      <c r="QXP837" s="203"/>
      <c r="QXQ837" s="203"/>
      <c r="QXR837" s="203"/>
      <c r="QXS837" s="203"/>
      <c r="QXT837" s="203"/>
      <c r="QXU837" s="203"/>
      <c r="QXV837" s="203"/>
      <c r="QXW837" s="203"/>
      <c r="QXX837" s="203"/>
      <c r="QXY837" s="203"/>
      <c r="QXZ837" s="203"/>
      <c r="QYA837" s="203"/>
      <c r="QYB837" s="203"/>
      <c r="QYC837" s="203"/>
      <c r="QYD837" s="203"/>
      <c r="QYE837" s="203"/>
      <c r="QYF837" s="203"/>
      <c r="QYG837" s="203"/>
      <c r="QYH837" s="203"/>
      <c r="QYI837" s="203"/>
      <c r="QYJ837" s="203"/>
      <c r="QYK837" s="203"/>
      <c r="QYL837" s="203"/>
      <c r="QYM837" s="203"/>
      <c r="QYN837" s="203"/>
      <c r="QYO837" s="203"/>
      <c r="QYP837" s="203"/>
      <c r="QYQ837" s="203"/>
      <c r="QYR837" s="203"/>
      <c r="QYS837" s="203"/>
      <c r="QYT837" s="203"/>
      <c r="QYU837" s="203"/>
      <c r="QYV837" s="203"/>
      <c r="QYW837" s="203"/>
      <c r="QYX837" s="203"/>
      <c r="QYY837" s="203"/>
      <c r="QYZ837" s="203"/>
      <c r="QZA837" s="203"/>
      <c r="QZB837" s="203"/>
      <c r="QZC837" s="203"/>
      <c r="QZD837" s="203"/>
      <c r="QZE837" s="203"/>
      <c r="QZF837" s="203"/>
      <c r="QZG837" s="203"/>
      <c r="QZH837" s="203"/>
      <c r="QZI837" s="203"/>
      <c r="QZJ837" s="203"/>
      <c r="QZK837" s="203"/>
      <c r="QZL837" s="203"/>
      <c r="QZM837" s="203"/>
      <c r="QZN837" s="203"/>
      <c r="QZO837" s="203"/>
      <c r="QZP837" s="203"/>
      <c r="QZQ837" s="203"/>
      <c r="QZR837" s="203"/>
      <c r="QZS837" s="203"/>
      <c r="QZT837" s="203"/>
      <c r="QZU837" s="203"/>
      <c r="QZV837" s="203"/>
      <c r="QZW837" s="203"/>
      <c r="QZX837" s="203"/>
      <c r="QZY837" s="203"/>
      <c r="QZZ837" s="203"/>
      <c r="RAA837" s="203"/>
      <c r="RAB837" s="203"/>
      <c r="RAC837" s="203"/>
      <c r="RAD837" s="203"/>
      <c r="RAE837" s="203"/>
      <c r="RAF837" s="203"/>
      <c r="RAG837" s="203"/>
      <c r="RAH837" s="203"/>
      <c r="RAI837" s="203"/>
      <c r="RAJ837" s="203"/>
      <c r="RAK837" s="203"/>
      <c r="RAL837" s="203"/>
      <c r="RAM837" s="203"/>
      <c r="RAN837" s="203"/>
      <c r="RAO837" s="203"/>
      <c r="RAP837" s="203"/>
      <c r="RAQ837" s="203"/>
      <c r="RAR837" s="203"/>
      <c r="RAS837" s="203"/>
      <c r="RAT837" s="203"/>
      <c r="RAU837" s="203"/>
      <c r="RAV837" s="203"/>
      <c r="RAW837" s="203"/>
      <c r="RAX837" s="203"/>
      <c r="RAY837" s="203"/>
      <c r="RAZ837" s="203"/>
      <c r="RBA837" s="203"/>
      <c r="RBB837" s="203"/>
      <c r="RBC837" s="203"/>
      <c r="RBD837" s="203"/>
      <c r="RBE837" s="203"/>
      <c r="RBF837" s="203"/>
      <c r="RBG837" s="203"/>
      <c r="RBH837" s="203"/>
      <c r="RBI837" s="203"/>
      <c r="RBJ837" s="203"/>
      <c r="RBK837" s="203"/>
      <c r="RBL837" s="203"/>
      <c r="RBM837" s="203"/>
      <c r="RBN837" s="203"/>
      <c r="RBO837" s="203"/>
      <c r="RBP837" s="203"/>
      <c r="RBQ837" s="203"/>
      <c r="RBR837" s="203"/>
      <c r="RBS837" s="203"/>
      <c r="RBT837" s="203"/>
      <c r="RBU837" s="203"/>
      <c r="RBV837" s="203"/>
      <c r="RBW837" s="203"/>
      <c r="RBX837" s="203"/>
      <c r="RBY837" s="203"/>
      <c r="RBZ837" s="203"/>
      <c r="RCA837" s="203"/>
      <c r="RCB837" s="203"/>
      <c r="RCC837" s="203"/>
      <c r="RCD837" s="203"/>
      <c r="RCE837" s="203"/>
      <c r="RCF837" s="203"/>
      <c r="RCG837" s="203"/>
      <c r="RCH837" s="203"/>
      <c r="RCI837" s="203"/>
      <c r="RCJ837" s="203"/>
      <c r="RCK837" s="203"/>
      <c r="RCL837" s="203"/>
      <c r="RCM837" s="203"/>
      <c r="RCN837" s="203"/>
      <c r="RCO837" s="203"/>
      <c r="RCP837" s="203"/>
      <c r="RCQ837" s="203"/>
      <c r="RCR837" s="203"/>
      <c r="RCS837" s="203"/>
      <c r="RCT837" s="203"/>
      <c r="RCU837" s="203"/>
      <c r="RCV837" s="203"/>
      <c r="RCW837" s="203"/>
      <c r="RCX837" s="203"/>
      <c r="RCY837" s="203"/>
      <c r="RCZ837" s="203"/>
      <c r="RDA837" s="203"/>
      <c r="RDB837" s="203"/>
      <c r="RDC837" s="203"/>
      <c r="RDD837" s="203"/>
      <c r="RDE837" s="203"/>
      <c r="RDF837" s="203"/>
      <c r="RDG837" s="203"/>
      <c r="RDH837" s="203"/>
      <c r="RDI837" s="203"/>
      <c r="RDJ837" s="203"/>
      <c r="RDK837" s="203"/>
      <c r="RDL837" s="203"/>
      <c r="RDM837" s="203"/>
      <c r="RDN837" s="203"/>
      <c r="RDO837" s="203"/>
      <c r="RDP837" s="203"/>
      <c r="RDQ837" s="203"/>
      <c r="RDR837" s="203"/>
      <c r="RDS837" s="203"/>
      <c r="RDT837" s="203"/>
      <c r="RDU837" s="203"/>
      <c r="RDV837" s="203"/>
      <c r="RDW837" s="203"/>
      <c r="RDX837" s="203"/>
      <c r="RDY837" s="203"/>
      <c r="RDZ837" s="203"/>
      <c r="REA837" s="203"/>
      <c r="REB837" s="203"/>
      <c r="REC837" s="203"/>
      <c r="RED837" s="203"/>
      <c r="REE837" s="203"/>
      <c r="REF837" s="203"/>
      <c r="REG837" s="203"/>
      <c r="REH837" s="203"/>
      <c r="REI837" s="203"/>
      <c r="REJ837" s="203"/>
      <c r="REK837" s="203"/>
      <c r="REL837" s="203"/>
      <c r="REM837" s="203"/>
      <c r="REN837" s="203"/>
      <c r="REO837" s="203"/>
      <c r="REP837" s="203"/>
      <c r="REQ837" s="203"/>
      <c r="RER837" s="203"/>
      <c r="RES837" s="203"/>
      <c r="RET837" s="203"/>
      <c r="REU837" s="203"/>
      <c r="REV837" s="203"/>
      <c r="REW837" s="203"/>
      <c r="REX837" s="203"/>
      <c r="REY837" s="203"/>
      <c r="REZ837" s="203"/>
      <c r="RFA837" s="203"/>
      <c r="RFB837" s="203"/>
      <c r="RFC837" s="203"/>
      <c r="RFD837" s="203"/>
      <c r="RFE837" s="203"/>
      <c r="RFF837" s="203"/>
      <c r="RFG837" s="203"/>
      <c r="RFH837" s="203"/>
      <c r="RFI837" s="203"/>
      <c r="RFJ837" s="203"/>
      <c r="RFK837" s="203"/>
      <c r="RFL837" s="203"/>
      <c r="RFM837" s="203"/>
      <c r="RFN837" s="203"/>
      <c r="RFO837" s="203"/>
      <c r="RFP837" s="203"/>
      <c r="RFQ837" s="203"/>
      <c r="RFR837" s="203"/>
      <c r="RFS837" s="203"/>
      <c r="RFT837" s="203"/>
      <c r="RFU837" s="203"/>
      <c r="RFV837" s="203"/>
      <c r="RFW837" s="203"/>
      <c r="RFX837" s="203"/>
      <c r="RFY837" s="203"/>
      <c r="RFZ837" s="203"/>
      <c r="RGA837" s="203"/>
      <c r="RGB837" s="203"/>
      <c r="RGC837" s="203"/>
      <c r="RGD837" s="203"/>
      <c r="RGE837" s="203"/>
      <c r="RGF837" s="203"/>
      <c r="RGG837" s="203"/>
      <c r="RGH837" s="203"/>
      <c r="RGI837" s="203"/>
      <c r="RGJ837" s="203"/>
      <c r="RGK837" s="203"/>
      <c r="RGL837" s="203"/>
      <c r="RGM837" s="203"/>
      <c r="RGN837" s="203"/>
      <c r="RGO837" s="203"/>
      <c r="RGP837" s="203"/>
      <c r="RGQ837" s="203"/>
      <c r="RGR837" s="203"/>
      <c r="RGS837" s="203"/>
      <c r="RGT837" s="203"/>
      <c r="RGU837" s="203"/>
      <c r="RGV837" s="203"/>
      <c r="RGW837" s="203"/>
      <c r="RGX837" s="203"/>
      <c r="RGY837" s="203"/>
      <c r="RGZ837" s="203"/>
      <c r="RHA837" s="203"/>
      <c r="RHB837" s="203"/>
      <c r="RHC837" s="203"/>
      <c r="RHD837" s="203"/>
      <c r="RHE837" s="203"/>
      <c r="RHF837" s="203"/>
      <c r="RHG837" s="203"/>
      <c r="RHH837" s="203"/>
      <c r="RHI837" s="203"/>
      <c r="RHJ837" s="203"/>
      <c r="RHK837" s="203"/>
      <c r="RHL837" s="203"/>
      <c r="RHM837" s="203"/>
      <c r="RHN837" s="203"/>
      <c r="RHO837" s="203"/>
      <c r="RHP837" s="203"/>
      <c r="RHQ837" s="203"/>
      <c r="RHR837" s="203"/>
      <c r="RHS837" s="203"/>
      <c r="RHT837" s="203"/>
      <c r="RHU837" s="203"/>
      <c r="RHV837" s="203"/>
      <c r="RHW837" s="203"/>
      <c r="RHX837" s="203"/>
      <c r="RHY837" s="203"/>
      <c r="RHZ837" s="203"/>
      <c r="RIA837" s="203"/>
      <c r="RIB837" s="203"/>
      <c r="RIC837" s="203"/>
      <c r="RID837" s="203"/>
      <c r="RIE837" s="203"/>
      <c r="RIF837" s="203"/>
      <c r="RIG837" s="203"/>
      <c r="RIH837" s="203"/>
      <c r="RII837" s="203"/>
      <c r="RIJ837" s="203"/>
      <c r="RIK837" s="203"/>
      <c r="RIL837" s="203"/>
      <c r="RIM837" s="203"/>
      <c r="RIN837" s="203"/>
      <c r="RIO837" s="203"/>
      <c r="RIP837" s="203"/>
      <c r="RIQ837" s="203"/>
      <c r="RIR837" s="203"/>
      <c r="RIS837" s="203"/>
      <c r="RIT837" s="203"/>
      <c r="RIU837" s="203"/>
      <c r="RIV837" s="203"/>
      <c r="RIW837" s="203"/>
      <c r="RIX837" s="203"/>
      <c r="RIY837" s="203"/>
      <c r="RIZ837" s="203"/>
      <c r="RJA837" s="203"/>
      <c r="RJB837" s="203"/>
      <c r="RJC837" s="203"/>
      <c r="RJD837" s="203"/>
      <c r="RJE837" s="203"/>
      <c r="RJF837" s="203"/>
      <c r="RJG837" s="203"/>
      <c r="RJH837" s="203"/>
      <c r="RJI837" s="203"/>
      <c r="RJJ837" s="203"/>
      <c r="RJK837" s="203"/>
      <c r="RJL837" s="203"/>
      <c r="RJM837" s="203"/>
      <c r="RJN837" s="203"/>
      <c r="RJO837" s="203"/>
      <c r="RJP837" s="203"/>
      <c r="RJQ837" s="203"/>
      <c r="RJR837" s="203"/>
      <c r="RJS837" s="203"/>
      <c r="RJT837" s="203"/>
      <c r="RJU837" s="203"/>
      <c r="RJV837" s="203"/>
      <c r="RJW837" s="203"/>
      <c r="RJX837" s="203"/>
      <c r="RJY837" s="203"/>
      <c r="RJZ837" s="203"/>
      <c r="RKA837" s="203"/>
      <c r="RKB837" s="203"/>
      <c r="RKC837" s="203"/>
      <c r="RKD837" s="203"/>
      <c r="RKE837" s="203"/>
      <c r="RKF837" s="203"/>
      <c r="RKG837" s="203"/>
      <c r="RKH837" s="203"/>
      <c r="RKI837" s="203"/>
      <c r="RKJ837" s="203"/>
      <c r="RKK837" s="203"/>
      <c r="RKL837" s="203"/>
      <c r="RKM837" s="203"/>
      <c r="RKN837" s="203"/>
      <c r="RKO837" s="203"/>
      <c r="RKP837" s="203"/>
      <c r="RKQ837" s="203"/>
      <c r="RKR837" s="203"/>
      <c r="RKS837" s="203"/>
      <c r="RKT837" s="203"/>
      <c r="RKU837" s="203"/>
      <c r="RKV837" s="203"/>
      <c r="RKW837" s="203"/>
      <c r="RKX837" s="203"/>
      <c r="RKY837" s="203"/>
      <c r="RKZ837" s="203"/>
      <c r="RLA837" s="203"/>
      <c r="RLB837" s="203"/>
      <c r="RLC837" s="203"/>
      <c r="RLD837" s="203"/>
      <c r="RLE837" s="203"/>
      <c r="RLF837" s="203"/>
      <c r="RLG837" s="203"/>
      <c r="RLH837" s="203"/>
      <c r="RLI837" s="203"/>
      <c r="RLJ837" s="203"/>
      <c r="RLK837" s="203"/>
      <c r="RLL837" s="203"/>
      <c r="RLM837" s="203"/>
      <c r="RLN837" s="203"/>
      <c r="RLO837" s="203"/>
      <c r="RLP837" s="203"/>
      <c r="RLQ837" s="203"/>
      <c r="RLR837" s="203"/>
      <c r="RLS837" s="203"/>
      <c r="RLT837" s="203"/>
      <c r="RLU837" s="203"/>
      <c r="RLV837" s="203"/>
      <c r="RLW837" s="203"/>
      <c r="RLX837" s="203"/>
      <c r="RLY837" s="203"/>
      <c r="RLZ837" s="203"/>
      <c r="RMA837" s="203"/>
      <c r="RMB837" s="203"/>
      <c r="RMC837" s="203"/>
      <c r="RMD837" s="203"/>
      <c r="RME837" s="203"/>
      <c r="RMF837" s="203"/>
      <c r="RMG837" s="203"/>
      <c r="RMH837" s="203"/>
      <c r="RMI837" s="203"/>
      <c r="RMJ837" s="203"/>
      <c r="RMK837" s="203"/>
      <c r="RML837" s="203"/>
      <c r="RMM837" s="203"/>
      <c r="RMN837" s="203"/>
      <c r="RMO837" s="203"/>
      <c r="RMP837" s="203"/>
      <c r="RMQ837" s="203"/>
      <c r="RMR837" s="203"/>
      <c r="RMS837" s="203"/>
      <c r="RMT837" s="203"/>
      <c r="RMU837" s="203"/>
      <c r="RMV837" s="203"/>
      <c r="RMW837" s="203"/>
      <c r="RMX837" s="203"/>
      <c r="RMY837" s="203"/>
      <c r="RMZ837" s="203"/>
      <c r="RNA837" s="203"/>
      <c r="RNB837" s="203"/>
      <c r="RNC837" s="203"/>
      <c r="RND837" s="203"/>
      <c r="RNE837" s="203"/>
      <c r="RNF837" s="203"/>
      <c r="RNG837" s="203"/>
      <c r="RNH837" s="203"/>
      <c r="RNI837" s="203"/>
      <c r="RNJ837" s="203"/>
      <c r="RNK837" s="203"/>
      <c r="RNL837" s="203"/>
      <c r="RNM837" s="203"/>
      <c r="RNN837" s="203"/>
      <c r="RNO837" s="203"/>
      <c r="RNP837" s="203"/>
      <c r="RNQ837" s="203"/>
      <c r="RNR837" s="203"/>
      <c r="RNS837" s="203"/>
      <c r="RNT837" s="203"/>
      <c r="RNU837" s="203"/>
      <c r="RNV837" s="203"/>
      <c r="RNW837" s="203"/>
      <c r="RNX837" s="203"/>
      <c r="RNY837" s="203"/>
      <c r="RNZ837" s="203"/>
      <c r="ROA837" s="203"/>
      <c r="ROB837" s="203"/>
      <c r="ROC837" s="203"/>
      <c r="ROD837" s="203"/>
      <c r="ROE837" s="203"/>
      <c r="ROF837" s="203"/>
      <c r="ROG837" s="203"/>
      <c r="ROH837" s="203"/>
      <c r="ROI837" s="203"/>
      <c r="ROJ837" s="203"/>
      <c r="ROK837" s="203"/>
      <c r="ROL837" s="203"/>
      <c r="ROM837" s="203"/>
      <c r="RON837" s="203"/>
      <c r="ROO837" s="203"/>
      <c r="ROP837" s="203"/>
      <c r="ROQ837" s="203"/>
      <c r="ROR837" s="203"/>
      <c r="ROS837" s="203"/>
      <c r="ROT837" s="203"/>
      <c r="ROU837" s="203"/>
      <c r="ROV837" s="203"/>
      <c r="ROW837" s="203"/>
      <c r="ROX837" s="203"/>
      <c r="ROY837" s="203"/>
      <c r="ROZ837" s="203"/>
      <c r="RPA837" s="203"/>
      <c r="RPB837" s="203"/>
      <c r="RPC837" s="203"/>
      <c r="RPD837" s="203"/>
      <c r="RPE837" s="203"/>
      <c r="RPF837" s="203"/>
      <c r="RPG837" s="203"/>
      <c r="RPH837" s="203"/>
      <c r="RPI837" s="203"/>
      <c r="RPJ837" s="203"/>
      <c r="RPK837" s="203"/>
      <c r="RPL837" s="203"/>
      <c r="RPM837" s="203"/>
      <c r="RPN837" s="203"/>
      <c r="RPO837" s="203"/>
      <c r="RPP837" s="203"/>
      <c r="RPQ837" s="203"/>
      <c r="RPR837" s="203"/>
      <c r="RPS837" s="203"/>
      <c r="RPT837" s="203"/>
      <c r="RPU837" s="203"/>
      <c r="RPV837" s="203"/>
      <c r="RPW837" s="203"/>
      <c r="RPX837" s="203"/>
      <c r="RPY837" s="203"/>
      <c r="RPZ837" s="203"/>
      <c r="RQA837" s="203"/>
      <c r="RQB837" s="203"/>
      <c r="RQC837" s="203"/>
      <c r="RQD837" s="203"/>
      <c r="RQE837" s="203"/>
      <c r="RQF837" s="203"/>
      <c r="RQG837" s="203"/>
      <c r="RQH837" s="203"/>
      <c r="RQI837" s="203"/>
      <c r="RQJ837" s="203"/>
      <c r="RQK837" s="203"/>
      <c r="RQL837" s="203"/>
      <c r="RQM837" s="203"/>
      <c r="RQN837" s="203"/>
      <c r="RQO837" s="203"/>
      <c r="RQP837" s="203"/>
      <c r="RQQ837" s="203"/>
      <c r="RQR837" s="203"/>
      <c r="RQS837" s="203"/>
      <c r="RQT837" s="203"/>
      <c r="RQU837" s="203"/>
      <c r="RQV837" s="203"/>
      <c r="RQW837" s="203"/>
      <c r="RQX837" s="203"/>
      <c r="RQY837" s="203"/>
      <c r="RQZ837" s="203"/>
      <c r="RRA837" s="203"/>
      <c r="RRB837" s="203"/>
      <c r="RRC837" s="203"/>
      <c r="RRD837" s="203"/>
      <c r="RRE837" s="203"/>
      <c r="RRF837" s="203"/>
      <c r="RRG837" s="203"/>
      <c r="RRH837" s="203"/>
      <c r="RRI837" s="203"/>
      <c r="RRJ837" s="203"/>
      <c r="RRK837" s="203"/>
      <c r="RRL837" s="203"/>
      <c r="RRM837" s="203"/>
      <c r="RRN837" s="203"/>
      <c r="RRO837" s="203"/>
      <c r="RRP837" s="203"/>
      <c r="RRQ837" s="203"/>
      <c r="RRR837" s="203"/>
      <c r="RRS837" s="203"/>
      <c r="RRT837" s="203"/>
      <c r="RRU837" s="203"/>
      <c r="RRV837" s="203"/>
      <c r="RRW837" s="203"/>
      <c r="RRX837" s="203"/>
      <c r="RRY837" s="203"/>
      <c r="RRZ837" s="203"/>
      <c r="RSA837" s="203"/>
      <c r="RSB837" s="203"/>
      <c r="RSC837" s="203"/>
      <c r="RSD837" s="203"/>
      <c r="RSE837" s="203"/>
      <c r="RSF837" s="203"/>
      <c r="RSG837" s="203"/>
      <c r="RSH837" s="203"/>
      <c r="RSI837" s="203"/>
      <c r="RSJ837" s="203"/>
      <c r="RSK837" s="203"/>
      <c r="RSL837" s="203"/>
      <c r="RSM837" s="203"/>
      <c r="RSN837" s="203"/>
      <c r="RSO837" s="203"/>
      <c r="RSP837" s="203"/>
      <c r="RSQ837" s="203"/>
      <c r="RSR837" s="203"/>
      <c r="RSS837" s="203"/>
      <c r="RST837" s="203"/>
      <c r="RSU837" s="203"/>
      <c r="RSV837" s="203"/>
      <c r="RSW837" s="203"/>
      <c r="RSX837" s="203"/>
      <c r="RSY837" s="203"/>
      <c r="RSZ837" s="203"/>
      <c r="RTA837" s="203"/>
      <c r="RTB837" s="203"/>
      <c r="RTC837" s="203"/>
      <c r="RTD837" s="203"/>
      <c r="RTE837" s="203"/>
      <c r="RTF837" s="203"/>
      <c r="RTG837" s="203"/>
      <c r="RTH837" s="203"/>
      <c r="RTI837" s="203"/>
      <c r="RTJ837" s="203"/>
      <c r="RTK837" s="203"/>
      <c r="RTL837" s="203"/>
      <c r="RTM837" s="203"/>
      <c r="RTN837" s="203"/>
      <c r="RTO837" s="203"/>
      <c r="RTP837" s="203"/>
      <c r="RTQ837" s="203"/>
      <c r="RTR837" s="203"/>
      <c r="RTS837" s="203"/>
      <c r="RTT837" s="203"/>
      <c r="RTU837" s="203"/>
      <c r="RTV837" s="203"/>
      <c r="RTW837" s="203"/>
      <c r="RTX837" s="203"/>
      <c r="RTY837" s="203"/>
      <c r="RTZ837" s="203"/>
      <c r="RUA837" s="203"/>
      <c r="RUB837" s="203"/>
      <c r="RUC837" s="203"/>
      <c r="RUD837" s="203"/>
      <c r="RUE837" s="203"/>
      <c r="RUF837" s="203"/>
      <c r="RUG837" s="203"/>
      <c r="RUH837" s="203"/>
      <c r="RUI837" s="203"/>
      <c r="RUJ837" s="203"/>
      <c r="RUK837" s="203"/>
      <c r="RUL837" s="203"/>
      <c r="RUM837" s="203"/>
      <c r="RUN837" s="203"/>
      <c r="RUO837" s="203"/>
      <c r="RUP837" s="203"/>
      <c r="RUQ837" s="203"/>
      <c r="RUR837" s="203"/>
      <c r="RUS837" s="203"/>
      <c r="RUT837" s="203"/>
      <c r="RUU837" s="203"/>
      <c r="RUV837" s="203"/>
      <c r="RUW837" s="203"/>
      <c r="RUX837" s="203"/>
      <c r="RUY837" s="203"/>
      <c r="RUZ837" s="203"/>
      <c r="RVA837" s="203"/>
      <c r="RVB837" s="203"/>
      <c r="RVC837" s="203"/>
      <c r="RVD837" s="203"/>
      <c r="RVE837" s="203"/>
      <c r="RVF837" s="203"/>
      <c r="RVG837" s="203"/>
      <c r="RVH837" s="203"/>
      <c r="RVI837" s="203"/>
      <c r="RVJ837" s="203"/>
      <c r="RVK837" s="203"/>
      <c r="RVL837" s="203"/>
      <c r="RVM837" s="203"/>
      <c r="RVN837" s="203"/>
      <c r="RVO837" s="203"/>
      <c r="RVP837" s="203"/>
      <c r="RVQ837" s="203"/>
      <c r="RVR837" s="203"/>
      <c r="RVS837" s="203"/>
      <c r="RVT837" s="203"/>
      <c r="RVU837" s="203"/>
      <c r="RVV837" s="203"/>
      <c r="RVW837" s="203"/>
      <c r="RVX837" s="203"/>
      <c r="RVY837" s="203"/>
      <c r="RVZ837" s="203"/>
      <c r="RWA837" s="203"/>
      <c r="RWB837" s="203"/>
      <c r="RWC837" s="203"/>
      <c r="RWD837" s="203"/>
      <c r="RWE837" s="203"/>
      <c r="RWF837" s="203"/>
      <c r="RWG837" s="203"/>
      <c r="RWH837" s="203"/>
      <c r="RWI837" s="203"/>
      <c r="RWJ837" s="203"/>
      <c r="RWK837" s="203"/>
      <c r="RWL837" s="203"/>
      <c r="RWM837" s="203"/>
      <c r="RWN837" s="203"/>
      <c r="RWO837" s="203"/>
      <c r="RWP837" s="203"/>
      <c r="RWQ837" s="203"/>
      <c r="RWR837" s="203"/>
      <c r="RWS837" s="203"/>
      <c r="RWT837" s="203"/>
      <c r="RWU837" s="203"/>
      <c r="RWV837" s="203"/>
      <c r="RWW837" s="203"/>
      <c r="RWX837" s="203"/>
      <c r="RWY837" s="203"/>
      <c r="RWZ837" s="203"/>
      <c r="RXA837" s="203"/>
      <c r="RXB837" s="203"/>
      <c r="RXC837" s="203"/>
      <c r="RXD837" s="203"/>
      <c r="RXE837" s="203"/>
      <c r="RXF837" s="203"/>
      <c r="RXG837" s="203"/>
      <c r="RXH837" s="203"/>
      <c r="RXI837" s="203"/>
      <c r="RXJ837" s="203"/>
      <c r="RXK837" s="203"/>
      <c r="RXL837" s="203"/>
      <c r="RXM837" s="203"/>
      <c r="RXN837" s="203"/>
      <c r="RXO837" s="203"/>
      <c r="RXP837" s="203"/>
      <c r="RXQ837" s="203"/>
      <c r="RXR837" s="203"/>
      <c r="RXS837" s="203"/>
      <c r="RXT837" s="203"/>
      <c r="RXU837" s="203"/>
      <c r="RXV837" s="203"/>
      <c r="RXW837" s="203"/>
      <c r="RXX837" s="203"/>
      <c r="RXY837" s="203"/>
      <c r="RXZ837" s="203"/>
      <c r="RYA837" s="203"/>
      <c r="RYB837" s="203"/>
      <c r="RYC837" s="203"/>
      <c r="RYD837" s="203"/>
      <c r="RYE837" s="203"/>
      <c r="RYF837" s="203"/>
      <c r="RYG837" s="203"/>
      <c r="RYH837" s="203"/>
      <c r="RYI837" s="203"/>
      <c r="RYJ837" s="203"/>
      <c r="RYK837" s="203"/>
      <c r="RYL837" s="203"/>
      <c r="RYM837" s="203"/>
      <c r="RYN837" s="203"/>
      <c r="RYO837" s="203"/>
      <c r="RYP837" s="203"/>
      <c r="RYQ837" s="203"/>
      <c r="RYR837" s="203"/>
      <c r="RYS837" s="203"/>
      <c r="RYT837" s="203"/>
      <c r="RYU837" s="203"/>
      <c r="RYV837" s="203"/>
      <c r="RYW837" s="203"/>
      <c r="RYX837" s="203"/>
      <c r="RYY837" s="203"/>
      <c r="RYZ837" s="203"/>
      <c r="RZA837" s="203"/>
      <c r="RZB837" s="203"/>
      <c r="RZC837" s="203"/>
      <c r="RZD837" s="203"/>
      <c r="RZE837" s="203"/>
      <c r="RZF837" s="203"/>
      <c r="RZG837" s="203"/>
      <c r="RZH837" s="203"/>
      <c r="RZI837" s="203"/>
      <c r="RZJ837" s="203"/>
      <c r="RZK837" s="203"/>
      <c r="RZL837" s="203"/>
      <c r="RZM837" s="203"/>
      <c r="RZN837" s="203"/>
      <c r="RZO837" s="203"/>
      <c r="RZP837" s="203"/>
      <c r="RZQ837" s="203"/>
      <c r="RZR837" s="203"/>
      <c r="RZS837" s="203"/>
      <c r="RZT837" s="203"/>
      <c r="RZU837" s="203"/>
      <c r="RZV837" s="203"/>
      <c r="RZW837" s="203"/>
      <c r="RZX837" s="203"/>
      <c r="RZY837" s="203"/>
      <c r="RZZ837" s="203"/>
      <c r="SAA837" s="203"/>
      <c r="SAB837" s="203"/>
      <c r="SAC837" s="203"/>
      <c r="SAD837" s="203"/>
      <c r="SAE837" s="203"/>
      <c r="SAF837" s="203"/>
      <c r="SAG837" s="203"/>
      <c r="SAH837" s="203"/>
      <c r="SAI837" s="203"/>
      <c r="SAJ837" s="203"/>
      <c r="SAK837" s="203"/>
      <c r="SAL837" s="203"/>
      <c r="SAM837" s="203"/>
      <c r="SAN837" s="203"/>
      <c r="SAO837" s="203"/>
      <c r="SAP837" s="203"/>
      <c r="SAQ837" s="203"/>
      <c r="SAR837" s="203"/>
      <c r="SAS837" s="203"/>
      <c r="SAT837" s="203"/>
      <c r="SAU837" s="203"/>
      <c r="SAV837" s="203"/>
      <c r="SAW837" s="203"/>
      <c r="SAX837" s="203"/>
      <c r="SAY837" s="203"/>
      <c r="SAZ837" s="203"/>
      <c r="SBA837" s="203"/>
      <c r="SBB837" s="203"/>
      <c r="SBC837" s="203"/>
      <c r="SBD837" s="203"/>
      <c r="SBE837" s="203"/>
      <c r="SBF837" s="203"/>
      <c r="SBG837" s="203"/>
      <c r="SBH837" s="203"/>
      <c r="SBI837" s="203"/>
      <c r="SBJ837" s="203"/>
      <c r="SBK837" s="203"/>
      <c r="SBL837" s="203"/>
      <c r="SBM837" s="203"/>
      <c r="SBN837" s="203"/>
      <c r="SBO837" s="203"/>
      <c r="SBP837" s="203"/>
      <c r="SBQ837" s="203"/>
      <c r="SBR837" s="203"/>
      <c r="SBS837" s="203"/>
      <c r="SBT837" s="203"/>
      <c r="SBU837" s="203"/>
      <c r="SBV837" s="203"/>
      <c r="SBW837" s="203"/>
      <c r="SBX837" s="203"/>
      <c r="SBY837" s="203"/>
      <c r="SBZ837" s="203"/>
      <c r="SCA837" s="203"/>
      <c r="SCB837" s="203"/>
      <c r="SCC837" s="203"/>
      <c r="SCD837" s="203"/>
      <c r="SCE837" s="203"/>
      <c r="SCF837" s="203"/>
      <c r="SCG837" s="203"/>
      <c r="SCH837" s="203"/>
      <c r="SCI837" s="203"/>
      <c r="SCJ837" s="203"/>
      <c r="SCK837" s="203"/>
      <c r="SCL837" s="203"/>
      <c r="SCM837" s="203"/>
      <c r="SCN837" s="203"/>
      <c r="SCO837" s="203"/>
      <c r="SCP837" s="203"/>
      <c r="SCQ837" s="203"/>
      <c r="SCR837" s="203"/>
      <c r="SCS837" s="203"/>
      <c r="SCT837" s="203"/>
      <c r="SCU837" s="203"/>
      <c r="SCV837" s="203"/>
      <c r="SCW837" s="203"/>
      <c r="SCX837" s="203"/>
      <c r="SCY837" s="203"/>
      <c r="SCZ837" s="203"/>
      <c r="SDA837" s="203"/>
      <c r="SDB837" s="203"/>
      <c r="SDC837" s="203"/>
      <c r="SDD837" s="203"/>
      <c r="SDE837" s="203"/>
      <c r="SDF837" s="203"/>
      <c r="SDG837" s="203"/>
      <c r="SDH837" s="203"/>
      <c r="SDI837" s="203"/>
      <c r="SDJ837" s="203"/>
      <c r="SDK837" s="203"/>
      <c r="SDL837" s="203"/>
      <c r="SDM837" s="203"/>
      <c r="SDN837" s="203"/>
      <c r="SDO837" s="203"/>
      <c r="SDP837" s="203"/>
      <c r="SDQ837" s="203"/>
      <c r="SDR837" s="203"/>
      <c r="SDS837" s="203"/>
      <c r="SDT837" s="203"/>
      <c r="SDU837" s="203"/>
      <c r="SDV837" s="203"/>
      <c r="SDW837" s="203"/>
      <c r="SDX837" s="203"/>
      <c r="SDY837" s="203"/>
      <c r="SDZ837" s="203"/>
      <c r="SEA837" s="203"/>
      <c r="SEB837" s="203"/>
      <c r="SEC837" s="203"/>
      <c r="SED837" s="203"/>
      <c r="SEE837" s="203"/>
      <c r="SEF837" s="203"/>
      <c r="SEG837" s="203"/>
      <c r="SEH837" s="203"/>
      <c r="SEI837" s="203"/>
      <c r="SEJ837" s="203"/>
      <c r="SEK837" s="203"/>
      <c r="SEL837" s="203"/>
      <c r="SEM837" s="203"/>
      <c r="SEN837" s="203"/>
      <c r="SEO837" s="203"/>
      <c r="SEP837" s="203"/>
      <c r="SEQ837" s="203"/>
      <c r="SER837" s="203"/>
      <c r="SES837" s="203"/>
      <c r="SET837" s="203"/>
      <c r="SEU837" s="203"/>
      <c r="SEV837" s="203"/>
      <c r="SEW837" s="203"/>
      <c r="SEX837" s="203"/>
      <c r="SEY837" s="203"/>
      <c r="SEZ837" s="203"/>
      <c r="SFA837" s="203"/>
      <c r="SFB837" s="203"/>
      <c r="SFC837" s="203"/>
      <c r="SFD837" s="203"/>
      <c r="SFE837" s="203"/>
      <c r="SFF837" s="203"/>
      <c r="SFG837" s="203"/>
      <c r="SFH837" s="203"/>
      <c r="SFI837" s="203"/>
      <c r="SFJ837" s="203"/>
      <c r="SFK837" s="203"/>
      <c r="SFL837" s="203"/>
      <c r="SFM837" s="203"/>
      <c r="SFN837" s="203"/>
      <c r="SFO837" s="203"/>
      <c r="SFP837" s="203"/>
      <c r="SFQ837" s="203"/>
      <c r="SFR837" s="203"/>
      <c r="SFS837" s="203"/>
      <c r="SFT837" s="203"/>
      <c r="SFU837" s="203"/>
      <c r="SFV837" s="203"/>
      <c r="SFW837" s="203"/>
      <c r="SFX837" s="203"/>
      <c r="SFY837" s="203"/>
      <c r="SFZ837" s="203"/>
      <c r="SGA837" s="203"/>
      <c r="SGB837" s="203"/>
      <c r="SGC837" s="203"/>
      <c r="SGD837" s="203"/>
      <c r="SGE837" s="203"/>
      <c r="SGF837" s="203"/>
      <c r="SGG837" s="203"/>
      <c r="SGH837" s="203"/>
      <c r="SGI837" s="203"/>
      <c r="SGJ837" s="203"/>
      <c r="SGK837" s="203"/>
      <c r="SGL837" s="203"/>
      <c r="SGM837" s="203"/>
      <c r="SGN837" s="203"/>
      <c r="SGO837" s="203"/>
      <c r="SGP837" s="203"/>
      <c r="SGQ837" s="203"/>
      <c r="SGR837" s="203"/>
      <c r="SGS837" s="203"/>
      <c r="SGT837" s="203"/>
      <c r="SGU837" s="203"/>
      <c r="SGV837" s="203"/>
      <c r="SGW837" s="203"/>
      <c r="SGX837" s="203"/>
      <c r="SGY837" s="203"/>
      <c r="SGZ837" s="203"/>
      <c r="SHA837" s="203"/>
      <c r="SHB837" s="203"/>
      <c r="SHC837" s="203"/>
      <c r="SHD837" s="203"/>
      <c r="SHE837" s="203"/>
      <c r="SHF837" s="203"/>
      <c r="SHG837" s="203"/>
      <c r="SHH837" s="203"/>
      <c r="SHI837" s="203"/>
      <c r="SHJ837" s="203"/>
      <c r="SHK837" s="203"/>
      <c r="SHL837" s="203"/>
      <c r="SHM837" s="203"/>
      <c r="SHN837" s="203"/>
      <c r="SHO837" s="203"/>
      <c r="SHP837" s="203"/>
      <c r="SHQ837" s="203"/>
      <c r="SHR837" s="203"/>
      <c r="SHS837" s="203"/>
      <c r="SHT837" s="203"/>
      <c r="SHU837" s="203"/>
      <c r="SHV837" s="203"/>
      <c r="SHW837" s="203"/>
      <c r="SHX837" s="203"/>
      <c r="SHY837" s="203"/>
      <c r="SHZ837" s="203"/>
      <c r="SIA837" s="203"/>
      <c r="SIB837" s="203"/>
      <c r="SIC837" s="203"/>
      <c r="SID837" s="203"/>
      <c r="SIE837" s="203"/>
      <c r="SIF837" s="203"/>
      <c r="SIG837" s="203"/>
      <c r="SIH837" s="203"/>
      <c r="SII837" s="203"/>
      <c r="SIJ837" s="203"/>
      <c r="SIK837" s="203"/>
      <c r="SIL837" s="203"/>
      <c r="SIM837" s="203"/>
      <c r="SIN837" s="203"/>
      <c r="SIO837" s="203"/>
      <c r="SIP837" s="203"/>
      <c r="SIQ837" s="203"/>
      <c r="SIR837" s="203"/>
      <c r="SIS837" s="203"/>
      <c r="SIT837" s="203"/>
      <c r="SIU837" s="203"/>
      <c r="SIV837" s="203"/>
      <c r="SIW837" s="203"/>
      <c r="SIX837" s="203"/>
      <c r="SIY837" s="203"/>
      <c r="SIZ837" s="203"/>
      <c r="SJA837" s="203"/>
      <c r="SJB837" s="203"/>
      <c r="SJC837" s="203"/>
      <c r="SJD837" s="203"/>
      <c r="SJE837" s="203"/>
      <c r="SJF837" s="203"/>
      <c r="SJG837" s="203"/>
      <c r="SJH837" s="203"/>
      <c r="SJI837" s="203"/>
      <c r="SJJ837" s="203"/>
      <c r="SJK837" s="203"/>
      <c r="SJL837" s="203"/>
      <c r="SJM837" s="203"/>
      <c r="SJN837" s="203"/>
      <c r="SJO837" s="203"/>
      <c r="SJP837" s="203"/>
      <c r="SJQ837" s="203"/>
      <c r="SJR837" s="203"/>
      <c r="SJS837" s="203"/>
      <c r="SJT837" s="203"/>
      <c r="SJU837" s="203"/>
      <c r="SJV837" s="203"/>
      <c r="SJW837" s="203"/>
      <c r="SJX837" s="203"/>
      <c r="SJY837" s="203"/>
      <c r="SJZ837" s="203"/>
      <c r="SKA837" s="203"/>
      <c r="SKB837" s="203"/>
      <c r="SKC837" s="203"/>
      <c r="SKD837" s="203"/>
      <c r="SKE837" s="203"/>
      <c r="SKF837" s="203"/>
      <c r="SKG837" s="203"/>
      <c r="SKH837" s="203"/>
      <c r="SKI837" s="203"/>
      <c r="SKJ837" s="203"/>
      <c r="SKK837" s="203"/>
      <c r="SKL837" s="203"/>
      <c r="SKM837" s="203"/>
      <c r="SKN837" s="203"/>
      <c r="SKO837" s="203"/>
      <c r="SKP837" s="203"/>
      <c r="SKQ837" s="203"/>
      <c r="SKR837" s="203"/>
      <c r="SKS837" s="203"/>
      <c r="SKT837" s="203"/>
      <c r="SKU837" s="203"/>
      <c r="SKV837" s="203"/>
      <c r="SKW837" s="203"/>
      <c r="SKX837" s="203"/>
      <c r="SKY837" s="203"/>
      <c r="SKZ837" s="203"/>
      <c r="SLA837" s="203"/>
      <c r="SLB837" s="203"/>
      <c r="SLC837" s="203"/>
      <c r="SLD837" s="203"/>
      <c r="SLE837" s="203"/>
      <c r="SLF837" s="203"/>
      <c r="SLG837" s="203"/>
      <c r="SLH837" s="203"/>
      <c r="SLI837" s="203"/>
      <c r="SLJ837" s="203"/>
      <c r="SLK837" s="203"/>
      <c r="SLL837" s="203"/>
      <c r="SLM837" s="203"/>
      <c r="SLN837" s="203"/>
      <c r="SLO837" s="203"/>
      <c r="SLP837" s="203"/>
      <c r="SLQ837" s="203"/>
      <c r="SLR837" s="203"/>
      <c r="SLS837" s="203"/>
      <c r="SLT837" s="203"/>
      <c r="SLU837" s="203"/>
      <c r="SLV837" s="203"/>
      <c r="SLW837" s="203"/>
      <c r="SLX837" s="203"/>
      <c r="SLY837" s="203"/>
      <c r="SLZ837" s="203"/>
      <c r="SMA837" s="203"/>
      <c r="SMB837" s="203"/>
      <c r="SMC837" s="203"/>
      <c r="SMD837" s="203"/>
      <c r="SME837" s="203"/>
      <c r="SMF837" s="203"/>
      <c r="SMG837" s="203"/>
      <c r="SMH837" s="203"/>
      <c r="SMI837" s="203"/>
      <c r="SMJ837" s="203"/>
      <c r="SMK837" s="203"/>
      <c r="SML837" s="203"/>
      <c r="SMM837" s="203"/>
      <c r="SMN837" s="203"/>
      <c r="SMO837" s="203"/>
      <c r="SMP837" s="203"/>
      <c r="SMQ837" s="203"/>
      <c r="SMR837" s="203"/>
      <c r="SMS837" s="203"/>
      <c r="SMT837" s="203"/>
      <c r="SMU837" s="203"/>
      <c r="SMV837" s="203"/>
      <c r="SMW837" s="203"/>
      <c r="SMX837" s="203"/>
      <c r="SMY837" s="203"/>
      <c r="SMZ837" s="203"/>
      <c r="SNA837" s="203"/>
      <c r="SNB837" s="203"/>
      <c r="SNC837" s="203"/>
      <c r="SND837" s="203"/>
      <c r="SNE837" s="203"/>
      <c r="SNF837" s="203"/>
      <c r="SNG837" s="203"/>
      <c r="SNH837" s="203"/>
      <c r="SNI837" s="203"/>
      <c r="SNJ837" s="203"/>
      <c r="SNK837" s="203"/>
      <c r="SNL837" s="203"/>
      <c r="SNM837" s="203"/>
      <c r="SNN837" s="203"/>
      <c r="SNO837" s="203"/>
      <c r="SNP837" s="203"/>
      <c r="SNQ837" s="203"/>
      <c r="SNR837" s="203"/>
      <c r="SNS837" s="203"/>
      <c r="SNT837" s="203"/>
      <c r="SNU837" s="203"/>
      <c r="SNV837" s="203"/>
      <c r="SNW837" s="203"/>
      <c r="SNX837" s="203"/>
      <c r="SNY837" s="203"/>
      <c r="SNZ837" s="203"/>
      <c r="SOA837" s="203"/>
      <c r="SOB837" s="203"/>
      <c r="SOC837" s="203"/>
      <c r="SOD837" s="203"/>
      <c r="SOE837" s="203"/>
      <c r="SOF837" s="203"/>
      <c r="SOG837" s="203"/>
      <c r="SOH837" s="203"/>
      <c r="SOI837" s="203"/>
      <c r="SOJ837" s="203"/>
      <c r="SOK837" s="203"/>
      <c r="SOL837" s="203"/>
      <c r="SOM837" s="203"/>
      <c r="SON837" s="203"/>
      <c r="SOO837" s="203"/>
      <c r="SOP837" s="203"/>
      <c r="SOQ837" s="203"/>
      <c r="SOR837" s="203"/>
      <c r="SOS837" s="203"/>
      <c r="SOT837" s="203"/>
      <c r="SOU837" s="203"/>
      <c r="SOV837" s="203"/>
      <c r="SOW837" s="203"/>
      <c r="SOX837" s="203"/>
      <c r="SOY837" s="203"/>
      <c r="SOZ837" s="203"/>
      <c r="SPA837" s="203"/>
      <c r="SPB837" s="203"/>
      <c r="SPC837" s="203"/>
      <c r="SPD837" s="203"/>
      <c r="SPE837" s="203"/>
      <c r="SPF837" s="203"/>
      <c r="SPG837" s="203"/>
      <c r="SPH837" s="203"/>
      <c r="SPI837" s="203"/>
      <c r="SPJ837" s="203"/>
      <c r="SPK837" s="203"/>
      <c r="SPL837" s="203"/>
      <c r="SPM837" s="203"/>
      <c r="SPN837" s="203"/>
      <c r="SPO837" s="203"/>
      <c r="SPP837" s="203"/>
      <c r="SPQ837" s="203"/>
      <c r="SPR837" s="203"/>
      <c r="SPS837" s="203"/>
      <c r="SPT837" s="203"/>
      <c r="SPU837" s="203"/>
      <c r="SPV837" s="203"/>
      <c r="SPW837" s="203"/>
      <c r="SPX837" s="203"/>
      <c r="SPY837" s="203"/>
      <c r="SPZ837" s="203"/>
      <c r="SQA837" s="203"/>
      <c r="SQB837" s="203"/>
      <c r="SQC837" s="203"/>
      <c r="SQD837" s="203"/>
      <c r="SQE837" s="203"/>
      <c r="SQF837" s="203"/>
      <c r="SQG837" s="203"/>
      <c r="SQH837" s="203"/>
      <c r="SQI837" s="203"/>
      <c r="SQJ837" s="203"/>
      <c r="SQK837" s="203"/>
      <c r="SQL837" s="203"/>
      <c r="SQM837" s="203"/>
      <c r="SQN837" s="203"/>
      <c r="SQO837" s="203"/>
      <c r="SQP837" s="203"/>
      <c r="SQQ837" s="203"/>
      <c r="SQR837" s="203"/>
      <c r="SQS837" s="203"/>
      <c r="SQT837" s="203"/>
      <c r="SQU837" s="203"/>
      <c r="SQV837" s="203"/>
      <c r="SQW837" s="203"/>
      <c r="SQX837" s="203"/>
      <c r="SQY837" s="203"/>
      <c r="SQZ837" s="203"/>
      <c r="SRA837" s="203"/>
      <c r="SRB837" s="203"/>
      <c r="SRC837" s="203"/>
      <c r="SRD837" s="203"/>
      <c r="SRE837" s="203"/>
      <c r="SRF837" s="203"/>
      <c r="SRG837" s="203"/>
      <c r="SRH837" s="203"/>
      <c r="SRI837" s="203"/>
      <c r="SRJ837" s="203"/>
      <c r="SRK837" s="203"/>
      <c r="SRL837" s="203"/>
      <c r="SRM837" s="203"/>
      <c r="SRN837" s="203"/>
      <c r="SRO837" s="203"/>
      <c r="SRP837" s="203"/>
      <c r="SRQ837" s="203"/>
      <c r="SRR837" s="203"/>
      <c r="SRS837" s="203"/>
      <c r="SRT837" s="203"/>
      <c r="SRU837" s="203"/>
      <c r="SRV837" s="203"/>
      <c r="SRW837" s="203"/>
      <c r="SRX837" s="203"/>
      <c r="SRY837" s="203"/>
      <c r="SRZ837" s="203"/>
      <c r="SSA837" s="203"/>
      <c r="SSB837" s="203"/>
      <c r="SSC837" s="203"/>
      <c r="SSD837" s="203"/>
      <c r="SSE837" s="203"/>
      <c r="SSF837" s="203"/>
      <c r="SSG837" s="203"/>
      <c r="SSH837" s="203"/>
      <c r="SSI837" s="203"/>
      <c r="SSJ837" s="203"/>
      <c r="SSK837" s="203"/>
      <c r="SSL837" s="203"/>
      <c r="SSM837" s="203"/>
      <c r="SSN837" s="203"/>
      <c r="SSO837" s="203"/>
      <c r="SSP837" s="203"/>
      <c r="SSQ837" s="203"/>
      <c r="SSR837" s="203"/>
      <c r="SSS837" s="203"/>
      <c r="SST837" s="203"/>
      <c r="SSU837" s="203"/>
      <c r="SSV837" s="203"/>
      <c r="SSW837" s="203"/>
      <c r="SSX837" s="203"/>
      <c r="SSY837" s="203"/>
      <c r="SSZ837" s="203"/>
      <c r="STA837" s="203"/>
      <c r="STB837" s="203"/>
      <c r="STC837" s="203"/>
      <c r="STD837" s="203"/>
      <c r="STE837" s="203"/>
      <c r="STF837" s="203"/>
      <c r="STG837" s="203"/>
      <c r="STH837" s="203"/>
      <c r="STI837" s="203"/>
      <c r="STJ837" s="203"/>
      <c r="STK837" s="203"/>
      <c r="STL837" s="203"/>
      <c r="STM837" s="203"/>
      <c r="STN837" s="203"/>
      <c r="STO837" s="203"/>
      <c r="STP837" s="203"/>
      <c r="STQ837" s="203"/>
      <c r="STR837" s="203"/>
      <c r="STS837" s="203"/>
      <c r="STT837" s="203"/>
      <c r="STU837" s="203"/>
      <c r="STV837" s="203"/>
      <c r="STW837" s="203"/>
      <c r="STX837" s="203"/>
      <c r="STY837" s="203"/>
      <c r="STZ837" s="203"/>
      <c r="SUA837" s="203"/>
      <c r="SUB837" s="203"/>
      <c r="SUC837" s="203"/>
      <c r="SUD837" s="203"/>
      <c r="SUE837" s="203"/>
      <c r="SUF837" s="203"/>
      <c r="SUG837" s="203"/>
      <c r="SUH837" s="203"/>
      <c r="SUI837" s="203"/>
      <c r="SUJ837" s="203"/>
      <c r="SUK837" s="203"/>
      <c r="SUL837" s="203"/>
      <c r="SUM837" s="203"/>
      <c r="SUN837" s="203"/>
      <c r="SUO837" s="203"/>
      <c r="SUP837" s="203"/>
      <c r="SUQ837" s="203"/>
      <c r="SUR837" s="203"/>
      <c r="SUS837" s="203"/>
      <c r="SUT837" s="203"/>
      <c r="SUU837" s="203"/>
      <c r="SUV837" s="203"/>
      <c r="SUW837" s="203"/>
      <c r="SUX837" s="203"/>
      <c r="SUY837" s="203"/>
      <c r="SUZ837" s="203"/>
      <c r="SVA837" s="203"/>
      <c r="SVB837" s="203"/>
      <c r="SVC837" s="203"/>
      <c r="SVD837" s="203"/>
      <c r="SVE837" s="203"/>
      <c r="SVF837" s="203"/>
      <c r="SVG837" s="203"/>
      <c r="SVH837" s="203"/>
      <c r="SVI837" s="203"/>
      <c r="SVJ837" s="203"/>
      <c r="SVK837" s="203"/>
      <c r="SVL837" s="203"/>
      <c r="SVM837" s="203"/>
      <c r="SVN837" s="203"/>
      <c r="SVO837" s="203"/>
      <c r="SVP837" s="203"/>
      <c r="SVQ837" s="203"/>
      <c r="SVR837" s="203"/>
      <c r="SVS837" s="203"/>
      <c r="SVT837" s="203"/>
      <c r="SVU837" s="203"/>
      <c r="SVV837" s="203"/>
      <c r="SVW837" s="203"/>
      <c r="SVX837" s="203"/>
      <c r="SVY837" s="203"/>
      <c r="SVZ837" s="203"/>
      <c r="SWA837" s="203"/>
      <c r="SWB837" s="203"/>
      <c r="SWC837" s="203"/>
      <c r="SWD837" s="203"/>
      <c r="SWE837" s="203"/>
      <c r="SWF837" s="203"/>
      <c r="SWG837" s="203"/>
      <c r="SWH837" s="203"/>
      <c r="SWI837" s="203"/>
      <c r="SWJ837" s="203"/>
      <c r="SWK837" s="203"/>
      <c r="SWL837" s="203"/>
      <c r="SWM837" s="203"/>
      <c r="SWN837" s="203"/>
      <c r="SWO837" s="203"/>
      <c r="SWP837" s="203"/>
      <c r="SWQ837" s="203"/>
      <c r="SWR837" s="203"/>
      <c r="SWS837" s="203"/>
      <c r="SWT837" s="203"/>
      <c r="SWU837" s="203"/>
      <c r="SWV837" s="203"/>
      <c r="SWW837" s="203"/>
      <c r="SWX837" s="203"/>
      <c r="SWY837" s="203"/>
      <c r="SWZ837" s="203"/>
      <c r="SXA837" s="203"/>
      <c r="SXB837" s="203"/>
      <c r="SXC837" s="203"/>
      <c r="SXD837" s="203"/>
      <c r="SXE837" s="203"/>
      <c r="SXF837" s="203"/>
      <c r="SXG837" s="203"/>
      <c r="SXH837" s="203"/>
      <c r="SXI837" s="203"/>
      <c r="SXJ837" s="203"/>
      <c r="SXK837" s="203"/>
      <c r="SXL837" s="203"/>
      <c r="SXM837" s="203"/>
      <c r="SXN837" s="203"/>
      <c r="SXO837" s="203"/>
      <c r="SXP837" s="203"/>
      <c r="SXQ837" s="203"/>
      <c r="SXR837" s="203"/>
      <c r="SXS837" s="203"/>
      <c r="SXT837" s="203"/>
      <c r="SXU837" s="203"/>
      <c r="SXV837" s="203"/>
      <c r="SXW837" s="203"/>
      <c r="SXX837" s="203"/>
      <c r="SXY837" s="203"/>
      <c r="SXZ837" s="203"/>
      <c r="SYA837" s="203"/>
      <c r="SYB837" s="203"/>
      <c r="SYC837" s="203"/>
      <c r="SYD837" s="203"/>
      <c r="SYE837" s="203"/>
      <c r="SYF837" s="203"/>
      <c r="SYG837" s="203"/>
      <c r="SYH837" s="203"/>
      <c r="SYI837" s="203"/>
      <c r="SYJ837" s="203"/>
      <c r="SYK837" s="203"/>
      <c r="SYL837" s="203"/>
      <c r="SYM837" s="203"/>
      <c r="SYN837" s="203"/>
      <c r="SYO837" s="203"/>
      <c r="SYP837" s="203"/>
      <c r="SYQ837" s="203"/>
      <c r="SYR837" s="203"/>
      <c r="SYS837" s="203"/>
      <c r="SYT837" s="203"/>
      <c r="SYU837" s="203"/>
      <c r="SYV837" s="203"/>
      <c r="SYW837" s="203"/>
      <c r="SYX837" s="203"/>
      <c r="SYY837" s="203"/>
      <c r="SYZ837" s="203"/>
      <c r="SZA837" s="203"/>
      <c r="SZB837" s="203"/>
      <c r="SZC837" s="203"/>
      <c r="SZD837" s="203"/>
      <c r="SZE837" s="203"/>
      <c r="SZF837" s="203"/>
      <c r="SZG837" s="203"/>
      <c r="SZH837" s="203"/>
      <c r="SZI837" s="203"/>
      <c r="SZJ837" s="203"/>
      <c r="SZK837" s="203"/>
      <c r="SZL837" s="203"/>
      <c r="SZM837" s="203"/>
      <c r="SZN837" s="203"/>
      <c r="SZO837" s="203"/>
      <c r="SZP837" s="203"/>
      <c r="SZQ837" s="203"/>
      <c r="SZR837" s="203"/>
      <c r="SZS837" s="203"/>
      <c r="SZT837" s="203"/>
      <c r="SZU837" s="203"/>
      <c r="SZV837" s="203"/>
      <c r="SZW837" s="203"/>
      <c r="SZX837" s="203"/>
      <c r="SZY837" s="203"/>
      <c r="SZZ837" s="203"/>
      <c r="TAA837" s="203"/>
      <c r="TAB837" s="203"/>
      <c r="TAC837" s="203"/>
      <c r="TAD837" s="203"/>
      <c r="TAE837" s="203"/>
      <c r="TAF837" s="203"/>
      <c r="TAG837" s="203"/>
      <c r="TAH837" s="203"/>
      <c r="TAI837" s="203"/>
      <c r="TAJ837" s="203"/>
      <c r="TAK837" s="203"/>
      <c r="TAL837" s="203"/>
      <c r="TAM837" s="203"/>
      <c r="TAN837" s="203"/>
      <c r="TAO837" s="203"/>
      <c r="TAP837" s="203"/>
      <c r="TAQ837" s="203"/>
      <c r="TAR837" s="203"/>
      <c r="TAS837" s="203"/>
      <c r="TAT837" s="203"/>
      <c r="TAU837" s="203"/>
      <c r="TAV837" s="203"/>
      <c r="TAW837" s="203"/>
      <c r="TAX837" s="203"/>
      <c r="TAY837" s="203"/>
      <c r="TAZ837" s="203"/>
      <c r="TBA837" s="203"/>
      <c r="TBB837" s="203"/>
      <c r="TBC837" s="203"/>
      <c r="TBD837" s="203"/>
      <c r="TBE837" s="203"/>
      <c r="TBF837" s="203"/>
      <c r="TBG837" s="203"/>
      <c r="TBH837" s="203"/>
      <c r="TBI837" s="203"/>
      <c r="TBJ837" s="203"/>
      <c r="TBK837" s="203"/>
      <c r="TBL837" s="203"/>
      <c r="TBM837" s="203"/>
      <c r="TBN837" s="203"/>
      <c r="TBO837" s="203"/>
      <c r="TBP837" s="203"/>
      <c r="TBQ837" s="203"/>
      <c r="TBR837" s="203"/>
      <c r="TBS837" s="203"/>
      <c r="TBT837" s="203"/>
      <c r="TBU837" s="203"/>
      <c r="TBV837" s="203"/>
      <c r="TBW837" s="203"/>
      <c r="TBX837" s="203"/>
      <c r="TBY837" s="203"/>
      <c r="TBZ837" s="203"/>
      <c r="TCA837" s="203"/>
      <c r="TCB837" s="203"/>
      <c r="TCC837" s="203"/>
      <c r="TCD837" s="203"/>
      <c r="TCE837" s="203"/>
      <c r="TCF837" s="203"/>
      <c r="TCG837" s="203"/>
      <c r="TCH837" s="203"/>
      <c r="TCI837" s="203"/>
      <c r="TCJ837" s="203"/>
      <c r="TCK837" s="203"/>
      <c r="TCL837" s="203"/>
      <c r="TCM837" s="203"/>
      <c r="TCN837" s="203"/>
      <c r="TCO837" s="203"/>
      <c r="TCP837" s="203"/>
      <c r="TCQ837" s="203"/>
      <c r="TCR837" s="203"/>
      <c r="TCS837" s="203"/>
      <c r="TCT837" s="203"/>
      <c r="TCU837" s="203"/>
      <c r="TCV837" s="203"/>
      <c r="TCW837" s="203"/>
      <c r="TCX837" s="203"/>
      <c r="TCY837" s="203"/>
      <c r="TCZ837" s="203"/>
      <c r="TDA837" s="203"/>
      <c r="TDB837" s="203"/>
      <c r="TDC837" s="203"/>
      <c r="TDD837" s="203"/>
      <c r="TDE837" s="203"/>
      <c r="TDF837" s="203"/>
      <c r="TDG837" s="203"/>
      <c r="TDH837" s="203"/>
      <c r="TDI837" s="203"/>
      <c r="TDJ837" s="203"/>
      <c r="TDK837" s="203"/>
      <c r="TDL837" s="203"/>
      <c r="TDM837" s="203"/>
      <c r="TDN837" s="203"/>
      <c r="TDO837" s="203"/>
      <c r="TDP837" s="203"/>
      <c r="TDQ837" s="203"/>
      <c r="TDR837" s="203"/>
      <c r="TDS837" s="203"/>
      <c r="TDT837" s="203"/>
      <c r="TDU837" s="203"/>
      <c r="TDV837" s="203"/>
      <c r="TDW837" s="203"/>
      <c r="TDX837" s="203"/>
      <c r="TDY837" s="203"/>
      <c r="TDZ837" s="203"/>
      <c r="TEA837" s="203"/>
      <c r="TEB837" s="203"/>
      <c r="TEC837" s="203"/>
      <c r="TED837" s="203"/>
      <c r="TEE837" s="203"/>
      <c r="TEF837" s="203"/>
      <c r="TEG837" s="203"/>
      <c r="TEH837" s="203"/>
      <c r="TEI837" s="203"/>
      <c r="TEJ837" s="203"/>
      <c r="TEK837" s="203"/>
      <c r="TEL837" s="203"/>
      <c r="TEM837" s="203"/>
      <c r="TEN837" s="203"/>
      <c r="TEO837" s="203"/>
      <c r="TEP837" s="203"/>
      <c r="TEQ837" s="203"/>
      <c r="TER837" s="203"/>
      <c r="TES837" s="203"/>
      <c r="TET837" s="203"/>
      <c r="TEU837" s="203"/>
      <c r="TEV837" s="203"/>
      <c r="TEW837" s="203"/>
      <c r="TEX837" s="203"/>
      <c r="TEY837" s="203"/>
      <c r="TEZ837" s="203"/>
      <c r="TFA837" s="203"/>
      <c r="TFB837" s="203"/>
      <c r="TFC837" s="203"/>
      <c r="TFD837" s="203"/>
      <c r="TFE837" s="203"/>
      <c r="TFF837" s="203"/>
      <c r="TFG837" s="203"/>
      <c r="TFH837" s="203"/>
      <c r="TFI837" s="203"/>
      <c r="TFJ837" s="203"/>
      <c r="TFK837" s="203"/>
      <c r="TFL837" s="203"/>
      <c r="TFM837" s="203"/>
      <c r="TFN837" s="203"/>
      <c r="TFO837" s="203"/>
      <c r="TFP837" s="203"/>
      <c r="TFQ837" s="203"/>
      <c r="TFR837" s="203"/>
      <c r="TFS837" s="203"/>
      <c r="TFT837" s="203"/>
      <c r="TFU837" s="203"/>
      <c r="TFV837" s="203"/>
      <c r="TFW837" s="203"/>
      <c r="TFX837" s="203"/>
      <c r="TFY837" s="203"/>
      <c r="TFZ837" s="203"/>
      <c r="TGA837" s="203"/>
      <c r="TGB837" s="203"/>
      <c r="TGC837" s="203"/>
      <c r="TGD837" s="203"/>
      <c r="TGE837" s="203"/>
      <c r="TGF837" s="203"/>
      <c r="TGG837" s="203"/>
      <c r="TGH837" s="203"/>
      <c r="TGI837" s="203"/>
      <c r="TGJ837" s="203"/>
      <c r="TGK837" s="203"/>
      <c r="TGL837" s="203"/>
      <c r="TGM837" s="203"/>
      <c r="TGN837" s="203"/>
      <c r="TGO837" s="203"/>
      <c r="TGP837" s="203"/>
      <c r="TGQ837" s="203"/>
      <c r="TGR837" s="203"/>
      <c r="TGS837" s="203"/>
      <c r="TGT837" s="203"/>
      <c r="TGU837" s="203"/>
      <c r="TGV837" s="203"/>
      <c r="TGW837" s="203"/>
      <c r="TGX837" s="203"/>
      <c r="TGY837" s="203"/>
      <c r="TGZ837" s="203"/>
      <c r="THA837" s="203"/>
      <c r="THB837" s="203"/>
      <c r="THC837" s="203"/>
      <c r="THD837" s="203"/>
      <c r="THE837" s="203"/>
      <c r="THF837" s="203"/>
      <c r="THG837" s="203"/>
      <c r="THH837" s="203"/>
      <c r="THI837" s="203"/>
      <c r="THJ837" s="203"/>
      <c r="THK837" s="203"/>
      <c r="THL837" s="203"/>
      <c r="THM837" s="203"/>
      <c r="THN837" s="203"/>
      <c r="THO837" s="203"/>
      <c r="THP837" s="203"/>
      <c r="THQ837" s="203"/>
      <c r="THR837" s="203"/>
      <c r="THS837" s="203"/>
      <c r="THT837" s="203"/>
      <c r="THU837" s="203"/>
      <c r="THV837" s="203"/>
      <c r="THW837" s="203"/>
      <c r="THX837" s="203"/>
      <c r="THY837" s="203"/>
      <c r="THZ837" s="203"/>
      <c r="TIA837" s="203"/>
      <c r="TIB837" s="203"/>
      <c r="TIC837" s="203"/>
      <c r="TID837" s="203"/>
      <c r="TIE837" s="203"/>
      <c r="TIF837" s="203"/>
      <c r="TIG837" s="203"/>
      <c r="TIH837" s="203"/>
      <c r="TII837" s="203"/>
      <c r="TIJ837" s="203"/>
      <c r="TIK837" s="203"/>
      <c r="TIL837" s="203"/>
      <c r="TIM837" s="203"/>
      <c r="TIN837" s="203"/>
      <c r="TIO837" s="203"/>
      <c r="TIP837" s="203"/>
      <c r="TIQ837" s="203"/>
      <c r="TIR837" s="203"/>
      <c r="TIS837" s="203"/>
      <c r="TIT837" s="203"/>
      <c r="TIU837" s="203"/>
      <c r="TIV837" s="203"/>
      <c r="TIW837" s="203"/>
      <c r="TIX837" s="203"/>
      <c r="TIY837" s="203"/>
      <c r="TIZ837" s="203"/>
      <c r="TJA837" s="203"/>
      <c r="TJB837" s="203"/>
      <c r="TJC837" s="203"/>
      <c r="TJD837" s="203"/>
      <c r="TJE837" s="203"/>
      <c r="TJF837" s="203"/>
      <c r="TJG837" s="203"/>
      <c r="TJH837" s="203"/>
      <c r="TJI837" s="203"/>
      <c r="TJJ837" s="203"/>
      <c r="TJK837" s="203"/>
      <c r="TJL837" s="203"/>
      <c r="TJM837" s="203"/>
      <c r="TJN837" s="203"/>
      <c r="TJO837" s="203"/>
      <c r="TJP837" s="203"/>
      <c r="TJQ837" s="203"/>
      <c r="TJR837" s="203"/>
      <c r="TJS837" s="203"/>
      <c r="TJT837" s="203"/>
      <c r="TJU837" s="203"/>
      <c r="TJV837" s="203"/>
      <c r="TJW837" s="203"/>
      <c r="TJX837" s="203"/>
      <c r="TJY837" s="203"/>
      <c r="TJZ837" s="203"/>
      <c r="TKA837" s="203"/>
      <c r="TKB837" s="203"/>
      <c r="TKC837" s="203"/>
      <c r="TKD837" s="203"/>
      <c r="TKE837" s="203"/>
      <c r="TKF837" s="203"/>
      <c r="TKG837" s="203"/>
      <c r="TKH837" s="203"/>
      <c r="TKI837" s="203"/>
      <c r="TKJ837" s="203"/>
      <c r="TKK837" s="203"/>
      <c r="TKL837" s="203"/>
      <c r="TKM837" s="203"/>
      <c r="TKN837" s="203"/>
      <c r="TKO837" s="203"/>
      <c r="TKP837" s="203"/>
      <c r="TKQ837" s="203"/>
      <c r="TKR837" s="203"/>
      <c r="TKS837" s="203"/>
      <c r="TKT837" s="203"/>
      <c r="TKU837" s="203"/>
      <c r="TKV837" s="203"/>
      <c r="TKW837" s="203"/>
      <c r="TKX837" s="203"/>
      <c r="TKY837" s="203"/>
      <c r="TKZ837" s="203"/>
      <c r="TLA837" s="203"/>
      <c r="TLB837" s="203"/>
      <c r="TLC837" s="203"/>
      <c r="TLD837" s="203"/>
      <c r="TLE837" s="203"/>
      <c r="TLF837" s="203"/>
      <c r="TLG837" s="203"/>
      <c r="TLH837" s="203"/>
      <c r="TLI837" s="203"/>
      <c r="TLJ837" s="203"/>
      <c r="TLK837" s="203"/>
      <c r="TLL837" s="203"/>
      <c r="TLM837" s="203"/>
      <c r="TLN837" s="203"/>
      <c r="TLO837" s="203"/>
      <c r="TLP837" s="203"/>
      <c r="TLQ837" s="203"/>
      <c r="TLR837" s="203"/>
      <c r="TLS837" s="203"/>
      <c r="TLT837" s="203"/>
      <c r="TLU837" s="203"/>
      <c r="TLV837" s="203"/>
      <c r="TLW837" s="203"/>
      <c r="TLX837" s="203"/>
      <c r="TLY837" s="203"/>
      <c r="TLZ837" s="203"/>
      <c r="TMA837" s="203"/>
      <c r="TMB837" s="203"/>
      <c r="TMC837" s="203"/>
      <c r="TMD837" s="203"/>
      <c r="TME837" s="203"/>
      <c r="TMF837" s="203"/>
      <c r="TMG837" s="203"/>
      <c r="TMH837" s="203"/>
      <c r="TMI837" s="203"/>
      <c r="TMJ837" s="203"/>
      <c r="TMK837" s="203"/>
      <c r="TML837" s="203"/>
      <c r="TMM837" s="203"/>
      <c r="TMN837" s="203"/>
      <c r="TMO837" s="203"/>
      <c r="TMP837" s="203"/>
      <c r="TMQ837" s="203"/>
      <c r="TMR837" s="203"/>
      <c r="TMS837" s="203"/>
      <c r="TMT837" s="203"/>
      <c r="TMU837" s="203"/>
      <c r="TMV837" s="203"/>
      <c r="TMW837" s="203"/>
      <c r="TMX837" s="203"/>
      <c r="TMY837" s="203"/>
      <c r="TMZ837" s="203"/>
      <c r="TNA837" s="203"/>
      <c r="TNB837" s="203"/>
      <c r="TNC837" s="203"/>
      <c r="TND837" s="203"/>
      <c r="TNE837" s="203"/>
      <c r="TNF837" s="203"/>
      <c r="TNG837" s="203"/>
      <c r="TNH837" s="203"/>
      <c r="TNI837" s="203"/>
      <c r="TNJ837" s="203"/>
      <c r="TNK837" s="203"/>
      <c r="TNL837" s="203"/>
      <c r="TNM837" s="203"/>
      <c r="TNN837" s="203"/>
      <c r="TNO837" s="203"/>
      <c r="TNP837" s="203"/>
      <c r="TNQ837" s="203"/>
      <c r="TNR837" s="203"/>
      <c r="TNS837" s="203"/>
      <c r="TNT837" s="203"/>
      <c r="TNU837" s="203"/>
      <c r="TNV837" s="203"/>
      <c r="TNW837" s="203"/>
      <c r="TNX837" s="203"/>
      <c r="TNY837" s="203"/>
      <c r="TNZ837" s="203"/>
      <c r="TOA837" s="203"/>
      <c r="TOB837" s="203"/>
      <c r="TOC837" s="203"/>
      <c r="TOD837" s="203"/>
      <c r="TOE837" s="203"/>
      <c r="TOF837" s="203"/>
      <c r="TOG837" s="203"/>
      <c r="TOH837" s="203"/>
      <c r="TOI837" s="203"/>
      <c r="TOJ837" s="203"/>
      <c r="TOK837" s="203"/>
      <c r="TOL837" s="203"/>
      <c r="TOM837" s="203"/>
      <c r="TON837" s="203"/>
      <c r="TOO837" s="203"/>
      <c r="TOP837" s="203"/>
      <c r="TOQ837" s="203"/>
      <c r="TOR837" s="203"/>
      <c r="TOS837" s="203"/>
      <c r="TOT837" s="203"/>
      <c r="TOU837" s="203"/>
      <c r="TOV837" s="203"/>
      <c r="TOW837" s="203"/>
      <c r="TOX837" s="203"/>
      <c r="TOY837" s="203"/>
      <c r="TOZ837" s="203"/>
      <c r="TPA837" s="203"/>
      <c r="TPB837" s="203"/>
      <c r="TPC837" s="203"/>
      <c r="TPD837" s="203"/>
      <c r="TPE837" s="203"/>
      <c r="TPF837" s="203"/>
      <c r="TPG837" s="203"/>
      <c r="TPH837" s="203"/>
      <c r="TPI837" s="203"/>
      <c r="TPJ837" s="203"/>
      <c r="TPK837" s="203"/>
      <c r="TPL837" s="203"/>
      <c r="TPM837" s="203"/>
      <c r="TPN837" s="203"/>
      <c r="TPO837" s="203"/>
      <c r="TPP837" s="203"/>
      <c r="TPQ837" s="203"/>
      <c r="TPR837" s="203"/>
      <c r="TPS837" s="203"/>
      <c r="TPT837" s="203"/>
      <c r="TPU837" s="203"/>
      <c r="TPV837" s="203"/>
      <c r="TPW837" s="203"/>
      <c r="TPX837" s="203"/>
      <c r="TPY837" s="203"/>
      <c r="TPZ837" s="203"/>
      <c r="TQA837" s="203"/>
      <c r="TQB837" s="203"/>
      <c r="TQC837" s="203"/>
      <c r="TQD837" s="203"/>
      <c r="TQE837" s="203"/>
      <c r="TQF837" s="203"/>
      <c r="TQG837" s="203"/>
      <c r="TQH837" s="203"/>
      <c r="TQI837" s="203"/>
      <c r="TQJ837" s="203"/>
      <c r="TQK837" s="203"/>
      <c r="TQL837" s="203"/>
      <c r="TQM837" s="203"/>
      <c r="TQN837" s="203"/>
      <c r="TQO837" s="203"/>
      <c r="TQP837" s="203"/>
      <c r="TQQ837" s="203"/>
      <c r="TQR837" s="203"/>
      <c r="TQS837" s="203"/>
      <c r="TQT837" s="203"/>
      <c r="TQU837" s="203"/>
      <c r="TQV837" s="203"/>
      <c r="TQW837" s="203"/>
      <c r="TQX837" s="203"/>
      <c r="TQY837" s="203"/>
      <c r="TQZ837" s="203"/>
      <c r="TRA837" s="203"/>
      <c r="TRB837" s="203"/>
      <c r="TRC837" s="203"/>
      <c r="TRD837" s="203"/>
      <c r="TRE837" s="203"/>
      <c r="TRF837" s="203"/>
      <c r="TRG837" s="203"/>
      <c r="TRH837" s="203"/>
      <c r="TRI837" s="203"/>
      <c r="TRJ837" s="203"/>
      <c r="TRK837" s="203"/>
      <c r="TRL837" s="203"/>
      <c r="TRM837" s="203"/>
      <c r="TRN837" s="203"/>
      <c r="TRO837" s="203"/>
      <c r="TRP837" s="203"/>
      <c r="TRQ837" s="203"/>
      <c r="TRR837" s="203"/>
      <c r="TRS837" s="203"/>
      <c r="TRT837" s="203"/>
      <c r="TRU837" s="203"/>
      <c r="TRV837" s="203"/>
      <c r="TRW837" s="203"/>
      <c r="TRX837" s="203"/>
      <c r="TRY837" s="203"/>
      <c r="TRZ837" s="203"/>
      <c r="TSA837" s="203"/>
      <c r="TSB837" s="203"/>
      <c r="TSC837" s="203"/>
      <c r="TSD837" s="203"/>
      <c r="TSE837" s="203"/>
      <c r="TSF837" s="203"/>
      <c r="TSG837" s="203"/>
      <c r="TSH837" s="203"/>
      <c r="TSI837" s="203"/>
      <c r="TSJ837" s="203"/>
      <c r="TSK837" s="203"/>
      <c r="TSL837" s="203"/>
      <c r="TSM837" s="203"/>
      <c r="TSN837" s="203"/>
      <c r="TSO837" s="203"/>
      <c r="TSP837" s="203"/>
      <c r="TSQ837" s="203"/>
      <c r="TSR837" s="203"/>
      <c r="TSS837" s="203"/>
      <c r="TST837" s="203"/>
      <c r="TSU837" s="203"/>
      <c r="TSV837" s="203"/>
      <c r="TSW837" s="203"/>
      <c r="TSX837" s="203"/>
      <c r="TSY837" s="203"/>
      <c r="TSZ837" s="203"/>
      <c r="TTA837" s="203"/>
      <c r="TTB837" s="203"/>
      <c r="TTC837" s="203"/>
      <c r="TTD837" s="203"/>
      <c r="TTE837" s="203"/>
      <c r="TTF837" s="203"/>
      <c r="TTG837" s="203"/>
      <c r="TTH837" s="203"/>
      <c r="TTI837" s="203"/>
      <c r="TTJ837" s="203"/>
      <c r="TTK837" s="203"/>
      <c r="TTL837" s="203"/>
      <c r="TTM837" s="203"/>
      <c r="TTN837" s="203"/>
      <c r="TTO837" s="203"/>
      <c r="TTP837" s="203"/>
      <c r="TTQ837" s="203"/>
      <c r="TTR837" s="203"/>
      <c r="TTS837" s="203"/>
      <c r="TTT837" s="203"/>
      <c r="TTU837" s="203"/>
      <c r="TTV837" s="203"/>
      <c r="TTW837" s="203"/>
      <c r="TTX837" s="203"/>
      <c r="TTY837" s="203"/>
      <c r="TTZ837" s="203"/>
      <c r="TUA837" s="203"/>
      <c r="TUB837" s="203"/>
      <c r="TUC837" s="203"/>
      <c r="TUD837" s="203"/>
      <c r="TUE837" s="203"/>
      <c r="TUF837" s="203"/>
      <c r="TUG837" s="203"/>
      <c r="TUH837" s="203"/>
      <c r="TUI837" s="203"/>
      <c r="TUJ837" s="203"/>
      <c r="TUK837" s="203"/>
      <c r="TUL837" s="203"/>
      <c r="TUM837" s="203"/>
      <c r="TUN837" s="203"/>
      <c r="TUO837" s="203"/>
      <c r="TUP837" s="203"/>
      <c r="TUQ837" s="203"/>
      <c r="TUR837" s="203"/>
      <c r="TUS837" s="203"/>
      <c r="TUT837" s="203"/>
      <c r="TUU837" s="203"/>
      <c r="TUV837" s="203"/>
      <c r="TUW837" s="203"/>
      <c r="TUX837" s="203"/>
      <c r="TUY837" s="203"/>
      <c r="TUZ837" s="203"/>
      <c r="TVA837" s="203"/>
      <c r="TVB837" s="203"/>
      <c r="TVC837" s="203"/>
      <c r="TVD837" s="203"/>
      <c r="TVE837" s="203"/>
      <c r="TVF837" s="203"/>
      <c r="TVG837" s="203"/>
      <c r="TVH837" s="203"/>
      <c r="TVI837" s="203"/>
      <c r="TVJ837" s="203"/>
      <c r="TVK837" s="203"/>
      <c r="TVL837" s="203"/>
      <c r="TVM837" s="203"/>
      <c r="TVN837" s="203"/>
      <c r="TVO837" s="203"/>
      <c r="TVP837" s="203"/>
      <c r="TVQ837" s="203"/>
      <c r="TVR837" s="203"/>
      <c r="TVS837" s="203"/>
      <c r="TVT837" s="203"/>
      <c r="TVU837" s="203"/>
      <c r="TVV837" s="203"/>
      <c r="TVW837" s="203"/>
      <c r="TVX837" s="203"/>
      <c r="TVY837" s="203"/>
      <c r="TVZ837" s="203"/>
      <c r="TWA837" s="203"/>
      <c r="TWB837" s="203"/>
      <c r="TWC837" s="203"/>
      <c r="TWD837" s="203"/>
      <c r="TWE837" s="203"/>
      <c r="TWF837" s="203"/>
      <c r="TWG837" s="203"/>
      <c r="TWH837" s="203"/>
      <c r="TWI837" s="203"/>
      <c r="TWJ837" s="203"/>
      <c r="TWK837" s="203"/>
      <c r="TWL837" s="203"/>
      <c r="TWM837" s="203"/>
      <c r="TWN837" s="203"/>
      <c r="TWO837" s="203"/>
      <c r="TWP837" s="203"/>
      <c r="TWQ837" s="203"/>
      <c r="TWR837" s="203"/>
      <c r="TWS837" s="203"/>
      <c r="TWT837" s="203"/>
      <c r="TWU837" s="203"/>
      <c r="TWV837" s="203"/>
      <c r="TWW837" s="203"/>
      <c r="TWX837" s="203"/>
      <c r="TWY837" s="203"/>
      <c r="TWZ837" s="203"/>
      <c r="TXA837" s="203"/>
      <c r="TXB837" s="203"/>
      <c r="TXC837" s="203"/>
      <c r="TXD837" s="203"/>
      <c r="TXE837" s="203"/>
      <c r="TXF837" s="203"/>
      <c r="TXG837" s="203"/>
      <c r="TXH837" s="203"/>
      <c r="TXI837" s="203"/>
      <c r="TXJ837" s="203"/>
      <c r="TXK837" s="203"/>
      <c r="TXL837" s="203"/>
      <c r="TXM837" s="203"/>
      <c r="TXN837" s="203"/>
      <c r="TXO837" s="203"/>
      <c r="TXP837" s="203"/>
      <c r="TXQ837" s="203"/>
      <c r="TXR837" s="203"/>
      <c r="TXS837" s="203"/>
      <c r="TXT837" s="203"/>
      <c r="TXU837" s="203"/>
      <c r="TXV837" s="203"/>
      <c r="TXW837" s="203"/>
      <c r="TXX837" s="203"/>
      <c r="TXY837" s="203"/>
      <c r="TXZ837" s="203"/>
      <c r="TYA837" s="203"/>
      <c r="TYB837" s="203"/>
      <c r="TYC837" s="203"/>
      <c r="TYD837" s="203"/>
      <c r="TYE837" s="203"/>
      <c r="TYF837" s="203"/>
      <c r="TYG837" s="203"/>
      <c r="TYH837" s="203"/>
      <c r="TYI837" s="203"/>
      <c r="TYJ837" s="203"/>
      <c r="TYK837" s="203"/>
      <c r="TYL837" s="203"/>
      <c r="TYM837" s="203"/>
      <c r="TYN837" s="203"/>
      <c r="TYO837" s="203"/>
      <c r="TYP837" s="203"/>
      <c r="TYQ837" s="203"/>
      <c r="TYR837" s="203"/>
      <c r="TYS837" s="203"/>
      <c r="TYT837" s="203"/>
      <c r="TYU837" s="203"/>
      <c r="TYV837" s="203"/>
      <c r="TYW837" s="203"/>
      <c r="TYX837" s="203"/>
      <c r="TYY837" s="203"/>
      <c r="TYZ837" s="203"/>
      <c r="TZA837" s="203"/>
      <c r="TZB837" s="203"/>
      <c r="TZC837" s="203"/>
      <c r="TZD837" s="203"/>
      <c r="TZE837" s="203"/>
      <c r="TZF837" s="203"/>
      <c r="TZG837" s="203"/>
      <c r="TZH837" s="203"/>
      <c r="TZI837" s="203"/>
      <c r="TZJ837" s="203"/>
      <c r="TZK837" s="203"/>
      <c r="TZL837" s="203"/>
      <c r="TZM837" s="203"/>
      <c r="TZN837" s="203"/>
      <c r="TZO837" s="203"/>
      <c r="TZP837" s="203"/>
      <c r="TZQ837" s="203"/>
      <c r="TZR837" s="203"/>
      <c r="TZS837" s="203"/>
      <c r="TZT837" s="203"/>
      <c r="TZU837" s="203"/>
      <c r="TZV837" s="203"/>
      <c r="TZW837" s="203"/>
      <c r="TZX837" s="203"/>
      <c r="TZY837" s="203"/>
      <c r="TZZ837" s="203"/>
      <c r="UAA837" s="203"/>
      <c r="UAB837" s="203"/>
      <c r="UAC837" s="203"/>
      <c r="UAD837" s="203"/>
      <c r="UAE837" s="203"/>
      <c r="UAF837" s="203"/>
      <c r="UAG837" s="203"/>
      <c r="UAH837" s="203"/>
      <c r="UAI837" s="203"/>
      <c r="UAJ837" s="203"/>
      <c r="UAK837" s="203"/>
      <c r="UAL837" s="203"/>
      <c r="UAM837" s="203"/>
      <c r="UAN837" s="203"/>
      <c r="UAO837" s="203"/>
      <c r="UAP837" s="203"/>
      <c r="UAQ837" s="203"/>
      <c r="UAR837" s="203"/>
      <c r="UAS837" s="203"/>
      <c r="UAT837" s="203"/>
      <c r="UAU837" s="203"/>
      <c r="UAV837" s="203"/>
      <c r="UAW837" s="203"/>
      <c r="UAX837" s="203"/>
      <c r="UAY837" s="203"/>
      <c r="UAZ837" s="203"/>
      <c r="UBA837" s="203"/>
      <c r="UBB837" s="203"/>
      <c r="UBC837" s="203"/>
      <c r="UBD837" s="203"/>
      <c r="UBE837" s="203"/>
      <c r="UBF837" s="203"/>
      <c r="UBG837" s="203"/>
      <c r="UBH837" s="203"/>
      <c r="UBI837" s="203"/>
      <c r="UBJ837" s="203"/>
      <c r="UBK837" s="203"/>
      <c r="UBL837" s="203"/>
      <c r="UBM837" s="203"/>
      <c r="UBN837" s="203"/>
      <c r="UBO837" s="203"/>
      <c r="UBP837" s="203"/>
      <c r="UBQ837" s="203"/>
      <c r="UBR837" s="203"/>
      <c r="UBS837" s="203"/>
      <c r="UBT837" s="203"/>
      <c r="UBU837" s="203"/>
      <c r="UBV837" s="203"/>
      <c r="UBW837" s="203"/>
      <c r="UBX837" s="203"/>
      <c r="UBY837" s="203"/>
      <c r="UBZ837" s="203"/>
      <c r="UCA837" s="203"/>
      <c r="UCB837" s="203"/>
      <c r="UCC837" s="203"/>
      <c r="UCD837" s="203"/>
      <c r="UCE837" s="203"/>
      <c r="UCF837" s="203"/>
      <c r="UCG837" s="203"/>
      <c r="UCH837" s="203"/>
      <c r="UCI837" s="203"/>
      <c r="UCJ837" s="203"/>
      <c r="UCK837" s="203"/>
      <c r="UCL837" s="203"/>
      <c r="UCM837" s="203"/>
      <c r="UCN837" s="203"/>
      <c r="UCO837" s="203"/>
      <c r="UCP837" s="203"/>
      <c r="UCQ837" s="203"/>
      <c r="UCR837" s="203"/>
      <c r="UCS837" s="203"/>
      <c r="UCT837" s="203"/>
      <c r="UCU837" s="203"/>
      <c r="UCV837" s="203"/>
      <c r="UCW837" s="203"/>
      <c r="UCX837" s="203"/>
      <c r="UCY837" s="203"/>
      <c r="UCZ837" s="203"/>
      <c r="UDA837" s="203"/>
      <c r="UDB837" s="203"/>
      <c r="UDC837" s="203"/>
      <c r="UDD837" s="203"/>
      <c r="UDE837" s="203"/>
      <c r="UDF837" s="203"/>
      <c r="UDG837" s="203"/>
      <c r="UDH837" s="203"/>
      <c r="UDI837" s="203"/>
      <c r="UDJ837" s="203"/>
      <c r="UDK837" s="203"/>
      <c r="UDL837" s="203"/>
      <c r="UDM837" s="203"/>
      <c r="UDN837" s="203"/>
      <c r="UDO837" s="203"/>
      <c r="UDP837" s="203"/>
      <c r="UDQ837" s="203"/>
      <c r="UDR837" s="203"/>
      <c r="UDS837" s="203"/>
      <c r="UDT837" s="203"/>
      <c r="UDU837" s="203"/>
      <c r="UDV837" s="203"/>
      <c r="UDW837" s="203"/>
      <c r="UDX837" s="203"/>
      <c r="UDY837" s="203"/>
      <c r="UDZ837" s="203"/>
      <c r="UEA837" s="203"/>
      <c r="UEB837" s="203"/>
      <c r="UEC837" s="203"/>
      <c r="UED837" s="203"/>
      <c r="UEE837" s="203"/>
      <c r="UEF837" s="203"/>
      <c r="UEG837" s="203"/>
      <c r="UEH837" s="203"/>
      <c r="UEI837" s="203"/>
      <c r="UEJ837" s="203"/>
      <c r="UEK837" s="203"/>
      <c r="UEL837" s="203"/>
      <c r="UEM837" s="203"/>
      <c r="UEN837" s="203"/>
      <c r="UEO837" s="203"/>
      <c r="UEP837" s="203"/>
      <c r="UEQ837" s="203"/>
      <c r="UER837" s="203"/>
      <c r="UES837" s="203"/>
      <c r="UET837" s="203"/>
      <c r="UEU837" s="203"/>
      <c r="UEV837" s="203"/>
      <c r="UEW837" s="203"/>
      <c r="UEX837" s="203"/>
      <c r="UEY837" s="203"/>
      <c r="UEZ837" s="203"/>
      <c r="UFA837" s="203"/>
      <c r="UFB837" s="203"/>
      <c r="UFC837" s="203"/>
      <c r="UFD837" s="203"/>
      <c r="UFE837" s="203"/>
      <c r="UFF837" s="203"/>
      <c r="UFG837" s="203"/>
      <c r="UFH837" s="203"/>
      <c r="UFI837" s="203"/>
      <c r="UFJ837" s="203"/>
      <c r="UFK837" s="203"/>
      <c r="UFL837" s="203"/>
      <c r="UFM837" s="203"/>
      <c r="UFN837" s="203"/>
      <c r="UFO837" s="203"/>
      <c r="UFP837" s="203"/>
      <c r="UFQ837" s="203"/>
      <c r="UFR837" s="203"/>
      <c r="UFS837" s="203"/>
      <c r="UFT837" s="203"/>
      <c r="UFU837" s="203"/>
      <c r="UFV837" s="203"/>
      <c r="UFW837" s="203"/>
      <c r="UFX837" s="203"/>
      <c r="UFY837" s="203"/>
      <c r="UFZ837" s="203"/>
      <c r="UGA837" s="203"/>
      <c r="UGB837" s="203"/>
      <c r="UGC837" s="203"/>
      <c r="UGD837" s="203"/>
      <c r="UGE837" s="203"/>
      <c r="UGF837" s="203"/>
      <c r="UGG837" s="203"/>
      <c r="UGH837" s="203"/>
      <c r="UGI837" s="203"/>
      <c r="UGJ837" s="203"/>
      <c r="UGK837" s="203"/>
      <c r="UGL837" s="203"/>
      <c r="UGM837" s="203"/>
      <c r="UGN837" s="203"/>
      <c r="UGO837" s="203"/>
      <c r="UGP837" s="203"/>
      <c r="UGQ837" s="203"/>
      <c r="UGR837" s="203"/>
      <c r="UGS837" s="203"/>
      <c r="UGT837" s="203"/>
      <c r="UGU837" s="203"/>
      <c r="UGV837" s="203"/>
      <c r="UGW837" s="203"/>
      <c r="UGX837" s="203"/>
      <c r="UGY837" s="203"/>
      <c r="UGZ837" s="203"/>
      <c r="UHA837" s="203"/>
      <c r="UHB837" s="203"/>
      <c r="UHC837" s="203"/>
      <c r="UHD837" s="203"/>
      <c r="UHE837" s="203"/>
      <c r="UHF837" s="203"/>
      <c r="UHG837" s="203"/>
      <c r="UHH837" s="203"/>
      <c r="UHI837" s="203"/>
      <c r="UHJ837" s="203"/>
      <c r="UHK837" s="203"/>
      <c r="UHL837" s="203"/>
      <c r="UHM837" s="203"/>
      <c r="UHN837" s="203"/>
      <c r="UHO837" s="203"/>
      <c r="UHP837" s="203"/>
      <c r="UHQ837" s="203"/>
      <c r="UHR837" s="203"/>
      <c r="UHS837" s="203"/>
      <c r="UHT837" s="203"/>
      <c r="UHU837" s="203"/>
      <c r="UHV837" s="203"/>
      <c r="UHW837" s="203"/>
      <c r="UHX837" s="203"/>
      <c r="UHY837" s="203"/>
      <c r="UHZ837" s="203"/>
      <c r="UIA837" s="203"/>
      <c r="UIB837" s="203"/>
      <c r="UIC837" s="203"/>
      <c r="UID837" s="203"/>
      <c r="UIE837" s="203"/>
      <c r="UIF837" s="203"/>
      <c r="UIG837" s="203"/>
      <c r="UIH837" s="203"/>
      <c r="UII837" s="203"/>
      <c r="UIJ837" s="203"/>
      <c r="UIK837" s="203"/>
      <c r="UIL837" s="203"/>
      <c r="UIM837" s="203"/>
      <c r="UIN837" s="203"/>
      <c r="UIO837" s="203"/>
      <c r="UIP837" s="203"/>
      <c r="UIQ837" s="203"/>
      <c r="UIR837" s="203"/>
      <c r="UIS837" s="203"/>
      <c r="UIT837" s="203"/>
      <c r="UIU837" s="203"/>
      <c r="UIV837" s="203"/>
      <c r="UIW837" s="203"/>
      <c r="UIX837" s="203"/>
      <c r="UIY837" s="203"/>
      <c r="UIZ837" s="203"/>
      <c r="UJA837" s="203"/>
      <c r="UJB837" s="203"/>
      <c r="UJC837" s="203"/>
      <c r="UJD837" s="203"/>
      <c r="UJE837" s="203"/>
      <c r="UJF837" s="203"/>
      <c r="UJG837" s="203"/>
      <c r="UJH837" s="203"/>
      <c r="UJI837" s="203"/>
      <c r="UJJ837" s="203"/>
      <c r="UJK837" s="203"/>
      <c r="UJL837" s="203"/>
      <c r="UJM837" s="203"/>
      <c r="UJN837" s="203"/>
      <c r="UJO837" s="203"/>
      <c r="UJP837" s="203"/>
      <c r="UJQ837" s="203"/>
      <c r="UJR837" s="203"/>
      <c r="UJS837" s="203"/>
      <c r="UJT837" s="203"/>
      <c r="UJU837" s="203"/>
      <c r="UJV837" s="203"/>
      <c r="UJW837" s="203"/>
      <c r="UJX837" s="203"/>
      <c r="UJY837" s="203"/>
      <c r="UJZ837" s="203"/>
      <c r="UKA837" s="203"/>
      <c r="UKB837" s="203"/>
      <c r="UKC837" s="203"/>
      <c r="UKD837" s="203"/>
      <c r="UKE837" s="203"/>
      <c r="UKF837" s="203"/>
      <c r="UKG837" s="203"/>
      <c r="UKH837" s="203"/>
      <c r="UKI837" s="203"/>
      <c r="UKJ837" s="203"/>
      <c r="UKK837" s="203"/>
      <c r="UKL837" s="203"/>
      <c r="UKM837" s="203"/>
      <c r="UKN837" s="203"/>
      <c r="UKO837" s="203"/>
      <c r="UKP837" s="203"/>
      <c r="UKQ837" s="203"/>
      <c r="UKR837" s="203"/>
      <c r="UKS837" s="203"/>
      <c r="UKT837" s="203"/>
      <c r="UKU837" s="203"/>
      <c r="UKV837" s="203"/>
      <c r="UKW837" s="203"/>
      <c r="UKX837" s="203"/>
      <c r="UKY837" s="203"/>
      <c r="UKZ837" s="203"/>
      <c r="ULA837" s="203"/>
      <c r="ULB837" s="203"/>
      <c r="ULC837" s="203"/>
      <c r="ULD837" s="203"/>
      <c r="ULE837" s="203"/>
      <c r="ULF837" s="203"/>
      <c r="ULG837" s="203"/>
      <c r="ULH837" s="203"/>
      <c r="ULI837" s="203"/>
      <c r="ULJ837" s="203"/>
      <c r="ULK837" s="203"/>
      <c r="ULL837" s="203"/>
      <c r="ULM837" s="203"/>
      <c r="ULN837" s="203"/>
      <c r="ULO837" s="203"/>
      <c r="ULP837" s="203"/>
      <c r="ULQ837" s="203"/>
      <c r="ULR837" s="203"/>
      <c r="ULS837" s="203"/>
      <c r="ULT837" s="203"/>
      <c r="ULU837" s="203"/>
      <c r="ULV837" s="203"/>
      <c r="ULW837" s="203"/>
      <c r="ULX837" s="203"/>
      <c r="ULY837" s="203"/>
      <c r="ULZ837" s="203"/>
      <c r="UMA837" s="203"/>
      <c r="UMB837" s="203"/>
      <c r="UMC837" s="203"/>
      <c r="UMD837" s="203"/>
      <c r="UME837" s="203"/>
      <c r="UMF837" s="203"/>
      <c r="UMG837" s="203"/>
      <c r="UMH837" s="203"/>
      <c r="UMI837" s="203"/>
      <c r="UMJ837" s="203"/>
      <c r="UMK837" s="203"/>
      <c r="UML837" s="203"/>
      <c r="UMM837" s="203"/>
      <c r="UMN837" s="203"/>
      <c r="UMO837" s="203"/>
      <c r="UMP837" s="203"/>
      <c r="UMQ837" s="203"/>
      <c r="UMR837" s="203"/>
      <c r="UMS837" s="203"/>
      <c r="UMT837" s="203"/>
      <c r="UMU837" s="203"/>
      <c r="UMV837" s="203"/>
      <c r="UMW837" s="203"/>
      <c r="UMX837" s="203"/>
      <c r="UMY837" s="203"/>
      <c r="UMZ837" s="203"/>
      <c r="UNA837" s="203"/>
      <c r="UNB837" s="203"/>
      <c r="UNC837" s="203"/>
      <c r="UND837" s="203"/>
      <c r="UNE837" s="203"/>
      <c r="UNF837" s="203"/>
      <c r="UNG837" s="203"/>
      <c r="UNH837" s="203"/>
      <c r="UNI837" s="203"/>
      <c r="UNJ837" s="203"/>
      <c r="UNK837" s="203"/>
      <c r="UNL837" s="203"/>
      <c r="UNM837" s="203"/>
      <c r="UNN837" s="203"/>
      <c r="UNO837" s="203"/>
      <c r="UNP837" s="203"/>
      <c r="UNQ837" s="203"/>
      <c r="UNR837" s="203"/>
      <c r="UNS837" s="203"/>
      <c r="UNT837" s="203"/>
      <c r="UNU837" s="203"/>
      <c r="UNV837" s="203"/>
      <c r="UNW837" s="203"/>
      <c r="UNX837" s="203"/>
      <c r="UNY837" s="203"/>
      <c r="UNZ837" s="203"/>
      <c r="UOA837" s="203"/>
      <c r="UOB837" s="203"/>
      <c r="UOC837" s="203"/>
      <c r="UOD837" s="203"/>
      <c r="UOE837" s="203"/>
      <c r="UOF837" s="203"/>
      <c r="UOG837" s="203"/>
      <c r="UOH837" s="203"/>
      <c r="UOI837" s="203"/>
      <c r="UOJ837" s="203"/>
      <c r="UOK837" s="203"/>
      <c r="UOL837" s="203"/>
      <c r="UOM837" s="203"/>
      <c r="UON837" s="203"/>
      <c r="UOO837" s="203"/>
      <c r="UOP837" s="203"/>
      <c r="UOQ837" s="203"/>
      <c r="UOR837" s="203"/>
      <c r="UOS837" s="203"/>
      <c r="UOT837" s="203"/>
      <c r="UOU837" s="203"/>
      <c r="UOV837" s="203"/>
      <c r="UOW837" s="203"/>
      <c r="UOX837" s="203"/>
      <c r="UOY837" s="203"/>
      <c r="UOZ837" s="203"/>
      <c r="UPA837" s="203"/>
      <c r="UPB837" s="203"/>
      <c r="UPC837" s="203"/>
      <c r="UPD837" s="203"/>
      <c r="UPE837" s="203"/>
      <c r="UPF837" s="203"/>
      <c r="UPG837" s="203"/>
      <c r="UPH837" s="203"/>
      <c r="UPI837" s="203"/>
      <c r="UPJ837" s="203"/>
      <c r="UPK837" s="203"/>
      <c r="UPL837" s="203"/>
      <c r="UPM837" s="203"/>
      <c r="UPN837" s="203"/>
      <c r="UPO837" s="203"/>
      <c r="UPP837" s="203"/>
      <c r="UPQ837" s="203"/>
      <c r="UPR837" s="203"/>
      <c r="UPS837" s="203"/>
      <c r="UPT837" s="203"/>
      <c r="UPU837" s="203"/>
      <c r="UPV837" s="203"/>
      <c r="UPW837" s="203"/>
      <c r="UPX837" s="203"/>
      <c r="UPY837" s="203"/>
      <c r="UPZ837" s="203"/>
      <c r="UQA837" s="203"/>
      <c r="UQB837" s="203"/>
      <c r="UQC837" s="203"/>
      <c r="UQD837" s="203"/>
      <c r="UQE837" s="203"/>
      <c r="UQF837" s="203"/>
      <c r="UQG837" s="203"/>
      <c r="UQH837" s="203"/>
      <c r="UQI837" s="203"/>
      <c r="UQJ837" s="203"/>
      <c r="UQK837" s="203"/>
      <c r="UQL837" s="203"/>
      <c r="UQM837" s="203"/>
      <c r="UQN837" s="203"/>
      <c r="UQO837" s="203"/>
      <c r="UQP837" s="203"/>
      <c r="UQQ837" s="203"/>
      <c r="UQR837" s="203"/>
      <c r="UQS837" s="203"/>
      <c r="UQT837" s="203"/>
      <c r="UQU837" s="203"/>
      <c r="UQV837" s="203"/>
      <c r="UQW837" s="203"/>
      <c r="UQX837" s="203"/>
      <c r="UQY837" s="203"/>
      <c r="UQZ837" s="203"/>
      <c r="URA837" s="203"/>
      <c r="URB837" s="203"/>
      <c r="URC837" s="203"/>
      <c r="URD837" s="203"/>
      <c r="URE837" s="203"/>
      <c r="URF837" s="203"/>
      <c r="URG837" s="203"/>
      <c r="URH837" s="203"/>
      <c r="URI837" s="203"/>
      <c r="URJ837" s="203"/>
      <c r="URK837" s="203"/>
      <c r="URL837" s="203"/>
      <c r="URM837" s="203"/>
      <c r="URN837" s="203"/>
      <c r="URO837" s="203"/>
      <c r="URP837" s="203"/>
      <c r="URQ837" s="203"/>
      <c r="URR837" s="203"/>
      <c r="URS837" s="203"/>
      <c r="URT837" s="203"/>
      <c r="URU837" s="203"/>
      <c r="URV837" s="203"/>
      <c r="URW837" s="203"/>
      <c r="URX837" s="203"/>
      <c r="URY837" s="203"/>
      <c r="URZ837" s="203"/>
      <c r="USA837" s="203"/>
      <c r="USB837" s="203"/>
      <c r="USC837" s="203"/>
      <c r="USD837" s="203"/>
      <c r="USE837" s="203"/>
      <c r="USF837" s="203"/>
      <c r="USG837" s="203"/>
      <c r="USH837" s="203"/>
      <c r="USI837" s="203"/>
      <c r="USJ837" s="203"/>
      <c r="USK837" s="203"/>
      <c r="USL837" s="203"/>
      <c r="USM837" s="203"/>
      <c r="USN837" s="203"/>
      <c r="USO837" s="203"/>
      <c r="USP837" s="203"/>
      <c r="USQ837" s="203"/>
      <c r="USR837" s="203"/>
      <c r="USS837" s="203"/>
      <c r="UST837" s="203"/>
      <c r="USU837" s="203"/>
      <c r="USV837" s="203"/>
      <c r="USW837" s="203"/>
      <c r="USX837" s="203"/>
      <c r="USY837" s="203"/>
      <c r="USZ837" s="203"/>
      <c r="UTA837" s="203"/>
      <c r="UTB837" s="203"/>
      <c r="UTC837" s="203"/>
      <c r="UTD837" s="203"/>
      <c r="UTE837" s="203"/>
      <c r="UTF837" s="203"/>
      <c r="UTG837" s="203"/>
      <c r="UTH837" s="203"/>
      <c r="UTI837" s="203"/>
      <c r="UTJ837" s="203"/>
      <c r="UTK837" s="203"/>
      <c r="UTL837" s="203"/>
      <c r="UTM837" s="203"/>
      <c r="UTN837" s="203"/>
      <c r="UTO837" s="203"/>
      <c r="UTP837" s="203"/>
      <c r="UTQ837" s="203"/>
      <c r="UTR837" s="203"/>
      <c r="UTS837" s="203"/>
      <c r="UTT837" s="203"/>
      <c r="UTU837" s="203"/>
      <c r="UTV837" s="203"/>
      <c r="UTW837" s="203"/>
      <c r="UTX837" s="203"/>
      <c r="UTY837" s="203"/>
      <c r="UTZ837" s="203"/>
      <c r="UUA837" s="203"/>
      <c r="UUB837" s="203"/>
      <c r="UUC837" s="203"/>
      <c r="UUD837" s="203"/>
      <c r="UUE837" s="203"/>
      <c r="UUF837" s="203"/>
      <c r="UUG837" s="203"/>
      <c r="UUH837" s="203"/>
      <c r="UUI837" s="203"/>
      <c r="UUJ837" s="203"/>
      <c r="UUK837" s="203"/>
      <c r="UUL837" s="203"/>
      <c r="UUM837" s="203"/>
      <c r="UUN837" s="203"/>
      <c r="UUO837" s="203"/>
      <c r="UUP837" s="203"/>
      <c r="UUQ837" s="203"/>
      <c r="UUR837" s="203"/>
      <c r="UUS837" s="203"/>
      <c r="UUT837" s="203"/>
      <c r="UUU837" s="203"/>
      <c r="UUV837" s="203"/>
      <c r="UUW837" s="203"/>
      <c r="UUX837" s="203"/>
      <c r="UUY837" s="203"/>
      <c r="UUZ837" s="203"/>
      <c r="UVA837" s="203"/>
      <c r="UVB837" s="203"/>
      <c r="UVC837" s="203"/>
      <c r="UVD837" s="203"/>
      <c r="UVE837" s="203"/>
      <c r="UVF837" s="203"/>
      <c r="UVG837" s="203"/>
      <c r="UVH837" s="203"/>
      <c r="UVI837" s="203"/>
      <c r="UVJ837" s="203"/>
      <c r="UVK837" s="203"/>
      <c r="UVL837" s="203"/>
      <c r="UVM837" s="203"/>
      <c r="UVN837" s="203"/>
      <c r="UVO837" s="203"/>
      <c r="UVP837" s="203"/>
      <c r="UVQ837" s="203"/>
      <c r="UVR837" s="203"/>
      <c r="UVS837" s="203"/>
      <c r="UVT837" s="203"/>
      <c r="UVU837" s="203"/>
      <c r="UVV837" s="203"/>
      <c r="UVW837" s="203"/>
      <c r="UVX837" s="203"/>
      <c r="UVY837" s="203"/>
      <c r="UVZ837" s="203"/>
      <c r="UWA837" s="203"/>
      <c r="UWB837" s="203"/>
      <c r="UWC837" s="203"/>
      <c r="UWD837" s="203"/>
      <c r="UWE837" s="203"/>
      <c r="UWF837" s="203"/>
      <c r="UWG837" s="203"/>
      <c r="UWH837" s="203"/>
      <c r="UWI837" s="203"/>
      <c r="UWJ837" s="203"/>
      <c r="UWK837" s="203"/>
      <c r="UWL837" s="203"/>
      <c r="UWM837" s="203"/>
      <c r="UWN837" s="203"/>
      <c r="UWO837" s="203"/>
      <c r="UWP837" s="203"/>
      <c r="UWQ837" s="203"/>
      <c r="UWR837" s="203"/>
      <c r="UWS837" s="203"/>
      <c r="UWT837" s="203"/>
      <c r="UWU837" s="203"/>
      <c r="UWV837" s="203"/>
      <c r="UWW837" s="203"/>
      <c r="UWX837" s="203"/>
      <c r="UWY837" s="203"/>
      <c r="UWZ837" s="203"/>
      <c r="UXA837" s="203"/>
      <c r="UXB837" s="203"/>
      <c r="UXC837" s="203"/>
      <c r="UXD837" s="203"/>
      <c r="UXE837" s="203"/>
      <c r="UXF837" s="203"/>
      <c r="UXG837" s="203"/>
      <c r="UXH837" s="203"/>
      <c r="UXI837" s="203"/>
      <c r="UXJ837" s="203"/>
      <c r="UXK837" s="203"/>
      <c r="UXL837" s="203"/>
      <c r="UXM837" s="203"/>
      <c r="UXN837" s="203"/>
      <c r="UXO837" s="203"/>
      <c r="UXP837" s="203"/>
      <c r="UXQ837" s="203"/>
      <c r="UXR837" s="203"/>
      <c r="UXS837" s="203"/>
      <c r="UXT837" s="203"/>
      <c r="UXU837" s="203"/>
      <c r="UXV837" s="203"/>
      <c r="UXW837" s="203"/>
      <c r="UXX837" s="203"/>
      <c r="UXY837" s="203"/>
      <c r="UXZ837" s="203"/>
      <c r="UYA837" s="203"/>
      <c r="UYB837" s="203"/>
      <c r="UYC837" s="203"/>
      <c r="UYD837" s="203"/>
      <c r="UYE837" s="203"/>
      <c r="UYF837" s="203"/>
      <c r="UYG837" s="203"/>
      <c r="UYH837" s="203"/>
      <c r="UYI837" s="203"/>
      <c r="UYJ837" s="203"/>
      <c r="UYK837" s="203"/>
      <c r="UYL837" s="203"/>
      <c r="UYM837" s="203"/>
      <c r="UYN837" s="203"/>
      <c r="UYO837" s="203"/>
      <c r="UYP837" s="203"/>
      <c r="UYQ837" s="203"/>
      <c r="UYR837" s="203"/>
      <c r="UYS837" s="203"/>
      <c r="UYT837" s="203"/>
      <c r="UYU837" s="203"/>
      <c r="UYV837" s="203"/>
      <c r="UYW837" s="203"/>
      <c r="UYX837" s="203"/>
      <c r="UYY837" s="203"/>
      <c r="UYZ837" s="203"/>
      <c r="UZA837" s="203"/>
      <c r="UZB837" s="203"/>
      <c r="UZC837" s="203"/>
      <c r="UZD837" s="203"/>
      <c r="UZE837" s="203"/>
      <c r="UZF837" s="203"/>
      <c r="UZG837" s="203"/>
      <c r="UZH837" s="203"/>
      <c r="UZI837" s="203"/>
      <c r="UZJ837" s="203"/>
      <c r="UZK837" s="203"/>
      <c r="UZL837" s="203"/>
      <c r="UZM837" s="203"/>
      <c r="UZN837" s="203"/>
      <c r="UZO837" s="203"/>
      <c r="UZP837" s="203"/>
      <c r="UZQ837" s="203"/>
      <c r="UZR837" s="203"/>
      <c r="UZS837" s="203"/>
      <c r="UZT837" s="203"/>
      <c r="UZU837" s="203"/>
      <c r="UZV837" s="203"/>
      <c r="UZW837" s="203"/>
      <c r="UZX837" s="203"/>
      <c r="UZY837" s="203"/>
      <c r="UZZ837" s="203"/>
      <c r="VAA837" s="203"/>
      <c r="VAB837" s="203"/>
      <c r="VAC837" s="203"/>
      <c r="VAD837" s="203"/>
      <c r="VAE837" s="203"/>
      <c r="VAF837" s="203"/>
      <c r="VAG837" s="203"/>
      <c r="VAH837" s="203"/>
      <c r="VAI837" s="203"/>
      <c r="VAJ837" s="203"/>
      <c r="VAK837" s="203"/>
      <c r="VAL837" s="203"/>
      <c r="VAM837" s="203"/>
      <c r="VAN837" s="203"/>
      <c r="VAO837" s="203"/>
      <c r="VAP837" s="203"/>
      <c r="VAQ837" s="203"/>
      <c r="VAR837" s="203"/>
      <c r="VAS837" s="203"/>
      <c r="VAT837" s="203"/>
      <c r="VAU837" s="203"/>
      <c r="VAV837" s="203"/>
      <c r="VAW837" s="203"/>
      <c r="VAX837" s="203"/>
      <c r="VAY837" s="203"/>
      <c r="VAZ837" s="203"/>
      <c r="VBA837" s="203"/>
      <c r="VBB837" s="203"/>
      <c r="VBC837" s="203"/>
      <c r="VBD837" s="203"/>
      <c r="VBE837" s="203"/>
      <c r="VBF837" s="203"/>
      <c r="VBG837" s="203"/>
      <c r="VBH837" s="203"/>
      <c r="VBI837" s="203"/>
      <c r="VBJ837" s="203"/>
      <c r="VBK837" s="203"/>
      <c r="VBL837" s="203"/>
      <c r="VBM837" s="203"/>
      <c r="VBN837" s="203"/>
      <c r="VBO837" s="203"/>
      <c r="VBP837" s="203"/>
      <c r="VBQ837" s="203"/>
      <c r="VBR837" s="203"/>
      <c r="VBS837" s="203"/>
      <c r="VBT837" s="203"/>
      <c r="VBU837" s="203"/>
      <c r="VBV837" s="203"/>
      <c r="VBW837" s="203"/>
      <c r="VBX837" s="203"/>
      <c r="VBY837" s="203"/>
      <c r="VBZ837" s="203"/>
      <c r="VCA837" s="203"/>
      <c r="VCB837" s="203"/>
      <c r="VCC837" s="203"/>
      <c r="VCD837" s="203"/>
      <c r="VCE837" s="203"/>
      <c r="VCF837" s="203"/>
      <c r="VCG837" s="203"/>
      <c r="VCH837" s="203"/>
      <c r="VCI837" s="203"/>
      <c r="VCJ837" s="203"/>
      <c r="VCK837" s="203"/>
      <c r="VCL837" s="203"/>
      <c r="VCM837" s="203"/>
      <c r="VCN837" s="203"/>
      <c r="VCO837" s="203"/>
      <c r="VCP837" s="203"/>
      <c r="VCQ837" s="203"/>
      <c r="VCR837" s="203"/>
      <c r="VCS837" s="203"/>
      <c r="VCT837" s="203"/>
      <c r="VCU837" s="203"/>
      <c r="VCV837" s="203"/>
      <c r="VCW837" s="203"/>
      <c r="VCX837" s="203"/>
      <c r="VCY837" s="203"/>
      <c r="VCZ837" s="203"/>
      <c r="VDA837" s="203"/>
      <c r="VDB837" s="203"/>
      <c r="VDC837" s="203"/>
      <c r="VDD837" s="203"/>
      <c r="VDE837" s="203"/>
      <c r="VDF837" s="203"/>
      <c r="VDG837" s="203"/>
      <c r="VDH837" s="203"/>
      <c r="VDI837" s="203"/>
      <c r="VDJ837" s="203"/>
      <c r="VDK837" s="203"/>
      <c r="VDL837" s="203"/>
      <c r="VDM837" s="203"/>
      <c r="VDN837" s="203"/>
      <c r="VDO837" s="203"/>
      <c r="VDP837" s="203"/>
      <c r="VDQ837" s="203"/>
      <c r="VDR837" s="203"/>
      <c r="VDS837" s="203"/>
      <c r="VDT837" s="203"/>
      <c r="VDU837" s="203"/>
      <c r="VDV837" s="203"/>
      <c r="VDW837" s="203"/>
      <c r="VDX837" s="203"/>
      <c r="VDY837" s="203"/>
      <c r="VDZ837" s="203"/>
      <c r="VEA837" s="203"/>
      <c r="VEB837" s="203"/>
      <c r="VEC837" s="203"/>
      <c r="VED837" s="203"/>
      <c r="VEE837" s="203"/>
      <c r="VEF837" s="203"/>
      <c r="VEG837" s="203"/>
      <c r="VEH837" s="203"/>
      <c r="VEI837" s="203"/>
      <c r="VEJ837" s="203"/>
      <c r="VEK837" s="203"/>
      <c r="VEL837" s="203"/>
      <c r="VEM837" s="203"/>
      <c r="VEN837" s="203"/>
      <c r="VEO837" s="203"/>
      <c r="VEP837" s="203"/>
      <c r="VEQ837" s="203"/>
      <c r="VER837" s="203"/>
      <c r="VES837" s="203"/>
      <c r="VET837" s="203"/>
      <c r="VEU837" s="203"/>
      <c r="VEV837" s="203"/>
      <c r="VEW837" s="203"/>
      <c r="VEX837" s="203"/>
      <c r="VEY837" s="203"/>
      <c r="VEZ837" s="203"/>
      <c r="VFA837" s="203"/>
      <c r="VFB837" s="203"/>
      <c r="VFC837" s="203"/>
      <c r="VFD837" s="203"/>
      <c r="VFE837" s="203"/>
      <c r="VFF837" s="203"/>
      <c r="VFG837" s="203"/>
      <c r="VFH837" s="203"/>
      <c r="VFI837" s="203"/>
      <c r="VFJ837" s="203"/>
      <c r="VFK837" s="203"/>
      <c r="VFL837" s="203"/>
      <c r="VFM837" s="203"/>
      <c r="VFN837" s="203"/>
      <c r="VFO837" s="203"/>
      <c r="VFP837" s="203"/>
      <c r="VFQ837" s="203"/>
      <c r="VFR837" s="203"/>
      <c r="VFS837" s="203"/>
      <c r="VFT837" s="203"/>
      <c r="VFU837" s="203"/>
      <c r="VFV837" s="203"/>
      <c r="VFW837" s="203"/>
      <c r="VFX837" s="203"/>
      <c r="VFY837" s="203"/>
      <c r="VFZ837" s="203"/>
      <c r="VGA837" s="203"/>
      <c r="VGB837" s="203"/>
      <c r="VGC837" s="203"/>
      <c r="VGD837" s="203"/>
      <c r="VGE837" s="203"/>
      <c r="VGF837" s="203"/>
      <c r="VGG837" s="203"/>
      <c r="VGH837" s="203"/>
      <c r="VGI837" s="203"/>
      <c r="VGJ837" s="203"/>
      <c r="VGK837" s="203"/>
      <c r="VGL837" s="203"/>
      <c r="VGM837" s="203"/>
      <c r="VGN837" s="203"/>
      <c r="VGO837" s="203"/>
      <c r="VGP837" s="203"/>
      <c r="VGQ837" s="203"/>
      <c r="VGR837" s="203"/>
      <c r="VGS837" s="203"/>
      <c r="VGT837" s="203"/>
      <c r="VGU837" s="203"/>
      <c r="VGV837" s="203"/>
      <c r="VGW837" s="203"/>
      <c r="VGX837" s="203"/>
      <c r="VGY837" s="203"/>
      <c r="VGZ837" s="203"/>
      <c r="VHA837" s="203"/>
      <c r="VHB837" s="203"/>
      <c r="VHC837" s="203"/>
      <c r="VHD837" s="203"/>
      <c r="VHE837" s="203"/>
      <c r="VHF837" s="203"/>
      <c r="VHG837" s="203"/>
      <c r="VHH837" s="203"/>
      <c r="VHI837" s="203"/>
      <c r="VHJ837" s="203"/>
      <c r="VHK837" s="203"/>
      <c r="VHL837" s="203"/>
      <c r="VHM837" s="203"/>
      <c r="VHN837" s="203"/>
      <c r="VHO837" s="203"/>
      <c r="VHP837" s="203"/>
      <c r="VHQ837" s="203"/>
      <c r="VHR837" s="203"/>
      <c r="VHS837" s="203"/>
      <c r="VHT837" s="203"/>
      <c r="VHU837" s="203"/>
      <c r="VHV837" s="203"/>
      <c r="VHW837" s="203"/>
      <c r="VHX837" s="203"/>
      <c r="VHY837" s="203"/>
      <c r="VHZ837" s="203"/>
      <c r="VIA837" s="203"/>
      <c r="VIB837" s="203"/>
      <c r="VIC837" s="203"/>
      <c r="VID837" s="203"/>
      <c r="VIE837" s="203"/>
      <c r="VIF837" s="203"/>
      <c r="VIG837" s="203"/>
      <c r="VIH837" s="203"/>
      <c r="VII837" s="203"/>
      <c r="VIJ837" s="203"/>
      <c r="VIK837" s="203"/>
      <c r="VIL837" s="203"/>
      <c r="VIM837" s="203"/>
      <c r="VIN837" s="203"/>
      <c r="VIO837" s="203"/>
      <c r="VIP837" s="203"/>
      <c r="VIQ837" s="203"/>
      <c r="VIR837" s="203"/>
      <c r="VIS837" s="203"/>
      <c r="VIT837" s="203"/>
      <c r="VIU837" s="203"/>
      <c r="VIV837" s="203"/>
      <c r="VIW837" s="203"/>
      <c r="VIX837" s="203"/>
      <c r="VIY837" s="203"/>
      <c r="VIZ837" s="203"/>
      <c r="VJA837" s="203"/>
      <c r="VJB837" s="203"/>
      <c r="VJC837" s="203"/>
      <c r="VJD837" s="203"/>
      <c r="VJE837" s="203"/>
      <c r="VJF837" s="203"/>
      <c r="VJG837" s="203"/>
      <c r="VJH837" s="203"/>
      <c r="VJI837" s="203"/>
      <c r="VJJ837" s="203"/>
      <c r="VJK837" s="203"/>
      <c r="VJL837" s="203"/>
      <c r="VJM837" s="203"/>
      <c r="VJN837" s="203"/>
      <c r="VJO837" s="203"/>
      <c r="VJP837" s="203"/>
      <c r="VJQ837" s="203"/>
      <c r="VJR837" s="203"/>
      <c r="VJS837" s="203"/>
      <c r="VJT837" s="203"/>
      <c r="VJU837" s="203"/>
      <c r="VJV837" s="203"/>
      <c r="VJW837" s="203"/>
      <c r="VJX837" s="203"/>
      <c r="VJY837" s="203"/>
      <c r="VJZ837" s="203"/>
      <c r="VKA837" s="203"/>
      <c r="VKB837" s="203"/>
      <c r="VKC837" s="203"/>
      <c r="VKD837" s="203"/>
      <c r="VKE837" s="203"/>
      <c r="VKF837" s="203"/>
      <c r="VKG837" s="203"/>
      <c r="VKH837" s="203"/>
      <c r="VKI837" s="203"/>
      <c r="VKJ837" s="203"/>
      <c r="VKK837" s="203"/>
      <c r="VKL837" s="203"/>
      <c r="VKM837" s="203"/>
      <c r="VKN837" s="203"/>
      <c r="VKO837" s="203"/>
      <c r="VKP837" s="203"/>
      <c r="VKQ837" s="203"/>
      <c r="VKR837" s="203"/>
      <c r="VKS837" s="203"/>
      <c r="VKT837" s="203"/>
      <c r="VKU837" s="203"/>
      <c r="VKV837" s="203"/>
      <c r="VKW837" s="203"/>
      <c r="VKX837" s="203"/>
      <c r="VKY837" s="203"/>
      <c r="VKZ837" s="203"/>
      <c r="VLA837" s="203"/>
      <c r="VLB837" s="203"/>
      <c r="VLC837" s="203"/>
      <c r="VLD837" s="203"/>
      <c r="VLE837" s="203"/>
      <c r="VLF837" s="203"/>
      <c r="VLG837" s="203"/>
      <c r="VLH837" s="203"/>
      <c r="VLI837" s="203"/>
      <c r="VLJ837" s="203"/>
      <c r="VLK837" s="203"/>
      <c r="VLL837" s="203"/>
      <c r="VLM837" s="203"/>
      <c r="VLN837" s="203"/>
      <c r="VLO837" s="203"/>
      <c r="VLP837" s="203"/>
      <c r="VLQ837" s="203"/>
      <c r="VLR837" s="203"/>
      <c r="VLS837" s="203"/>
      <c r="VLT837" s="203"/>
      <c r="VLU837" s="203"/>
      <c r="VLV837" s="203"/>
      <c r="VLW837" s="203"/>
      <c r="VLX837" s="203"/>
      <c r="VLY837" s="203"/>
      <c r="VLZ837" s="203"/>
      <c r="VMA837" s="203"/>
      <c r="VMB837" s="203"/>
      <c r="VMC837" s="203"/>
      <c r="VMD837" s="203"/>
      <c r="VME837" s="203"/>
      <c r="VMF837" s="203"/>
      <c r="VMG837" s="203"/>
      <c r="VMH837" s="203"/>
      <c r="VMI837" s="203"/>
      <c r="VMJ837" s="203"/>
      <c r="VMK837" s="203"/>
      <c r="VML837" s="203"/>
      <c r="VMM837" s="203"/>
      <c r="VMN837" s="203"/>
      <c r="VMO837" s="203"/>
      <c r="VMP837" s="203"/>
      <c r="VMQ837" s="203"/>
      <c r="VMR837" s="203"/>
      <c r="VMS837" s="203"/>
      <c r="VMT837" s="203"/>
      <c r="VMU837" s="203"/>
      <c r="VMV837" s="203"/>
      <c r="VMW837" s="203"/>
      <c r="VMX837" s="203"/>
      <c r="VMY837" s="203"/>
      <c r="VMZ837" s="203"/>
      <c r="VNA837" s="203"/>
      <c r="VNB837" s="203"/>
      <c r="VNC837" s="203"/>
      <c r="VND837" s="203"/>
      <c r="VNE837" s="203"/>
      <c r="VNF837" s="203"/>
      <c r="VNG837" s="203"/>
      <c r="VNH837" s="203"/>
      <c r="VNI837" s="203"/>
      <c r="VNJ837" s="203"/>
      <c r="VNK837" s="203"/>
      <c r="VNL837" s="203"/>
      <c r="VNM837" s="203"/>
      <c r="VNN837" s="203"/>
      <c r="VNO837" s="203"/>
      <c r="VNP837" s="203"/>
      <c r="VNQ837" s="203"/>
      <c r="VNR837" s="203"/>
      <c r="VNS837" s="203"/>
      <c r="VNT837" s="203"/>
      <c r="VNU837" s="203"/>
      <c r="VNV837" s="203"/>
      <c r="VNW837" s="203"/>
      <c r="VNX837" s="203"/>
      <c r="VNY837" s="203"/>
      <c r="VNZ837" s="203"/>
      <c r="VOA837" s="203"/>
      <c r="VOB837" s="203"/>
      <c r="VOC837" s="203"/>
      <c r="VOD837" s="203"/>
      <c r="VOE837" s="203"/>
      <c r="VOF837" s="203"/>
      <c r="VOG837" s="203"/>
      <c r="VOH837" s="203"/>
      <c r="VOI837" s="203"/>
      <c r="VOJ837" s="203"/>
      <c r="VOK837" s="203"/>
      <c r="VOL837" s="203"/>
      <c r="VOM837" s="203"/>
      <c r="VON837" s="203"/>
      <c r="VOO837" s="203"/>
      <c r="VOP837" s="203"/>
      <c r="VOQ837" s="203"/>
      <c r="VOR837" s="203"/>
      <c r="VOS837" s="203"/>
      <c r="VOT837" s="203"/>
      <c r="VOU837" s="203"/>
      <c r="VOV837" s="203"/>
      <c r="VOW837" s="203"/>
      <c r="VOX837" s="203"/>
      <c r="VOY837" s="203"/>
      <c r="VOZ837" s="203"/>
      <c r="VPA837" s="203"/>
      <c r="VPB837" s="203"/>
      <c r="VPC837" s="203"/>
      <c r="VPD837" s="203"/>
      <c r="VPE837" s="203"/>
      <c r="VPF837" s="203"/>
      <c r="VPG837" s="203"/>
      <c r="VPH837" s="203"/>
      <c r="VPI837" s="203"/>
      <c r="VPJ837" s="203"/>
      <c r="VPK837" s="203"/>
      <c r="VPL837" s="203"/>
      <c r="VPM837" s="203"/>
      <c r="VPN837" s="203"/>
      <c r="VPO837" s="203"/>
      <c r="VPP837" s="203"/>
      <c r="VPQ837" s="203"/>
      <c r="VPR837" s="203"/>
      <c r="VPS837" s="203"/>
      <c r="VPT837" s="203"/>
      <c r="VPU837" s="203"/>
      <c r="VPV837" s="203"/>
      <c r="VPW837" s="203"/>
      <c r="VPX837" s="203"/>
      <c r="VPY837" s="203"/>
      <c r="VPZ837" s="203"/>
      <c r="VQA837" s="203"/>
      <c r="VQB837" s="203"/>
      <c r="VQC837" s="203"/>
      <c r="VQD837" s="203"/>
      <c r="VQE837" s="203"/>
      <c r="VQF837" s="203"/>
      <c r="VQG837" s="203"/>
      <c r="VQH837" s="203"/>
      <c r="VQI837" s="203"/>
      <c r="VQJ837" s="203"/>
      <c r="VQK837" s="203"/>
      <c r="VQL837" s="203"/>
      <c r="VQM837" s="203"/>
      <c r="VQN837" s="203"/>
      <c r="VQO837" s="203"/>
      <c r="VQP837" s="203"/>
      <c r="VQQ837" s="203"/>
      <c r="VQR837" s="203"/>
      <c r="VQS837" s="203"/>
      <c r="VQT837" s="203"/>
      <c r="VQU837" s="203"/>
      <c r="VQV837" s="203"/>
      <c r="VQW837" s="203"/>
      <c r="VQX837" s="203"/>
      <c r="VQY837" s="203"/>
      <c r="VQZ837" s="203"/>
      <c r="VRA837" s="203"/>
      <c r="VRB837" s="203"/>
      <c r="VRC837" s="203"/>
      <c r="VRD837" s="203"/>
      <c r="VRE837" s="203"/>
      <c r="VRF837" s="203"/>
      <c r="VRG837" s="203"/>
      <c r="VRH837" s="203"/>
      <c r="VRI837" s="203"/>
      <c r="VRJ837" s="203"/>
      <c r="VRK837" s="203"/>
      <c r="VRL837" s="203"/>
      <c r="VRM837" s="203"/>
      <c r="VRN837" s="203"/>
      <c r="VRO837" s="203"/>
      <c r="VRP837" s="203"/>
      <c r="VRQ837" s="203"/>
      <c r="VRR837" s="203"/>
      <c r="VRS837" s="203"/>
      <c r="VRT837" s="203"/>
      <c r="VRU837" s="203"/>
      <c r="VRV837" s="203"/>
      <c r="VRW837" s="203"/>
      <c r="VRX837" s="203"/>
      <c r="VRY837" s="203"/>
      <c r="VRZ837" s="203"/>
      <c r="VSA837" s="203"/>
      <c r="VSB837" s="203"/>
      <c r="VSC837" s="203"/>
      <c r="VSD837" s="203"/>
      <c r="VSE837" s="203"/>
      <c r="VSF837" s="203"/>
      <c r="VSG837" s="203"/>
      <c r="VSH837" s="203"/>
      <c r="VSI837" s="203"/>
      <c r="VSJ837" s="203"/>
      <c r="VSK837" s="203"/>
      <c r="VSL837" s="203"/>
      <c r="VSM837" s="203"/>
      <c r="VSN837" s="203"/>
      <c r="VSO837" s="203"/>
      <c r="VSP837" s="203"/>
      <c r="VSQ837" s="203"/>
      <c r="VSR837" s="203"/>
      <c r="VSS837" s="203"/>
      <c r="VST837" s="203"/>
      <c r="VSU837" s="203"/>
      <c r="VSV837" s="203"/>
      <c r="VSW837" s="203"/>
      <c r="VSX837" s="203"/>
      <c r="VSY837" s="203"/>
      <c r="VSZ837" s="203"/>
      <c r="VTA837" s="203"/>
      <c r="VTB837" s="203"/>
      <c r="VTC837" s="203"/>
      <c r="VTD837" s="203"/>
      <c r="VTE837" s="203"/>
      <c r="VTF837" s="203"/>
      <c r="VTG837" s="203"/>
      <c r="VTH837" s="203"/>
      <c r="VTI837" s="203"/>
      <c r="VTJ837" s="203"/>
      <c r="VTK837" s="203"/>
      <c r="VTL837" s="203"/>
      <c r="VTM837" s="203"/>
      <c r="VTN837" s="203"/>
      <c r="VTO837" s="203"/>
      <c r="VTP837" s="203"/>
      <c r="VTQ837" s="203"/>
      <c r="VTR837" s="203"/>
      <c r="VTS837" s="203"/>
      <c r="VTT837" s="203"/>
      <c r="VTU837" s="203"/>
      <c r="VTV837" s="203"/>
      <c r="VTW837" s="203"/>
      <c r="VTX837" s="203"/>
      <c r="VTY837" s="203"/>
      <c r="VTZ837" s="203"/>
      <c r="VUA837" s="203"/>
      <c r="VUB837" s="203"/>
      <c r="VUC837" s="203"/>
      <c r="VUD837" s="203"/>
      <c r="VUE837" s="203"/>
      <c r="VUF837" s="203"/>
      <c r="VUG837" s="203"/>
      <c r="VUH837" s="203"/>
      <c r="VUI837" s="203"/>
      <c r="VUJ837" s="203"/>
      <c r="VUK837" s="203"/>
      <c r="VUL837" s="203"/>
      <c r="VUM837" s="203"/>
      <c r="VUN837" s="203"/>
      <c r="VUO837" s="203"/>
      <c r="VUP837" s="203"/>
      <c r="VUQ837" s="203"/>
      <c r="VUR837" s="203"/>
      <c r="VUS837" s="203"/>
      <c r="VUT837" s="203"/>
      <c r="VUU837" s="203"/>
      <c r="VUV837" s="203"/>
      <c r="VUW837" s="203"/>
      <c r="VUX837" s="203"/>
      <c r="VUY837" s="203"/>
      <c r="VUZ837" s="203"/>
      <c r="VVA837" s="203"/>
      <c r="VVB837" s="203"/>
      <c r="VVC837" s="203"/>
      <c r="VVD837" s="203"/>
      <c r="VVE837" s="203"/>
      <c r="VVF837" s="203"/>
      <c r="VVG837" s="203"/>
      <c r="VVH837" s="203"/>
      <c r="VVI837" s="203"/>
      <c r="VVJ837" s="203"/>
      <c r="VVK837" s="203"/>
      <c r="VVL837" s="203"/>
      <c r="VVM837" s="203"/>
      <c r="VVN837" s="203"/>
      <c r="VVO837" s="203"/>
      <c r="VVP837" s="203"/>
      <c r="VVQ837" s="203"/>
      <c r="VVR837" s="203"/>
      <c r="VVS837" s="203"/>
      <c r="VVT837" s="203"/>
      <c r="VVU837" s="203"/>
      <c r="VVV837" s="203"/>
      <c r="VVW837" s="203"/>
      <c r="VVX837" s="203"/>
      <c r="VVY837" s="203"/>
      <c r="VVZ837" s="203"/>
      <c r="VWA837" s="203"/>
      <c r="VWB837" s="203"/>
      <c r="VWC837" s="203"/>
      <c r="VWD837" s="203"/>
      <c r="VWE837" s="203"/>
      <c r="VWF837" s="203"/>
      <c r="VWG837" s="203"/>
      <c r="VWH837" s="203"/>
      <c r="VWI837" s="203"/>
      <c r="VWJ837" s="203"/>
      <c r="VWK837" s="203"/>
      <c r="VWL837" s="203"/>
      <c r="VWM837" s="203"/>
      <c r="VWN837" s="203"/>
      <c r="VWO837" s="203"/>
      <c r="VWP837" s="203"/>
      <c r="VWQ837" s="203"/>
      <c r="VWR837" s="203"/>
      <c r="VWS837" s="203"/>
      <c r="VWT837" s="203"/>
      <c r="VWU837" s="203"/>
      <c r="VWV837" s="203"/>
      <c r="VWW837" s="203"/>
      <c r="VWX837" s="203"/>
      <c r="VWY837" s="203"/>
      <c r="VWZ837" s="203"/>
      <c r="VXA837" s="203"/>
      <c r="VXB837" s="203"/>
      <c r="VXC837" s="203"/>
      <c r="VXD837" s="203"/>
      <c r="VXE837" s="203"/>
      <c r="VXF837" s="203"/>
      <c r="VXG837" s="203"/>
      <c r="VXH837" s="203"/>
      <c r="VXI837" s="203"/>
      <c r="VXJ837" s="203"/>
      <c r="VXK837" s="203"/>
      <c r="VXL837" s="203"/>
      <c r="VXM837" s="203"/>
      <c r="VXN837" s="203"/>
      <c r="VXO837" s="203"/>
      <c r="VXP837" s="203"/>
      <c r="VXQ837" s="203"/>
      <c r="VXR837" s="203"/>
      <c r="VXS837" s="203"/>
      <c r="VXT837" s="203"/>
      <c r="VXU837" s="203"/>
      <c r="VXV837" s="203"/>
      <c r="VXW837" s="203"/>
      <c r="VXX837" s="203"/>
      <c r="VXY837" s="203"/>
      <c r="VXZ837" s="203"/>
      <c r="VYA837" s="203"/>
      <c r="VYB837" s="203"/>
      <c r="VYC837" s="203"/>
      <c r="VYD837" s="203"/>
      <c r="VYE837" s="203"/>
      <c r="VYF837" s="203"/>
      <c r="VYG837" s="203"/>
      <c r="VYH837" s="203"/>
      <c r="VYI837" s="203"/>
      <c r="VYJ837" s="203"/>
      <c r="VYK837" s="203"/>
      <c r="VYL837" s="203"/>
      <c r="VYM837" s="203"/>
      <c r="VYN837" s="203"/>
      <c r="VYO837" s="203"/>
      <c r="VYP837" s="203"/>
      <c r="VYQ837" s="203"/>
      <c r="VYR837" s="203"/>
      <c r="VYS837" s="203"/>
      <c r="VYT837" s="203"/>
      <c r="VYU837" s="203"/>
      <c r="VYV837" s="203"/>
      <c r="VYW837" s="203"/>
      <c r="VYX837" s="203"/>
      <c r="VYY837" s="203"/>
      <c r="VYZ837" s="203"/>
      <c r="VZA837" s="203"/>
      <c r="VZB837" s="203"/>
      <c r="VZC837" s="203"/>
      <c r="VZD837" s="203"/>
      <c r="VZE837" s="203"/>
      <c r="VZF837" s="203"/>
      <c r="VZG837" s="203"/>
      <c r="VZH837" s="203"/>
      <c r="VZI837" s="203"/>
      <c r="VZJ837" s="203"/>
      <c r="VZK837" s="203"/>
      <c r="VZL837" s="203"/>
      <c r="VZM837" s="203"/>
      <c r="VZN837" s="203"/>
      <c r="VZO837" s="203"/>
      <c r="VZP837" s="203"/>
      <c r="VZQ837" s="203"/>
      <c r="VZR837" s="203"/>
      <c r="VZS837" s="203"/>
      <c r="VZT837" s="203"/>
      <c r="VZU837" s="203"/>
      <c r="VZV837" s="203"/>
      <c r="VZW837" s="203"/>
      <c r="VZX837" s="203"/>
      <c r="VZY837" s="203"/>
      <c r="VZZ837" s="203"/>
      <c r="WAA837" s="203"/>
      <c r="WAB837" s="203"/>
      <c r="WAC837" s="203"/>
      <c r="WAD837" s="203"/>
      <c r="WAE837" s="203"/>
      <c r="WAF837" s="203"/>
      <c r="WAG837" s="203"/>
      <c r="WAH837" s="203"/>
      <c r="WAI837" s="203"/>
      <c r="WAJ837" s="203"/>
      <c r="WAK837" s="203"/>
      <c r="WAL837" s="203"/>
      <c r="WAM837" s="203"/>
      <c r="WAN837" s="203"/>
      <c r="WAO837" s="203"/>
      <c r="WAP837" s="203"/>
      <c r="WAQ837" s="203"/>
      <c r="WAR837" s="203"/>
      <c r="WAS837" s="203"/>
      <c r="WAT837" s="203"/>
      <c r="WAU837" s="203"/>
      <c r="WAV837" s="203"/>
      <c r="WAW837" s="203"/>
      <c r="WAX837" s="203"/>
      <c r="WAY837" s="203"/>
      <c r="WAZ837" s="203"/>
      <c r="WBA837" s="203"/>
      <c r="WBB837" s="203"/>
      <c r="WBC837" s="203"/>
      <c r="WBD837" s="203"/>
      <c r="WBE837" s="203"/>
      <c r="WBF837" s="203"/>
      <c r="WBG837" s="203"/>
      <c r="WBH837" s="203"/>
      <c r="WBI837" s="203"/>
      <c r="WBJ837" s="203"/>
      <c r="WBK837" s="203"/>
      <c r="WBL837" s="203"/>
      <c r="WBM837" s="203"/>
      <c r="WBN837" s="203"/>
      <c r="WBO837" s="203"/>
      <c r="WBP837" s="203"/>
      <c r="WBQ837" s="203"/>
      <c r="WBR837" s="203"/>
      <c r="WBS837" s="203"/>
      <c r="WBT837" s="203"/>
      <c r="WBU837" s="203"/>
      <c r="WBV837" s="203"/>
      <c r="WBW837" s="203"/>
      <c r="WBX837" s="203"/>
      <c r="WBY837" s="203"/>
      <c r="WBZ837" s="203"/>
      <c r="WCA837" s="203"/>
      <c r="WCB837" s="203"/>
      <c r="WCC837" s="203"/>
      <c r="WCD837" s="203"/>
      <c r="WCE837" s="203"/>
      <c r="WCF837" s="203"/>
      <c r="WCG837" s="203"/>
      <c r="WCH837" s="203"/>
      <c r="WCI837" s="203"/>
      <c r="WCJ837" s="203"/>
      <c r="WCK837" s="203"/>
      <c r="WCL837" s="203"/>
      <c r="WCM837" s="203"/>
      <c r="WCN837" s="203"/>
      <c r="WCO837" s="203"/>
      <c r="WCP837" s="203"/>
      <c r="WCQ837" s="203"/>
      <c r="WCR837" s="203"/>
      <c r="WCS837" s="203"/>
      <c r="WCT837" s="203"/>
      <c r="WCU837" s="203"/>
      <c r="WCV837" s="203"/>
      <c r="WCW837" s="203"/>
      <c r="WCX837" s="203"/>
      <c r="WCY837" s="203"/>
      <c r="WCZ837" s="203"/>
      <c r="WDA837" s="203"/>
      <c r="WDB837" s="203"/>
      <c r="WDC837" s="203"/>
      <c r="WDD837" s="203"/>
      <c r="WDE837" s="203"/>
      <c r="WDF837" s="203"/>
      <c r="WDG837" s="203"/>
      <c r="WDH837" s="203"/>
      <c r="WDI837" s="203"/>
      <c r="WDJ837" s="203"/>
      <c r="WDK837" s="203"/>
      <c r="WDL837" s="203"/>
      <c r="WDM837" s="203"/>
      <c r="WDN837" s="203"/>
      <c r="WDO837" s="203"/>
      <c r="WDP837" s="203"/>
      <c r="WDQ837" s="203"/>
      <c r="WDR837" s="203"/>
      <c r="WDS837" s="203"/>
      <c r="WDT837" s="203"/>
      <c r="WDU837" s="203"/>
      <c r="WDV837" s="203"/>
      <c r="WDW837" s="203"/>
      <c r="WDX837" s="203"/>
      <c r="WDY837" s="203"/>
      <c r="WDZ837" s="203"/>
      <c r="WEA837" s="203"/>
      <c r="WEB837" s="203"/>
      <c r="WEC837" s="203"/>
      <c r="WED837" s="203"/>
      <c r="WEE837" s="203"/>
      <c r="WEF837" s="203"/>
      <c r="WEG837" s="203"/>
      <c r="WEH837" s="203"/>
      <c r="WEI837" s="203"/>
      <c r="WEJ837" s="203"/>
      <c r="WEK837" s="203"/>
      <c r="WEL837" s="203"/>
      <c r="WEM837" s="203"/>
      <c r="WEN837" s="203"/>
      <c r="WEO837" s="203"/>
      <c r="WEP837" s="203"/>
      <c r="WEQ837" s="203"/>
      <c r="WER837" s="203"/>
      <c r="WES837" s="203"/>
      <c r="WET837" s="203"/>
      <c r="WEU837" s="203"/>
      <c r="WEV837" s="203"/>
      <c r="WEW837" s="203"/>
      <c r="WEX837" s="203"/>
      <c r="WEY837" s="203"/>
      <c r="WEZ837" s="203"/>
      <c r="WFA837" s="203"/>
      <c r="WFB837" s="203"/>
      <c r="WFC837" s="203"/>
      <c r="WFD837" s="203"/>
      <c r="WFE837" s="203"/>
      <c r="WFF837" s="203"/>
      <c r="WFG837" s="203"/>
      <c r="WFH837" s="203"/>
      <c r="WFI837" s="203"/>
      <c r="WFJ837" s="203"/>
      <c r="WFK837" s="203"/>
      <c r="WFL837" s="203"/>
      <c r="WFM837" s="203"/>
      <c r="WFN837" s="203"/>
      <c r="WFO837" s="203"/>
      <c r="WFP837" s="203"/>
      <c r="WFQ837" s="203"/>
      <c r="WFR837" s="203"/>
      <c r="WFS837" s="203"/>
      <c r="WFT837" s="203"/>
      <c r="WFU837" s="203"/>
      <c r="WFV837" s="203"/>
      <c r="WFW837" s="203"/>
      <c r="WFX837" s="203"/>
      <c r="WFY837" s="203"/>
      <c r="WFZ837" s="203"/>
      <c r="WGA837" s="203"/>
      <c r="WGB837" s="203"/>
      <c r="WGC837" s="203"/>
      <c r="WGD837" s="203"/>
      <c r="WGE837" s="203"/>
      <c r="WGF837" s="203"/>
      <c r="WGG837" s="203"/>
      <c r="WGH837" s="203"/>
      <c r="WGI837" s="203"/>
      <c r="WGJ837" s="203"/>
      <c r="WGK837" s="203"/>
      <c r="WGL837" s="203"/>
      <c r="WGM837" s="203"/>
      <c r="WGN837" s="203"/>
      <c r="WGO837" s="203"/>
      <c r="WGP837" s="203"/>
      <c r="WGQ837" s="203"/>
      <c r="WGR837" s="203"/>
      <c r="WGS837" s="203"/>
      <c r="WGT837" s="203"/>
      <c r="WGU837" s="203"/>
      <c r="WGV837" s="203"/>
      <c r="WGW837" s="203"/>
      <c r="WGX837" s="203"/>
      <c r="WGY837" s="203"/>
      <c r="WGZ837" s="203"/>
      <c r="WHA837" s="203"/>
      <c r="WHB837" s="203"/>
      <c r="WHC837" s="203"/>
      <c r="WHD837" s="203"/>
      <c r="WHE837" s="203"/>
      <c r="WHF837" s="203"/>
      <c r="WHG837" s="203"/>
      <c r="WHH837" s="203"/>
      <c r="WHI837" s="203"/>
      <c r="WHJ837" s="203"/>
      <c r="WHK837" s="203"/>
      <c r="WHL837" s="203"/>
      <c r="WHM837" s="203"/>
      <c r="WHN837" s="203"/>
      <c r="WHO837" s="203"/>
      <c r="WHP837" s="203"/>
      <c r="WHQ837" s="203"/>
      <c r="WHR837" s="203"/>
      <c r="WHS837" s="203"/>
      <c r="WHT837" s="203"/>
      <c r="WHU837" s="203"/>
      <c r="WHV837" s="203"/>
      <c r="WHW837" s="203"/>
      <c r="WHX837" s="203"/>
      <c r="WHY837" s="203"/>
      <c r="WHZ837" s="203"/>
      <c r="WIA837" s="203"/>
      <c r="WIB837" s="203"/>
      <c r="WIC837" s="203"/>
      <c r="WID837" s="203"/>
      <c r="WIE837" s="203"/>
      <c r="WIF837" s="203"/>
      <c r="WIG837" s="203"/>
      <c r="WIH837" s="203"/>
      <c r="WII837" s="203"/>
      <c r="WIJ837" s="203"/>
      <c r="WIK837" s="203"/>
      <c r="WIL837" s="203"/>
      <c r="WIM837" s="203"/>
      <c r="WIN837" s="203"/>
      <c r="WIO837" s="203"/>
      <c r="WIP837" s="203"/>
      <c r="WIQ837" s="203"/>
      <c r="WIR837" s="203"/>
      <c r="WIS837" s="203"/>
      <c r="WIT837" s="203"/>
      <c r="WIU837" s="203"/>
      <c r="WIV837" s="203"/>
      <c r="WIW837" s="203"/>
      <c r="WIX837" s="203"/>
      <c r="WIY837" s="203"/>
      <c r="WIZ837" s="203"/>
      <c r="WJA837" s="203"/>
      <c r="WJB837" s="203"/>
      <c r="WJC837" s="203"/>
      <c r="WJD837" s="203"/>
      <c r="WJE837" s="203"/>
      <c r="WJF837" s="203"/>
      <c r="WJG837" s="203"/>
      <c r="WJH837" s="203"/>
      <c r="WJI837" s="203"/>
      <c r="WJJ837" s="203"/>
      <c r="WJK837" s="203"/>
      <c r="WJL837" s="203"/>
      <c r="WJM837" s="203"/>
      <c r="WJN837" s="203"/>
      <c r="WJO837" s="203"/>
      <c r="WJP837" s="203"/>
      <c r="WJQ837" s="203"/>
      <c r="WJR837" s="203"/>
      <c r="WJS837" s="203"/>
      <c r="WJT837" s="203"/>
      <c r="WJU837" s="203"/>
      <c r="WJV837" s="203"/>
      <c r="WJW837" s="203"/>
      <c r="WJX837" s="203"/>
      <c r="WJY837" s="203"/>
      <c r="WJZ837" s="203"/>
      <c r="WKA837" s="203"/>
      <c r="WKB837" s="203"/>
      <c r="WKC837" s="203"/>
      <c r="WKD837" s="203"/>
      <c r="WKE837" s="203"/>
      <c r="WKF837" s="203"/>
      <c r="WKG837" s="203"/>
      <c r="WKH837" s="203"/>
      <c r="WKI837" s="203"/>
      <c r="WKJ837" s="203"/>
      <c r="WKK837" s="203"/>
      <c r="WKL837" s="203"/>
      <c r="WKM837" s="203"/>
      <c r="WKN837" s="203"/>
      <c r="WKO837" s="203"/>
      <c r="WKP837" s="203"/>
      <c r="WKQ837" s="203"/>
      <c r="WKR837" s="203"/>
      <c r="WKS837" s="203"/>
      <c r="WKT837" s="203"/>
      <c r="WKU837" s="203"/>
      <c r="WKV837" s="203"/>
      <c r="WKW837" s="203"/>
      <c r="WKX837" s="203"/>
      <c r="WKY837" s="203"/>
      <c r="WKZ837" s="203"/>
      <c r="WLA837" s="203"/>
      <c r="WLB837" s="203"/>
      <c r="WLC837" s="203"/>
      <c r="WLD837" s="203"/>
      <c r="WLE837" s="203"/>
      <c r="WLF837" s="203"/>
      <c r="WLG837" s="203"/>
      <c r="WLH837" s="203"/>
      <c r="WLI837" s="203"/>
      <c r="WLJ837" s="203"/>
      <c r="WLK837" s="203"/>
      <c r="WLL837" s="203"/>
      <c r="WLM837" s="203"/>
      <c r="WLN837" s="203"/>
      <c r="WLO837" s="203"/>
      <c r="WLP837" s="203"/>
      <c r="WLQ837" s="203"/>
      <c r="WLR837" s="203"/>
      <c r="WLS837" s="203"/>
      <c r="WLT837" s="203"/>
      <c r="WLU837" s="203"/>
      <c r="WLV837" s="203"/>
      <c r="WLW837" s="203"/>
      <c r="WLX837" s="203"/>
      <c r="WLY837" s="203"/>
      <c r="WLZ837" s="203"/>
      <c r="WMA837" s="203"/>
      <c r="WMB837" s="203"/>
      <c r="WMC837" s="203"/>
      <c r="WMD837" s="203"/>
      <c r="WME837" s="203"/>
      <c r="WMF837" s="203"/>
      <c r="WMG837" s="203"/>
      <c r="WMH837" s="203"/>
      <c r="WMI837" s="203"/>
      <c r="WMJ837" s="203"/>
      <c r="WMK837" s="203"/>
      <c r="WML837" s="203"/>
      <c r="WMM837" s="203"/>
      <c r="WMN837" s="203"/>
      <c r="WMO837" s="203"/>
      <c r="WMP837" s="203"/>
      <c r="WMQ837" s="203"/>
      <c r="WMR837" s="203"/>
      <c r="WMS837" s="203"/>
      <c r="WMT837" s="203"/>
      <c r="WMU837" s="203"/>
      <c r="WMV837" s="203"/>
      <c r="WMW837" s="203"/>
      <c r="WMX837" s="203"/>
      <c r="WMY837" s="203"/>
      <c r="WMZ837" s="203"/>
      <c r="WNA837" s="203"/>
      <c r="WNB837" s="203"/>
      <c r="WNC837" s="203"/>
      <c r="WND837" s="203"/>
      <c r="WNE837" s="203"/>
      <c r="WNF837" s="203"/>
      <c r="WNG837" s="203"/>
      <c r="WNH837" s="203"/>
      <c r="WNI837" s="203"/>
      <c r="WNJ837" s="203"/>
      <c r="WNK837" s="203"/>
      <c r="WNL837" s="203"/>
      <c r="WNM837" s="203"/>
      <c r="WNN837" s="203"/>
      <c r="WNO837" s="203"/>
      <c r="WNP837" s="203"/>
      <c r="WNQ837" s="203"/>
      <c r="WNR837" s="203"/>
      <c r="WNS837" s="203"/>
      <c r="WNT837" s="203"/>
      <c r="WNU837" s="203"/>
      <c r="WNV837" s="203"/>
      <c r="WNW837" s="203"/>
      <c r="WNX837" s="203"/>
      <c r="WNY837" s="203"/>
      <c r="WNZ837" s="203"/>
      <c r="WOA837" s="203"/>
      <c r="WOB837" s="203"/>
      <c r="WOC837" s="203"/>
      <c r="WOD837" s="203"/>
      <c r="WOE837" s="203"/>
      <c r="WOF837" s="203"/>
      <c r="WOG837" s="203"/>
      <c r="WOH837" s="203"/>
      <c r="WOI837" s="203"/>
      <c r="WOJ837" s="203"/>
      <c r="WOK837" s="203"/>
      <c r="WOL837" s="203"/>
      <c r="WOM837" s="203"/>
      <c r="WON837" s="203"/>
      <c r="WOO837" s="203"/>
      <c r="WOP837" s="203"/>
      <c r="WOQ837" s="203"/>
      <c r="WOR837" s="203"/>
      <c r="WOS837" s="203"/>
      <c r="WOT837" s="203"/>
      <c r="WOU837" s="203"/>
      <c r="WOV837" s="203"/>
      <c r="WOW837" s="203"/>
      <c r="WOX837" s="203"/>
      <c r="WOY837" s="203"/>
      <c r="WOZ837" s="203"/>
      <c r="WPA837" s="203"/>
      <c r="WPB837" s="203"/>
      <c r="WPC837" s="203"/>
      <c r="WPD837" s="203"/>
      <c r="WPE837" s="203"/>
      <c r="WPF837" s="203"/>
      <c r="WPG837" s="203"/>
      <c r="WPH837" s="203"/>
      <c r="WPI837" s="203"/>
      <c r="WPJ837" s="203"/>
      <c r="WPK837" s="203"/>
      <c r="WPL837" s="203"/>
      <c r="WPM837" s="203"/>
      <c r="WPN837" s="203"/>
      <c r="WPO837" s="203"/>
      <c r="WPP837" s="203"/>
      <c r="WPQ837" s="203"/>
      <c r="WPR837" s="203"/>
      <c r="WPS837" s="203"/>
      <c r="WPT837" s="203"/>
      <c r="WPU837" s="203"/>
      <c r="WPV837" s="203"/>
      <c r="WPW837" s="203"/>
      <c r="WPX837" s="203"/>
      <c r="WPY837" s="203"/>
      <c r="WPZ837" s="203"/>
      <c r="WQA837" s="203"/>
      <c r="WQB837" s="203"/>
      <c r="WQC837" s="203"/>
      <c r="WQD837" s="203"/>
      <c r="WQE837" s="203"/>
      <c r="WQF837" s="203"/>
      <c r="WQG837" s="203"/>
      <c r="WQH837" s="203"/>
      <c r="WQI837" s="203"/>
      <c r="WQJ837" s="203"/>
      <c r="WQK837" s="203"/>
      <c r="WQL837" s="203"/>
      <c r="WQM837" s="203"/>
      <c r="WQN837" s="203"/>
      <c r="WQO837" s="203"/>
      <c r="WQP837" s="203"/>
      <c r="WQQ837" s="203"/>
      <c r="WQR837" s="203"/>
      <c r="WQS837" s="203"/>
      <c r="WQT837" s="203"/>
      <c r="WQU837" s="203"/>
      <c r="WQV837" s="203"/>
      <c r="WQW837" s="203"/>
      <c r="WQX837" s="203"/>
      <c r="WQY837" s="203"/>
      <c r="WQZ837" s="203"/>
      <c r="WRA837" s="203"/>
      <c r="WRB837" s="203"/>
      <c r="WRC837" s="203"/>
      <c r="WRD837" s="203"/>
      <c r="WRE837" s="203"/>
      <c r="WRF837" s="203"/>
      <c r="WRG837" s="203"/>
      <c r="WRH837" s="203"/>
      <c r="WRI837" s="203"/>
      <c r="WRJ837" s="203"/>
      <c r="WRK837" s="203"/>
      <c r="WRL837" s="203"/>
      <c r="WRM837" s="203"/>
      <c r="WRN837" s="203"/>
      <c r="WRO837" s="203"/>
      <c r="WRP837" s="203"/>
      <c r="WRQ837" s="203"/>
      <c r="WRR837" s="203"/>
      <c r="WRS837" s="203"/>
      <c r="WRT837" s="203"/>
      <c r="WRU837" s="203"/>
      <c r="WRV837" s="203"/>
      <c r="WRW837" s="203"/>
      <c r="WRX837" s="203"/>
      <c r="WRY837" s="203"/>
      <c r="WRZ837" s="203"/>
      <c r="WSA837" s="203"/>
      <c r="WSB837" s="203"/>
      <c r="WSC837" s="203"/>
      <c r="WSD837" s="203"/>
      <c r="WSE837" s="203"/>
      <c r="WSF837" s="203"/>
      <c r="WSG837" s="203"/>
      <c r="WSH837" s="203"/>
      <c r="WSI837" s="203"/>
      <c r="WSJ837" s="203"/>
      <c r="WSK837" s="203"/>
      <c r="WSL837" s="203"/>
      <c r="WSM837" s="203"/>
      <c r="WSN837" s="203"/>
      <c r="WSO837" s="203"/>
      <c r="WSP837" s="203"/>
      <c r="WSQ837" s="203"/>
      <c r="WSR837" s="203"/>
      <c r="WSS837" s="203"/>
      <c r="WST837" s="203"/>
      <c r="WSU837" s="203"/>
      <c r="WSV837" s="203"/>
      <c r="WSW837" s="203"/>
      <c r="WSX837" s="203"/>
      <c r="WSY837" s="203"/>
      <c r="WSZ837" s="203"/>
      <c r="WTA837" s="203"/>
      <c r="WTB837" s="203"/>
      <c r="WTC837" s="203"/>
      <c r="WTD837" s="203"/>
      <c r="WTE837" s="203"/>
      <c r="WTF837" s="203"/>
      <c r="WTG837" s="203"/>
      <c r="WTH837" s="203"/>
      <c r="WTI837" s="203"/>
      <c r="WTJ837" s="203"/>
      <c r="WTK837" s="203"/>
      <c r="WTL837" s="203"/>
      <c r="WTM837" s="203"/>
      <c r="WTN837" s="203"/>
      <c r="WTO837" s="203"/>
      <c r="WTP837" s="203"/>
      <c r="WTQ837" s="203"/>
      <c r="WTR837" s="203"/>
      <c r="WTS837" s="203"/>
      <c r="WTT837" s="203"/>
      <c r="WTU837" s="203"/>
      <c r="WTV837" s="203"/>
      <c r="WTW837" s="203"/>
      <c r="WTX837" s="203"/>
      <c r="WTY837" s="203"/>
      <c r="WTZ837" s="203"/>
      <c r="WUA837" s="203"/>
      <c r="WUB837" s="203"/>
      <c r="WUC837" s="203"/>
      <c r="WUD837" s="203"/>
      <c r="WUE837" s="203"/>
      <c r="WUF837" s="203"/>
      <c r="WUG837" s="203"/>
      <c r="WUH837" s="203"/>
      <c r="WUI837" s="203"/>
      <c r="WUJ837" s="203"/>
      <c r="WUK837" s="203"/>
      <c r="WUL837" s="203"/>
      <c r="WUM837" s="203"/>
      <c r="WUN837" s="203"/>
      <c r="WUO837" s="203"/>
      <c r="WUP837" s="203"/>
      <c r="WUQ837" s="203"/>
      <c r="WUR837" s="203"/>
      <c r="WUS837" s="203"/>
      <c r="WUT837" s="203"/>
      <c r="WUU837" s="203"/>
      <c r="WUV837" s="203"/>
      <c r="WUW837" s="203"/>
      <c r="WUX837" s="203"/>
      <c r="WUY837" s="203"/>
      <c r="WUZ837" s="203"/>
      <c r="WVA837" s="203"/>
      <c r="WVB837" s="203"/>
      <c r="WVC837" s="203"/>
      <c r="WVD837" s="203"/>
      <c r="WVE837" s="203"/>
      <c r="WVF837" s="203"/>
      <c r="WVG837" s="203"/>
      <c r="WVH837" s="203"/>
      <c r="WVI837" s="203"/>
      <c r="WVJ837" s="203"/>
      <c r="WVK837" s="203"/>
      <c r="WVL837" s="203"/>
      <c r="WVM837" s="203"/>
      <c r="WVN837" s="203"/>
      <c r="WVO837" s="203"/>
      <c r="WVP837" s="203"/>
      <c r="WVQ837" s="203"/>
      <c r="WVR837" s="203"/>
      <c r="WVS837" s="203"/>
      <c r="WVT837" s="203"/>
      <c r="WVU837" s="203"/>
      <c r="WVV837" s="203"/>
      <c r="WVW837" s="203"/>
      <c r="WVX837" s="203"/>
      <c r="WVY837" s="203"/>
      <c r="WVZ837" s="203"/>
      <c r="WWA837" s="203"/>
      <c r="WWB837" s="203"/>
      <c r="WWC837" s="203"/>
      <c r="WWD837" s="203"/>
      <c r="WWE837" s="203"/>
      <c r="WWF837" s="203"/>
      <c r="WWG837" s="203"/>
      <c r="WWH837" s="203"/>
      <c r="WWI837" s="203"/>
      <c r="WWJ837" s="203"/>
      <c r="WWK837" s="203"/>
      <c r="WWL837" s="203"/>
      <c r="WWM837" s="203"/>
      <c r="WWN837" s="203"/>
      <c r="WWO837" s="203"/>
      <c r="WWP837" s="203"/>
      <c r="WWQ837" s="203"/>
      <c r="WWR837" s="203"/>
      <c r="WWS837" s="203"/>
      <c r="WWT837" s="203"/>
      <c r="WWU837" s="203"/>
      <c r="WWV837" s="203"/>
      <c r="WWW837" s="203"/>
      <c r="WWX837" s="203"/>
      <c r="WWY837" s="203"/>
      <c r="WWZ837" s="203"/>
      <c r="WXA837" s="203"/>
      <c r="WXB837" s="203"/>
      <c r="WXC837" s="203"/>
      <c r="WXD837" s="203"/>
      <c r="WXE837" s="203"/>
      <c r="WXF837" s="203"/>
      <c r="WXG837" s="203"/>
      <c r="WXH837" s="203"/>
      <c r="WXI837" s="203"/>
      <c r="WXJ837" s="203"/>
      <c r="WXK837" s="203"/>
      <c r="WXL837" s="203"/>
      <c r="WXM837" s="203"/>
      <c r="WXN837" s="203"/>
      <c r="WXO837" s="203"/>
      <c r="WXP837" s="203"/>
      <c r="WXQ837" s="203"/>
      <c r="WXR837" s="203"/>
      <c r="WXS837" s="203"/>
      <c r="WXT837" s="203"/>
      <c r="WXU837" s="203"/>
      <c r="WXV837" s="203"/>
      <c r="WXW837" s="203"/>
      <c r="WXX837" s="203"/>
      <c r="WXY837" s="203"/>
      <c r="WXZ837" s="203"/>
      <c r="WYA837" s="203"/>
      <c r="WYB837" s="203"/>
      <c r="WYC837" s="203"/>
      <c r="WYD837" s="203"/>
      <c r="WYE837" s="203"/>
      <c r="WYF837" s="203"/>
      <c r="WYG837" s="203"/>
      <c r="WYH837" s="203"/>
      <c r="WYI837" s="203"/>
      <c r="WYJ837" s="203"/>
      <c r="WYK837" s="203"/>
      <c r="WYL837" s="203"/>
      <c r="WYM837" s="203"/>
      <c r="WYN837" s="203"/>
      <c r="WYO837" s="203"/>
      <c r="WYP837" s="203"/>
      <c r="WYQ837" s="203"/>
      <c r="WYR837" s="203"/>
      <c r="WYS837" s="203"/>
      <c r="WYT837" s="203"/>
      <c r="WYU837" s="203"/>
      <c r="WYV837" s="203"/>
      <c r="WYW837" s="203"/>
      <c r="WYX837" s="203"/>
      <c r="WYY837" s="203"/>
      <c r="WYZ837" s="203"/>
      <c r="WZA837" s="203"/>
      <c r="WZB837" s="203"/>
      <c r="WZC837" s="203"/>
      <c r="WZD837" s="203"/>
      <c r="WZE837" s="203"/>
      <c r="WZF837" s="203"/>
      <c r="WZG837" s="203"/>
      <c r="WZH837" s="203"/>
      <c r="WZI837" s="203"/>
      <c r="WZJ837" s="203"/>
      <c r="WZK837" s="203"/>
      <c r="WZL837" s="203"/>
      <c r="WZM837" s="203"/>
      <c r="WZN837" s="203"/>
      <c r="WZO837" s="203"/>
      <c r="WZP837" s="203"/>
      <c r="WZQ837" s="203"/>
      <c r="WZR837" s="203"/>
      <c r="WZS837" s="203"/>
      <c r="WZT837" s="203"/>
      <c r="WZU837" s="203"/>
      <c r="WZV837" s="203"/>
      <c r="WZW837" s="203"/>
      <c r="WZX837" s="203"/>
      <c r="WZY837" s="203"/>
      <c r="WZZ837" s="203"/>
      <c r="XAA837" s="203"/>
      <c r="XAB837" s="203"/>
      <c r="XAC837" s="203"/>
      <c r="XAD837" s="203"/>
      <c r="XAE837" s="203"/>
      <c r="XAF837" s="203"/>
      <c r="XAG837" s="203"/>
      <c r="XAH837" s="203"/>
      <c r="XAI837" s="203"/>
      <c r="XAJ837" s="203"/>
      <c r="XAK837" s="203"/>
      <c r="XAL837" s="203"/>
      <c r="XAM837" s="203"/>
      <c r="XAN837" s="203"/>
      <c r="XAO837" s="203"/>
      <c r="XAP837" s="203"/>
      <c r="XAQ837" s="203"/>
      <c r="XAR837" s="203"/>
      <c r="XAS837" s="203"/>
      <c r="XAT837" s="203"/>
      <c r="XAU837" s="203"/>
      <c r="XAV837" s="203"/>
      <c r="XAW837" s="203"/>
      <c r="XAX837" s="203"/>
      <c r="XAY837" s="203"/>
      <c r="XAZ837" s="203"/>
      <c r="XBA837" s="203"/>
      <c r="XBB837" s="203"/>
      <c r="XBC837" s="203"/>
      <c r="XBD837" s="203"/>
      <c r="XBE837" s="203"/>
      <c r="XBF837" s="203"/>
      <c r="XBG837" s="203"/>
      <c r="XBH837" s="203"/>
      <c r="XBI837" s="203"/>
      <c r="XBJ837" s="203"/>
      <c r="XBK837" s="203"/>
      <c r="XBL837" s="203"/>
      <c r="XBM837" s="203"/>
      <c r="XBN837" s="203"/>
      <c r="XBO837" s="203"/>
      <c r="XBP837" s="203"/>
      <c r="XBQ837" s="203"/>
      <c r="XBR837" s="203"/>
      <c r="XBS837" s="203"/>
      <c r="XBT837" s="203"/>
      <c r="XBU837" s="203"/>
      <c r="XBV837" s="203"/>
      <c r="XBW837" s="203"/>
      <c r="XBX837" s="203"/>
      <c r="XBY837" s="203"/>
      <c r="XBZ837" s="203"/>
      <c r="XCA837" s="203"/>
      <c r="XCB837" s="203"/>
      <c r="XCC837" s="203"/>
      <c r="XCD837" s="203"/>
      <c r="XCE837" s="203"/>
      <c r="XCF837" s="203"/>
      <c r="XCG837" s="203"/>
      <c r="XCH837" s="203"/>
      <c r="XCI837" s="203"/>
      <c r="XCJ837" s="203"/>
      <c r="XCK837" s="203"/>
      <c r="XCL837" s="203"/>
      <c r="XCM837" s="203"/>
      <c r="XCN837" s="203"/>
      <c r="XCO837" s="203"/>
      <c r="XCP837" s="203"/>
      <c r="XCQ837" s="203"/>
      <c r="XCR837" s="203"/>
      <c r="XCS837" s="203"/>
      <c r="XCT837" s="203"/>
      <c r="XCU837" s="203"/>
      <c r="XCV837" s="203"/>
      <c r="XCW837" s="203"/>
      <c r="XCX837" s="203"/>
      <c r="XCY837" s="203"/>
      <c r="XCZ837" s="203"/>
      <c r="XDA837" s="203"/>
      <c r="XDB837" s="203"/>
      <c r="XDC837" s="203"/>
      <c r="XDD837" s="203"/>
      <c r="XDE837" s="203"/>
      <c r="XDF837" s="203"/>
      <c r="XDG837" s="203"/>
      <c r="XDH837" s="203"/>
      <c r="XDI837" s="203"/>
      <c r="XDJ837" s="203"/>
      <c r="XDK837" s="203"/>
      <c r="XDL837" s="203"/>
      <c r="XDM837" s="203"/>
      <c r="XDN837" s="203"/>
      <c r="XDO837" s="203"/>
      <c r="XDP837" s="203"/>
      <c r="XDQ837" s="203"/>
      <c r="XDR837" s="203"/>
      <c r="XDS837" s="203"/>
      <c r="XDT837" s="203"/>
      <c r="XDU837" s="203"/>
      <c r="XDV837" s="203"/>
      <c r="XDW837" s="203"/>
      <c r="XDX837" s="203"/>
      <c r="XDY837" s="203"/>
      <c r="XDZ837" s="203"/>
      <c r="XEA837" s="203"/>
      <c r="XEB837" s="203"/>
      <c r="XEC837" s="203"/>
      <c r="XED837" s="203"/>
      <c r="XEE837" s="203"/>
    </row>
    <row r="838" s="14" customFormat="1" ht="36" spans="1:16359">
      <c r="A838" s="35">
        <v>829</v>
      </c>
      <c r="B838" s="36" t="s">
        <v>2510</v>
      </c>
      <c r="C838" s="36" t="s">
        <v>31</v>
      </c>
      <c r="D838" s="36" t="s">
        <v>34</v>
      </c>
      <c r="E838" s="36" t="s">
        <v>360</v>
      </c>
      <c r="F838" s="37">
        <v>44348</v>
      </c>
      <c r="G838" s="37">
        <v>44440</v>
      </c>
      <c r="H838" s="36" t="s">
        <v>2414</v>
      </c>
      <c r="I838" s="36" t="s">
        <v>2517</v>
      </c>
      <c r="J838" s="53">
        <v>25</v>
      </c>
      <c r="K838" s="53"/>
      <c r="L838" s="53">
        <v>25</v>
      </c>
      <c r="M838" s="53"/>
      <c r="N838" s="53"/>
      <c r="O838" s="53">
        <v>1</v>
      </c>
      <c r="P838" s="36">
        <v>134</v>
      </c>
      <c r="Q838" s="36">
        <v>567</v>
      </c>
      <c r="R838" s="53"/>
      <c r="S838" s="36">
        <v>134</v>
      </c>
      <c r="T838" s="36">
        <v>567</v>
      </c>
      <c r="U838" s="36" t="s">
        <v>2518</v>
      </c>
      <c r="V838" s="42" t="s">
        <v>39</v>
      </c>
      <c r="W838" s="36" t="s">
        <v>54</v>
      </c>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c r="AT838" s="203"/>
      <c r="AU838" s="203"/>
      <c r="AV838" s="203"/>
      <c r="AW838" s="203"/>
      <c r="AX838" s="203"/>
      <c r="AY838" s="203"/>
      <c r="AZ838" s="203"/>
      <c r="BA838" s="203"/>
      <c r="BB838" s="203"/>
      <c r="BC838" s="203"/>
      <c r="BD838" s="203"/>
      <c r="BE838" s="203"/>
      <c r="BF838" s="203"/>
      <c r="BG838" s="203"/>
      <c r="BH838" s="203"/>
      <c r="BI838" s="203"/>
      <c r="BJ838" s="203"/>
      <c r="BK838" s="203"/>
      <c r="BL838" s="203"/>
      <c r="BM838" s="203"/>
      <c r="BN838" s="203"/>
      <c r="BO838" s="203"/>
      <c r="BP838" s="203"/>
      <c r="BQ838" s="203"/>
      <c r="BR838" s="203"/>
      <c r="BS838" s="203"/>
      <c r="BT838" s="203"/>
      <c r="BU838" s="203"/>
      <c r="BV838" s="203"/>
      <c r="BW838" s="203"/>
      <c r="BX838" s="203"/>
      <c r="BY838" s="203"/>
      <c r="BZ838" s="203"/>
      <c r="CA838" s="203"/>
      <c r="CB838" s="203"/>
      <c r="CC838" s="203"/>
      <c r="CD838" s="203"/>
      <c r="CE838" s="203"/>
      <c r="CF838" s="203"/>
      <c r="CG838" s="203"/>
      <c r="CH838" s="203"/>
      <c r="CI838" s="203"/>
      <c r="CJ838" s="203"/>
      <c r="CK838" s="203"/>
      <c r="CL838" s="203"/>
      <c r="CM838" s="203"/>
      <c r="CN838" s="203"/>
      <c r="CO838" s="203"/>
      <c r="CP838" s="203"/>
      <c r="CQ838" s="203"/>
      <c r="CR838" s="203"/>
      <c r="CS838" s="203"/>
      <c r="CT838" s="203"/>
      <c r="CU838" s="203"/>
      <c r="CV838" s="203"/>
      <c r="CW838" s="203"/>
      <c r="CX838" s="203"/>
      <c r="CY838" s="203"/>
      <c r="CZ838" s="203"/>
      <c r="DA838" s="203"/>
      <c r="DB838" s="203"/>
      <c r="DC838" s="203"/>
      <c r="DD838" s="203"/>
      <c r="DE838" s="203"/>
      <c r="DF838" s="203"/>
      <c r="DG838" s="203"/>
      <c r="DH838" s="203"/>
      <c r="DI838" s="203"/>
      <c r="DJ838" s="203"/>
      <c r="DK838" s="203"/>
      <c r="DL838" s="203"/>
      <c r="DM838" s="203"/>
      <c r="DN838" s="203"/>
      <c r="DO838" s="203"/>
      <c r="DP838" s="203"/>
      <c r="DQ838" s="203"/>
      <c r="DR838" s="203"/>
      <c r="DS838" s="203"/>
      <c r="DT838" s="203"/>
      <c r="DU838" s="203"/>
      <c r="DV838" s="203"/>
      <c r="DW838" s="203"/>
      <c r="DX838" s="203"/>
      <c r="DY838" s="203"/>
      <c r="DZ838" s="203"/>
      <c r="EA838" s="203"/>
      <c r="EB838" s="203"/>
      <c r="EC838" s="203"/>
      <c r="ED838" s="203"/>
      <c r="EE838" s="203"/>
      <c r="EF838" s="203"/>
      <c r="EG838" s="203"/>
      <c r="EH838" s="203"/>
      <c r="EI838" s="203"/>
      <c r="EJ838" s="203"/>
      <c r="EK838" s="203"/>
      <c r="EL838" s="203"/>
      <c r="EM838" s="203"/>
      <c r="EN838" s="203"/>
      <c r="EO838" s="203"/>
      <c r="EP838" s="203"/>
      <c r="EQ838" s="203"/>
      <c r="ER838" s="203"/>
      <c r="ES838" s="203"/>
      <c r="ET838" s="203"/>
      <c r="EU838" s="203"/>
      <c r="EV838" s="203"/>
      <c r="EW838" s="203"/>
      <c r="EX838" s="203"/>
      <c r="EY838" s="203"/>
      <c r="EZ838" s="203"/>
      <c r="FA838" s="203"/>
      <c r="FB838" s="203"/>
      <c r="FC838" s="203"/>
      <c r="FD838" s="203"/>
      <c r="FE838" s="203"/>
      <c r="FF838" s="203"/>
      <c r="FG838" s="203"/>
      <c r="FH838" s="203"/>
      <c r="FI838" s="203"/>
      <c r="FJ838" s="203"/>
      <c r="FK838" s="203"/>
      <c r="FL838" s="203"/>
      <c r="FM838" s="203"/>
      <c r="FN838" s="203"/>
      <c r="FO838" s="203"/>
      <c r="FP838" s="203"/>
      <c r="FQ838" s="203"/>
      <c r="FR838" s="203"/>
      <c r="FS838" s="203"/>
      <c r="FT838" s="203"/>
      <c r="FU838" s="203"/>
      <c r="FV838" s="203"/>
      <c r="FW838" s="203"/>
      <c r="FX838" s="203"/>
      <c r="FY838" s="203"/>
      <c r="FZ838" s="203"/>
      <c r="GA838" s="203"/>
      <c r="GB838" s="203"/>
      <c r="GC838" s="203"/>
      <c r="GD838" s="203"/>
      <c r="GE838" s="203"/>
      <c r="GF838" s="203"/>
      <c r="GG838" s="203"/>
      <c r="GH838" s="203"/>
      <c r="GI838" s="203"/>
      <c r="GJ838" s="203"/>
      <c r="GK838" s="203"/>
      <c r="GL838" s="203"/>
      <c r="GM838" s="203"/>
      <c r="GN838" s="203"/>
      <c r="GO838" s="203"/>
      <c r="GP838" s="203"/>
      <c r="GQ838" s="203"/>
      <c r="GR838" s="203"/>
      <c r="GS838" s="203"/>
      <c r="GT838" s="203"/>
      <c r="GU838" s="203"/>
      <c r="GV838" s="203"/>
      <c r="GW838" s="203"/>
      <c r="GX838" s="203"/>
      <c r="GY838" s="203"/>
      <c r="GZ838" s="203"/>
      <c r="HA838" s="203"/>
      <c r="HB838" s="203"/>
      <c r="HC838" s="203"/>
      <c r="HD838" s="203"/>
      <c r="HE838" s="203"/>
      <c r="HF838" s="203"/>
      <c r="HG838" s="203"/>
      <c r="HH838" s="203"/>
      <c r="HI838" s="203"/>
      <c r="HJ838" s="203"/>
      <c r="HK838" s="203"/>
      <c r="HL838" s="203"/>
      <c r="HM838" s="203"/>
      <c r="HN838" s="203"/>
      <c r="HO838" s="203"/>
      <c r="HP838" s="203"/>
      <c r="HQ838" s="203"/>
      <c r="HR838" s="203"/>
      <c r="HS838" s="203"/>
      <c r="HT838" s="203"/>
      <c r="HU838" s="203"/>
      <c r="HV838" s="203"/>
      <c r="HW838" s="203"/>
      <c r="HX838" s="203"/>
      <c r="HY838" s="203"/>
      <c r="HZ838" s="203"/>
      <c r="IA838" s="203"/>
      <c r="IB838" s="203"/>
      <c r="IC838" s="203"/>
      <c r="ID838" s="203"/>
      <c r="IE838" s="203"/>
      <c r="IF838" s="203"/>
      <c r="IG838" s="203"/>
      <c r="IH838" s="203"/>
      <c r="II838" s="203"/>
      <c r="IJ838" s="203"/>
      <c r="IK838" s="203"/>
      <c r="IL838" s="203"/>
      <c r="IM838" s="203"/>
      <c r="IN838" s="203"/>
      <c r="IO838" s="203"/>
      <c r="IP838" s="203"/>
      <c r="IQ838" s="203"/>
      <c r="IR838" s="203"/>
      <c r="IS838" s="203"/>
      <c r="IT838" s="203"/>
      <c r="IU838" s="203"/>
      <c r="IV838" s="203"/>
      <c r="IW838" s="203"/>
      <c r="IX838" s="203"/>
      <c r="IY838" s="203"/>
      <c r="IZ838" s="203"/>
      <c r="JA838" s="203"/>
      <c r="JB838" s="203"/>
      <c r="JC838" s="203"/>
      <c r="JD838" s="203"/>
      <c r="JE838" s="203"/>
      <c r="JF838" s="203"/>
      <c r="JG838" s="203"/>
      <c r="JH838" s="203"/>
      <c r="JI838" s="203"/>
      <c r="JJ838" s="203"/>
      <c r="JK838" s="203"/>
      <c r="JL838" s="203"/>
      <c r="JM838" s="203"/>
      <c r="JN838" s="203"/>
      <c r="JO838" s="203"/>
      <c r="JP838" s="203"/>
      <c r="JQ838" s="203"/>
      <c r="JR838" s="203"/>
      <c r="JS838" s="203"/>
      <c r="JT838" s="203"/>
      <c r="JU838" s="203"/>
      <c r="JV838" s="203"/>
      <c r="JW838" s="203"/>
      <c r="JX838" s="203"/>
      <c r="JY838" s="203"/>
      <c r="JZ838" s="203"/>
      <c r="KA838" s="203"/>
      <c r="KB838" s="203"/>
      <c r="KC838" s="203"/>
      <c r="KD838" s="203"/>
      <c r="KE838" s="203"/>
      <c r="KF838" s="203"/>
      <c r="KG838" s="203"/>
      <c r="KH838" s="203"/>
      <c r="KI838" s="203"/>
      <c r="KJ838" s="203"/>
      <c r="KK838" s="203"/>
      <c r="KL838" s="203"/>
      <c r="KM838" s="203"/>
      <c r="KN838" s="203"/>
      <c r="KO838" s="203"/>
      <c r="KP838" s="203"/>
      <c r="KQ838" s="203"/>
      <c r="KR838" s="203"/>
      <c r="KS838" s="203"/>
      <c r="KT838" s="203"/>
      <c r="KU838" s="203"/>
      <c r="KV838" s="203"/>
      <c r="KW838" s="203"/>
      <c r="KX838" s="203"/>
      <c r="KY838" s="203"/>
      <c r="KZ838" s="203"/>
      <c r="LA838" s="203"/>
      <c r="LB838" s="203"/>
      <c r="LC838" s="203"/>
      <c r="LD838" s="203"/>
      <c r="LE838" s="203"/>
      <c r="LF838" s="203"/>
      <c r="LG838" s="203"/>
      <c r="LH838" s="203"/>
      <c r="LI838" s="203"/>
      <c r="LJ838" s="203"/>
      <c r="LK838" s="203"/>
      <c r="LL838" s="203"/>
      <c r="LM838" s="203"/>
      <c r="LN838" s="203"/>
      <c r="LO838" s="203"/>
      <c r="LP838" s="203"/>
      <c r="LQ838" s="203"/>
      <c r="LR838" s="203"/>
      <c r="LS838" s="203"/>
      <c r="LT838" s="203"/>
      <c r="LU838" s="203"/>
      <c r="LV838" s="203"/>
      <c r="LW838" s="203"/>
      <c r="LX838" s="203"/>
      <c r="LY838" s="203"/>
      <c r="LZ838" s="203"/>
      <c r="MA838" s="203"/>
      <c r="MB838" s="203"/>
      <c r="MC838" s="203"/>
      <c r="MD838" s="203"/>
      <c r="ME838" s="203"/>
      <c r="MF838" s="203"/>
      <c r="MG838" s="203"/>
      <c r="MH838" s="203"/>
      <c r="MI838" s="203"/>
      <c r="MJ838" s="203"/>
      <c r="MK838" s="203"/>
      <c r="ML838" s="203"/>
      <c r="MM838" s="203"/>
      <c r="MN838" s="203"/>
      <c r="MO838" s="203"/>
      <c r="MP838" s="203"/>
      <c r="MQ838" s="203"/>
      <c r="MR838" s="203"/>
      <c r="MS838" s="203"/>
      <c r="MT838" s="203"/>
      <c r="MU838" s="203"/>
      <c r="MV838" s="203"/>
      <c r="MW838" s="203"/>
      <c r="MX838" s="203"/>
      <c r="MY838" s="203"/>
      <c r="MZ838" s="203"/>
      <c r="NA838" s="203"/>
      <c r="NB838" s="203"/>
      <c r="NC838" s="203"/>
      <c r="ND838" s="203"/>
      <c r="NE838" s="203"/>
      <c r="NF838" s="203"/>
      <c r="NG838" s="203"/>
      <c r="NH838" s="203"/>
      <c r="NI838" s="203"/>
      <c r="NJ838" s="203"/>
      <c r="NK838" s="203"/>
      <c r="NL838" s="203"/>
      <c r="NM838" s="203"/>
      <c r="NN838" s="203"/>
      <c r="NO838" s="203"/>
      <c r="NP838" s="203"/>
      <c r="NQ838" s="203"/>
      <c r="NR838" s="203"/>
      <c r="NS838" s="203"/>
      <c r="NT838" s="203"/>
      <c r="NU838" s="203"/>
      <c r="NV838" s="203"/>
      <c r="NW838" s="203"/>
      <c r="NX838" s="203"/>
      <c r="NY838" s="203"/>
      <c r="NZ838" s="203"/>
      <c r="OA838" s="203"/>
      <c r="OB838" s="203"/>
      <c r="OC838" s="203"/>
      <c r="OD838" s="203"/>
      <c r="OE838" s="203"/>
      <c r="OF838" s="203"/>
      <c r="OG838" s="203"/>
      <c r="OH838" s="203"/>
      <c r="OI838" s="203"/>
      <c r="OJ838" s="203"/>
      <c r="OK838" s="203"/>
      <c r="OL838" s="203"/>
      <c r="OM838" s="203"/>
      <c r="ON838" s="203"/>
      <c r="OO838" s="203"/>
      <c r="OP838" s="203"/>
      <c r="OQ838" s="203"/>
      <c r="OR838" s="203"/>
      <c r="OS838" s="203"/>
      <c r="OT838" s="203"/>
      <c r="OU838" s="203"/>
      <c r="OV838" s="203"/>
      <c r="OW838" s="203"/>
      <c r="OX838" s="203"/>
      <c r="OY838" s="203"/>
      <c r="OZ838" s="203"/>
      <c r="PA838" s="203"/>
      <c r="PB838" s="203"/>
      <c r="PC838" s="203"/>
      <c r="PD838" s="203"/>
      <c r="PE838" s="203"/>
      <c r="PF838" s="203"/>
      <c r="PG838" s="203"/>
      <c r="PH838" s="203"/>
      <c r="PI838" s="203"/>
      <c r="PJ838" s="203"/>
      <c r="PK838" s="203"/>
      <c r="PL838" s="203"/>
      <c r="PM838" s="203"/>
      <c r="PN838" s="203"/>
      <c r="PO838" s="203"/>
      <c r="PP838" s="203"/>
      <c r="PQ838" s="203"/>
      <c r="PR838" s="203"/>
      <c r="PS838" s="203"/>
      <c r="PT838" s="203"/>
      <c r="PU838" s="203"/>
      <c r="PV838" s="203"/>
      <c r="PW838" s="203"/>
      <c r="PX838" s="203"/>
      <c r="PY838" s="203"/>
      <c r="PZ838" s="203"/>
      <c r="QA838" s="203"/>
      <c r="QB838" s="203"/>
      <c r="QC838" s="203"/>
      <c r="QD838" s="203"/>
      <c r="QE838" s="203"/>
      <c r="QF838" s="203"/>
      <c r="QG838" s="203"/>
      <c r="QH838" s="203"/>
      <c r="QI838" s="203"/>
      <c r="QJ838" s="203"/>
      <c r="QK838" s="203"/>
      <c r="QL838" s="203"/>
      <c r="QM838" s="203"/>
      <c r="QN838" s="203"/>
      <c r="QO838" s="203"/>
      <c r="QP838" s="203"/>
      <c r="QQ838" s="203"/>
      <c r="QR838" s="203"/>
      <c r="QS838" s="203"/>
      <c r="QT838" s="203"/>
      <c r="QU838" s="203"/>
      <c r="QV838" s="203"/>
      <c r="QW838" s="203"/>
      <c r="QX838" s="203"/>
      <c r="QY838" s="203"/>
      <c r="QZ838" s="203"/>
      <c r="RA838" s="203"/>
      <c r="RB838" s="203"/>
      <c r="RC838" s="203"/>
      <c r="RD838" s="203"/>
      <c r="RE838" s="203"/>
      <c r="RF838" s="203"/>
      <c r="RG838" s="203"/>
      <c r="RH838" s="203"/>
      <c r="RI838" s="203"/>
      <c r="RJ838" s="203"/>
      <c r="RK838" s="203"/>
      <c r="RL838" s="203"/>
      <c r="RM838" s="203"/>
      <c r="RN838" s="203"/>
      <c r="RO838" s="203"/>
      <c r="RP838" s="203"/>
      <c r="RQ838" s="203"/>
      <c r="RR838" s="203"/>
      <c r="RS838" s="203"/>
      <c r="RT838" s="203"/>
      <c r="RU838" s="203"/>
      <c r="RV838" s="203"/>
      <c r="RW838" s="203"/>
      <c r="RX838" s="203"/>
      <c r="RY838" s="203"/>
      <c r="RZ838" s="203"/>
      <c r="SA838" s="203"/>
      <c r="SB838" s="203"/>
      <c r="SC838" s="203"/>
      <c r="SD838" s="203"/>
      <c r="SE838" s="203"/>
      <c r="SF838" s="203"/>
      <c r="SG838" s="203"/>
      <c r="SH838" s="203"/>
      <c r="SI838" s="203"/>
      <c r="SJ838" s="203"/>
      <c r="SK838" s="203"/>
      <c r="SL838" s="203"/>
      <c r="SM838" s="203"/>
      <c r="SN838" s="203"/>
      <c r="SO838" s="203"/>
      <c r="SP838" s="203"/>
      <c r="SQ838" s="203"/>
      <c r="SR838" s="203"/>
      <c r="SS838" s="203"/>
      <c r="ST838" s="203"/>
      <c r="SU838" s="203"/>
      <c r="SV838" s="203"/>
      <c r="SW838" s="203"/>
      <c r="SX838" s="203"/>
      <c r="SY838" s="203"/>
      <c r="SZ838" s="203"/>
      <c r="TA838" s="203"/>
      <c r="TB838" s="203"/>
      <c r="TC838" s="203"/>
      <c r="TD838" s="203"/>
      <c r="TE838" s="203"/>
      <c r="TF838" s="203"/>
      <c r="TG838" s="203"/>
      <c r="TH838" s="203"/>
      <c r="TI838" s="203"/>
      <c r="TJ838" s="203"/>
      <c r="TK838" s="203"/>
      <c r="TL838" s="203"/>
      <c r="TM838" s="203"/>
      <c r="TN838" s="203"/>
      <c r="TO838" s="203"/>
      <c r="TP838" s="203"/>
      <c r="TQ838" s="203"/>
      <c r="TR838" s="203"/>
      <c r="TS838" s="203"/>
      <c r="TT838" s="203"/>
      <c r="TU838" s="203"/>
      <c r="TV838" s="203"/>
      <c r="TW838" s="203"/>
      <c r="TX838" s="203"/>
      <c r="TY838" s="203"/>
      <c r="TZ838" s="203"/>
      <c r="UA838" s="203"/>
      <c r="UB838" s="203"/>
      <c r="UC838" s="203"/>
      <c r="UD838" s="203"/>
      <c r="UE838" s="203"/>
      <c r="UF838" s="203"/>
      <c r="UG838" s="203"/>
      <c r="UH838" s="203"/>
      <c r="UI838" s="203"/>
      <c r="UJ838" s="203"/>
      <c r="UK838" s="203"/>
      <c r="UL838" s="203"/>
      <c r="UM838" s="203"/>
      <c r="UN838" s="203"/>
      <c r="UO838" s="203"/>
      <c r="UP838" s="203"/>
      <c r="UQ838" s="203"/>
      <c r="UR838" s="203"/>
      <c r="US838" s="203"/>
      <c r="UT838" s="203"/>
      <c r="UU838" s="203"/>
      <c r="UV838" s="203"/>
      <c r="UW838" s="203"/>
      <c r="UX838" s="203"/>
      <c r="UY838" s="203"/>
      <c r="UZ838" s="203"/>
      <c r="VA838" s="203"/>
      <c r="VB838" s="203"/>
      <c r="VC838" s="203"/>
      <c r="VD838" s="203"/>
      <c r="VE838" s="203"/>
      <c r="VF838" s="203"/>
      <c r="VG838" s="203"/>
      <c r="VH838" s="203"/>
      <c r="VI838" s="203"/>
      <c r="VJ838" s="203"/>
      <c r="VK838" s="203"/>
      <c r="VL838" s="203"/>
      <c r="VM838" s="203"/>
      <c r="VN838" s="203"/>
      <c r="VO838" s="203"/>
      <c r="VP838" s="203"/>
      <c r="VQ838" s="203"/>
      <c r="VR838" s="203"/>
      <c r="VS838" s="203"/>
      <c r="VT838" s="203"/>
      <c r="VU838" s="203"/>
      <c r="VV838" s="203"/>
      <c r="VW838" s="203"/>
      <c r="VX838" s="203"/>
      <c r="VY838" s="203"/>
      <c r="VZ838" s="203"/>
      <c r="WA838" s="203"/>
      <c r="WB838" s="203"/>
      <c r="WC838" s="203"/>
      <c r="WD838" s="203"/>
      <c r="WE838" s="203"/>
      <c r="WF838" s="203"/>
      <c r="WG838" s="203"/>
      <c r="WH838" s="203"/>
      <c r="WI838" s="203"/>
      <c r="WJ838" s="203"/>
      <c r="WK838" s="203"/>
      <c r="WL838" s="203"/>
      <c r="WM838" s="203"/>
      <c r="WN838" s="203"/>
      <c r="WO838" s="203"/>
      <c r="WP838" s="203"/>
      <c r="WQ838" s="203"/>
      <c r="WR838" s="203"/>
      <c r="WS838" s="203"/>
      <c r="WT838" s="203"/>
      <c r="WU838" s="203"/>
      <c r="WV838" s="203"/>
      <c r="WW838" s="203"/>
      <c r="WX838" s="203"/>
      <c r="WY838" s="203"/>
      <c r="WZ838" s="203"/>
      <c r="XA838" s="203"/>
      <c r="XB838" s="203"/>
      <c r="XC838" s="203"/>
      <c r="XD838" s="203"/>
      <c r="XE838" s="203"/>
      <c r="XF838" s="203"/>
      <c r="XG838" s="203"/>
      <c r="XH838" s="203"/>
      <c r="XI838" s="203"/>
      <c r="XJ838" s="203"/>
      <c r="XK838" s="203"/>
      <c r="XL838" s="203"/>
      <c r="XM838" s="203"/>
      <c r="XN838" s="203"/>
      <c r="XO838" s="203"/>
      <c r="XP838" s="203"/>
      <c r="XQ838" s="203"/>
      <c r="XR838" s="203"/>
      <c r="XS838" s="203"/>
      <c r="XT838" s="203"/>
      <c r="XU838" s="203"/>
      <c r="XV838" s="203"/>
      <c r="XW838" s="203"/>
      <c r="XX838" s="203"/>
      <c r="XY838" s="203"/>
      <c r="XZ838" s="203"/>
      <c r="YA838" s="203"/>
      <c r="YB838" s="203"/>
      <c r="YC838" s="203"/>
      <c r="YD838" s="203"/>
      <c r="YE838" s="203"/>
      <c r="YF838" s="203"/>
      <c r="YG838" s="203"/>
      <c r="YH838" s="203"/>
      <c r="YI838" s="203"/>
      <c r="YJ838" s="203"/>
      <c r="YK838" s="203"/>
      <c r="YL838" s="203"/>
      <c r="YM838" s="203"/>
      <c r="YN838" s="203"/>
      <c r="YO838" s="203"/>
      <c r="YP838" s="203"/>
      <c r="YQ838" s="203"/>
      <c r="YR838" s="203"/>
      <c r="YS838" s="203"/>
      <c r="YT838" s="203"/>
      <c r="YU838" s="203"/>
      <c r="YV838" s="203"/>
      <c r="YW838" s="203"/>
      <c r="YX838" s="203"/>
      <c r="YY838" s="203"/>
      <c r="YZ838" s="203"/>
      <c r="ZA838" s="203"/>
      <c r="ZB838" s="203"/>
      <c r="ZC838" s="203"/>
      <c r="ZD838" s="203"/>
      <c r="ZE838" s="203"/>
      <c r="ZF838" s="203"/>
      <c r="ZG838" s="203"/>
      <c r="ZH838" s="203"/>
      <c r="ZI838" s="203"/>
      <c r="ZJ838" s="203"/>
      <c r="ZK838" s="203"/>
      <c r="ZL838" s="203"/>
      <c r="ZM838" s="203"/>
      <c r="ZN838" s="203"/>
      <c r="ZO838" s="203"/>
      <c r="ZP838" s="203"/>
      <c r="ZQ838" s="203"/>
      <c r="ZR838" s="203"/>
      <c r="ZS838" s="203"/>
      <c r="ZT838" s="203"/>
      <c r="ZU838" s="203"/>
      <c r="ZV838" s="203"/>
      <c r="ZW838" s="203"/>
      <c r="ZX838" s="203"/>
      <c r="ZY838" s="203"/>
      <c r="ZZ838" s="203"/>
      <c r="AAA838" s="203"/>
      <c r="AAB838" s="203"/>
      <c r="AAC838" s="203"/>
      <c r="AAD838" s="203"/>
      <c r="AAE838" s="203"/>
      <c r="AAF838" s="203"/>
      <c r="AAG838" s="203"/>
      <c r="AAH838" s="203"/>
      <c r="AAI838" s="203"/>
      <c r="AAJ838" s="203"/>
      <c r="AAK838" s="203"/>
      <c r="AAL838" s="203"/>
      <c r="AAM838" s="203"/>
      <c r="AAN838" s="203"/>
      <c r="AAO838" s="203"/>
      <c r="AAP838" s="203"/>
      <c r="AAQ838" s="203"/>
      <c r="AAR838" s="203"/>
      <c r="AAS838" s="203"/>
      <c r="AAT838" s="203"/>
      <c r="AAU838" s="203"/>
      <c r="AAV838" s="203"/>
      <c r="AAW838" s="203"/>
      <c r="AAX838" s="203"/>
      <c r="AAY838" s="203"/>
      <c r="AAZ838" s="203"/>
      <c r="ABA838" s="203"/>
      <c r="ABB838" s="203"/>
      <c r="ABC838" s="203"/>
      <c r="ABD838" s="203"/>
      <c r="ABE838" s="203"/>
      <c r="ABF838" s="203"/>
      <c r="ABG838" s="203"/>
      <c r="ABH838" s="203"/>
      <c r="ABI838" s="203"/>
      <c r="ABJ838" s="203"/>
      <c r="ABK838" s="203"/>
      <c r="ABL838" s="203"/>
      <c r="ABM838" s="203"/>
      <c r="ABN838" s="203"/>
      <c r="ABO838" s="203"/>
      <c r="ABP838" s="203"/>
      <c r="ABQ838" s="203"/>
      <c r="ABR838" s="203"/>
      <c r="ABS838" s="203"/>
      <c r="ABT838" s="203"/>
      <c r="ABU838" s="203"/>
      <c r="ABV838" s="203"/>
      <c r="ABW838" s="203"/>
      <c r="ABX838" s="203"/>
      <c r="ABY838" s="203"/>
      <c r="ABZ838" s="203"/>
      <c r="ACA838" s="203"/>
      <c r="ACB838" s="203"/>
      <c r="ACC838" s="203"/>
      <c r="ACD838" s="203"/>
      <c r="ACE838" s="203"/>
      <c r="ACF838" s="203"/>
      <c r="ACG838" s="203"/>
      <c r="ACH838" s="203"/>
      <c r="ACI838" s="203"/>
      <c r="ACJ838" s="203"/>
      <c r="ACK838" s="203"/>
      <c r="ACL838" s="203"/>
      <c r="ACM838" s="203"/>
      <c r="ACN838" s="203"/>
      <c r="ACO838" s="203"/>
      <c r="ACP838" s="203"/>
      <c r="ACQ838" s="203"/>
      <c r="ACR838" s="203"/>
      <c r="ACS838" s="203"/>
      <c r="ACT838" s="203"/>
      <c r="ACU838" s="203"/>
      <c r="ACV838" s="203"/>
      <c r="ACW838" s="203"/>
      <c r="ACX838" s="203"/>
      <c r="ACY838" s="203"/>
      <c r="ACZ838" s="203"/>
      <c r="ADA838" s="203"/>
      <c r="ADB838" s="203"/>
      <c r="ADC838" s="203"/>
      <c r="ADD838" s="203"/>
      <c r="ADE838" s="203"/>
      <c r="ADF838" s="203"/>
      <c r="ADG838" s="203"/>
      <c r="ADH838" s="203"/>
      <c r="ADI838" s="203"/>
      <c r="ADJ838" s="203"/>
      <c r="ADK838" s="203"/>
      <c r="ADL838" s="203"/>
      <c r="ADM838" s="203"/>
      <c r="ADN838" s="203"/>
      <c r="ADO838" s="203"/>
      <c r="ADP838" s="203"/>
      <c r="ADQ838" s="203"/>
      <c r="ADR838" s="203"/>
      <c r="ADS838" s="203"/>
      <c r="ADT838" s="203"/>
      <c r="ADU838" s="203"/>
      <c r="ADV838" s="203"/>
      <c r="ADW838" s="203"/>
      <c r="ADX838" s="203"/>
      <c r="ADY838" s="203"/>
      <c r="ADZ838" s="203"/>
      <c r="AEA838" s="203"/>
      <c r="AEB838" s="203"/>
      <c r="AEC838" s="203"/>
      <c r="AED838" s="203"/>
      <c r="AEE838" s="203"/>
      <c r="AEF838" s="203"/>
      <c r="AEG838" s="203"/>
      <c r="AEH838" s="203"/>
      <c r="AEI838" s="203"/>
      <c r="AEJ838" s="203"/>
      <c r="AEK838" s="203"/>
      <c r="AEL838" s="203"/>
      <c r="AEM838" s="203"/>
      <c r="AEN838" s="203"/>
      <c r="AEO838" s="203"/>
      <c r="AEP838" s="203"/>
      <c r="AEQ838" s="203"/>
      <c r="AER838" s="203"/>
      <c r="AES838" s="203"/>
      <c r="AET838" s="203"/>
      <c r="AEU838" s="203"/>
      <c r="AEV838" s="203"/>
      <c r="AEW838" s="203"/>
      <c r="AEX838" s="203"/>
      <c r="AEY838" s="203"/>
      <c r="AEZ838" s="203"/>
      <c r="AFA838" s="203"/>
      <c r="AFB838" s="203"/>
      <c r="AFC838" s="203"/>
      <c r="AFD838" s="203"/>
      <c r="AFE838" s="203"/>
      <c r="AFF838" s="203"/>
      <c r="AFG838" s="203"/>
      <c r="AFH838" s="203"/>
      <c r="AFI838" s="203"/>
      <c r="AFJ838" s="203"/>
      <c r="AFK838" s="203"/>
      <c r="AFL838" s="203"/>
      <c r="AFM838" s="203"/>
      <c r="AFN838" s="203"/>
      <c r="AFO838" s="203"/>
      <c r="AFP838" s="203"/>
      <c r="AFQ838" s="203"/>
      <c r="AFR838" s="203"/>
      <c r="AFS838" s="203"/>
      <c r="AFT838" s="203"/>
      <c r="AFU838" s="203"/>
      <c r="AFV838" s="203"/>
      <c r="AFW838" s="203"/>
      <c r="AFX838" s="203"/>
      <c r="AFY838" s="203"/>
      <c r="AFZ838" s="203"/>
      <c r="AGA838" s="203"/>
      <c r="AGB838" s="203"/>
      <c r="AGC838" s="203"/>
      <c r="AGD838" s="203"/>
      <c r="AGE838" s="203"/>
      <c r="AGF838" s="203"/>
      <c r="AGG838" s="203"/>
      <c r="AGH838" s="203"/>
      <c r="AGI838" s="203"/>
      <c r="AGJ838" s="203"/>
      <c r="AGK838" s="203"/>
      <c r="AGL838" s="203"/>
      <c r="AGM838" s="203"/>
      <c r="AGN838" s="203"/>
      <c r="AGO838" s="203"/>
      <c r="AGP838" s="203"/>
      <c r="AGQ838" s="203"/>
      <c r="AGR838" s="203"/>
      <c r="AGS838" s="203"/>
      <c r="AGT838" s="203"/>
      <c r="AGU838" s="203"/>
      <c r="AGV838" s="203"/>
      <c r="AGW838" s="203"/>
      <c r="AGX838" s="203"/>
      <c r="AGY838" s="203"/>
      <c r="AGZ838" s="203"/>
      <c r="AHA838" s="203"/>
      <c r="AHB838" s="203"/>
      <c r="AHC838" s="203"/>
      <c r="AHD838" s="203"/>
      <c r="AHE838" s="203"/>
      <c r="AHF838" s="203"/>
      <c r="AHG838" s="203"/>
      <c r="AHH838" s="203"/>
      <c r="AHI838" s="203"/>
      <c r="AHJ838" s="203"/>
      <c r="AHK838" s="203"/>
      <c r="AHL838" s="203"/>
      <c r="AHM838" s="203"/>
      <c r="AHN838" s="203"/>
      <c r="AHO838" s="203"/>
      <c r="AHP838" s="203"/>
      <c r="AHQ838" s="203"/>
      <c r="AHR838" s="203"/>
      <c r="AHS838" s="203"/>
      <c r="AHT838" s="203"/>
      <c r="AHU838" s="203"/>
      <c r="AHV838" s="203"/>
      <c r="AHW838" s="203"/>
      <c r="AHX838" s="203"/>
      <c r="AHY838" s="203"/>
      <c r="AHZ838" s="203"/>
      <c r="AIA838" s="203"/>
      <c r="AIB838" s="203"/>
      <c r="AIC838" s="203"/>
      <c r="AID838" s="203"/>
      <c r="AIE838" s="203"/>
      <c r="AIF838" s="203"/>
      <c r="AIG838" s="203"/>
      <c r="AIH838" s="203"/>
      <c r="AII838" s="203"/>
      <c r="AIJ838" s="203"/>
      <c r="AIK838" s="203"/>
      <c r="AIL838" s="203"/>
      <c r="AIM838" s="203"/>
      <c r="AIN838" s="203"/>
      <c r="AIO838" s="203"/>
      <c r="AIP838" s="203"/>
      <c r="AIQ838" s="203"/>
      <c r="AIR838" s="203"/>
      <c r="AIS838" s="203"/>
      <c r="AIT838" s="203"/>
      <c r="AIU838" s="203"/>
      <c r="AIV838" s="203"/>
      <c r="AIW838" s="203"/>
      <c r="AIX838" s="203"/>
      <c r="AIY838" s="203"/>
      <c r="AIZ838" s="203"/>
      <c r="AJA838" s="203"/>
      <c r="AJB838" s="203"/>
      <c r="AJC838" s="203"/>
      <c r="AJD838" s="203"/>
      <c r="AJE838" s="203"/>
      <c r="AJF838" s="203"/>
      <c r="AJG838" s="203"/>
      <c r="AJH838" s="203"/>
      <c r="AJI838" s="203"/>
      <c r="AJJ838" s="203"/>
      <c r="AJK838" s="203"/>
      <c r="AJL838" s="203"/>
      <c r="AJM838" s="203"/>
      <c r="AJN838" s="203"/>
      <c r="AJO838" s="203"/>
      <c r="AJP838" s="203"/>
      <c r="AJQ838" s="203"/>
      <c r="AJR838" s="203"/>
      <c r="AJS838" s="203"/>
      <c r="AJT838" s="203"/>
      <c r="AJU838" s="203"/>
      <c r="AJV838" s="203"/>
      <c r="AJW838" s="203"/>
      <c r="AJX838" s="203"/>
      <c r="AJY838" s="203"/>
      <c r="AJZ838" s="203"/>
      <c r="AKA838" s="203"/>
      <c r="AKB838" s="203"/>
      <c r="AKC838" s="203"/>
      <c r="AKD838" s="203"/>
      <c r="AKE838" s="203"/>
      <c r="AKF838" s="203"/>
      <c r="AKG838" s="203"/>
      <c r="AKH838" s="203"/>
      <c r="AKI838" s="203"/>
      <c r="AKJ838" s="203"/>
      <c r="AKK838" s="203"/>
      <c r="AKL838" s="203"/>
      <c r="AKM838" s="203"/>
      <c r="AKN838" s="203"/>
      <c r="AKO838" s="203"/>
      <c r="AKP838" s="203"/>
      <c r="AKQ838" s="203"/>
      <c r="AKR838" s="203"/>
      <c r="AKS838" s="203"/>
      <c r="AKT838" s="203"/>
      <c r="AKU838" s="203"/>
      <c r="AKV838" s="203"/>
      <c r="AKW838" s="203"/>
      <c r="AKX838" s="203"/>
      <c r="AKY838" s="203"/>
      <c r="AKZ838" s="203"/>
      <c r="ALA838" s="203"/>
      <c r="ALB838" s="203"/>
      <c r="ALC838" s="203"/>
      <c r="ALD838" s="203"/>
      <c r="ALE838" s="203"/>
      <c r="ALF838" s="203"/>
      <c r="ALG838" s="203"/>
      <c r="ALH838" s="203"/>
      <c r="ALI838" s="203"/>
      <c r="ALJ838" s="203"/>
      <c r="ALK838" s="203"/>
      <c r="ALL838" s="203"/>
      <c r="ALM838" s="203"/>
      <c r="ALN838" s="203"/>
      <c r="ALO838" s="203"/>
      <c r="ALP838" s="203"/>
      <c r="ALQ838" s="203"/>
      <c r="ALR838" s="203"/>
      <c r="ALS838" s="203"/>
      <c r="ALT838" s="203"/>
      <c r="ALU838" s="203"/>
      <c r="ALV838" s="203"/>
      <c r="ALW838" s="203"/>
      <c r="ALX838" s="203"/>
      <c r="ALY838" s="203"/>
      <c r="ALZ838" s="203"/>
      <c r="AMA838" s="203"/>
      <c r="AMB838" s="203"/>
      <c r="AMC838" s="203"/>
      <c r="AMD838" s="203"/>
      <c r="AME838" s="203"/>
      <c r="AMF838" s="203"/>
      <c r="AMG838" s="203"/>
      <c r="AMH838" s="203"/>
      <c r="AMI838" s="203"/>
      <c r="AMJ838" s="203"/>
      <c r="AMK838" s="203"/>
      <c r="AML838" s="203"/>
      <c r="AMM838" s="203"/>
      <c r="AMN838" s="203"/>
      <c r="AMO838" s="203"/>
      <c r="AMP838" s="203"/>
      <c r="AMQ838" s="203"/>
      <c r="AMR838" s="203"/>
      <c r="AMS838" s="203"/>
      <c r="AMT838" s="203"/>
      <c r="AMU838" s="203"/>
      <c r="AMV838" s="203"/>
      <c r="AMW838" s="203"/>
      <c r="AMX838" s="203"/>
      <c r="AMY838" s="203"/>
      <c r="AMZ838" s="203"/>
      <c r="ANA838" s="203"/>
      <c r="ANB838" s="203"/>
      <c r="ANC838" s="203"/>
      <c r="AND838" s="203"/>
      <c r="ANE838" s="203"/>
      <c r="ANF838" s="203"/>
      <c r="ANG838" s="203"/>
      <c r="ANH838" s="203"/>
      <c r="ANI838" s="203"/>
      <c r="ANJ838" s="203"/>
      <c r="ANK838" s="203"/>
      <c r="ANL838" s="203"/>
      <c r="ANM838" s="203"/>
      <c r="ANN838" s="203"/>
      <c r="ANO838" s="203"/>
      <c r="ANP838" s="203"/>
      <c r="ANQ838" s="203"/>
      <c r="ANR838" s="203"/>
      <c r="ANS838" s="203"/>
      <c r="ANT838" s="203"/>
      <c r="ANU838" s="203"/>
      <c r="ANV838" s="203"/>
      <c r="ANW838" s="203"/>
      <c r="ANX838" s="203"/>
      <c r="ANY838" s="203"/>
      <c r="ANZ838" s="203"/>
      <c r="AOA838" s="203"/>
      <c r="AOB838" s="203"/>
      <c r="AOC838" s="203"/>
      <c r="AOD838" s="203"/>
      <c r="AOE838" s="203"/>
      <c r="AOF838" s="203"/>
      <c r="AOG838" s="203"/>
      <c r="AOH838" s="203"/>
      <c r="AOI838" s="203"/>
      <c r="AOJ838" s="203"/>
      <c r="AOK838" s="203"/>
      <c r="AOL838" s="203"/>
      <c r="AOM838" s="203"/>
      <c r="AON838" s="203"/>
      <c r="AOO838" s="203"/>
      <c r="AOP838" s="203"/>
      <c r="AOQ838" s="203"/>
      <c r="AOR838" s="203"/>
      <c r="AOS838" s="203"/>
      <c r="AOT838" s="203"/>
      <c r="AOU838" s="203"/>
      <c r="AOV838" s="203"/>
      <c r="AOW838" s="203"/>
      <c r="AOX838" s="203"/>
      <c r="AOY838" s="203"/>
      <c r="AOZ838" s="203"/>
      <c r="APA838" s="203"/>
      <c r="APB838" s="203"/>
      <c r="APC838" s="203"/>
      <c r="APD838" s="203"/>
      <c r="APE838" s="203"/>
      <c r="APF838" s="203"/>
      <c r="APG838" s="203"/>
      <c r="APH838" s="203"/>
      <c r="API838" s="203"/>
      <c r="APJ838" s="203"/>
      <c r="APK838" s="203"/>
      <c r="APL838" s="203"/>
      <c r="APM838" s="203"/>
      <c r="APN838" s="203"/>
      <c r="APO838" s="203"/>
      <c r="APP838" s="203"/>
      <c r="APQ838" s="203"/>
      <c r="APR838" s="203"/>
      <c r="APS838" s="203"/>
      <c r="APT838" s="203"/>
      <c r="APU838" s="203"/>
      <c r="APV838" s="203"/>
      <c r="APW838" s="203"/>
      <c r="APX838" s="203"/>
      <c r="APY838" s="203"/>
      <c r="APZ838" s="203"/>
      <c r="AQA838" s="203"/>
      <c r="AQB838" s="203"/>
      <c r="AQC838" s="203"/>
      <c r="AQD838" s="203"/>
      <c r="AQE838" s="203"/>
      <c r="AQF838" s="203"/>
      <c r="AQG838" s="203"/>
      <c r="AQH838" s="203"/>
      <c r="AQI838" s="203"/>
      <c r="AQJ838" s="203"/>
      <c r="AQK838" s="203"/>
      <c r="AQL838" s="203"/>
      <c r="AQM838" s="203"/>
      <c r="AQN838" s="203"/>
      <c r="AQO838" s="203"/>
      <c r="AQP838" s="203"/>
      <c r="AQQ838" s="203"/>
      <c r="AQR838" s="203"/>
      <c r="AQS838" s="203"/>
      <c r="AQT838" s="203"/>
      <c r="AQU838" s="203"/>
      <c r="AQV838" s="203"/>
      <c r="AQW838" s="203"/>
      <c r="AQX838" s="203"/>
      <c r="AQY838" s="203"/>
      <c r="AQZ838" s="203"/>
      <c r="ARA838" s="203"/>
      <c r="ARB838" s="203"/>
      <c r="ARC838" s="203"/>
      <c r="ARD838" s="203"/>
      <c r="ARE838" s="203"/>
      <c r="ARF838" s="203"/>
      <c r="ARG838" s="203"/>
      <c r="ARH838" s="203"/>
      <c r="ARI838" s="203"/>
      <c r="ARJ838" s="203"/>
      <c r="ARK838" s="203"/>
      <c r="ARL838" s="203"/>
      <c r="ARM838" s="203"/>
      <c r="ARN838" s="203"/>
      <c r="ARO838" s="203"/>
      <c r="ARP838" s="203"/>
      <c r="ARQ838" s="203"/>
      <c r="ARR838" s="203"/>
      <c r="ARS838" s="203"/>
      <c r="ART838" s="203"/>
      <c r="ARU838" s="203"/>
      <c r="ARV838" s="203"/>
      <c r="ARW838" s="203"/>
      <c r="ARX838" s="203"/>
      <c r="ARY838" s="203"/>
      <c r="ARZ838" s="203"/>
      <c r="ASA838" s="203"/>
      <c r="ASB838" s="203"/>
      <c r="ASC838" s="203"/>
      <c r="ASD838" s="203"/>
      <c r="ASE838" s="203"/>
      <c r="ASF838" s="203"/>
      <c r="ASG838" s="203"/>
      <c r="ASH838" s="203"/>
      <c r="ASI838" s="203"/>
      <c r="ASJ838" s="203"/>
      <c r="ASK838" s="203"/>
      <c r="ASL838" s="203"/>
      <c r="ASM838" s="203"/>
      <c r="ASN838" s="203"/>
      <c r="ASO838" s="203"/>
      <c r="ASP838" s="203"/>
      <c r="ASQ838" s="203"/>
      <c r="ASR838" s="203"/>
      <c r="ASS838" s="203"/>
      <c r="AST838" s="203"/>
      <c r="ASU838" s="203"/>
      <c r="ASV838" s="203"/>
      <c r="ASW838" s="203"/>
      <c r="ASX838" s="203"/>
      <c r="ASY838" s="203"/>
      <c r="ASZ838" s="203"/>
      <c r="ATA838" s="203"/>
      <c r="ATB838" s="203"/>
      <c r="ATC838" s="203"/>
      <c r="ATD838" s="203"/>
      <c r="ATE838" s="203"/>
      <c r="ATF838" s="203"/>
      <c r="ATG838" s="203"/>
      <c r="ATH838" s="203"/>
      <c r="ATI838" s="203"/>
      <c r="ATJ838" s="203"/>
      <c r="ATK838" s="203"/>
      <c r="ATL838" s="203"/>
      <c r="ATM838" s="203"/>
      <c r="ATN838" s="203"/>
      <c r="ATO838" s="203"/>
      <c r="ATP838" s="203"/>
      <c r="ATQ838" s="203"/>
      <c r="ATR838" s="203"/>
      <c r="ATS838" s="203"/>
      <c r="ATT838" s="203"/>
      <c r="ATU838" s="203"/>
      <c r="ATV838" s="203"/>
      <c r="ATW838" s="203"/>
      <c r="ATX838" s="203"/>
      <c r="ATY838" s="203"/>
      <c r="ATZ838" s="203"/>
      <c r="AUA838" s="203"/>
      <c r="AUB838" s="203"/>
      <c r="AUC838" s="203"/>
      <c r="AUD838" s="203"/>
      <c r="AUE838" s="203"/>
      <c r="AUF838" s="203"/>
      <c r="AUG838" s="203"/>
      <c r="AUH838" s="203"/>
      <c r="AUI838" s="203"/>
      <c r="AUJ838" s="203"/>
      <c r="AUK838" s="203"/>
      <c r="AUL838" s="203"/>
      <c r="AUM838" s="203"/>
      <c r="AUN838" s="203"/>
      <c r="AUO838" s="203"/>
      <c r="AUP838" s="203"/>
      <c r="AUQ838" s="203"/>
      <c r="AUR838" s="203"/>
      <c r="AUS838" s="203"/>
      <c r="AUT838" s="203"/>
      <c r="AUU838" s="203"/>
      <c r="AUV838" s="203"/>
      <c r="AUW838" s="203"/>
      <c r="AUX838" s="203"/>
      <c r="AUY838" s="203"/>
      <c r="AUZ838" s="203"/>
      <c r="AVA838" s="203"/>
      <c r="AVB838" s="203"/>
      <c r="AVC838" s="203"/>
      <c r="AVD838" s="203"/>
      <c r="AVE838" s="203"/>
      <c r="AVF838" s="203"/>
      <c r="AVG838" s="203"/>
      <c r="AVH838" s="203"/>
      <c r="AVI838" s="203"/>
      <c r="AVJ838" s="203"/>
      <c r="AVK838" s="203"/>
      <c r="AVL838" s="203"/>
      <c r="AVM838" s="203"/>
      <c r="AVN838" s="203"/>
      <c r="AVO838" s="203"/>
      <c r="AVP838" s="203"/>
      <c r="AVQ838" s="203"/>
      <c r="AVR838" s="203"/>
      <c r="AVS838" s="203"/>
      <c r="AVT838" s="203"/>
      <c r="AVU838" s="203"/>
      <c r="AVV838" s="203"/>
      <c r="AVW838" s="203"/>
      <c r="AVX838" s="203"/>
      <c r="AVY838" s="203"/>
      <c r="AVZ838" s="203"/>
      <c r="AWA838" s="203"/>
      <c r="AWB838" s="203"/>
      <c r="AWC838" s="203"/>
      <c r="AWD838" s="203"/>
      <c r="AWE838" s="203"/>
      <c r="AWF838" s="203"/>
      <c r="AWG838" s="203"/>
      <c r="AWH838" s="203"/>
      <c r="AWI838" s="203"/>
      <c r="AWJ838" s="203"/>
      <c r="AWK838" s="203"/>
      <c r="AWL838" s="203"/>
      <c r="AWM838" s="203"/>
      <c r="AWN838" s="203"/>
      <c r="AWO838" s="203"/>
      <c r="AWP838" s="203"/>
      <c r="AWQ838" s="203"/>
      <c r="AWR838" s="203"/>
      <c r="AWS838" s="203"/>
      <c r="AWT838" s="203"/>
      <c r="AWU838" s="203"/>
      <c r="AWV838" s="203"/>
      <c r="AWW838" s="203"/>
      <c r="AWX838" s="203"/>
      <c r="AWY838" s="203"/>
      <c r="AWZ838" s="203"/>
      <c r="AXA838" s="203"/>
      <c r="AXB838" s="203"/>
      <c r="AXC838" s="203"/>
      <c r="AXD838" s="203"/>
      <c r="AXE838" s="203"/>
      <c r="AXF838" s="203"/>
      <c r="AXG838" s="203"/>
      <c r="AXH838" s="203"/>
      <c r="AXI838" s="203"/>
      <c r="AXJ838" s="203"/>
      <c r="AXK838" s="203"/>
      <c r="AXL838" s="203"/>
      <c r="AXM838" s="203"/>
      <c r="AXN838" s="203"/>
      <c r="AXO838" s="203"/>
      <c r="AXP838" s="203"/>
      <c r="AXQ838" s="203"/>
      <c r="AXR838" s="203"/>
      <c r="AXS838" s="203"/>
      <c r="AXT838" s="203"/>
      <c r="AXU838" s="203"/>
      <c r="AXV838" s="203"/>
      <c r="AXW838" s="203"/>
      <c r="AXX838" s="203"/>
      <c r="AXY838" s="203"/>
      <c r="AXZ838" s="203"/>
      <c r="AYA838" s="203"/>
      <c r="AYB838" s="203"/>
      <c r="AYC838" s="203"/>
      <c r="AYD838" s="203"/>
      <c r="AYE838" s="203"/>
      <c r="AYF838" s="203"/>
      <c r="AYG838" s="203"/>
      <c r="AYH838" s="203"/>
      <c r="AYI838" s="203"/>
      <c r="AYJ838" s="203"/>
      <c r="AYK838" s="203"/>
      <c r="AYL838" s="203"/>
      <c r="AYM838" s="203"/>
      <c r="AYN838" s="203"/>
      <c r="AYO838" s="203"/>
      <c r="AYP838" s="203"/>
      <c r="AYQ838" s="203"/>
      <c r="AYR838" s="203"/>
      <c r="AYS838" s="203"/>
      <c r="AYT838" s="203"/>
      <c r="AYU838" s="203"/>
      <c r="AYV838" s="203"/>
      <c r="AYW838" s="203"/>
      <c r="AYX838" s="203"/>
      <c r="AYY838" s="203"/>
      <c r="AYZ838" s="203"/>
      <c r="AZA838" s="203"/>
      <c r="AZB838" s="203"/>
      <c r="AZC838" s="203"/>
      <c r="AZD838" s="203"/>
      <c r="AZE838" s="203"/>
      <c r="AZF838" s="203"/>
      <c r="AZG838" s="203"/>
      <c r="AZH838" s="203"/>
      <c r="AZI838" s="203"/>
      <c r="AZJ838" s="203"/>
      <c r="AZK838" s="203"/>
      <c r="AZL838" s="203"/>
      <c r="AZM838" s="203"/>
      <c r="AZN838" s="203"/>
      <c r="AZO838" s="203"/>
      <c r="AZP838" s="203"/>
      <c r="AZQ838" s="203"/>
      <c r="AZR838" s="203"/>
      <c r="AZS838" s="203"/>
      <c r="AZT838" s="203"/>
      <c r="AZU838" s="203"/>
      <c r="AZV838" s="203"/>
      <c r="AZW838" s="203"/>
      <c r="AZX838" s="203"/>
      <c r="AZY838" s="203"/>
      <c r="AZZ838" s="203"/>
      <c r="BAA838" s="203"/>
      <c r="BAB838" s="203"/>
      <c r="BAC838" s="203"/>
      <c r="BAD838" s="203"/>
      <c r="BAE838" s="203"/>
      <c r="BAF838" s="203"/>
      <c r="BAG838" s="203"/>
      <c r="BAH838" s="203"/>
      <c r="BAI838" s="203"/>
      <c r="BAJ838" s="203"/>
      <c r="BAK838" s="203"/>
      <c r="BAL838" s="203"/>
      <c r="BAM838" s="203"/>
      <c r="BAN838" s="203"/>
      <c r="BAO838" s="203"/>
      <c r="BAP838" s="203"/>
      <c r="BAQ838" s="203"/>
      <c r="BAR838" s="203"/>
      <c r="BAS838" s="203"/>
      <c r="BAT838" s="203"/>
      <c r="BAU838" s="203"/>
      <c r="BAV838" s="203"/>
      <c r="BAW838" s="203"/>
      <c r="BAX838" s="203"/>
      <c r="BAY838" s="203"/>
      <c r="BAZ838" s="203"/>
      <c r="BBA838" s="203"/>
      <c r="BBB838" s="203"/>
      <c r="BBC838" s="203"/>
      <c r="BBD838" s="203"/>
      <c r="BBE838" s="203"/>
      <c r="BBF838" s="203"/>
      <c r="BBG838" s="203"/>
      <c r="BBH838" s="203"/>
      <c r="BBI838" s="203"/>
      <c r="BBJ838" s="203"/>
      <c r="BBK838" s="203"/>
      <c r="BBL838" s="203"/>
      <c r="BBM838" s="203"/>
      <c r="BBN838" s="203"/>
      <c r="BBO838" s="203"/>
      <c r="BBP838" s="203"/>
      <c r="BBQ838" s="203"/>
      <c r="BBR838" s="203"/>
      <c r="BBS838" s="203"/>
      <c r="BBT838" s="203"/>
      <c r="BBU838" s="203"/>
      <c r="BBV838" s="203"/>
      <c r="BBW838" s="203"/>
      <c r="BBX838" s="203"/>
      <c r="BBY838" s="203"/>
      <c r="BBZ838" s="203"/>
      <c r="BCA838" s="203"/>
      <c r="BCB838" s="203"/>
      <c r="BCC838" s="203"/>
      <c r="BCD838" s="203"/>
      <c r="BCE838" s="203"/>
      <c r="BCF838" s="203"/>
      <c r="BCG838" s="203"/>
      <c r="BCH838" s="203"/>
      <c r="BCI838" s="203"/>
      <c r="BCJ838" s="203"/>
      <c r="BCK838" s="203"/>
      <c r="BCL838" s="203"/>
      <c r="BCM838" s="203"/>
      <c r="BCN838" s="203"/>
      <c r="BCO838" s="203"/>
      <c r="BCP838" s="203"/>
      <c r="BCQ838" s="203"/>
      <c r="BCR838" s="203"/>
      <c r="BCS838" s="203"/>
      <c r="BCT838" s="203"/>
      <c r="BCU838" s="203"/>
      <c r="BCV838" s="203"/>
      <c r="BCW838" s="203"/>
      <c r="BCX838" s="203"/>
      <c r="BCY838" s="203"/>
      <c r="BCZ838" s="203"/>
      <c r="BDA838" s="203"/>
      <c r="BDB838" s="203"/>
      <c r="BDC838" s="203"/>
      <c r="BDD838" s="203"/>
      <c r="BDE838" s="203"/>
      <c r="BDF838" s="203"/>
      <c r="BDG838" s="203"/>
      <c r="BDH838" s="203"/>
      <c r="BDI838" s="203"/>
      <c r="BDJ838" s="203"/>
      <c r="BDK838" s="203"/>
      <c r="BDL838" s="203"/>
      <c r="BDM838" s="203"/>
      <c r="BDN838" s="203"/>
      <c r="BDO838" s="203"/>
      <c r="BDP838" s="203"/>
      <c r="BDQ838" s="203"/>
      <c r="BDR838" s="203"/>
      <c r="BDS838" s="203"/>
      <c r="BDT838" s="203"/>
      <c r="BDU838" s="203"/>
      <c r="BDV838" s="203"/>
      <c r="BDW838" s="203"/>
      <c r="BDX838" s="203"/>
      <c r="BDY838" s="203"/>
      <c r="BDZ838" s="203"/>
      <c r="BEA838" s="203"/>
      <c r="BEB838" s="203"/>
      <c r="BEC838" s="203"/>
      <c r="BED838" s="203"/>
      <c r="BEE838" s="203"/>
      <c r="BEF838" s="203"/>
      <c r="BEG838" s="203"/>
      <c r="BEH838" s="203"/>
      <c r="BEI838" s="203"/>
      <c r="BEJ838" s="203"/>
      <c r="BEK838" s="203"/>
      <c r="BEL838" s="203"/>
      <c r="BEM838" s="203"/>
      <c r="BEN838" s="203"/>
      <c r="BEO838" s="203"/>
      <c r="BEP838" s="203"/>
      <c r="BEQ838" s="203"/>
      <c r="BER838" s="203"/>
      <c r="BES838" s="203"/>
      <c r="BET838" s="203"/>
      <c r="BEU838" s="203"/>
      <c r="BEV838" s="203"/>
      <c r="BEW838" s="203"/>
      <c r="BEX838" s="203"/>
      <c r="BEY838" s="203"/>
      <c r="BEZ838" s="203"/>
      <c r="BFA838" s="203"/>
      <c r="BFB838" s="203"/>
      <c r="BFC838" s="203"/>
      <c r="BFD838" s="203"/>
      <c r="BFE838" s="203"/>
      <c r="BFF838" s="203"/>
      <c r="BFG838" s="203"/>
      <c r="BFH838" s="203"/>
      <c r="BFI838" s="203"/>
      <c r="BFJ838" s="203"/>
      <c r="BFK838" s="203"/>
      <c r="BFL838" s="203"/>
      <c r="BFM838" s="203"/>
      <c r="BFN838" s="203"/>
      <c r="BFO838" s="203"/>
      <c r="BFP838" s="203"/>
      <c r="BFQ838" s="203"/>
      <c r="BFR838" s="203"/>
      <c r="BFS838" s="203"/>
      <c r="BFT838" s="203"/>
      <c r="BFU838" s="203"/>
      <c r="BFV838" s="203"/>
      <c r="BFW838" s="203"/>
      <c r="BFX838" s="203"/>
      <c r="BFY838" s="203"/>
      <c r="BFZ838" s="203"/>
      <c r="BGA838" s="203"/>
      <c r="BGB838" s="203"/>
      <c r="BGC838" s="203"/>
      <c r="BGD838" s="203"/>
      <c r="BGE838" s="203"/>
      <c r="BGF838" s="203"/>
      <c r="BGG838" s="203"/>
      <c r="BGH838" s="203"/>
      <c r="BGI838" s="203"/>
      <c r="BGJ838" s="203"/>
      <c r="BGK838" s="203"/>
      <c r="BGL838" s="203"/>
      <c r="BGM838" s="203"/>
      <c r="BGN838" s="203"/>
      <c r="BGO838" s="203"/>
      <c r="BGP838" s="203"/>
      <c r="BGQ838" s="203"/>
      <c r="BGR838" s="203"/>
      <c r="BGS838" s="203"/>
      <c r="BGT838" s="203"/>
      <c r="BGU838" s="203"/>
      <c r="BGV838" s="203"/>
      <c r="BGW838" s="203"/>
      <c r="BGX838" s="203"/>
      <c r="BGY838" s="203"/>
      <c r="BGZ838" s="203"/>
      <c r="BHA838" s="203"/>
      <c r="BHB838" s="203"/>
      <c r="BHC838" s="203"/>
      <c r="BHD838" s="203"/>
      <c r="BHE838" s="203"/>
      <c r="BHF838" s="203"/>
      <c r="BHG838" s="203"/>
      <c r="BHH838" s="203"/>
      <c r="BHI838" s="203"/>
      <c r="BHJ838" s="203"/>
      <c r="BHK838" s="203"/>
      <c r="BHL838" s="203"/>
      <c r="BHM838" s="203"/>
      <c r="BHN838" s="203"/>
      <c r="BHO838" s="203"/>
      <c r="BHP838" s="203"/>
      <c r="BHQ838" s="203"/>
      <c r="BHR838" s="203"/>
      <c r="BHS838" s="203"/>
      <c r="BHT838" s="203"/>
      <c r="BHU838" s="203"/>
      <c r="BHV838" s="203"/>
      <c r="BHW838" s="203"/>
      <c r="BHX838" s="203"/>
      <c r="BHY838" s="203"/>
      <c r="BHZ838" s="203"/>
      <c r="BIA838" s="203"/>
      <c r="BIB838" s="203"/>
      <c r="BIC838" s="203"/>
      <c r="BID838" s="203"/>
      <c r="BIE838" s="203"/>
      <c r="BIF838" s="203"/>
      <c r="BIG838" s="203"/>
      <c r="BIH838" s="203"/>
      <c r="BII838" s="203"/>
      <c r="BIJ838" s="203"/>
      <c r="BIK838" s="203"/>
      <c r="BIL838" s="203"/>
      <c r="BIM838" s="203"/>
      <c r="BIN838" s="203"/>
      <c r="BIO838" s="203"/>
      <c r="BIP838" s="203"/>
      <c r="BIQ838" s="203"/>
      <c r="BIR838" s="203"/>
      <c r="BIS838" s="203"/>
      <c r="BIT838" s="203"/>
      <c r="BIU838" s="203"/>
      <c r="BIV838" s="203"/>
      <c r="BIW838" s="203"/>
      <c r="BIX838" s="203"/>
      <c r="BIY838" s="203"/>
      <c r="BIZ838" s="203"/>
      <c r="BJA838" s="203"/>
      <c r="BJB838" s="203"/>
      <c r="BJC838" s="203"/>
      <c r="BJD838" s="203"/>
      <c r="BJE838" s="203"/>
      <c r="BJF838" s="203"/>
      <c r="BJG838" s="203"/>
      <c r="BJH838" s="203"/>
      <c r="BJI838" s="203"/>
      <c r="BJJ838" s="203"/>
      <c r="BJK838" s="203"/>
      <c r="BJL838" s="203"/>
      <c r="BJM838" s="203"/>
      <c r="BJN838" s="203"/>
      <c r="BJO838" s="203"/>
      <c r="BJP838" s="203"/>
      <c r="BJQ838" s="203"/>
      <c r="BJR838" s="203"/>
      <c r="BJS838" s="203"/>
      <c r="BJT838" s="203"/>
      <c r="BJU838" s="203"/>
      <c r="BJV838" s="203"/>
      <c r="BJW838" s="203"/>
      <c r="BJX838" s="203"/>
      <c r="BJY838" s="203"/>
      <c r="BJZ838" s="203"/>
      <c r="BKA838" s="203"/>
      <c r="BKB838" s="203"/>
      <c r="BKC838" s="203"/>
      <c r="BKD838" s="203"/>
      <c r="BKE838" s="203"/>
      <c r="BKF838" s="203"/>
      <c r="BKG838" s="203"/>
      <c r="BKH838" s="203"/>
      <c r="BKI838" s="203"/>
      <c r="BKJ838" s="203"/>
      <c r="BKK838" s="203"/>
      <c r="BKL838" s="203"/>
      <c r="BKM838" s="203"/>
      <c r="BKN838" s="203"/>
      <c r="BKO838" s="203"/>
      <c r="BKP838" s="203"/>
      <c r="BKQ838" s="203"/>
      <c r="BKR838" s="203"/>
      <c r="BKS838" s="203"/>
      <c r="BKT838" s="203"/>
      <c r="BKU838" s="203"/>
      <c r="BKV838" s="203"/>
      <c r="BKW838" s="203"/>
      <c r="BKX838" s="203"/>
      <c r="BKY838" s="203"/>
      <c r="BKZ838" s="203"/>
      <c r="BLA838" s="203"/>
      <c r="BLB838" s="203"/>
      <c r="BLC838" s="203"/>
      <c r="BLD838" s="203"/>
      <c r="BLE838" s="203"/>
      <c r="BLF838" s="203"/>
      <c r="BLG838" s="203"/>
      <c r="BLH838" s="203"/>
      <c r="BLI838" s="203"/>
      <c r="BLJ838" s="203"/>
      <c r="BLK838" s="203"/>
      <c r="BLL838" s="203"/>
      <c r="BLM838" s="203"/>
      <c r="BLN838" s="203"/>
      <c r="BLO838" s="203"/>
      <c r="BLP838" s="203"/>
      <c r="BLQ838" s="203"/>
      <c r="BLR838" s="203"/>
      <c r="BLS838" s="203"/>
      <c r="BLT838" s="203"/>
      <c r="BLU838" s="203"/>
      <c r="BLV838" s="203"/>
      <c r="BLW838" s="203"/>
      <c r="BLX838" s="203"/>
      <c r="BLY838" s="203"/>
      <c r="BLZ838" s="203"/>
      <c r="BMA838" s="203"/>
      <c r="BMB838" s="203"/>
      <c r="BMC838" s="203"/>
      <c r="BMD838" s="203"/>
      <c r="BME838" s="203"/>
      <c r="BMF838" s="203"/>
      <c r="BMG838" s="203"/>
      <c r="BMH838" s="203"/>
      <c r="BMI838" s="203"/>
      <c r="BMJ838" s="203"/>
      <c r="BMK838" s="203"/>
      <c r="BML838" s="203"/>
      <c r="BMM838" s="203"/>
      <c r="BMN838" s="203"/>
      <c r="BMO838" s="203"/>
      <c r="BMP838" s="203"/>
      <c r="BMQ838" s="203"/>
      <c r="BMR838" s="203"/>
      <c r="BMS838" s="203"/>
      <c r="BMT838" s="203"/>
      <c r="BMU838" s="203"/>
      <c r="BMV838" s="203"/>
      <c r="BMW838" s="203"/>
      <c r="BMX838" s="203"/>
      <c r="BMY838" s="203"/>
      <c r="BMZ838" s="203"/>
      <c r="BNA838" s="203"/>
      <c r="BNB838" s="203"/>
      <c r="BNC838" s="203"/>
      <c r="BND838" s="203"/>
      <c r="BNE838" s="203"/>
      <c r="BNF838" s="203"/>
      <c r="BNG838" s="203"/>
      <c r="BNH838" s="203"/>
      <c r="BNI838" s="203"/>
      <c r="BNJ838" s="203"/>
      <c r="BNK838" s="203"/>
      <c r="BNL838" s="203"/>
      <c r="BNM838" s="203"/>
      <c r="BNN838" s="203"/>
      <c r="BNO838" s="203"/>
      <c r="BNP838" s="203"/>
      <c r="BNQ838" s="203"/>
      <c r="BNR838" s="203"/>
      <c r="BNS838" s="203"/>
      <c r="BNT838" s="203"/>
      <c r="BNU838" s="203"/>
      <c r="BNV838" s="203"/>
      <c r="BNW838" s="203"/>
      <c r="BNX838" s="203"/>
      <c r="BNY838" s="203"/>
      <c r="BNZ838" s="203"/>
      <c r="BOA838" s="203"/>
      <c r="BOB838" s="203"/>
      <c r="BOC838" s="203"/>
      <c r="BOD838" s="203"/>
      <c r="BOE838" s="203"/>
      <c r="BOF838" s="203"/>
      <c r="BOG838" s="203"/>
      <c r="BOH838" s="203"/>
      <c r="BOI838" s="203"/>
      <c r="BOJ838" s="203"/>
      <c r="BOK838" s="203"/>
      <c r="BOL838" s="203"/>
      <c r="BOM838" s="203"/>
      <c r="BON838" s="203"/>
      <c r="BOO838" s="203"/>
      <c r="BOP838" s="203"/>
      <c r="BOQ838" s="203"/>
      <c r="BOR838" s="203"/>
      <c r="BOS838" s="203"/>
      <c r="BOT838" s="203"/>
      <c r="BOU838" s="203"/>
      <c r="BOV838" s="203"/>
      <c r="BOW838" s="203"/>
      <c r="BOX838" s="203"/>
      <c r="BOY838" s="203"/>
      <c r="BOZ838" s="203"/>
      <c r="BPA838" s="203"/>
      <c r="BPB838" s="203"/>
      <c r="BPC838" s="203"/>
      <c r="BPD838" s="203"/>
      <c r="BPE838" s="203"/>
      <c r="BPF838" s="203"/>
      <c r="BPG838" s="203"/>
      <c r="BPH838" s="203"/>
      <c r="BPI838" s="203"/>
      <c r="BPJ838" s="203"/>
      <c r="BPK838" s="203"/>
      <c r="BPL838" s="203"/>
      <c r="BPM838" s="203"/>
      <c r="BPN838" s="203"/>
      <c r="BPO838" s="203"/>
      <c r="BPP838" s="203"/>
      <c r="BPQ838" s="203"/>
      <c r="BPR838" s="203"/>
      <c r="BPS838" s="203"/>
      <c r="BPT838" s="203"/>
      <c r="BPU838" s="203"/>
      <c r="BPV838" s="203"/>
      <c r="BPW838" s="203"/>
      <c r="BPX838" s="203"/>
      <c r="BPY838" s="203"/>
      <c r="BPZ838" s="203"/>
      <c r="BQA838" s="203"/>
      <c r="BQB838" s="203"/>
      <c r="BQC838" s="203"/>
      <c r="BQD838" s="203"/>
      <c r="BQE838" s="203"/>
      <c r="BQF838" s="203"/>
      <c r="BQG838" s="203"/>
      <c r="BQH838" s="203"/>
      <c r="BQI838" s="203"/>
      <c r="BQJ838" s="203"/>
      <c r="BQK838" s="203"/>
      <c r="BQL838" s="203"/>
      <c r="BQM838" s="203"/>
      <c r="BQN838" s="203"/>
      <c r="BQO838" s="203"/>
      <c r="BQP838" s="203"/>
      <c r="BQQ838" s="203"/>
      <c r="BQR838" s="203"/>
      <c r="BQS838" s="203"/>
      <c r="BQT838" s="203"/>
      <c r="BQU838" s="203"/>
      <c r="BQV838" s="203"/>
      <c r="BQW838" s="203"/>
      <c r="BQX838" s="203"/>
      <c r="BQY838" s="203"/>
      <c r="BQZ838" s="203"/>
      <c r="BRA838" s="203"/>
      <c r="BRB838" s="203"/>
      <c r="BRC838" s="203"/>
      <c r="BRD838" s="203"/>
      <c r="BRE838" s="203"/>
      <c r="BRF838" s="203"/>
      <c r="BRG838" s="203"/>
      <c r="BRH838" s="203"/>
      <c r="BRI838" s="203"/>
      <c r="BRJ838" s="203"/>
      <c r="BRK838" s="203"/>
      <c r="BRL838" s="203"/>
      <c r="BRM838" s="203"/>
      <c r="BRN838" s="203"/>
      <c r="BRO838" s="203"/>
      <c r="BRP838" s="203"/>
      <c r="BRQ838" s="203"/>
      <c r="BRR838" s="203"/>
      <c r="BRS838" s="203"/>
      <c r="BRT838" s="203"/>
      <c r="BRU838" s="203"/>
      <c r="BRV838" s="203"/>
      <c r="BRW838" s="203"/>
      <c r="BRX838" s="203"/>
      <c r="BRY838" s="203"/>
      <c r="BRZ838" s="203"/>
      <c r="BSA838" s="203"/>
      <c r="BSB838" s="203"/>
      <c r="BSC838" s="203"/>
      <c r="BSD838" s="203"/>
      <c r="BSE838" s="203"/>
      <c r="BSF838" s="203"/>
      <c r="BSG838" s="203"/>
      <c r="BSH838" s="203"/>
      <c r="BSI838" s="203"/>
      <c r="BSJ838" s="203"/>
      <c r="BSK838" s="203"/>
      <c r="BSL838" s="203"/>
      <c r="BSM838" s="203"/>
      <c r="BSN838" s="203"/>
      <c r="BSO838" s="203"/>
      <c r="BSP838" s="203"/>
      <c r="BSQ838" s="203"/>
      <c r="BSR838" s="203"/>
      <c r="BSS838" s="203"/>
      <c r="BST838" s="203"/>
      <c r="BSU838" s="203"/>
      <c r="BSV838" s="203"/>
      <c r="BSW838" s="203"/>
      <c r="BSX838" s="203"/>
      <c r="BSY838" s="203"/>
      <c r="BSZ838" s="203"/>
      <c r="BTA838" s="203"/>
      <c r="BTB838" s="203"/>
      <c r="BTC838" s="203"/>
      <c r="BTD838" s="203"/>
      <c r="BTE838" s="203"/>
      <c r="BTF838" s="203"/>
      <c r="BTG838" s="203"/>
      <c r="BTH838" s="203"/>
      <c r="BTI838" s="203"/>
      <c r="BTJ838" s="203"/>
      <c r="BTK838" s="203"/>
      <c r="BTL838" s="203"/>
      <c r="BTM838" s="203"/>
      <c r="BTN838" s="203"/>
      <c r="BTO838" s="203"/>
      <c r="BTP838" s="203"/>
      <c r="BTQ838" s="203"/>
      <c r="BTR838" s="203"/>
      <c r="BTS838" s="203"/>
      <c r="BTT838" s="203"/>
      <c r="BTU838" s="203"/>
      <c r="BTV838" s="203"/>
      <c r="BTW838" s="203"/>
      <c r="BTX838" s="203"/>
      <c r="BTY838" s="203"/>
      <c r="BTZ838" s="203"/>
      <c r="BUA838" s="203"/>
      <c r="BUB838" s="203"/>
      <c r="BUC838" s="203"/>
      <c r="BUD838" s="203"/>
      <c r="BUE838" s="203"/>
      <c r="BUF838" s="203"/>
      <c r="BUG838" s="203"/>
      <c r="BUH838" s="203"/>
      <c r="BUI838" s="203"/>
      <c r="BUJ838" s="203"/>
      <c r="BUK838" s="203"/>
      <c r="BUL838" s="203"/>
      <c r="BUM838" s="203"/>
      <c r="BUN838" s="203"/>
      <c r="BUO838" s="203"/>
      <c r="BUP838" s="203"/>
      <c r="BUQ838" s="203"/>
      <c r="BUR838" s="203"/>
      <c r="BUS838" s="203"/>
      <c r="BUT838" s="203"/>
      <c r="BUU838" s="203"/>
      <c r="BUV838" s="203"/>
      <c r="BUW838" s="203"/>
      <c r="BUX838" s="203"/>
      <c r="BUY838" s="203"/>
      <c r="BUZ838" s="203"/>
      <c r="BVA838" s="203"/>
      <c r="BVB838" s="203"/>
      <c r="BVC838" s="203"/>
      <c r="BVD838" s="203"/>
      <c r="BVE838" s="203"/>
      <c r="BVF838" s="203"/>
      <c r="BVG838" s="203"/>
      <c r="BVH838" s="203"/>
      <c r="BVI838" s="203"/>
      <c r="BVJ838" s="203"/>
      <c r="BVK838" s="203"/>
      <c r="BVL838" s="203"/>
      <c r="BVM838" s="203"/>
      <c r="BVN838" s="203"/>
      <c r="BVO838" s="203"/>
      <c r="BVP838" s="203"/>
      <c r="BVQ838" s="203"/>
      <c r="BVR838" s="203"/>
      <c r="BVS838" s="203"/>
      <c r="BVT838" s="203"/>
      <c r="BVU838" s="203"/>
      <c r="BVV838" s="203"/>
      <c r="BVW838" s="203"/>
      <c r="BVX838" s="203"/>
      <c r="BVY838" s="203"/>
      <c r="BVZ838" s="203"/>
      <c r="BWA838" s="203"/>
      <c r="BWB838" s="203"/>
      <c r="BWC838" s="203"/>
      <c r="BWD838" s="203"/>
      <c r="BWE838" s="203"/>
      <c r="BWF838" s="203"/>
      <c r="BWG838" s="203"/>
      <c r="BWH838" s="203"/>
      <c r="BWI838" s="203"/>
      <c r="BWJ838" s="203"/>
      <c r="BWK838" s="203"/>
      <c r="BWL838" s="203"/>
      <c r="BWM838" s="203"/>
      <c r="BWN838" s="203"/>
      <c r="BWO838" s="203"/>
      <c r="BWP838" s="203"/>
      <c r="BWQ838" s="203"/>
      <c r="BWR838" s="203"/>
      <c r="BWS838" s="203"/>
      <c r="BWT838" s="203"/>
      <c r="BWU838" s="203"/>
      <c r="BWV838" s="203"/>
      <c r="BWW838" s="203"/>
      <c r="BWX838" s="203"/>
      <c r="BWY838" s="203"/>
      <c r="BWZ838" s="203"/>
      <c r="BXA838" s="203"/>
      <c r="BXB838" s="203"/>
      <c r="BXC838" s="203"/>
      <c r="BXD838" s="203"/>
      <c r="BXE838" s="203"/>
      <c r="BXF838" s="203"/>
      <c r="BXG838" s="203"/>
      <c r="BXH838" s="203"/>
      <c r="BXI838" s="203"/>
      <c r="BXJ838" s="203"/>
      <c r="BXK838" s="203"/>
      <c r="BXL838" s="203"/>
      <c r="BXM838" s="203"/>
      <c r="BXN838" s="203"/>
      <c r="BXO838" s="203"/>
      <c r="BXP838" s="203"/>
      <c r="BXQ838" s="203"/>
      <c r="BXR838" s="203"/>
      <c r="BXS838" s="203"/>
      <c r="BXT838" s="203"/>
      <c r="BXU838" s="203"/>
      <c r="BXV838" s="203"/>
      <c r="BXW838" s="203"/>
      <c r="BXX838" s="203"/>
      <c r="BXY838" s="203"/>
      <c r="BXZ838" s="203"/>
      <c r="BYA838" s="203"/>
      <c r="BYB838" s="203"/>
      <c r="BYC838" s="203"/>
      <c r="BYD838" s="203"/>
      <c r="BYE838" s="203"/>
      <c r="BYF838" s="203"/>
      <c r="BYG838" s="203"/>
      <c r="BYH838" s="203"/>
      <c r="BYI838" s="203"/>
      <c r="BYJ838" s="203"/>
      <c r="BYK838" s="203"/>
      <c r="BYL838" s="203"/>
      <c r="BYM838" s="203"/>
      <c r="BYN838" s="203"/>
      <c r="BYO838" s="203"/>
      <c r="BYP838" s="203"/>
      <c r="BYQ838" s="203"/>
      <c r="BYR838" s="203"/>
      <c r="BYS838" s="203"/>
      <c r="BYT838" s="203"/>
      <c r="BYU838" s="203"/>
      <c r="BYV838" s="203"/>
      <c r="BYW838" s="203"/>
      <c r="BYX838" s="203"/>
      <c r="BYY838" s="203"/>
      <c r="BYZ838" s="203"/>
      <c r="BZA838" s="203"/>
      <c r="BZB838" s="203"/>
      <c r="BZC838" s="203"/>
      <c r="BZD838" s="203"/>
      <c r="BZE838" s="203"/>
      <c r="BZF838" s="203"/>
      <c r="BZG838" s="203"/>
      <c r="BZH838" s="203"/>
      <c r="BZI838" s="203"/>
      <c r="BZJ838" s="203"/>
      <c r="BZK838" s="203"/>
      <c r="BZL838" s="203"/>
      <c r="BZM838" s="203"/>
      <c r="BZN838" s="203"/>
      <c r="BZO838" s="203"/>
      <c r="BZP838" s="203"/>
      <c r="BZQ838" s="203"/>
      <c r="BZR838" s="203"/>
      <c r="BZS838" s="203"/>
      <c r="BZT838" s="203"/>
      <c r="BZU838" s="203"/>
      <c r="BZV838" s="203"/>
      <c r="BZW838" s="203"/>
      <c r="BZX838" s="203"/>
      <c r="BZY838" s="203"/>
      <c r="BZZ838" s="203"/>
      <c r="CAA838" s="203"/>
      <c r="CAB838" s="203"/>
      <c r="CAC838" s="203"/>
      <c r="CAD838" s="203"/>
      <c r="CAE838" s="203"/>
      <c r="CAF838" s="203"/>
      <c r="CAG838" s="203"/>
      <c r="CAH838" s="203"/>
      <c r="CAI838" s="203"/>
      <c r="CAJ838" s="203"/>
      <c r="CAK838" s="203"/>
      <c r="CAL838" s="203"/>
      <c r="CAM838" s="203"/>
      <c r="CAN838" s="203"/>
      <c r="CAO838" s="203"/>
      <c r="CAP838" s="203"/>
      <c r="CAQ838" s="203"/>
      <c r="CAR838" s="203"/>
      <c r="CAS838" s="203"/>
      <c r="CAT838" s="203"/>
      <c r="CAU838" s="203"/>
      <c r="CAV838" s="203"/>
      <c r="CAW838" s="203"/>
      <c r="CAX838" s="203"/>
      <c r="CAY838" s="203"/>
      <c r="CAZ838" s="203"/>
      <c r="CBA838" s="203"/>
      <c r="CBB838" s="203"/>
      <c r="CBC838" s="203"/>
      <c r="CBD838" s="203"/>
      <c r="CBE838" s="203"/>
      <c r="CBF838" s="203"/>
      <c r="CBG838" s="203"/>
      <c r="CBH838" s="203"/>
      <c r="CBI838" s="203"/>
      <c r="CBJ838" s="203"/>
      <c r="CBK838" s="203"/>
      <c r="CBL838" s="203"/>
      <c r="CBM838" s="203"/>
      <c r="CBN838" s="203"/>
      <c r="CBO838" s="203"/>
      <c r="CBP838" s="203"/>
      <c r="CBQ838" s="203"/>
      <c r="CBR838" s="203"/>
      <c r="CBS838" s="203"/>
      <c r="CBT838" s="203"/>
      <c r="CBU838" s="203"/>
      <c r="CBV838" s="203"/>
      <c r="CBW838" s="203"/>
      <c r="CBX838" s="203"/>
      <c r="CBY838" s="203"/>
      <c r="CBZ838" s="203"/>
      <c r="CCA838" s="203"/>
      <c r="CCB838" s="203"/>
      <c r="CCC838" s="203"/>
      <c r="CCD838" s="203"/>
      <c r="CCE838" s="203"/>
      <c r="CCF838" s="203"/>
      <c r="CCG838" s="203"/>
      <c r="CCH838" s="203"/>
      <c r="CCI838" s="203"/>
      <c r="CCJ838" s="203"/>
      <c r="CCK838" s="203"/>
      <c r="CCL838" s="203"/>
      <c r="CCM838" s="203"/>
      <c r="CCN838" s="203"/>
      <c r="CCO838" s="203"/>
      <c r="CCP838" s="203"/>
      <c r="CCQ838" s="203"/>
      <c r="CCR838" s="203"/>
      <c r="CCS838" s="203"/>
      <c r="CCT838" s="203"/>
      <c r="CCU838" s="203"/>
      <c r="CCV838" s="203"/>
      <c r="CCW838" s="203"/>
      <c r="CCX838" s="203"/>
      <c r="CCY838" s="203"/>
      <c r="CCZ838" s="203"/>
      <c r="CDA838" s="203"/>
      <c r="CDB838" s="203"/>
      <c r="CDC838" s="203"/>
      <c r="CDD838" s="203"/>
      <c r="CDE838" s="203"/>
      <c r="CDF838" s="203"/>
      <c r="CDG838" s="203"/>
      <c r="CDH838" s="203"/>
      <c r="CDI838" s="203"/>
      <c r="CDJ838" s="203"/>
      <c r="CDK838" s="203"/>
      <c r="CDL838" s="203"/>
      <c r="CDM838" s="203"/>
      <c r="CDN838" s="203"/>
      <c r="CDO838" s="203"/>
      <c r="CDP838" s="203"/>
      <c r="CDQ838" s="203"/>
      <c r="CDR838" s="203"/>
      <c r="CDS838" s="203"/>
      <c r="CDT838" s="203"/>
      <c r="CDU838" s="203"/>
      <c r="CDV838" s="203"/>
      <c r="CDW838" s="203"/>
      <c r="CDX838" s="203"/>
      <c r="CDY838" s="203"/>
      <c r="CDZ838" s="203"/>
      <c r="CEA838" s="203"/>
      <c r="CEB838" s="203"/>
      <c r="CEC838" s="203"/>
      <c r="CED838" s="203"/>
      <c r="CEE838" s="203"/>
      <c r="CEF838" s="203"/>
      <c r="CEG838" s="203"/>
      <c r="CEH838" s="203"/>
      <c r="CEI838" s="203"/>
      <c r="CEJ838" s="203"/>
      <c r="CEK838" s="203"/>
      <c r="CEL838" s="203"/>
      <c r="CEM838" s="203"/>
      <c r="CEN838" s="203"/>
      <c r="CEO838" s="203"/>
      <c r="CEP838" s="203"/>
      <c r="CEQ838" s="203"/>
      <c r="CER838" s="203"/>
      <c r="CES838" s="203"/>
      <c r="CET838" s="203"/>
      <c r="CEU838" s="203"/>
      <c r="CEV838" s="203"/>
      <c r="CEW838" s="203"/>
      <c r="CEX838" s="203"/>
      <c r="CEY838" s="203"/>
      <c r="CEZ838" s="203"/>
      <c r="CFA838" s="203"/>
      <c r="CFB838" s="203"/>
      <c r="CFC838" s="203"/>
      <c r="CFD838" s="203"/>
      <c r="CFE838" s="203"/>
      <c r="CFF838" s="203"/>
      <c r="CFG838" s="203"/>
      <c r="CFH838" s="203"/>
      <c r="CFI838" s="203"/>
      <c r="CFJ838" s="203"/>
      <c r="CFK838" s="203"/>
      <c r="CFL838" s="203"/>
      <c r="CFM838" s="203"/>
      <c r="CFN838" s="203"/>
      <c r="CFO838" s="203"/>
      <c r="CFP838" s="203"/>
      <c r="CFQ838" s="203"/>
      <c r="CFR838" s="203"/>
      <c r="CFS838" s="203"/>
      <c r="CFT838" s="203"/>
      <c r="CFU838" s="203"/>
      <c r="CFV838" s="203"/>
      <c r="CFW838" s="203"/>
      <c r="CFX838" s="203"/>
      <c r="CFY838" s="203"/>
      <c r="CFZ838" s="203"/>
      <c r="CGA838" s="203"/>
      <c r="CGB838" s="203"/>
      <c r="CGC838" s="203"/>
      <c r="CGD838" s="203"/>
      <c r="CGE838" s="203"/>
      <c r="CGF838" s="203"/>
      <c r="CGG838" s="203"/>
      <c r="CGH838" s="203"/>
      <c r="CGI838" s="203"/>
      <c r="CGJ838" s="203"/>
      <c r="CGK838" s="203"/>
      <c r="CGL838" s="203"/>
      <c r="CGM838" s="203"/>
      <c r="CGN838" s="203"/>
      <c r="CGO838" s="203"/>
      <c r="CGP838" s="203"/>
      <c r="CGQ838" s="203"/>
      <c r="CGR838" s="203"/>
      <c r="CGS838" s="203"/>
      <c r="CGT838" s="203"/>
      <c r="CGU838" s="203"/>
      <c r="CGV838" s="203"/>
      <c r="CGW838" s="203"/>
      <c r="CGX838" s="203"/>
      <c r="CGY838" s="203"/>
      <c r="CGZ838" s="203"/>
      <c r="CHA838" s="203"/>
      <c r="CHB838" s="203"/>
      <c r="CHC838" s="203"/>
      <c r="CHD838" s="203"/>
      <c r="CHE838" s="203"/>
      <c r="CHF838" s="203"/>
      <c r="CHG838" s="203"/>
      <c r="CHH838" s="203"/>
      <c r="CHI838" s="203"/>
      <c r="CHJ838" s="203"/>
      <c r="CHK838" s="203"/>
      <c r="CHL838" s="203"/>
      <c r="CHM838" s="203"/>
      <c r="CHN838" s="203"/>
      <c r="CHO838" s="203"/>
      <c r="CHP838" s="203"/>
      <c r="CHQ838" s="203"/>
      <c r="CHR838" s="203"/>
      <c r="CHS838" s="203"/>
      <c r="CHT838" s="203"/>
      <c r="CHU838" s="203"/>
      <c r="CHV838" s="203"/>
      <c r="CHW838" s="203"/>
      <c r="CHX838" s="203"/>
      <c r="CHY838" s="203"/>
      <c r="CHZ838" s="203"/>
      <c r="CIA838" s="203"/>
      <c r="CIB838" s="203"/>
      <c r="CIC838" s="203"/>
      <c r="CID838" s="203"/>
      <c r="CIE838" s="203"/>
      <c r="CIF838" s="203"/>
      <c r="CIG838" s="203"/>
      <c r="CIH838" s="203"/>
      <c r="CII838" s="203"/>
      <c r="CIJ838" s="203"/>
      <c r="CIK838" s="203"/>
      <c r="CIL838" s="203"/>
      <c r="CIM838" s="203"/>
      <c r="CIN838" s="203"/>
      <c r="CIO838" s="203"/>
      <c r="CIP838" s="203"/>
      <c r="CIQ838" s="203"/>
      <c r="CIR838" s="203"/>
      <c r="CIS838" s="203"/>
      <c r="CIT838" s="203"/>
      <c r="CIU838" s="203"/>
      <c r="CIV838" s="203"/>
      <c r="CIW838" s="203"/>
      <c r="CIX838" s="203"/>
      <c r="CIY838" s="203"/>
      <c r="CIZ838" s="203"/>
      <c r="CJA838" s="203"/>
      <c r="CJB838" s="203"/>
      <c r="CJC838" s="203"/>
      <c r="CJD838" s="203"/>
      <c r="CJE838" s="203"/>
      <c r="CJF838" s="203"/>
      <c r="CJG838" s="203"/>
      <c r="CJH838" s="203"/>
      <c r="CJI838" s="203"/>
      <c r="CJJ838" s="203"/>
      <c r="CJK838" s="203"/>
      <c r="CJL838" s="203"/>
      <c r="CJM838" s="203"/>
      <c r="CJN838" s="203"/>
      <c r="CJO838" s="203"/>
      <c r="CJP838" s="203"/>
      <c r="CJQ838" s="203"/>
      <c r="CJR838" s="203"/>
      <c r="CJS838" s="203"/>
      <c r="CJT838" s="203"/>
      <c r="CJU838" s="203"/>
      <c r="CJV838" s="203"/>
      <c r="CJW838" s="203"/>
      <c r="CJX838" s="203"/>
      <c r="CJY838" s="203"/>
      <c r="CJZ838" s="203"/>
      <c r="CKA838" s="203"/>
      <c r="CKB838" s="203"/>
      <c r="CKC838" s="203"/>
      <c r="CKD838" s="203"/>
      <c r="CKE838" s="203"/>
      <c r="CKF838" s="203"/>
      <c r="CKG838" s="203"/>
      <c r="CKH838" s="203"/>
      <c r="CKI838" s="203"/>
      <c r="CKJ838" s="203"/>
      <c r="CKK838" s="203"/>
      <c r="CKL838" s="203"/>
      <c r="CKM838" s="203"/>
      <c r="CKN838" s="203"/>
      <c r="CKO838" s="203"/>
      <c r="CKP838" s="203"/>
      <c r="CKQ838" s="203"/>
      <c r="CKR838" s="203"/>
      <c r="CKS838" s="203"/>
      <c r="CKT838" s="203"/>
      <c r="CKU838" s="203"/>
      <c r="CKV838" s="203"/>
      <c r="CKW838" s="203"/>
      <c r="CKX838" s="203"/>
      <c r="CKY838" s="203"/>
      <c r="CKZ838" s="203"/>
      <c r="CLA838" s="203"/>
      <c r="CLB838" s="203"/>
      <c r="CLC838" s="203"/>
      <c r="CLD838" s="203"/>
      <c r="CLE838" s="203"/>
      <c r="CLF838" s="203"/>
      <c r="CLG838" s="203"/>
      <c r="CLH838" s="203"/>
      <c r="CLI838" s="203"/>
      <c r="CLJ838" s="203"/>
      <c r="CLK838" s="203"/>
      <c r="CLL838" s="203"/>
      <c r="CLM838" s="203"/>
      <c r="CLN838" s="203"/>
      <c r="CLO838" s="203"/>
      <c r="CLP838" s="203"/>
      <c r="CLQ838" s="203"/>
      <c r="CLR838" s="203"/>
      <c r="CLS838" s="203"/>
      <c r="CLT838" s="203"/>
      <c r="CLU838" s="203"/>
      <c r="CLV838" s="203"/>
      <c r="CLW838" s="203"/>
      <c r="CLX838" s="203"/>
      <c r="CLY838" s="203"/>
      <c r="CLZ838" s="203"/>
      <c r="CMA838" s="203"/>
      <c r="CMB838" s="203"/>
      <c r="CMC838" s="203"/>
      <c r="CMD838" s="203"/>
      <c r="CME838" s="203"/>
      <c r="CMF838" s="203"/>
      <c r="CMG838" s="203"/>
      <c r="CMH838" s="203"/>
      <c r="CMI838" s="203"/>
      <c r="CMJ838" s="203"/>
      <c r="CMK838" s="203"/>
      <c r="CML838" s="203"/>
      <c r="CMM838" s="203"/>
      <c r="CMN838" s="203"/>
      <c r="CMO838" s="203"/>
      <c r="CMP838" s="203"/>
      <c r="CMQ838" s="203"/>
      <c r="CMR838" s="203"/>
      <c r="CMS838" s="203"/>
      <c r="CMT838" s="203"/>
      <c r="CMU838" s="203"/>
      <c r="CMV838" s="203"/>
      <c r="CMW838" s="203"/>
      <c r="CMX838" s="203"/>
      <c r="CMY838" s="203"/>
      <c r="CMZ838" s="203"/>
      <c r="CNA838" s="203"/>
      <c r="CNB838" s="203"/>
      <c r="CNC838" s="203"/>
      <c r="CND838" s="203"/>
      <c r="CNE838" s="203"/>
      <c r="CNF838" s="203"/>
      <c r="CNG838" s="203"/>
      <c r="CNH838" s="203"/>
      <c r="CNI838" s="203"/>
      <c r="CNJ838" s="203"/>
      <c r="CNK838" s="203"/>
      <c r="CNL838" s="203"/>
      <c r="CNM838" s="203"/>
      <c r="CNN838" s="203"/>
      <c r="CNO838" s="203"/>
      <c r="CNP838" s="203"/>
      <c r="CNQ838" s="203"/>
      <c r="CNR838" s="203"/>
      <c r="CNS838" s="203"/>
      <c r="CNT838" s="203"/>
      <c r="CNU838" s="203"/>
      <c r="CNV838" s="203"/>
      <c r="CNW838" s="203"/>
      <c r="CNX838" s="203"/>
      <c r="CNY838" s="203"/>
      <c r="CNZ838" s="203"/>
      <c r="COA838" s="203"/>
      <c r="COB838" s="203"/>
      <c r="COC838" s="203"/>
      <c r="COD838" s="203"/>
      <c r="COE838" s="203"/>
      <c r="COF838" s="203"/>
      <c r="COG838" s="203"/>
      <c r="COH838" s="203"/>
      <c r="COI838" s="203"/>
      <c r="COJ838" s="203"/>
      <c r="COK838" s="203"/>
      <c r="COL838" s="203"/>
      <c r="COM838" s="203"/>
      <c r="CON838" s="203"/>
      <c r="COO838" s="203"/>
      <c r="COP838" s="203"/>
      <c r="COQ838" s="203"/>
      <c r="COR838" s="203"/>
      <c r="COS838" s="203"/>
      <c r="COT838" s="203"/>
      <c r="COU838" s="203"/>
      <c r="COV838" s="203"/>
      <c r="COW838" s="203"/>
      <c r="COX838" s="203"/>
      <c r="COY838" s="203"/>
      <c r="COZ838" s="203"/>
      <c r="CPA838" s="203"/>
      <c r="CPB838" s="203"/>
      <c r="CPC838" s="203"/>
      <c r="CPD838" s="203"/>
      <c r="CPE838" s="203"/>
      <c r="CPF838" s="203"/>
      <c r="CPG838" s="203"/>
      <c r="CPH838" s="203"/>
      <c r="CPI838" s="203"/>
      <c r="CPJ838" s="203"/>
      <c r="CPK838" s="203"/>
      <c r="CPL838" s="203"/>
      <c r="CPM838" s="203"/>
      <c r="CPN838" s="203"/>
      <c r="CPO838" s="203"/>
      <c r="CPP838" s="203"/>
      <c r="CPQ838" s="203"/>
      <c r="CPR838" s="203"/>
      <c r="CPS838" s="203"/>
      <c r="CPT838" s="203"/>
      <c r="CPU838" s="203"/>
      <c r="CPV838" s="203"/>
      <c r="CPW838" s="203"/>
      <c r="CPX838" s="203"/>
      <c r="CPY838" s="203"/>
      <c r="CPZ838" s="203"/>
      <c r="CQA838" s="203"/>
      <c r="CQB838" s="203"/>
      <c r="CQC838" s="203"/>
      <c r="CQD838" s="203"/>
      <c r="CQE838" s="203"/>
      <c r="CQF838" s="203"/>
      <c r="CQG838" s="203"/>
      <c r="CQH838" s="203"/>
      <c r="CQI838" s="203"/>
      <c r="CQJ838" s="203"/>
      <c r="CQK838" s="203"/>
      <c r="CQL838" s="203"/>
      <c r="CQM838" s="203"/>
      <c r="CQN838" s="203"/>
      <c r="CQO838" s="203"/>
      <c r="CQP838" s="203"/>
      <c r="CQQ838" s="203"/>
      <c r="CQR838" s="203"/>
      <c r="CQS838" s="203"/>
      <c r="CQT838" s="203"/>
      <c r="CQU838" s="203"/>
      <c r="CQV838" s="203"/>
      <c r="CQW838" s="203"/>
      <c r="CQX838" s="203"/>
      <c r="CQY838" s="203"/>
      <c r="CQZ838" s="203"/>
      <c r="CRA838" s="203"/>
      <c r="CRB838" s="203"/>
      <c r="CRC838" s="203"/>
      <c r="CRD838" s="203"/>
      <c r="CRE838" s="203"/>
      <c r="CRF838" s="203"/>
      <c r="CRG838" s="203"/>
      <c r="CRH838" s="203"/>
      <c r="CRI838" s="203"/>
      <c r="CRJ838" s="203"/>
      <c r="CRK838" s="203"/>
      <c r="CRL838" s="203"/>
      <c r="CRM838" s="203"/>
      <c r="CRN838" s="203"/>
      <c r="CRO838" s="203"/>
      <c r="CRP838" s="203"/>
      <c r="CRQ838" s="203"/>
      <c r="CRR838" s="203"/>
      <c r="CRS838" s="203"/>
      <c r="CRT838" s="203"/>
      <c r="CRU838" s="203"/>
      <c r="CRV838" s="203"/>
      <c r="CRW838" s="203"/>
      <c r="CRX838" s="203"/>
      <c r="CRY838" s="203"/>
      <c r="CRZ838" s="203"/>
      <c r="CSA838" s="203"/>
      <c r="CSB838" s="203"/>
      <c r="CSC838" s="203"/>
      <c r="CSD838" s="203"/>
      <c r="CSE838" s="203"/>
      <c r="CSF838" s="203"/>
      <c r="CSG838" s="203"/>
      <c r="CSH838" s="203"/>
      <c r="CSI838" s="203"/>
      <c r="CSJ838" s="203"/>
      <c r="CSK838" s="203"/>
      <c r="CSL838" s="203"/>
      <c r="CSM838" s="203"/>
      <c r="CSN838" s="203"/>
      <c r="CSO838" s="203"/>
      <c r="CSP838" s="203"/>
      <c r="CSQ838" s="203"/>
      <c r="CSR838" s="203"/>
      <c r="CSS838" s="203"/>
      <c r="CST838" s="203"/>
      <c r="CSU838" s="203"/>
      <c r="CSV838" s="203"/>
      <c r="CSW838" s="203"/>
      <c r="CSX838" s="203"/>
      <c r="CSY838" s="203"/>
      <c r="CSZ838" s="203"/>
      <c r="CTA838" s="203"/>
      <c r="CTB838" s="203"/>
      <c r="CTC838" s="203"/>
      <c r="CTD838" s="203"/>
      <c r="CTE838" s="203"/>
      <c r="CTF838" s="203"/>
      <c r="CTG838" s="203"/>
      <c r="CTH838" s="203"/>
      <c r="CTI838" s="203"/>
      <c r="CTJ838" s="203"/>
      <c r="CTK838" s="203"/>
      <c r="CTL838" s="203"/>
      <c r="CTM838" s="203"/>
      <c r="CTN838" s="203"/>
      <c r="CTO838" s="203"/>
      <c r="CTP838" s="203"/>
      <c r="CTQ838" s="203"/>
      <c r="CTR838" s="203"/>
      <c r="CTS838" s="203"/>
      <c r="CTT838" s="203"/>
      <c r="CTU838" s="203"/>
      <c r="CTV838" s="203"/>
      <c r="CTW838" s="203"/>
      <c r="CTX838" s="203"/>
      <c r="CTY838" s="203"/>
      <c r="CTZ838" s="203"/>
      <c r="CUA838" s="203"/>
      <c r="CUB838" s="203"/>
      <c r="CUC838" s="203"/>
      <c r="CUD838" s="203"/>
      <c r="CUE838" s="203"/>
      <c r="CUF838" s="203"/>
      <c r="CUG838" s="203"/>
      <c r="CUH838" s="203"/>
      <c r="CUI838" s="203"/>
      <c r="CUJ838" s="203"/>
      <c r="CUK838" s="203"/>
      <c r="CUL838" s="203"/>
      <c r="CUM838" s="203"/>
      <c r="CUN838" s="203"/>
      <c r="CUO838" s="203"/>
      <c r="CUP838" s="203"/>
      <c r="CUQ838" s="203"/>
      <c r="CUR838" s="203"/>
      <c r="CUS838" s="203"/>
      <c r="CUT838" s="203"/>
      <c r="CUU838" s="203"/>
      <c r="CUV838" s="203"/>
      <c r="CUW838" s="203"/>
      <c r="CUX838" s="203"/>
      <c r="CUY838" s="203"/>
      <c r="CUZ838" s="203"/>
      <c r="CVA838" s="203"/>
      <c r="CVB838" s="203"/>
      <c r="CVC838" s="203"/>
      <c r="CVD838" s="203"/>
      <c r="CVE838" s="203"/>
      <c r="CVF838" s="203"/>
      <c r="CVG838" s="203"/>
      <c r="CVH838" s="203"/>
      <c r="CVI838" s="203"/>
      <c r="CVJ838" s="203"/>
      <c r="CVK838" s="203"/>
      <c r="CVL838" s="203"/>
      <c r="CVM838" s="203"/>
      <c r="CVN838" s="203"/>
      <c r="CVO838" s="203"/>
      <c r="CVP838" s="203"/>
      <c r="CVQ838" s="203"/>
      <c r="CVR838" s="203"/>
      <c r="CVS838" s="203"/>
      <c r="CVT838" s="203"/>
      <c r="CVU838" s="203"/>
      <c r="CVV838" s="203"/>
      <c r="CVW838" s="203"/>
      <c r="CVX838" s="203"/>
      <c r="CVY838" s="203"/>
      <c r="CVZ838" s="203"/>
      <c r="CWA838" s="203"/>
      <c r="CWB838" s="203"/>
      <c r="CWC838" s="203"/>
      <c r="CWD838" s="203"/>
      <c r="CWE838" s="203"/>
      <c r="CWF838" s="203"/>
      <c r="CWG838" s="203"/>
      <c r="CWH838" s="203"/>
      <c r="CWI838" s="203"/>
      <c r="CWJ838" s="203"/>
      <c r="CWK838" s="203"/>
      <c r="CWL838" s="203"/>
      <c r="CWM838" s="203"/>
      <c r="CWN838" s="203"/>
      <c r="CWO838" s="203"/>
      <c r="CWP838" s="203"/>
      <c r="CWQ838" s="203"/>
      <c r="CWR838" s="203"/>
      <c r="CWS838" s="203"/>
      <c r="CWT838" s="203"/>
      <c r="CWU838" s="203"/>
      <c r="CWV838" s="203"/>
      <c r="CWW838" s="203"/>
      <c r="CWX838" s="203"/>
      <c r="CWY838" s="203"/>
      <c r="CWZ838" s="203"/>
      <c r="CXA838" s="203"/>
      <c r="CXB838" s="203"/>
      <c r="CXC838" s="203"/>
      <c r="CXD838" s="203"/>
      <c r="CXE838" s="203"/>
      <c r="CXF838" s="203"/>
      <c r="CXG838" s="203"/>
      <c r="CXH838" s="203"/>
      <c r="CXI838" s="203"/>
      <c r="CXJ838" s="203"/>
      <c r="CXK838" s="203"/>
      <c r="CXL838" s="203"/>
      <c r="CXM838" s="203"/>
      <c r="CXN838" s="203"/>
      <c r="CXO838" s="203"/>
      <c r="CXP838" s="203"/>
      <c r="CXQ838" s="203"/>
      <c r="CXR838" s="203"/>
      <c r="CXS838" s="203"/>
      <c r="CXT838" s="203"/>
      <c r="CXU838" s="203"/>
      <c r="CXV838" s="203"/>
      <c r="CXW838" s="203"/>
      <c r="CXX838" s="203"/>
      <c r="CXY838" s="203"/>
      <c r="CXZ838" s="203"/>
      <c r="CYA838" s="203"/>
      <c r="CYB838" s="203"/>
      <c r="CYC838" s="203"/>
      <c r="CYD838" s="203"/>
      <c r="CYE838" s="203"/>
      <c r="CYF838" s="203"/>
      <c r="CYG838" s="203"/>
      <c r="CYH838" s="203"/>
      <c r="CYI838" s="203"/>
      <c r="CYJ838" s="203"/>
      <c r="CYK838" s="203"/>
      <c r="CYL838" s="203"/>
      <c r="CYM838" s="203"/>
      <c r="CYN838" s="203"/>
      <c r="CYO838" s="203"/>
      <c r="CYP838" s="203"/>
      <c r="CYQ838" s="203"/>
      <c r="CYR838" s="203"/>
      <c r="CYS838" s="203"/>
      <c r="CYT838" s="203"/>
      <c r="CYU838" s="203"/>
      <c r="CYV838" s="203"/>
      <c r="CYW838" s="203"/>
      <c r="CYX838" s="203"/>
      <c r="CYY838" s="203"/>
      <c r="CYZ838" s="203"/>
      <c r="CZA838" s="203"/>
      <c r="CZB838" s="203"/>
      <c r="CZC838" s="203"/>
      <c r="CZD838" s="203"/>
      <c r="CZE838" s="203"/>
      <c r="CZF838" s="203"/>
      <c r="CZG838" s="203"/>
      <c r="CZH838" s="203"/>
      <c r="CZI838" s="203"/>
      <c r="CZJ838" s="203"/>
      <c r="CZK838" s="203"/>
      <c r="CZL838" s="203"/>
      <c r="CZM838" s="203"/>
      <c r="CZN838" s="203"/>
      <c r="CZO838" s="203"/>
      <c r="CZP838" s="203"/>
      <c r="CZQ838" s="203"/>
      <c r="CZR838" s="203"/>
      <c r="CZS838" s="203"/>
      <c r="CZT838" s="203"/>
      <c r="CZU838" s="203"/>
      <c r="CZV838" s="203"/>
      <c r="CZW838" s="203"/>
      <c r="CZX838" s="203"/>
      <c r="CZY838" s="203"/>
      <c r="CZZ838" s="203"/>
      <c r="DAA838" s="203"/>
      <c r="DAB838" s="203"/>
      <c r="DAC838" s="203"/>
      <c r="DAD838" s="203"/>
      <c r="DAE838" s="203"/>
      <c r="DAF838" s="203"/>
      <c r="DAG838" s="203"/>
      <c r="DAH838" s="203"/>
      <c r="DAI838" s="203"/>
      <c r="DAJ838" s="203"/>
      <c r="DAK838" s="203"/>
      <c r="DAL838" s="203"/>
      <c r="DAM838" s="203"/>
      <c r="DAN838" s="203"/>
      <c r="DAO838" s="203"/>
      <c r="DAP838" s="203"/>
      <c r="DAQ838" s="203"/>
      <c r="DAR838" s="203"/>
      <c r="DAS838" s="203"/>
      <c r="DAT838" s="203"/>
      <c r="DAU838" s="203"/>
      <c r="DAV838" s="203"/>
      <c r="DAW838" s="203"/>
      <c r="DAX838" s="203"/>
      <c r="DAY838" s="203"/>
      <c r="DAZ838" s="203"/>
      <c r="DBA838" s="203"/>
      <c r="DBB838" s="203"/>
      <c r="DBC838" s="203"/>
      <c r="DBD838" s="203"/>
      <c r="DBE838" s="203"/>
      <c r="DBF838" s="203"/>
      <c r="DBG838" s="203"/>
      <c r="DBH838" s="203"/>
      <c r="DBI838" s="203"/>
      <c r="DBJ838" s="203"/>
      <c r="DBK838" s="203"/>
      <c r="DBL838" s="203"/>
      <c r="DBM838" s="203"/>
      <c r="DBN838" s="203"/>
      <c r="DBO838" s="203"/>
      <c r="DBP838" s="203"/>
      <c r="DBQ838" s="203"/>
      <c r="DBR838" s="203"/>
      <c r="DBS838" s="203"/>
      <c r="DBT838" s="203"/>
      <c r="DBU838" s="203"/>
      <c r="DBV838" s="203"/>
      <c r="DBW838" s="203"/>
      <c r="DBX838" s="203"/>
      <c r="DBY838" s="203"/>
      <c r="DBZ838" s="203"/>
      <c r="DCA838" s="203"/>
      <c r="DCB838" s="203"/>
      <c r="DCC838" s="203"/>
      <c r="DCD838" s="203"/>
      <c r="DCE838" s="203"/>
      <c r="DCF838" s="203"/>
      <c r="DCG838" s="203"/>
      <c r="DCH838" s="203"/>
      <c r="DCI838" s="203"/>
      <c r="DCJ838" s="203"/>
      <c r="DCK838" s="203"/>
      <c r="DCL838" s="203"/>
      <c r="DCM838" s="203"/>
      <c r="DCN838" s="203"/>
      <c r="DCO838" s="203"/>
      <c r="DCP838" s="203"/>
      <c r="DCQ838" s="203"/>
      <c r="DCR838" s="203"/>
      <c r="DCS838" s="203"/>
      <c r="DCT838" s="203"/>
      <c r="DCU838" s="203"/>
      <c r="DCV838" s="203"/>
      <c r="DCW838" s="203"/>
      <c r="DCX838" s="203"/>
      <c r="DCY838" s="203"/>
      <c r="DCZ838" s="203"/>
      <c r="DDA838" s="203"/>
      <c r="DDB838" s="203"/>
      <c r="DDC838" s="203"/>
      <c r="DDD838" s="203"/>
      <c r="DDE838" s="203"/>
      <c r="DDF838" s="203"/>
      <c r="DDG838" s="203"/>
      <c r="DDH838" s="203"/>
      <c r="DDI838" s="203"/>
      <c r="DDJ838" s="203"/>
      <c r="DDK838" s="203"/>
      <c r="DDL838" s="203"/>
      <c r="DDM838" s="203"/>
      <c r="DDN838" s="203"/>
      <c r="DDO838" s="203"/>
      <c r="DDP838" s="203"/>
      <c r="DDQ838" s="203"/>
      <c r="DDR838" s="203"/>
      <c r="DDS838" s="203"/>
      <c r="DDT838" s="203"/>
      <c r="DDU838" s="203"/>
      <c r="DDV838" s="203"/>
      <c r="DDW838" s="203"/>
      <c r="DDX838" s="203"/>
      <c r="DDY838" s="203"/>
      <c r="DDZ838" s="203"/>
      <c r="DEA838" s="203"/>
      <c r="DEB838" s="203"/>
      <c r="DEC838" s="203"/>
      <c r="DED838" s="203"/>
      <c r="DEE838" s="203"/>
      <c r="DEF838" s="203"/>
      <c r="DEG838" s="203"/>
      <c r="DEH838" s="203"/>
      <c r="DEI838" s="203"/>
      <c r="DEJ838" s="203"/>
      <c r="DEK838" s="203"/>
      <c r="DEL838" s="203"/>
      <c r="DEM838" s="203"/>
      <c r="DEN838" s="203"/>
      <c r="DEO838" s="203"/>
      <c r="DEP838" s="203"/>
      <c r="DEQ838" s="203"/>
      <c r="DER838" s="203"/>
      <c r="DES838" s="203"/>
      <c r="DET838" s="203"/>
      <c r="DEU838" s="203"/>
      <c r="DEV838" s="203"/>
      <c r="DEW838" s="203"/>
      <c r="DEX838" s="203"/>
      <c r="DEY838" s="203"/>
      <c r="DEZ838" s="203"/>
      <c r="DFA838" s="203"/>
      <c r="DFB838" s="203"/>
      <c r="DFC838" s="203"/>
      <c r="DFD838" s="203"/>
      <c r="DFE838" s="203"/>
      <c r="DFF838" s="203"/>
      <c r="DFG838" s="203"/>
      <c r="DFH838" s="203"/>
      <c r="DFI838" s="203"/>
      <c r="DFJ838" s="203"/>
      <c r="DFK838" s="203"/>
      <c r="DFL838" s="203"/>
      <c r="DFM838" s="203"/>
      <c r="DFN838" s="203"/>
      <c r="DFO838" s="203"/>
      <c r="DFP838" s="203"/>
      <c r="DFQ838" s="203"/>
      <c r="DFR838" s="203"/>
      <c r="DFS838" s="203"/>
      <c r="DFT838" s="203"/>
      <c r="DFU838" s="203"/>
      <c r="DFV838" s="203"/>
      <c r="DFW838" s="203"/>
      <c r="DFX838" s="203"/>
      <c r="DFY838" s="203"/>
      <c r="DFZ838" s="203"/>
      <c r="DGA838" s="203"/>
      <c r="DGB838" s="203"/>
      <c r="DGC838" s="203"/>
      <c r="DGD838" s="203"/>
      <c r="DGE838" s="203"/>
      <c r="DGF838" s="203"/>
      <c r="DGG838" s="203"/>
      <c r="DGH838" s="203"/>
      <c r="DGI838" s="203"/>
      <c r="DGJ838" s="203"/>
      <c r="DGK838" s="203"/>
      <c r="DGL838" s="203"/>
      <c r="DGM838" s="203"/>
      <c r="DGN838" s="203"/>
      <c r="DGO838" s="203"/>
      <c r="DGP838" s="203"/>
      <c r="DGQ838" s="203"/>
      <c r="DGR838" s="203"/>
      <c r="DGS838" s="203"/>
      <c r="DGT838" s="203"/>
      <c r="DGU838" s="203"/>
      <c r="DGV838" s="203"/>
      <c r="DGW838" s="203"/>
      <c r="DGX838" s="203"/>
      <c r="DGY838" s="203"/>
      <c r="DGZ838" s="203"/>
      <c r="DHA838" s="203"/>
      <c r="DHB838" s="203"/>
      <c r="DHC838" s="203"/>
      <c r="DHD838" s="203"/>
      <c r="DHE838" s="203"/>
      <c r="DHF838" s="203"/>
      <c r="DHG838" s="203"/>
      <c r="DHH838" s="203"/>
      <c r="DHI838" s="203"/>
      <c r="DHJ838" s="203"/>
      <c r="DHK838" s="203"/>
      <c r="DHL838" s="203"/>
      <c r="DHM838" s="203"/>
      <c r="DHN838" s="203"/>
      <c r="DHO838" s="203"/>
      <c r="DHP838" s="203"/>
      <c r="DHQ838" s="203"/>
      <c r="DHR838" s="203"/>
      <c r="DHS838" s="203"/>
      <c r="DHT838" s="203"/>
      <c r="DHU838" s="203"/>
      <c r="DHV838" s="203"/>
      <c r="DHW838" s="203"/>
      <c r="DHX838" s="203"/>
      <c r="DHY838" s="203"/>
      <c r="DHZ838" s="203"/>
      <c r="DIA838" s="203"/>
      <c r="DIB838" s="203"/>
      <c r="DIC838" s="203"/>
      <c r="DID838" s="203"/>
      <c r="DIE838" s="203"/>
      <c r="DIF838" s="203"/>
      <c r="DIG838" s="203"/>
      <c r="DIH838" s="203"/>
      <c r="DII838" s="203"/>
      <c r="DIJ838" s="203"/>
      <c r="DIK838" s="203"/>
      <c r="DIL838" s="203"/>
      <c r="DIM838" s="203"/>
      <c r="DIN838" s="203"/>
      <c r="DIO838" s="203"/>
      <c r="DIP838" s="203"/>
      <c r="DIQ838" s="203"/>
      <c r="DIR838" s="203"/>
      <c r="DIS838" s="203"/>
      <c r="DIT838" s="203"/>
      <c r="DIU838" s="203"/>
      <c r="DIV838" s="203"/>
      <c r="DIW838" s="203"/>
      <c r="DIX838" s="203"/>
      <c r="DIY838" s="203"/>
      <c r="DIZ838" s="203"/>
      <c r="DJA838" s="203"/>
      <c r="DJB838" s="203"/>
      <c r="DJC838" s="203"/>
      <c r="DJD838" s="203"/>
      <c r="DJE838" s="203"/>
      <c r="DJF838" s="203"/>
      <c r="DJG838" s="203"/>
      <c r="DJH838" s="203"/>
      <c r="DJI838" s="203"/>
      <c r="DJJ838" s="203"/>
      <c r="DJK838" s="203"/>
      <c r="DJL838" s="203"/>
      <c r="DJM838" s="203"/>
      <c r="DJN838" s="203"/>
      <c r="DJO838" s="203"/>
      <c r="DJP838" s="203"/>
      <c r="DJQ838" s="203"/>
      <c r="DJR838" s="203"/>
      <c r="DJS838" s="203"/>
      <c r="DJT838" s="203"/>
      <c r="DJU838" s="203"/>
      <c r="DJV838" s="203"/>
      <c r="DJW838" s="203"/>
      <c r="DJX838" s="203"/>
      <c r="DJY838" s="203"/>
      <c r="DJZ838" s="203"/>
      <c r="DKA838" s="203"/>
      <c r="DKB838" s="203"/>
      <c r="DKC838" s="203"/>
      <c r="DKD838" s="203"/>
      <c r="DKE838" s="203"/>
      <c r="DKF838" s="203"/>
      <c r="DKG838" s="203"/>
      <c r="DKH838" s="203"/>
      <c r="DKI838" s="203"/>
      <c r="DKJ838" s="203"/>
      <c r="DKK838" s="203"/>
      <c r="DKL838" s="203"/>
      <c r="DKM838" s="203"/>
      <c r="DKN838" s="203"/>
      <c r="DKO838" s="203"/>
      <c r="DKP838" s="203"/>
      <c r="DKQ838" s="203"/>
      <c r="DKR838" s="203"/>
      <c r="DKS838" s="203"/>
      <c r="DKT838" s="203"/>
      <c r="DKU838" s="203"/>
      <c r="DKV838" s="203"/>
      <c r="DKW838" s="203"/>
      <c r="DKX838" s="203"/>
      <c r="DKY838" s="203"/>
      <c r="DKZ838" s="203"/>
      <c r="DLA838" s="203"/>
      <c r="DLB838" s="203"/>
      <c r="DLC838" s="203"/>
      <c r="DLD838" s="203"/>
      <c r="DLE838" s="203"/>
      <c r="DLF838" s="203"/>
      <c r="DLG838" s="203"/>
      <c r="DLH838" s="203"/>
      <c r="DLI838" s="203"/>
      <c r="DLJ838" s="203"/>
      <c r="DLK838" s="203"/>
      <c r="DLL838" s="203"/>
      <c r="DLM838" s="203"/>
      <c r="DLN838" s="203"/>
      <c r="DLO838" s="203"/>
      <c r="DLP838" s="203"/>
      <c r="DLQ838" s="203"/>
      <c r="DLR838" s="203"/>
      <c r="DLS838" s="203"/>
      <c r="DLT838" s="203"/>
      <c r="DLU838" s="203"/>
      <c r="DLV838" s="203"/>
      <c r="DLW838" s="203"/>
      <c r="DLX838" s="203"/>
      <c r="DLY838" s="203"/>
      <c r="DLZ838" s="203"/>
      <c r="DMA838" s="203"/>
      <c r="DMB838" s="203"/>
      <c r="DMC838" s="203"/>
      <c r="DMD838" s="203"/>
      <c r="DME838" s="203"/>
      <c r="DMF838" s="203"/>
      <c r="DMG838" s="203"/>
      <c r="DMH838" s="203"/>
      <c r="DMI838" s="203"/>
      <c r="DMJ838" s="203"/>
      <c r="DMK838" s="203"/>
      <c r="DML838" s="203"/>
      <c r="DMM838" s="203"/>
      <c r="DMN838" s="203"/>
      <c r="DMO838" s="203"/>
      <c r="DMP838" s="203"/>
      <c r="DMQ838" s="203"/>
      <c r="DMR838" s="203"/>
      <c r="DMS838" s="203"/>
      <c r="DMT838" s="203"/>
      <c r="DMU838" s="203"/>
      <c r="DMV838" s="203"/>
      <c r="DMW838" s="203"/>
      <c r="DMX838" s="203"/>
      <c r="DMY838" s="203"/>
      <c r="DMZ838" s="203"/>
      <c r="DNA838" s="203"/>
      <c r="DNB838" s="203"/>
      <c r="DNC838" s="203"/>
      <c r="DND838" s="203"/>
      <c r="DNE838" s="203"/>
      <c r="DNF838" s="203"/>
      <c r="DNG838" s="203"/>
      <c r="DNH838" s="203"/>
      <c r="DNI838" s="203"/>
      <c r="DNJ838" s="203"/>
      <c r="DNK838" s="203"/>
      <c r="DNL838" s="203"/>
      <c r="DNM838" s="203"/>
      <c r="DNN838" s="203"/>
      <c r="DNO838" s="203"/>
      <c r="DNP838" s="203"/>
      <c r="DNQ838" s="203"/>
      <c r="DNR838" s="203"/>
      <c r="DNS838" s="203"/>
      <c r="DNT838" s="203"/>
      <c r="DNU838" s="203"/>
      <c r="DNV838" s="203"/>
      <c r="DNW838" s="203"/>
      <c r="DNX838" s="203"/>
      <c r="DNY838" s="203"/>
      <c r="DNZ838" s="203"/>
      <c r="DOA838" s="203"/>
      <c r="DOB838" s="203"/>
      <c r="DOC838" s="203"/>
      <c r="DOD838" s="203"/>
      <c r="DOE838" s="203"/>
      <c r="DOF838" s="203"/>
      <c r="DOG838" s="203"/>
      <c r="DOH838" s="203"/>
      <c r="DOI838" s="203"/>
      <c r="DOJ838" s="203"/>
      <c r="DOK838" s="203"/>
      <c r="DOL838" s="203"/>
      <c r="DOM838" s="203"/>
      <c r="DON838" s="203"/>
      <c r="DOO838" s="203"/>
      <c r="DOP838" s="203"/>
      <c r="DOQ838" s="203"/>
      <c r="DOR838" s="203"/>
      <c r="DOS838" s="203"/>
      <c r="DOT838" s="203"/>
      <c r="DOU838" s="203"/>
      <c r="DOV838" s="203"/>
      <c r="DOW838" s="203"/>
      <c r="DOX838" s="203"/>
      <c r="DOY838" s="203"/>
      <c r="DOZ838" s="203"/>
      <c r="DPA838" s="203"/>
      <c r="DPB838" s="203"/>
      <c r="DPC838" s="203"/>
      <c r="DPD838" s="203"/>
      <c r="DPE838" s="203"/>
      <c r="DPF838" s="203"/>
      <c r="DPG838" s="203"/>
      <c r="DPH838" s="203"/>
      <c r="DPI838" s="203"/>
      <c r="DPJ838" s="203"/>
      <c r="DPK838" s="203"/>
      <c r="DPL838" s="203"/>
      <c r="DPM838" s="203"/>
      <c r="DPN838" s="203"/>
      <c r="DPO838" s="203"/>
      <c r="DPP838" s="203"/>
      <c r="DPQ838" s="203"/>
      <c r="DPR838" s="203"/>
      <c r="DPS838" s="203"/>
      <c r="DPT838" s="203"/>
      <c r="DPU838" s="203"/>
      <c r="DPV838" s="203"/>
      <c r="DPW838" s="203"/>
      <c r="DPX838" s="203"/>
      <c r="DPY838" s="203"/>
      <c r="DPZ838" s="203"/>
      <c r="DQA838" s="203"/>
      <c r="DQB838" s="203"/>
      <c r="DQC838" s="203"/>
      <c r="DQD838" s="203"/>
      <c r="DQE838" s="203"/>
      <c r="DQF838" s="203"/>
      <c r="DQG838" s="203"/>
      <c r="DQH838" s="203"/>
      <c r="DQI838" s="203"/>
      <c r="DQJ838" s="203"/>
      <c r="DQK838" s="203"/>
      <c r="DQL838" s="203"/>
      <c r="DQM838" s="203"/>
      <c r="DQN838" s="203"/>
      <c r="DQO838" s="203"/>
      <c r="DQP838" s="203"/>
      <c r="DQQ838" s="203"/>
      <c r="DQR838" s="203"/>
      <c r="DQS838" s="203"/>
      <c r="DQT838" s="203"/>
      <c r="DQU838" s="203"/>
      <c r="DQV838" s="203"/>
      <c r="DQW838" s="203"/>
      <c r="DQX838" s="203"/>
      <c r="DQY838" s="203"/>
      <c r="DQZ838" s="203"/>
      <c r="DRA838" s="203"/>
      <c r="DRB838" s="203"/>
      <c r="DRC838" s="203"/>
      <c r="DRD838" s="203"/>
      <c r="DRE838" s="203"/>
      <c r="DRF838" s="203"/>
      <c r="DRG838" s="203"/>
      <c r="DRH838" s="203"/>
      <c r="DRI838" s="203"/>
      <c r="DRJ838" s="203"/>
      <c r="DRK838" s="203"/>
      <c r="DRL838" s="203"/>
      <c r="DRM838" s="203"/>
      <c r="DRN838" s="203"/>
      <c r="DRO838" s="203"/>
      <c r="DRP838" s="203"/>
      <c r="DRQ838" s="203"/>
      <c r="DRR838" s="203"/>
      <c r="DRS838" s="203"/>
      <c r="DRT838" s="203"/>
      <c r="DRU838" s="203"/>
      <c r="DRV838" s="203"/>
      <c r="DRW838" s="203"/>
      <c r="DRX838" s="203"/>
      <c r="DRY838" s="203"/>
      <c r="DRZ838" s="203"/>
      <c r="DSA838" s="203"/>
      <c r="DSB838" s="203"/>
      <c r="DSC838" s="203"/>
      <c r="DSD838" s="203"/>
      <c r="DSE838" s="203"/>
      <c r="DSF838" s="203"/>
      <c r="DSG838" s="203"/>
      <c r="DSH838" s="203"/>
      <c r="DSI838" s="203"/>
      <c r="DSJ838" s="203"/>
      <c r="DSK838" s="203"/>
      <c r="DSL838" s="203"/>
      <c r="DSM838" s="203"/>
      <c r="DSN838" s="203"/>
      <c r="DSO838" s="203"/>
      <c r="DSP838" s="203"/>
      <c r="DSQ838" s="203"/>
      <c r="DSR838" s="203"/>
      <c r="DSS838" s="203"/>
      <c r="DST838" s="203"/>
      <c r="DSU838" s="203"/>
      <c r="DSV838" s="203"/>
      <c r="DSW838" s="203"/>
      <c r="DSX838" s="203"/>
      <c r="DSY838" s="203"/>
      <c r="DSZ838" s="203"/>
      <c r="DTA838" s="203"/>
      <c r="DTB838" s="203"/>
      <c r="DTC838" s="203"/>
      <c r="DTD838" s="203"/>
      <c r="DTE838" s="203"/>
      <c r="DTF838" s="203"/>
      <c r="DTG838" s="203"/>
      <c r="DTH838" s="203"/>
      <c r="DTI838" s="203"/>
      <c r="DTJ838" s="203"/>
      <c r="DTK838" s="203"/>
      <c r="DTL838" s="203"/>
      <c r="DTM838" s="203"/>
      <c r="DTN838" s="203"/>
      <c r="DTO838" s="203"/>
      <c r="DTP838" s="203"/>
      <c r="DTQ838" s="203"/>
      <c r="DTR838" s="203"/>
      <c r="DTS838" s="203"/>
      <c r="DTT838" s="203"/>
      <c r="DTU838" s="203"/>
      <c r="DTV838" s="203"/>
      <c r="DTW838" s="203"/>
      <c r="DTX838" s="203"/>
      <c r="DTY838" s="203"/>
      <c r="DTZ838" s="203"/>
      <c r="DUA838" s="203"/>
      <c r="DUB838" s="203"/>
      <c r="DUC838" s="203"/>
      <c r="DUD838" s="203"/>
      <c r="DUE838" s="203"/>
      <c r="DUF838" s="203"/>
      <c r="DUG838" s="203"/>
      <c r="DUH838" s="203"/>
      <c r="DUI838" s="203"/>
      <c r="DUJ838" s="203"/>
      <c r="DUK838" s="203"/>
      <c r="DUL838" s="203"/>
      <c r="DUM838" s="203"/>
      <c r="DUN838" s="203"/>
      <c r="DUO838" s="203"/>
      <c r="DUP838" s="203"/>
      <c r="DUQ838" s="203"/>
      <c r="DUR838" s="203"/>
      <c r="DUS838" s="203"/>
      <c r="DUT838" s="203"/>
      <c r="DUU838" s="203"/>
      <c r="DUV838" s="203"/>
      <c r="DUW838" s="203"/>
      <c r="DUX838" s="203"/>
      <c r="DUY838" s="203"/>
      <c r="DUZ838" s="203"/>
      <c r="DVA838" s="203"/>
      <c r="DVB838" s="203"/>
      <c r="DVC838" s="203"/>
      <c r="DVD838" s="203"/>
      <c r="DVE838" s="203"/>
      <c r="DVF838" s="203"/>
      <c r="DVG838" s="203"/>
      <c r="DVH838" s="203"/>
      <c r="DVI838" s="203"/>
      <c r="DVJ838" s="203"/>
      <c r="DVK838" s="203"/>
      <c r="DVL838" s="203"/>
      <c r="DVM838" s="203"/>
      <c r="DVN838" s="203"/>
      <c r="DVO838" s="203"/>
      <c r="DVP838" s="203"/>
      <c r="DVQ838" s="203"/>
      <c r="DVR838" s="203"/>
      <c r="DVS838" s="203"/>
      <c r="DVT838" s="203"/>
      <c r="DVU838" s="203"/>
      <c r="DVV838" s="203"/>
      <c r="DVW838" s="203"/>
      <c r="DVX838" s="203"/>
      <c r="DVY838" s="203"/>
      <c r="DVZ838" s="203"/>
      <c r="DWA838" s="203"/>
      <c r="DWB838" s="203"/>
      <c r="DWC838" s="203"/>
      <c r="DWD838" s="203"/>
      <c r="DWE838" s="203"/>
      <c r="DWF838" s="203"/>
      <c r="DWG838" s="203"/>
      <c r="DWH838" s="203"/>
      <c r="DWI838" s="203"/>
      <c r="DWJ838" s="203"/>
      <c r="DWK838" s="203"/>
      <c r="DWL838" s="203"/>
      <c r="DWM838" s="203"/>
      <c r="DWN838" s="203"/>
      <c r="DWO838" s="203"/>
      <c r="DWP838" s="203"/>
      <c r="DWQ838" s="203"/>
      <c r="DWR838" s="203"/>
      <c r="DWS838" s="203"/>
      <c r="DWT838" s="203"/>
      <c r="DWU838" s="203"/>
      <c r="DWV838" s="203"/>
      <c r="DWW838" s="203"/>
      <c r="DWX838" s="203"/>
      <c r="DWY838" s="203"/>
      <c r="DWZ838" s="203"/>
      <c r="DXA838" s="203"/>
      <c r="DXB838" s="203"/>
      <c r="DXC838" s="203"/>
      <c r="DXD838" s="203"/>
      <c r="DXE838" s="203"/>
      <c r="DXF838" s="203"/>
      <c r="DXG838" s="203"/>
      <c r="DXH838" s="203"/>
      <c r="DXI838" s="203"/>
      <c r="DXJ838" s="203"/>
      <c r="DXK838" s="203"/>
      <c r="DXL838" s="203"/>
      <c r="DXM838" s="203"/>
      <c r="DXN838" s="203"/>
      <c r="DXO838" s="203"/>
      <c r="DXP838" s="203"/>
      <c r="DXQ838" s="203"/>
      <c r="DXR838" s="203"/>
      <c r="DXS838" s="203"/>
      <c r="DXT838" s="203"/>
      <c r="DXU838" s="203"/>
      <c r="DXV838" s="203"/>
      <c r="DXW838" s="203"/>
      <c r="DXX838" s="203"/>
      <c r="DXY838" s="203"/>
      <c r="DXZ838" s="203"/>
      <c r="DYA838" s="203"/>
      <c r="DYB838" s="203"/>
      <c r="DYC838" s="203"/>
      <c r="DYD838" s="203"/>
      <c r="DYE838" s="203"/>
      <c r="DYF838" s="203"/>
      <c r="DYG838" s="203"/>
      <c r="DYH838" s="203"/>
      <c r="DYI838" s="203"/>
      <c r="DYJ838" s="203"/>
      <c r="DYK838" s="203"/>
      <c r="DYL838" s="203"/>
      <c r="DYM838" s="203"/>
      <c r="DYN838" s="203"/>
      <c r="DYO838" s="203"/>
      <c r="DYP838" s="203"/>
      <c r="DYQ838" s="203"/>
      <c r="DYR838" s="203"/>
      <c r="DYS838" s="203"/>
      <c r="DYT838" s="203"/>
      <c r="DYU838" s="203"/>
      <c r="DYV838" s="203"/>
      <c r="DYW838" s="203"/>
      <c r="DYX838" s="203"/>
      <c r="DYY838" s="203"/>
      <c r="DYZ838" s="203"/>
      <c r="DZA838" s="203"/>
      <c r="DZB838" s="203"/>
      <c r="DZC838" s="203"/>
      <c r="DZD838" s="203"/>
      <c r="DZE838" s="203"/>
      <c r="DZF838" s="203"/>
      <c r="DZG838" s="203"/>
      <c r="DZH838" s="203"/>
      <c r="DZI838" s="203"/>
      <c r="DZJ838" s="203"/>
      <c r="DZK838" s="203"/>
      <c r="DZL838" s="203"/>
      <c r="DZM838" s="203"/>
      <c r="DZN838" s="203"/>
      <c r="DZO838" s="203"/>
      <c r="DZP838" s="203"/>
      <c r="DZQ838" s="203"/>
      <c r="DZR838" s="203"/>
      <c r="DZS838" s="203"/>
      <c r="DZT838" s="203"/>
      <c r="DZU838" s="203"/>
      <c r="DZV838" s="203"/>
      <c r="DZW838" s="203"/>
      <c r="DZX838" s="203"/>
      <c r="DZY838" s="203"/>
      <c r="DZZ838" s="203"/>
      <c r="EAA838" s="203"/>
      <c r="EAB838" s="203"/>
      <c r="EAC838" s="203"/>
      <c r="EAD838" s="203"/>
      <c r="EAE838" s="203"/>
      <c r="EAF838" s="203"/>
      <c r="EAG838" s="203"/>
      <c r="EAH838" s="203"/>
      <c r="EAI838" s="203"/>
      <c r="EAJ838" s="203"/>
      <c r="EAK838" s="203"/>
      <c r="EAL838" s="203"/>
      <c r="EAM838" s="203"/>
      <c r="EAN838" s="203"/>
      <c r="EAO838" s="203"/>
      <c r="EAP838" s="203"/>
      <c r="EAQ838" s="203"/>
      <c r="EAR838" s="203"/>
      <c r="EAS838" s="203"/>
      <c r="EAT838" s="203"/>
      <c r="EAU838" s="203"/>
      <c r="EAV838" s="203"/>
      <c r="EAW838" s="203"/>
      <c r="EAX838" s="203"/>
      <c r="EAY838" s="203"/>
      <c r="EAZ838" s="203"/>
      <c r="EBA838" s="203"/>
      <c r="EBB838" s="203"/>
      <c r="EBC838" s="203"/>
      <c r="EBD838" s="203"/>
      <c r="EBE838" s="203"/>
      <c r="EBF838" s="203"/>
      <c r="EBG838" s="203"/>
      <c r="EBH838" s="203"/>
      <c r="EBI838" s="203"/>
      <c r="EBJ838" s="203"/>
      <c r="EBK838" s="203"/>
      <c r="EBL838" s="203"/>
      <c r="EBM838" s="203"/>
      <c r="EBN838" s="203"/>
      <c r="EBO838" s="203"/>
      <c r="EBP838" s="203"/>
      <c r="EBQ838" s="203"/>
      <c r="EBR838" s="203"/>
      <c r="EBS838" s="203"/>
      <c r="EBT838" s="203"/>
      <c r="EBU838" s="203"/>
      <c r="EBV838" s="203"/>
      <c r="EBW838" s="203"/>
      <c r="EBX838" s="203"/>
      <c r="EBY838" s="203"/>
      <c r="EBZ838" s="203"/>
      <c r="ECA838" s="203"/>
      <c r="ECB838" s="203"/>
      <c r="ECC838" s="203"/>
      <c r="ECD838" s="203"/>
      <c r="ECE838" s="203"/>
      <c r="ECF838" s="203"/>
      <c r="ECG838" s="203"/>
      <c r="ECH838" s="203"/>
      <c r="ECI838" s="203"/>
      <c r="ECJ838" s="203"/>
      <c r="ECK838" s="203"/>
      <c r="ECL838" s="203"/>
      <c r="ECM838" s="203"/>
      <c r="ECN838" s="203"/>
      <c r="ECO838" s="203"/>
      <c r="ECP838" s="203"/>
      <c r="ECQ838" s="203"/>
      <c r="ECR838" s="203"/>
      <c r="ECS838" s="203"/>
      <c r="ECT838" s="203"/>
      <c r="ECU838" s="203"/>
      <c r="ECV838" s="203"/>
      <c r="ECW838" s="203"/>
      <c r="ECX838" s="203"/>
      <c r="ECY838" s="203"/>
      <c r="ECZ838" s="203"/>
      <c r="EDA838" s="203"/>
      <c r="EDB838" s="203"/>
      <c r="EDC838" s="203"/>
      <c r="EDD838" s="203"/>
      <c r="EDE838" s="203"/>
      <c r="EDF838" s="203"/>
      <c r="EDG838" s="203"/>
      <c r="EDH838" s="203"/>
      <c r="EDI838" s="203"/>
      <c r="EDJ838" s="203"/>
      <c r="EDK838" s="203"/>
      <c r="EDL838" s="203"/>
      <c r="EDM838" s="203"/>
      <c r="EDN838" s="203"/>
      <c r="EDO838" s="203"/>
      <c r="EDP838" s="203"/>
      <c r="EDQ838" s="203"/>
      <c r="EDR838" s="203"/>
      <c r="EDS838" s="203"/>
      <c r="EDT838" s="203"/>
      <c r="EDU838" s="203"/>
      <c r="EDV838" s="203"/>
      <c r="EDW838" s="203"/>
      <c r="EDX838" s="203"/>
      <c r="EDY838" s="203"/>
      <c r="EDZ838" s="203"/>
      <c r="EEA838" s="203"/>
      <c r="EEB838" s="203"/>
      <c r="EEC838" s="203"/>
      <c r="EED838" s="203"/>
      <c r="EEE838" s="203"/>
      <c r="EEF838" s="203"/>
      <c r="EEG838" s="203"/>
      <c r="EEH838" s="203"/>
      <c r="EEI838" s="203"/>
      <c r="EEJ838" s="203"/>
      <c r="EEK838" s="203"/>
      <c r="EEL838" s="203"/>
      <c r="EEM838" s="203"/>
      <c r="EEN838" s="203"/>
      <c r="EEO838" s="203"/>
      <c r="EEP838" s="203"/>
      <c r="EEQ838" s="203"/>
      <c r="EER838" s="203"/>
      <c r="EES838" s="203"/>
      <c r="EET838" s="203"/>
      <c r="EEU838" s="203"/>
      <c r="EEV838" s="203"/>
      <c r="EEW838" s="203"/>
      <c r="EEX838" s="203"/>
      <c r="EEY838" s="203"/>
      <c r="EEZ838" s="203"/>
      <c r="EFA838" s="203"/>
      <c r="EFB838" s="203"/>
      <c r="EFC838" s="203"/>
      <c r="EFD838" s="203"/>
      <c r="EFE838" s="203"/>
      <c r="EFF838" s="203"/>
      <c r="EFG838" s="203"/>
      <c r="EFH838" s="203"/>
      <c r="EFI838" s="203"/>
      <c r="EFJ838" s="203"/>
      <c r="EFK838" s="203"/>
      <c r="EFL838" s="203"/>
      <c r="EFM838" s="203"/>
      <c r="EFN838" s="203"/>
      <c r="EFO838" s="203"/>
      <c r="EFP838" s="203"/>
      <c r="EFQ838" s="203"/>
      <c r="EFR838" s="203"/>
      <c r="EFS838" s="203"/>
      <c r="EFT838" s="203"/>
      <c r="EFU838" s="203"/>
      <c r="EFV838" s="203"/>
      <c r="EFW838" s="203"/>
      <c r="EFX838" s="203"/>
      <c r="EFY838" s="203"/>
      <c r="EFZ838" s="203"/>
      <c r="EGA838" s="203"/>
      <c r="EGB838" s="203"/>
      <c r="EGC838" s="203"/>
      <c r="EGD838" s="203"/>
      <c r="EGE838" s="203"/>
      <c r="EGF838" s="203"/>
      <c r="EGG838" s="203"/>
      <c r="EGH838" s="203"/>
      <c r="EGI838" s="203"/>
      <c r="EGJ838" s="203"/>
      <c r="EGK838" s="203"/>
      <c r="EGL838" s="203"/>
      <c r="EGM838" s="203"/>
      <c r="EGN838" s="203"/>
      <c r="EGO838" s="203"/>
      <c r="EGP838" s="203"/>
      <c r="EGQ838" s="203"/>
      <c r="EGR838" s="203"/>
      <c r="EGS838" s="203"/>
      <c r="EGT838" s="203"/>
      <c r="EGU838" s="203"/>
      <c r="EGV838" s="203"/>
      <c r="EGW838" s="203"/>
      <c r="EGX838" s="203"/>
      <c r="EGY838" s="203"/>
      <c r="EGZ838" s="203"/>
      <c r="EHA838" s="203"/>
      <c r="EHB838" s="203"/>
      <c r="EHC838" s="203"/>
      <c r="EHD838" s="203"/>
      <c r="EHE838" s="203"/>
      <c r="EHF838" s="203"/>
      <c r="EHG838" s="203"/>
      <c r="EHH838" s="203"/>
      <c r="EHI838" s="203"/>
      <c r="EHJ838" s="203"/>
      <c r="EHK838" s="203"/>
      <c r="EHL838" s="203"/>
      <c r="EHM838" s="203"/>
      <c r="EHN838" s="203"/>
      <c r="EHO838" s="203"/>
      <c r="EHP838" s="203"/>
      <c r="EHQ838" s="203"/>
      <c r="EHR838" s="203"/>
      <c r="EHS838" s="203"/>
      <c r="EHT838" s="203"/>
      <c r="EHU838" s="203"/>
      <c r="EHV838" s="203"/>
      <c r="EHW838" s="203"/>
      <c r="EHX838" s="203"/>
      <c r="EHY838" s="203"/>
      <c r="EHZ838" s="203"/>
      <c r="EIA838" s="203"/>
      <c r="EIB838" s="203"/>
      <c r="EIC838" s="203"/>
      <c r="EID838" s="203"/>
      <c r="EIE838" s="203"/>
      <c r="EIF838" s="203"/>
      <c r="EIG838" s="203"/>
      <c r="EIH838" s="203"/>
      <c r="EII838" s="203"/>
      <c r="EIJ838" s="203"/>
      <c r="EIK838" s="203"/>
      <c r="EIL838" s="203"/>
      <c r="EIM838" s="203"/>
      <c r="EIN838" s="203"/>
      <c r="EIO838" s="203"/>
      <c r="EIP838" s="203"/>
      <c r="EIQ838" s="203"/>
      <c r="EIR838" s="203"/>
      <c r="EIS838" s="203"/>
      <c r="EIT838" s="203"/>
      <c r="EIU838" s="203"/>
      <c r="EIV838" s="203"/>
      <c r="EIW838" s="203"/>
      <c r="EIX838" s="203"/>
      <c r="EIY838" s="203"/>
      <c r="EIZ838" s="203"/>
      <c r="EJA838" s="203"/>
      <c r="EJB838" s="203"/>
      <c r="EJC838" s="203"/>
      <c r="EJD838" s="203"/>
      <c r="EJE838" s="203"/>
      <c r="EJF838" s="203"/>
      <c r="EJG838" s="203"/>
      <c r="EJH838" s="203"/>
      <c r="EJI838" s="203"/>
      <c r="EJJ838" s="203"/>
      <c r="EJK838" s="203"/>
      <c r="EJL838" s="203"/>
      <c r="EJM838" s="203"/>
      <c r="EJN838" s="203"/>
      <c r="EJO838" s="203"/>
      <c r="EJP838" s="203"/>
      <c r="EJQ838" s="203"/>
      <c r="EJR838" s="203"/>
      <c r="EJS838" s="203"/>
      <c r="EJT838" s="203"/>
      <c r="EJU838" s="203"/>
      <c r="EJV838" s="203"/>
      <c r="EJW838" s="203"/>
      <c r="EJX838" s="203"/>
      <c r="EJY838" s="203"/>
      <c r="EJZ838" s="203"/>
      <c r="EKA838" s="203"/>
      <c r="EKB838" s="203"/>
      <c r="EKC838" s="203"/>
      <c r="EKD838" s="203"/>
      <c r="EKE838" s="203"/>
      <c r="EKF838" s="203"/>
      <c r="EKG838" s="203"/>
      <c r="EKH838" s="203"/>
      <c r="EKI838" s="203"/>
      <c r="EKJ838" s="203"/>
      <c r="EKK838" s="203"/>
      <c r="EKL838" s="203"/>
      <c r="EKM838" s="203"/>
      <c r="EKN838" s="203"/>
      <c r="EKO838" s="203"/>
      <c r="EKP838" s="203"/>
      <c r="EKQ838" s="203"/>
      <c r="EKR838" s="203"/>
      <c r="EKS838" s="203"/>
      <c r="EKT838" s="203"/>
      <c r="EKU838" s="203"/>
      <c r="EKV838" s="203"/>
      <c r="EKW838" s="203"/>
      <c r="EKX838" s="203"/>
      <c r="EKY838" s="203"/>
      <c r="EKZ838" s="203"/>
      <c r="ELA838" s="203"/>
      <c r="ELB838" s="203"/>
      <c r="ELC838" s="203"/>
      <c r="ELD838" s="203"/>
      <c r="ELE838" s="203"/>
      <c r="ELF838" s="203"/>
      <c r="ELG838" s="203"/>
      <c r="ELH838" s="203"/>
      <c r="ELI838" s="203"/>
      <c r="ELJ838" s="203"/>
      <c r="ELK838" s="203"/>
      <c r="ELL838" s="203"/>
      <c r="ELM838" s="203"/>
      <c r="ELN838" s="203"/>
      <c r="ELO838" s="203"/>
      <c r="ELP838" s="203"/>
      <c r="ELQ838" s="203"/>
      <c r="ELR838" s="203"/>
      <c r="ELS838" s="203"/>
      <c r="ELT838" s="203"/>
      <c r="ELU838" s="203"/>
      <c r="ELV838" s="203"/>
      <c r="ELW838" s="203"/>
      <c r="ELX838" s="203"/>
      <c r="ELY838" s="203"/>
      <c r="ELZ838" s="203"/>
      <c r="EMA838" s="203"/>
      <c r="EMB838" s="203"/>
      <c r="EMC838" s="203"/>
      <c r="EMD838" s="203"/>
      <c r="EME838" s="203"/>
      <c r="EMF838" s="203"/>
      <c r="EMG838" s="203"/>
      <c r="EMH838" s="203"/>
      <c r="EMI838" s="203"/>
      <c r="EMJ838" s="203"/>
      <c r="EMK838" s="203"/>
      <c r="EML838" s="203"/>
      <c r="EMM838" s="203"/>
      <c r="EMN838" s="203"/>
      <c r="EMO838" s="203"/>
      <c r="EMP838" s="203"/>
      <c r="EMQ838" s="203"/>
      <c r="EMR838" s="203"/>
      <c r="EMS838" s="203"/>
      <c r="EMT838" s="203"/>
      <c r="EMU838" s="203"/>
      <c r="EMV838" s="203"/>
      <c r="EMW838" s="203"/>
      <c r="EMX838" s="203"/>
      <c r="EMY838" s="203"/>
      <c r="EMZ838" s="203"/>
      <c r="ENA838" s="203"/>
      <c r="ENB838" s="203"/>
      <c r="ENC838" s="203"/>
      <c r="END838" s="203"/>
      <c r="ENE838" s="203"/>
      <c r="ENF838" s="203"/>
      <c r="ENG838" s="203"/>
      <c r="ENH838" s="203"/>
      <c r="ENI838" s="203"/>
      <c r="ENJ838" s="203"/>
      <c r="ENK838" s="203"/>
      <c r="ENL838" s="203"/>
      <c r="ENM838" s="203"/>
      <c r="ENN838" s="203"/>
      <c r="ENO838" s="203"/>
      <c r="ENP838" s="203"/>
      <c r="ENQ838" s="203"/>
      <c r="ENR838" s="203"/>
      <c r="ENS838" s="203"/>
      <c r="ENT838" s="203"/>
      <c r="ENU838" s="203"/>
      <c r="ENV838" s="203"/>
      <c r="ENW838" s="203"/>
      <c r="ENX838" s="203"/>
      <c r="ENY838" s="203"/>
      <c r="ENZ838" s="203"/>
      <c r="EOA838" s="203"/>
      <c r="EOB838" s="203"/>
      <c r="EOC838" s="203"/>
      <c r="EOD838" s="203"/>
      <c r="EOE838" s="203"/>
      <c r="EOF838" s="203"/>
      <c r="EOG838" s="203"/>
      <c r="EOH838" s="203"/>
      <c r="EOI838" s="203"/>
      <c r="EOJ838" s="203"/>
      <c r="EOK838" s="203"/>
      <c r="EOL838" s="203"/>
      <c r="EOM838" s="203"/>
      <c r="EON838" s="203"/>
      <c r="EOO838" s="203"/>
      <c r="EOP838" s="203"/>
      <c r="EOQ838" s="203"/>
      <c r="EOR838" s="203"/>
      <c r="EOS838" s="203"/>
      <c r="EOT838" s="203"/>
      <c r="EOU838" s="203"/>
      <c r="EOV838" s="203"/>
      <c r="EOW838" s="203"/>
      <c r="EOX838" s="203"/>
      <c r="EOY838" s="203"/>
      <c r="EOZ838" s="203"/>
      <c r="EPA838" s="203"/>
      <c r="EPB838" s="203"/>
      <c r="EPC838" s="203"/>
      <c r="EPD838" s="203"/>
      <c r="EPE838" s="203"/>
      <c r="EPF838" s="203"/>
      <c r="EPG838" s="203"/>
      <c r="EPH838" s="203"/>
      <c r="EPI838" s="203"/>
      <c r="EPJ838" s="203"/>
      <c r="EPK838" s="203"/>
      <c r="EPL838" s="203"/>
      <c r="EPM838" s="203"/>
      <c r="EPN838" s="203"/>
      <c r="EPO838" s="203"/>
      <c r="EPP838" s="203"/>
      <c r="EPQ838" s="203"/>
      <c r="EPR838" s="203"/>
      <c r="EPS838" s="203"/>
      <c r="EPT838" s="203"/>
      <c r="EPU838" s="203"/>
      <c r="EPV838" s="203"/>
      <c r="EPW838" s="203"/>
      <c r="EPX838" s="203"/>
      <c r="EPY838" s="203"/>
      <c r="EPZ838" s="203"/>
      <c r="EQA838" s="203"/>
      <c r="EQB838" s="203"/>
      <c r="EQC838" s="203"/>
      <c r="EQD838" s="203"/>
      <c r="EQE838" s="203"/>
      <c r="EQF838" s="203"/>
      <c r="EQG838" s="203"/>
      <c r="EQH838" s="203"/>
      <c r="EQI838" s="203"/>
      <c r="EQJ838" s="203"/>
      <c r="EQK838" s="203"/>
      <c r="EQL838" s="203"/>
      <c r="EQM838" s="203"/>
      <c r="EQN838" s="203"/>
      <c r="EQO838" s="203"/>
      <c r="EQP838" s="203"/>
      <c r="EQQ838" s="203"/>
      <c r="EQR838" s="203"/>
      <c r="EQS838" s="203"/>
      <c r="EQT838" s="203"/>
      <c r="EQU838" s="203"/>
      <c r="EQV838" s="203"/>
      <c r="EQW838" s="203"/>
      <c r="EQX838" s="203"/>
      <c r="EQY838" s="203"/>
      <c r="EQZ838" s="203"/>
      <c r="ERA838" s="203"/>
      <c r="ERB838" s="203"/>
      <c r="ERC838" s="203"/>
      <c r="ERD838" s="203"/>
      <c r="ERE838" s="203"/>
      <c r="ERF838" s="203"/>
      <c r="ERG838" s="203"/>
      <c r="ERH838" s="203"/>
      <c r="ERI838" s="203"/>
      <c r="ERJ838" s="203"/>
      <c r="ERK838" s="203"/>
      <c r="ERL838" s="203"/>
      <c r="ERM838" s="203"/>
      <c r="ERN838" s="203"/>
      <c r="ERO838" s="203"/>
      <c r="ERP838" s="203"/>
      <c r="ERQ838" s="203"/>
      <c r="ERR838" s="203"/>
      <c r="ERS838" s="203"/>
      <c r="ERT838" s="203"/>
      <c r="ERU838" s="203"/>
      <c r="ERV838" s="203"/>
      <c r="ERW838" s="203"/>
      <c r="ERX838" s="203"/>
      <c r="ERY838" s="203"/>
      <c r="ERZ838" s="203"/>
      <c r="ESA838" s="203"/>
      <c r="ESB838" s="203"/>
      <c r="ESC838" s="203"/>
      <c r="ESD838" s="203"/>
      <c r="ESE838" s="203"/>
      <c r="ESF838" s="203"/>
      <c r="ESG838" s="203"/>
      <c r="ESH838" s="203"/>
      <c r="ESI838" s="203"/>
      <c r="ESJ838" s="203"/>
      <c r="ESK838" s="203"/>
      <c r="ESL838" s="203"/>
      <c r="ESM838" s="203"/>
      <c r="ESN838" s="203"/>
      <c r="ESO838" s="203"/>
      <c r="ESP838" s="203"/>
      <c r="ESQ838" s="203"/>
      <c r="ESR838" s="203"/>
      <c r="ESS838" s="203"/>
      <c r="EST838" s="203"/>
      <c r="ESU838" s="203"/>
      <c r="ESV838" s="203"/>
      <c r="ESW838" s="203"/>
      <c r="ESX838" s="203"/>
      <c r="ESY838" s="203"/>
      <c r="ESZ838" s="203"/>
      <c r="ETA838" s="203"/>
      <c r="ETB838" s="203"/>
      <c r="ETC838" s="203"/>
      <c r="ETD838" s="203"/>
      <c r="ETE838" s="203"/>
      <c r="ETF838" s="203"/>
      <c r="ETG838" s="203"/>
      <c r="ETH838" s="203"/>
      <c r="ETI838" s="203"/>
      <c r="ETJ838" s="203"/>
      <c r="ETK838" s="203"/>
      <c r="ETL838" s="203"/>
      <c r="ETM838" s="203"/>
      <c r="ETN838" s="203"/>
      <c r="ETO838" s="203"/>
      <c r="ETP838" s="203"/>
      <c r="ETQ838" s="203"/>
      <c r="ETR838" s="203"/>
      <c r="ETS838" s="203"/>
      <c r="ETT838" s="203"/>
      <c r="ETU838" s="203"/>
      <c r="ETV838" s="203"/>
      <c r="ETW838" s="203"/>
      <c r="ETX838" s="203"/>
      <c r="ETY838" s="203"/>
      <c r="ETZ838" s="203"/>
      <c r="EUA838" s="203"/>
      <c r="EUB838" s="203"/>
      <c r="EUC838" s="203"/>
      <c r="EUD838" s="203"/>
      <c r="EUE838" s="203"/>
      <c r="EUF838" s="203"/>
      <c r="EUG838" s="203"/>
      <c r="EUH838" s="203"/>
      <c r="EUI838" s="203"/>
      <c r="EUJ838" s="203"/>
      <c r="EUK838" s="203"/>
      <c r="EUL838" s="203"/>
      <c r="EUM838" s="203"/>
      <c r="EUN838" s="203"/>
      <c r="EUO838" s="203"/>
      <c r="EUP838" s="203"/>
      <c r="EUQ838" s="203"/>
      <c r="EUR838" s="203"/>
      <c r="EUS838" s="203"/>
      <c r="EUT838" s="203"/>
      <c r="EUU838" s="203"/>
      <c r="EUV838" s="203"/>
      <c r="EUW838" s="203"/>
      <c r="EUX838" s="203"/>
      <c r="EUY838" s="203"/>
      <c r="EUZ838" s="203"/>
      <c r="EVA838" s="203"/>
      <c r="EVB838" s="203"/>
      <c r="EVC838" s="203"/>
      <c r="EVD838" s="203"/>
      <c r="EVE838" s="203"/>
      <c r="EVF838" s="203"/>
      <c r="EVG838" s="203"/>
      <c r="EVH838" s="203"/>
      <c r="EVI838" s="203"/>
      <c r="EVJ838" s="203"/>
      <c r="EVK838" s="203"/>
      <c r="EVL838" s="203"/>
      <c r="EVM838" s="203"/>
      <c r="EVN838" s="203"/>
      <c r="EVO838" s="203"/>
      <c r="EVP838" s="203"/>
      <c r="EVQ838" s="203"/>
      <c r="EVR838" s="203"/>
      <c r="EVS838" s="203"/>
      <c r="EVT838" s="203"/>
      <c r="EVU838" s="203"/>
      <c r="EVV838" s="203"/>
      <c r="EVW838" s="203"/>
      <c r="EVX838" s="203"/>
      <c r="EVY838" s="203"/>
      <c r="EVZ838" s="203"/>
      <c r="EWA838" s="203"/>
      <c r="EWB838" s="203"/>
      <c r="EWC838" s="203"/>
      <c r="EWD838" s="203"/>
      <c r="EWE838" s="203"/>
      <c r="EWF838" s="203"/>
      <c r="EWG838" s="203"/>
      <c r="EWH838" s="203"/>
      <c r="EWI838" s="203"/>
      <c r="EWJ838" s="203"/>
      <c r="EWK838" s="203"/>
      <c r="EWL838" s="203"/>
      <c r="EWM838" s="203"/>
      <c r="EWN838" s="203"/>
      <c r="EWO838" s="203"/>
      <c r="EWP838" s="203"/>
      <c r="EWQ838" s="203"/>
      <c r="EWR838" s="203"/>
      <c r="EWS838" s="203"/>
      <c r="EWT838" s="203"/>
      <c r="EWU838" s="203"/>
      <c r="EWV838" s="203"/>
      <c r="EWW838" s="203"/>
      <c r="EWX838" s="203"/>
      <c r="EWY838" s="203"/>
      <c r="EWZ838" s="203"/>
      <c r="EXA838" s="203"/>
      <c r="EXB838" s="203"/>
      <c r="EXC838" s="203"/>
      <c r="EXD838" s="203"/>
      <c r="EXE838" s="203"/>
      <c r="EXF838" s="203"/>
      <c r="EXG838" s="203"/>
      <c r="EXH838" s="203"/>
      <c r="EXI838" s="203"/>
      <c r="EXJ838" s="203"/>
      <c r="EXK838" s="203"/>
      <c r="EXL838" s="203"/>
      <c r="EXM838" s="203"/>
      <c r="EXN838" s="203"/>
      <c r="EXO838" s="203"/>
      <c r="EXP838" s="203"/>
      <c r="EXQ838" s="203"/>
      <c r="EXR838" s="203"/>
      <c r="EXS838" s="203"/>
      <c r="EXT838" s="203"/>
      <c r="EXU838" s="203"/>
      <c r="EXV838" s="203"/>
      <c r="EXW838" s="203"/>
      <c r="EXX838" s="203"/>
      <c r="EXY838" s="203"/>
      <c r="EXZ838" s="203"/>
      <c r="EYA838" s="203"/>
      <c r="EYB838" s="203"/>
      <c r="EYC838" s="203"/>
      <c r="EYD838" s="203"/>
      <c r="EYE838" s="203"/>
      <c r="EYF838" s="203"/>
      <c r="EYG838" s="203"/>
      <c r="EYH838" s="203"/>
      <c r="EYI838" s="203"/>
      <c r="EYJ838" s="203"/>
      <c r="EYK838" s="203"/>
      <c r="EYL838" s="203"/>
      <c r="EYM838" s="203"/>
      <c r="EYN838" s="203"/>
      <c r="EYO838" s="203"/>
      <c r="EYP838" s="203"/>
      <c r="EYQ838" s="203"/>
      <c r="EYR838" s="203"/>
      <c r="EYS838" s="203"/>
      <c r="EYT838" s="203"/>
      <c r="EYU838" s="203"/>
      <c r="EYV838" s="203"/>
      <c r="EYW838" s="203"/>
      <c r="EYX838" s="203"/>
      <c r="EYY838" s="203"/>
      <c r="EYZ838" s="203"/>
      <c r="EZA838" s="203"/>
      <c r="EZB838" s="203"/>
      <c r="EZC838" s="203"/>
      <c r="EZD838" s="203"/>
      <c r="EZE838" s="203"/>
      <c r="EZF838" s="203"/>
      <c r="EZG838" s="203"/>
      <c r="EZH838" s="203"/>
      <c r="EZI838" s="203"/>
      <c r="EZJ838" s="203"/>
      <c r="EZK838" s="203"/>
      <c r="EZL838" s="203"/>
      <c r="EZM838" s="203"/>
      <c r="EZN838" s="203"/>
      <c r="EZO838" s="203"/>
      <c r="EZP838" s="203"/>
      <c r="EZQ838" s="203"/>
      <c r="EZR838" s="203"/>
      <c r="EZS838" s="203"/>
      <c r="EZT838" s="203"/>
      <c r="EZU838" s="203"/>
      <c r="EZV838" s="203"/>
      <c r="EZW838" s="203"/>
      <c r="EZX838" s="203"/>
      <c r="EZY838" s="203"/>
      <c r="EZZ838" s="203"/>
      <c r="FAA838" s="203"/>
      <c r="FAB838" s="203"/>
      <c r="FAC838" s="203"/>
      <c r="FAD838" s="203"/>
      <c r="FAE838" s="203"/>
      <c r="FAF838" s="203"/>
      <c r="FAG838" s="203"/>
      <c r="FAH838" s="203"/>
      <c r="FAI838" s="203"/>
      <c r="FAJ838" s="203"/>
      <c r="FAK838" s="203"/>
      <c r="FAL838" s="203"/>
      <c r="FAM838" s="203"/>
      <c r="FAN838" s="203"/>
      <c r="FAO838" s="203"/>
      <c r="FAP838" s="203"/>
      <c r="FAQ838" s="203"/>
      <c r="FAR838" s="203"/>
      <c r="FAS838" s="203"/>
      <c r="FAT838" s="203"/>
      <c r="FAU838" s="203"/>
      <c r="FAV838" s="203"/>
      <c r="FAW838" s="203"/>
      <c r="FAX838" s="203"/>
      <c r="FAY838" s="203"/>
      <c r="FAZ838" s="203"/>
      <c r="FBA838" s="203"/>
      <c r="FBB838" s="203"/>
      <c r="FBC838" s="203"/>
      <c r="FBD838" s="203"/>
      <c r="FBE838" s="203"/>
      <c r="FBF838" s="203"/>
      <c r="FBG838" s="203"/>
      <c r="FBH838" s="203"/>
      <c r="FBI838" s="203"/>
      <c r="FBJ838" s="203"/>
      <c r="FBK838" s="203"/>
      <c r="FBL838" s="203"/>
      <c r="FBM838" s="203"/>
      <c r="FBN838" s="203"/>
      <c r="FBO838" s="203"/>
      <c r="FBP838" s="203"/>
      <c r="FBQ838" s="203"/>
      <c r="FBR838" s="203"/>
      <c r="FBS838" s="203"/>
      <c r="FBT838" s="203"/>
      <c r="FBU838" s="203"/>
      <c r="FBV838" s="203"/>
      <c r="FBW838" s="203"/>
      <c r="FBX838" s="203"/>
      <c r="FBY838" s="203"/>
      <c r="FBZ838" s="203"/>
      <c r="FCA838" s="203"/>
      <c r="FCB838" s="203"/>
      <c r="FCC838" s="203"/>
      <c r="FCD838" s="203"/>
      <c r="FCE838" s="203"/>
      <c r="FCF838" s="203"/>
      <c r="FCG838" s="203"/>
      <c r="FCH838" s="203"/>
      <c r="FCI838" s="203"/>
      <c r="FCJ838" s="203"/>
      <c r="FCK838" s="203"/>
      <c r="FCL838" s="203"/>
      <c r="FCM838" s="203"/>
      <c r="FCN838" s="203"/>
      <c r="FCO838" s="203"/>
      <c r="FCP838" s="203"/>
      <c r="FCQ838" s="203"/>
      <c r="FCR838" s="203"/>
      <c r="FCS838" s="203"/>
      <c r="FCT838" s="203"/>
      <c r="FCU838" s="203"/>
      <c r="FCV838" s="203"/>
      <c r="FCW838" s="203"/>
      <c r="FCX838" s="203"/>
      <c r="FCY838" s="203"/>
      <c r="FCZ838" s="203"/>
      <c r="FDA838" s="203"/>
      <c r="FDB838" s="203"/>
      <c r="FDC838" s="203"/>
      <c r="FDD838" s="203"/>
      <c r="FDE838" s="203"/>
      <c r="FDF838" s="203"/>
      <c r="FDG838" s="203"/>
      <c r="FDH838" s="203"/>
      <c r="FDI838" s="203"/>
      <c r="FDJ838" s="203"/>
      <c r="FDK838" s="203"/>
      <c r="FDL838" s="203"/>
      <c r="FDM838" s="203"/>
      <c r="FDN838" s="203"/>
      <c r="FDO838" s="203"/>
      <c r="FDP838" s="203"/>
      <c r="FDQ838" s="203"/>
      <c r="FDR838" s="203"/>
      <c r="FDS838" s="203"/>
      <c r="FDT838" s="203"/>
      <c r="FDU838" s="203"/>
      <c r="FDV838" s="203"/>
      <c r="FDW838" s="203"/>
      <c r="FDX838" s="203"/>
      <c r="FDY838" s="203"/>
      <c r="FDZ838" s="203"/>
      <c r="FEA838" s="203"/>
      <c r="FEB838" s="203"/>
      <c r="FEC838" s="203"/>
      <c r="FED838" s="203"/>
      <c r="FEE838" s="203"/>
      <c r="FEF838" s="203"/>
      <c r="FEG838" s="203"/>
      <c r="FEH838" s="203"/>
      <c r="FEI838" s="203"/>
      <c r="FEJ838" s="203"/>
      <c r="FEK838" s="203"/>
      <c r="FEL838" s="203"/>
      <c r="FEM838" s="203"/>
      <c r="FEN838" s="203"/>
      <c r="FEO838" s="203"/>
      <c r="FEP838" s="203"/>
      <c r="FEQ838" s="203"/>
      <c r="FER838" s="203"/>
      <c r="FES838" s="203"/>
      <c r="FET838" s="203"/>
      <c r="FEU838" s="203"/>
      <c r="FEV838" s="203"/>
      <c r="FEW838" s="203"/>
      <c r="FEX838" s="203"/>
      <c r="FEY838" s="203"/>
      <c r="FEZ838" s="203"/>
      <c r="FFA838" s="203"/>
      <c r="FFB838" s="203"/>
      <c r="FFC838" s="203"/>
      <c r="FFD838" s="203"/>
      <c r="FFE838" s="203"/>
      <c r="FFF838" s="203"/>
      <c r="FFG838" s="203"/>
      <c r="FFH838" s="203"/>
      <c r="FFI838" s="203"/>
      <c r="FFJ838" s="203"/>
      <c r="FFK838" s="203"/>
      <c r="FFL838" s="203"/>
      <c r="FFM838" s="203"/>
      <c r="FFN838" s="203"/>
      <c r="FFO838" s="203"/>
      <c r="FFP838" s="203"/>
      <c r="FFQ838" s="203"/>
      <c r="FFR838" s="203"/>
      <c r="FFS838" s="203"/>
      <c r="FFT838" s="203"/>
      <c r="FFU838" s="203"/>
      <c r="FFV838" s="203"/>
      <c r="FFW838" s="203"/>
      <c r="FFX838" s="203"/>
      <c r="FFY838" s="203"/>
      <c r="FFZ838" s="203"/>
      <c r="FGA838" s="203"/>
      <c r="FGB838" s="203"/>
      <c r="FGC838" s="203"/>
      <c r="FGD838" s="203"/>
      <c r="FGE838" s="203"/>
      <c r="FGF838" s="203"/>
      <c r="FGG838" s="203"/>
      <c r="FGH838" s="203"/>
      <c r="FGI838" s="203"/>
      <c r="FGJ838" s="203"/>
      <c r="FGK838" s="203"/>
      <c r="FGL838" s="203"/>
      <c r="FGM838" s="203"/>
      <c r="FGN838" s="203"/>
      <c r="FGO838" s="203"/>
      <c r="FGP838" s="203"/>
      <c r="FGQ838" s="203"/>
      <c r="FGR838" s="203"/>
      <c r="FGS838" s="203"/>
      <c r="FGT838" s="203"/>
      <c r="FGU838" s="203"/>
      <c r="FGV838" s="203"/>
      <c r="FGW838" s="203"/>
      <c r="FGX838" s="203"/>
      <c r="FGY838" s="203"/>
      <c r="FGZ838" s="203"/>
      <c r="FHA838" s="203"/>
      <c r="FHB838" s="203"/>
      <c r="FHC838" s="203"/>
      <c r="FHD838" s="203"/>
      <c r="FHE838" s="203"/>
      <c r="FHF838" s="203"/>
      <c r="FHG838" s="203"/>
      <c r="FHH838" s="203"/>
      <c r="FHI838" s="203"/>
      <c r="FHJ838" s="203"/>
      <c r="FHK838" s="203"/>
      <c r="FHL838" s="203"/>
      <c r="FHM838" s="203"/>
      <c r="FHN838" s="203"/>
      <c r="FHO838" s="203"/>
      <c r="FHP838" s="203"/>
      <c r="FHQ838" s="203"/>
      <c r="FHR838" s="203"/>
      <c r="FHS838" s="203"/>
      <c r="FHT838" s="203"/>
      <c r="FHU838" s="203"/>
      <c r="FHV838" s="203"/>
      <c r="FHW838" s="203"/>
      <c r="FHX838" s="203"/>
      <c r="FHY838" s="203"/>
      <c r="FHZ838" s="203"/>
      <c r="FIA838" s="203"/>
      <c r="FIB838" s="203"/>
      <c r="FIC838" s="203"/>
      <c r="FID838" s="203"/>
      <c r="FIE838" s="203"/>
      <c r="FIF838" s="203"/>
      <c r="FIG838" s="203"/>
      <c r="FIH838" s="203"/>
      <c r="FII838" s="203"/>
      <c r="FIJ838" s="203"/>
      <c r="FIK838" s="203"/>
      <c r="FIL838" s="203"/>
      <c r="FIM838" s="203"/>
      <c r="FIN838" s="203"/>
      <c r="FIO838" s="203"/>
      <c r="FIP838" s="203"/>
      <c r="FIQ838" s="203"/>
      <c r="FIR838" s="203"/>
      <c r="FIS838" s="203"/>
      <c r="FIT838" s="203"/>
      <c r="FIU838" s="203"/>
      <c r="FIV838" s="203"/>
      <c r="FIW838" s="203"/>
      <c r="FIX838" s="203"/>
      <c r="FIY838" s="203"/>
      <c r="FIZ838" s="203"/>
      <c r="FJA838" s="203"/>
      <c r="FJB838" s="203"/>
      <c r="FJC838" s="203"/>
      <c r="FJD838" s="203"/>
      <c r="FJE838" s="203"/>
      <c r="FJF838" s="203"/>
      <c r="FJG838" s="203"/>
      <c r="FJH838" s="203"/>
      <c r="FJI838" s="203"/>
      <c r="FJJ838" s="203"/>
      <c r="FJK838" s="203"/>
      <c r="FJL838" s="203"/>
      <c r="FJM838" s="203"/>
      <c r="FJN838" s="203"/>
      <c r="FJO838" s="203"/>
      <c r="FJP838" s="203"/>
      <c r="FJQ838" s="203"/>
      <c r="FJR838" s="203"/>
      <c r="FJS838" s="203"/>
      <c r="FJT838" s="203"/>
      <c r="FJU838" s="203"/>
      <c r="FJV838" s="203"/>
      <c r="FJW838" s="203"/>
      <c r="FJX838" s="203"/>
      <c r="FJY838" s="203"/>
      <c r="FJZ838" s="203"/>
      <c r="FKA838" s="203"/>
      <c r="FKB838" s="203"/>
      <c r="FKC838" s="203"/>
      <c r="FKD838" s="203"/>
      <c r="FKE838" s="203"/>
      <c r="FKF838" s="203"/>
      <c r="FKG838" s="203"/>
      <c r="FKH838" s="203"/>
      <c r="FKI838" s="203"/>
      <c r="FKJ838" s="203"/>
      <c r="FKK838" s="203"/>
      <c r="FKL838" s="203"/>
      <c r="FKM838" s="203"/>
      <c r="FKN838" s="203"/>
      <c r="FKO838" s="203"/>
      <c r="FKP838" s="203"/>
      <c r="FKQ838" s="203"/>
      <c r="FKR838" s="203"/>
      <c r="FKS838" s="203"/>
      <c r="FKT838" s="203"/>
      <c r="FKU838" s="203"/>
      <c r="FKV838" s="203"/>
      <c r="FKW838" s="203"/>
      <c r="FKX838" s="203"/>
      <c r="FKY838" s="203"/>
      <c r="FKZ838" s="203"/>
      <c r="FLA838" s="203"/>
      <c r="FLB838" s="203"/>
      <c r="FLC838" s="203"/>
      <c r="FLD838" s="203"/>
      <c r="FLE838" s="203"/>
      <c r="FLF838" s="203"/>
      <c r="FLG838" s="203"/>
      <c r="FLH838" s="203"/>
      <c r="FLI838" s="203"/>
      <c r="FLJ838" s="203"/>
      <c r="FLK838" s="203"/>
      <c r="FLL838" s="203"/>
      <c r="FLM838" s="203"/>
      <c r="FLN838" s="203"/>
      <c r="FLO838" s="203"/>
      <c r="FLP838" s="203"/>
      <c r="FLQ838" s="203"/>
      <c r="FLR838" s="203"/>
      <c r="FLS838" s="203"/>
      <c r="FLT838" s="203"/>
      <c r="FLU838" s="203"/>
      <c r="FLV838" s="203"/>
      <c r="FLW838" s="203"/>
      <c r="FLX838" s="203"/>
      <c r="FLY838" s="203"/>
      <c r="FLZ838" s="203"/>
      <c r="FMA838" s="203"/>
      <c r="FMB838" s="203"/>
      <c r="FMC838" s="203"/>
      <c r="FMD838" s="203"/>
      <c r="FME838" s="203"/>
      <c r="FMF838" s="203"/>
      <c r="FMG838" s="203"/>
      <c r="FMH838" s="203"/>
      <c r="FMI838" s="203"/>
      <c r="FMJ838" s="203"/>
      <c r="FMK838" s="203"/>
      <c r="FML838" s="203"/>
      <c r="FMM838" s="203"/>
      <c r="FMN838" s="203"/>
      <c r="FMO838" s="203"/>
      <c r="FMP838" s="203"/>
      <c r="FMQ838" s="203"/>
      <c r="FMR838" s="203"/>
      <c r="FMS838" s="203"/>
      <c r="FMT838" s="203"/>
      <c r="FMU838" s="203"/>
      <c r="FMV838" s="203"/>
      <c r="FMW838" s="203"/>
      <c r="FMX838" s="203"/>
      <c r="FMY838" s="203"/>
      <c r="FMZ838" s="203"/>
      <c r="FNA838" s="203"/>
      <c r="FNB838" s="203"/>
      <c r="FNC838" s="203"/>
      <c r="FND838" s="203"/>
      <c r="FNE838" s="203"/>
      <c r="FNF838" s="203"/>
      <c r="FNG838" s="203"/>
      <c r="FNH838" s="203"/>
      <c r="FNI838" s="203"/>
      <c r="FNJ838" s="203"/>
      <c r="FNK838" s="203"/>
      <c r="FNL838" s="203"/>
      <c r="FNM838" s="203"/>
      <c r="FNN838" s="203"/>
      <c r="FNO838" s="203"/>
      <c r="FNP838" s="203"/>
      <c r="FNQ838" s="203"/>
      <c r="FNR838" s="203"/>
      <c r="FNS838" s="203"/>
      <c r="FNT838" s="203"/>
      <c r="FNU838" s="203"/>
      <c r="FNV838" s="203"/>
      <c r="FNW838" s="203"/>
      <c r="FNX838" s="203"/>
      <c r="FNY838" s="203"/>
      <c r="FNZ838" s="203"/>
      <c r="FOA838" s="203"/>
      <c r="FOB838" s="203"/>
      <c r="FOC838" s="203"/>
      <c r="FOD838" s="203"/>
      <c r="FOE838" s="203"/>
      <c r="FOF838" s="203"/>
      <c r="FOG838" s="203"/>
      <c r="FOH838" s="203"/>
      <c r="FOI838" s="203"/>
      <c r="FOJ838" s="203"/>
      <c r="FOK838" s="203"/>
      <c r="FOL838" s="203"/>
      <c r="FOM838" s="203"/>
      <c r="FON838" s="203"/>
      <c r="FOO838" s="203"/>
      <c r="FOP838" s="203"/>
      <c r="FOQ838" s="203"/>
      <c r="FOR838" s="203"/>
      <c r="FOS838" s="203"/>
      <c r="FOT838" s="203"/>
      <c r="FOU838" s="203"/>
      <c r="FOV838" s="203"/>
      <c r="FOW838" s="203"/>
      <c r="FOX838" s="203"/>
      <c r="FOY838" s="203"/>
      <c r="FOZ838" s="203"/>
      <c r="FPA838" s="203"/>
      <c r="FPB838" s="203"/>
      <c r="FPC838" s="203"/>
      <c r="FPD838" s="203"/>
      <c r="FPE838" s="203"/>
      <c r="FPF838" s="203"/>
      <c r="FPG838" s="203"/>
      <c r="FPH838" s="203"/>
      <c r="FPI838" s="203"/>
      <c r="FPJ838" s="203"/>
      <c r="FPK838" s="203"/>
      <c r="FPL838" s="203"/>
      <c r="FPM838" s="203"/>
      <c r="FPN838" s="203"/>
      <c r="FPO838" s="203"/>
      <c r="FPP838" s="203"/>
      <c r="FPQ838" s="203"/>
      <c r="FPR838" s="203"/>
      <c r="FPS838" s="203"/>
      <c r="FPT838" s="203"/>
      <c r="FPU838" s="203"/>
      <c r="FPV838" s="203"/>
      <c r="FPW838" s="203"/>
      <c r="FPX838" s="203"/>
      <c r="FPY838" s="203"/>
      <c r="FPZ838" s="203"/>
      <c r="FQA838" s="203"/>
      <c r="FQB838" s="203"/>
      <c r="FQC838" s="203"/>
      <c r="FQD838" s="203"/>
      <c r="FQE838" s="203"/>
      <c r="FQF838" s="203"/>
      <c r="FQG838" s="203"/>
      <c r="FQH838" s="203"/>
      <c r="FQI838" s="203"/>
      <c r="FQJ838" s="203"/>
      <c r="FQK838" s="203"/>
      <c r="FQL838" s="203"/>
      <c r="FQM838" s="203"/>
      <c r="FQN838" s="203"/>
      <c r="FQO838" s="203"/>
      <c r="FQP838" s="203"/>
      <c r="FQQ838" s="203"/>
      <c r="FQR838" s="203"/>
      <c r="FQS838" s="203"/>
      <c r="FQT838" s="203"/>
      <c r="FQU838" s="203"/>
      <c r="FQV838" s="203"/>
      <c r="FQW838" s="203"/>
      <c r="FQX838" s="203"/>
      <c r="FQY838" s="203"/>
      <c r="FQZ838" s="203"/>
      <c r="FRA838" s="203"/>
      <c r="FRB838" s="203"/>
      <c r="FRC838" s="203"/>
      <c r="FRD838" s="203"/>
      <c r="FRE838" s="203"/>
      <c r="FRF838" s="203"/>
      <c r="FRG838" s="203"/>
      <c r="FRH838" s="203"/>
      <c r="FRI838" s="203"/>
      <c r="FRJ838" s="203"/>
      <c r="FRK838" s="203"/>
      <c r="FRL838" s="203"/>
      <c r="FRM838" s="203"/>
      <c r="FRN838" s="203"/>
      <c r="FRO838" s="203"/>
      <c r="FRP838" s="203"/>
      <c r="FRQ838" s="203"/>
      <c r="FRR838" s="203"/>
      <c r="FRS838" s="203"/>
      <c r="FRT838" s="203"/>
      <c r="FRU838" s="203"/>
      <c r="FRV838" s="203"/>
      <c r="FRW838" s="203"/>
      <c r="FRX838" s="203"/>
      <c r="FRY838" s="203"/>
      <c r="FRZ838" s="203"/>
      <c r="FSA838" s="203"/>
      <c r="FSB838" s="203"/>
      <c r="FSC838" s="203"/>
      <c r="FSD838" s="203"/>
      <c r="FSE838" s="203"/>
      <c r="FSF838" s="203"/>
      <c r="FSG838" s="203"/>
      <c r="FSH838" s="203"/>
      <c r="FSI838" s="203"/>
      <c r="FSJ838" s="203"/>
      <c r="FSK838" s="203"/>
      <c r="FSL838" s="203"/>
      <c r="FSM838" s="203"/>
      <c r="FSN838" s="203"/>
      <c r="FSO838" s="203"/>
      <c r="FSP838" s="203"/>
      <c r="FSQ838" s="203"/>
      <c r="FSR838" s="203"/>
      <c r="FSS838" s="203"/>
      <c r="FST838" s="203"/>
      <c r="FSU838" s="203"/>
      <c r="FSV838" s="203"/>
      <c r="FSW838" s="203"/>
      <c r="FSX838" s="203"/>
      <c r="FSY838" s="203"/>
      <c r="FSZ838" s="203"/>
      <c r="FTA838" s="203"/>
      <c r="FTB838" s="203"/>
      <c r="FTC838" s="203"/>
      <c r="FTD838" s="203"/>
      <c r="FTE838" s="203"/>
      <c r="FTF838" s="203"/>
      <c r="FTG838" s="203"/>
      <c r="FTH838" s="203"/>
      <c r="FTI838" s="203"/>
      <c r="FTJ838" s="203"/>
      <c r="FTK838" s="203"/>
      <c r="FTL838" s="203"/>
      <c r="FTM838" s="203"/>
      <c r="FTN838" s="203"/>
      <c r="FTO838" s="203"/>
      <c r="FTP838" s="203"/>
      <c r="FTQ838" s="203"/>
      <c r="FTR838" s="203"/>
      <c r="FTS838" s="203"/>
      <c r="FTT838" s="203"/>
      <c r="FTU838" s="203"/>
      <c r="FTV838" s="203"/>
      <c r="FTW838" s="203"/>
      <c r="FTX838" s="203"/>
      <c r="FTY838" s="203"/>
      <c r="FTZ838" s="203"/>
      <c r="FUA838" s="203"/>
      <c r="FUB838" s="203"/>
      <c r="FUC838" s="203"/>
      <c r="FUD838" s="203"/>
      <c r="FUE838" s="203"/>
      <c r="FUF838" s="203"/>
      <c r="FUG838" s="203"/>
      <c r="FUH838" s="203"/>
      <c r="FUI838" s="203"/>
      <c r="FUJ838" s="203"/>
      <c r="FUK838" s="203"/>
      <c r="FUL838" s="203"/>
      <c r="FUM838" s="203"/>
      <c r="FUN838" s="203"/>
      <c r="FUO838" s="203"/>
      <c r="FUP838" s="203"/>
      <c r="FUQ838" s="203"/>
      <c r="FUR838" s="203"/>
      <c r="FUS838" s="203"/>
      <c r="FUT838" s="203"/>
      <c r="FUU838" s="203"/>
      <c r="FUV838" s="203"/>
      <c r="FUW838" s="203"/>
      <c r="FUX838" s="203"/>
      <c r="FUY838" s="203"/>
      <c r="FUZ838" s="203"/>
      <c r="FVA838" s="203"/>
      <c r="FVB838" s="203"/>
      <c r="FVC838" s="203"/>
      <c r="FVD838" s="203"/>
      <c r="FVE838" s="203"/>
      <c r="FVF838" s="203"/>
      <c r="FVG838" s="203"/>
      <c r="FVH838" s="203"/>
      <c r="FVI838" s="203"/>
      <c r="FVJ838" s="203"/>
      <c r="FVK838" s="203"/>
      <c r="FVL838" s="203"/>
      <c r="FVM838" s="203"/>
      <c r="FVN838" s="203"/>
      <c r="FVO838" s="203"/>
      <c r="FVP838" s="203"/>
      <c r="FVQ838" s="203"/>
      <c r="FVR838" s="203"/>
      <c r="FVS838" s="203"/>
      <c r="FVT838" s="203"/>
      <c r="FVU838" s="203"/>
      <c r="FVV838" s="203"/>
      <c r="FVW838" s="203"/>
      <c r="FVX838" s="203"/>
      <c r="FVY838" s="203"/>
      <c r="FVZ838" s="203"/>
      <c r="FWA838" s="203"/>
      <c r="FWB838" s="203"/>
      <c r="FWC838" s="203"/>
      <c r="FWD838" s="203"/>
      <c r="FWE838" s="203"/>
      <c r="FWF838" s="203"/>
      <c r="FWG838" s="203"/>
      <c r="FWH838" s="203"/>
      <c r="FWI838" s="203"/>
      <c r="FWJ838" s="203"/>
      <c r="FWK838" s="203"/>
      <c r="FWL838" s="203"/>
      <c r="FWM838" s="203"/>
      <c r="FWN838" s="203"/>
      <c r="FWO838" s="203"/>
      <c r="FWP838" s="203"/>
      <c r="FWQ838" s="203"/>
      <c r="FWR838" s="203"/>
      <c r="FWS838" s="203"/>
      <c r="FWT838" s="203"/>
      <c r="FWU838" s="203"/>
      <c r="FWV838" s="203"/>
      <c r="FWW838" s="203"/>
      <c r="FWX838" s="203"/>
      <c r="FWY838" s="203"/>
      <c r="FWZ838" s="203"/>
      <c r="FXA838" s="203"/>
      <c r="FXB838" s="203"/>
      <c r="FXC838" s="203"/>
      <c r="FXD838" s="203"/>
      <c r="FXE838" s="203"/>
      <c r="FXF838" s="203"/>
      <c r="FXG838" s="203"/>
      <c r="FXH838" s="203"/>
      <c r="FXI838" s="203"/>
      <c r="FXJ838" s="203"/>
      <c r="FXK838" s="203"/>
      <c r="FXL838" s="203"/>
      <c r="FXM838" s="203"/>
      <c r="FXN838" s="203"/>
      <c r="FXO838" s="203"/>
      <c r="FXP838" s="203"/>
      <c r="FXQ838" s="203"/>
      <c r="FXR838" s="203"/>
      <c r="FXS838" s="203"/>
      <c r="FXT838" s="203"/>
      <c r="FXU838" s="203"/>
      <c r="FXV838" s="203"/>
      <c r="FXW838" s="203"/>
      <c r="FXX838" s="203"/>
      <c r="FXY838" s="203"/>
      <c r="FXZ838" s="203"/>
      <c r="FYA838" s="203"/>
      <c r="FYB838" s="203"/>
      <c r="FYC838" s="203"/>
      <c r="FYD838" s="203"/>
      <c r="FYE838" s="203"/>
      <c r="FYF838" s="203"/>
      <c r="FYG838" s="203"/>
      <c r="FYH838" s="203"/>
      <c r="FYI838" s="203"/>
      <c r="FYJ838" s="203"/>
      <c r="FYK838" s="203"/>
      <c r="FYL838" s="203"/>
      <c r="FYM838" s="203"/>
      <c r="FYN838" s="203"/>
      <c r="FYO838" s="203"/>
      <c r="FYP838" s="203"/>
      <c r="FYQ838" s="203"/>
      <c r="FYR838" s="203"/>
      <c r="FYS838" s="203"/>
      <c r="FYT838" s="203"/>
      <c r="FYU838" s="203"/>
      <c r="FYV838" s="203"/>
      <c r="FYW838" s="203"/>
      <c r="FYX838" s="203"/>
      <c r="FYY838" s="203"/>
      <c r="FYZ838" s="203"/>
      <c r="FZA838" s="203"/>
      <c r="FZB838" s="203"/>
      <c r="FZC838" s="203"/>
      <c r="FZD838" s="203"/>
      <c r="FZE838" s="203"/>
      <c r="FZF838" s="203"/>
      <c r="FZG838" s="203"/>
      <c r="FZH838" s="203"/>
      <c r="FZI838" s="203"/>
      <c r="FZJ838" s="203"/>
      <c r="FZK838" s="203"/>
      <c r="FZL838" s="203"/>
      <c r="FZM838" s="203"/>
      <c r="FZN838" s="203"/>
      <c r="FZO838" s="203"/>
      <c r="FZP838" s="203"/>
      <c r="FZQ838" s="203"/>
      <c r="FZR838" s="203"/>
      <c r="FZS838" s="203"/>
      <c r="FZT838" s="203"/>
      <c r="FZU838" s="203"/>
      <c r="FZV838" s="203"/>
      <c r="FZW838" s="203"/>
      <c r="FZX838" s="203"/>
      <c r="FZY838" s="203"/>
      <c r="FZZ838" s="203"/>
      <c r="GAA838" s="203"/>
      <c r="GAB838" s="203"/>
      <c r="GAC838" s="203"/>
      <c r="GAD838" s="203"/>
      <c r="GAE838" s="203"/>
      <c r="GAF838" s="203"/>
      <c r="GAG838" s="203"/>
      <c r="GAH838" s="203"/>
      <c r="GAI838" s="203"/>
      <c r="GAJ838" s="203"/>
      <c r="GAK838" s="203"/>
      <c r="GAL838" s="203"/>
      <c r="GAM838" s="203"/>
      <c r="GAN838" s="203"/>
      <c r="GAO838" s="203"/>
      <c r="GAP838" s="203"/>
      <c r="GAQ838" s="203"/>
      <c r="GAR838" s="203"/>
      <c r="GAS838" s="203"/>
      <c r="GAT838" s="203"/>
      <c r="GAU838" s="203"/>
      <c r="GAV838" s="203"/>
      <c r="GAW838" s="203"/>
      <c r="GAX838" s="203"/>
      <c r="GAY838" s="203"/>
      <c r="GAZ838" s="203"/>
      <c r="GBA838" s="203"/>
      <c r="GBB838" s="203"/>
      <c r="GBC838" s="203"/>
      <c r="GBD838" s="203"/>
      <c r="GBE838" s="203"/>
      <c r="GBF838" s="203"/>
      <c r="GBG838" s="203"/>
      <c r="GBH838" s="203"/>
      <c r="GBI838" s="203"/>
      <c r="GBJ838" s="203"/>
      <c r="GBK838" s="203"/>
      <c r="GBL838" s="203"/>
      <c r="GBM838" s="203"/>
      <c r="GBN838" s="203"/>
      <c r="GBO838" s="203"/>
      <c r="GBP838" s="203"/>
      <c r="GBQ838" s="203"/>
      <c r="GBR838" s="203"/>
      <c r="GBS838" s="203"/>
      <c r="GBT838" s="203"/>
      <c r="GBU838" s="203"/>
      <c r="GBV838" s="203"/>
      <c r="GBW838" s="203"/>
      <c r="GBX838" s="203"/>
      <c r="GBY838" s="203"/>
      <c r="GBZ838" s="203"/>
      <c r="GCA838" s="203"/>
      <c r="GCB838" s="203"/>
      <c r="GCC838" s="203"/>
      <c r="GCD838" s="203"/>
      <c r="GCE838" s="203"/>
      <c r="GCF838" s="203"/>
      <c r="GCG838" s="203"/>
      <c r="GCH838" s="203"/>
      <c r="GCI838" s="203"/>
      <c r="GCJ838" s="203"/>
      <c r="GCK838" s="203"/>
      <c r="GCL838" s="203"/>
      <c r="GCM838" s="203"/>
      <c r="GCN838" s="203"/>
      <c r="GCO838" s="203"/>
      <c r="GCP838" s="203"/>
      <c r="GCQ838" s="203"/>
      <c r="GCR838" s="203"/>
      <c r="GCS838" s="203"/>
      <c r="GCT838" s="203"/>
      <c r="GCU838" s="203"/>
      <c r="GCV838" s="203"/>
      <c r="GCW838" s="203"/>
      <c r="GCX838" s="203"/>
      <c r="GCY838" s="203"/>
      <c r="GCZ838" s="203"/>
      <c r="GDA838" s="203"/>
      <c r="GDB838" s="203"/>
      <c r="GDC838" s="203"/>
      <c r="GDD838" s="203"/>
      <c r="GDE838" s="203"/>
      <c r="GDF838" s="203"/>
      <c r="GDG838" s="203"/>
      <c r="GDH838" s="203"/>
      <c r="GDI838" s="203"/>
      <c r="GDJ838" s="203"/>
      <c r="GDK838" s="203"/>
      <c r="GDL838" s="203"/>
      <c r="GDM838" s="203"/>
      <c r="GDN838" s="203"/>
      <c r="GDO838" s="203"/>
      <c r="GDP838" s="203"/>
      <c r="GDQ838" s="203"/>
      <c r="GDR838" s="203"/>
      <c r="GDS838" s="203"/>
      <c r="GDT838" s="203"/>
      <c r="GDU838" s="203"/>
      <c r="GDV838" s="203"/>
      <c r="GDW838" s="203"/>
      <c r="GDX838" s="203"/>
      <c r="GDY838" s="203"/>
      <c r="GDZ838" s="203"/>
      <c r="GEA838" s="203"/>
      <c r="GEB838" s="203"/>
      <c r="GEC838" s="203"/>
      <c r="GED838" s="203"/>
      <c r="GEE838" s="203"/>
      <c r="GEF838" s="203"/>
      <c r="GEG838" s="203"/>
      <c r="GEH838" s="203"/>
      <c r="GEI838" s="203"/>
      <c r="GEJ838" s="203"/>
      <c r="GEK838" s="203"/>
      <c r="GEL838" s="203"/>
      <c r="GEM838" s="203"/>
      <c r="GEN838" s="203"/>
      <c r="GEO838" s="203"/>
      <c r="GEP838" s="203"/>
      <c r="GEQ838" s="203"/>
      <c r="GER838" s="203"/>
      <c r="GES838" s="203"/>
      <c r="GET838" s="203"/>
      <c r="GEU838" s="203"/>
      <c r="GEV838" s="203"/>
      <c r="GEW838" s="203"/>
      <c r="GEX838" s="203"/>
      <c r="GEY838" s="203"/>
      <c r="GEZ838" s="203"/>
      <c r="GFA838" s="203"/>
      <c r="GFB838" s="203"/>
      <c r="GFC838" s="203"/>
      <c r="GFD838" s="203"/>
      <c r="GFE838" s="203"/>
      <c r="GFF838" s="203"/>
      <c r="GFG838" s="203"/>
      <c r="GFH838" s="203"/>
      <c r="GFI838" s="203"/>
      <c r="GFJ838" s="203"/>
      <c r="GFK838" s="203"/>
      <c r="GFL838" s="203"/>
      <c r="GFM838" s="203"/>
      <c r="GFN838" s="203"/>
      <c r="GFO838" s="203"/>
      <c r="GFP838" s="203"/>
      <c r="GFQ838" s="203"/>
      <c r="GFR838" s="203"/>
      <c r="GFS838" s="203"/>
      <c r="GFT838" s="203"/>
      <c r="GFU838" s="203"/>
      <c r="GFV838" s="203"/>
      <c r="GFW838" s="203"/>
      <c r="GFX838" s="203"/>
      <c r="GFY838" s="203"/>
      <c r="GFZ838" s="203"/>
      <c r="GGA838" s="203"/>
      <c r="GGB838" s="203"/>
      <c r="GGC838" s="203"/>
      <c r="GGD838" s="203"/>
      <c r="GGE838" s="203"/>
      <c r="GGF838" s="203"/>
      <c r="GGG838" s="203"/>
      <c r="GGH838" s="203"/>
      <c r="GGI838" s="203"/>
      <c r="GGJ838" s="203"/>
      <c r="GGK838" s="203"/>
      <c r="GGL838" s="203"/>
      <c r="GGM838" s="203"/>
      <c r="GGN838" s="203"/>
      <c r="GGO838" s="203"/>
      <c r="GGP838" s="203"/>
      <c r="GGQ838" s="203"/>
      <c r="GGR838" s="203"/>
      <c r="GGS838" s="203"/>
      <c r="GGT838" s="203"/>
      <c r="GGU838" s="203"/>
      <c r="GGV838" s="203"/>
      <c r="GGW838" s="203"/>
      <c r="GGX838" s="203"/>
      <c r="GGY838" s="203"/>
      <c r="GGZ838" s="203"/>
      <c r="GHA838" s="203"/>
      <c r="GHB838" s="203"/>
      <c r="GHC838" s="203"/>
      <c r="GHD838" s="203"/>
      <c r="GHE838" s="203"/>
      <c r="GHF838" s="203"/>
      <c r="GHG838" s="203"/>
      <c r="GHH838" s="203"/>
      <c r="GHI838" s="203"/>
      <c r="GHJ838" s="203"/>
      <c r="GHK838" s="203"/>
      <c r="GHL838" s="203"/>
      <c r="GHM838" s="203"/>
      <c r="GHN838" s="203"/>
      <c r="GHO838" s="203"/>
      <c r="GHP838" s="203"/>
      <c r="GHQ838" s="203"/>
      <c r="GHR838" s="203"/>
      <c r="GHS838" s="203"/>
      <c r="GHT838" s="203"/>
      <c r="GHU838" s="203"/>
      <c r="GHV838" s="203"/>
      <c r="GHW838" s="203"/>
      <c r="GHX838" s="203"/>
      <c r="GHY838" s="203"/>
      <c r="GHZ838" s="203"/>
      <c r="GIA838" s="203"/>
      <c r="GIB838" s="203"/>
      <c r="GIC838" s="203"/>
      <c r="GID838" s="203"/>
      <c r="GIE838" s="203"/>
      <c r="GIF838" s="203"/>
      <c r="GIG838" s="203"/>
      <c r="GIH838" s="203"/>
      <c r="GII838" s="203"/>
      <c r="GIJ838" s="203"/>
      <c r="GIK838" s="203"/>
      <c r="GIL838" s="203"/>
      <c r="GIM838" s="203"/>
      <c r="GIN838" s="203"/>
      <c r="GIO838" s="203"/>
      <c r="GIP838" s="203"/>
      <c r="GIQ838" s="203"/>
      <c r="GIR838" s="203"/>
      <c r="GIS838" s="203"/>
      <c r="GIT838" s="203"/>
      <c r="GIU838" s="203"/>
      <c r="GIV838" s="203"/>
      <c r="GIW838" s="203"/>
      <c r="GIX838" s="203"/>
      <c r="GIY838" s="203"/>
      <c r="GIZ838" s="203"/>
      <c r="GJA838" s="203"/>
      <c r="GJB838" s="203"/>
      <c r="GJC838" s="203"/>
      <c r="GJD838" s="203"/>
      <c r="GJE838" s="203"/>
      <c r="GJF838" s="203"/>
      <c r="GJG838" s="203"/>
      <c r="GJH838" s="203"/>
      <c r="GJI838" s="203"/>
      <c r="GJJ838" s="203"/>
      <c r="GJK838" s="203"/>
      <c r="GJL838" s="203"/>
      <c r="GJM838" s="203"/>
      <c r="GJN838" s="203"/>
      <c r="GJO838" s="203"/>
      <c r="GJP838" s="203"/>
      <c r="GJQ838" s="203"/>
      <c r="GJR838" s="203"/>
      <c r="GJS838" s="203"/>
      <c r="GJT838" s="203"/>
      <c r="GJU838" s="203"/>
      <c r="GJV838" s="203"/>
      <c r="GJW838" s="203"/>
      <c r="GJX838" s="203"/>
      <c r="GJY838" s="203"/>
      <c r="GJZ838" s="203"/>
      <c r="GKA838" s="203"/>
      <c r="GKB838" s="203"/>
      <c r="GKC838" s="203"/>
      <c r="GKD838" s="203"/>
      <c r="GKE838" s="203"/>
      <c r="GKF838" s="203"/>
      <c r="GKG838" s="203"/>
      <c r="GKH838" s="203"/>
      <c r="GKI838" s="203"/>
      <c r="GKJ838" s="203"/>
      <c r="GKK838" s="203"/>
      <c r="GKL838" s="203"/>
      <c r="GKM838" s="203"/>
      <c r="GKN838" s="203"/>
      <c r="GKO838" s="203"/>
      <c r="GKP838" s="203"/>
      <c r="GKQ838" s="203"/>
      <c r="GKR838" s="203"/>
      <c r="GKS838" s="203"/>
      <c r="GKT838" s="203"/>
      <c r="GKU838" s="203"/>
      <c r="GKV838" s="203"/>
      <c r="GKW838" s="203"/>
      <c r="GKX838" s="203"/>
      <c r="GKY838" s="203"/>
      <c r="GKZ838" s="203"/>
      <c r="GLA838" s="203"/>
      <c r="GLB838" s="203"/>
      <c r="GLC838" s="203"/>
      <c r="GLD838" s="203"/>
      <c r="GLE838" s="203"/>
      <c r="GLF838" s="203"/>
      <c r="GLG838" s="203"/>
      <c r="GLH838" s="203"/>
      <c r="GLI838" s="203"/>
      <c r="GLJ838" s="203"/>
      <c r="GLK838" s="203"/>
      <c r="GLL838" s="203"/>
      <c r="GLM838" s="203"/>
      <c r="GLN838" s="203"/>
      <c r="GLO838" s="203"/>
      <c r="GLP838" s="203"/>
      <c r="GLQ838" s="203"/>
      <c r="GLR838" s="203"/>
      <c r="GLS838" s="203"/>
      <c r="GLT838" s="203"/>
      <c r="GLU838" s="203"/>
      <c r="GLV838" s="203"/>
      <c r="GLW838" s="203"/>
      <c r="GLX838" s="203"/>
      <c r="GLY838" s="203"/>
      <c r="GLZ838" s="203"/>
      <c r="GMA838" s="203"/>
      <c r="GMB838" s="203"/>
      <c r="GMC838" s="203"/>
      <c r="GMD838" s="203"/>
      <c r="GME838" s="203"/>
      <c r="GMF838" s="203"/>
      <c r="GMG838" s="203"/>
      <c r="GMH838" s="203"/>
      <c r="GMI838" s="203"/>
      <c r="GMJ838" s="203"/>
      <c r="GMK838" s="203"/>
      <c r="GML838" s="203"/>
      <c r="GMM838" s="203"/>
      <c r="GMN838" s="203"/>
      <c r="GMO838" s="203"/>
      <c r="GMP838" s="203"/>
      <c r="GMQ838" s="203"/>
      <c r="GMR838" s="203"/>
      <c r="GMS838" s="203"/>
      <c r="GMT838" s="203"/>
      <c r="GMU838" s="203"/>
      <c r="GMV838" s="203"/>
      <c r="GMW838" s="203"/>
      <c r="GMX838" s="203"/>
      <c r="GMY838" s="203"/>
      <c r="GMZ838" s="203"/>
      <c r="GNA838" s="203"/>
      <c r="GNB838" s="203"/>
      <c r="GNC838" s="203"/>
      <c r="GND838" s="203"/>
      <c r="GNE838" s="203"/>
      <c r="GNF838" s="203"/>
      <c r="GNG838" s="203"/>
      <c r="GNH838" s="203"/>
      <c r="GNI838" s="203"/>
      <c r="GNJ838" s="203"/>
      <c r="GNK838" s="203"/>
      <c r="GNL838" s="203"/>
      <c r="GNM838" s="203"/>
      <c r="GNN838" s="203"/>
      <c r="GNO838" s="203"/>
      <c r="GNP838" s="203"/>
      <c r="GNQ838" s="203"/>
      <c r="GNR838" s="203"/>
      <c r="GNS838" s="203"/>
      <c r="GNT838" s="203"/>
      <c r="GNU838" s="203"/>
      <c r="GNV838" s="203"/>
      <c r="GNW838" s="203"/>
      <c r="GNX838" s="203"/>
      <c r="GNY838" s="203"/>
      <c r="GNZ838" s="203"/>
      <c r="GOA838" s="203"/>
      <c r="GOB838" s="203"/>
      <c r="GOC838" s="203"/>
      <c r="GOD838" s="203"/>
      <c r="GOE838" s="203"/>
      <c r="GOF838" s="203"/>
      <c r="GOG838" s="203"/>
      <c r="GOH838" s="203"/>
      <c r="GOI838" s="203"/>
      <c r="GOJ838" s="203"/>
      <c r="GOK838" s="203"/>
      <c r="GOL838" s="203"/>
      <c r="GOM838" s="203"/>
      <c r="GON838" s="203"/>
      <c r="GOO838" s="203"/>
      <c r="GOP838" s="203"/>
      <c r="GOQ838" s="203"/>
      <c r="GOR838" s="203"/>
      <c r="GOS838" s="203"/>
      <c r="GOT838" s="203"/>
      <c r="GOU838" s="203"/>
      <c r="GOV838" s="203"/>
      <c r="GOW838" s="203"/>
      <c r="GOX838" s="203"/>
      <c r="GOY838" s="203"/>
      <c r="GOZ838" s="203"/>
      <c r="GPA838" s="203"/>
      <c r="GPB838" s="203"/>
      <c r="GPC838" s="203"/>
      <c r="GPD838" s="203"/>
      <c r="GPE838" s="203"/>
      <c r="GPF838" s="203"/>
      <c r="GPG838" s="203"/>
      <c r="GPH838" s="203"/>
      <c r="GPI838" s="203"/>
      <c r="GPJ838" s="203"/>
      <c r="GPK838" s="203"/>
      <c r="GPL838" s="203"/>
      <c r="GPM838" s="203"/>
      <c r="GPN838" s="203"/>
      <c r="GPO838" s="203"/>
      <c r="GPP838" s="203"/>
      <c r="GPQ838" s="203"/>
      <c r="GPR838" s="203"/>
      <c r="GPS838" s="203"/>
      <c r="GPT838" s="203"/>
      <c r="GPU838" s="203"/>
      <c r="GPV838" s="203"/>
      <c r="GPW838" s="203"/>
      <c r="GPX838" s="203"/>
      <c r="GPY838" s="203"/>
      <c r="GPZ838" s="203"/>
      <c r="GQA838" s="203"/>
      <c r="GQB838" s="203"/>
      <c r="GQC838" s="203"/>
      <c r="GQD838" s="203"/>
      <c r="GQE838" s="203"/>
      <c r="GQF838" s="203"/>
      <c r="GQG838" s="203"/>
      <c r="GQH838" s="203"/>
      <c r="GQI838" s="203"/>
      <c r="GQJ838" s="203"/>
      <c r="GQK838" s="203"/>
      <c r="GQL838" s="203"/>
      <c r="GQM838" s="203"/>
      <c r="GQN838" s="203"/>
      <c r="GQO838" s="203"/>
      <c r="GQP838" s="203"/>
      <c r="GQQ838" s="203"/>
      <c r="GQR838" s="203"/>
      <c r="GQS838" s="203"/>
      <c r="GQT838" s="203"/>
      <c r="GQU838" s="203"/>
      <c r="GQV838" s="203"/>
      <c r="GQW838" s="203"/>
      <c r="GQX838" s="203"/>
      <c r="GQY838" s="203"/>
      <c r="GQZ838" s="203"/>
      <c r="GRA838" s="203"/>
      <c r="GRB838" s="203"/>
      <c r="GRC838" s="203"/>
      <c r="GRD838" s="203"/>
      <c r="GRE838" s="203"/>
      <c r="GRF838" s="203"/>
      <c r="GRG838" s="203"/>
      <c r="GRH838" s="203"/>
      <c r="GRI838" s="203"/>
      <c r="GRJ838" s="203"/>
      <c r="GRK838" s="203"/>
      <c r="GRL838" s="203"/>
      <c r="GRM838" s="203"/>
      <c r="GRN838" s="203"/>
      <c r="GRO838" s="203"/>
      <c r="GRP838" s="203"/>
      <c r="GRQ838" s="203"/>
      <c r="GRR838" s="203"/>
      <c r="GRS838" s="203"/>
      <c r="GRT838" s="203"/>
      <c r="GRU838" s="203"/>
      <c r="GRV838" s="203"/>
      <c r="GRW838" s="203"/>
      <c r="GRX838" s="203"/>
      <c r="GRY838" s="203"/>
      <c r="GRZ838" s="203"/>
      <c r="GSA838" s="203"/>
      <c r="GSB838" s="203"/>
      <c r="GSC838" s="203"/>
      <c r="GSD838" s="203"/>
      <c r="GSE838" s="203"/>
      <c r="GSF838" s="203"/>
      <c r="GSG838" s="203"/>
      <c r="GSH838" s="203"/>
      <c r="GSI838" s="203"/>
      <c r="GSJ838" s="203"/>
      <c r="GSK838" s="203"/>
      <c r="GSL838" s="203"/>
      <c r="GSM838" s="203"/>
      <c r="GSN838" s="203"/>
      <c r="GSO838" s="203"/>
      <c r="GSP838" s="203"/>
      <c r="GSQ838" s="203"/>
      <c r="GSR838" s="203"/>
      <c r="GSS838" s="203"/>
      <c r="GST838" s="203"/>
      <c r="GSU838" s="203"/>
      <c r="GSV838" s="203"/>
      <c r="GSW838" s="203"/>
      <c r="GSX838" s="203"/>
      <c r="GSY838" s="203"/>
      <c r="GSZ838" s="203"/>
      <c r="GTA838" s="203"/>
      <c r="GTB838" s="203"/>
      <c r="GTC838" s="203"/>
      <c r="GTD838" s="203"/>
      <c r="GTE838" s="203"/>
      <c r="GTF838" s="203"/>
      <c r="GTG838" s="203"/>
      <c r="GTH838" s="203"/>
      <c r="GTI838" s="203"/>
      <c r="GTJ838" s="203"/>
      <c r="GTK838" s="203"/>
      <c r="GTL838" s="203"/>
      <c r="GTM838" s="203"/>
      <c r="GTN838" s="203"/>
      <c r="GTO838" s="203"/>
      <c r="GTP838" s="203"/>
      <c r="GTQ838" s="203"/>
      <c r="GTR838" s="203"/>
      <c r="GTS838" s="203"/>
      <c r="GTT838" s="203"/>
      <c r="GTU838" s="203"/>
      <c r="GTV838" s="203"/>
      <c r="GTW838" s="203"/>
      <c r="GTX838" s="203"/>
      <c r="GTY838" s="203"/>
      <c r="GTZ838" s="203"/>
      <c r="GUA838" s="203"/>
      <c r="GUB838" s="203"/>
      <c r="GUC838" s="203"/>
      <c r="GUD838" s="203"/>
      <c r="GUE838" s="203"/>
      <c r="GUF838" s="203"/>
      <c r="GUG838" s="203"/>
      <c r="GUH838" s="203"/>
      <c r="GUI838" s="203"/>
      <c r="GUJ838" s="203"/>
      <c r="GUK838" s="203"/>
      <c r="GUL838" s="203"/>
      <c r="GUM838" s="203"/>
      <c r="GUN838" s="203"/>
      <c r="GUO838" s="203"/>
      <c r="GUP838" s="203"/>
      <c r="GUQ838" s="203"/>
      <c r="GUR838" s="203"/>
      <c r="GUS838" s="203"/>
      <c r="GUT838" s="203"/>
      <c r="GUU838" s="203"/>
      <c r="GUV838" s="203"/>
      <c r="GUW838" s="203"/>
      <c r="GUX838" s="203"/>
      <c r="GUY838" s="203"/>
      <c r="GUZ838" s="203"/>
      <c r="GVA838" s="203"/>
      <c r="GVB838" s="203"/>
      <c r="GVC838" s="203"/>
      <c r="GVD838" s="203"/>
      <c r="GVE838" s="203"/>
      <c r="GVF838" s="203"/>
      <c r="GVG838" s="203"/>
      <c r="GVH838" s="203"/>
      <c r="GVI838" s="203"/>
      <c r="GVJ838" s="203"/>
      <c r="GVK838" s="203"/>
      <c r="GVL838" s="203"/>
      <c r="GVM838" s="203"/>
      <c r="GVN838" s="203"/>
      <c r="GVO838" s="203"/>
      <c r="GVP838" s="203"/>
      <c r="GVQ838" s="203"/>
      <c r="GVR838" s="203"/>
      <c r="GVS838" s="203"/>
      <c r="GVT838" s="203"/>
      <c r="GVU838" s="203"/>
      <c r="GVV838" s="203"/>
      <c r="GVW838" s="203"/>
      <c r="GVX838" s="203"/>
      <c r="GVY838" s="203"/>
      <c r="GVZ838" s="203"/>
      <c r="GWA838" s="203"/>
      <c r="GWB838" s="203"/>
      <c r="GWC838" s="203"/>
      <c r="GWD838" s="203"/>
      <c r="GWE838" s="203"/>
      <c r="GWF838" s="203"/>
      <c r="GWG838" s="203"/>
      <c r="GWH838" s="203"/>
      <c r="GWI838" s="203"/>
      <c r="GWJ838" s="203"/>
      <c r="GWK838" s="203"/>
      <c r="GWL838" s="203"/>
      <c r="GWM838" s="203"/>
      <c r="GWN838" s="203"/>
      <c r="GWO838" s="203"/>
      <c r="GWP838" s="203"/>
      <c r="GWQ838" s="203"/>
      <c r="GWR838" s="203"/>
      <c r="GWS838" s="203"/>
      <c r="GWT838" s="203"/>
      <c r="GWU838" s="203"/>
      <c r="GWV838" s="203"/>
      <c r="GWW838" s="203"/>
      <c r="GWX838" s="203"/>
      <c r="GWY838" s="203"/>
      <c r="GWZ838" s="203"/>
      <c r="GXA838" s="203"/>
      <c r="GXB838" s="203"/>
      <c r="GXC838" s="203"/>
      <c r="GXD838" s="203"/>
      <c r="GXE838" s="203"/>
      <c r="GXF838" s="203"/>
      <c r="GXG838" s="203"/>
      <c r="GXH838" s="203"/>
      <c r="GXI838" s="203"/>
      <c r="GXJ838" s="203"/>
      <c r="GXK838" s="203"/>
      <c r="GXL838" s="203"/>
      <c r="GXM838" s="203"/>
      <c r="GXN838" s="203"/>
      <c r="GXO838" s="203"/>
      <c r="GXP838" s="203"/>
      <c r="GXQ838" s="203"/>
      <c r="GXR838" s="203"/>
      <c r="GXS838" s="203"/>
      <c r="GXT838" s="203"/>
      <c r="GXU838" s="203"/>
      <c r="GXV838" s="203"/>
      <c r="GXW838" s="203"/>
      <c r="GXX838" s="203"/>
      <c r="GXY838" s="203"/>
      <c r="GXZ838" s="203"/>
      <c r="GYA838" s="203"/>
      <c r="GYB838" s="203"/>
      <c r="GYC838" s="203"/>
      <c r="GYD838" s="203"/>
      <c r="GYE838" s="203"/>
      <c r="GYF838" s="203"/>
      <c r="GYG838" s="203"/>
      <c r="GYH838" s="203"/>
      <c r="GYI838" s="203"/>
      <c r="GYJ838" s="203"/>
      <c r="GYK838" s="203"/>
      <c r="GYL838" s="203"/>
      <c r="GYM838" s="203"/>
      <c r="GYN838" s="203"/>
      <c r="GYO838" s="203"/>
      <c r="GYP838" s="203"/>
      <c r="GYQ838" s="203"/>
      <c r="GYR838" s="203"/>
      <c r="GYS838" s="203"/>
      <c r="GYT838" s="203"/>
      <c r="GYU838" s="203"/>
      <c r="GYV838" s="203"/>
      <c r="GYW838" s="203"/>
      <c r="GYX838" s="203"/>
      <c r="GYY838" s="203"/>
      <c r="GYZ838" s="203"/>
      <c r="GZA838" s="203"/>
      <c r="GZB838" s="203"/>
      <c r="GZC838" s="203"/>
      <c r="GZD838" s="203"/>
      <c r="GZE838" s="203"/>
      <c r="GZF838" s="203"/>
      <c r="GZG838" s="203"/>
      <c r="GZH838" s="203"/>
      <c r="GZI838" s="203"/>
      <c r="GZJ838" s="203"/>
      <c r="GZK838" s="203"/>
      <c r="GZL838" s="203"/>
      <c r="GZM838" s="203"/>
      <c r="GZN838" s="203"/>
      <c r="GZO838" s="203"/>
      <c r="GZP838" s="203"/>
      <c r="GZQ838" s="203"/>
      <c r="GZR838" s="203"/>
      <c r="GZS838" s="203"/>
      <c r="GZT838" s="203"/>
      <c r="GZU838" s="203"/>
      <c r="GZV838" s="203"/>
      <c r="GZW838" s="203"/>
      <c r="GZX838" s="203"/>
      <c r="GZY838" s="203"/>
      <c r="GZZ838" s="203"/>
      <c r="HAA838" s="203"/>
      <c r="HAB838" s="203"/>
      <c r="HAC838" s="203"/>
      <c r="HAD838" s="203"/>
      <c r="HAE838" s="203"/>
      <c r="HAF838" s="203"/>
      <c r="HAG838" s="203"/>
      <c r="HAH838" s="203"/>
      <c r="HAI838" s="203"/>
      <c r="HAJ838" s="203"/>
      <c r="HAK838" s="203"/>
      <c r="HAL838" s="203"/>
      <c r="HAM838" s="203"/>
      <c r="HAN838" s="203"/>
      <c r="HAO838" s="203"/>
      <c r="HAP838" s="203"/>
      <c r="HAQ838" s="203"/>
      <c r="HAR838" s="203"/>
      <c r="HAS838" s="203"/>
      <c r="HAT838" s="203"/>
      <c r="HAU838" s="203"/>
      <c r="HAV838" s="203"/>
      <c r="HAW838" s="203"/>
      <c r="HAX838" s="203"/>
      <c r="HAY838" s="203"/>
      <c r="HAZ838" s="203"/>
      <c r="HBA838" s="203"/>
      <c r="HBB838" s="203"/>
      <c r="HBC838" s="203"/>
      <c r="HBD838" s="203"/>
      <c r="HBE838" s="203"/>
      <c r="HBF838" s="203"/>
      <c r="HBG838" s="203"/>
      <c r="HBH838" s="203"/>
      <c r="HBI838" s="203"/>
      <c r="HBJ838" s="203"/>
      <c r="HBK838" s="203"/>
      <c r="HBL838" s="203"/>
      <c r="HBM838" s="203"/>
      <c r="HBN838" s="203"/>
      <c r="HBO838" s="203"/>
      <c r="HBP838" s="203"/>
      <c r="HBQ838" s="203"/>
      <c r="HBR838" s="203"/>
      <c r="HBS838" s="203"/>
      <c r="HBT838" s="203"/>
      <c r="HBU838" s="203"/>
      <c r="HBV838" s="203"/>
      <c r="HBW838" s="203"/>
      <c r="HBX838" s="203"/>
      <c r="HBY838" s="203"/>
      <c r="HBZ838" s="203"/>
      <c r="HCA838" s="203"/>
      <c r="HCB838" s="203"/>
      <c r="HCC838" s="203"/>
      <c r="HCD838" s="203"/>
      <c r="HCE838" s="203"/>
      <c r="HCF838" s="203"/>
      <c r="HCG838" s="203"/>
      <c r="HCH838" s="203"/>
      <c r="HCI838" s="203"/>
      <c r="HCJ838" s="203"/>
      <c r="HCK838" s="203"/>
      <c r="HCL838" s="203"/>
      <c r="HCM838" s="203"/>
      <c r="HCN838" s="203"/>
      <c r="HCO838" s="203"/>
      <c r="HCP838" s="203"/>
      <c r="HCQ838" s="203"/>
      <c r="HCR838" s="203"/>
      <c r="HCS838" s="203"/>
      <c r="HCT838" s="203"/>
      <c r="HCU838" s="203"/>
      <c r="HCV838" s="203"/>
      <c r="HCW838" s="203"/>
      <c r="HCX838" s="203"/>
      <c r="HCY838" s="203"/>
      <c r="HCZ838" s="203"/>
      <c r="HDA838" s="203"/>
      <c r="HDB838" s="203"/>
      <c r="HDC838" s="203"/>
      <c r="HDD838" s="203"/>
      <c r="HDE838" s="203"/>
      <c r="HDF838" s="203"/>
      <c r="HDG838" s="203"/>
      <c r="HDH838" s="203"/>
      <c r="HDI838" s="203"/>
      <c r="HDJ838" s="203"/>
      <c r="HDK838" s="203"/>
      <c r="HDL838" s="203"/>
      <c r="HDM838" s="203"/>
      <c r="HDN838" s="203"/>
      <c r="HDO838" s="203"/>
      <c r="HDP838" s="203"/>
      <c r="HDQ838" s="203"/>
      <c r="HDR838" s="203"/>
      <c r="HDS838" s="203"/>
      <c r="HDT838" s="203"/>
      <c r="HDU838" s="203"/>
      <c r="HDV838" s="203"/>
      <c r="HDW838" s="203"/>
      <c r="HDX838" s="203"/>
      <c r="HDY838" s="203"/>
      <c r="HDZ838" s="203"/>
      <c r="HEA838" s="203"/>
      <c r="HEB838" s="203"/>
      <c r="HEC838" s="203"/>
      <c r="HED838" s="203"/>
      <c r="HEE838" s="203"/>
      <c r="HEF838" s="203"/>
      <c r="HEG838" s="203"/>
      <c r="HEH838" s="203"/>
      <c r="HEI838" s="203"/>
      <c r="HEJ838" s="203"/>
      <c r="HEK838" s="203"/>
      <c r="HEL838" s="203"/>
      <c r="HEM838" s="203"/>
      <c r="HEN838" s="203"/>
      <c r="HEO838" s="203"/>
      <c r="HEP838" s="203"/>
      <c r="HEQ838" s="203"/>
      <c r="HER838" s="203"/>
      <c r="HES838" s="203"/>
      <c r="HET838" s="203"/>
      <c r="HEU838" s="203"/>
      <c r="HEV838" s="203"/>
      <c r="HEW838" s="203"/>
      <c r="HEX838" s="203"/>
      <c r="HEY838" s="203"/>
      <c r="HEZ838" s="203"/>
      <c r="HFA838" s="203"/>
      <c r="HFB838" s="203"/>
      <c r="HFC838" s="203"/>
      <c r="HFD838" s="203"/>
      <c r="HFE838" s="203"/>
      <c r="HFF838" s="203"/>
      <c r="HFG838" s="203"/>
      <c r="HFH838" s="203"/>
      <c r="HFI838" s="203"/>
      <c r="HFJ838" s="203"/>
      <c r="HFK838" s="203"/>
      <c r="HFL838" s="203"/>
      <c r="HFM838" s="203"/>
      <c r="HFN838" s="203"/>
      <c r="HFO838" s="203"/>
      <c r="HFP838" s="203"/>
      <c r="HFQ838" s="203"/>
      <c r="HFR838" s="203"/>
      <c r="HFS838" s="203"/>
      <c r="HFT838" s="203"/>
      <c r="HFU838" s="203"/>
      <c r="HFV838" s="203"/>
      <c r="HFW838" s="203"/>
      <c r="HFX838" s="203"/>
      <c r="HFY838" s="203"/>
      <c r="HFZ838" s="203"/>
      <c r="HGA838" s="203"/>
      <c r="HGB838" s="203"/>
      <c r="HGC838" s="203"/>
      <c r="HGD838" s="203"/>
      <c r="HGE838" s="203"/>
      <c r="HGF838" s="203"/>
      <c r="HGG838" s="203"/>
      <c r="HGH838" s="203"/>
      <c r="HGI838" s="203"/>
      <c r="HGJ838" s="203"/>
      <c r="HGK838" s="203"/>
      <c r="HGL838" s="203"/>
      <c r="HGM838" s="203"/>
      <c r="HGN838" s="203"/>
      <c r="HGO838" s="203"/>
      <c r="HGP838" s="203"/>
      <c r="HGQ838" s="203"/>
      <c r="HGR838" s="203"/>
      <c r="HGS838" s="203"/>
      <c r="HGT838" s="203"/>
      <c r="HGU838" s="203"/>
      <c r="HGV838" s="203"/>
      <c r="HGW838" s="203"/>
      <c r="HGX838" s="203"/>
      <c r="HGY838" s="203"/>
      <c r="HGZ838" s="203"/>
      <c r="HHA838" s="203"/>
      <c r="HHB838" s="203"/>
      <c r="HHC838" s="203"/>
      <c r="HHD838" s="203"/>
      <c r="HHE838" s="203"/>
      <c r="HHF838" s="203"/>
      <c r="HHG838" s="203"/>
      <c r="HHH838" s="203"/>
      <c r="HHI838" s="203"/>
      <c r="HHJ838" s="203"/>
      <c r="HHK838" s="203"/>
      <c r="HHL838" s="203"/>
      <c r="HHM838" s="203"/>
      <c r="HHN838" s="203"/>
      <c r="HHO838" s="203"/>
      <c r="HHP838" s="203"/>
      <c r="HHQ838" s="203"/>
      <c r="HHR838" s="203"/>
      <c r="HHS838" s="203"/>
      <c r="HHT838" s="203"/>
      <c r="HHU838" s="203"/>
      <c r="HHV838" s="203"/>
      <c r="HHW838" s="203"/>
      <c r="HHX838" s="203"/>
      <c r="HHY838" s="203"/>
      <c r="HHZ838" s="203"/>
      <c r="HIA838" s="203"/>
      <c r="HIB838" s="203"/>
      <c r="HIC838" s="203"/>
      <c r="HID838" s="203"/>
      <c r="HIE838" s="203"/>
      <c r="HIF838" s="203"/>
      <c r="HIG838" s="203"/>
      <c r="HIH838" s="203"/>
      <c r="HII838" s="203"/>
      <c r="HIJ838" s="203"/>
      <c r="HIK838" s="203"/>
      <c r="HIL838" s="203"/>
      <c r="HIM838" s="203"/>
      <c r="HIN838" s="203"/>
      <c r="HIO838" s="203"/>
      <c r="HIP838" s="203"/>
      <c r="HIQ838" s="203"/>
      <c r="HIR838" s="203"/>
      <c r="HIS838" s="203"/>
      <c r="HIT838" s="203"/>
      <c r="HIU838" s="203"/>
      <c r="HIV838" s="203"/>
      <c r="HIW838" s="203"/>
      <c r="HIX838" s="203"/>
      <c r="HIY838" s="203"/>
      <c r="HIZ838" s="203"/>
      <c r="HJA838" s="203"/>
      <c r="HJB838" s="203"/>
      <c r="HJC838" s="203"/>
      <c r="HJD838" s="203"/>
      <c r="HJE838" s="203"/>
      <c r="HJF838" s="203"/>
      <c r="HJG838" s="203"/>
      <c r="HJH838" s="203"/>
      <c r="HJI838" s="203"/>
      <c r="HJJ838" s="203"/>
      <c r="HJK838" s="203"/>
      <c r="HJL838" s="203"/>
      <c r="HJM838" s="203"/>
      <c r="HJN838" s="203"/>
      <c r="HJO838" s="203"/>
      <c r="HJP838" s="203"/>
      <c r="HJQ838" s="203"/>
      <c r="HJR838" s="203"/>
      <c r="HJS838" s="203"/>
      <c r="HJT838" s="203"/>
      <c r="HJU838" s="203"/>
      <c r="HJV838" s="203"/>
      <c r="HJW838" s="203"/>
      <c r="HJX838" s="203"/>
      <c r="HJY838" s="203"/>
      <c r="HJZ838" s="203"/>
      <c r="HKA838" s="203"/>
      <c r="HKB838" s="203"/>
      <c r="HKC838" s="203"/>
      <c r="HKD838" s="203"/>
      <c r="HKE838" s="203"/>
      <c r="HKF838" s="203"/>
      <c r="HKG838" s="203"/>
      <c r="HKH838" s="203"/>
      <c r="HKI838" s="203"/>
      <c r="HKJ838" s="203"/>
      <c r="HKK838" s="203"/>
      <c r="HKL838" s="203"/>
      <c r="HKM838" s="203"/>
      <c r="HKN838" s="203"/>
      <c r="HKO838" s="203"/>
      <c r="HKP838" s="203"/>
      <c r="HKQ838" s="203"/>
      <c r="HKR838" s="203"/>
      <c r="HKS838" s="203"/>
      <c r="HKT838" s="203"/>
      <c r="HKU838" s="203"/>
      <c r="HKV838" s="203"/>
      <c r="HKW838" s="203"/>
      <c r="HKX838" s="203"/>
      <c r="HKY838" s="203"/>
      <c r="HKZ838" s="203"/>
      <c r="HLA838" s="203"/>
      <c r="HLB838" s="203"/>
      <c r="HLC838" s="203"/>
      <c r="HLD838" s="203"/>
      <c r="HLE838" s="203"/>
      <c r="HLF838" s="203"/>
      <c r="HLG838" s="203"/>
      <c r="HLH838" s="203"/>
      <c r="HLI838" s="203"/>
      <c r="HLJ838" s="203"/>
      <c r="HLK838" s="203"/>
      <c r="HLL838" s="203"/>
      <c r="HLM838" s="203"/>
      <c r="HLN838" s="203"/>
      <c r="HLO838" s="203"/>
      <c r="HLP838" s="203"/>
      <c r="HLQ838" s="203"/>
      <c r="HLR838" s="203"/>
      <c r="HLS838" s="203"/>
      <c r="HLT838" s="203"/>
      <c r="HLU838" s="203"/>
      <c r="HLV838" s="203"/>
      <c r="HLW838" s="203"/>
      <c r="HLX838" s="203"/>
      <c r="HLY838" s="203"/>
      <c r="HLZ838" s="203"/>
      <c r="HMA838" s="203"/>
      <c r="HMB838" s="203"/>
      <c r="HMC838" s="203"/>
      <c r="HMD838" s="203"/>
      <c r="HME838" s="203"/>
      <c r="HMF838" s="203"/>
      <c r="HMG838" s="203"/>
      <c r="HMH838" s="203"/>
      <c r="HMI838" s="203"/>
      <c r="HMJ838" s="203"/>
      <c r="HMK838" s="203"/>
      <c r="HML838" s="203"/>
      <c r="HMM838" s="203"/>
      <c r="HMN838" s="203"/>
      <c r="HMO838" s="203"/>
      <c r="HMP838" s="203"/>
      <c r="HMQ838" s="203"/>
      <c r="HMR838" s="203"/>
      <c r="HMS838" s="203"/>
      <c r="HMT838" s="203"/>
      <c r="HMU838" s="203"/>
      <c r="HMV838" s="203"/>
      <c r="HMW838" s="203"/>
      <c r="HMX838" s="203"/>
      <c r="HMY838" s="203"/>
      <c r="HMZ838" s="203"/>
      <c r="HNA838" s="203"/>
      <c r="HNB838" s="203"/>
      <c r="HNC838" s="203"/>
      <c r="HND838" s="203"/>
      <c r="HNE838" s="203"/>
      <c r="HNF838" s="203"/>
      <c r="HNG838" s="203"/>
      <c r="HNH838" s="203"/>
      <c r="HNI838" s="203"/>
      <c r="HNJ838" s="203"/>
      <c r="HNK838" s="203"/>
      <c r="HNL838" s="203"/>
      <c r="HNM838" s="203"/>
      <c r="HNN838" s="203"/>
      <c r="HNO838" s="203"/>
      <c r="HNP838" s="203"/>
      <c r="HNQ838" s="203"/>
      <c r="HNR838" s="203"/>
      <c r="HNS838" s="203"/>
      <c r="HNT838" s="203"/>
      <c r="HNU838" s="203"/>
      <c r="HNV838" s="203"/>
      <c r="HNW838" s="203"/>
      <c r="HNX838" s="203"/>
      <c r="HNY838" s="203"/>
      <c r="HNZ838" s="203"/>
      <c r="HOA838" s="203"/>
      <c r="HOB838" s="203"/>
      <c r="HOC838" s="203"/>
      <c r="HOD838" s="203"/>
      <c r="HOE838" s="203"/>
      <c r="HOF838" s="203"/>
      <c r="HOG838" s="203"/>
      <c r="HOH838" s="203"/>
      <c r="HOI838" s="203"/>
      <c r="HOJ838" s="203"/>
      <c r="HOK838" s="203"/>
      <c r="HOL838" s="203"/>
      <c r="HOM838" s="203"/>
      <c r="HON838" s="203"/>
      <c r="HOO838" s="203"/>
      <c r="HOP838" s="203"/>
      <c r="HOQ838" s="203"/>
      <c r="HOR838" s="203"/>
      <c r="HOS838" s="203"/>
      <c r="HOT838" s="203"/>
      <c r="HOU838" s="203"/>
      <c r="HOV838" s="203"/>
      <c r="HOW838" s="203"/>
      <c r="HOX838" s="203"/>
      <c r="HOY838" s="203"/>
      <c r="HOZ838" s="203"/>
      <c r="HPA838" s="203"/>
      <c r="HPB838" s="203"/>
      <c r="HPC838" s="203"/>
      <c r="HPD838" s="203"/>
      <c r="HPE838" s="203"/>
      <c r="HPF838" s="203"/>
      <c r="HPG838" s="203"/>
      <c r="HPH838" s="203"/>
      <c r="HPI838" s="203"/>
      <c r="HPJ838" s="203"/>
      <c r="HPK838" s="203"/>
      <c r="HPL838" s="203"/>
      <c r="HPM838" s="203"/>
      <c r="HPN838" s="203"/>
      <c r="HPO838" s="203"/>
      <c r="HPP838" s="203"/>
      <c r="HPQ838" s="203"/>
      <c r="HPR838" s="203"/>
      <c r="HPS838" s="203"/>
      <c r="HPT838" s="203"/>
      <c r="HPU838" s="203"/>
      <c r="HPV838" s="203"/>
      <c r="HPW838" s="203"/>
      <c r="HPX838" s="203"/>
      <c r="HPY838" s="203"/>
      <c r="HPZ838" s="203"/>
      <c r="HQA838" s="203"/>
      <c r="HQB838" s="203"/>
      <c r="HQC838" s="203"/>
      <c r="HQD838" s="203"/>
      <c r="HQE838" s="203"/>
      <c r="HQF838" s="203"/>
      <c r="HQG838" s="203"/>
      <c r="HQH838" s="203"/>
      <c r="HQI838" s="203"/>
      <c r="HQJ838" s="203"/>
      <c r="HQK838" s="203"/>
      <c r="HQL838" s="203"/>
      <c r="HQM838" s="203"/>
      <c r="HQN838" s="203"/>
      <c r="HQO838" s="203"/>
      <c r="HQP838" s="203"/>
      <c r="HQQ838" s="203"/>
      <c r="HQR838" s="203"/>
      <c r="HQS838" s="203"/>
      <c r="HQT838" s="203"/>
      <c r="HQU838" s="203"/>
      <c r="HQV838" s="203"/>
      <c r="HQW838" s="203"/>
      <c r="HQX838" s="203"/>
      <c r="HQY838" s="203"/>
      <c r="HQZ838" s="203"/>
      <c r="HRA838" s="203"/>
      <c r="HRB838" s="203"/>
      <c r="HRC838" s="203"/>
      <c r="HRD838" s="203"/>
      <c r="HRE838" s="203"/>
      <c r="HRF838" s="203"/>
      <c r="HRG838" s="203"/>
      <c r="HRH838" s="203"/>
      <c r="HRI838" s="203"/>
      <c r="HRJ838" s="203"/>
      <c r="HRK838" s="203"/>
      <c r="HRL838" s="203"/>
      <c r="HRM838" s="203"/>
      <c r="HRN838" s="203"/>
      <c r="HRO838" s="203"/>
      <c r="HRP838" s="203"/>
      <c r="HRQ838" s="203"/>
      <c r="HRR838" s="203"/>
      <c r="HRS838" s="203"/>
      <c r="HRT838" s="203"/>
      <c r="HRU838" s="203"/>
      <c r="HRV838" s="203"/>
      <c r="HRW838" s="203"/>
      <c r="HRX838" s="203"/>
      <c r="HRY838" s="203"/>
      <c r="HRZ838" s="203"/>
      <c r="HSA838" s="203"/>
      <c r="HSB838" s="203"/>
      <c r="HSC838" s="203"/>
      <c r="HSD838" s="203"/>
      <c r="HSE838" s="203"/>
      <c r="HSF838" s="203"/>
      <c r="HSG838" s="203"/>
      <c r="HSH838" s="203"/>
      <c r="HSI838" s="203"/>
      <c r="HSJ838" s="203"/>
      <c r="HSK838" s="203"/>
      <c r="HSL838" s="203"/>
      <c r="HSM838" s="203"/>
      <c r="HSN838" s="203"/>
      <c r="HSO838" s="203"/>
      <c r="HSP838" s="203"/>
      <c r="HSQ838" s="203"/>
      <c r="HSR838" s="203"/>
      <c r="HSS838" s="203"/>
      <c r="HST838" s="203"/>
      <c r="HSU838" s="203"/>
      <c r="HSV838" s="203"/>
      <c r="HSW838" s="203"/>
      <c r="HSX838" s="203"/>
      <c r="HSY838" s="203"/>
      <c r="HSZ838" s="203"/>
      <c r="HTA838" s="203"/>
      <c r="HTB838" s="203"/>
      <c r="HTC838" s="203"/>
      <c r="HTD838" s="203"/>
      <c r="HTE838" s="203"/>
      <c r="HTF838" s="203"/>
      <c r="HTG838" s="203"/>
      <c r="HTH838" s="203"/>
      <c r="HTI838" s="203"/>
      <c r="HTJ838" s="203"/>
      <c r="HTK838" s="203"/>
      <c r="HTL838" s="203"/>
      <c r="HTM838" s="203"/>
      <c r="HTN838" s="203"/>
      <c r="HTO838" s="203"/>
      <c r="HTP838" s="203"/>
      <c r="HTQ838" s="203"/>
      <c r="HTR838" s="203"/>
      <c r="HTS838" s="203"/>
      <c r="HTT838" s="203"/>
      <c r="HTU838" s="203"/>
      <c r="HTV838" s="203"/>
      <c r="HTW838" s="203"/>
      <c r="HTX838" s="203"/>
      <c r="HTY838" s="203"/>
      <c r="HTZ838" s="203"/>
      <c r="HUA838" s="203"/>
      <c r="HUB838" s="203"/>
      <c r="HUC838" s="203"/>
      <c r="HUD838" s="203"/>
      <c r="HUE838" s="203"/>
      <c r="HUF838" s="203"/>
      <c r="HUG838" s="203"/>
      <c r="HUH838" s="203"/>
      <c r="HUI838" s="203"/>
      <c r="HUJ838" s="203"/>
      <c r="HUK838" s="203"/>
      <c r="HUL838" s="203"/>
      <c r="HUM838" s="203"/>
      <c r="HUN838" s="203"/>
      <c r="HUO838" s="203"/>
      <c r="HUP838" s="203"/>
      <c r="HUQ838" s="203"/>
      <c r="HUR838" s="203"/>
      <c r="HUS838" s="203"/>
      <c r="HUT838" s="203"/>
      <c r="HUU838" s="203"/>
      <c r="HUV838" s="203"/>
      <c r="HUW838" s="203"/>
      <c r="HUX838" s="203"/>
      <c r="HUY838" s="203"/>
      <c r="HUZ838" s="203"/>
      <c r="HVA838" s="203"/>
      <c r="HVB838" s="203"/>
      <c r="HVC838" s="203"/>
      <c r="HVD838" s="203"/>
      <c r="HVE838" s="203"/>
      <c r="HVF838" s="203"/>
      <c r="HVG838" s="203"/>
      <c r="HVH838" s="203"/>
      <c r="HVI838" s="203"/>
      <c r="HVJ838" s="203"/>
      <c r="HVK838" s="203"/>
      <c r="HVL838" s="203"/>
      <c r="HVM838" s="203"/>
      <c r="HVN838" s="203"/>
      <c r="HVO838" s="203"/>
      <c r="HVP838" s="203"/>
      <c r="HVQ838" s="203"/>
      <c r="HVR838" s="203"/>
      <c r="HVS838" s="203"/>
      <c r="HVT838" s="203"/>
      <c r="HVU838" s="203"/>
      <c r="HVV838" s="203"/>
      <c r="HVW838" s="203"/>
      <c r="HVX838" s="203"/>
      <c r="HVY838" s="203"/>
      <c r="HVZ838" s="203"/>
      <c r="HWA838" s="203"/>
      <c r="HWB838" s="203"/>
      <c r="HWC838" s="203"/>
      <c r="HWD838" s="203"/>
      <c r="HWE838" s="203"/>
      <c r="HWF838" s="203"/>
      <c r="HWG838" s="203"/>
      <c r="HWH838" s="203"/>
      <c r="HWI838" s="203"/>
      <c r="HWJ838" s="203"/>
      <c r="HWK838" s="203"/>
      <c r="HWL838" s="203"/>
      <c r="HWM838" s="203"/>
      <c r="HWN838" s="203"/>
      <c r="HWO838" s="203"/>
      <c r="HWP838" s="203"/>
      <c r="HWQ838" s="203"/>
      <c r="HWR838" s="203"/>
      <c r="HWS838" s="203"/>
      <c r="HWT838" s="203"/>
      <c r="HWU838" s="203"/>
      <c r="HWV838" s="203"/>
      <c r="HWW838" s="203"/>
      <c r="HWX838" s="203"/>
      <c r="HWY838" s="203"/>
      <c r="HWZ838" s="203"/>
      <c r="HXA838" s="203"/>
      <c r="HXB838" s="203"/>
      <c r="HXC838" s="203"/>
      <c r="HXD838" s="203"/>
      <c r="HXE838" s="203"/>
      <c r="HXF838" s="203"/>
      <c r="HXG838" s="203"/>
      <c r="HXH838" s="203"/>
      <c r="HXI838" s="203"/>
      <c r="HXJ838" s="203"/>
      <c r="HXK838" s="203"/>
      <c r="HXL838" s="203"/>
      <c r="HXM838" s="203"/>
      <c r="HXN838" s="203"/>
      <c r="HXO838" s="203"/>
      <c r="HXP838" s="203"/>
      <c r="HXQ838" s="203"/>
      <c r="HXR838" s="203"/>
      <c r="HXS838" s="203"/>
      <c r="HXT838" s="203"/>
      <c r="HXU838" s="203"/>
      <c r="HXV838" s="203"/>
      <c r="HXW838" s="203"/>
      <c r="HXX838" s="203"/>
      <c r="HXY838" s="203"/>
      <c r="HXZ838" s="203"/>
      <c r="HYA838" s="203"/>
      <c r="HYB838" s="203"/>
      <c r="HYC838" s="203"/>
      <c r="HYD838" s="203"/>
      <c r="HYE838" s="203"/>
      <c r="HYF838" s="203"/>
      <c r="HYG838" s="203"/>
      <c r="HYH838" s="203"/>
      <c r="HYI838" s="203"/>
      <c r="HYJ838" s="203"/>
      <c r="HYK838" s="203"/>
      <c r="HYL838" s="203"/>
      <c r="HYM838" s="203"/>
      <c r="HYN838" s="203"/>
      <c r="HYO838" s="203"/>
      <c r="HYP838" s="203"/>
      <c r="HYQ838" s="203"/>
      <c r="HYR838" s="203"/>
      <c r="HYS838" s="203"/>
      <c r="HYT838" s="203"/>
      <c r="HYU838" s="203"/>
      <c r="HYV838" s="203"/>
      <c r="HYW838" s="203"/>
      <c r="HYX838" s="203"/>
      <c r="HYY838" s="203"/>
      <c r="HYZ838" s="203"/>
      <c r="HZA838" s="203"/>
      <c r="HZB838" s="203"/>
      <c r="HZC838" s="203"/>
      <c r="HZD838" s="203"/>
      <c r="HZE838" s="203"/>
      <c r="HZF838" s="203"/>
      <c r="HZG838" s="203"/>
      <c r="HZH838" s="203"/>
      <c r="HZI838" s="203"/>
      <c r="HZJ838" s="203"/>
      <c r="HZK838" s="203"/>
      <c r="HZL838" s="203"/>
      <c r="HZM838" s="203"/>
      <c r="HZN838" s="203"/>
      <c r="HZO838" s="203"/>
      <c r="HZP838" s="203"/>
      <c r="HZQ838" s="203"/>
      <c r="HZR838" s="203"/>
      <c r="HZS838" s="203"/>
      <c r="HZT838" s="203"/>
      <c r="HZU838" s="203"/>
      <c r="HZV838" s="203"/>
      <c r="HZW838" s="203"/>
      <c r="HZX838" s="203"/>
      <c r="HZY838" s="203"/>
      <c r="HZZ838" s="203"/>
      <c r="IAA838" s="203"/>
      <c r="IAB838" s="203"/>
      <c r="IAC838" s="203"/>
      <c r="IAD838" s="203"/>
      <c r="IAE838" s="203"/>
      <c r="IAF838" s="203"/>
      <c r="IAG838" s="203"/>
      <c r="IAH838" s="203"/>
      <c r="IAI838" s="203"/>
      <c r="IAJ838" s="203"/>
      <c r="IAK838" s="203"/>
      <c r="IAL838" s="203"/>
      <c r="IAM838" s="203"/>
      <c r="IAN838" s="203"/>
      <c r="IAO838" s="203"/>
      <c r="IAP838" s="203"/>
      <c r="IAQ838" s="203"/>
      <c r="IAR838" s="203"/>
      <c r="IAS838" s="203"/>
      <c r="IAT838" s="203"/>
      <c r="IAU838" s="203"/>
      <c r="IAV838" s="203"/>
      <c r="IAW838" s="203"/>
      <c r="IAX838" s="203"/>
      <c r="IAY838" s="203"/>
      <c r="IAZ838" s="203"/>
      <c r="IBA838" s="203"/>
      <c r="IBB838" s="203"/>
      <c r="IBC838" s="203"/>
      <c r="IBD838" s="203"/>
      <c r="IBE838" s="203"/>
      <c r="IBF838" s="203"/>
      <c r="IBG838" s="203"/>
      <c r="IBH838" s="203"/>
      <c r="IBI838" s="203"/>
      <c r="IBJ838" s="203"/>
      <c r="IBK838" s="203"/>
      <c r="IBL838" s="203"/>
      <c r="IBM838" s="203"/>
      <c r="IBN838" s="203"/>
      <c r="IBO838" s="203"/>
      <c r="IBP838" s="203"/>
      <c r="IBQ838" s="203"/>
      <c r="IBR838" s="203"/>
      <c r="IBS838" s="203"/>
      <c r="IBT838" s="203"/>
      <c r="IBU838" s="203"/>
      <c r="IBV838" s="203"/>
      <c r="IBW838" s="203"/>
      <c r="IBX838" s="203"/>
      <c r="IBY838" s="203"/>
      <c r="IBZ838" s="203"/>
      <c r="ICA838" s="203"/>
      <c r="ICB838" s="203"/>
      <c r="ICC838" s="203"/>
      <c r="ICD838" s="203"/>
      <c r="ICE838" s="203"/>
      <c r="ICF838" s="203"/>
      <c r="ICG838" s="203"/>
      <c r="ICH838" s="203"/>
      <c r="ICI838" s="203"/>
      <c r="ICJ838" s="203"/>
      <c r="ICK838" s="203"/>
      <c r="ICL838" s="203"/>
      <c r="ICM838" s="203"/>
      <c r="ICN838" s="203"/>
      <c r="ICO838" s="203"/>
      <c r="ICP838" s="203"/>
      <c r="ICQ838" s="203"/>
      <c r="ICR838" s="203"/>
      <c r="ICS838" s="203"/>
      <c r="ICT838" s="203"/>
      <c r="ICU838" s="203"/>
      <c r="ICV838" s="203"/>
      <c r="ICW838" s="203"/>
      <c r="ICX838" s="203"/>
      <c r="ICY838" s="203"/>
      <c r="ICZ838" s="203"/>
      <c r="IDA838" s="203"/>
      <c r="IDB838" s="203"/>
      <c r="IDC838" s="203"/>
      <c r="IDD838" s="203"/>
      <c r="IDE838" s="203"/>
      <c r="IDF838" s="203"/>
      <c r="IDG838" s="203"/>
      <c r="IDH838" s="203"/>
      <c r="IDI838" s="203"/>
      <c r="IDJ838" s="203"/>
      <c r="IDK838" s="203"/>
      <c r="IDL838" s="203"/>
      <c r="IDM838" s="203"/>
      <c r="IDN838" s="203"/>
      <c r="IDO838" s="203"/>
      <c r="IDP838" s="203"/>
      <c r="IDQ838" s="203"/>
      <c r="IDR838" s="203"/>
      <c r="IDS838" s="203"/>
      <c r="IDT838" s="203"/>
      <c r="IDU838" s="203"/>
      <c r="IDV838" s="203"/>
      <c r="IDW838" s="203"/>
      <c r="IDX838" s="203"/>
      <c r="IDY838" s="203"/>
      <c r="IDZ838" s="203"/>
      <c r="IEA838" s="203"/>
      <c r="IEB838" s="203"/>
      <c r="IEC838" s="203"/>
      <c r="IED838" s="203"/>
      <c r="IEE838" s="203"/>
      <c r="IEF838" s="203"/>
      <c r="IEG838" s="203"/>
      <c r="IEH838" s="203"/>
      <c r="IEI838" s="203"/>
      <c r="IEJ838" s="203"/>
      <c r="IEK838" s="203"/>
      <c r="IEL838" s="203"/>
      <c r="IEM838" s="203"/>
      <c r="IEN838" s="203"/>
      <c r="IEO838" s="203"/>
      <c r="IEP838" s="203"/>
      <c r="IEQ838" s="203"/>
      <c r="IER838" s="203"/>
      <c r="IES838" s="203"/>
      <c r="IET838" s="203"/>
      <c r="IEU838" s="203"/>
      <c r="IEV838" s="203"/>
      <c r="IEW838" s="203"/>
      <c r="IEX838" s="203"/>
      <c r="IEY838" s="203"/>
      <c r="IEZ838" s="203"/>
      <c r="IFA838" s="203"/>
      <c r="IFB838" s="203"/>
      <c r="IFC838" s="203"/>
      <c r="IFD838" s="203"/>
      <c r="IFE838" s="203"/>
      <c r="IFF838" s="203"/>
      <c r="IFG838" s="203"/>
      <c r="IFH838" s="203"/>
      <c r="IFI838" s="203"/>
      <c r="IFJ838" s="203"/>
      <c r="IFK838" s="203"/>
      <c r="IFL838" s="203"/>
      <c r="IFM838" s="203"/>
      <c r="IFN838" s="203"/>
      <c r="IFO838" s="203"/>
      <c r="IFP838" s="203"/>
      <c r="IFQ838" s="203"/>
      <c r="IFR838" s="203"/>
      <c r="IFS838" s="203"/>
      <c r="IFT838" s="203"/>
      <c r="IFU838" s="203"/>
      <c r="IFV838" s="203"/>
      <c r="IFW838" s="203"/>
      <c r="IFX838" s="203"/>
      <c r="IFY838" s="203"/>
      <c r="IFZ838" s="203"/>
      <c r="IGA838" s="203"/>
      <c r="IGB838" s="203"/>
      <c r="IGC838" s="203"/>
      <c r="IGD838" s="203"/>
      <c r="IGE838" s="203"/>
      <c r="IGF838" s="203"/>
      <c r="IGG838" s="203"/>
      <c r="IGH838" s="203"/>
      <c r="IGI838" s="203"/>
      <c r="IGJ838" s="203"/>
      <c r="IGK838" s="203"/>
      <c r="IGL838" s="203"/>
      <c r="IGM838" s="203"/>
      <c r="IGN838" s="203"/>
      <c r="IGO838" s="203"/>
      <c r="IGP838" s="203"/>
      <c r="IGQ838" s="203"/>
      <c r="IGR838" s="203"/>
      <c r="IGS838" s="203"/>
      <c r="IGT838" s="203"/>
      <c r="IGU838" s="203"/>
      <c r="IGV838" s="203"/>
      <c r="IGW838" s="203"/>
      <c r="IGX838" s="203"/>
      <c r="IGY838" s="203"/>
      <c r="IGZ838" s="203"/>
      <c r="IHA838" s="203"/>
      <c r="IHB838" s="203"/>
      <c r="IHC838" s="203"/>
      <c r="IHD838" s="203"/>
      <c r="IHE838" s="203"/>
      <c r="IHF838" s="203"/>
      <c r="IHG838" s="203"/>
      <c r="IHH838" s="203"/>
      <c r="IHI838" s="203"/>
      <c r="IHJ838" s="203"/>
      <c r="IHK838" s="203"/>
      <c r="IHL838" s="203"/>
      <c r="IHM838" s="203"/>
      <c r="IHN838" s="203"/>
      <c r="IHO838" s="203"/>
      <c r="IHP838" s="203"/>
      <c r="IHQ838" s="203"/>
      <c r="IHR838" s="203"/>
      <c r="IHS838" s="203"/>
      <c r="IHT838" s="203"/>
      <c r="IHU838" s="203"/>
      <c r="IHV838" s="203"/>
      <c r="IHW838" s="203"/>
      <c r="IHX838" s="203"/>
      <c r="IHY838" s="203"/>
      <c r="IHZ838" s="203"/>
      <c r="IIA838" s="203"/>
      <c r="IIB838" s="203"/>
      <c r="IIC838" s="203"/>
      <c r="IID838" s="203"/>
      <c r="IIE838" s="203"/>
      <c r="IIF838" s="203"/>
      <c r="IIG838" s="203"/>
      <c r="IIH838" s="203"/>
      <c r="III838" s="203"/>
      <c r="IIJ838" s="203"/>
      <c r="IIK838" s="203"/>
      <c r="IIL838" s="203"/>
      <c r="IIM838" s="203"/>
      <c r="IIN838" s="203"/>
      <c r="IIO838" s="203"/>
      <c r="IIP838" s="203"/>
      <c r="IIQ838" s="203"/>
      <c r="IIR838" s="203"/>
      <c r="IIS838" s="203"/>
      <c r="IIT838" s="203"/>
      <c r="IIU838" s="203"/>
      <c r="IIV838" s="203"/>
      <c r="IIW838" s="203"/>
      <c r="IIX838" s="203"/>
      <c r="IIY838" s="203"/>
      <c r="IIZ838" s="203"/>
      <c r="IJA838" s="203"/>
      <c r="IJB838" s="203"/>
      <c r="IJC838" s="203"/>
      <c r="IJD838" s="203"/>
      <c r="IJE838" s="203"/>
      <c r="IJF838" s="203"/>
      <c r="IJG838" s="203"/>
      <c r="IJH838" s="203"/>
      <c r="IJI838" s="203"/>
      <c r="IJJ838" s="203"/>
      <c r="IJK838" s="203"/>
      <c r="IJL838" s="203"/>
      <c r="IJM838" s="203"/>
      <c r="IJN838" s="203"/>
      <c r="IJO838" s="203"/>
      <c r="IJP838" s="203"/>
      <c r="IJQ838" s="203"/>
      <c r="IJR838" s="203"/>
      <c r="IJS838" s="203"/>
      <c r="IJT838" s="203"/>
      <c r="IJU838" s="203"/>
      <c r="IJV838" s="203"/>
      <c r="IJW838" s="203"/>
      <c r="IJX838" s="203"/>
      <c r="IJY838" s="203"/>
      <c r="IJZ838" s="203"/>
      <c r="IKA838" s="203"/>
      <c r="IKB838" s="203"/>
      <c r="IKC838" s="203"/>
      <c r="IKD838" s="203"/>
      <c r="IKE838" s="203"/>
      <c r="IKF838" s="203"/>
      <c r="IKG838" s="203"/>
      <c r="IKH838" s="203"/>
      <c r="IKI838" s="203"/>
      <c r="IKJ838" s="203"/>
      <c r="IKK838" s="203"/>
      <c r="IKL838" s="203"/>
      <c r="IKM838" s="203"/>
      <c r="IKN838" s="203"/>
      <c r="IKO838" s="203"/>
      <c r="IKP838" s="203"/>
      <c r="IKQ838" s="203"/>
      <c r="IKR838" s="203"/>
      <c r="IKS838" s="203"/>
      <c r="IKT838" s="203"/>
      <c r="IKU838" s="203"/>
      <c r="IKV838" s="203"/>
      <c r="IKW838" s="203"/>
      <c r="IKX838" s="203"/>
      <c r="IKY838" s="203"/>
      <c r="IKZ838" s="203"/>
      <c r="ILA838" s="203"/>
      <c r="ILB838" s="203"/>
      <c r="ILC838" s="203"/>
      <c r="ILD838" s="203"/>
      <c r="ILE838" s="203"/>
      <c r="ILF838" s="203"/>
      <c r="ILG838" s="203"/>
      <c r="ILH838" s="203"/>
      <c r="ILI838" s="203"/>
      <c r="ILJ838" s="203"/>
      <c r="ILK838" s="203"/>
      <c r="ILL838" s="203"/>
      <c r="ILM838" s="203"/>
      <c r="ILN838" s="203"/>
      <c r="ILO838" s="203"/>
      <c r="ILP838" s="203"/>
      <c r="ILQ838" s="203"/>
      <c r="ILR838" s="203"/>
      <c r="ILS838" s="203"/>
      <c r="ILT838" s="203"/>
      <c r="ILU838" s="203"/>
      <c r="ILV838" s="203"/>
      <c r="ILW838" s="203"/>
      <c r="ILX838" s="203"/>
      <c r="ILY838" s="203"/>
      <c r="ILZ838" s="203"/>
      <c r="IMA838" s="203"/>
      <c r="IMB838" s="203"/>
      <c r="IMC838" s="203"/>
      <c r="IMD838" s="203"/>
      <c r="IME838" s="203"/>
      <c r="IMF838" s="203"/>
      <c r="IMG838" s="203"/>
      <c r="IMH838" s="203"/>
      <c r="IMI838" s="203"/>
      <c r="IMJ838" s="203"/>
      <c r="IMK838" s="203"/>
      <c r="IML838" s="203"/>
      <c r="IMM838" s="203"/>
      <c r="IMN838" s="203"/>
      <c r="IMO838" s="203"/>
      <c r="IMP838" s="203"/>
      <c r="IMQ838" s="203"/>
      <c r="IMR838" s="203"/>
      <c r="IMS838" s="203"/>
      <c r="IMT838" s="203"/>
      <c r="IMU838" s="203"/>
      <c r="IMV838" s="203"/>
      <c r="IMW838" s="203"/>
      <c r="IMX838" s="203"/>
      <c r="IMY838" s="203"/>
      <c r="IMZ838" s="203"/>
      <c r="INA838" s="203"/>
      <c r="INB838" s="203"/>
      <c r="INC838" s="203"/>
      <c r="IND838" s="203"/>
      <c r="INE838" s="203"/>
      <c r="INF838" s="203"/>
      <c r="ING838" s="203"/>
      <c r="INH838" s="203"/>
      <c r="INI838" s="203"/>
      <c r="INJ838" s="203"/>
      <c r="INK838" s="203"/>
      <c r="INL838" s="203"/>
      <c r="INM838" s="203"/>
      <c r="INN838" s="203"/>
      <c r="INO838" s="203"/>
      <c r="INP838" s="203"/>
      <c r="INQ838" s="203"/>
      <c r="INR838" s="203"/>
      <c r="INS838" s="203"/>
      <c r="INT838" s="203"/>
      <c r="INU838" s="203"/>
      <c r="INV838" s="203"/>
      <c r="INW838" s="203"/>
      <c r="INX838" s="203"/>
      <c r="INY838" s="203"/>
      <c r="INZ838" s="203"/>
      <c r="IOA838" s="203"/>
      <c r="IOB838" s="203"/>
      <c r="IOC838" s="203"/>
      <c r="IOD838" s="203"/>
      <c r="IOE838" s="203"/>
      <c r="IOF838" s="203"/>
      <c r="IOG838" s="203"/>
      <c r="IOH838" s="203"/>
      <c r="IOI838" s="203"/>
      <c r="IOJ838" s="203"/>
      <c r="IOK838" s="203"/>
      <c r="IOL838" s="203"/>
      <c r="IOM838" s="203"/>
      <c r="ION838" s="203"/>
      <c r="IOO838" s="203"/>
      <c r="IOP838" s="203"/>
      <c r="IOQ838" s="203"/>
      <c r="IOR838" s="203"/>
      <c r="IOS838" s="203"/>
      <c r="IOT838" s="203"/>
      <c r="IOU838" s="203"/>
      <c r="IOV838" s="203"/>
      <c r="IOW838" s="203"/>
      <c r="IOX838" s="203"/>
      <c r="IOY838" s="203"/>
      <c r="IOZ838" s="203"/>
      <c r="IPA838" s="203"/>
      <c r="IPB838" s="203"/>
      <c r="IPC838" s="203"/>
      <c r="IPD838" s="203"/>
      <c r="IPE838" s="203"/>
      <c r="IPF838" s="203"/>
      <c r="IPG838" s="203"/>
      <c r="IPH838" s="203"/>
      <c r="IPI838" s="203"/>
      <c r="IPJ838" s="203"/>
      <c r="IPK838" s="203"/>
      <c r="IPL838" s="203"/>
      <c r="IPM838" s="203"/>
      <c r="IPN838" s="203"/>
      <c r="IPO838" s="203"/>
      <c r="IPP838" s="203"/>
      <c r="IPQ838" s="203"/>
      <c r="IPR838" s="203"/>
      <c r="IPS838" s="203"/>
      <c r="IPT838" s="203"/>
      <c r="IPU838" s="203"/>
      <c r="IPV838" s="203"/>
      <c r="IPW838" s="203"/>
      <c r="IPX838" s="203"/>
      <c r="IPY838" s="203"/>
      <c r="IPZ838" s="203"/>
      <c r="IQA838" s="203"/>
      <c r="IQB838" s="203"/>
      <c r="IQC838" s="203"/>
      <c r="IQD838" s="203"/>
      <c r="IQE838" s="203"/>
      <c r="IQF838" s="203"/>
      <c r="IQG838" s="203"/>
      <c r="IQH838" s="203"/>
      <c r="IQI838" s="203"/>
      <c r="IQJ838" s="203"/>
      <c r="IQK838" s="203"/>
      <c r="IQL838" s="203"/>
      <c r="IQM838" s="203"/>
      <c r="IQN838" s="203"/>
      <c r="IQO838" s="203"/>
      <c r="IQP838" s="203"/>
      <c r="IQQ838" s="203"/>
      <c r="IQR838" s="203"/>
      <c r="IQS838" s="203"/>
      <c r="IQT838" s="203"/>
      <c r="IQU838" s="203"/>
      <c r="IQV838" s="203"/>
      <c r="IQW838" s="203"/>
      <c r="IQX838" s="203"/>
      <c r="IQY838" s="203"/>
      <c r="IQZ838" s="203"/>
      <c r="IRA838" s="203"/>
      <c r="IRB838" s="203"/>
      <c r="IRC838" s="203"/>
      <c r="IRD838" s="203"/>
      <c r="IRE838" s="203"/>
      <c r="IRF838" s="203"/>
      <c r="IRG838" s="203"/>
      <c r="IRH838" s="203"/>
      <c r="IRI838" s="203"/>
      <c r="IRJ838" s="203"/>
      <c r="IRK838" s="203"/>
      <c r="IRL838" s="203"/>
      <c r="IRM838" s="203"/>
      <c r="IRN838" s="203"/>
      <c r="IRO838" s="203"/>
      <c r="IRP838" s="203"/>
      <c r="IRQ838" s="203"/>
      <c r="IRR838" s="203"/>
      <c r="IRS838" s="203"/>
      <c r="IRT838" s="203"/>
      <c r="IRU838" s="203"/>
      <c r="IRV838" s="203"/>
      <c r="IRW838" s="203"/>
      <c r="IRX838" s="203"/>
      <c r="IRY838" s="203"/>
      <c r="IRZ838" s="203"/>
      <c r="ISA838" s="203"/>
      <c r="ISB838" s="203"/>
      <c r="ISC838" s="203"/>
      <c r="ISD838" s="203"/>
      <c r="ISE838" s="203"/>
      <c r="ISF838" s="203"/>
      <c r="ISG838" s="203"/>
      <c r="ISH838" s="203"/>
      <c r="ISI838" s="203"/>
      <c r="ISJ838" s="203"/>
      <c r="ISK838" s="203"/>
      <c r="ISL838" s="203"/>
      <c r="ISM838" s="203"/>
      <c r="ISN838" s="203"/>
      <c r="ISO838" s="203"/>
      <c r="ISP838" s="203"/>
      <c r="ISQ838" s="203"/>
      <c r="ISR838" s="203"/>
      <c r="ISS838" s="203"/>
      <c r="IST838" s="203"/>
      <c r="ISU838" s="203"/>
      <c r="ISV838" s="203"/>
      <c r="ISW838" s="203"/>
      <c r="ISX838" s="203"/>
      <c r="ISY838" s="203"/>
      <c r="ISZ838" s="203"/>
      <c r="ITA838" s="203"/>
      <c r="ITB838" s="203"/>
      <c r="ITC838" s="203"/>
      <c r="ITD838" s="203"/>
      <c r="ITE838" s="203"/>
      <c r="ITF838" s="203"/>
      <c r="ITG838" s="203"/>
      <c r="ITH838" s="203"/>
      <c r="ITI838" s="203"/>
      <c r="ITJ838" s="203"/>
      <c r="ITK838" s="203"/>
      <c r="ITL838" s="203"/>
      <c r="ITM838" s="203"/>
      <c r="ITN838" s="203"/>
      <c r="ITO838" s="203"/>
      <c r="ITP838" s="203"/>
      <c r="ITQ838" s="203"/>
      <c r="ITR838" s="203"/>
      <c r="ITS838" s="203"/>
      <c r="ITT838" s="203"/>
      <c r="ITU838" s="203"/>
      <c r="ITV838" s="203"/>
      <c r="ITW838" s="203"/>
      <c r="ITX838" s="203"/>
      <c r="ITY838" s="203"/>
      <c r="ITZ838" s="203"/>
      <c r="IUA838" s="203"/>
      <c r="IUB838" s="203"/>
      <c r="IUC838" s="203"/>
      <c r="IUD838" s="203"/>
      <c r="IUE838" s="203"/>
      <c r="IUF838" s="203"/>
      <c r="IUG838" s="203"/>
      <c r="IUH838" s="203"/>
      <c r="IUI838" s="203"/>
      <c r="IUJ838" s="203"/>
      <c r="IUK838" s="203"/>
      <c r="IUL838" s="203"/>
      <c r="IUM838" s="203"/>
      <c r="IUN838" s="203"/>
      <c r="IUO838" s="203"/>
      <c r="IUP838" s="203"/>
      <c r="IUQ838" s="203"/>
      <c r="IUR838" s="203"/>
      <c r="IUS838" s="203"/>
      <c r="IUT838" s="203"/>
      <c r="IUU838" s="203"/>
      <c r="IUV838" s="203"/>
      <c r="IUW838" s="203"/>
      <c r="IUX838" s="203"/>
      <c r="IUY838" s="203"/>
      <c r="IUZ838" s="203"/>
      <c r="IVA838" s="203"/>
      <c r="IVB838" s="203"/>
      <c r="IVC838" s="203"/>
      <c r="IVD838" s="203"/>
      <c r="IVE838" s="203"/>
      <c r="IVF838" s="203"/>
      <c r="IVG838" s="203"/>
      <c r="IVH838" s="203"/>
      <c r="IVI838" s="203"/>
      <c r="IVJ838" s="203"/>
      <c r="IVK838" s="203"/>
      <c r="IVL838" s="203"/>
      <c r="IVM838" s="203"/>
      <c r="IVN838" s="203"/>
      <c r="IVO838" s="203"/>
      <c r="IVP838" s="203"/>
      <c r="IVQ838" s="203"/>
      <c r="IVR838" s="203"/>
      <c r="IVS838" s="203"/>
      <c r="IVT838" s="203"/>
      <c r="IVU838" s="203"/>
      <c r="IVV838" s="203"/>
      <c r="IVW838" s="203"/>
      <c r="IVX838" s="203"/>
      <c r="IVY838" s="203"/>
      <c r="IVZ838" s="203"/>
      <c r="IWA838" s="203"/>
      <c r="IWB838" s="203"/>
      <c r="IWC838" s="203"/>
      <c r="IWD838" s="203"/>
      <c r="IWE838" s="203"/>
      <c r="IWF838" s="203"/>
      <c r="IWG838" s="203"/>
      <c r="IWH838" s="203"/>
      <c r="IWI838" s="203"/>
      <c r="IWJ838" s="203"/>
      <c r="IWK838" s="203"/>
      <c r="IWL838" s="203"/>
      <c r="IWM838" s="203"/>
      <c r="IWN838" s="203"/>
      <c r="IWO838" s="203"/>
      <c r="IWP838" s="203"/>
      <c r="IWQ838" s="203"/>
      <c r="IWR838" s="203"/>
      <c r="IWS838" s="203"/>
      <c r="IWT838" s="203"/>
      <c r="IWU838" s="203"/>
      <c r="IWV838" s="203"/>
      <c r="IWW838" s="203"/>
      <c r="IWX838" s="203"/>
      <c r="IWY838" s="203"/>
      <c r="IWZ838" s="203"/>
      <c r="IXA838" s="203"/>
      <c r="IXB838" s="203"/>
      <c r="IXC838" s="203"/>
      <c r="IXD838" s="203"/>
      <c r="IXE838" s="203"/>
      <c r="IXF838" s="203"/>
      <c r="IXG838" s="203"/>
      <c r="IXH838" s="203"/>
      <c r="IXI838" s="203"/>
      <c r="IXJ838" s="203"/>
      <c r="IXK838" s="203"/>
      <c r="IXL838" s="203"/>
      <c r="IXM838" s="203"/>
      <c r="IXN838" s="203"/>
      <c r="IXO838" s="203"/>
      <c r="IXP838" s="203"/>
      <c r="IXQ838" s="203"/>
      <c r="IXR838" s="203"/>
      <c r="IXS838" s="203"/>
      <c r="IXT838" s="203"/>
      <c r="IXU838" s="203"/>
      <c r="IXV838" s="203"/>
      <c r="IXW838" s="203"/>
      <c r="IXX838" s="203"/>
      <c r="IXY838" s="203"/>
      <c r="IXZ838" s="203"/>
      <c r="IYA838" s="203"/>
      <c r="IYB838" s="203"/>
      <c r="IYC838" s="203"/>
      <c r="IYD838" s="203"/>
      <c r="IYE838" s="203"/>
      <c r="IYF838" s="203"/>
      <c r="IYG838" s="203"/>
      <c r="IYH838" s="203"/>
      <c r="IYI838" s="203"/>
      <c r="IYJ838" s="203"/>
      <c r="IYK838" s="203"/>
      <c r="IYL838" s="203"/>
      <c r="IYM838" s="203"/>
      <c r="IYN838" s="203"/>
      <c r="IYO838" s="203"/>
      <c r="IYP838" s="203"/>
      <c r="IYQ838" s="203"/>
      <c r="IYR838" s="203"/>
      <c r="IYS838" s="203"/>
      <c r="IYT838" s="203"/>
      <c r="IYU838" s="203"/>
      <c r="IYV838" s="203"/>
      <c r="IYW838" s="203"/>
      <c r="IYX838" s="203"/>
      <c r="IYY838" s="203"/>
      <c r="IYZ838" s="203"/>
      <c r="IZA838" s="203"/>
      <c r="IZB838" s="203"/>
      <c r="IZC838" s="203"/>
      <c r="IZD838" s="203"/>
      <c r="IZE838" s="203"/>
      <c r="IZF838" s="203"/>
      <c r="IZG838" s="203"/>
      <c r="IZH838" s="203"/>
      <c r="IZI838" s="203"/>
      <c r="IZJ838" s="203"/>
      <c r="IZK838" s="203"/>
      <c r="IZL838" s="203"/>
      <c r="IZM838" s="203"/>
      <c r="IZN838" s="203"/>
      <c r="IZO838" s="203"/>
      <c r="IZP838" s="203"/>
      <c r="IZQ838" s="203"/>
      <c r="IZR838" s="203"/>
      <c r="IZS838" s="203"/>
      <c r="IZT838" s="203"/>
      <c r="IZU838" s="203"/>
      <c r="IZV838" s="203"/>
      <c r="IZW838" s="203"/>
      <c r="IZX838" s="203"/>
      <c r="IZY838" s="203"/>
      <c r="IZZ838" s="203"/>
      <c r="JAA838" s="203"/>
      <c r="JAB838" s="203"/>
      <c r="JAC838" s="203"/>
      <c r="JAD838" s="203"/>
      <c r="JAE838" s="203"/>
      <c r="JAF838" s="203"/>
      <c r="JAG838" s="203"/>
      <c r="JAH838" s="203"/>
      <c r="JAI838" s="203"/>
      <c r="JAJ838" s="203"/>
      <c r="JAK838" s="203"/>
      <c r="JAL838" s="203"/>
      <c r="JAM838" s="203"/>
      <c r="JAN838" s="203"/>
      <c r="JAO838" s="203"/>
      <c r="JAP838" s="203"/>
      <c r="JAQ838" s="203"/>
      <c r="JAR838" s="203"/>
      <c r="JAS838" s="203"/>
      <c r="JAT838" s="203"/>
      <c r="JAU838" s="203"/>
      <c r="JAV838" s="203"/>
      <c r="JAW838" s="203"/>
      <c r="JAX838" s="203"/>
      <c r="JAY838" s="203"/>
      <c r="JAZ838" s="203"/>
      <c r="JBA838" s="203"/>
      <c r="JBB838" s="203"/>
      <c r="JBC838" s="203"/>
      <c r="JBD838" s="203"/>
      <c r="JBE838" s="203"/>
      <c r="JBF838" s="203"/>
      <c r="JBG838" s="203"/>
      <c r="JBH838" s="203"/>
      <c r="JBI838" s="203"/>
      <c r="JBJ838" s="203"/>
      <c r="JBK838" s="203"/>
      <c r="JBL838" s="203"/>
      <c r="JBM838" s="203"/>
      <c r="JBN838" s="203"/>
      <c r="JBO838" s="203"/>
      <c r="JBP838" s="203"/>
      <c r="JBQ838" s="203"/>
      <c r="JBR838" s="203"/>
      <c r="JBS838" s="203"/>
      <c r="JBT838" s="203"/>
      <c r="JBU838" s="203"/>
      <c r="JBV838" s="203"/>
      <c r="JBW838" s="203"/>
      <c r="JBX838" s="203"/>
      <c r="JBY838" s="203"/>
      <c r="JBZ838" s="203"/>
      <c r="JCA838" s="203"/>
      <c r="JCB838" s="203"/>
      <c r="JCC838" s="203"/>
      <c r="JCD838" s="203"/>
      <c r="JCE838" s="203"/>
      <c r="JCF838" s="203"/>
      <c r="JCG838" s="203"/>
      <c r="JCH838" s="203"/>
      <c r="JCI838" s="203"/>
      <c r="JCJ838" s="203"/>
      <c r="JCK838" s="203"/>
      <c r="JCL838" s="203"/>
      <c r="JCM838" s="203"/>
      <c r="JCN838" s="203"/>
      <c r="JCO838" s="203"/>
      <c r="JCP838" s="203"/>
      <c r="JCQ838" s="203"/>
      <c r="JCR838" s="203"/>
      <c r="JCS838" s="203"/>
      <c r="JCT838" s="203"/>
      <c r="JCU838" s="203"/>
      <c r="JCV838" s="203"/>
      <c r="JCW838" s="203"/>
      <c r="JCX838" s="203"/>
      <c r="JCY838" s="203"/>
      <c r="JCZ838" s="203"/>
      <c r="JDA838" s="203"/>
      <c r="JDB838" s="203"/>
      <c r="JDC838" s="203"/>
      <c r="JDD838" s="203"/>
      <c r="JDE838" s="203"/>
      <c r="JDF838" s="203"/>
      <c r="JDG838" s="203"/>
      <c r="JDH838" s="203"/>
      <c r="JDI838" s="203"/>
      <c r="JDJ838" s="203"/>
      <c r="JDK838" s="203"/>
      <c r="JDL838" s="203"/>
      <c r="JDM838" s="203"/>
      <c r="JDN838" s="203"/>
      <c r="JDO838" s="203"/>
      <c r="JDP838" s="203"/>
      <c r="JDQ838" s="203"/>
      <c r="JDR838" s="203"/>
      <c r="JDS838" s="203"/>
      <c r="JDT838" s="203"/>
      <c r="JDU838" s="203"/>
      <c r="JDV838" s="203"/>
      <c r="JDW838" s="203"/>
      <c r="JDX838" s="203"/>
      <c r="JDY838" s="203"/>
      <c r="JDZ838" s="203"/>
      <c r="JEA838" s="203"/>
      <c r="JEB838" s="203"/>
      <c r="JEC838" s="203"/>
      <c r="JED838" s="203"/>
      <c r="JEE838" s="203"/>
      <c r="JEF838" s="203"/>
      <c r="JEG838" s="203"/>
      <c r="JEH838" s="203"/>
      <c r="JEI838" s="203"/>
      <c r="JEJ838" s="203"/>
      <c r="JEK838" s="203"/>
      <c r="JEL838" s="203"/>
      <c r="JEM838" s="203"/>
      <c r="JEN838" s="203"/>
      <c r="JEO838" s="203"/>
      <c r="JEP838" s="203"/>
      <c r="JEQ838" s="203"/>
      <c r="JER838" s="203"/>
      <c r="JES838" s="203"/>
      <c r="JET838" s="203"/>
      <c r="JEU838" s="203"/>
      <c r="JEV838" s="203"/>
      <c r="JEW838" s="203"/>
      <c r="JEX838" s="203"/>
      <c r="JEY838" s="203"/>
      <c r="JEZ838" s="203"/>
      <c r="JFA838" s="203"/>
      <c r="JFB838" s="203"/>
      <c r="JFC838" s="203"/>
      <c r="JFD838" s="203"/>
      <c r="JFE838" s="203"/>
      <c r="JFF838" s="203"/>
      <c r="JFG838" s="203"/>
      <c r="JFH838" s="203"/>
      <c r="JFI838" s="203"/>
      <c r="JFJ838" s="203"/>
      <c r="JFK838" s="203"/>
      <c r="JFL838" s="203"/>
      <c r="JFM838" s="203"/>
      <c r="JFN838" s="203"/>
      <c r="JFO838" s="203"/>
      <c r="JFP838" s="203"/>
      <c r="JFQ838" s="203"/>
      <c r="JFR838" s="203"/>
      <c r="JFS838" s="203"/>
      <c r="JFT838" s="203"/>
      <c r="JFU838" s="203"/>
      <c r="JFV838" s="203"/>
      <c r="JFW838" s="203"/>
      <c r="JFX838" s="203"/>
      <c r="JFY838" s="203"/>
      <c r="JFZ838" s="203"/>
      <c r="JGA838" s="203"/>
      <c r="JGB838" s="203"/>
      <c r="JGC838" s="203"/>
      <c r="JGD838" s="203"/>
      <c r="JGE838" s="203"/>
      <c r="JGF838" s="203"/>
      <c r="JGG838" s="203"/>
      <c r="JGH838" s="203"/>
      <c r="JGI838" s="203"/>
      <c r="JGJ838" s="203"/>
      <c r="JGK838" s="203"/>
      <c r="JGL838" s="203"/>
      <c r="JGM838" s="203"/>
      <c r="JGN838" s="203"/>
      <c r="JGO838" s="203"/>
      <c r="JGP838" s="203"/>
      <c r="JGQ838" s="203"/>
      <c r="JGR838" s="203"/>
      <c r="JGS838" s="203"/>
      <c r="JGT838" s="203"/>
      <c r="JGU838" s="203"/>
      <c r="JGV838" s="203"/>
      <c r="JGW838" s="203"/>
      <c r="JGX838" s="203"/>
      <c r="JGY838" s="203"/>
      <c r="JGZ838" s="203"/>
      <c r="JHA838" s="203"/>
      <c r="JHB838" s="203"/>
      <c r="JHC838" s="203"/>
      <c r="JHD838" s="203"/>
      <c r="JHE838" s="203"/>
      <c r="JHF838" s="203"/>
      <c r="JHG838" s="203"/>
      <c r="JHH838" s="203"/>
      <c r="JHI838" s="203"/>
      <c r="JHJ838" s="203"/>
      <c r="JHK838" s="203"/>
      <c r="JHL838" s="203"/>
      <c r="JHM838" s="203"/>
      <c r="JHN838" s="203"/>
      <c r="JHO838" s="203"/>
      <c r="JHP838" s="203"/>
      <c r="JHQ838" s="203"/>
      <c r="JHR838" s="203"/>
      <c r="JHS838" s="203"/>
      <c r="JHT838" s="203"/>
      <c r="JHU838" s="203"/>
      <c r="JHV838" s="203"/>
      <c r="JHW838" s="203"/>
      <c r="JHX838" s="203"/>
      <c r="JHY838" s="203"/>
      <c r="JHZ838" s="203"/>
      <c r="JIA838" s="203"/>
      <c r="JIB838" s="203"/>
      <c r="JIC838" s="203"/>
      <c r="JID838" s="203"/>
      <c r="JIE838" s="203"/>
      <c r="JIF838" s="203"/>
      <c r="JIG838" s="203"/>
      <c r="JIH838" s="203"/>
      <c r="JII838" s="203"/>
      <c r="JIJ838" s="203"/>
      <c r="JIK838" s="203"/>
      <c r="JIL838" s="203"/>
      <c r="JIM838" s="203"/>
      <c r="JIN838" s="203"/>
      <c r="JIO838" s="203"/>
      <c r="JIP838" s="203"/>
      <c r="JIQ838" s="203"/>
      <c r="JIR838" s="203"/>
      <c r="JIS838" s="203"/>
      <c r="JIT838" s="203"/>
      <c r="JIU838" s="203"/>
      <c r="JIV838" s="203"/>
      <c r="JIW838" s="203"/>
      <c r="JIX838" s="203"/>
      <c r="JIY838" s="203"/>
      <c r="JIZ838" s="203"/>
      <c r="JJA838" s="203"/>
      <c r="JJB838" s="203"/>
      <c r="JJC838" s="203"/>
      <c r="JJD838" s="203"/>
      <c r="JJE838" s="203"/>
      <c r="JJF838" s="203"/>
      <c r="JJG838" s="203"/>
      <c r="JJH838" s="203"/>
      <c r="JJI838" s="203"/>
      <c r="JJJ838" s="203"/>
      <c r="JJK838" s="203"/>
      <c r="JJL838" s="203"/>
      <c r="JJM838" s="203"/>
      <c r="JJN838" s="203"/>
      <c r="JJO838" s="203"/>
      <c r="JJP838" s="203"/>
      <c r="JJQ838" s="203"/>
      <c r="JJR838" s="203"/>
      <c r="JJS838" s="203"/>
      <c r="JJT838" s="203"/>
      <c r="JJU838" s="203"/>
      <c r="JJV838" s="203"/>
      <c r="JJW838" s="203"/>
      <c r="JJX838" s="203"/>
      <c r="JJY838" s="203"/>
      <c r="JJZ838" s="203"/>
      <c r="JKA838" s="203"/>
      <c r="JKB838" s="203"/>
      <c r="JKC838" s="203"/>
      <c r="JKD838" s="203"/>
      <c r="JKE838" s="203"/>
      <c r="JKF838" s="203"/>
      <c r="JKG838" s="203"/>
      <c r="JKH838" s="203"/>
      <c r="JKI838" s="203"/>
      <c r="JKJ838" s="203"/>
      <c r="JKK838" s="203"/>
      <c r="JKL838" s="203"/>
      <c r="JKM838" s="203"/>
      <c r="JKN838" s="203"/>
      <c r="JKO838" s="203"/>
      <c r="JKP838" s="203"/>
      <c r="JKQ838" s="203"/>
      <c r="JKR838" s="203"/>
      <c r="JKS838" s="203"/>
      <c r="JKT838" s="203"/>
      <c r="JKU838" s="203"/>
      <c r="JKV838" s="203"/>
      <c r="JKW838" s="203"/>
      <c r="JKX838" s="203"/>
      <c r="JKY838" s="203"/>
      <c r="JKZ838" s="203"/>
      <c r="JLA838" s="203"/>
      <c r="JLB838" s="203"/>
      <c r="JLC838" s="203"/>
      <c r="JLD838" s="203"/>
      <c r="JLE838" s="203"/>
      <c r="JLF838" s="203"/>
      <c r="JLG838" s="203"/>
      <c r="JLH838" s="203"/>
      <c r="JLI838" s="203"/>
      <c r="JLJ838" s="203"/>
      <c r="JLK838" s="203"/>
      <c r="JLL838" s="203"/>
      <c r="JLM838" s="203"/>
      <c r="JLN838" s="203"/>
      <c r="JLO838" s="203"/>
      <c r="JLP838" s="203"/>
      <c r="JLQ838" s="203"/>
      <c r="JLR838" s="203"/>
      <c r="JLS838" s="203"/>
      <c r="JLT838" s="203"/>
      <c r="JLU838" s="203"/>
      <c r="JLV838" s="203"/>
      <c r="JLW838" s="203"/>
      <c r="JLX838" s="203"/>
      <c r="JLY838" s="203"/>
      <c r="JLZ838" s="203"/>
      <c r="JMA838" s="203"/>
      <c r="JMB838" s="203"/>
      <c r="JMC838" s="203"/>
      <c r="JMD838" s="203"/>
      <c r="JME838" s="203"/>
      <c r="JMF838" s="203"/>
      <c r="JMG838" s="203"/>
      <c r="JMH838" s="203"/>
      <c r="JMI838" s="203"/>
      <c r="JMJ838" s="203"/>
      <c r="JMK838" s="203"/>
      <c r="JML838" s="203"/>
      <c r="JMM838" s="203"/>
      <c r="JMN838" s="203"/>
      <c r="JMO838" s="203"/>
      <c r="JMP838" s="203"/>
      <c r="JMQ838" s="203"/>
      <c r="JMR838" s="203"/>
      <c r="JMS838" s="203"/>
      <c r="JMT838" s="203"/>
      <c r="JMU838" s="203"/>
      <c r="JMV838" s="203"/>
      <c r="JMW838" s="203"/>
      <c r="JMX838" s="203"/>
      <c r="JMY838" s="203"/>
      <c r="JMZ838" s="203"/>
      <c r="JNA838" s="203"/>
      <c r="JNB838" s="203"/>
      <c r="JNC838" s="203"/>
      <c r="JND838" s="203"/>
      <c r="JNE838" s="203"/>
      <c r="JNF838" s="203"/>
      <c r="JNG838" s="203"/>
      <c r="JNH838" s="203"/>
      <c r="JNI838" s="203"/>
      <c r="JNJ838" s="203"/>
      <c r="JNK838" s="203"/>
      <c r="JNL838" s="203"/>
      <c r="JNM838" s="203"/>
      <c r="JNN838" s="203"/>
      <c r="JNO838" s="203"/>
      <c r="JNP838" s="203"/>
      <c r="JNQ838" s="203"/>
      <c r="JNR838" s="203"/>
      <c r="JNS838" s="203"/>
      <c r="JNT838" s="203"/>
      <c r="JNU838" s="203"/>
      <c r="JNV838" s="203"/>
      <c r="JNW838" s="203"/>
      <c r="JNX838" s="203"/>
      <c r="JNY838" s="203"/>
      <c r="JNZ838" s="203"/>
      <c r="JOA838" s="203"/>
      <c r="JOB838" s="203"/>
      <c r="JOC838" s="203"/>
      <c r="JOD838" s="203"/>
      <c r="JOE838" s="203"/>
      <c r="JOF838" s="203"/>
      <c r="JOG838" s="203"/>
      <c r="JOH838" s="203"/>
      <c r="JOI838" s="203"/>
      <c r="JOJ838" s="203"/>
      <c r="JOK838" s="203"/>
      <c r="JOL838" s="203"/>
      <c r="JOM838" s="203"/>
      <c r="JON838" s="203"/>
      <c r="JOO838" s="203"/>
      <c r="JOP838" s="203"/>
      <c r="JOQ838" s="203"/>
      <c r="JOR838" s="203"/>
      <c r="JOS838" s="203"/>
      <c r="JOT838" s="203"/>
      <c r="JOU838" s="203"/>
      <c r="JOV838" s="203"/>
      <c r="JOW838" s="203"/>
      <c r="JOX838" s="203"/>
      <c r="JOY838" s="203"/>
      <c r="JOZ838" s="203"/>
      <c r="JPA838" s="203"/>
      <c r="JPB838" s="203"/>
      <c r="JPC838" s="203"/>
      <c r="JPD838" s="203"/>
      <c r="JPE838" s="203"/>
      <c r="JPF838" s="203"/>
      <c r="JPG838" s="203"/>
      <c r="JPH838" s="203"/>
      <c r="JPI838" s="203"/>
      <c r="JPJ838" s="203"/>
      <c r="JPK838" s="203"/>
      <c r="JPL838" s="203"/>
      <c r="JPM838" s="203"/>
      <c r="JPN838" s="203"/>
      <c r="JPO838" s="203"/>
      <c r="JPP838" s="203"/>
      <c r="JPQ838" s="203"/>
      <c r="JPR838" s="203"/>
      <c r="JPS838" s="203"/>
      <c r="JPT838" s="203"/>
      <c r="JPU838" s="203"/>
      <c r="JPV838" s="203"/>
      <c r="JPW838" s="203"/>
      <c r="JPX838" s="203"/>
      <c r="JPY838" s="203"/>
      <c r="JPZ838" s="203"/>
      <c r="JQA838" s="203"/>
      <c r="JQB838" s="203"/>
      <c r="JQC838" s="203"/>
      <c r="JQD838" s="203"/>
      <c r="JQE838" s="203"/>
      <c r="JQF838" s="203"/>
      <c r="JQG838" s="203"/>
      <c r="JQH838" s="203"/>
      <c r="JQI838" s="203"/>
      <c r="JQJ838" s="203"/>
      <c r="JQK838" s="203"/>
      <c r="JQL838" s="203"/>
      <c r="JQM838" s="203"/>
      <c r="JQN838" s="203"/>
      <c r="JQO838" s="203"/>
      <c r="JQP838" s="203"/>
      <c r="JQQ838" s="203"/>
      <c r="JQR838" s="203"/>
      <c r="JQS838" s="203"/>
      <c r="JQT838" s="203"/>
      <c r="JQU838" s="203"/>
      <c r="JQV838" s="203"/>
      <c r="JQW838" s="203"/>
      <c r="JQX838" s="203"/>
      <c r="JQY838" s="203"/>
      <c r="JQZ838" s="203"/>
      <c r="JRA838" s="203"/>
      <c r="JRB838" s="203"/>
      <c r="JRC838" s="203"/>
      <c r="JRD838" s="203"/>
      <c r="JRE838" s="203"/>
      <c r="JRF838" s="203"/>
      <c r="JRG838" s="203"/>
      <c r="JRH838" s="203"/>
      <c r="JRI838" s="203"/>
      <c r="JRJ838" s="203"/>
      <c r="JRK838" s="203"/>
      <c r="JRL838" s="203"/>
      <c r="JRM838" s="203"/>
      <c r="JRN838" s="203"/>
      <c r="JRO838" s="203"/>
      <c r="JRP838" s="203"/>
      <c r="JRQ838" s="203"/>
      <c r="JRR838" s="203"/>
      <c r="JRS838" s="203"/>
      <c r="JRT838" s="203"/>
      <c r="JRU838" s="203"/>
      <c r="JRV838" s="203"/>
      <c r="JRW838" s="203"/>
      <c r="JRX838" s="203"/>
      <c r="JRY838" s="203"/>
      <c r="JRZ838" s="203"/>
      <c r="JSA838" s="203"/>
      <c r="JSB838" s="203"/>
      <c r="JSC838" s="203"/>
      <c r="JSD838" s="203"/>
      <c r="JSE838" s="203"/>
      <c r="JSF838" s="203"/>
      <c r="JSG838" s="203"/>
      <c r="JSH838" s="203"/>
      <c r="JSI838" s="203"/>
      <c r="JSJ838" s="203"/>
      <c r="JSK838" s="203"/>
      <c r="JSL838" s="203"/>
      <c r="JSM838" s="203"/>
      <c r="JSN838" s="203"/>
      <c r="JSO838" s="203"/>
      <c r="JSP838" s="203"/>
      <c r="JSQ838" s="203"/>
      <c r="JSR838" s="203"/>
      <c r="JSS838" s="203"/>
      <c r="JST838" s="203"/>
      <c r="JSU838" s="203"/>
      <c r="JSV838" s="203"/>
      <c r="JSW838" s="203"/>
      <c r="JSX838" s="203"/>
      <c r="JSY838" s="203"/>
      <c r="JSZ838" s="203"/>
      <c r="JTA838" s="203"/>
      <c r="JTB838" s="203"/>
      <c r="JTC838" s="203"/>
      <c r="JTD838" s="203"/>
      <c r="JTE838" s="203"/>
      <c r="JTF838" s="203"/>
      <c r="JTG838" s="203"/>
      <c r="JTH838" s="203"/>
      <c r="JTI838" s="203"/>
      <c r="JTJ838" s="203"/>
      <c r="JTK838" s="203"/>
      <c r="JTL838" s="203"/>
      <c r="JTM838" s="203"/>
      <c r="JTN838" s="203"/>
      <c r="JTO838" s="203"/>
      <c r="JTP838" s="203"/>
      <c r="JTQ838" s="203"/>
      <c r="JTR838" s="203"/>
      <c r="JTS838" s="203"/>
      <c r="JTT838" s="203"/>
      <c r="JTU838" s="203"/>
      <c r="JTV838" s="203"/>
      <c r="JTW838" s="203"/>
      <c r="JTX838" s="203"/>
      <c r="JTY838" s="203"/>
      <c r="JTZ838" s="203"/>
      <c r="JUA838" s="203"/>
      <c r="JUB838" s="203"/>
      <c r="JUC838" s="203"/>
      <c r="JUD838" s="203"/>
      <c r="JUE838" s="203"/>
      <c r="JUF838" s="203"/>
      <c r="JUG838" s="203"/>
      <c r="JUH838" s="203"/>
      <c r="JUI838" s="203"/>
      <c r="JUJ838" s="203"/>
      <c r="JUK838" s="203"/>
      <c r="JUL838" s="203"/>
      <c r="JUM838" s="203"/>
      <c r="JUN838" s="203"/>
      <c r="JUO838" s="203"/>
      <c r="JUP838" s="203"/>
      <c r="JUQ838" s="203"/>
      <c r="JUR838" s="203"/>
      <c r="JUS838" s="203"/>
      <c r="JUT838" s="203"/>
      <c r="JUU838" s="203"/>
      <c r="JUV838" s="203"/>
      <c r="JUW838" s="203"/>
      <c r="JUX838" s="203"/>
      <c r="JUY838" s="203"/>
      <c r="JUZ838" s="203"/>
      <c r="JVA838" s="203"/>
      <c r="JVB838" s="203"/>
      <c r="JVC838" s="203"/>
      <c r="JVD838" s="203"/>
      <c r="JVE838" s="203"/>
      <c r="JVF838" s="203"/>
      <c r="JVG838" s="203"/>
      <c r="JVH838" s="203"/>
      <c r="JVI838" s="203"/>
      <c r="JVJ838" s="203"/>
      <c r="JVK838" s="203"/>
      <c r="JVL838" s="203"/>
      <c r="JVM838" s="203"/>
      <c r="JVN838" s="203"/>
      <c r="JVO838" s="203"/>
      <c r="JVP838" s="203"/>
      <c r="JVQ838" s="203"/>
      <c r="JVR838" s="203"/>
      <c r="JVS838" s="203"/>
      <c r="JVT838" s="203"/>
      <c r="JVU838" s="203"/>
      <c r="JVV838" s="203"/>
      <c r="JVW838" s="203"/>
      <c r="JVX838" s="203"/>
      <c r="JVY838" s="203"/>
      <c r="JVZ838" s="203"/>
      <c r="JWA838" s="203"/>
      <c r="JWB838" s="203"/>
      <c r="JWC838" s="203"/>
      <c r="JWD838" s="203"/>
      <c r="JWE838" s="203"/>
      <c r="JWF838" s="203"/>
      <c r="JWG838" s="203"/>
      <c r="JWH838" s="203"/>
      <c r="JWI838" s="203"/>
      <c r="JWJ838" s="203"/>
      <c r="JWK838" s="203"/>
      <c r="JWL838" s="203"/>
      <c r="JWM838" s="203"/>
      <c r="JWN838" s="203"/>
      <c r="JWO838" s="203"/>
      <c r="JWP838" s="203"/>
      <c r="JWQ838" s="203"/>
      <c r="JWR838" s="203"/>
      <c r="JWS838" s="203"/>
      <c r="JWT838" s="203"/>
      <c r="JWU838" s="203"/>
      <c r="JWV838" s="203"/>
      <c r="JWW838" s="203"/>
      <c r="JWX838" s="203"/>
      <c r="JWY838" s="203"/>
      <c r="JWZ838" s="203"/>
      <c r="JXA838" s="203"/>
      <c r="JXB838" s="203"/>
      <c r="JXC838" s="203"/>
      <c r="JXD838" s="203"/>
      <c r="JXE838" s="203"/>
      <c r="JXF838" s="203"/>
      <c r="JXG838" s="203"/>
      <c r="JXH838" s="203"/>
      <c r="JXI838" s="203"/>
      <c r="JXJ838" s="203"/>
      <c r="JXK838" s="203"/>
      <c r="JXL838" s="203"/>
      <c r="JXM838" s="203"/>
      <c r="JXN838" s="203"/>
      <c r="JXO838" s="203"/>
      <c r="JXP838" s="203"/>
      <c r="JXQ838" s="203"/>
      <c r="JXR838" s="203"/>
      <c r="JXS838" s="203"/>
      <c r="JXT838" s="203"/>
      <c r="JXU838" s="203"/>
      <c r="JXV838" s="203"/>
      <c r="JXW838" s="203"/>
      <c r="JXX838" s="203"/>
      <c r="JXY838" s="203"/>
      <c r="JXZ838" s="203"/>
      <c r="JYA838" s="203"/>
      <c r="JYB838" s="203"/>
      <c r="JYC838" s="203"/>
      <c r="JYD838" s="203"/>
      <c r="JYE838" s="203"/>
      <c r="JYF838" s="203"/>
      <c r="JYG838" s="203"/>
      <c r="JYH838" s="203"/>
      <c r="JYI838" s="203"/>
      <c r="JYJ838" s="203"/>
      <c r="JYK838" s="203"/>
      <c r="JYL838" s="203"/>
      <c r="JYM838" s="203"/>
      <c r="JYN838" s="203"/>
      <c r="JYO838" s="203"/>
      <c r="JYP838" s="203"/>
      <c r="JYQ838" s="203"/>
      <c r="JYR838" s="203"/>
      <c r="JYS838" s="203"/>
      <c r="JYT838" s="203"/>
      <c r="JYU838" s="203"/>
      <c r="JYV838" s="203"/>
      <c r="JYW838" s="203"/>
      <c r="JYX838" s="203"/>
      <c r="JYY838" s="203"/>
      <c r="JYZ838" s="203"/>
      <c r="JZA838" s="203"/>
      <c r="JZB838" s="203"/>
      <c r="JZC838" s="203"/>
      <c r="JZD838" s="203"/>
      <c r="JZE838" s="203"/>
      <c r="JZF838" s="203"/>
      <c r="JZG838" s="203"/>
      <c r="JZH838" s="203"/>
      <c r="JZI838" s="203"/>
      <c r="JZJ838" s="203"/>
      <c r="JZK838" s="203"/>
      <c r="JZL838" s="203"/>
      <c r="JZM838" s="203"/>
      <c r="JZN838" s="203"/>
      <c r="JZO838" s="203"/>
      <c r="JZP838" s="203"/>
      <c r="JZQ838" s="203"/>
      <c r="JZR838" s="203"/>
      <c r="JZS838" s="203"/>
      <c r="JZT838" s="203"/>
      <c r="JZU838" s="203"/>
      <c r="JZV838" s="203"/>
      <c r="JZW838" s="203"/>
      <c r="JZX838" s="203"/>
      <c r="JZY838" s="203"/>
      <c r="JZZ838" s="203"/>
      <c r="KAA838" s="203"/>
      <c r="KAB838" s="203"/>
      <c r="KAC838" s="203"/>
      <c r="KAD838" s="203"/>
      <c r="KAE838" s="203"/>
      <c r="KAF838" s="203"/>
      <c r="KAG838" s="203"/>
      <c r="KAH838" s="203"/>
      <c r="KAI838" s="203"/>
      <c r="KAJ838" s="203"/>
      <c r="KAK838" s="203"/>
      <c r="KAL838" s="203"/>
      <c r="KAM838" s="203"/>
      <c r="KAN838" s="203"/>
      <c r="KAO838" s="203"/>
      <c r="KAP838" s="203"/>
      <c r="KAQ838" s="203"/>
      <c r="KAR838" s="203"/>
      <c r="KAS838" s="203"/>
      <c r="KAT838" s="203"/>
      <c r="KAU838" s="203"/>
      <c r="KAV838" s="203"/>
      <c r="KAW838" s="203"/>
      <c r="KAX838" s="203"/>
      <c r="KAY838" s="203"/>
      <c r="KAZ838" s="203"/>
      <c r="KBA838" s="203"/>
      <c r="KBB838" s="203"/>
      <c r="KBC838" s="203"/>
      <c r="KBD838" s="203"/>
      <c r="KBE838" s="203"/>
      <c r="KBF838" s="203"/>
      <c r="KBG838" s="203"/>
      <c r="KBH838" s="203"/>
      <c r="KBI838" s="203"/>
      <c r="KBJ838" s="203"/>
      <c r="KBK838" s="203"/>
      <c r="KBL838" s="203"/>
      <c r="KBM838" s="203"/>
      <c r="KBN838" s="203"/>
      <c r="KBO838" s="203"/>
      <c r="KBP838" s="203"/>
      <c r="KBQ838" s="203"/>
      <c r="KBR838" s="203"/>
      <c r="KBS838" s="203"/>
      <c r="KBT838" s="203"/>
      <c r="KBU838" s="203"/>
      <c r="KBV838" s="203"/>
      <c r="KBW838" s="203"/>
      <c r="KBX838" s="203"/>
      <c r="KBY838" s="203"/>
      <c r="KBZ838" s="203"/>
      <c r="KCA838" s="203"/>
      <c r="KCB838" s="203"/>
      <c r="KCC838" s="203"/>
      <c r="KCD838" s="203"/>
      <c r="KCE838" s="203"/>
      <c r="KCF838" s="203"/>
      <c r="KCG838" s="203"/>
      <c r="KCH838" s="203"/>
      <c r="KCI838" s="203"/>
      <c r="KCJ838" s="203"/>
      <c r="KCK838" s="203"/>
      <c r="KCL838" s="203"/>
      <c r="KCM838" s="203"/>
      <c r="KCN838" s="203"/>
      <c r="KCO838" s="203"/>
      <c r="KCP838" s="203"/>
      <c r="KCQ838" s="203"/>
      <c r="KCR838" s="203"/>
      <c r="KCS838" s="203"/>
      <c r="KCT838" s="203"/>
      <c r="KCU838" s="203"/>
      <c r="KCV838" s="203"/>
      <c r="KCW838" s="203"/>
      <c r="KCX838" s="203"/>
      <c r="KCY838" s="203"/>
      <c r="KCZ838" s="203"/>
      <c r="KDA838" s="203"/>
      <c r="KDB838" s="203"/>
      <c r="KDC838" s="203"/>
      <c r="KDD838" s="203"/>
      <c r="KDE838" s="203"/>
      <c r="KDF838" s="203"/>
      <c r="KDG838" s="203"/>
      <c r="KDH838" s="203"/>
      <c r="KDI838" s="203"/>
      <c r="KDJ838" s="203"/>
      <c r="KDK838" s="203"/>
      <c r="KDL838" s="203"/>
      <c r="KDM838" s="203"/>
      <c r="KDN838" s="203"/>
      <c r="KDO838" s="203"/>
      <c r="KDP838" s="203"/>
      <c r="KDQ838" s="203"/>
      <c r="KDR838" s="203"/>
      <c r="KDS838" s="203"/>
      <c r="KDT838" s="203"/>
      <c r="KDU838" s="203"/>
      <c r="KDV838" s="203"/>
      <c r="KDW838" s="203"/>
      <c r="KDX838" s="203"/>
      <c r="KDY838" s="203"/>
      <c r="KDZ838" s="203"/>
      <c r="KEA838" s="203"/>
      <c r="KEB838" s="203"/>
      <c r="KEC838" s="203"/>
      <c r="KED838" s="203"/>
      <c r="KEE838" s="203"/>
      <c r="KEF838" s="203"/>
      <c r="KEG838" s="203"/>
      <c r="KEH838" s="203"/>
      <c r="KEI838" s="203"/>
      <c r="KEJ838" s="203"/>
      <c r="KEK838" s="203"/>
      <c r="KEL838" s="203"/>
      <c r="KEM838" s="203"/>
      <c r="KEN838" s="203"/>
      <c r="KEO838" s="203"/>
      <c r="KEP838" s="203"/>
      <c r="KEQ838" s="203"/>
      <c r="KER838" s="203"/>
      <c r="KES838" s="203"/>
      <c r="KET838" s="203"/>
      <c r="KEU838" s="203"/>
      <c r="KEV838" s="203"/>
      <c r="KEW838" s="203"/>
      <c r="KEX838" s="203"/>
      <c r="KEY838" s="203"/>
      <c r="KEZ838" s="203"/>
      <c r="KFA838" s="203"/>
      <c r="KFB838" s="203"/>
      <c r="KFC838" s="203"/>
      <c r="KFD838" s="203"/>
      <c r="KFE838" s="203"/>
      <c r="KFF838" s="203"/>
      <c r="KFG838" s="203"/>
      <c r="KFH838" s="203"/>
      <c r="KFI838" s="203"/>
      <c r="KFJ838" s="203"/>
      <c r="KFK838" s="203"/>
      <c r="KFL838" s="203"/>
      <c r="KFM838" s="203"/>
      <c r="KFN838" s="203"/>
      <c r="KFO838" s="203"/>
      <c r="KFP838" s="203"/>
      <c r="KFQ838" s="203"/>
      <c r="KFR838" s="203"/>
      <c r="KFS838" s="203"/>
      <c r="KFT838" s="203"/>
      <c r="KFU838" s="203"/>
      <c r="KFV838" s="203"/>
      <c r="KFW838" s="203"/>
      <c r="KFX838" s="203"/>
      <c r="KFY838" s="203"/>
      <c r="KFZ838" s="203"/>
      <c r="KGA838" s="203"/>
      <c r="KGB838" s="203"/>
      <c r="KGC838" s="203"/>
      <c r="KGD838" s="203"/>
      <c r="KGE838" s="203"/>
      <c r="KGF838" s="203"/>
      <c r="KGG838" s="203"/>
      <c r="KGH838" s="203"/>
      <c r="KGI838" s="203"/>
      <c r="KGJ838" s="203"/>
      <c r="KGK838" s="203"/>
      <c r="KGL838" s="203"/>
      <c r="KGM838" s="203"/>
      <c r="KGN838" s="203"/>
      <c r="KGO838" s="203"/>
      <c r="KGP838" s="203"/>
      <c r="KGQ838" s="203"/>
      <c r="KGR838" s="203"/>
      <c r="KGS838" s="203"/>
      <c r="KGT838" s="203"/>
      <c r="KGU838" s="203"/>
      <c r="KGV838" s="203"/>
      <c r="KGW838" s="203"/>
      <c r="KGX838" s="203"/>
      <c r="KGY838" s="203"/>
      <c r="KGZ838" s="203"/>
      <c r="KHA838" s="203"/>
      <c r="KHB838" s="203"/>
      <c r="KHC838" s="203"/>
      <c r="KHD838" s="203"/>
      <c r="KHE838" s="203"/>
      <c r="KHF838" s="203"/>
      <c r="KHG838" s="203"/>
      <c r="KHH838" s="203"/>
      <c r="KHI838" s="203"/>
      <c r="KHJ838" s="203"/>
      <c r="KHK838" s="203"/>
      <c r="KHL838" s="203"/>
      <c r="KHM838" s="203"/>
      <c r="KHN838" s="203"/>
      <c r="KHO838" s="203"/>
      <c r="KHP838" s="203"/>
      <c r="KHQ838" s="203"/>
      <c r="KHR838" s="203"/>
      <c r="KHS838" s="203"/>
      <c r="KHT838" s="203"/>
      <c r="KHU838" s="203"/>
      <c r="KHV838" s="203"/>
      <c r="KHW838" s="203"/>
      <c r="KHX838" s="203"/>
      <c r="KHY838" s="203"/>
      <c r="KHZ838" s="203"/>
      <c r="KIA838" s="203"/>
      <c r="KIB838" s="203"/>
      <c r="KIC838" s="203"/>
      <c r="KID838" s="203"/>
      <c r="KIE838" s="203"/>
      <c r="KIF838" s="203"/>
      <c r="KIG838" s="203"/>
      <c r="KIH838" s="203"/>
      <c r="KII838" s="203"/>
      <c r="KIJ838" s="203"/>
      <c r="KIK838" s="203"/>
      <c r="KIL838" s="203"/>
      <c r="KIM838" s="203"/>
      <c r="KIN838" s="203"/>
      <c r="KIO838" s="203"/>
      <c r="KIP838" s="203"/>
      <c r="KIQ838" s="203"/>
      <c r="KIR838" s="203"/>
      <c r="KIS838" s="203"/>
      <c r="KIT838" s="203"/>
      <c r="KIU838" s="203"/>
      <c r="KIV838" s="203"/>
      <c r="KIW838" s="203"/>
      <c r="KIX838" s="203"/>
      <c r="KIY838" s="203"/>
      <c r="KIZ838" s="203"/>
      <c r="KJA838" s="203"/>
      <c r="KJB838" s="203"/>
      <c r="KJC838" s="203"/>
      <c r="KJD838" s="203"/>
      <c r="KJE838" s="203"/>
      <c r="KJF838" s="203"/>
      <c r="KJG838" s="203"/>
      <c r="KJH838" s="203"/>
      <c r="KJI838" s="203"/>
      <c r="KJJ838" s="203"/>
      <c r="KJK838" s="203"/>
      <c r="KJL838" s="203"/>
      <c r="KJM838" s="203"/>
      <c r="KJN838" s="203"/>
      <c r="KJO838" s="203"/>
      <c r="KJP838" s="203"/>
      <c r="KJQ838" s="203"/>
      <c r="KJR838" s="203"/>
      <c r="KJS838" s="203"/>
      <c r="KJT838" s="203"/>
      <c r="KJU838" s="203"/>
      <c r="KJV838" s="203"/>
      <c r="KJW838" s="203"/>
      <c r="KJX838" s="203"/>
      <c r="KJY838" s="203"/>
      <c r="KJZ838" s="203"/>
      <c r="KKA838" s="203"/>
      <c r="KKB838" s="203"/>
      <c r="KKC838" s="203"/>
      <c r="KKD838" s="203"/>
      <c r="KKE838" s="203"/>
      <c r="KKF838" s="203"/>
      <c r="KKG838" s="203"/>
      <c r="KKH838" s="203"/>
      <c r="KKI838" s="203"/>
      <c r="KKJ838" s="203"/>
      <c r="KKK838" s="203"/>
      <c r="KKL838" s="203"/>
      <c r="KKM838" s="203"/>
      <c r="KKN838" s="203"/>
      <c r="KKO838" s="203"/>
      <c r="KKP838" s="203"/>
      <c r="KKQ838" s="203"/>
      <c r="KKR838" s="203"/>
      <c r="KKS838" s="203"/>
      <c r="KKT838" s="203"/>
      <c r="KKU838" s="203"/>
      <c r="KKV838" s="203"/>
      <c r="KKW838" s="203"/>
      <c r="KKX838" s="203"/>
      <c r="KKY838" s="203"/>
      <c r="KKZ838" s="203"/>
      <c r="KLA838" s="203"/>
      <c r="KLB838" s="203"/>
      <c r="KLC838" s="203"/>
      <c r="KLD838" s="203"/>
      <c r="KLE838" s="203"/>
      <c r="KLF838" s="203"/>
      <c r="KLG838" s="203"/>
      <c r="KLH838" s="203"/>
      <c r="KLI838" s="203"/>
      <c r="KLJ838" s="203"/>
      <c r="KLK838" s="203"/>
      <c r="KLL838" s="203"/>
      <c r="KLM838" s="203"/>
      <c r="KLN838" s="203"/>
      <c r="KLO838" s="203"/>
      <c r="KLP838" s="203"/>
      <c r="KLQ838" s="203"/>
      <c r="KLR838" s="203"/>
      <c r="KLS838" s="203"/>
      <c r="KLT838" s="203"/>
      <c r="KLU838" s="203"/>
      <c r="KLV838" s="203"/>
      <c r="KLW838" s="203"/>
      <c r="KLX838" s="203"/>
      <c r="KLY838" s="203"/>
      <c r="KLZ838" s="203"/>
      <c r="KMA838" s="203"/>
      <c r="KMB838" s="203"/>
      <c r="KMC838" s="203"/>
      <c r="KMD838" s="203"/>
      <c r="KME838" s="203"/>
      <c r="KMF838" s="203"/>
      <c r="KMG838" s="203"/>
      <c r="KMH838" s="203"/>
      <c r="KMI838" s="203"/>
      <c r="KMJ838" s="203"/>
      <c r="KMK838" s="203"/>
      <c r="KML838" s="203"/>
      <c r="KMM838" s="203"/>
      <c r="KMN838" s="203"/>
      <c r="KMO838" s="203"/>
      <c r="KMP838" s="203"/>
      <c r="KMQ838" s="203"/>
      <c r="KMR838" s="203"/>
      <c r="KMS838" s="203"/>
      <c r="KMT838" s="203"/>
      <c r="KMU838" s="203"/>
      <c r="KMV838" s="203"/>
      <c r="KMW838" s="203"/>
      <c r="KMX838" s="203"/>
      <c r="KMY838" s="203"/>
      <c r="KMZ838" s="203"/>
      <c r="KNA838" s="203"/>
      <c r="KNB838" s="203"/>
      <c r="KNC838" s="203"/>
      <c r="KND838" s="203"/>
      <c r="KNE838" s="203"/>
      <c r="KNF838" s="203"/>
      <c r="KNG838" s="203"/>
      <c r="KNH838" s="203"/>
      <c r="KNI838" s="203"/>
      <c r="KNJ838" s="203"/>
      <c r="KNK838" s="203"/>
      <c r="KNL838" s="203"/>
      <c r="KNM838" s="203"/>
      <c r="KNN838" s="203"/>
      <c r="KNO838" s="203"/>
      <c r="KNP838" s="203"/>
      <c r="KNQ838" s="203"/>
      <c r="KNR838" s="203"/>
      <c r="KNS838" s="203"/>
      <c r="KNT838" s="203"/>
      <c r="KNU838" s="203"/>
      <c r="KNV838" s="203"/>
      <c r="KNW838" s="203"/>
      <c r="KNX838" s="203"/>
      <c r="KNY838" s="203"/>
      <c r="KNZ838" s="203"/>
      <c r="KOA838" s="203"/>
      <c r="KOB838" s="203"/>
      <c r="KOC838" s="203"/>
      <c r="KOD838" s="203"/>
      <c r="KOE838" s="203"/>
      <c r="KOF838" s="203"/>
      <c r="KOG838" s="203"/>
      <c r="KOH838" s="203"/>
      <c r="KOI838" s="203"/>
      <c r="KOJ838" s="203"/>
      <c r="KOK838" s="203"/>
      <c r="KOL838" s="203"/>
      <c r="KOM838" s="203"/>
      <c r="KON838" s="203"/>
      <c r="KOO838" s="203"/>
      <c r="KOP838" s="203"/>
      <c r="KOQ838" s="203"/>
      <c r="KOR838" s="203"/>
      <c r="KOS838" s="203"/>
      <c r="KOT838" s="203"/>
      <c r="KOU838" s="203"/>
      <c r="KOV838" s="203"/>
      <c r="KOW838" s="203"/>
      <c r="KOX838" s="203"/>
      <c r="KOY838" s="203"/>
      <c r="KOZ838" s="203"/>
      <c r="KPA838" s="203"/>
      <c r="KPB838" s="203"/>
      <c r="KPC838" s="203"/>
      <c r="KPD838" s="203"/>
      <c r="KPE838" s="203"/>
      <c r="KPF838" s="203"/>
      <c r="KPG838" s="203"/>
      <c r="KPH838" s="203"/>
      <c r="KPI838" s="203"/>
      <c r="KPJ838" s="203"/>
      <c r="KPK838" s="203"/>
      <c r="KPL838" s="203"/>
      <c r="KPM838" s="203"/>
      <c r="KPN838" s="203"/>
      <c r="KPO838" s="203"/>
      <c r="KPP838" s="203"/>
      <c r="KPQ838" s="203"/>
      <c r="KPR838" s="203"/>
      <c r="KPS838" s="203"/>
      <c r="KPT838" s="203"/>
      <c r="KPU838" s="203"/>
      <c r="KPV838" s="203"/>
      <c r="KPW838" s="203"/>
      <c r="KPX838" s="203"/>
      <c r="KPY838" s="203"/>
      <c r="KPZ838" s="203"/>
      <c r="KQA838" s="203"/>
      <c r="KQB838" s="203"/>
      <c r="KQC838" s="203"/>
      <c r="KQD838" s="203"/>
      <c r="KQE838" s="203"/>
      <c r="KQF838" s="203"/>
      <c r="KQG838" s="203"/>
      <c r="KQH838" s="203"/>
      <c r="KQI838" s="203"/>
      <c r="KQJ838" s="203"/>
      <c r="KQK838" s="203"/>
      <c r="KQL838" s="203"/>
      <c r="KQM838" s="203"/>
      <c r="KQN838" s="203"/>
      <c r="KQO838" s="203"/>
      <c r="KQP838" s="203"/>
      <c r="KQQ838" s="203"/>
      <c r="KQR838" s="203"/>
      <c r="KQS838" s="203"/>
      <c r="KQT838" s="203"/>
      <c r="KQU838" s="203"/>
      <c r="KQV838" s="203"/>
      <c r="KQW838" s="203"/>
      <c r="KQX838" s="203"/>
      <c r="KQY838" s="203"/>
      <c r="KQZ838" s="203"/>
      <c r="KRA838" s="203"/>
      <c r="KRB838" s="203"/>
      <c r="KRC838" s="203"/>
      <c r="KRD838" s="203"/>
      <c r="KRE838" s="203"/>
      <c r="KRF838" s="203"/>
      <c r="KRG838" s="203"/>
      <c r="KRH838" s="203"/>
      <c r="KRI838" s="203"/>
      <c r="KRJ838" s="203"/>
      <c r="KRK838" s="203"/>
      <c r="KRL838" s="203"/>
      <c r="KRM838" s="203"/>
      <c r="KRN838" s="203"/>
      <c r="KRO838" s="203"/>
      <c r="KRP838" s="203"/>
      <c r="KRQ838" s="203"/>
      <c r="KRR838" s="203"/>
      <c r="KRS838" s="203"/>
      <c r="KRT838" s="203"/>
      <c r="KRU838" s="203"/>
      <c r="KRV838" s="203"/>
      <c r="KRW838" s="203"/>
      <c r="KRX838" s="203"/>
      <c r="KRY838" s="203"/>
      <c r="KRZ838" s="203"/>
      <c r="KSA838" s="203"/>
      <c r="KSB838" s="203"/>
      <c r="KSC838" s="203"/>
      <c r="KSD838" s="203"/>
      <c r="KSE838" s="203"/>
      <c r="KSF838" s="203"/>
      <c r="KSG838" s="203"/>
      <c r="KSH838" s="203"/>
      <c r="KSI838" s="203"/>
      <c r="KSJ838" s="203"/>
      <c r="KSK838" s="203"/>
      <c r="KSL838" s="203"/>
      <c r="KSM838" s="203"/>
      <c r="KSN838" s="203"/>
      <c r="KSO838" s="203"/>
      <c r="KSP838" s="203"/>
      <c r="KSQ838" s="203"/>
      <c r="KSR838" s="203"/>
      <c r="KSS838" s="203"/>
      <c r="KST838" s="203"/>
      <c r="KSU838" s="203"/>
      <c r="KSV838" s="203"/>
      <c r="KSW838" s="203"/>
      <c r="KSX838" s="203"/>
      <c r="KSY838" s="203"/>
      <c r="KSZ838" s="203"/>
      <c r="KTA838" s="203"/>
      <c r="KTB838" s="203"/>
      <c r="KTC838" s="203"/>
      <c r="KTD838" s="203"/>
      <c r="KTE838" s="203"/>
      <c r="KTF838" s="203"/>
      <c r="KTG838" s="203"/>
      <c r="KTH838" s="203"/>
      <c r="KTI838" s="203"/>
      <c r="KTJ838" s="203"/>
      <c r="KTK838" s="203"/>
      <c r="KTL838" s="203"/>
      <c r="KTM838" s="203"/>
      <c r="KTN838" s="203"/>
      <c r="KTO838" s="203"/>
      <c r="KTP838" s="203"/>
      <c r="KTQ838" s="203"/>
      <c r="KTR838" s="203"/>
      <c r="KTS838" s="203"/>
      <c r="KTT838" s="203"/>
      <c r="KTU838" s="203"/>
      <c r="KTV838" s="203"/>
      <c r="KTW838" s="203"/>
      <c r="KTX838" s="203"/>
      <c r="KTY838" s="203"/>
      <c r="KTZ838" s="203"/>
      <c r="KUA838" s="203"/>
      <c r="KUB838" s="203"/>
      <c r="KUC838" s="203"/>
      <c r="KUD838" s="203"/>
      <c r="KUE838" s="203"/>
      <c r="KUF838" s="203"/>
      <c r="KUG838" s="203"/>
      <c r="KUH838" s="203"/>
      <c r="KUI838" s="203"/>
      <c r="KUJ838" s="203"/>
      <c r="KUK838" s="203"/>
      <c r="KUL838" s="203"/>
      <c r="KUM838" s="203"/>
      <c r="KUN838" s="203"/>
      <c r="KUO838" s="203"/>
      <c r="KUP838" s="203"/>
      <c r="KUQ838" s="203"/>
      <c r="KUR838" s="203"/>
      <c r="KUS838" s="203"/>
      <c r="KUT838" s="203"/>
      <c r="KUU838" s="203"/>
      <c r="KUV838" s="203"/>
      <c r="KUW838" s="203"/>
      <c r="KUX838" s="203"/>
      <c r="KUY838" s="203"/>
      <c r="KUZ838" s="203"/>
      <c r="KVA838" s="203"/>
      <c r="KVB838" s="203"/>
      <c r="KVC838" s="203"/>
      <c r="KVD838" s="203"/>
      <c r="KVE838" s="203"/>
      <c r="KVF838" s="203"/>
      <c r="KVG838" s="203"/>
      <c r="KVH838" s="203"/>
      <c r="KVI838" s="203"/>
      <c r="KVJ838" s="203"/>
      <c r="KVK838" s="203"/>
      <c r="KVL838" s="203"/>
      <c r="KVM838" s="203"/>
      <c r="KVN838" s="203"/>
      <c r="KVO838" s="203"/>
      <c r="KVP838" s="203"/>
      <c r="KVQ838" s="203"/>
      <c r="KVR838" s="203"/>
      <c r="KVS838" s="203"/>
      <c r="KVT838" s="203"/>
      <c r="KVU838" s="203"/>
      <c r="KVV838" s="203"/>
      <c r="KVW838" s="203"/>
      <c r="KVX838" s="203"/>
      <c r="KVY838" s="203"/>
      <c r="KVZ838" s="203"/>
      <c r="KWA838" s="203"/>
      <c r="KWB838" s="203"/>
      <c r="KWC838" s="203"/>
      <c r="KWD838" s="203"/>
      <c r="KWE838" s="203"/>
      <c r="KWF838" s="203"/>
      <c r="KWG838" s="203"/>
      <c r="KWH838" s="203"/>
      <c r="KWI838" s="203"/>
      <c r="KWJ838" s="203"/>
      <c r="KWK838" s="203"/>
      <c r="KWL838" s="203"/>
      <c r="KWM838" s="203"/>
      <c r="KWN838" s="203"/>
      <c r="KWO838" s="203"/>
      <c r="KWP838" s="203"/>
      <c r="KWQ838" s="203"/>
      <c r="KWR838" s="203"/>
      <c r="KWS838" s="203"/>
      <c r="KWT838" s="203"/>
      <c r="KWU838" s="203"/>
      <c r="KWV838" s="203"/>
      <c r="KWW838" s="203"/>
      <c r="KWX838" s="203"/>
      <c r="KWY838" s="203"/>
      <c r="KWZ838" s="203"/>
      <c r="KXA838" s="203"/>
      <c r="KXB838" s="203"/>
      <c r="KXC838" s="203"/>
      <c r="KXD838" s="203"/>
      <c r="KXE838" s="203"/>
      <c r="KXF838" s="203"/>
      <c r="KXG838" s="203"/>
      <c r="KXH838" s="203"/>
      <c r="KXI838" s="203"/>
      <c r="KXJ838" s="203"/>
      <c r="KXK838" s="203"/>
      <c r="KXL838" s="203"/>
      <c r="KXM838" s="203"/>
      <c r="KXN838" s="203"/>
      <c r="KXO838" s="203"/>
      <c r="KXP838" s="203"/>
      <c r="KXQ838" s="203"/>
      <c r="KXR838" s="203"/>
      <c r="KXS838" s="203"/>
      <c r="KXT838" s="203"/>
      <c r="KXU838" s="203"/>
      <c r="KXV838" s="203"/>
      <c r="KXW838" s="203"/>
      <c r="KXX838" s="203"/>
      <c r="KXY838" s="203"/>
      <c r="KXZ838" s="203"/>
      <c r="KYA838" s="203"/>
      <c r="KYB838" s="203"/>
      <c r="KYC838" s="203"/>
      <c r="KYD838" s="203"/>
      <c r="KYE838" s="203"/>
      <c r="KYF838" s="203"/>
      <c r="KYG838" s="203"/>
      <c r="KYH838" s="203"/>
      <c r="KYI838" s="203"/>
      <c r="KYJ838" s="203"/>
      <c r="KYK838" s="203"/>
      <c r="KYL838" s="203"/>
      <c r="KYM838" s="203"/>
      <c r="KYN838" s="203"/>
      <c r="KYO838" s="203"/>
      <c r="KYP838" s="203"/>
      <c r="KYQ838" s="203"/>
      <c r="KYR838" s="203"/>
      <c r="KYS838" s="203"/>
      <c r="KYT838" s="203"/>
      <c r="KYU838" s="203"/>
      <c r="KYV838" s="203"/>
      <c r="KYW838" s="203"/>
      <c r="KYX838" s="203"/>
      <c r="KYY838" s="203"/>
      <c r="KYZ838" s="203"/>
      <c r="KZA838" s="203"/>
      <c r="KZB838" s="203"/>
      <c r="KZC838" s="203"/>
      <c r="KZD838" s="203"/>
      <c r="KZE838" s="203"/>
      <c r="KZF838" s="203"/>
      <c r="KZG838" s="203"/>
      <c r="KZH838" s="203"/>
      <c r="KZI838" s="203"/>
      <c r="KZJ838" s="203"/>
      <c r="KZK838" s="203"/>
      <c r="KZL838" s="203"/>
      <c r="KZM838" s="203"/>
      <c r="KZN838" s="203"/>
      <c r="KZO838" s="203"/>
      <c r="KZP838" s="203"/>
      <c r="KZQ838" s="203"/>
      <c r="KZR838" s="203"/>
      <c r="KZS838" s="203"/>
      <c r="KZT838" s="203"/>
      <c r="KZU838" s="203"/>
      <c r="KZV838" s="203"/>
      <c r="KZW838" s="203"/>
      <c r="KZX838" s="203"/>
      <c r="KZY838" s="203"/>
      <c r="KZZ838" s="203"/>
      <c r="LAA838" s="203"/>
      <c r="LAB838" s="203"/>
      <c r="LAC838" s="203"/>
      <c r="LAD838" s="203"/>
      <c r="LAE838" s="203"/>
      <c r="LAF838" s="203"/>
      <c r="LAG838" s="203"/>
      <c r="LAH838" s="203"/>
      <c r="LAI838" s="203"/>
      <c r="LAJ838" s="203"/>
      <c r="LAK838" s="203"/>
      <c r="LAL838" s="203"/>
      <c r="LAM838" s="203"/>
      <c r="LAN838" s="203"/>
      <c r="LAO838" s="203"/>
      <c r="LAP838" s="203"/>
      <c r="LAQ838" s="203"/>
      <c r="LAR838" s="203"/>
      <c r="LAS838" s="203"/>
      <c r="LAT838" s="203"/>
      <c r="LAU838" s="203"/>
      <c r="LAV838" s="203"/>
      <c r="LAW838" s="203"/>
      <c r="LAX838" s="203"/>
      <c r="LAY838" s="203"/>
      <c r="LAZ838" s="203"/>
      <c r="LBA838" s="203"/>
      <c r="LBB838" s="203"/>
      <c r="LBC838" s="203"/>
      <c r="LBD838" s="203"/>
      <c r="LBE838" s="203"/>
      <c r="LBF838" s="203"/>
      <c r="LBG838" s="203"/>
      <c r="LBH838" s="203"/>
      <c r="LBI838" s="203"/>
      <c r="LBJ838" s="203"/>
      <c r="LBK838" s="203"/>
      <c r="LBL838" s="203"/>
      <c r="LBM838" s="203"/>
      <c r="LBN838" s="203"/>
      <c r="LBO838" s="203"/>
      <c r="LBP838" s="203"/>
      <c r="LBQ838" s="203"/>
      <c r="LBR838" s="203"/>
      <c r="LBS838" s="203"/>
      <c r="LBT838" s="203"/>
      <c r="LBU838" s="203"/>
      <c r="LBV838" s="203"/>
      <c r="LBW838" s="203"/>
      <c r="LBX838" s="203"/>
      <c r="LBY838" s="203"/>
      <c r="LBZ838" s="203"/>
      <c r="LCA838" s="203"/>
      <c r="LCB838" s="203"/>
      <c r="LCC838" s="203"/>
      <c r="LCD838" s="203"/>
      <c r="LCE838" s="203"/>
      <c r="LCF838" s="203"/>
      <c r="LCG838" s="203"/>
      <c r="LCH838" s="203"/>
      <c r="LCI838" s="203"/>
      <c r="LCJ838" s="203"/>
      <c r="LCK838" s="203"/>
      <c r="LCL838" s="203"/>
      <c r="LCM838" s="203"/>
      <c r="LCN838" s="203"/>
      <c r="LCO838" s="203"/>
      <c r="LCP838" s="203"/>
      <c r="LCQ838" s="203"/>
      <c r="LCR838" s="203"/>
      <c r="LCS838" s="203"/>
      <c r="LCT838" s="203"/>
      <c r="LCU838" s="203"/>
      <c r="LCV838" s="203"/>
      <c r="LCW838" s="203"/>
      <c r="LCX838" s="203"/>
      <c r="LCY838" s="203"/>
      <c r="LCZ838" s="203"/>
      <c r="LDA838" s="203"/>
      <c r="LDB838" s="203"/>
      <c r="LDC838" s="203"/>
      <c r="LDD838" s="203"/>
      <c r="LDE838" s="203"/>
      <c r="LDF838" s="203"/>
      <c r="LDG838" s="203"/>
      <c r="LDH838" s="203"/>
      <c r="LDI838" s="203"/>
      <c r="LDJ838" s="203"/>
      <c r="LDK838" s="203"/>
      <c r="LDL838" s="203"/>
      <c r="LDM838" s="203"/>
      <c r="LDN838" s="203"/>
      <c r="LDO838" s="203"/>
      <c r="LDP838" s="203"/>
      <c r="LDQ838" s="203"/>
      <c r="LDR838" s="203"/>
      <c r="LDS838" s="203"/>
      <c r="LDT838" s="203"/>
      <c r="LDU838" s="203"/>
      <c r="LDV838" s="203"/>
      <c r="LDW838" s="203"/>
      <c r="LDX838" s="203"/>
      <c r="LDY838" s="203"/>
      <c r="LDZ838" s="203"/>
      <c r="LEA838" s="203"/>
      <c r="LEB838" s="203"/>
      <c r="LEC838" s="203"/>
      <c r="LED838" s="203"/>
      <c r="LEE838" s="203"/>
      <c r="LEF838" s="203"/>
      <c r="LEG838" s="203"/>
      <c r="LEH838" s="203"/>
      <c r="LEI838" s="203"/>
      <c r="LEJ838" s="203"/>
      <c r="LEK838" s="203"/>
      <c r="LEL838" s="203"/>
      <c r="LEM838" s="203"/>
      <c r="LEN838" s="203"/>
      <c r="LEO838" s="203"/>
      <c r="LEP838" s="203"/>
      <c r="LEQ838" s="203"/>
      <c r="LER838" s="203"/>
      <c r="LES838" s="203"/>
      <c r="LET838" s="203"/>
      <c r="LEU838" s="203"/>
      <c r="LEV838" s="203"/>
      <c r="LEW838" s="203"/>
      <c r="LEX838" s="203"/>
      <c r="LEY838" s="203"/>
      <c r="LEZ838" s="203"/>
      <c r="LFA838" s="203"/>
      <c r="LFB838" s="203"/>
      <c r="LFC838" s="203"/>
      <c r="LFD838" s="203"/>
      <c r="LFE838" s="203"/>
      <c r="LFF838" s="203"/>
      <c r="LFG838" s="203"/>
      <c r="LFH838" s="203"/>
      <c r="LFI838" s="203"/>
      <c r="LFJ838" s="203"/>
      <c r="LFK838" s="203"/>
      <c r="LFL838" s="203"/>
      <c r="LFM838" s="203"/>
      <c r="LFN838" s="203"/>
      <c r="LFO838" s="203"/>
      <c r="LFP838" s="203"/>
      <c r="LFQ838" s="203"/>
      <c r="LFR838" s="203"/>
      <c r="LFS838" s="203"/>
      <c r="LFT838" s="203"/>
      <c r="LFU838" s="203"/>
      <c r="LFV838" s="203"/>
      <c r="LFW838" s="203"/>
      <c r="LFX838" s="203"/>
      <c r="LFY838" s="203"/>
      <c r="LFZ838" s="203"/>
      <c r="LGA838" s="203"/>
      <c r="LGB838" s="203"/>
      <c r="LGC838" s="203"/>
      <c r="LGD838" s="203"/>
      <c r="LGE838" s="203"/>
      <c r="LGF838" s="203"/>
      <c r="LGG838" s="203"/>
      <c r="LGH838" s="203"/>
      <c r="LGI838" s="203"/>
      <c r="LGJ838" s="203"/>
      <c r="LGK838" s="203"/>
      <c r="LGL838" s="203"/>
      <c r="LGM838" s="203"/>
      <c r="LGN838" s="203"/>
      <c r="LGO838" s="203"/>
      <c r="LGP838" s="203"/>
      <c r="LGQ838" s="203"/>
      <c r="LGR838" s="203"/>
      <c r="LGS838" s="203"/>
      <c r="LGT838" s="203"/>
      <c r="LGU838" s="203"/>
      <c r="LGV838" s="203"/>
      <c r="LGW838" s="203"/>
      <c r="LGX838" s="203"/>
      <c r="LGY838" s="203"/>
      <c r="LGZ838" s="203"/>
      <c r="LHA838" s="203"/>
      <c r="LHB838" s="203"/>
      <c r="LHC838" s="203"/>
      <c r="LHD838" s="203"/>
      <c r="LHE838" s="203"/>
      <c r="LHF838" s="203"/>
      <c r="LHG838" s="203"/>
      <c r="LHH838" s="203"/>
      <c r="LHI838" s="203"/>
      <c r="LHJ838" s="203"/>
      <c r="LHK838" s="203"/>
      <c r="LHL838" s="203"/>
      <c r="LHM838" s="203"/>
      <c r="LHN838" s="203"/>
      <c r="LHO838" s="203"/>
      <c r="LHP838" s="203"/>
      <c r="LHQ838" s="203"/>
      <c r="LHR838" s="203"/>
      <c r="LHS838" s="203"/>
      <c r="LHT838" s="203"/>
      <c r="LHU838" s="203"/>
      <c r="LHV838" s="203"/>
      <c r="LHW838" s="203"/>
      <c r="LHX838" s="203"/>
      <c r="LHY838" s="203"/>
      <c r="LHZ838" s="203"/>
      <c r="LIA838" s="203"/>
      <c r="LIB838" s="203"/>
      <c r="LIC838" s="203"/>
      <c r="LID838" s="203"/>
      <c r="LIE838" s="203"/>
      <c r="LIF838" s="203"/>
      <c r="LIG838" s="203"/>
      <c r="LIH838" s="203"/>
      <c r="LII838" s="203"/>
      <c r="LIJ838" s="203"/>
      <c r="LIK838" s="203"/>
      <c r="LIL838" s="203"/>
      <c r="LIM838" s="203"/>
      <c r="LIN838" s="203"/>
      <c r="LIO838" s="203"/>
      <c r="LIP838" s="203"/>
      <c r="LIQ838" s="203"/>
      <c r="LIR838" s="203"/>
      <c r="LIS838" s="203"/>
      <c r="LIT838" s="203"/>
      <c r="LIU838" s="203"/>
      <c r="LIV838" s="203"/>
      <c r="LIW838" s="203"/>
      <c r="LIX838" s="203"/>
      <c r="LIY838" s="203"/>
      <c r="LIZ838" s="203"/>
      <c r="LJA838" s="203"/>
      <c r="LJB838" s="203"/>
      <c r="LJC838" s="203"/>
      <c r="LJD838" s="203"/>
      <c r="LJE838" s="203"/>
      <c r="LJF838" s="203"/>
      <c r="LJG838" s="203"/>
      <c r="LJH838" s="203"/>
      <c r="LJI838" s="203"/>
      <c r="LJJ838" s="203"/>
      <c r="LJK838" s="203"/>
      <c r="LJL838" s="203"/>
      <c r="LJM838" s="203"/>
      <c r="LJN838" s="203"/>
      <c r="LJO838" s="203"/>
      <c r="LJP838" s="203"/>
      <c r="LJQ838" s="203"/>
      <c r="LJR838" s="203"/>
      <c r="LJS838" s="203"/>
      <c r="LJT838" s="203"/>
      <c r="LJU838" s="203"/>
      <c r="LJV838" s="203"/>
      <c r="LJW838" s="203"/>
      <c r="LJX838" s="203"/>
      <c r="LJY838" s="203"/>
      <c r="LJZ838" s="203"/>
      <c r="LKA838" s="203"/>
      <c r="LKB838" s="203"/>
      <c r="LKC838" s="203"/>
      <c r="LKD838" s="203"/>
      <c r="LKE838" s="203"/>
      <c r="LKF838" s="203"/>
      <c r="LKG838" s="203"/>
      <c r="LKH838" s="203"/>
      <c r="LKI838" s="203"/>
      <c r="LKJ838" s="203"/>
      <c r="LKK838" s="203"/>
      <c r="LKL838" s="203"/>
      <c r="LKM838" s="203"/>
      <c r="LKN838" s="203"/>
      <c r="LKO838" s="203"/>
      <c r="LKP838" s="203"/>
      <c r="LKQ838" s="203"/>
      <c r="LKR838" s="203"/>
      <c r="LKS838" s="203"/>
      <c r="LKT838" s="203"/>
      <c r="LKU838" s="203"/>
      <c r="LKV838" s="203"/>
      <c r="LKW838" s="203"/>
      <c r="LKX838" s="203"/>
      <c r="LKY838" s="203"/>
      <c r="LKZ838" s="203"/>
      <c r="LLA838" s="203"/>
      <c r="LLB838" s="203"/>
      <c r="LLC838" s="203"/>
      <c r="LLD838" s="203"/>
      <c r="LLE838" s="203"/>
      <c r="LLF838" s="203"/>
      <c r="LLG838" s="203"/>
      <c r="LLH838" s="203"/>
      <c r="LLI838" s="203"/>
      <c r="LLJ838" s="203"/>
      <c r="LLK838" s="203"/>
      <c r="LLL838" s="203"/>
      <c r="LLM838" s="203"/>
      <c r="LLN838" s="203"/>
      <c r="LLO838" s="203"/>
      <c r="LLP838" s="203"/>
      <c r="LLQ838" s="203"/>
      <c r="LLR838" s="203"/>
      <c r="LLS838" s="203"/>
      <c r="LLT838" s="203"/>
      <c r="LLU838" s="203"/>
      <c r="LLV838" s="203"/>
      <c r="LLW838" s="203"/>
      <c r="LLX838" s="203"/>
      <c r="LLY838" s="203"/>
      <c r="LLZ838" s="203"/>
      <c r="LMA838" s="203"/>
      <c r="LMB838" s="203"/>
      <c r="LMC838" s="203"/>
      <c r="LMD838" s="203"/>
      <c r="LME838" s="203"/>
      <c r="LMF838" s="203"/>
      <c r="LMG838" s="203"/>
      <c r="LMH838" s="203"/>
      <c r="LMI838" s="203"/>
      <c r="LMJ838" s="203"/>
      <c r="LMK838" s="203"/>
      <c r="LML838" s="203"/>
      <c r="LMM838" s="203"/>
      <c r="LMN838" s="203"/>
      <c r="LMO838" s="203"/>
      <c r="LMP838" s="203"/>
      <c r="LMQ838" s="203"/>
      <c r="LMR838" s="203"/>
      <c r="LMS838" s="203"/>
      <c r="LMT838" s="203"/>
      <c r="LMU838" s="203"/>
      <c r="LMV838" s="203"/>
      <c r="LMW838" s="203"/>
      <c r="LMX838" s="203"/>
      <c r="LMY838" s="203"/>
      <c r="LMZ838" s="203"/>
      <c r="LNA838" s="203"/>
      <c r="LNB838" s="203"/>
      <c r="LNC838" s="203"/>
      <c r="LND838" s="203"/>
      <c r="LNE838" s="203"/>
      <c r="LNF838" s="203"/>
      <c r="LNG838" s="203"/>
      <c r="LNH838" s="203"/>
      <c r="LNI838" s="203"/>
      <c r="LNJ838" s="203"/>
      <c r="LNK838" s="203"/>
      <c r="LNL838" s="203"/>
      <c r="LNM838" s="203"/>
      <c r="LNN838" s="203"/>
      <c r="LNO838" s="203"/>
      <c r="LNP838" s="203"/>
      <c r="LNQ838" s="203"/>
      <c r="LNR838" s="203"/>
      <c r="LNS838" s="203"/>
      <c r="LNT838" s="203"/>
      <c r="LNU838" s="203"/>
      <c r="LNV838" s="203"/>
      <c r="LNW838" s="203"/>
      <c r="LNX838" s="203"/>
      <c r="LNY838" s="203"/>
      <c r="LNZ838" s="203"/>
      <c r="LOA838" s="203"/>
      <c r="LOB838" s="203"/>
      <c r="LOC838" s="203"/>
      <c r="LOD838" s="203"/>
      <c r="LOE838" s="203"/>
      <c r="LOF838" s="203"/>
      <c r="LOG838" s="203"/>
      <c r="LOH838" s="203"/>
      <c r="LOI838" s="203"/>
      <c r="LOJ838" s="203"/>
      <c r="LOK838" s="203"/>
      <c r="LOL838" s="203"/>
      <c r="LOM838" s="203"/>
      <c r="LON838" s="203"/>
      <c r="LOO838" s="203"/>
      <c r="LOP838" s="203"/>
      <c r="LOQ838" s="203"/>
      <c r="LOR838" s="203"/>
      <c r="LOS838" s="203"/>
      <c r="LOT838" s="203"/>
      <c r="LOU838" s="203"/>
      <c r="LOV838" s="203"/>
      <c r="LOW838" s="203"/>
      <c r="LOX838" s="203"/>
      <c r="LOY838" s="203"/>
      <c r="LOZ838" s="203"/>
      <c r="LPA838" s="203"/>
      <c r="LPB838" s="203"/>
      <c r="LPC838" s="203"/>
      <c r="LPD838" s="203"/>
      <c r="LPE838" s="203"/>
      <c r="LPF838" s="203"/>
      <c r="LPG838" s="203"/>
      <c r="LPH838" s="203"/>
      <c r="LPI838" s="203"/>
      <c r="LPJ838" s="203"/>
      <c r="LPK838" s="203"/>
      <c r="LPL838" s="203"/>
      <c r="LPM838" s="203"/>
      <c r="LPN838" s="203"/>
      <c r="LPO838" s="203"/>
      <c r="LPP838" s="203"/>
      <c r="LPQ838" s="203"/>
      <c r="LPR838" s="203"/>
      <c r="LPS838" s="203"/>
      <c r="LPT838" s="203"/>
      <c r="LPU838" s="203"/>
      <c r="LPV838" s="203"/>
      <c r="LPW838" s="203"/>
      <c r="LPX838" s="203"/>
      <c r="LPY838" s="203"/>
      <c r="LPZ838" s="203"/>
      <c r="LQA838" s="203"/>
      <c r="LQB838" s="203"/>
      <c r="LQC838" s="203"/>
      <c r="LQD838" s="203"/>
      <c r="LQE838" s="203"/>
      <c r="LQF838" s="203"/>
      <c r="LQG838" s="203"/>
      <c r="LQH838" s="203"/>
      <c r="LQI838" s="203"/>
      <c r="LQJ838" s="203"/>
      <c r="LQK838" s="203"/>
      <c r="LQL838" s="203"/>
      <c r="LQM838" s="203"/>
      <c r="LQN838" s="203"/>
      <c r="LQO838" s="203"/>
      <c r="LQP838" s="203"/>
      <c r="LQQ838" s="203"/>
      <c r="LQR838" s="203"/>
      <c r="LQS838" s="203"/>
      <c r="LQT838" s="203"/>
      <c r="LQU838" s="203"/>
      <c r="LQV838" s="203"/>
      <c r="LQW838" s="203"/>
      <c r="LQX838" s="203"/>
      <c r="LQY838" s="203"/>
      <c r="LQZ838" s="203"/>
      <c r="LRA838" s="203"/>
      <c r="LRB838" s="203"/>
      <c r="LRC838" s="203"/>
      <c r="LRD838" s="203"/>
      <c r="LRE838" s="203"/>
      <c r="LRF838" s="203"/>
      <c r="LRG838" s="203"/>
      <c r="LRH838" s="203"/>
      <c r="LRI838" s="203"/>
      <c r="LRJ838" s="203"/>
      <c r="LRK838" s="203"/>
      <c r="LRL838" s="203"/>
      <c r="LRM838" s="203"/>
      <c r="LRN838" s="203"/>
      <c r="LRO838" s="203"/>
      <c r="LRP838" s="203"/>
      <c r="LRQ838" s="203"/>
      <c r="LRR838" s="203"/>
      <c r="LRS838" s="203"/>
      <c r="LRT838" s="203"/>
      <c r="LRU838" s="203"/>
      <c r="LRV838" s="203"/>
      <c r="LRW838" s="203"/>
      <c r="LRX838" s="203"/>
      <c r="LRY838" s="203"/>
      <c r="LRZ838" s="203"/>
      <c r="LSA838" s="203"/>
      <c r="LSB838" s="203"/>
      <c r="LSC838" s="203"/>
      <c r="LSD838" s="203"/>
      <c r="LSE838" s="203"/>
      <c r="LSF838" s="203"/>
      <c r="LSG838" s="203"/>
      <c r="LSH838" s="203"/>
      <c r="LSI838" s="203"/>
      <c r="LSJ838" s="203"/>
      <c r="LSK838" s="203"/>
      <c r="LSL838" s="203"/>
      <c r="LSM838" s="203"/>
      <c r="LSN838" s="203"/>
      <c r="LSO838" s="203"/>
      <c r="LSP838" s="203"/>
      <c r="LSQ838" s="203"/>
      <c r="LSR838" s="203"/>
      <c r="LSS838" s="203"/>
      <c r="LST838" s="203"/>
      <c r="LSU838" s="203"/>
      <c r="LSV838" s="203"/>
      <c r="LSW838" s="203"/>
      <c r="LSX838" s="203"/>
      <c r="LSY838" s="203"/>
      <c r="LSZ838" s="203"/>
      <c r="LTA838" s="203"/>
      <c r="LTB838" s="203"/>
      <c r="LTC838" s="203"/>
      <c r="LTD838" s="203"/>
      <c r="LTE838" s="203"/>
      <c r="LTF838" s="203"/>
      <c r="LTG838" s="203"/>
      <c r="LTH838" s="203"/>
      <c r="LTI838" s="203"/>
      <c r="LTJ838" s="203"/>
      <c r="LTK838" s="203"/>
      <c r="LTL838" s="203"/>
      <c r="LTM838" s="203"/>
      <c r="LTN838" s="203"/>
      <c r="LTO838" s="203"/>
      <c r="LTP838" s="203"/>
      <c r="LTQ838" s="203"/>
      <c r="LTR838" s="203"/>
      <c r="LTS838" s="203"/>
      <c r="LTT838" s="203"/>
      <c r="LTU838" s="203"/>
      <c r="LTV838" s="203"/>
      <c r="LTW838" s="203"/>
      <c r="LTX838" s="203"/>
      <c r="LTY838" s="203"/>
      <c r="LTZ838" s="203"/>
      <c r="LUA838" s="203"/>
      <c r="LUB838" s="203"/>
      <c r="LUC838" s="203"/>
      <c r="LUD838" s="203"/>
      <c r="LUE838" s="203"/>
      <c r="LUF838" s="203"/>
      <c r="LUG838" s="203"/>
      <c r="LUH838" s="203"/>
      <c r="LUI838" s="203"/>
      <c r="LUJ838" s="203"/>
      <c r="LUK838" s="203"/>
      <c r="LUL838" s="203"/>
      <c r="LUM838" s="203"/>
      <c r="LUN838" s="203"/>
      <c r="LUO838" s="203"/>
      <c r="LUP838" s="203"/>
      <c r="LUQ838" s="203"/>
      <c r="LUR838" s="203"/>
      <c r="LUS838" s="203"/>
      <c r="LUT838" s="203"/>
      <c r="LUU838" s="203"/>
      <c r="LUV838" s="203"/>
      <c r="LUW838" s="203"/>
      <c r="LUX838" s="203"/>
      <c r="LUY838" s="203"/>
      <c r="LUZ838" s="203"/>
      <c r="LVA838" s="203"/>
      <c r="LVB838" s="203"/>
      <c r="LVC838" s="203"/>
      <c r="LVD838" s="203"/>
      <c r="LVE838" s="203"/>
      <c r="LVF838" s="203"/>
      <c r="LVG838" s="203"/>
      <c r="LVH838" s="203"/>
      <c r="LVI838" s="203"/>
      <c r="LVJ838" s="203"/>
      <c r="LVK838" s="203"/>
      <c r="LVL838" s="203"/>
      <c r="LVM838" s="203"/>
      <c r="LVN838" s="203"/>
      <c r="LVO838" s="203"/>
      <c r="LVP838" s="203"/>
      <c r="LVQ838" s="203"/>
      <c r="LVR838" s="203"/>
      <c r="LVS838" s="203"/>
      <c r="LVT838" s="203"/>
      <c r="LVU838" s="203"/>
      <c r="LVV838" s="203"/>
      <c r="LVW838" s="203"/>
      <c r="LVX838" s="203"/>
      <c r="LVY838" s="203"/>
      <c r="LVZ838" s="203"/>
      <c r="LWA838" s="203"/>
      <c r="LWB838" s="203"/>
      <c r="LWC838" s="203"/>
      <c r="LWD838" s="203"/>
      <c r="LWE838" s="203"/>
      <c r="LWF838" s="203"/>
      <c r="LWG838" s="203"/>
      <c r="LWH838" s="203"/>
      <c r="LWI838" s="203"/>
      <c r="LWJ838" s="203"/>
      <c r="LWK838" s="203"/>
      <c r="LWL838" s="203"/>
      <c r="LWM838" s="203"/>
      <c r="LWN838" s="203"/>
      <c r="LWO838" s="203"/>
      <c r="LWP838" s="203"/>
      <c r="LWQ838" s="203"/>
      <c r="LWR838" s="203"/>
      <c r="LWS838" s="203"/>
      <c r="LWT838" s="203"/>
      <c r="LWU838" s="203"/>
      <c r="LWV838" s="203"/>
      <c r="LWW838" s="203"/>
      <c r="LWX838" s="203"/>
      <c r="LWY838" s="203"/>
      <c r="LWZ838" s="203"/>
      <c r="LXA838" s="203"/>
      <c r="LXB838" s="203"/>
      <c r="LXC838" s="203"/>
      <c r="LXD838" s="203"/>
      <c r="LXE838" s="203"/>
      <c r="LXF838" s="203"/>
      <c r="LXG838" s="203"/>
      <c r="LXH838" s="203"/>
      <c r="LXI838" s="203"/>
      <c r="LXJ838" s="203"/>
      <c r="LXK838" s="203"/>
      <c r="LXL838" s="203"/>
      <c r="LXM838" s="203"/>
      <c r="LXN838" s="203"/>
      <c r="LXO838" s="203"/>
      <c r="LXP838" s="203"/>
      <c r="LXQ838" s="203"/>
      <c r="LXR838" s="203"/>
      <c r="LXS838" s="203"/>
      <c r="LXT838" s="203"/>
      <c r="LXU838" s="203"/>
      <c r="LXV838" s="203"/>
      <c r="LXW838" s="203"/>
      <c r="LXX838" s="203"/>
      <c r="LXY838" s="203"/>
      <c r="LXZ838" s="203"/>
      <c r="LYA838" s="203"/>
      <c r="LYB838" s="203"/>
      <c r="LYC838" s="203"/>
      <c r="LYD838" s="203"/>
      <c r="LYE838" s="203"/>
      <c r="LYF838" s="203"/>
      <c r="LYG838" s="203"/>
      <c r="LYH838" s="203"/>
      <c r="LYI838" s="203"/>
      <c r="LYJ838" s="203"/>
      <c r="LYK838" s="203"/>
      <c r="LYL838" s="203"/>
      <c r="LYM838" s="203"/>
      <c r="LYN838" s="203"/>
      <c r="LYO838" s="203"/>
      <c r="LYP838" s="203"/>
      <c r="LYQ838" s="203"/>
      <c r="LYR838" s="203"/>
      <c r="LYS838" s="203"/>
      <c r="LYT838" s="203"/>
      <c r="LYU838" s="203"/>
      <c r="LYV838" s="203"/>
      <c r="LYW838" s="203"/>
      <c r="LYX838" s="203"/>
      <c r="LYY838" s="203"/>
      <c r="LYZ838" s="203"/>
      <c r="LZA838" s="203"/>
      <c r="LZB838" s="203"/>
      <c r="LZC838" s="203"/>
      <c r="LZD838" s="203"/>
      <c r="LZE838" s="203"/>
      <c r="LZF838" s="203"/>
      <c r="LZG838" s="203"/>
      <c r="LZH838" s="203"/>
      <c r="LZI838" s="203"/>
      <c r="LZJ838" s="203"/>
      <c r="LZK838" s="203"/>
      <c r="LZL838" s="203"/>
      <c r="LZM838" s="203"/>
      <c r="LZN838" s="203"/>
      <c r="LZO838" s="203"/>
      <c r="LZP838" s="203"/>
      <c r="LZQ838" s="203"/>
      <c r="LZR838" s="203"/>
      <c r="LZS838" s="203"/>
      <c r="LZT838" s="203"/>
      <c r="LZU838" s="203"/>
      <c r="LZV838" s="203"/>
      <c r="LZW838" s="203"/>
      <c r="LZX838" s="203"/>
      <c r="LZY838" s="203"/>
      <c r="LZZ838" s="203"/>
      <c r="MAA838" s="203"/>
      <c r="MAB838" s="203"/>
      <c r="MAC838" s="203"/>
      <c r="MAD838" s="203"/>
      <c r="MAE838" s="203"/>
      <c r="MAF838" s="203"/>
      <c r="MAG838" s="203"/>
      <c r="MAH838" s="203"/>
      <c r="MAI838" s="203"/>
      <c r="MAJ838" s="203"/>
      <c r="MAK838" s="203"/>
      <c r="MAL838" s="203"/>
      <c r="MAM838" s="203"/>
      <c r="MAN838" s="203"/>
      <c r="MAO838" s="203"/>
      <c r="MAP838" s="203"/>
      <c r="MAQ838" s="203"/>
      <c r="MAR838" s="203"/>
      <c r="MAS838" s="203"/>
      <c r="MAT838" s="203"/>
      <c r="MAU838" s="203"/>
      <c r="MAV838" s="203"/>
      <c r="MAW838" s="203"/>
      <c r="MAX838" s="203"/>
      <c r="MAY838" s="203"/>
      <c r="MAZ838" s="203"/>
      <c r="MBA838" s="203"/>
      <c r="MBB838" s="203"/>
      <c r="MBC838" s="203"/>
      <c r="MBD838" s="203"/>
      <c r="MBE838" s="203"/>
      <c r="MBF838" s="203"/>
      <c r="MBG838" s="203"/>
      <c r="MBH838" s="203"/>
      <c r="MBI838" s="203"/>
      <c r="MBJ838" s="203"/>
      <c r="MBK838" s="203"/>
      <c r="MBL838" s="203"/>
      <c r="MBM838" s="203"/>
      <c r="MBN838" s="203"/>
      <c r="MBO838" s="203"/>
      <c r="MBP838" s="203"/>
      <c r="MBQ838" s="203"/>
      <c r="MBR838" s="203"/>
      <c r="MBS838" s="203"/>
      <c r="MBT838" s="203"/>
      <c r="MBU838" s="203"/>
      <c r="MBV838" s="203"/>
      <c r="MBW838" s="203"/>
      <c r="MBX838" s="203"/>
      <c r="MBY838" s="203"/>
      <c r="MBZ838" s="203"/>
      <c r="MCA838" s="203"/>
      <c r="MCB838" s="203"/>
      <c r="MCC838" s="203"/>
      <c r="MCD838" s="203"/>
      <c r="MCE838" s="203"/>
      <c r="MCF838" s="203"/>
      <c r="MCG838" s="203"/>
      <c r="MCH838" s="203"/>
      <c r="MCI838" s="203"/>
      <c r="MCJ838" s="203"/>
      <c r="MCK838" s="203"/>
      <c r="MCL838" s="203"/>
      <c r="MCM838" s="203"/>
      <c r="MCN838" s="203"/>
      <c r="MCO838" s="203"/>
      <c r="MCP838" s="203"/>
      <c r="MCQ838" s="203"/>
      <c r="MCR838" s="203"/>
      <c r="MCS838" s="203"/>
      <c r="MCT838" s="203"/>
      <c r="MCU838" s="203"/>
      <c r="MCV838" s="203"/>
      <c r="MCW838" s="203"/>
      <c r="MCX838" s="203"/>
      <c r="MCY838" s="203"/>
      <c r="MCZ838" s="203"/>
      <c r="MDA838" s="203"/>
      <c r="MDB838" s="203"/>
      <c r="MDC838" s="203"/>
      <c r="MDD838" s="203"/>
      <c r="MDE838" s="203"/>
      <c r="MDF838" s="203"/>
      <c r="MDG838" s="203"/>
      <c r="MDH838" s="203"/>
      <c r="MDI838" s="203"/>
      <c r="MDJ838" s="203"/>
      <c r="MDK838" s="203"/>
      <c r="MDL838" s="203"/>
      <c r="MDM838" s="203"/>
      <c r="MDN838" s="203"/>
      <c r="MDO838" s="203"/>
      <c r="MDP838" s="203"/>
      <c r="MDQ838" s="203"/>
      <c r="MDR838" s="203"/>
      <c r="MDS838" s="203"/>
      <c r="MDT838" s="203"/>
      <c r="MDU838" s="203"/>
      <c r="MDV838" s="203"/>
      <c r="MDW838" s="203"/>
      <c r="MDX838" s="203"/>
      <c r="MDY838" s="203"/>
      <c r="MDZ838" s="203"/>
      <c r="MEA838" s="203"/>
      <c r="MEB838" s="203"/>
      <c r="MEC838" s="203"/>
      <c r="MED838" s="203"/>
      <c r="MEE838" s="203"/>
      <c r="MEF838" s="203"/>
      <c r="MEG838" s="203"/>
      <c r="MEH838" s="203"/>
      <c r="MEI838" s="203"/>
      <c r="MEJ838" s="203"/>
      <c r="MEK838" s="203"/>
      <c r="MEL838" s="203"/>
      <c r="MEM838" s="203"/>
      <c r="MEN838" s="203"/>
      <c r="MEO838" s="203"/>
      <c r="MEP838" s="203"/>
      <c r="MEQ838" s="203"/>
      <c r="MER838" s="203"/>
      <c r="MES838" s="203"/>
      <c r="MET838" s="203"/>
      <c r="MEU838" s="203"/>
      <c r="MEV838" s="203"/>
      <c r="MEW838" s="203"/>
      <c r="MEX838" s="203"/>
      <c r="MEY838" s="203"/>
      <c r="MEZ838" s="203"/>
      <c r="MFA838" s="203"/>
      <c r="MFB838" s="203"/>
      <c r="MFC838" s="203"/>
      <c r="MFD838" s="203"/>
      <c r="MFE838" s="203"/>
      <c r="MFF838" s="203"/>
      <c r="MFG838" s="203"/>
      <c r="MFH838" s="203"/>
      <c r="MFI838" s="203"/>
      <c r="MFJ838" s="203"/>
      <c r="MFK838" s="203"/>
      <c r="MFL838" s="203"/>
      <c r="MFM838" s="203"/>
      <c r="MFN838" s="203"/>
      <c r="MFO838" s="203"/>
      <c r="MFP838" s="203"/>
      <c r="MFQ838" s="203"/>
      <c r="MFR838" s="203"/>
      <c r="MFS838" s="203"/>
      <c r="MFT838" s="203"/>
      <c r="MFU838" s="203"/>
      <c r="MFV838" s="203"/>
      <c r="MFW838" s="203"/>
      <c r="MFX838" s="203"/>
      <c r="MFY838" s="203"/>
      <c r="MFZ838" s="203"/>
      <c r="MGA838" s="203"/>
      <c r="MGB838" s="203"/>
      <c r="MGC838" s="203"/>
      <c r="MGD838" s="203"/>
      <c r="MGE838" s="203"/>
      <c r="MGF838" s="203"/>
      <c r="MGG838" s="203"/>
      <c r="MGH838" s="203"/>
      <c r="MGI838" s="203"/>
      <c r="MGJ838" s="203"/>
      <c r="MGK838" s="203"/>
      <c r="MGL838" s="203"/>
      <c r="MGM838" s="203"/>
      <c r="MGN838" s="203"/>
      <c r="MGO838" s="203"/>
      <c r="MGP838" s="203"/>
      <c r="MGQ838" s="203"/>
      <c r="MGR838" s="203"/>
      <c r="MGS838" s="203"/>
      <c r="MGT838" s="203"/>
      <c r="MGU838" s="203"/>
      <c r="MGV838" s="203"/>
      <c r="MGW838" s="203"/>
      <c r="MGX838" s="203"/>
      <c r="MGY838" s="203"/>
      <c r="MGZ838" s="203"/>
      <c r="MHA838" s="203"/>
      <c r="MHB838" s="203"/>
      <c r="MHC838" s="203"/>
      <c r="MHD838" s="203"/>
      <c r="MHE838" s="203"/>
      <c r="MHF838" s="203"/>
      <c r="MHG838" s="203"/>
      <c r="MHH838" s="203"/>
      <c r="MHI838" s="203"/>
      <c r="MHJ838" s="203"/>
      <c r="MHK838" s="203"/>
      <c r="MHL838" s="203"/>
      <c r="MHM838" s="203"/>
      <c r="MHN838" s="203"/>
      <c r="MHO838" s="203"/>
      <c r="MHP838" s="203"/>
      <c r="MHQ838" s="203"/>
      <c r="MHR838" s="203"/>
      <c r="MHS838" s="203"/>
      <c r="MHT838" s="203"/>
      <c r="MHU838" s="203"/>
      <c r="MHV838" s="203"/>
      <c r="MHW838" s="203"/>
      <c r="MHX838" s="203"/>
      <c r="MHY838" s="203"/>
      <c r="MHZ838" s="203"/>
      <c r="MIA838" s="203"/>
      <c r="MIB838" s="203"/>
      <c r="MIC838" s="203"/>
      <c r="MID838" s="203"/>
      <c r="MIE838" s="203"/>
      <c r="MIF838" s="203"/>
      <c r="MIG838" s="203"/>
      <c r="MIH838" s="203"/>
      <c r="MII838" s="203"/>
      <c r="MIJ838" s="203"/>
      <c r="MIK838" s="203"/>
      <c r="MIL838" s="203"/>
      <c r="MIM838" s="203"/>
      <c r="MIN838" s="203"/>
      <c r="MIO838" s="203"/>
      <c r="MIP838" s="203"/>
      <c r="MIQ838" s="203"/>
      <c r="MIR838" s="203"/>
      <c r="MIS838" s="203"/>
      <c r="MIT838" s="203"/>
      <c r="MIU838" s="203"/>
      <c r="MIV838" s="203"/>
      <c r="MIW838" s="203"/>
      <c r="MIX838" s="203"/>
      <c r="MIY838" s="203"/>
      <c r="MIZ838" s="203"/>
      <c r="MJA838" s="203"/>
      <c r="MJB838" s="203"/>
      <c r="MJC838" s="203"/>
      <c r="MJD838" s="203"/>
      <c r="MJE838" s="203"/>
      <c r="MJF838" s="203"/>
      <c r="MJG838" s="203"/>
      <c r="MJH838" s="203"/>
      <c r="MJI838" s="203"/>
      <c r="MJJ838" s="203"/>
      <c r="MJK838" s="203"/>
      <c r="MJL838" s="203"/>
      <c r="MJM838" s="203"/>
      <c r="MJN838" s="203"/>
      <c r="MJO838" s="203"/>
      <c r="MJP838" s="203"/>
      <c r="MJQ838" s="203"/>
      <c r="MJR838" s="203"/>
      <c r="MJS838" s="203"/>
      <c r="MJT838" s="203"/>
      <c r="MJU838" s="203"/>
      <c r="MJV838" s="203"/>
      <c r="MJW838" s="203"/>
      <c r="MJX838" s="203"/>
      <c r="MJY838" s="203"/>
      <c r="MJZ838" s="203"/>
      <c r="MKA838" s="203"/>
      <c r="MKB838" s="203"/>
      <c r="MKC838" s="203"/>
      <c r="MKD838" s="203"/>
      <c r="MKE838" s="203"/>
      <c r="MKF838" s="203"/>
      <c r="MKG838" s="203"/>
      <c r="MKH838" s="203"/>
      <c r="MKI838" s="203"/>
      <c r="MKJ838" s="203"/>
      <c r="MKK838" s="203"/>
      <c r="MKL838" s="203"/>
      <c r="MKM838" s="203"/>
      <c r="MKN838" s="203"/>
      <c r="MKO838" s="203"/>
      <c r="MKP838" s="203"/>
      <c r="MKQ838" s="203"/>
      <c r="MKR838" s="203"/>
      <c r="MKS838" s="203"/>
      <c r="MKT838" s="203"/>
      <c r="MKU838" s="203"/>
      <c r="MKV838" s="203"/>
      <c r="MKW838" s="203"/>
      <c r="MKX838" s="203"/>
      <c r="MKY838" s="203"/>
      <c r="MKZ838" s="203"/>
      <c r="MLA838" s="203"/>
      <c r="MLB838" s="203"/>
      <c r="MLC838" s="203"/>
      <c r="MLD838" s="203"/>
      <c r="MLE838" s="203"/>
      <c r="MLF838" s="203"/>
      <c r="MLG838" s="203"/>
      <c r="MLH838" s="203"/>
      <c r="MLI838" s="203"/>
      <c r="MLJ838" s="203"/>
      <c r="MLK838" s="203"/>
      <c r="MLL838" s="203"/>
      <c r="MLM838" s="203"/>
      <c r="MLN838" s="203"/>
      <c r="MLO838" s="203"/>
      <c r="MLP838" s="203"/>
      <c r="MLQ838" s="203"/>
      <c r="MLR838" s="203"/>
      <c r="MLS838" s="203"/>
      <c r="MLT838" s="203"/>
      <c r="MLU838" s="203"/>
      <c r="MLV838" s="203"/>
      <c r="MLW838" s="203"/>
      <c r="MLX838" s="203"/>
      <c r="MLY838" s="203"/>
      <c r="MLZ838" s="203"/>
      <c r="MMA838" s="203"/>
      <c r="MMB838" s="203"/>
      <c r="MMC838" s="203"/>
      <c r="MMD838" s="203"/>
      <c r="MME838" s="203"/>
      <c r="MMF838" s="203"/>
      <c r="MMG838" s="203"/>
      <c r="MMH838" s="203"/>
      <c r="MMI838" s="203"/>
      <c r="MMJ838" s="203"/>
      <c r="MMK838" s="203"/>
      <c r="MML838" s="203"/>
      <c r="MMM838" s="203"/>
      <c r="MMN838" s="203"/>
      <c r="MMO838" s="203"/>
      <c r="MMP838" s="203"/>
      <c r="MMQ838" s="203"/>
      <c r="MMR838" s="203"/>
      <c r="MMS838" s="203"/>
      <c r="MMT838" s="203"/>
      <c r="MMU838" s="203"/>
      <c r="MMV838" s="203"/>
      <c r="MMW838" s="203"/>
      <c r="MMX838" s="203"/>
      <c r="MMY838" s="203"/>
      <c r="MMZ838" s="203"/>
      <c r="MNA838" s="203"/>
      <c r="MNB838" s="203"/>
      <c r="MNC838" s="203"/>
      <c r="MND838" s="203"/>
      <c r="MNE838" s="203"/>
      <c r="MNF838" s="203"/>
      <c r="MNG838" s="203"/>
      <c r="MNH838" s="203"/>
      <c r="MNI838" s="203"/>
      <c r="MNJ838" s="203"/>
      <c r="MNK838" s="203"/>
      <c r="MNL838" s="203"/>
      <c r="MNM838" s="203"/>
      <c r="MNN838" s="203"/>
      <c r="MNO838" s="203"/>
      <c r="MNP838" s="203"/>
      <c r="MNQ838" s="203"/>
      <c r="MNR838" s="203"/>
      <c r="MNS838" s="203"/>
      <c r="MNT838" s="203"/>
      <c r="MNU838" s="203"/>
      <c r="MNV838" s="203"/>
      <c r="MNW838" s="203"/>
      <c r="MNX838" s="203"/>
      <c r="MNY838" s="203"/>
      <c r="MNZ838" s="203"/>
      <c r="MOA838" s="203"/>
      <c r="MOB838" s="203"/>
      <c r="MOC838" s="203"/>
      <c r="MOD838" s="203"/>
      <c r="MOE838" s="203"/>
      <c r="MOF838" s="203"/>
      <c r="MOG838" s="203"/>
      <c r="MOH838" s="203"/>
      <c r="MOI838" s="203"/>
      <c r="MOJ838" s="203"/>
      <c r="MOK838" s="203"/>
      <c r="MOL838" s="203"/>
      <c r="MOM838" s="203"/>
      <c r="MON838" s="203"/>
      <c r="MOO838" s="203"/>
      <c r="MOP838" s="203"/>
      <c r="MOQ838" s="203"/>
      <c r="MOR838" s="203"/>
      <c r="MOS838" s="203"/>
      <c r="MOT838" s="203"/>
      <c r="MOU838" s="203"/>
      <c r="MOV838" s="203"/>
      <c r="MOW838" s="203"/>
      <c r="MOX838" s="203"/>
      <c r="MOY838" s="203"/>
      <c r="MOZ838" s="203"/>
      <c r="MPA838" s="203"/>
      <c r="MPB838" s="203"/>
      <c r="MPC838" s="203"/>
      <c r="MPD838" s="203"/>
      <c r="MPE838" s="203"/>
      <c r="MPF838" s="203"/>
      <c r="MPG838" s="203"/>
      <c r="MPH838" s="203"/>
      <c r="MPI838" s="203"/>
      <c r="MPJ838" s="203"/>
      <c r="MPK838" s="203"/>
      <c r="MPL838" s="203"/>
      <c r="MPM838" s="203"/>
      <c r="MPN838" s="203"/>
      <c r="MPO838" s="203"/>
      <c r="MPP838" s="203"/>
      <c r="MPQ838" s="203"/>
      <c r="MPR838" s="203"/>
      <c r="MPS838" s="203"/>
      <c r="MPT838" s="203"/>
      <c r="MPU838" s="203"/>
      <c r="MPV838" s="203"/>
      <c r="MPW838" s="203"/>
      <c r="MPX838" s="203"/>
      <c r="MPY838" s="203"/>
      <c r="MPZ838" s="203"/>
      <c r="MQA838" s="203"/>
      <c r="MQB838" s="203"/>
      <c r="MQC838" s="203"/>
      <c r="MQD838" s="203"/>
      <c r="MQE838" s="203"/>
      <c r="MQF838" s="203"/>
      <c r="MQG838" s="203"/>
      <c r="MQH838" s="203"/>
      <c r="MQI838" s="203"/>
      <c r="MQJ838" s="203"/>
      <c r="MQK838" s="203"/>
      <c r="MQL838" s="203"/>
      <c r="MQM838" s="203"/>
      <c r="MQN838" s="203"/>
      <c r="MQO838" s="203"/>
      <c r="MQP838" s="203"/>
      <c r="MQQ838" s="203"/>
      <c r="MQR838" s="203"/>
      <c r="MQS838" s="203"/>
      <c r="MQT838" s="203"/>
      <c r="MQU838" s="203"/>
      <c r="MQV838" s="203"/>
      <c r="MQW838" s="203"/>
      <c r="MQX838" s="203"/>
      <c r="MQY838" s="203"/>
      <c r="MQZ838" s="203"/>
      <c r="MRA838" s="203"/>
      <c r="MRB838" s="203"/>
      <c r="MRC838" s="203"/>
      <c r="MRD838" s="203"/>
      <c r="MRE838" s="203"/>
      <c r="MRF838" s="203"/>
      <c r="MRG838" s="203"/>
      <c r="MRH838" s="203"/>
      <c r="MRI838" s="203"/>
      <c r="MRJ838" s="203"/>
      <c r="MRK838" s="203"/>
      <c r="MRL838" s="203"/>
      <c r="MRM838" s="203"/>
      <c r="MRN838" s="203"/>
      <c r="MRO838" s="203"/>
      <c r="MRP838" s="203"/>
      <c r="MRQ838" s="203"/>
      <c r="MRR838" s="203"/>
      <c r="MRS838" s="203"/>
      <c r="MRT838" s="203"/>
      <c r="MRU838" s="203"/>
      <c r="MRV838" s="203"/>
      <c r="MRW838" s="203"/>
      <c r="MRX838" s="203"/>
      <c r="MRY838" s="203"/>
      <c r="MRZ838" s="203"/>
      <c r="MSA838" s="203"/>
      <c r="MSB838" s="203"/>
      <c r="MSC838" s="203"/>
      <c r="MSD838" s="203"/>
      <c r="MSE838" s="203"/>
      <c r="MSF838" s="203"/>
      <c r="MSG838" s="203"/>
      <c r="MSH838" s="203"/>
      <c r="MSI838" s="203"/>
      <c r="MSJ838" s="203"/>
      <c r="MSK838" s="203"/>
      <c r="MSL838" s="203"/>
      <c r="MSM838" s="203"/>
      <c r="MSN838" s="203"/>
      <c r="MSO838" s="203"/>
      <c r="MSP838" s="203"/>
      <c r="MSQ838" s="203"/>
      <c r="MSR838" s="203"/>
      <c r="MSS838" s="203"/>
      <c r="MST838" s="203"/>
      <c r="MSU838" s="203"/>
      <c r="MSV838" s="203"/>
      <c r="MSW838" s="203"/>
      <c r="MSX838" s="203"/>
      <c r="MSY838" s="203"/>
      <c r="MSZ838" s="203"/>
      <c r="MTA838" s="203"/>
      <c r="MTB838" s="203"/>
      <c r="MTC838" s="203"/>
      <c r="MTD838" s="203"/>
      <c r="MTE838" s="203"/>
      <c r="MTF838" s="203"/>
      <c r="MTG838" s="203"/>
      <c r="MTH838" s="203"/>
      <c r="MTI838" s="203"/>
      <c r="MTJ838" s="203"/>
      <c r="MTK838" s="203"/>
      <c r="MTL838" s="203"/>
      <c r="MTM838" s="203"/>
      <c r="MTN838" s="203"/>
      <c r="MTO838" s="203"/>
      <c r="MTP838" s="203"/>
      <c r="MTQ838" s="203"/>
      <c r="MTR838" s="203"/>
      <c r="MTS838" s="203"/>
      <c r="MTT838" s="203"/>
      <c r="MTU838" s="203"/>
      <c r="MTV838" s="203"/>
      <c r="MTW838" s="203"/>
      <c r="MTX838" s="203"/>
      <c r="MTY838" s="203"/>
      <c r="MTZ838" s="203"/>
      <c r="MUA838" s="203"/>
      <c r="MUB838" s="203"/>
      <c r="MUC838" s="203"/>
      <c r="MUD838" s="203"/>
      <c r="MUE838" s="203"/>
      <c r="MUF838" s="203"/>
      <c r="MUG838" s="203"/>
      <c r="MUH838" s="203"/>
      <c r="MUI838" s="203"/>
      <c r="MUJ838" s="203"/>
      <c r="MUK838" s="203"/>
      <c r="MUL838" s="203"/>
      <c r="MUM838" s="203"/>
      <c r="MUN838" s="203"/>
      <c r="MUO838" s="203"/>
      <c r="MUP838" s="203"/>
      <c r="MUQ838" s="203"/>
      <c r="MUR838" s="203"/>
      <c r="MUS838" s="203"/>
      <c r="MUT838" s="203"/>
      <c r="MUU838" s="203"/>
      <c r="MUV838" s="203"/>
      <c r="MUW838" s="203"/>
      <c r="MUX838" s="203"/>
      <c r="MUY838" s="203"/>
      <c r="MUZ838" s="203"/>
      <c r="MVA838" s="203"/>
      <c r="MVB838" s="203"/>
      <c r="MVC838" s="203"/>
      <c r="MVD838" s="203"/>
      <c r="MVE838" s="203"/>
      <c r="MVF838" s="203"/>
      <c r="MVG838" s="203"/>
      <c r="MVH838" s="203"/>
      <c r="MVI838" s="203"/>
      <c r="MVJ838" s="203"/>
      <c r="MVK838" s="203"/>
      <c r="MVL838" s="203"/>
      <c r="MVM838" s="203"/>
      <c r="MVN838" s="203"/>
      <c r="MVO838" s="203"/>
      <c r="MVP838" s="203"/>
      <c r="MVQ838" s="203"/>
      <c r="MVR838" s="203"/>
      <c r="MVS838" s="203"/>
      <c r="MVT838" s="203"/>
      <c r="MVU838" s="203"/>
      <c r="MVV838" s="203"/>
      <c r="MVW838" s="203"/>
      <c r="MVX838" s="203"/>
      <c r="MVY838" s="203"/>
      <c r="MVZ838" s="203"/>
      <c r="MWA838" s="203"/>
      <c r="MWB838" s="203"/>
      <c r="MWC838" s="203"/>
      <c r="MWD838" s="203"/>
      <c r="MWE838" s="203"/>
      <c r="MWF838" s="203"/>
      <c r="MWG838" s="203"/>
      <c r="MWH838" s="203"/>
      <c r="MWI838" s="203"/>
      <c r="MWJ838" s="203"/>
      <c r="MWK838" s="203"/>
      <c r="MWL838" s="203"/>
      <c r="MWM838" s="203"/>
      <c r="MWN838" s="203"/>
      <c r="MWO838" s="203"/>
      <c r="MWP838" s="203"/>
      <c r="MWQ838" s="203"/>
      <c r="MWR838" s="203"/>
      <c r="MWS838" s="203"/>
      <c r="MWT838" s="203"/>
      <c r="MWU838" s="203"/>
      <c r="MWV838" s="203"/>
      <c r="MWW838" s="203"/>
      <c r="MWX838" s="203"/>
      <c r="MWY838" s="203"/>
      <c r="MWZ838" s="203"/>
      <c r="MXA838" s="203"/>
      <c r="MXB838" s="203"/>
      <c r="MXC838" s="203"/>
      <c r="MXD838" s="203"/>
      <c r="MXE838" s="203"/>
      <c r="MXF838" s="203"/>
      <c r="MXG838" s="203"/>
      <c r="MXH838" s="203"/>
      <c r="MXI838" s="203"/>
      <c r="MXJ838" s="203"/>
      <c r="MXK838" s="203"/>
      <c r="MXL838" s="203"/>
      <c r="MXM838" s="203"/>
      <c r="MXN838" s="203"/>
      <c r="MXO838" s="203"/>
      <c r="MXP838" s="203"/>
      <c r="MXQ838" s="203"/>
      <c r="MXR838" s="203"/>
      <c r="MXS838" s="203"/>
      <c r="MXT838" s="203"/>
      <c r="MXU838" s="203"/>
      <c r="MXV838" s="203"/>
      <c r="MXW838" s="203"/>
      <c r="MXX838" s="203"/>
      <c r="MXY838" s="203"/>
      <c r="MXZ838" s="203"/>
      <c r="MYA838" s="203"/>
      <c r="MYB838" s="203"/>
      <c r="MYC838" s="203"/>
      <c r="MYD838" s="203"/>
      <c r="MYE838" s="203"/>
      <c r="MYF838" s="203"/>
      <c r="MYG838" s="203"/>
      <c r="MYH838" s="203"/>
      <c r="MYI838" s="203"/>
      <c r="MYJ838" s="203"/>
      <c r="MYK838" s="203"/>
      <c r="MYL838" s="203"/>
      <c r="MYM838" s="203"/>
      <c r="MYN838" s="203"/>
      <c r="MYO838" s="203"/>
      <c r="MYP838" s="203"/>
      <c r="MYQ838" s="203"/>
      <c r="MYR838" s="203"/>
      <c r="MYS838" s="203"/>
      <c r="MYT838" s="203"/>
      <c r="MYU838" s="203"/>
      <c r="MYV838" s="203"/>
      <c r="MYW838" s="203"/>
      <c r="MYX838" s="203"/>
      <c r="MYY838" s="203"/>
      <c r="MYZ838" s="203"/>
      <c r="MZA838" s="203"/>
      <c r="MZB838" s="203"/>
      <c r="MZC838" s="203"/>
      <c r="MZD838" s="203"/>
      <c r="MZE838" s="203"/>
      <c r="MZF838" s="203"/>
      <c r="MZG838" s="203"/>
      <c r="MZH838" s="203"/>
      <c r="MZI838" s="203"/>
      <c r="MZJ838" s="203"/>
      <c r="MZK838" s="203"/>
      <c r="MZL838" s="203"/>
      <c r="MZM838" s="203"/>
      <c r="MZN838" s="203"/>
      <c r="MZO838" s="203"/>
      <c r="MZP838" s="203"/>
      <c r="MZQ838" s="203"/>
      <c r="MZR838" s="203"/>
      <c r="MZS838" s="203"/>
      <c r="MZT838" s="203"/>
      <c r="MZU838" s="203"/>
      <c r="MZV838" s="203"/>
      <c r="MZW838" s="203"/>
      <c r="MZX838" s="203"/>
      <c r="MZY838" s="203"/>
      <c r="MZZ838" s="203"/>
      <c r="NAA838" s="203"/>
      <c r="NAB838" s="203"/>
      <c r="NAC838" s="203"/>
      <c r="NAD838" s="203"/>
      <c r="NAE838" s="203"/>
      <c r="NAF838" s="203"/>
      <c r="NAG838" s="203"/>
      <c r="NAH838" s="203"/>
      <c r="NAI838" s="203"/>
      <c r="NAJ838" s="203"/>
      <c r="NAK838" s="203"/>
      <c r="NAL838" s="203"/>
      <c r="NAM838" s="203"/>
      <c r="NAN838" s="203"/>
      <c r="NAO838" s="203"/>
      <c r="NAP838" s="203"/>
      <c r="NAQ838" s="203"/>
      <c r="NAR838" s="203"/>
      <c r="NAS838" s="203"/>
      <c r="NAT838" s="203"/>
      <c r="NAU838" s="203"/>
      <c r="NAV838" s="203"/>
      <c r="NAW838" s="203"/>
      <c r="NAX838" s="203"/>
      <c r="NAY838" s="203"/>
      <c r="NAZ838" s="203"/>
      <c r="NBA838" s="203"/>
      <c r="NBB838" s="203"/>
      <c r="NBC838" s="203"/>
      <c r="NBD838" s="203"/>
      <c r="NBE838" s="203"/>
      <c r="NBF838" s="203"/>
      <c r="NBG838" s="203"/>
      <c r="NBH838" s="203"/>
      <c r="NBI838" s="203"/>
      <c r="NBJ838" s="203"/>
      <c r="NBK838" s="203"/>
      <c r="NBL838" s="203"/>
      <c r="NBM838" s="203"/>
      <c r="NBN838" s="203"/>
      <c r="NBO838" s="203"/>
      <c r="NBP838" s="203"/>
      <c r="NBQ838" s="203"/>
      <c r="NBR838" s="203"/>
      <c r="NBS838" s="203"/>
      <c r="NBT838" s="203"/>
      <c r="NBU838" s="203"/>
      <c r="NBV838" s="203"/>
      <c r="NBW838" s="203"/>
      <c r="NBX838" s="203"/>
      <c r="NBY838" s="203"/>
      <c r="NBZ838" s="203"/>
      <c r="NCA838" s="203"/>
      <c r="NCB838" s="203"/>
      <c r="NCC838" s="203"/>
      <c r="NCD838" s="203"/>
      <c r="NCE838" s="203"/>
      <c r="NCF838" s="203"/>
      <c r="NCG838" s="203"/>
      <c r="NCH838" s="203"/>
      <c r="NCI838" s="203"/>
      <c r="NCJ838" s="203"/>
      <c r="NCK838" s="203"/>
      <c r="NCL838" s="203"/>
      <c r="NCM838" s="203"/>
      <c r="NCN838" s="203"/>
      <c r="NCO838" s="203"/>
      <c r="NCP838" s="203"/>
      <c r="NCQ838" s="203"/>
      <c r="NCR838" s="203"/>
      <c r="NCS838" s="203"/>
      <c r="NCT838" s="203"/>
      <c r="NCU838" s="203"/>
      <c r="NCV838" s="203"/>
      <c r="NCW838" s="203"/>
      <c r="NCX838" s="203"/>
      <c r="NCY838" s="203"/>
      <c r="NCZ838" s="203"/>
      <c r="NDA838" s="203"/>
      <c r="NDB838" s="203"/>
      <c r="NDC838" s="203"/>
      <c r="NDD838" s="203"/>
      <c r="NDE838" s="203"/>
      <c r="NDF838" s="203"/>
      <c r="NDG838" s="203"/>
      <c r="NDH838" s="203"/>
      <c r="NDI838" s="203"/>
      <c r="NDJ838" s="203"/>
      <c r="NDK838" s="203"/>
      <c r="NDL838" s="203"/>
      <c r="NDM838" s="203"/>
      <c r="NDN838" s="203"/>
      <c r="NDO838" s="203"/>
      <c r="NDP838" s="203"/>
      <c r="NDQ838" s="203"/>
      <c r="NDR838" s="203"/>
      <c r="NDS838" s="203"/>
      <c r="NDT838" s="203"/>
      <c r="NDU838" s="203"/>
      <c r="NDV838" s="203"/>
      <c r="NDW838" s="203"/>
      <c r="NDX838" s="203"/>
      <c r="NDY838" s="203"/>
      <c r="NDZ838" s="203"/>
      <c r="NEA838" s="203"/>
      <c r="NEB838" s="203"/>
      <c r="NEC838" s="203"/>
      <c r="NED838" s="203"/>
      <c r="NEE838" s="203"/>
      <c r="NEF838" s="203"/>
      <c r="NEG838" s="203"/>
      <c r="NEH838" s="203"/>
      <c r="NEI838" s="203"/>
      <c r="NEJ838" s="203"/>
      <c r="NEK838" s="203"/>
      <c r="NEL838" s="203"/>
      <c r="NEM838" s="203"/>
      <c r="NEN838" s="203"/>
      <c r="NEO838" s="203"/>
      <c r="NEP838" s="203"/>
      <c r="NEQ838" s="203"/>
      <c r="NER838" s="203"/>
      <c r="NES838" s="203"/>
      <c r="NET838" s="203"/>
      <c r="NEU838" s="203"/>
      <c r="NEV838" s="203"/>
      <c r="NEW838" s="203"/>
      <c r="NEX838" s="203"/>
      <c r="NEY838" s="203"/>
      <c r="NEZ838" s="203"/>
      <c r="NFA838" s="203"/>
      <c r="NFB838" s="203"/>
      <c r="NFC838" s="203"/>
      <c r="NFD838" s="203"/>
      <c r="NFE838" s="203"/>
      <c r="NFF838" s="203"/>
      <c r="NFG838" s="203"/>
      <c r="NFH838" s="203"/>
      <c r="NFI838" s="203"/>
      <c r="NFJ838" s="203"/>
      <c r="NFK838" s="203"/>
      <c r="NFL838" s="203"/>
      <c r="NFM838" s="203"/>
      <c r="NFN838" s="203"/>
      <c r="NFO838" s="203"/>
      <c r="NFP838" s="203"/>
      <c r="NFQ838" s="203"/>
      <c r="NFR838" s="203"/>
      <c r="NFS838" s="203"/>
      <c r="NFT838" s="203"/>
      <c r="NFU838" s="203"/>
      <c r="NFV838" s="203"/>
      <c r="NFW838" s="203"/>
      <c r="NFX838" s="203"/>
      <c r="NFY838" s="203"/>
      <c r="NFZ838" s="203"/>
      <c r="NGA838" s="203"/>
      <c r="NGB838" s="203"/>
      <c r="NGC838" s="203"/>
      <c r="NGD838" s="203"/>
      <c r="NGE838" s="203"/>
      <c r="NGF838" s="203"/>
      <c r="NGG838" s="203"/>
      <c r="NGH838" s="203"/>
      <c r="NGI838" s="203"/>
      <c r="NGJ838" s="203"/>
      <c r="NGK838" s="203"/>
      <c r="NGL838" s="203"/>
      <c r="NGM838" s="203"/>
      <c r="NGN838" s="203"/>
      <c r="NGO838" s="203"/>
      <c r="NGP838" s="203"/>
      <c r="NGQ838" s="203"/>
      <c r="NGR838" s="203"/>
      <c r="NGS838" s="203"/>
      <c r="NGT838" s="203"/>
      <c r="NGU838" s="203"/>
      <c r="NGV838" s="203"/>
      <c r="NGW838" s="203"/>
      <c r="NGX838" s="203"/>
      <c r="NGY838" s="203"/>
      <c r="NGZ838" s="203"/>
      <c r="NHA838" s="203"/>
      <c r="NHB838" s="203"/>
      <c r="NHC838" s="203"/>
      <c r="NHD838" s="203"/>
      <c r="NHE838" s="203"/>
      <c r="NHF838" s="203"/>
      <c r="NHG838" s="203"/>
      <c r="NHH838" s="203"/>
      <c r="NHI838" s="203"/>
      <c r="NHJ838" s="203"/>
      <c r="NHK838" s="203"/>
      <c r="NHL838" s="203"/>
      <c r="NHM838" s="203"/>
      <c r="NHN838" s="203"/>
      <c r="NHO838" s="203"/>
      <c r="NHP838" s="203"/>
      <c r="NHQ838" s="203"/>
      <c r="NHR838" s="203"/>
      <c r="NHS838" s="203"/>
      <c r="NHT838" s="203"/>
      <c r="NHU838" s="203"/>
      <c r="NHV838" s="203"/>
      <c r="NHW838" s="203"/>
      <c r="NHX838" s="203"/>
      <c r="NHY838" s="203"/>
      <c r="NHZ838" s="203"/>
      <c r="NIA838" s="203"/>
      <c r="NIB838" s="203"/>
      <c r="NIC838" s="203"/>
      <c r="NID838" s="203"/>
      <c r="NIE838" s="203"/>
      <c r="NIF838" s="203"/>
      <c r="NIG838" s="203"/>
      <c r="NIH838" s="203"/>
      <c r="NII838" s="203"/>
      <c r="NIJ838" s="203"/>
      <c r="NIK838" s="203"/>
      <c r="NIL838" s="203"/>
      <c r="NIM838" s="203"/>
      <c r="NIN838" s="203"/>
      <c r="NIO838" s="203"/>
      <c r="NIP838" s="203"/>
      <c r="NIQ838" s="203"/>
      <c r="NIR838" s="203"/>
      <c r="NIS838" s="203"/>
      <c r="NIT838" s="203"/>
      <c r="NIU838" s="203"/>
      <c r="NIV838" s="203"/>
      <c r="NIW838" s="203"/>
      <c r="NIX838" s="203"/>
      <c r="NIY838" s="203"/>
      <c r="NIZ838" s="203"/>
      <c r="NJA838" s="203"/>
      <c r="NJB838" s="203"/>
      <c r="NJC838" s="203"/>
      <c r="NJD838" s="203"/>
      <c r="NJE838" s="203"/>
      <c r="NJF838" s="203"/>
      <c r="NJG838" s="203"/>
      <c r="NJH838" s="203"/>
      <c r="NJI838" s="203"/>
      <c r="NJJ838" s="203"/>
      <c r="NJK838" s="203"/>
      <c r="NJL838" s="203"/>
      <c r="NJM838" s="203"/>
      <c r="NJN838" s="203"/>
      <c r="NJO838" s="203"/>
      <c r="NJP838" s="203"/>
      <c r="NJQ838" s="203"/>
      <c r="NJR838" s="203"/>
      <c r="NJS838" s="203"/>
      <c r="NJT838" s="203"/>
      <c r="NJU838" s="203"/>
      <c r="NJV838" s="203"/>
      <c r="NJW838" s="203"/>
      <c r="NJX838" s="203"/>
      <c r="NJY838" s="203"/>
      <c r="NJZ838" s="203"/>
      <c r="NKA838" s="203"/>
      <c r="NKB838" s="203"/>
      <c r="NKC838" s="203"/>
      <c r="NKD838" s="203"/>
      <c r="NKE838" s="203"/>
      <c r="NKF838" s="203"/>
      <c r="NKG838" s="203"/>
      <c r="NKH838" s="203"/>
      <c r="NKI838" s="203"/>
      <c r="NKJ838" s="203"/>
      <c r="NKK838" s="203"/>
      <c r="NKL838" s="203"/>
      <c r="NKM838" s="203"/>
      <c r="NKN838" s="203"/>
      <c r="NKO838" s="203"/>
      <c r="NKP838" s="203"/>
      <c r="NKQ838" s="203"/>
      <c r="NKR838" s="203"/>
      <c r="NKS838" s="203"/>
      <c r="NKT838" s="203"/>
      <c r="NKU838" s="203"/>
      <c r="NKV838" s="203"/>
      <c r="NKW838" s="203"/>
      <c r="NKX838" s="203"/>
      <c r="NKY838" s="203"/>
      <c r="NKZ838" s="203"/>
      <c r="NLA838" s="203"/>
      <c r="NLB838" s="203"/>
      <c r="NLC838" s="203"/>
      <c r="NLD838" s="203"/>
      <c r="NLE838" s="203"/>
      <c r="NLF838" s="203"/>
      <c r="NLG838" s="203"/>
      <c r="NLH838" s="203"/>
      <c r="NLI838" s="203"/>
      <c r="NLJ838" s="203"/>
      <c r="NLK838" s="203"/>
      <c r="NLL838" s="203"/>
      <c r="NLM838" s="203"/>
      <c r="NLN838" s="203"/>
      <c r="NLO838" s="203"/>
      <c r="NLP838" s="203"/>
      <c r="NLQ838" s="203"/>
      <c r="NLR838" s="203"/>
      <c r="NLS838" s="203"/>
      <c r="NLT838" s="203"/>
      <c r="NLU838" s="203"/>
      <c r="NLV838" s="203"/>
      <c r="NLW838" s="203"/>
      <c r="NLX838" s="203"/>
      <c r="NLY838" s="203"/>
      <c r="NLZ838" s="203"/>
      <c r="NMA838" s="203"/>
      <c r="NMB838" s="203"/>
      <c r="NMC838" s="203"/>
      <c r="NMD838" s="203"/>
      <c r="NME838" s="203"/>
      <c r="NMF838" s="203"/>
      <c r="NMG838" s="203"/>
      <c r="NMH838" s="203"/>
      <c r="NMI838" s="203"/>
      <c r="NMJ838" s="203"/>
      <c r="NMK838" s="203"/>
      <c r="NML838" s="203"/>
      <c r="NMM838" s="203"/>
      <c r="NMN838" s="203"/>
      <c r="NMO838" s="203"/>
      <c r="NMP838" s="203"/>
      <c r="NMQ838" s="203"/>
      <c r="NMR838" s="203"/>
      <c r="NMS838" s="203"/>
      <c r="NMT838" s="203"/>
      <c r="NMU838" s="203"/>
      <c r="NMV838" s="203"/>
      <c r="NMW838" s="203"/>
      <c r="NMX838" s="203"/>
      <c r="NMY838" s="203"/>
      <c r="NMZ838" s="203"/>
      <c r="NNA838" s="203"/>
      <c r="NNB838" s="203"/>
      <c r="NNC838" s="203"/>
      <c r="NND838" s="203"/>
      <c r="NNE838" s="203"/>
      <c r="NNF838" s="203"/>
      <c r="NNG838" s="203"/>
      <c r="NNH838" s="203"/>
      <c r="NNI838" s="203"/>
      <c r="NNJ838" s="203"/>
      <c r="NNK838" s="203"/>
      <c r="NNL838" s="203"/>
      <c r="NNM838" s="203"/>
      <c r="NNN838" s="203"/>
      <c r="NNO838" s="203"/>
      <c r="NNP838" s="203"/>
      <c r="NNQ838" s="203"/>
      <c r="NNR838" s="203"/>
      <c r="NNS838" s="203"/>
      <c r="NNT838" s="203"/>
      <c r="NNU838" s="203"/>
      <c r="NNV838" s="203"/>
      <c r="NNW838" s="203"/>
      <c r="NNX838" s="203"/>
      <c r="NNY838" s="203"/>
      <c r="NNZ838" s="203"/>
      <c r="NOA838" s="203"/>
      <c r="NOB838" s="203"/>
      <c r="NOC838" s="203"/>
      <c r="NOD838" s="203"/>
      <c r="NOE838" s="203"/>
      <c r="NOF838" s="203"/>
      <c r="NOG838" s="203"/>
      <c r="NOH838" s="203"/>
      <c r="NOI838" s="203"/>
      <c r="NOJ838" s="203"/>
      <c r="NOK838" s="203"/>
      <c r="NOL838" s="203"/>
      <c r="NOM838" s="203"/>
      <c r="NON838" s="203"/>
      <c r="NOO838" s="203"/>
      <c r="NOP838" s="203"/>
      <c r="NOQ838" s="203"/>
      <c r="NOR838" s="203"/>
      <c r="NOS838" s="203"/>
      <c r="NOT838" s="203"/>
      <c r="NOU838" s="203"/>
      <c r="NOV838" s="203"/>
      <c r="NOW838" s="203"/>
      <c r="NOX838" s="203"/>
      <c r="NOY838" s="203"/>
      <c r="NOZ838" s="203"/>
      <c r="NPA838" s="203"/>
      <c r="NPB838" s="203"/>
      <c r="NPC838" s="203"/>
      <c r="NPD838" s="203"/>
      <c r="NPE838" s="203"/>
      <c r="NPF838" s="203"/>
      <c r="NPG838" s="203"/>
      <c r="NPH838" s="203"/>
      <c r="NPI838" s="203"/>
      <c r="NPJ838" s="203"/>
      <c r="NPK838" s="203"/>
      <c r="NPL838" s="203"/>
      <c r="NPM838" s="203"/>
      <c r="NPN838" s="203"/>
      <c r="NPO838" s="203"/>
      <c r="NPP838" s="203"/>
      <c r="NPQ838" s="203"/>
      <c r="NPR838" s="203"/>
      <c r="NPS838" s="203"/>
      <c r="NPT838" s="203"/>
      <c r="NPU838" s="203"/>
      <c r="NPV838" s="203"/>
      <c r="NPW838" s="203"/>
      <c r="NPX838" s="203"/>
      <c r="NPY838" s="203"/>
      <c r="NPZ838" s="203"/>
      <c r="NQA838" s="203"/>
      <c r="NQB838" s="203"/>
      <c r="NQC838" s="203"/>
      <c r="NQD838" s="203"/>
      <c r="NQE838" s="203"/>
      <c r="NQF838" s="203"/>
      <c r="NQG838" s="203"/>
      <c r="NQH838" s="203"/>
      <c r="NQI838" s="203"/>
      <c r="NQJ838" s="203"/>
      <c r="NQK838" s="203"/>
      <c r="NQL838" s="203"/>
      <c r="NQM838" s="203"/>
      <c r="NQN838" s="203"/>
      <c r="NQO838" s="203"/>
      <c r="NQP838" s="203"/>
      <c r="NQQ838" s="203"/>
      <c r="NQR838" s="203"/>
      <c r="NQS838" s="203"/>
      <c r="NQT838" s="203"/>
      <c r="NQU838" s="203"/>
      <c r="NQV838" s="203"/>
      <c r="NQW838" s="203"/>
      <c r="NQX838" s="203"/>
      <c r="NQY838" s="203"/>
      <c r="NQZ838" s="203"/>
      <c r="NRA838" s="203"/>
      <c r="NRB838" s="203"/>
      <c r="NRC838" s="203"/>
      <c r="NRD838" s="203"/>
      <c r="NRE838" s="203"/>
      <c r="NRF838" s="203"/>
      <c r="NRG838" s="203"/>
      <c r="NRH838" s="203"/>
      <c r="NRI838" s="203"/>
      <c r="NRJ838" s="203"/>
      <c r="NRK838" s="203"/>
      <c r="NRL838" s="203"/>
      <c r="NRM838" s="203"/>
      <c r="NRN838" s="203"/>
      <c r="NRO838" s="203"/>
      <c r="NRP838" s="203"/>
      <c r="NRQ838" s="203"/>
      <c r="NRR838" s="203"/>
      <c r="NRS838" s="203"/>
      <c r="NRT838" s="203"/>
      <c r="NRU838" s="203"/>
      <c r="NRV838" s="203"/>
      <c r="NRW838" s="203"/>
      <c r="NRX838" s="203"/>
      <c r="NRY838" s="203"/>
      <c r="NRZ838" s="203"/>
      <c r="NSA838" s="203"/>
      <c r="NSB838" s="203"/>
      <c r="NSC838" s="203"/>
      <c r="NSD838" s="203"/>
      <c r="NSE838" s="203"/>
      <c r="NSF838" s="203"/>
      <c r="NSG838" s="203"/>
      <c r="NSH838" s="203"/>
      <c r="NSI838" s="203"/>
      <c r="NSJ838" s="203"/>
      <c r="NSK838" s="203"/>
      <c r="NSL838" s="203"/>
      <c r="NSM838" s="203"/>
      <c r="NSN838" s="203"/>
      <c r="NSO838" s="203"/>
      <c r="NSP838" s="203"/>
      <c r="NSQ838" s="203"/>
      <c r="NSR838" s="203"/>
      <c r="NSS838" s="203"/>
      <c r="NST838" s="203"/>
      <c r="NSU838" s="203"/>
      <c r="NSV838" s="203"/>
      <c r="NSW838" s="203"/>
      <c r="NSX838" s="203"/>
      <c r="NSY838" s="203"/>
      <c r="NSZ838" s="203"/>
      <c r="NTA838" s="203"/>
      <c r="NTB838" s="203"/>
      <c r="NTC838" s="203"/>
      <c r="NTD838" s="203"/>
      <c r="NTE838" s="203"/>
      <c r="NTF838" s="203"/>
      <c r="NTG838" s="203"/>
      <c r="NTH838" s="203"/>
      <c r="NTI838" s="203"/>
      <c r="NTJ838" s="203"/>
      <c r="NTK838" s="203"/>
      <c r="NTL838" s="203"/>
      <c r="NTM838" s="203"/>
      <c r="NTN838" s="203"/>
      <c r="NTO838" s="203"/>
      <c r="NTP838" s="203"/>
      <c r="NTQ838" s="203"/>
      <c r="NTR838" s="203"/>
      <c r="NTS838" s="203"/>
      <c r="NTT838" s="203"/>
      <c r="NTU838" s="203"/>
      <c r="NTV838" s="203"/>
      <c r="NTW838" s="203"/>
      <c r="NTX838" s="203"/>
      <c r="NTY838" s="203"/>
      <c r="NTZ838" s="203"/>
      <c r="NUA838" s="203"/>
      <c r="NUB838" s="203"/>
      <c r="NUC838" s="203"/>
      <c r="NUD838" s="203"/>
      <c r="NUE838" s="203"/>
      <c r="NUF838" s="203"/>
      <c r="NUG838" s="203"/>
      <c r="NUH838" s="203"/>
      <c r="NUI838" s="203"/>
      <c r="NUJ838" s="203"/>
      <c r="NUK838" s="203"/>
      <c r="NUL838" s="203"/>
      <c r="NUM838" s="203"/>
      <c r="NUN838" s="203"/>
      <c r="NUO838" s="203"/>
      <c r="NUP838" s="203"/>
      <c r="NUQ838" s="203"/>
      <c r="NUR838" s="203"/>
      <c r="NUS838" s="203"/>
      <c r="NUT838" s="203"/>
      <c r="NUU838" s="203"/>
      <c r="NUV838" s="203"/>
      <c r="NUW838" s="203"/>
      <c r="NUX838" s="203"/>
      <c r="NUY838" s="203"/>
      <c r="NUZ838" s="203"/>
      <c r="NVA838" s="203"/>
      <c r="NVB838" s="203"/>
      <c r="NVC838" s="203"/>
      <c r="NVD838" s="203"/>
      <c r="NVE838" s="203"/>
      <c r="NVF838" s="203"/>
      <c r="NVG838" s="203"/>
      <c r="NVH838" s="203"/>
      <c r="NVI838" s="203"/>
      <c r="NVJ838" s="203"/>
      <c r="NVK838" s="203"/>
      <c r="NVL838" s="203"/>
      <c r="NVM838" s="203"/>
      <c r="NVN838" s="203"/>
      <c r="NVO838" s="203"/>
      <c r="NVP838" s="203"/>
      <c r="NVQ838" s="203"/>
      <c r="NVR838" s="203"/>
      <c r="NVS838" s="203"/>
      <c r="NVT838" s="203"/>
      <c r="NVU838" s="203"/>
      <c r="NVV838" s="203"/>
      <c r="NVW838" s="203"/>
      <c r="NVX838" s="203"/>
      <c r="NVY838" s="203"/>
      <c r="NVZ838" s="203"/>
      <c r="NWA838" s="203"/>
      <c r="NWB838" s="203"/>
      <c r="NWC838" s="203"/>
      <c r="NWD838" s="203"/>
      <c r="NWE838" s="203"/>
      <c r="NWF838" s="203"/>
      <c r="NWG838" s="203"/>
      <c r="NWH838" s="203"/>
      <c r="NWI838" s="203"/>
      <c r="NWJ838" s="203"/>
      <c r="NWK838" s="203"/>
      <c r="NWL838" s="203"/>
      <c r="NWM838" s="203"/>
      <c r="NWN838" s="203"/>
      <c r="NWO838" s="203"/>
      <c r="NWP838" s="203"/>
      <c r="NWQ838" s="203"/>
      <c r="NWR838" s="203"/>
      <c r="NWS838" s="203"/>
      <c r="NWT838" s="203"/>
      <c r="NWU838" s="203"/>
      <c r="NWV838" s="203"/>
      <c r="NWW838" s="203"/>
      <c r="NWX838" s="203"/>
      <c r="NWY838" s="203"/>
      <c r="NWZ838" s="203"/>
      <c r="NXA838" s="203"/>
      <c r="NXB838" s="203"/>
      <c r="NXC838" s="203"/>
      <c r="NXD838" s="203"/>
      <c r="NXE838" s="203"/>
      <c r="NXF838" s="203"/>
      <c r="NXG838" s="203"/>
      <c r="NXH838" s="203"/>
      <c r="NXI838" s="203"/>
      <c r="NXJ838" s="203"/>
      <c r="NXK838" s="203"/>
      <c r="NXL838" s="203"/>
      <c r="NXM838" s="203"/>
      <c r="NXN838" s="203"/>
      <c r="NXO838" s="203"/>
      <c r="NXP838" s="203"/>
      <c r="NXQ838" s="203"/>
      <c r="NXR838" s="203"/>
      <c r="NXS838" s="203"/>
      <c r="NXT838" s="203"/>
      <c r="NXU838" s="203"/>
      <c r="NXV838" s="203"/>
      <c r="NXW838" s="203"/>
      <c r="NXX838" s="203"/>
      <c r="NXY838" s="203"/>
      <c r="NXZ838" s="203"/>
      <c r="NYA838" s="203"/>
      <c r="NYB838" s="203"/>
      <c r="NYC838" s="203"/>
      <c r="NYD838" s="203"/>
      <c r="NYE838" s="203"/>
      <c r="NYF838" s="203"/>
      <c r="NYG838" s="203"/>
      <c r="NYH838" s="203"/>
      <c r="NYI838" s="203"/>
      <c r="NYJ838" s="203"/>
      <c r="NYK838" s="203"/>
      <c r="NYL838" s="203"/>
      <c r="NYM838" s="203"/>
      <c r="NYN838" s="203"/>
      <c r="NYO838" s="203"/>
      <c r="NYP838" s="203"/>
      <c r="NYQ838" s="203"/>
      <c r="NYR838" s="203"/>
      <c r="NYS838" s="203"/>
      <c r="NYT838" s="203"/>
      <c r="NYU838" s="203"/>
      <c r="NYV838" s="203"/>
      <c r="NYW838" s="203"/>
      <c r="NYX838" s="203"/>
      <c r="NYY838" s="203"/>
      <c r="NYZ838" s="203"/>
      <c r="NZA838" s="203"/>
      <c r="NZB838" s="203"/>
      <c r="NZC838" s="203"/>
      <c r="NZD838" s="203"/>
      <c r="NZE838" s="203"/>
      <c r="NZF838" s="203"/>
      <c r="NZG838" s="203"/>
      <c r="NZH838" s="203"/>
      <c r="NZI838" s="203"/>
      <c r="NZJ838" s="203"/>
      <c r="NZK838" s="203"/>
      <c r="NZL838" s="203"/>
      <c r="NZM838" s="203"/>
      <c r="NZN838" s="203"/>
      <c r="NZO838" s="203"/>
      <c r="NZP838" s="203"/>
      <c r="NZQ838" s="203"/>
      <c r="NZR838" s="203"/>
      <c r="NZS838" s="203"/>
      <c r="NZT838" s="203"/>
      <c r="NZU838" s="203"/>
      <c r="NZV838" s="203"/>
      <c r="NZW838" s="203"/>
      <c r="NZX838" s="203"/>
      <c r="NZY838" s="203"/>
      <c r="NZZ838" s="203"/>
      <c r="OAA838" s="203"/>
      <c r="OAB838" s="203"/>
      <c r="OAC838" s="203"/>
      <c r="OAD838" s="203"/>
      <c r="OAE838" s="203"/>
      <c r="OAF838" s="203"/>
      <c r="OAG838" s="203"/>
      <c r="OAH838" s="203"/>
      <c r="OAI838" s="203"/>
      <c r="OAJ838" s="203"/>
      <c r="OAK838" s="203"/>
      <c r="OAL838" s="203"/>
      <c r="OAM838" s="203"/>
      <c r="OAN838" s="203"/>
      <c r="OAO838" s="203"/>
      <c r="OAP838" s="203"/>
      <c r="OAQ838" s="203"/>
      <c r="OAR838" s="203"/>
      <c r="OAS838" s="203"/>
      <c r="OAT838" s="203"/>
      <c r="OAU838" s="203"/>
      <c r="OAV838" s="203"/>
      <c r="OAW838" s="203"/>
      <c r="OAX838" s="203"/>
      <c r="OAY838" s="203"/>
      <c r="OAZ838" s="203"/>
      <c r="OBA838" s="203"/>
      <c r="OBB838" s="203"/>
      <c r="OBC838" s="203"/>
      <c r="OBD838" s="203"/>
      <c r="OBE838" s="203"/>
      <c r="OBF838" s="203"/>
      <c r="OBG838" s="203"/>
      <c r="OBH838" s="203"/>
      <c r="OBI838" s="203"/>
      <c r="OBJ838" s="203"/>
      <c r="OBK838" s="203"/>
      <c r="OBL838" s="203"/>
      <c r="OBM838" s="203"/>
      <c r="OBN838" s="203"/>
      <c r="OBO838" s="203"/>
      <c r="OBP838" s="203"/>
      <c r="OBQ838" s="203"/>
      <c r="OBR838" s="203"/>
      <c r="OBS838" s="203"/>
      <c r="OBT838" s="203"/>
      <c r="OBU838" s="203"/>
      <c r="OBV838" s="203"/>
      <c r="OBW838" s="203"/>
      <c r="OBX838" s="203"/>
      <c r="OBY838" s="203"/>
      <c r="OBZ838" s="203"/>
      <c r="OCA838" s="203"/>
      <c r="OCB838" s="203"/>
      <c r="OCC838" s="203"/>
      <c r="OCD838" s="203"/>
      <c r="OCE838" s="203"/>
      <c r="OCF838" s="203"/>
      <c r="OCG838" s="203"/>
      <c r="OCH838" s="203"/>
      <c r="OCI838" s="203"/>
      <c r="OCJ838" s="203"/>
      <c r="OCK838" s="203"/>
      <c r="OCL838" s="203"/>
      <c r="OCM838" s="203"/>
      <c r="OCN838" s="203"/>
      <c r="OCO838" s="203"/>
      <c r="OCP838" s="203"/>
      <c r="OCQ838" s="203"/>
      <c r="OCR838" s="203"/>
      <c r="OCS838" s="203"/>
      <c r="OCT838" s="203"/>
      <c r="OCU838" s="203"/>
      <c r="OCV838" s="203"/>
      <c r="OCW838" s="203"/>
      <c r="OCX838" s="203"/>
      <c r="OCY838" s="203"/>
      <c r="OCZ838" s="203"/>
      <c r="ODA838" s="203"/>
      <c r="ODB838" s="203"/>
      <c r="ODC838" s="203"/>
      <c r="ODD838" s="203"/>
      <c r="ODE838" s="203"/>
      <c r="ODF838" s="203"/>
      <c r="ODG838" s="203"/>
      <c r="ODH838" s="203"/>
      <c r="ODI838" s="203"/>
      <c r="ODJ838" s="203"/>
      <c r="ODK838" s="203"/>
      <c r="ODL838" s="203"/>
      <c r="ODM838" s="203"/>
      <c r="ODN838" s="203"/>
      <c r="ODO838" s="203"/>
      <c r="ODP838" s="203"/>
      <c r="ODQ838" s="203"/>
      <c r="ODR838" s="203"/>
      <c r="ODS838" s="203"/>
      <c r="ODT838" s="203"/>
      <c r="ODU838" s="203"/>
      <c r="ODV838" s="203"/>
      <c r="ODW838" s="203"/>
      <c r="ODX838" s="203"/>
      <c r="ODY838" s="203"/>
      <c r="ODZ838" s="203"/>
      <c r="OEA838" s="203"/>
      <c r="OEB838" s="203"/>
      <c r="OEC838" s="203"/>
      <c r="OED838" s="203"/>
      <c r="OEE838" s="203"/>
      <c r="OEF838" s="203"/>
      <c r="OEG838" s="203"/>
      <c r="OEH838" s="203"/>
      <c r="OEI838" s="203"/>
      <c r="OEJ838" s="203"/>
      <c r="OEK838" s="203"/>
      <c r="OEL838" s="203"/>
      <c r="OEM838" s="203"/>
      <c r="OEN838" s="203"/>
      <c r="OEO838" s="203"/>
      <c r="OEP838" s="203"/>
      <c r="OEQ838" s="203"/>
      <c r="OER838" s="203"/>
      <c r="OES838" s="203"/>
      <c r="OET838" s="203"/>
      <c r="OEU838" s="203"/>
      <c r="OEV838" s="203"/>
      <c r="OEW838" s="203"/>
      <c r="OEX838" s="203"/>
      <c r="OEY838" s="203"/>
      <c r="OEZ838" s="203"/>
      <c r="OFA838" s="203"/>
      <c r="OFB838" s="203"/>
      <c r="OFC838" s="203"/>
      <c r="OFD838" s="203"/>
      <c r="OFE838" s="203"/>
      <c r="OFF838" s="203"/>
      <c r="OFG838" s="203"/>
      <c r="OFH838" s="203"/>
      <c r="OFI838" s="203"/>
      <c r="OFJ838" s="203"/>
      <c r="OFK838" s="203"/>
      <c r="OFL838" s="203"/>
      <c r="OFM838" s="203"/>
      <c r="OFN838" s="203"/>
      <c r="OFO838" s="203"/>
      <c r="OFP838" s="203"/>
      <c r="OFQ838" s="203"/>
      <c r="OFR838" s="203"/>
      <c r="OFS838" s="203"/>
      <c r="OFT838" s="203"/>
      <c r="OFU838" s="203"/>
      <c r="OFV838" s="203"/>
      <c r="OFW838" s="203"/>
      <c r="OFX838" s="203"/>
      <c r="OFY838" s="203"/>
      <c r="OFZ838" s="203"/>
      <c r="OGA838" s="203"/>
      <c r="OGB838" s="203"/>
      <c r="OGC838" s="203"/>
      <c r="OGD838" s="203"/>
      <c r="OGE838" s="203"/>
      <c r="OGF838" s="203"/>
      <c r="OGG838" s="203"/>
      <c r="OGH838" s="203"/>
      <c r="OGI838" s="203"/>
      <c r="OGJ838" s="203"/>
      <c r="OGK838" s="203"/>
      <c r="OGL838" s="203"/>
      <c r="OGM838" s="203"/>
      <c r="OGN838" s="203"/>
      <c r="OGO838" s="203"/>
      <c r="OGP838" s="203"/>
      <c r="OGQ838" s="203"/>
      <c r="OGR838" s="203"/>
      <c r="OGS838" s="203"/>
      <c r="OGT838" s="203"/>
      <c r="OGU838" s="203"/>
      <c r="OGV838" s="203"/>
      <c r="OGW838" s="203"/>
      <c r="OGX838" s="203"/>
      <c r="OGY838" s="203"/>
      <c r="OGZ838" s="203"/>
      <c r="OHA838" s="203"/>
      <c r="OHB838" s="203"/>
      <c r="OHC838" s="203"/>
      <c r="OHD838" s="203"/>
      <c r="OHE838" s="203"/>
      <c r="OHF838" s="203"/>
      <c r="OHG838" s="203"/>
      <c r="OHH838" s="203"/>
      <c r="OHI838" s="203"/>
      <c r="OHJ838" s="203"/>
      <c r="OHK838" s="203"/>
      <c r="OHL838" s="203"/>
      <c r="OHM838" s="203"/>
      <c r="OHN838" s="203"/>
      <c r="OHO838" s="203"/>
      <c r="OHP838" s="203"/>
      <c r="OHQ838" s="203"/>
      <c r="OHR838" s="203"/>
      <c r="OHS838" s="203"/>
      <c r="OHT838" s="203"/>
      <c r="OHU838" s="203"/>
      <c r="OHV838" s="203"/>
      <c r="OHW838" s="203"/>
      <c r="OHX838" s="203"/>
      <c r="OHY838" s="203"/>
      <c r="OHZ838" s="203"/>
      <c r="OIA838" s="203"/>
      <c r="OIB838" s="203"/>
      <c r="OIC838" s="203"/>
      <c r="OID838" s="203"/>
      <c r="OIE838" s="203"/>
      <c r="OIF838" s="203"/>
      <c r="OIG838" s="203"/>
      <c r="OIH838" s="203"/>
      <c r="OII838" s="203"/>
      <c r="OIJ838" s="203"/>
      <c r="OIK838" s="203"/>
      <c r="OIL838" s="203"/>
      <c r="OIM838" s="203"/>
      <c r="OIN838" s="203"/>
      <c r="OIO838" s="203"/>
      <c r="OIP838" s="203"/>
      <c r="OIQ838" s="203"/>
      <c r="OIR838" s="203"/>
      <c r="OIS838" s="203"/>
      <c r="OIT838" s="203"/>
      <c r="OIU838" s="203"/>
      <c r="OIV838" s="203"/>
      <c r="OIW838" s="203"/>
      <c r="OIX838" s="203"/>
      <c r="OIY838" s="203"/>
      <c r="OIZ838" s="203"/>
      <c r="OJA838" s="203"/>
      <c r="OJB838" s="203"/>
      <c r="OJC838" s="203"/>
      <c r="OJD838" s="203"/>
      <c r="OJE838" s="203"/>
      <c r="OJF838" s="203"/>
      <c r="OJG838" s="203"/>
      <c r="OJH838" s="203"/>
      <c r="OJI838" s="203"/>
      <c r="OJJ838" s="203"/>
      <c r="OJK838" s="203"/>
      <c r="OJL838" s="203"/>
      <c r="OJM838" s="203"/>
      <c r="OJN838" s="203"/>
      <c r="OJO838" s="203"/>
      <c r="OJP838" s="203"/>
      <c r="OJQ838" s="203"/>
      <c r="OJR838" s="203"/>
      <c r="OJS838" s="203"/>
      <c r="OJT838" s="203"/>
      <c r="OJU838" s="203"/>
      <c r="OJV838" s="203"/>
      <c r="OJW838" s="203"/>
      <c r="OJX838" s="203"/>
      <c r="OJY838" s="203"/>
      <c r="OJZ838" s="203"/>
      <c r="OKA838" s="203"/>
      <c r="OKB838" s="203"/>
      <c r="OKC838" s="203"/>
      <c r="OKD838" s="203"/>
      <c r="OKE838" s="203"/>
      <c r="OKF838" s="203"/>
      <c r="OKG838" s="203"/>
      <c r="OKH838" s="203"/>
      <c r="OKI838" s="203"/>
      <c r="OKJ838" s="203"/>
      <c r="OKK838" s="203"/>
      <c r="OKL838" s="203"/>
      <c r="OKM838" s="203"/>
      <c r="OKN838" s="203"/>
      <c r="OKO838" s="203"/>
      <c r="OKP838" s="203"/>
      <c r="OKQ838" s="203"/>
      <c r="OKR838" s="203"/>
      <c r="OKS838" s="203"/>
      <c r="OKT838" s="203"/>
      <c r="OKU838" s="203"/>
      <c r="OKV838" s="203"/>
      <c r="OKW838" s="203"/>
      <c r="OKX838" s="203"/>
      <c r="OKY838" s="203"/>
      <c r="OKZ838" s="203"/>
      <c r="OLA838" s="203"/>
      <c r="OLB838" s="203"/>
      <c r="OLC838" s="203"/>
      <c r="OLD838" s="203"/>
      <c r="OLE838" s="203"/>
      <c r="OLF838" s="203"/>
      <c r="OLG838" s="203"/>
      <c r="OLH838" s="203"/>
      <c r="OLI838" s="203"/>
      <c r="OLJ838" s="203"/>
      <c r="OLK838" s="203"/>
      <c r="OLL838" s="203"/>
      <c r="OLM838" s="203"/>
      <c r="OLN838" s="203"/>
      <c r="OLO838" s="203"/>
      <c r="OLP838" s="203"/>
      <c r="OLQ838" s="203"/>
      <c r="OLR838" s="203"/>
      <c r="OLS838" s="203"/>
      <c r="OLT838" s="203"/>
      <c r="OLU838" s="203"/>
      <c r="OLV838" s="203"/>
      <c r="OLW838" s="203"/>
      <c r="OLX838" s="203"/>
      <c r="OLY838" s="203"/>
      <c r="OLZ838" s="203"/>
      <c r="OMA838" s="203"/>
      <c r="OMB838" s="203"/>
      <c r="OMC838" s="203"/>
      <c r="OMD838" s="203"/>
      <c r="OME838" s="203"/>
      <c r="OMF838" s="203"/>
      <c r="OMG838" s="203"/>
      <c r="OMH838" s="203"/>
      <c r="OMI838" s="203"/>
      <c r="OMJ838" s="203"/>
      <c r="OMK838" s="203"/>
      <c r="OML838" s="203"/>
      <c r="OMM838" s="203"/>
      <c r="OMN838" s="203"/>
      <c r="OMO838" s="203"/>
      <c r="OMP838" s="203"/>
      <c r="OMQ838" s="203"/>
      <c r="OMR838" s="203"/>
      <c r="OMS838" s="203"/>
      <c r="OMT838" s="203"/>
      <c r="OMU838" s="203"/>
      <c r="OMV838" s="203"/>
      <c r="OMW838" s="203"/>
      <c r="OMX838" s="203"/>
      <c r="OMY838" s="203"/>
      <c r="OMZ838" s="203"/>
      <c r="ONA838" s="203"/>
      <c r="ONB838" s="203"/>
      <c r="ONC838" s="203"/>
      <c r="OND838" s="203"/>
      <c r="ONE838" s="203"/>
      <c r="ONF838" s="203"/>
      <c r="ONG838" s="203"/>
      <c r="ONH838" s="203"/>
      <c r="ONI838" s="203"/>
      <c r="ONJ838" s="203"/>
      <c r="ONK838" s="203"/>
      <c r="ONL838" s="203"/>
      <c r="ONM838" s="203"/>
      <c r="ONN838" s="203"/>
      <c r="ONO838" s="203"/>
      <c r="ONP838" s="203"/>
      <c r="ONQ838" s="203"/>
      <c r="ONR838" s="203"/>
      <c r="ONS838" s="203"/>
      <c r="ONT838" s="203"/>
      <c r="ONU838" s="203"/>
      <c r="ONV838" s="203"/>
      <c r="ONW838" s="203"/>
      <c r="ONX838" s="203"/>
      <c r="ONY838" s="203"/>
      <c r="ONZ838" s="203"/>
      <c r="OOA838" s="203"/>
      <c r="OOB838" s="203"/>
      <c r="OOC838" s="203"/>
      <c r="OOD838" s="203"/>
      <c r="OOE838" s="203"/>
      <c r="OOF838" s="203"/>
      <c r="OOG838" s="203"/>
      <c r="OOH838" s="203"/>
      <c r="OOI838" s="203"/>
      <c r="OOJ838" s="203"/>
      <c r="OOK838" s="203"/>
      <c r="OOL838" s="203"/>
      <c r="OOM838" s="203"/>
      <c r="OON838" s="203"/>
      <c r="OOO838" s="203"/>
      <c r="OOP838" s="203"/>
      <c r="OOQ838" s="203"/>
      <c r="OOR838" s="203"/>
      <c r="OOS838" s="203"/>
      <c r="OOT838" s="203"/>
      <c r="OOU838" s="203"/>
      <c r="OOV838" s="203"/>
      <c r="OOW838" s="203"/>
      <c r="OOX838" s="203"/>
      <c r="OOY838" s="203"/>
      <c r="OOZ838" s="203"/>
      <c r="OPA838" s="203"/>
      <c r="OPB838" s="203"/>
      <c r="OPC838" s="203"/>
      <c r="OPD838" s="203"/>
      <c r="OPE838" s="203"/>
      <c r="OPF838" s="203"/>
      <c r="OPG838" s="203"/>
      <c r="OPH838" s="203"/>
      <c r="OPI838" s="203"/>
      <c r="OPJ838" s="203"/>
      <c r="OPK838" s="203"/>
      <c r="OPL838" s="203"/>
      <c r="OPM838" s="203"/>
      <c r="OPN838" s="203"/>
      <c r="OPO838" s="203"/>
      <c r="OPP838" s="203"/>
      <c r="OPQ838" s="203"/>
      <c r="OPR838" s="203"/>
      <c r="OPS838" s="203"/>
      <c r="OPT838" s="203"/>
      <c r="OPU838" s="203"/>
      <c r="OPV838" s="203"/>
      <c r="OPW838" s="203"/>
      <c r="OPX838" s="203"/>
      <c r="OPY838" s="203"/>
      <c r="OPZ838" s="203"/>
      <c r="OQA838" s="203"/>
      <c r="OQB838" s="203"/>
      <c r="OQC838" s="203"/>
      <c r="OQD838" s="203"/>
      <c r="OQE838" s="203"/>
      <c r="OQF838" s="203"/>
      <c r="OQG838" s="203"/>
      <c r="OQH838" s="203"/>
      <c r="OQI838" s="203"/>
      <c r="OQJ838" s="203"/>
      <c r="OQK838" s="203"/>
      <c r="OQL838" s="203"/>
      <c r="OQM838" s="203"/>
      <c r="OQN838" s="203"/>
      <c r="OQO838" s="203"/>
      <c r="OQP838" s="203"/>
      <c r="OQQ838" s="203"/>
      <c r="OQR838" s="203"/>
      <c r="OQS838" s="203"/>
      <c r="OQT838" s="203"/>
      <c r="OQU838" s="203"/>
      <c r="OQV838" s="203"/>
      <c r="OQW838" s="203"/>
      <c r="OQX838" s="203"/>
      <c r="OQY838" s="203"/>
      <c r="OQZ838" s="203"/>
      <c r="ORA838" s="203"/>
      <c r="ORB838" s="203"/>
      <c r="ORC838" s="203"/>
      <c r="ORD838" s="203"/>
      <c r="ORE838" s="203"/>
      <c r="ORF838" s="203"/>
      <c r="ORG838" s="203"/>
      <c r="ORH838" s="203"/>
      <c r="ORI838" s="203"/>
      <c r="ORJ838" s="203"/>
      <c r="ORK838" s="203"/>
      <c r="ORL838" s="203"/>
      <c r="ORM838" s="203"/>
      <c r="ORN838" s="203"/>
      <c r="ORO838" s="203"/>
      <c r="ORP838" s="203"/>
      <c r="ORQ838" s="203"/>
      <c r="ORR838" s="203"/>
      <c r="ORS838" s="203"/>
      <c r="ORT838" s="203"/>
      <c r="ORU838" s="203"/>
      <c r="ORV838" s="203"/>
      <c r="ORW838" s="203"/>
      <c r="ORX838" s="203"/>
      <c r="ORY838" s="203"/>
      <c r="ORZ838" s="203"/>
      <c r="OSA838" s="203"/>
      <c r="OSB838" s="203"/>
      <c r="OSC838" s="203"/>
      <c r="OSD838" s="203"/>
      <c r="OSE838" s="203"/>
      <c r="OSF838" s="203"/>
      <c r="OSG838" s="203"/>
      <c r="OSH838" s="203"/>
      <c r="OSI838" s="203"/>
      <c r="OSJ838" s="203"/>
      <c r="OSK838" s="203"/>
      <c r="OSL838" s="203"/>
      <c r="OSM838" s="203"/>
      <c r="OSN838" s="203"/>
      <c r="OSO838" s="203"/>
      <c r="OSP838" s="203"/>
      <c r="OSQ838" s="203"/>
      <c r="OSR838" s="203"/>
      <c r="OSS838" s="203"/>
      <c r="OST838" s="203"/>
      <c r="OSU838" s="203"/>
      <c r="OSV838" s="203"/>
      <c r="OSW838" s="203"/>
      <c r="OSX838" s="203"/>
      <c r="OSY838" s="203"/>
      <c r="OSZ838" s="203"/>
      <c r="OTA838" s="203"/>
      <c r="OTB838" s="203"/>
      <c r="OTC838" s="203"/>
      <c r="OTD838" s="203"/>
      <c r="OTE838" s="203"/>
      <c r="OTF838" s="203"/>
      <c r="OTG838" s="203"/>
      <c r="OTH838" s="203"/>
      <c r="OTI838" s="203"/>
      <c r="OTJ838" s="203"/>
      <c r="OTK838" s="203"/>
      <c r="OTL838" s="203"/>
      <c r="OTM838" s="203"/>
      <c r="OTN838" s="203"/>
      <c r="OTO838" s="203"/>
      <c r="OTP838" s="203"/>
      <c r="OTQ838" s="203"/>
      <c r="OTR838" s="203"/>
      <c r="OTS838" s="203"/>
      <c r="OTT838" s="203"/>
      <c r="OTU838" s="203"/>
      <c r="OTV838" s="203"/>
      <c r="OTW838" s="203"/>
      <c r="OTX838" s="203"/>
      <c r="OTY838" s="203"/>
      <c r="OTZ838" s="203"/>
      <c r="OUA838" s="203"/>
      <c r="OUB838" s="203"/>
      <c r="OUC838" s="203"/>
      <c r="OUD838" s="203"/>
      <c r="OUE838" s="203"/>
      <c r="OUF838" s="203"/>
      <c r="OUG838" s="203"/>
      <c r="OUH838" s="203"/>
      <c r="OUI838" s="203"/>
      <c r="OUJ838" s="203"/>
      <c r="OUK838" s="203"/>
      <c r="OUL838" s="203"/>
      <c r="OUM838" s="203"/>
      <c r="OUN838" s="203"/>
      <c r="OUO838" s="203"/>
      <c r="OUP838" s="203"/>
      <c r="OUQ838" s="203"/>
      <c r="OUR838" s="203"/>
      <c r="OUS838" s="203"/>
      <c r="OUT838" s="203"/>
      <c r="OUU838" s="203"/>
      <c r="OUV838" s="203"/>
      <c r="OUW838" s="203"/>
      <c r="OUX838" s="203"/>
      <c r="OUY838" s="203"/>
      <c r="OUZ838" s="203"/>
      <c r="OVA838" s="203"/>
      <c r="OVB838" s="203"/>
      <c r="OVC838" s="203"/>
      <c r="OVD838" s="203"/>
      <c r="OVE838" s="203"/>
      <c r="OVF838" s="203"/>
      <c r="OVG838" s="203"/>
      <c r="OVH838" s="203"/>
      <c r="OVI838" s="203"/>
      <c r="OVJ838" s="203"/>
      <c r="OVK838" s="203"/>
      <c r="OVL838" s="203"/>
      <c r="OVM838" s="203"/>
      <c r="OVN838" s="203"/>
      <c r="OVO838" s="203"/>
      <c r="OVP838" s="203"/>
      <c r="OVQ838" s="203"/>
      <c r="OVR838" s="203"/>
      <c r="OVS838" s="203"/>
      <c r="OVT838" s="203"/>
      <c r="OVU838" s="203"/>
      <c r="OVV838" s="203"/>
      <c r="OVW838" s="203"/>
      <c r="OVX838" s="203"/>
      <c r="OVY838" s="203"/>
      <c r="OVZ838" s="203"/>
      <c r="OWA838" s="203"/>
      <c r="OWB838" s="203"/>
      <c r="OWC838" s="203"/>
      <c r="OWD838" s="203"/>
      <c r="OWE838" s="203"/>
      <c r="OWF838" s="203"/>
      <c r="OWG838" s="203"/>
      <c r="OWH838" s="203"/>
      <c r="OWI838" s="203"/>
      <c r="OWJ838" s="203"/>
      <c r="OWK838" s="203"/>
      <c r="OWL838" s="203"/>
      <c r="OWM838" s="203"/>
      <c r="OWN838" s="203"/>
      <c r="OWO838" s="203"/>
      <c r="OWP838" s="203"/>
      <c r="OWQ838" s="203"/>
      <c r="OWR838" s="203"/>
      <c r="OWS838" s="203"/>
      <c r="OWT838" s="203"/>
      <c r="OWU838" s="203"/>
      <c r="OWV838" s="203"/>
      <c r="OWW838" s="203"/>
      <c r="OWX838" s="203"/>
      <c r="OWY838" s="203"/>
      <c r="OWZ838" s="203"/>
      <c r="OXA838" s="203"/>
      <c r="OXB838" s="203"/>
      <c r="OXC838" s="203"/>
      <c r="OXD838" s="203"/>
      <c r="OXE838" s="203"/>
      <c r="OXF838" s="203"/>
      <c r="OXG838" s="203"/>
      <c r="OXH838" s="203"/>
      <c r="OXI838" s="203"/>
      <c r="OXJ838" s="203"/>
      <c r="OXK838" s="203"/>
      <c r="OXL838" s="203"/>
      <c r="OXM838" s="203"/>
      <c r="OXN838" s="203"/>
      <c r="OXO838" s="203"/>
      <c r="OXP838" s="203"/>
      <c r="OXQ838" s="203"/>
      <c r="OXR838" s="203"/>
      <c r="OXS838" s="203"/>
      <c r="OXT838" s="203"/>
      <c r="OXU838" s="203"/>
      <c r="OXV838" s="203"/>
      <c r="OXW838" s="203"/>
      <c r="OXX838" s="203"/>
      <c r="OXY838" s="203"/>
      <c r="OXZ838" s="203"/>
      <c r="OYA838" s="203"/>
      <c r="OYB838" s="203"/>
      <c r="OYC838" s="203"/>
      <c r="OYD838" s="203"/>
      <c r="OYE838" s="203"/>
      <c r="OYF838" s="203"/>
      <c r="OYG838" s="203"/>
      <c r="OYH838" s="203"/>
      <c r="OYI838" s="203"/>
      <c r="OYJ838" s="203"/>
      <c r="OYK838" s="203"/>
      <c r="OYL838" s="203"/>
      <c r="OYM838" s="203"/>
      <c r="OYN838" s="203"/>
      <c r="OYO838" s="203"/>
      <c r="OYP838" s="203"/>
      <c r="OYQ838" s="203"/>
      <c r="OYR838" s="203"/>
      <c r="OYS838" s="203"/>
      <c r="OYT838" s="203"/>
      <c r="OYU838" s="203"/>
      <c r="OYV838" s="203"/>
      <c r="OYW838" s="203"/>
      <c r="OYX838" s="203"/>
      <c r="OYY838" s="203"/>
      <c r="OYZ838" s="203"/>
      <c r="OZA838" s="203"/>
      <c r="OZB838" s="203"/>
      <c r="OZC838" s="203"/>
      <c r="OZD838" s="203"/>
      <c r="OZE838" s="203"/>
      <c r="OZF838" s="203"/>
      <c r="OZG838" s="203"/>
      <c r="OZH838" s="203"/>
      <c r="OZI838" s="203"/>
      <c r="OZJ838" s="203"/>
      <c r="OZK838" s="203"/>
      <c r="OZL838" s="203"/>
      <c r="OZM838" s="203"/>
      <c r="OZN838" s="203"/>
      <c r="OZO838" s="203"/>
      <c r="OZP838" s="203"/>
      <c r="OZQ838" s="203"/>
      <c r="OZR838" s="203"/>
      <c r="OZS838" s="203"/>
      <c r="OZT838" s="203"/>
      <c r="OZU838" s="203"/>
      <c r="OZV838" s="203"/>
      <c r="OZW838" s="203"/>
      <c r="OZX838" s="203"/>
      <c r="OZY838" s="203"/>
      <c r="OZZ838" s="203"/>
      <c r="PAA838" s="203"/>
      <c r="PAB838" s="203"/>
      <c r="PAC838" s="203"/>
      <c r="PAD838" s="203"/>
      <c r="PAE838" s="203"/>
      <c r="PAF838" s="203"/>
      <c r="PAG838" s="203"/>
      <c r="PAH838" s="203"/>
      <c r="PAI838" s="203"/>
      <c r="PAJ838" s="203"/>
      <c r="PAK838" s="203"/>
      <c r="PAL838" s="203"/>
      <c r="PAM838" s="203"/>
      <c r="PAN838" s="203"/>
      <c r="PAO838" s="203"/>
      <c r="PAP838" s="203"/>
      <c r="PAQ838" s="203"/>
      <c r="PAR838" s="203"/>
      <c r="PAS838" s="203"/>
      <c r="PAT838" s="203"/>
      <c r="PAU838" s="203"/>
      <c r="PAV838" s="203"/>
      <c r="PAW838" s="203"/>
      <c r="PAX838" s="203"/>
      <c r="PAY838" s="203"/>
      <c r="PAZ838" s="203"/>
      <c r="PBA838" s="203"/>
      <c r="PBB838" s="203"/>
      <c r="PBC838" s="203"/>
      <c r="PBD838" s="203"/>
      <c r="PBE838" s="203"/>
      <c r="PBF838" s="203"/>
      <c r="PBG838" s="203"/>
      <c r="PBH838" s="203"/>
      <c r="PBI838" s="203"/>
      <c r="PBJ838" s="203"/>
      <c r="PBK838" s="203"/>
      <c r="PBL838" s="203"/>
      <c r="PBM838" s="203"/>
      <c r="PBN838" s="203"/>
      <c r="PBO838" s="203"/>
      <c r="PBP838" s="203"/>
      <c r="PBQ838" s="203"/>
      <c r="PBR838" s="203"/>
      <c r="PBS838" s="203"/>
      <c r="PBT838" s="203"/>
      <c r="PBU838" s="203"/>
      <c r="PBV838" s="203"/>
      <c r="PBW838" s="203"/>
      <c r="PBX838" s="203"/>
      <c r="PBY838" s="203"/>
      <c r="PBZ838" s="203"/>
      <c r="PCA838" s="203"/>
      <c r="PCB838" s="203"/>
      <c r="PCC838" s="203"/>
      <c r="PCD838" s="203"/>
      <c r="PCE838" s="203"/>
      <c r="PCF838" s="203"/>
      <c r="PCG838" s="203"/>
      <c r="PCH838" s="203"/>
      <c r="PCI838" s="203"/>
      <c r="PCJ838" s="203"/>
      <c r="PCK838" s="203"/>
      <c r="PCL838" s="203"/>
      <c r="PCM838" s="203"/>
      <c r="PCN838" s="203"/>
      <c r="PCO838" s="203"/>
      <c r="PCP838" s="203"/>
      <c r="PCQ838" s="203"/>
      <c r="PCR838" s="203"/>
      <c r="PCS838" s="203"/>
      <c r="PCT838" s="203"/>
      <c r="PCU838" s="203"/>
      <c r="PCV838" s="203"/>
      <c r="PCW838" s="203"/>
      <c r="PCX838" s="203"/>
      <c r="PCY838" s="203"/>
      <c r="PCZ838" s="203"/>
      <c r="PDA838" s="203"/>
      <c r="PDB838" s="203"/>
      <c r="PDC838" s="203"/>
      <c r="PDD838" s="203"/>
      <c r="PDE838" s="203"/>
      <c r="PDF838" s="203"/>
      <c r="PDG838" s="203"/>
      <c r="PDH838" s="203"/>
      <c r="PDI838" s="203"/>
      <c r="PDJ838" s="203"/>
      <c r="PDK838" s="203"/>
      <c r="PDL838" s="203"/>
      <c r="PDM838" s="203"/>
      <c r="PDN838" s="203"/>
      <c r="PDO838" s="203"/>
      <c r="PDP838" s="203"/>
      <c r="PDQ838" s="203"/>
      <c r="PDR838" s="203"/>
      <c r="PDS838" s="203"/>
      <c r="PDT838" s="203"/>
      <c r="PDU838" s="203"/>
      <c r="PDV838" s="203"/>
      <c r="PDW838" s="203"/>
      <c r="PDX838" s="203"/>
      <c r="PDY838" s="203"/>
      <c r="PDZ838" s="203"/>
      <c r="PEA838" s="203"/>
      <c r="PEB838" s="203"/>
      <c r="PEC838" s="203"/>
      <c r="PED838" s="203"/>
      <c r="PEE838" s="203"/>
      <c r="PEF838" s="203"/>
      <c r="PEG838" s="203"/>
      <c r="PEH838" s="203"/>
      <c r="PEI838" s="203"/>
      <c r="PEJ838" s="203"/>
      <c r="PEK838" s="203"/>
      <c r="PEL838" s="203"/>
      <c r="PEM838" s="203"/>
      <c r="PEN838" s="203"/>
      <c r="PEO838" s="203"/>
      <c r="PEP838" s="203"/>
      <c r="PEQ838" s="203"/>
      <c r="PER838" s="203"/>
      <c r="PES838" s="203"/>
      <c r="PET838" s="203"/>
      <c r="PEU838" s="203"/>
      <c r="PEV838" s="203"/>
      <c r="PEW838" s="203"/>
      <c r="PEX838" s="203"/>
      <c r="PEY838" s="203"/>
      <c r="PEZ838" s="203"/>
      <c r="PFA838" s="203"/>
      <c r="PFB838" s="203"/>
      <c r="PFC838" s="203"/>
      <c r="PFD838" s="203"/>
      <c r="PFE838" s="203"/>
      <c r="PFF838" s="203"/>
      <c r="PFG838" s="203"/>
      <c r="PFH838" s="203"/>
      <c r="PFI838" s="203"/>
      <c r="PFJ838" s="203"/>
      <c r="PFK838" s="203"/>
      <c r="PFL838" s="203"/>
      <c r="PFM838" s="203"/>
      <c r="PFN838" s="203"/>
      <c r="PFO838" s="203"/>
      <c r="PFP838" s="203"/>
      <c r="PFQ838" s="203"/>
      <c r="PFR838" s="203"/>
      <c r="PFS838" s="203"/>
      <c r="PFT838" s="203"/>
      <c r="PFU838" s="203"/>
      <c r="PFV838" s="203"/>
      <c r="PFW838" s="203"/>
      <c r="PFX838" s="203"/>
      <c r="PFY838" s="203"/>
      <c r="PFZ838" s="203"/>
      <c r="PGA838" s="203"/>
      <c r="PGB838" s="203"/>
      <c r="PGC838" s="203"/>
      <c r="PGD838" s="203"/>
      <c r="PGE838" s="203"/>
      <c r="PGF838" s="203"/>
      <c r="PGG838" s="203"/>
      <c r="PGH838" s="203"/>
      <c r="PGI838" s="203"/>
      <c r="PGJ838" s="203"/>
      <c r="PGK838" s="203"/>
      <c r="PGL838" s="203"/>
      <c r="PGM838" s="203"/>
      <c r="PGN838" s="203"/>
      <c r="PGO838" s="203"/>
      <c r="PGP838" s="203"/>
      <c r="PGQ838" s="203"/>
      <c r="PGR838" s="203"/>
      <c r="PGS838" s="203"/>
      <c r="PGT838" s="203"/>
      <c r="PGU838" s="203"/>
      <c r="PGV838" s="203"/>
      <c r="PGW838" s="203"/>
      <c r="PGX838" s="203"/>
      <c r="PGY838" s="203"/>
      <c r="PGZ838" s="203"/>
      <c r="PHA838" s="203"/>
      <c r="PHB838" s="203"/>
      <c r="PHC838" s="203"/>
      <c r="PHD838" s="203"/>
      <c r="PHE838" s="203"/>
      <c r="PHF838" s="203"/>
      <c r="PHG838" s="203"/>
      <c r="PHH838" s="203"/>
      <c r="PHI838" s="203"/>
      <c r="PHJ838" s="203"/>
      <c r="PHK838" s="203"/>
      <c r="PHL838" s="203"/>
      <c r="PHM838" s="203"/>
      <c r="PHN838" s="203"/>
      <c r="PHO838" s="203"/>
      <c r="PHP838" s="203"/>
      <c r="PHQ838" s="203"/>
      <c r="PHR838" s="203"/>
      <c r="PHS838" s="203"/>
      <c r="PHT838" s="203"/>
      <c r="PHU838" s="203"/>
      <c r="PHV838" s="203"/>
      <c r="PHW838" s="203"/>
      <c r="PHX838" s="203"/>
      <c r="PHY838" s="203"/>
      <c r="PHZ838" s="203"/>
      <c r="PIA838" s="203"/>
      <c r="PIB838" s="203"/>
      <c r="PIC838" s="203"/>
      <c r="PID838" s="203"/>
      <c r="PIE838" s="203"/>
      <c r="PIF838" s="203"/>
      <c r="PIG838" s="203"/>
      <c r="PIH838" s="203"/>
      <c r="PII838" s="203"/>
      <c r="PIJ838" s="203"/>
      <c r="PIK838" s="203"/>
      <c r="PIL838" s="203"/>
      <c r="PIM838" s="203"/>
      <c r="PIN838" s="203"/>
      <c r="PIO838" s="203"/>
      <c r="PIP838" s="203"/>
      <c r="PIQ838" s="203"/>
      <c r="PIR838" s="203"/>
      <c r="PIS838" s="203"/>
      <c r="PIT838" s="203"/>
      <c r="PIU838" s="203"/>
      <c r="PIV838" s="203"/>
      <c r="PIW838" s="203"/>
      <c r="PIX838" s="203"/>
      <c r="PIY838" s="203"/>
      <c r="PIZ838" s="203"/>
      <c r="PJA838" s="203"/>
      <c r="PJB838" s="203"/>
      <c r="PJC838" s="203"/>
      <c r="PJD838" s="203"/>
      <c r="PJE838" s="203"/>
      <c r="PJF838" s="203"/>
      <c r="PJG838" s="203"/>
      <c r="PJH838" s="203"/>
      <c r="PJI838" s="203"/>
      <c r="PJJ838" s="203"/>
      <c r="PJK838" s="203"/>
      <c r="PJL838" s="203"/>
      <c r="PJM838" s="203"/>
      <c r="PJN838" s="203"/>
      <c r="PJO838" s="203"/>
      <c r="PJP838" s="203"/>
      <c r="PJQ838" s="203"/>
      <c r="PJR838" s="203"/>
      <c r="PJS838" s="203"/>
      <c r="PJT838" s="203"/>
      <c r="PJU838" s="203"/>
      <c r="PJV838" s="203"/>
      <c r="PJW838" s="203"/>
      <c r="PJX838" s="203"/>
      <c r="PJY838" s="203"/>
      <c r="PJZ838" s="203"/>
      <c r="PKA838" s="203"/>
      <c r="PKB838" s="203"/>
      <c r="PKC838" s="203"/>
      <c r="PKD838" s="203"/>
      <c r="PKE838" s="203"/>
      <c r="PKF838" s="203"/>
      <c r="PKG838" s="203"/>
      <c r="PKH838" s="203"/>
      <c r="PKI838" s="203"/>
      <c r="PKJ838" s="203"/>
      <c r="PKK838" s="203"/>
      <c r="PKL838" s="203"/>
      <c r="PKM838" s="203"/>
      <c r="PKN838" s="203"/>
      <c r="PKO838" s="203"/>
      <c r="PKP838" s="203"/>
      <c r="PKQ838" s="203"/>
      <c r="PKR838" s="203"/>
      <c r="PKS838" s="203"/>
      <c r="PKT838" s="203"/>
      <c r="PKU838" s="203"/>
      <c r="PKV838" s="203"/>
      <c r="PKW838" s="203"/>
      <c r="PKX838" s="203"/>
      <c r="PKY838" s="203"/>
      <c r="PKZ838" s="203"/>
      <c r="PLA838" s="203"/>
      <c r="PLB838" s="203"/>
      <c r="PLC838" s="203"/>
      <c r="PLD838" s="203"/>
      <c r="PLE838" s="203"/>
      <c r="PLF838" s="203"/>
      <c r="PLG838" s="203"/>
      <c r="PLH838" s="203"/>
      <c r="PLI838" s="203"/>
      <c r="PLJ838" s="203"/>
      <c r="PLK838" s="203"/>
      <c r="PLL838" s="203"/>
      <c r="PLM838" s="203"/>
      <c r="PLN838" s="203"/>
      <c r="PLO838" s="203"/>
      <c r="PLP838" s="203"/>
      <c r="PLQ838" s="203"/>
      <c r="PLR838" s="203"/>
      <c r="PLS838" s="203"/>
      <c r="PLT838" s="203"/>
      <c r="PLU838" s="203"/>
      <c r="PLV838" s="203"/>
      <c r="PLW838" s="203"/>
      <c r="PLX838" s="203"/>
      <c r="PLY838" s="203"/>
      <c r="PLZ838" s="203"/>
      <c r="PMA838" s="203"/>
      <c r="PMB838" s="203"/>
      <c r="PMC838" s="203"/>
      <c r="PMD838" s="203"/>
      <c r="PME838" s="203"/>
      <c r="PMF838" s="203"/>
      <c r="PMG838" s="203"/>
      <c r="PMH838" s="203"/>
      <c r="PMI838" s="203"/>
      <c r="PMJ838" s="203"/>
      <c r="PMK838" s="203"/>
      <c r="PML838" s="203"/>
      <c r="PMM838" s="203"/>
      <c r="PMN838" s="203"/>
      <c r="PMO838" s="203"/>
      <c r="PMP838" s="203"/>
      <c r="PMQ838" s="203"/>
      <c r="PMR838" s="203"/>
      <c r="PMS838" s="203"/>
      <c r="PMT838" s="203"/>
      <c r="PMU838" s="203"/>
      <c r="PMV838" s="203"/>
      <c r="PMW838" s="203"/>
      <c r="PMX838" s="203"/>
      <c r="PMY838" s="203"/>
      <c r="PMZ838" s="203"/>
      <c r="PNA838" s="203"/>
      <c r="PNB838" s="203"/>
      <c r="PNC838" s="203"/>
      <c r="PND838" s="203"/>
      <c r="PNE838" s="203"/>
      <c r="PNF838" s="203"/>
      <c r="PNG838" s="203"/>
      <c r="PNH838" s="203"/>
      <c r="PNI838" s="203"/>
      <c r="PNJ838" s="203"/>
      <c r="PNK838" s="203"/>
      <c r="PNL838" s="203"/>
      <c r="PNM838" s="203"/>
      <c r="PNN838" s="203"/>
      <c r="PNO838" s="203"/>
      <c r="PNP838" s="203"/>
      <c r="PNQ838" s="203"/>
      <c r="PNR838" s="203"/>
      <c r="PNS838" s="203"/>
      <c r="PNT838" s="203"/>
      <c r="PNU838" s="203"/>
      <c r="PNV838" s="203"/>
      <c r="PNW838" s="203"/>
      <c r="PNX838" s="203"/>
      <c r="PNY838" s="203"/>
      <c r="PNZ838" s="203"/>
      <c r="POA838" s="203"/>
      <c r="POB838" s="203"/>
      <c r="POC838" s="203"/>
      <c r="POD838" s="203"/>
      <c r="POE838" s="203"/>
      <c r="POF838" s="203"/>
      <c r="POG838" s="203"/>
      <c r="POH838" s="203"/>
      <c r="POI838" s="203"/>
      <c r="POJ838" s="203"/>
      <c r="POK838" s="203"/>
      <c r="POL838" s="203"/>
      <c r="POM838" s="203"/>
      <c r="PON838" s="203"/>
      <c r="POO838" s="203"/>
      <c r="POP838" s="203"/>
      <c r="POQ838" s="203"/>
      <c r="POR838" s="203"/>
      <c r="POS838" s="203"/>
      <c r="POT838" s="203"/>
      <c r="POU838" s="203"/>
      <c r="POV838" s="203"/>
      <c r="POW838" s="203"/>
      <c r="POX838" s="203"/>
      <c r="POY838" s="203"/>
      <c r="POZ838" s="203"/>
      <c r="PPA838" s="203"/>
      <c r="PPB838" s="203"/>
      <c r="PPC838" s="203"/>
      <c r="PPD838" s="203"/>
      <c r="PPE838" s="203"/>
      <c r="PPF838" s="203"/>
      <c r="PPG838" s="203"/>
      <c r="PPH838" s="203"/>
      <c r="PPI838" s="203"/>
      <c r="PPJ838" s="203"/>
      <c r="PPK838" s="203"/>
      <c r="PPL838" s="203"/>
      <c r="PPM838" s="203"/>
      <c r="PPN838" s="203"/>
      <c r="PPO838" s="203"/>
      <c r="PPP838" s="203"/>
      <c r="PPQ838" s="203"/>
      <c r="PPR838" s="203"/>
      <c r="PPS838" s="203"/>
      <c r="PPT838" s="203"/>
      <c r="PPU838" s="203"/>
      <c r="PPV838" s="203"/>
      <c r="PPW838" s="203"/>
      <c r="PPX838" s="203"/>
      <c r="PPY838" s="203"/>
      <c r="PPZ838" s="203"/>
      <c r="PQA838" s="203"/>
      <c r="PQB838" s="203"/>
      <c r="PQC838" s="203"/>
      <c r="PQD838" s="203"/>
      <c r="PQE838" s="203"/>
      <c r="PQF838" s="203"/>
      <c r="PQG838" s="203"/>
      <c r="PQH838" s="203"/>
      <c r="PQI838" s="203"/>
      <c r="PQJ838" s="203"/>
      <c r="PQK838" s="203"/>
      <c r="PQL838" s="203"/>
      <c r="PQM838" s="203"/>
      <c r="PQN838" s="203"/>
      <c r="PQO838" s="203"/>
      <c r="PQP838" s="203"/>
      <c r="PQQ838" s="203"/>
      <c r="PQR838" s="203"/>
      <c r="PQS838" s="203"/>
      <c r="PQT838" s="203"/>
      <c r="PQU838" s="203"/>
      <c r="PQV838" s="203"/>
      <c r="PQW838" s="203"/>
      <c r="PQX838" s="203"/>
      <c r="PQY838" s="203"/>
      <c r="PQZ838" s="203"/>
      <c r="PRA838" s="203"/>
      <c r="PRB838" s="203"/>
      <c r="PRC838" s="203"/>
      <c r="PRD838" s="203"/>
      <c r="PRE838" s="203"/>
      <c r="PRF838" s="203"/>
      <c r="PRG838" s="203"/>
      <c r="PRH838" s="203"/>
      <c r="PRI838" s="203"/>
      <c r="PRJ838" s="203"/>
      <c r="PRK838" s="203"/>
      <c r="PRL838" s="203"/>
      <c r="PRM838" s="203"/>
      <c r="PRN838" s="203"/>
      <c r="PRO838" s="203"/>
      <c r="PRP838" s="203"/>
      <c r="PRQ838" s="203"/>
      <c r="PRR838" s="203"/>
      <c r="PRS838" s="203"/>
      <c r="PRT838" s="203"/>
      <c r="PRU838" s="203"/>
      <c r="PRV838" s="203"/>
      <c r="PRW838" s="203"/>
      <c r="PRX838" s="203"/>
      <c r="PRY838" s="203"/>
      <c r="PRZ838" s="203"/>
      <c r="PSA838" s="203"/>
      <c r="PSB838" s="203"/>
      <c r="PSC838" s="203"/>
      <c r="PSD838" s="203"/>
      <c r="PSE838" s="203"/>
      <c r="PSF838" s="203"/>
      <c r="PSG838" s="203"/>
      <c r="PSH838" s="203"/>
      <c r="PSI838" s="203"/>
      <c r="PSJ838" s="203"/>
      <c r="PSK838" s="203"/>
      <c r="PSL838" s="203"/>
      <c r="PSM838" s="203"/>
      <c r="PSN838" s="203"/>
      <c r="PSO838" s="203"/>
      <c r="PSP838" s="203"/>
      <c r="PSQ838" s="203"/>
      <c r="PSR838" s="203"/>
      <c r="PSS838" s="203"/>
      <c r="PST838" s="203"/>
      <c r="PSU838" s="203"/>
      <c r="PSV838" s="203"/>
      <c r="PSW838" s="203"/>
      <c r="PSX838" s="203"/>
      <c r="PSY838" s="203"/>
      <c r="PSZ838" s="203"/>
      <c r="PTA838" s="203"/>
      <c r="PTB838" s="203"/>
      <c r="PTC838" s="203"/>
      <c r="PTD838" s="203"/>
      <c r="PTE838" s="203"/>
      <c r="PTF838" s="203"/>
      <c r="PTG838" s="203"/>
      <c r="PTH838" s="203"/>
      <c r="PTI838" s="203"/>
      <c r="PTJ838" s="203"/>
      <c r="PTK838" s="203"/>
      <c r="PTL838" s="203"/>
      <c r="PTM838" s="203"/>
      <c r="PTN838" s="203"/>
      <c r="PTO838" s="203"/>
      <c r="PTP838" s="203"/>
      <c r="PTQ838" s="203"/>
      <c r="PTR838" s="203"/>
      <c r="PTS838" s="203"/>
      <c r="PTT838" s="203"/>
      <c r="PTU838" s="203"/>
      <c r="PTV838" s="203"/>
      <c r="PTW838" s="203"/>
      <c r="PTX838" s="203"/>
      <c r="PTY838" s="203"/>
      <c r="PTZ838" s="203"/>
      <c r="PUA838" s="203"/>
      <c r="PUB838" s="203"/>
      <c r="PUC838" s="203"/>
      <c r="PUD838" s="203"/>
      <c r="PUE838" s="203"/>
      <c r="PUF838" s="203"/>
      <c r="PUG838" s="203"/>
      <c r="PUH838" s="203"/>
      <c r="PUI838" s="203"/>
      <c r="PUJ838" s="203"/>
      <c r="PUK838" s="203"/>
      <c r="PUL838" s="203"/>
      <c r="PUM838" s="203"/>
      <c r="PUN838" s="203"/>
      <c r="PUO838" s="203"/>
      <c r="PUP838" s="203"/>
      <c r="PUQ838" s="203"/>
      <c r="PUR838" s="203"/>
      <c r="PUS838" s="203"/>
      <c r="PUT838" s="203"/>
      <c r="PUU838" s="203"/>
      <c r="PUV838" s="203"/>
      <c r="PUW838" s="203"/>
      <c r="PUX838" s="203"/>
      <c r="PUY838" s="203"/>
      <c r="PUZ838" s="203"/>
      <c r="PVA838" s="203"/>
      <c r="PVB838" s="203"/>
      <c r="PVC838" s="203"/>
      <c r="PVD838" s="203"/>
      <c r="PVE838" s="203"/>
      <c r="PVF838" s="203"/>
      <c r="PVG838" s="203"/>
      <c r="PVH838" s="203"/>
      <c r="PVI838" s="203"/>
      <c r="PVJ838" s="203"/>
      <c r="PVK838" s="203"/>
      <c r="PVL838" s="203"/>
      <c r="PVM838" s="203"/>
      <c r="PVN838" s="203"/>
      <c r="PVO838" s="203"/>
      <c r="PVP838" s="203"/>
      <c r="PVQ838" s="203"/>
      <c r="PVR838" s="203"/>
      <c r="PVS838" s="203"/>
      <c r="PVT838" s="203"/>
      <c r="PVU838" s="203"/>
      <c r="PVV838" s="203"/>
      <c r="PVW838" s="203"/>
      <c r="PVX838" s="203"/>
      <c r="PVY838" s="203"/>
      <c r="PVZ838" s="203"/>
      <c r="PWA838" s="203"/>
      <c r="PWB838" s="203"/>
      <c r="PWC838" s="203"/>
      <c r="PWD838" s="203"/>
      <c r="PWE838" s="203"/>
      <c r="PWF838" s="203"/>
      <c r="PWG838" s="203"/>
      <c r="PWH838" s="203"/>
      <c r="PWI838" s="203"/>
      <c r="PWJ838" s="203"/>
      <c r="PWK838" s="203"/>
      <c r="PWL838" s="203"/>
      <c r="PWM838" s="203"/>
      <c r="PWN838" s="203"/>
      <c r="PWO838" s="203"/>
      <c r="PWP838" s="203"/>
      <c r="PWQ838" s="203"/>
      <c r="PWR838" s="203"/>
      <c r="PWS838" s="203"/>
      <c r="PWT838" s="203"/>
      <c r="PWU838" s="203"/>
      <c r="PWV838" s="203"/>
      <c r="PWW838" s="203"/>
      <c r="PWX838" s="203"/>
      <c r="PWY838" s="203"/>
      <c r="PWZ838" s="203"/>
      <c r="PXA838" s="203"/>
      <c r="PXB838" s="203"/>
      <c r="PXC838" s="203"/>
      <c r="PXD838" s="203"/>
      <c r="PXE838" s="203"/>
      <c r="PXF838" s="203"/>
      <c r="PXG838" s="203"/>
      <c r="PXH838" s="203"/>
      <c r="PXI838" s="203"/>
      <c r="PXJ838" s="203"/>
      <c r="PXK838" s="203"/>
      <c r="PXL838" s="203"/>
      <c r="PXM838" s="203"/>
      <c r="PXN838" s="203"/>
      <c r="PXO838" s="203"/>
      <c r="PXP838" s="203"/>
      <c r="PXQ838" s="203"/>
      <c r="PXR838" s="203"/>
      <c r="PXS838" s="203"/>
      <c r="PXT838" s="203"/>
      <c r="PXU838" s="203"/>
      <c r="PXV838" s="203"/>
      <c r="PXW838" s="203"/>
      <c r="PXX838" s="203"/>
      <c r="PXY838" s="203"/>
      <c r="PXZ838" s="203"/>
      <c r="PYA838" s="203"/>
      <c r="PYB838" s="203"/>
      <c r="PYC838" s="203"/>
      <c r="PYD838" s="203"/>
      <c r="PYE838" s="203"/>
      <c r="PYF838" s="203"/>
      <c r="PYG838" s="203"/>
      <c r="PYH838" s="203"/>
      <c r="PYI838" s="203"/>
      <c r="PYJ838" s="203"/>
      <c r="PYK838" s="203"/>
      <c r="PYL838" s="203"/>
      <c r="PYM838" s="203"/>
      <c r="PYN838" s="203"/>
      <c r="PYO838" s="203"/>
      <c r="PYP838" s="203"/>
      <c r="PYQ838" s="203"/>
      <c r="PYR838" s="203"/>
      <c r="PYS838" s="203"/>
      <c r="PYT838" s="203"/>
      <c r="PYU838" s="203"/>
      <c r="PYV838" s="203"/>
      <c r="PYW838" s="203"/>
      <c r="PYX838" s="203"/>
      <c r="PYY838" s="203"/>
      <c r="PYZ838" s="203"/>
      <c r="PZA838" s="203"/>
      <c r="PZB838" s="203"/>
      <c r="PZC838" s="203"/>
      <c r="PZD838" s="203"/>
      <c r="PZE838" s="203"/>
      <c r="PZF838" s="203"/>
      <c r="PZG838" s="203"/>
      <c r="PZH838" s="203"/>
      <c r="PZI838" s="203"/>
      <c r="PZJ838" s="203"/>
      <c r="PZK838" s="203"/>
      <c r="PZL838" s="203"/>
      <c r="PZM838" s="203"/>
      <c r="PZN838" s="203"/>
      <c r="PZO838" s="203"/>
      <c r="PZP838" s="203"/>
      <c r="PZQ838" s="203"/>
      <c r="PZR838" s="203"/>
      <c r="PZS838" s="203"/>
      <c r="PZT838" s="203"/>
      <c r="PZU838" s="203"/>
      <c r="PZV838" s="203"/>
      <c r="PZW838" s="203"/>
      <c r="PZX838" s="203"/>
      <c r="PZY838" s="203"/>
      <c r="PZZ838" s="203"/>
      <c r="QAA838" s="203"/>
      <c r="QAB838" s="203"/>
      <c r="QAC838" s="203"/>
      <c r="QAD838" s="203"/>
      <c r="QAE838" s="203"/>
      <c r="QAF838" s="203"/>
      <c r="QAG838" s="203"/>
      <c r="QAH838" s="203"/>
      <c r="QAI838" s="203"/>
      <c r="QAJ838" s="203"/>
      <c r="QAK838" s="203"/>
      <c r="QAL838" s="203"/>
      <c r="QAM838" s="203"/>
      <c r="QAN838" s="203"/>
      <c r="QAO838" s="203"/>
      <c r="QAP838" s="203"/>
      <c r="QAQ838" s="203"/>
      <c r="QAR838" s="203"/>
      <c r="QAS838" s="203"/>
      <c r="QAT838" s="203"/>
      <c r="QAU838" s="203"/>
      <c r="QAV838" s="203"/>
      <c r="QAW838" s="203"/>
      <c r="QAX838" s="203"/>
      <c r="QAY838" s="203"/>
      <c r="QAZ838" s="203"/>
      <c r="QBA838" s="203"/>
      <c r="QBB838" s="203"/>
      <c r="QBC838" s="203"/>
      <c r="QBD838" s="203"/>
      <c r="QBE838" s="203"/>
      <c r="QBF838" s="203"/>
      <c r="QBG838" s="203"/>
      <c r="QBH838" s="203"/>
      <c r="QBI838" s="203"/>
      <c r="QBJ838" s="203"/>
      <c r="QBK838" s="203"/>
      <c r="QBL838" s="203"/>
      <c r="QBM838" s="203"/>
      <c r="QBN838" s="203"/>
      <c r="QBO838" s="203"/>
      <c r="QBP838" s="203"/>
      <c r="QBQ838" s="203"/>
      <c r="QBR838" s="203"/>
      <c r="QBS838" s="203"/>
      <c r="QBT838" s="203"/>
      <c r="QBU838" s="203"/>
      <c r="QBV838" s="203"/>
      <c r="QBW838" s="203"/>
      <c r="QBX838" s="203"/>
      <c r="QBY838" s="203"/>
      <c r="QBZ838" s="203"/>
      <c r="QCA838" s="203"/>
      <c r="QCB838" s="203"/>
      <c r="QCC838" s="203"/>
      <c r="QCD838" s="203"/>
      <c r="QCE838" s="203"/>
      <c r="QCF838" s="203"/>
      <c r="QCG838" s="203"/>
      <c r="QCH838" s="203"/>
      <c r="QCI838" s="203"/>
      <c r="QCJ838" s="203"/>
      <c r="QCK838" s="203"/>
      <c r="QCL838" s="203"/>
      <c r="QCM838" s="203"/>
      <c r="QCN838" s="203"/>
      <c r="QCO838" s="203"/>
      <c r="QCP838" s="203"/>
      <c r="QCQ838" s="203"/>
      <c r="QCR838" s="203"/>
      <c r="QCS838" s="203"/>
      <c r="QCT838" s="203"/>
      <c r="QCU838" s="203"/>
      <c r="QCV838" s="203"/>
      <c r="QCW838" s="203"/>
      <c r="QCX838" s="203"/>
      <c r="QCY838" s="203"/>
      <c r="QCZ838" s="203"/>
      <c r="QDA838" s="203"/>
      <c r="QDB838" s="203"/>
      <c r="QDC838" s="203"/>
      <c r="QDD838" s="203"/>
      <c r="QDE838" s="203"/>
      <c r="QDF838" s="203"/>
      <c r="QDG838" s="203"/>
      <c r="QDH838" s="203"/>
      <c r="QDI838" s="203"/>
      <c r="QDJ838" s="203"/>
      <c r="QDK838" s="203"/>
      <c r="QDL838" s="203"/>
      <c r="QDM838" s="203"/>
      <c r="QDN838" s="203"/>
      <c r="QDO838" s="203"/>
      <c r="QDP838" s="203"/>
      <c r="QDQ838" s="203"/>
      <c r="QDR838" s="203"/>
      <c r="QDS838" s="203"/>
      <c r="QDT838" s="203"/>
      <c r="QDU838" s="203"/>
      <c r="QDV838" s="203"/>
      <c r="QDW838" s="203"/>
      <c r="QDX838" s="203"/>
      <c r="QDY838" s="203"/>
      <c r="QDZ838" s="203"/>
      <c r="QEA838" s="203"/>
      <c r="QEB838" s="203"/>
      <c r="QEC838" s="203"/>
      <c r="QED838" s="203"/>
      <c r="QEE838" s="203"/>
      <c r="QEF838" s="203"/>
      <c r="QEG838" s="203"/>
      <c r="QEH838" s="203"/>
      <c r="QEI838" s="203"/>
      <c r="QEJ838" s="203"/>
      <c r="QEK838" s="203"/>
      <c r="QEL838" s="203"/>
      <c r="QEM838" s="203"/>
      <c r="QEN838" s="203"/>
      <c r="QEO838" s="203"/>
      <c r="QEP838" s="203"/>
      <c r="QEQ838" s="203"/>
      <c r="QER838" s="203"/>
      <c r="QES838" s="203"/>
      <c r="QET838" s="203"/>
      <c r="QEU838" s="203"/>
      <c r="QEV838" s="203"/>
      <c r="QEW838" s="203"/>
      <c r="QEX838" s="203"/>
      <c r="QEY838" s="203"/>
      <c r="QEZ838" s="203"/>
      <c r="QFA838" s="203"/>
      <c r="QFB838" s="203"/>
      <c r="QFC838" s="203"/>
      <c r="QFD838" s="203"/>
      <c r="QFE838" s="203"/>
      <c r="QFF838" s="203"/>
      <c r="QFG838" s="203"/>
      <c r="QFH838" s="203"/>
      <c r="QFI838" s="203"/>
      <c r="QFJ838" s="203"/>
      <c r="QFK838" s="203"/>
      <c r="QFL838" s="203"/>
      <c r="QFM838" s="203"/>
      <c r="QFN838" s="203"/>
      <c r="QFO838" s="203"/>
      <c r="QFP838" s="203"/>
      <c r="QFQ838" s="203"/>
      <c r="QFR838" s="203"/>
      <c r="QFS838" s="203"/>
      <c r="QFT838" s="203"/>
      <c r="QFU838" s="203"/>
      <c r="QFV838" s="203"/>
      <c r="QFW838" s="203"/>
      <c r="QFX838" s="203"/>
      <c r="QFY838" s="203"/>
      <c r="QFZ838" s="203"/>
      <c r="QGA838" s="203"/>
      <c r="QGB838" s="203"/>
      <c r="QGC838" s="203"/>
      <c r="QGD838" s="203"/>
      <c r="QGE838" s="203"/>
      <c r="QGF838" s="203"/>
      <c r="QGG838" s="203"/>
      <c r="QGH838" s="203"/>
      <c r="QGI838" s="203"/>
      <c r="QGJ838" s="203"/>
      <c r="QGK838" s="203"/>
      <c r="QGL838" s="203"/>
      <c r="QGM838" s="203"/>
      <c r="QGN838" s="203"/>
      <c r="QGO838" s="203"/>
      <c r="QGP838" s="203"/>
      <c r="QGQ838" s="203"/>
      <c r="QGR838" s="203"/>
      <c r="QGS838" s="203"/>
      <c r="QGT838" s="203"/>
      <c r="QGU838" s="203"/>
      <c r="QGV838" s="203"/>
      <c r="QGW838" s="203"/>
      <c r="QGX838" s="203"/>
      <c r="QGY838" s="203"/>
      <c r="QGZ838" s="203"/>
      <c r="QHA838" s="203"/>
      <c r="QHB838" s="203"/>
      <c r="QHC838" s="203"/>
      <c r="QHD838" s="203"/>
      <c r="QHE838" s="203"/>
      <c r="QHF838" s="203"/>
      <c r="QHG838" s="203"/>
      <c r="QHH838" s="203"/>
      <c r="QHI838" s="203"/>
      <c r="QHJ838" s="203"/>
      <c r="QHK838" s="203"/>
      <c r="QHL838" s="203"/>
      <c r="QHM838" s="203"/>
      <c r="QHN838" s="203"/>
      <c r="QHO838" s="203"/>
      <c r="QHP838" s="203"/>
      <c r="QHQ838" s="203"/>
      <c r="QHR838" s="203"/>
      <c r="QHS838" s="203"/>
      <c r="QHT838" s="203"/>
      <c r="QHU838" s="203"/>
      <c r="QHV838" s="203"/>
      <c r="QHW838" s="203"/>
      <c r="QHX838" s="203"/>
      <c r="QHY838" s="203"/>
      <c r="QHZ838" s="203"/>
      <c r="QIA838" s="203"/>
      <c r="QIB838" s="203"/>
      <c r="QIC838" s="203"/>
      <c r="QID838" s="203"/>
      <c r="QIE838" s="203"/>
      <c r="QIF838" s="203"/>
      <c r="QIG838" s="203"/>
      <c r="QIH838" s="203"/>
      <c r="QII838" s="203"/>
      <c r="QIJ838" s="203"/>
      <c r="QIK838" s="203"/>
      <c r="QIL838" s="203"/>
      <c r="QIM838" s="203"/>
      <c r="QIN838" s="203"/>
      <c r="QIO838" s="203"/>
      <c r="QIP838" s="203"/>
      <c r="QIQ838" s="203"/>
      <c r="QIR838" s="203"/>
      <c r="QIS838" s="203"/>
      <c r="QIT838" s="203"/>
      <c r="QIU838" s="203"/>
      <c r="QIV838" s="203"/>
      <c r="QIW838" s="203"/>
      <c r="QIX838" s="203"/>
      <c r="QIY838" s="203"/>
      <c r="QIZ838" s="203"/>
      <c r="QJA838" s="203"/>
      <c r="QJB838" s="203"/>
      <c r="QJC838" s="203"/>
      <c r="QJD838" s="203"/>
      <c r="QJE838" s="203"/>
      <c r="QJF838" s="203"/>
      <c r="QJG838" s="203"/>
      <c r="QJH838" s="203"/>
      <c r="QJI838" s="203"/>
      <c r="QJJ838" s="203"/>
      <c r="QJK838" s="203"/>
      <c r="QJL838" s="203"/>
      <c r="QJM838" s="203"/>
      <c r="QJN838" s="203"/>
      <c r="QJO838" s="203"/>
      <c r="QJP838" s="203"/>
      <c r="QJQ838" s="203"/>
      <c r="QJR838" s="203"/>
      <c r="QJS838" s="203"/>
      <c r="QJT838" s="203"/>
      <c r="QJU838" s="203"/>
      <c r="QJV838" s="203"/>
      <c r="QJW838" s="203"/>
      <c r="QJX838" s="203"/>
      <c r="QJY838" s="203"/>
      <c r="QJZ838" s="203"/>
      <c r="QKA838" s="203"/>
      <c r="QKB838" s="203"/>
      <c r="QKC838" s="203"/>
      <c r="QKD838" s="203"/>
      <c r="QKE838" s="203"/>
      <c r="QKF838" s="203"/>
      <c r="QKG838" s="203"/>
      <c r="QKH838" s="203"/>
      <c r="QKI838" s="203"/>
      <c r="QKJ838" s="203"/>
      <c r="QKK838" s="203"/>
      <c r="QKL838" s="203"/>
      <c r="QKM838" s="203"/>
      <c r="QKN838" s="203"/>
      <c r="QKO838" s="203"/>
      <c r="QKP838" s="203"/>
      <c r="QKQ838" s="203"/>
      <c r="QKR838" s="203"/>
      <c r="QKS838" s="203"/>
      <c r="QKT838" s="203"/>
      <c r="QKU838" s="203"/>
      <c r="QKV838" s="203"/>
      <c r="QKW838" s="203"/>
      <c r="QKX838" s="203"/>
      <c r="QKY838" s="203"/>
      <c r="QKZ838" s="203"/>
      <c r="QLA838" s="203"/>
      <c r="QLB838" s="203"/>
      <c r="QLC838" s="203"/>
      <c r="QLD838" s="203"/>
      <c r="QLE838" s="203"/>
      <c r="QLF838" s="203"/>
      <c r="QLG838" s="203"/>
      <c r="QLH838" s="203"/>
      <c r="QLI838" s="203"/>
      <c r="QLJ838" s="203"/>
      <c r="QLK838" s="203"/>
      <c r="QLL838" s="203"/>
      <c r="QLM838" s="203"/>
      <c r="QLN838" s="203"/>
      <c r="QLO838" s="203"/>
      <c r="QLP838" s="203"/>
      <c r="QLQ838" s="203"/>
      <c r="QLR838" s="203"/>
      <c r="QLS838" s="203"/>
      <c r="QLT838" s="203"/>
      <c r="QLU838" s="203"/>
      <c r="QLV838" s="203"/>
      <c r="QLW838" s="203"/>
      <c r="QLX838" s="203"/>
      <c r="QLY838" s="203"/>
      <c r="QLZ838" s="203"/>
      <c r="QMA838" s="203"/>
      <c r="QMB838" s="203"/>
      <c r="QMC838" s="203"/>
      <c r="QMD838" s="203"/>
      <c r="QME838" s="203"/>
      <c r="QMF838" s="203"/>
      <c r="QMG838" s="203"/>
      <c r="QMH838" s="203"/>
      <c r="QMI838" s="203"/>
      <c r="QMJ838" s="203"/>
      <c r="QMK838" s="203"/>
      <c r="QML838" s="203"/>
      <c r="QMM838" s="203"/>
      <c r="QMN838" s="203"/>
      <c r="QMO838" s="203"/>
      <c r="QMP838" s="203"/>
      <c r="QMQ838" s="203"/>
      <c r="QMR838" s="203"/>
      <c r="QMS838" s="203"/>
      <c r="QMT838" s="203"/>
      <c r="QMU838" s="203"/>
      <c r="QMV838" s="203"/>
      <c r="QMW838" s="203"/>
      <c r="QMX838" s="203"/>
      <c r="QMY838" s="203"/>
      <c r="QMZ838" s="203"/>
      <c r="QNA838" s="203"/>
      <c r="QNB838" s="203"/>
      <c r="QNC838" s="203"/>
      <c r="QND838" s="203"/>
      <c r="QNE838" s="203"/>
      <c r="QNF838" s="203"/>
      <c r="QNG838" s="203"/>
      <c r="QNH838" s="203"/>
      <c r="QNI838" s="203"/>
      <c r="QNJ838" s="203"/>
      <c r="QNK838" s="203"/>
      <c r="QNL838" s="203"/>
      <c r="QNM838" s="203"/>
      <c r="QNN838" s="203"/>
      <c r="QNO838" s="203"/>
      <c r="QNP838" s="203"/>
      <c r="QNQ838" s="203"/>
      <c r="QNR838" s="203"/>
      <c r="QNS838" s="203"/>
      <c r="QNT838" s="203"/>
      <c r="QNU838" s="203"/>
      <c r="QNV838" s="203"/>
      <c r="QNW838" s="203"/>
      <c r="QNX838" s="203"/>
      <c r="QNY838" s="203"/>
      <c r="QNZ838" s="203"/>
      <c r="QOA838" s="203"/>
      <c r="QOB838" s="203"/>
      <c r="QOC838" s="203"/>
      <c r="QOD838" s="203"/>
      <c r="QOE838" s="203"/>
      <c r="QOF838" s="203"/>
      <c r="QOG838" s="203"/>
      <c r="QOH838" s="203"/>
      <c r="QOI838" s="203"/>
      <c r="QOJ838" s="203"/>
      <c r="QOK838" s="203"/>
      <c r="QOL838" s="203"/>
      <c r="QOM838" s="203"/>
      <c r="QON838" s="203"/>
      <c r="QOO838" s="203"/>
      <c r="QOP838" s="203"/>
      <c r="QOQ838" s="203"/>
      <c r="QOR838" s="203"/>
      <c r="QOS838" s="203"/>
      <c r="QOT838" s="203"/>
      <c r="QOU838" s="203"/>
      <c r="QOV838" s="203"/>
      <c r="QOW838" s="203"/>
      <c r="QOX838" s="203"/>
      <c r="QOY838" s="203"/>
      <c r="QOZ838" s="203"/>
      <c r="QPA838" s="203"/>
      <c r="QPB838" s="203"/>
      <c r="QPC838" s="203"/>
      <c r="QPD838" s="203"/>
      <c r="QPE838" s="203"/>
      <c r="QPF838" s="203"/>
      <c r="QPG838" s="203"/>
      <c r="QPH838" s="203"/>
      <c r="QPI838" s="203"/>
      <c r="QPJ838" s="203"/>
      <c r="QPK838" s="203"/>
      <c r="QPL838" s="203"/>
      <c r="QPM838" s="203"/>
      <c r="QPN838" s="203"/>
      <c r="QPO838" s="203"/>
      <c r="QPP838" s="203"/>
      <c r="QPQ838" s="203"/>
      <c r="QPR838" s="203"/>
      <c r="QPS838" s="203"/>
      <c r="QPT838" s="203"/>
      <c r="QPU838" s="203"/>
      <c r="QPV838" s="203"/>
      <c r="QPW838" s="203"/>
      <c r="QPX838" s="203"/>
      <c r="QPY838" s="203"/>
      <c r="QPZ838" s="203"/>
      <c r="QQA838" s="203"/>
      <c r="QQB838" s="203"/>
      <c r="QQC838" s="203"/>
      <c r="QQD838" s="203"/>
      <c r="QQE838" s="203"/>
      <c r="QQF838" s="203"/>
      <c r="QQG838" s="203"/>
      <c r="QQH838" s="203"/>
      <c r="QQI838" s="203"/>
      <c r="QQJ838" s="203"/>
      <c r="QQK838" s="203"/>
      <c r="QQL838" s="203"/>
      <c r="QQM838" s="203"/>
      <c r="QQN838" s="203"/>
      <c r="QQO838" s="203"/>
      <c r="QQP838" s="203"/>
      <c r="QQQ838" s="203"/>
      <c r="QQR838" s="203"/>
      <c r="QQS838" s="203"/>
      <c r="QQT838" s="203"/>
      <c r="QQU838" s="203"/>
      <c r="QQV838" s="203"/>
      <c r="QQW838" s="203"/>
      <c r="QQX838" s="203"/>
      <c r="QQY838" s="203"/>
      <c r="QQZ838" s="203"/>
      <c r="QRA838" s="203"/>
      <c r="QRB838" s="203"/>
      <c r="QRC838" s="203"/>
      <c r="QRD838" s="203"/>
      <c r="QRE838" s="203"/>
      <c r="QRF838" s="203"/>
      <c r="QRG838" s="203"/>
      <c r="QRH838" s="203"/>
      <c r="QRI838" s="203"/>
      <c r="QRJ838" s="203"/>
      <c r="QRK838" s="203"/>
      <c r="QRL838" s="203"/>
      <c r="QRM838" s="203"/>
      <c r="QRN838" s="203"/>
      <c r="QRO838" s="203"/>
      <c r="QRP838" s="203"/>
      <c r="QRQ838" s="203"/>
      <c r="QRR838" s="203"/>
      <c r="QRS838" s="203"/>
      <c r="QRT838" s="203"/>
      <c r="QRU838" s="203"/>
      <c r="QRV838" s="203"/>
      <c r="QRW838" s="203"/>
      <c r="QRX838" s="203"/>
      <c r="QRY838" s="203"/>
      <c r="QRZ838" s="203"/>
      <c r="QSA838" s="203"/>
      <c r="QSB838" s="203"/>
      <c r="QSC838" s="203"/>
      <c r="QSD838" s="203"/>
      <c r="QSE838" s="203"/>
      <c r="QSF838" s="203"/>
      <c r="QSG838" s="203"/>
      <c r="QSH838" s="203"/>
      <c r="QSI838" s="203"/>
      <c r="QSJ838" s="203"/>
      <c r="QSK838" s="203"/>
      <c r="QSL838" s="203"/>
      <c r="QSM838" s="203"/>
      <c r="QSN838" s="203"/>
      <c r="QSO838" s="203"/>
      <c r="QSP838" s="203"/>
      <c r="QSQ838" s="203"/>
      <c r="QSR838" s="203"/>
      <c r="QSS838" s="203"/>
      <c r="QST838" s="203"/>
      <c r="QSU838" s="203"/>
      <c r="QSV838" s="203"/>
      <c r="QSW838" s="203"/>
      <c r="QSX838" s="203"/>
      <c r="QSY838" s="203"/>
      <c r="QSZ838" s="203"/>
      <c r="QTA838" s="203"/>
      <c r="QTB838" s="203"/>
      <c r="QTC838" s="203"/>
      <c r="QTD838" s="203"/>
      <c r="QTE838" s="203"/>
      <c r="QTF838" s="203"/>
      <c r="QTG838" s="203"/>
      <c r="QTH838" s="203"/>
      <c r="QTI838" s="203"/>
      <c r="QTJ838" s="203"/>
      <c r="QTK838" s="203"/>
      <c r="QTL838" s="203"/>
      <c r="QTM838" s="203"/>
      <c r="QTN838" s="203"/>
      <c r="QTO838" s="203"/>
      <c r="QTP838" s="203"/>
      <c r="QTQ838" s="203"/>
      <c r="QTR838" s="203"/>
      <c r="QTS838" s="203"/>
      <c r="QTT838" s="203"/>
      <c r="QTU838" s="203"/>
      <c r="QTV838" s="203"/>
      <c r="QTW838" s="203"/>
      <c r="QTX838" s="203"/>
      <c r="QTY838" s="203"/>
      <c r="QTZ838" s="203"/>
      <c r="QUA838" s="203"/>
      <c r="QUB838" s="203"/>
      <c r="QUC838" s="203"/>
      <c r="QUD838" s="203"/>
      <c r="QUE838" s="203"/>
      <c r="QUF838" s="203"/>
      <c r="QUG838" s="203"/>
      <c r="QUH838" s="203"/>
      <c r="QUI838" s="203"/>
      <c r="QUJ838" s="203"/>
      <c r="QUK838" s="203"/>
      <c r="QUL838" s="203"/>
      <c r="QUM838" s="203"/>
      <c r="QUN838" s="203"/>
      <c r="QUO838" s="203"/>
      <c r="QUP838" s="203"/>
      <c r="QUQ838" s="203"/>
      <c r="QUR838" s="203"/>
      <c r="QUS838" s="203"/>
      <c r="QUT838" s="203"/>
      <c r="QUU838" s="203"/>
      <c r="QUV838" s="203"/>
      <c r="QUW838" s="203"/>
      <c r="QUX838" s="203"/>
      <c r="QUY838" s="203"/>
      <c r="QUZ838" s="203"/>
      <c r="QVA838" s="203"/>
      <c r="QVB838" s="203"/>
      <c r="QVC838" s="203"/>
      <c r="QVD838" s="203"/>
      <c r="QVE838" s="203"/>
      <c r="QVF838" s="203"/>
      <c r="QVG838" s="203"/>
      <c r="QVH838" s="203"/>
      <c r="QVI838" s="203"/>
      <c r="QVJ838" s="203"/>
      <c r="QVK838" s="203"/>
      <c r="QVL838" s="203"/>
      <c r="QVM838" s="203"/>
      <c r="QVN838" s="203"/>
      <c r="QVO838" s="203"/>
      <c r="QVP838" s="203"/>
      <c r="QVQ838" s="203"/>
      <c r="QVR838" s="203"/>
      <c r="QVS838" s="203"/>
      <c r="QVT838" s="203"/>
      <c r="QVU838" s="203"/>
      <c r="QVV838" s="203"/>
      <c r="QVW838" s="203"/>
      <c r="QVX838" s="203"/>
      <c r="QVY838" s="203"/>
      <c r="QVZ838" s="203"/>
      <c r="QWA838" s="203"/>
      <c r="QWB838" s="203"/>
      <c r="QWC838" s="203"/>
      <c r="QWD838" s="203"/>
      <c r="QWE838" s="203"/>
      <c r="QWF838" s="203"/>
      <c r="QWG838" s="203"/>
      <c r="QWH838" s="203"/>
      <c r="QWI838" s="203"/>
      <c r="QWJ838" s="203"/>
      <c r="QWK838" s="203"/>
      <c r="QWL838" s="203"/>
      <c r="QWM838" s="203"/>
      <c r="QWN838" s="203"/>
      <c r="QWO838" s="203"/>
      <c r="QWP838" s="203"/>
      <c r="QWQ838" s="203"/>
      <c r="QWR838" s="203"/>
      <c r="QWS838" s="203"/>
      <c r="QWT838" s="203"/>
      <c r="QWU838" s="203"/>
      <c r="QWV838" s="203"/>
      <c r="QWW838" s="203"/>
      <c r="QWX838" s="203"/>
      <c r="QWY838" s="203"/>
      <c r="QWZ838" s="203"/>
      <c r="QXA838" s="203"/>
      <c r="QXB838" s="203"/>
      <c r="QXC838" s="203"/>
      <c r="QXD838" s="203"/>
      <c r="QXE838" s="203"/>
      <c r="QXF838" s="203"/>
      <c r="QXG838" s="203"/>
      <c r="QXH838" s="203"/>
      <c r="QXI838" s="203"/>
      <c r="QXJ838" s="203"/>
      <c r="QXK838" s="203"/>
      <c r="QXL838" s="203"/>
      <c r="QXM838" s="203"/>
      <c r="QXN838" s="203"/>
      <c r="QXO838" s="203"/>
      <c r="QXP838" s="203"/>
      <c r="QXQ838" s="203"/>
      <c r="QXR838" s="203"/>
      <c r="QXS838" s="203"/>
      <c r="QXT838" s="203"/>
      <c r="QXU838" s="203"/>
      <c r="QXV838" s="203"/>
      <c r="QXW838" s="203"/>
      <c r="QXX838" s="203"/>
      <c r="QXY838" s="203"/>
      <c r="QXZ838" s="203"/>
      <c r="QYA838" s="203"/>
      <c r="QYB838" s="203"/>
      <c r="QYC838" s="203"/>
      <c r="QYD838" s="203"/>
      <c r="QYE838" s="203"/>
      <c r="QYF838" s="203"/>
      <c r="QYG838" s="203"/>
      <c r="QYH838" s="203"/>
      <c r="QYI838" s="203"/>
      <c r="QYJ838" s="203"/>
      <c r="QYK838" s="203"/>
      <c r="QYL838" s="203"/>
      <c r="QYM838" s="203"/>
      <c r="QYN838" s="203"/>
      <c r="QYO838" s="203"/>
      <c r="QYP838" s="203"/>
      <c r="QYQ838" s="203"/>
      <c r="QYR838" s="203"/>
      <c r="QYS838" s="203"/>
      <c r="QYT838" s="203"/>
      <c r="QYU838" s="203"/>
      <c r="QYV838" s="203"/>
      <c r="QYW838" s="203"/>
      <c r="QYX838" s="203"/>
      <c r="QYY838" s="203"/>
      <c r="QYZ838" s="203"/>
      <c r="QZA838" s="203"/>
      <c r="QZB838" s="203"/>
      <c r="QZC838" s="203"/>
      <c r="QZD838" s="203"/>
      <c r="QZE838" s="203"/>
      <c r="QZF838" s="203"/>
      <c r="QZG838" s="203"/>
      <c r="QZH838" s="203"/>
      <c r="QZI838" s="203"/>
      <c r="QZJ838" s="203"/>
      <c r="QZK838" s="203"/>
      <c r="QZL838" s="203"/>
      <c r="QZM838" s="203"/>
      <c r="QZN838" s="203"/>
      <c r="QZO838" s="203"/>
      <c r="QZP838" s="203"/>
      <c r="QZQ838" s="203"/>
      <c r="QZR838" s="203"/>
      <c r="QZS838" s="203"/>
      <c r="QZT838" s="203"/>
      <c r="QZU838" s="203"/>
      <c r="QZV838" s="203"/>
      <c r="QZW838" s="203"/>
      <c r="QZX838" s="203"/>
      <c r="QZY838" s="203"/>
      <c r="QZZ838" s="203"/>
      <c r="RAA838" s="203"/>
      <c r="RAB838" s="203"/>
      <c r="RAC838" s="203"/>
      <c r="RAD838" s="203"/>
      <c r="RAE838" s="203"/>
      <c r="RAF838" s="203"/>
      <c r="RAG838" s="203"/>
      <c r="RAH838" s="203"/>
      <c r="RAI838" s="203"/>
      <c r="RAJ838" s="203"/>
      <c r="RAK838" s="203"/>
      <c r="RAL838" s="203"/>
      <c r="RAM838" s="203"/>
      <c r="RAN838" s="203"/>
      <c r="RAO838" s="203"/>
      <c r="RAP838" s="203"/>
      <c r="RAQ838" s="203"/>
      <c r="RAR838" s="203"/>
      <c r="RAS838" s="203"/>
      <c r="RAT838" s="203"/>
      <c r="RAU838" s="203"/>
      <c r="RAV838" s="203"/>
      <c r="RAW838" s="203"/>
      <c r="RAX838" s="203"/>
      <c r="RAY838" s="203"/>
      <c r="RAZ838" s="203"/>
      <c r="RBA838" s="203"/>
      <c r="RBB838" s="203"/>
      <c r="RBC838" s="203"/>
      <c r="RBD838" s="203"/>
      <c r="RBE838" s="203"/>
      <c r="RBF838" s="203"/>
      <c r="RBG838" s="203"/>
      <c r="RBH838" s="203"/>
      <c r="RBI838" s="203"/>
      <c r="RBJ838" s="203"/>
      <c r="RBK838" s="203"/>
      <c r="RBL838" s="203"/>
      <c r="RBM838" s="203"/>
      <c r="RBN838" s="203"/>
      <c r="RBO838" s="203"/>
      <c r="RBP838" s="203"/>
      <c r="RBQ838" s="203"/>
      <c r="RBR838" s="203"/>
      <c r="RBS838" s="203"/>
      <c r="RBT838" s="203"/>
      <c r="RBU838" s="203"/>
      <c r="RBV838" s="203"/>
      <c r="RBW838" s="203"/>
      <c r="RBX838" s="203"/>
      <c r="RBY838" s="203"/>
      <c r="RBZ838" s="203"/>
      <c r="RCA838" s="203"/>
      <c r="RCB838" s="203"/>
      <c r="RCC838" s="203"/>
      <c r="RCD838" s="203"/>
      <c r="RCE838" s="203"/>
      <c r="RCF838" s="203"/>
      <c r="RCG838" s="203"/>
      <c r="RCH838" s="203"/>
      <c r="RCI838" s="203"/>
      <c r="RCJ838" s="203"/>
      <c r="RCK838" s="203"/>
      <c r="RCL838" s="203"/>
      <c r="RCM838" s="203"/>
      <c r="RCN838" s="203"/>
      <c r="RCO838" s="203"/>
      <c r="RCP838" s="203"/>
      <c r="RCQ838" s="203"/>
      <c r="RCR838" s="203"/>
      <c r="RCS838" s="203"/>
      <c r="RCT838" s="203"/>
      <c r="RCU838" s="203"/>
      <c r="RCV838" s="203"/>
      <c r="RCW838" s="203"/>
      <c r="RCX838" s="203"/>
      <c r="RCY838" s="203"/>
      <c r="RCZ838" s="203"/>
      <c r="RDA838" s="203"/>
      <c r="RDB838" s="203"/>
      <c r="RDC838" s="203"/>
      <c r="RDD838" s="203"/>
      <c r="RDE838" s="203"/>
      <c r="RDF838" s="203"/>
      <c r="RDG838" s="203"/>
      <c r="RDH838" s="203"/>
      <c r="RDI838" s="203"/>
      <c r="RDJ838" s="203"/>
      <c r="RDK838" s="203"/>
      <c r="RDL838" s="203"/>
      <c r="RDM838" s="203"/>
      <c r="RDN838" s="203"/>
      <c r="RDO838" s="203"/>
      <c r="RDP838" s="203"/>
      <c r="RDQ838" s="203"/>
      <c r="RDR838" s="203"/>
      <c r="RDS838" s="203"/>
      <c r="RDT838" s="203"/>
      <c r="RDU838" s="203"/>
      <c r="RDV838" s="203"/>
      <c r="RDW838" s="203"/>
      <c r="RDX838" s="203"/>
      <c r="RDY838" s="203"/>
      <c r="RDZ838" s="203"/>
      <c r="REA838" s="203"/>
      <c r="REB838" s="203"/>
      <c r="REC838" s="203"/>
      <c r="RED838" s="203"/>
      <c r="REE838" s="203"/>
      <c r="REF838" s="203"/>
      <c r="REG838" s="203"/>
      <c r="REH838" s="203"/>
      <c r="REI838" s="203"/>
      <c r="REJ838" s="203"/>
      <c r="REK838" s="203"/>
      <c r="REL838" s="203"/>
      <c r="REM838" s="203"/>
      <c r="REN838" s="203"/>
      <c r="REO838" s="203"/>
      <c r="REP838" s="203"/>
      <c r="REQ838" s="203"/>
      <c r="RER838" s="203"/>
      <c r="RES838" s="203"/>
      <c r="RET838" s="203"/>
      <c r="REU838" s="203"/>
      <c r="REV838" s="203"/>
      <c r="REW838" s="203"/>
      <c r="REX838" s="203"/>
      <c r="REY838" s="203"/>
      <c r="REZ838" s="203"/>
      <c r="RFA838" s="203"/>
      <c r="RFB838" s="203"/>
      <c r="RFC838" s="203"/>
      <c r="RFD838" s="203"/>
      <c r="RFE838" s="203"/>
      <c r="RFF838" s="203"/>
      <c r="RFG838" s="203"/>
      <c r="RFH838" s="203"/>
      <c r="RFI838" s="203"/>
      <c r="RFJ838" s="203"/>
      <c r="RFK838" s="203"/>
      <c r="RFL838" s="203"/>
      <c r="RFM838" s="203"/>
      <c r="RFN838" s="203"/>
      <c r="RFO838" s="203"/>
      <c r="RFP838" s="203"/>
      <c r="RFQ838" s="203"/>
      <c r="RFR838" s="203"/>
      <c r="RFS838" s="203"/>
      <c r="RFT838" s="203"/>
      <c r="RFU838" s="203"/>
      <c r="RFV838" s="203"/>
      <c r="RFW838" s="203"/>
      <c r="RFX838" s="203"/>
      <c r="RFY838" s="203"/>
      <c r="RFZ838" s="203"/>
      <c r="RGA838" s="203"/>
      <c r="RGB838" s="203"/>
      <c r="RGC838" s="203"/>
      <c r="RGD838" s="203"/>
      <c r="RGE838" s="203"/>
      <c r="RGF838" s="203"/>
      <c r="RGG838" s="203"/>
      <c r="RGH838" s="203"/>
      <c r="RGI838" s="203"/>
      <c r="RGJ838" s="203"/>
      <c r="RGK838" s="203"/>
      <c r="RGL838" s="203"/>
      <c r="RGM838" s="203"/>
      <c r="RGN838" s="203"/>
      <c r="RGO838" s="203"/>
      <c r="RGP838" s="203"/>
      <c r="RGQ838" s="203"/>
      <c r="RGR838" s="203"/>
      <c r="RGS838" s="203"/>
      <c r="RGT838" s="203"/>
      <c r="RGU838" s="203"/>
      <c r="RGV838" s="203"/>
      <c r="RGW838" s="203"/>
      <c r="RGX838" s="203"/>
      <c r="RGY838" s="203"/>
      <c r="RGZ838" s="203"/>
      <c r="RHA838" s="203"/>
      <c r="RHB838" s="203"/>
      <c r="RHC838" s="203"/>
      <c r="RHD838" s="203"/>
      <c r="RHE838" s="203"/>
      <c r="RHF838" s="203"/>
      <c r="RHG838" s="203"/>
      <c r="RHH838" s="203"/>
      <c r="RHI838" s="203"/>
      <c r="RHJ838" s="203"/>
      <c r="RHK838" s="203"/>
      <c r="RHL838" s="203"/>
      <c r="RHM838" s="203"/>
      <c r="RHN838" s="203"/>
      <c r="RHO838" s="203"/>
      <c r="RHP838" s="203"/>
      <c r="RHQ838" s="203"/>
      <c r="RHR838" s="203"/>
      <c r="RHS838" s="203"/>
      <c r="RHT838" s="203"/>
      <c r="RHU838" s="203"/>
      <c r="RHV838" s="203"/>
      <c r="RHW838" s="203"/>
      <c r="RHX838" s="203"/>
      <c r="RHY838" s="203"/>
      <c r="RHZ838" s="203"/>
      <c r="RIA838" s="203"/>
      <c r="RIB838" s="203"/>
      <c r="RIC838" s="203"/>
      <c r="RID838" s="203"/>
      <c r="RIE838" s="203"/>
      <c r="RIF838" s="203"/>
      <c r="RIG838" s="203"/>
      <c r="RIH838" s="203"/>
      <c r="RII838" s="203"/>
      <c r="RIJ838" s="203"/>
      <c r="RIK838" s="203"/>
      <c r="RIL838" s="203"/>
      <c r="RIM838" s="203"/>
      <c r="RIN838" s="203"/>
      <c r="RIO838" s="203"/>
      <c r="RIP838" s="203"/>
      <c r="RIQ838" s="203"/>
      <c r="RIR838" s="203"/>
      <c r="RIS838" s="203"/>
      <c r="RIT838" s="203"/>
      <c r="RIU838" s="203"/>
      <c r="RIV838" s="203"/>
      <c r="RIW838" s="203"/>
      <c r="RIX838" s="203"/>
      <c r="RIY838" s="203"/>
      <c r="RIZ838" s="203"/>
      <c r="RJA838" s="203"/>
      <c r="RJB838" s="203"/>
      <c r="RJC838" s="203"/>
      <c r="RJD838" s="203"/>
      <c r="RJE838" s="203"/>
      <c r="RJF838" s="203"/>
      <c r="RJG838" s="203"/>
      <c r="RJH838" s="203"/>
      <c r="RJI838" s="203"/>
      <c r="RJJ838" s="203"/>
      <c r="RJK838" s="203"/>
      <c r="RJL838" s="203"/>
      <c r="RJM838" s="203"/>
      <c r="RJN838" s="203"/>
      <c r="RJO838" s="203"/>
      <c r="RJP838" s="203"/>
      <c r="RJQ838" s="203"/>
      <c r="RJR838" s="203"/>
      <c r="RJS838" s="203"/>
      <c r="RJT838" s="203"/>
      <c r="RJU838" s="203"/>
      <c r="RJV838" s="203"/>
      <c r="RJW838" s="203"/>
      <c r="RJX838" s="203"/>
      <c r="RJY838" s="203"/>
      <c r="RJZ838" s="203"/>
      <c r="RKA838" s="203"/>
      <c r="RKB838" s="203"/>
      <c r="RKC838" s="203"/>
      <c r="RKD838" s="203"/>
      <c r="RKE838" s="203"/>
      <c r="RKF838" s="203"/>
      <c r="RKG838" s="203"/>
      <c r="RKH838" s="203"/>
      <c r="RKI838" s="203"/>
      <c r="RKJ838" s="203"/>
      <c r="RKK838" s="203"/>
      <c r="RKL838" s="203"/>
      <c r="RKM838" s="203"/>
      <c r="RKN838" s="203"/>
      <c r="RKO838" s="203"/>
      <c r="RKP838" s="203"/>
      <c r="RKQ838" s="203"/>
      <c r="RKR838" s="203"/>
      <c r="RKS838" s="203"/>
      <c r="RKT838" s="203"/>
      <c r="RKU838" s="203"/>
      <c r="RKV838" s="203"/>
      <c r="RKW838" s="203"/>
      <c r="RKX838" s="203"/>
      <c r="RKY838" s="203"/>
      <c r="RKZ838" s="203"/>
      <c r="RLA838" s="203"/>
      <c r="RLB838" s="203"/>
      <c r="RLC838" s="203"/>
      <c r="RLD838" s="203"/>
      <c r="RLE838" s="203"/>
      <c r="RLF838" s="203"/>
      <c r="RLG838" s="203"/>
      <c r="RLH838" s="203"/>
      <c r="RLI838" s="203"/>
      <c r="RLJ838" s="203"/>
      <c r="RLK838" s="203"/>
      <c r="RLL838" s="203"/>
      <c r="RLM838" s="203"/>
      <c r="RLN838" s="203"/>
      <c r="RLO838" s="203"/>
      <c r="RLP838" s="203"/>
      <c r="RLQ838" s="203"/>
      <c r="RLR838" s="203"/>
      <c r="RLS838" s="203"/>
      <c r="RLT838" s="203"/>
      <c r="RLU838" s="203"/>
      <c r="RLV838" s="203"/>
      <c r="RLW838" s="203"/>
      <c r="RLX838" s="203"/>
      <c r="RLY838" s="203"/>
      <c r="RLZ838" s="203"/>
      <c r="RMA838" s="203"/>
      <c r="RMB838" s="203"/>
      <c r="RMC838" s="203"/>
      <c r="RMD838" s="203"/>
      <c r="RME838" s="203"/>
      <c r="RMF838" s="203"/>
      <c r="RMG838" s="203"/>
      <c r="RMH838" s="203"/>
      <c r="RMI838" s="203"/>
      <c r="RMJ838" s="203"/>
      <c r="RMK838" s="203"/>
      <c r="RML838" s="203"/>
      <c r="RMM838" s="203"/>
      <c r="RMN838" s="203"/>
      <c r="RMO838" s="203"/>
      <c r="RMP838" s="203"/>
      <c r="RMQ838" s="203"/>
      <c r="RMR838" s="203"/>
      <c r="RMS838" s="203"/>
      <c r="RMT838" s="203"/>
      <c r="RMU838" s="203"/>
      <c r="RMV838" s="203"/>
      <c r="RMW838" s="203"/>
      <c r="RMX838" s="203"/>
      <c r="RMY838" s="203"/>
      <c r="RMZ838" s="203"/>
      <c r="RNA838" s="203"/>
      <c r="RNB838" s="203"/>
      <c r="RNC838" s="203"/>
      <c r="RND838" s="203"/>
      <c r="RNE838" s="203"/>
      <c r="RNF838" s="203"/>
      <c r="RNG838" s="203"/>
      <c r="RNH838" s="203"/>
      <c r="RNI838" s="203"/>
      <c r="RNJ838" s="203"/>
      <c r="RNK838" s="203"/>
      <c r="RNL838" s="203"/>
      <c r="RNM838" s="203"/>
      <c r="RNN838" s="203"/>
      <c r="RNO838" s="203"/>
      <c r="RNP838" s="203"/>
      <c r="RNQ838" s="203"/>
      <c r="RNR838" s="203"/>
      <c r="RNS838" s="203"/>
      <c r="RNT838" s="203"/>
      <c r="RNU838" s="203"/>
      <c r="RNV838" s="203"/>
      <c r="RNW838" s="203"/>
      <c r="RNX838" s="203"/>
      <c r="RNY838" s="203"/>
      <c r="RNZ838" s="203"/>
      <c r="ROA838" s="203"/>
      <c r="ROB838" s="203"/>
      <c r="ROC838" s="203"/>
      <c r="ROD838" s="203"/>
      <c r="ROE838" s="203"/>
      <c r="ROF838" s="203"/>
      <c r="ROG838" s="203"/>
      <c r="ROH838" s="203"/>
      <c r="ROI838" s="203"/>
      <c r="ROJ838" s="203"/>
      <c r="ROK838" s="203"/>
      <c r="ROL838" s="203"/>
      <c r="ROM838" s="203"/>
      <c r="RON838" s="203"/>
      <c r="ROO838" s="203"/>
      <c r="ROP838" s="203"/>
      <c r="ROQ838" s="203"/>
      <c r="ROR838" s="203"/>
      <c r="ROS838" s="203"/>
      <c r="ROT838" s="203"/>
      <c r="ROU838" s="203"/>
      <c r="ROV838" s="203"/>
      <c r="ROW838" s="203"/>
      <c r="ROX838" s="203"/>
      <c r="ROY838" s="203"/>
      <c r="ROZ838" s="203"/>
      <c r="RPA838" s="203"/>
      <c r="RPB838" s="203"/>
      <c r="RPC838" s="203"/>
      <c r="RPD838" s="203"/>
      <c r="RPE838" s="203"/>
      <c r="RPF838" s="203"/>
      <c r="RPG838" s="203"/>
      <c r="RPH838" s="203"/>
      <c r="RPI838" s="203"/>
      <c r="RPJ838" s="203"/>
      <c r="RPK838" s="203"/>
      <c r="RPL838" s="203"/>
      <c r="RPM838" s="203"/>
      <c r="RPN838" s="203"/>
      <c r="RPO838" s="203"/>
      <c r="RPP838" s="203"/>
      <c r="RPQ838" s="203"/>
      <c r="RPR838" s="203"/>
      <c r="RPS838" s="203"/>
      <c r="RPT838" s="203"/>
      <c r="RPU838" s="203"/>
      <c r="RPV838" s="203"/>
      <c r="RPW838" s="203"/>
      <c r="RPX838" s="203"/>
      <c r="RPY838" s="203"/>
      <c r="RPZ838" s="203"/>
      <c r="RQA838" s="203"/>
      <c r="RQB838" s="203"/>
      <c r="RQC838" s="203"/>
      <c r="RQD838" s="203"/>
      <c r="RQE838" s="203"/>
      <c r="RQF838" s="203"/>
      <c r="RQG838" s="203"/>
      <c r="RQH838" s="203"/>
      <c r="RQI838" s="203"/>
      <c r="RQJ838" s="203"/>
      <c r="RQK838" s="203"/>
      <c r="RQL838" s="203"/>
      <c r="RQM838" s="203"/>
      <c r="RQN838" s="203"/>
      <c r="RQO838" s="203"/>
      <c r="RQP838" s="203"/>
      <c r="RQQ838" s="203"/>
      <c r="RQR838" s="203"/>
      <c r="RQS838" s="203"/>
      <c r="RQT838" s="203"/>
      <c r="RQU838" s="203"/>
      <c r="RQV838" s="203"/>
      <c r="RQW838" s="203"/>
      <c r="RQX838" s="203"/>
      <c r="RQY838" s="203"/>
      <c r="RQZ838" s="203"/>
      <c r="RRA838" s="203"/>
      <c r="RRB838" s="203"/>
      <c r="RRC838" s="203"/>
      <c r="RRD838" s="203"/>
      <c r="RRE838" s="203"/>
      <c r="RRF838" s="203"/>
      <c r="RRG838" s="203"/>
      <c r="RRH838" s="203"/>
      <c r="RRI838" s="203"/>
      <c r="RRJ838" s="203"/>
      <c r="RRK838" s="203"/>
      <c r="RRL838" s="203"/>
      <c r="RRM838" s="203"/>
      <c r="RRN838" s="203"/>
      <c r="RRO838" s="203"/>
      <c r="RRP838" s="203"/>
      <c r="RRQ838" s="203"/>
      <c r="RRR838" s="203"/>
      <c r="RRS838" s="203"/>
      <c r="RRT838" s="203"/>
      <c r="RRU838" s="203"/>
      <c r="RRV838" s="203"/>
      <c r="RRW838" s="203"/>
      <c r="RRX838" s="203"/>
      <c r="RRY838" s="203"/>
      <c r="RRZ838" s="203"/>
      <c r="RSA838" s="203"/>
      <c r="RSB838" s="203"/>
      <c r="RSC838" s="203"/>
      <c r="RSD838" s="203"/>
      <c r="RSE838" s="203"/>
      <c r="RSF838" s="203"/>
      <c r="RSG838" s="203"/>
      <c r="RSH838" s="203"/>
      <c r="RSI838" s="203"/>
      <c r="RSJ838" s="203"/>
      <c r="RSK838" s="203"/>
      <c r="RSL838" s="203"/>
      <c r="RSM838" s="203"/>
      <c r="RSN838" s="203"/>
      <c r="RSO838" s="203"/>
      <c r="RSP838" s="203"/>
      <c r="RSQ838" s="203"/>
      <c r="RSR838" s="203"/>
      <c r="RSS838" s="203"/>
      <c r="RST838" s="203"/>
      <c r="RSU838" s="203"/>
      <c r="RSV838" s="203"/>
      <c r="RSW838" s="203"/>
      <c r="RSX838" s="203"/>
      <c r="RSY838" s="203"/>
      <c r="RSZ838" s="203"/>
      <c r="RTA838" s="203"/>
      <c r="RTB838" s="203"/>
      <c r="RTC838" s="203"/>
      <c r="RTD838" s="203"/>
      <c r="RTE838" s="203"/>
      <c r="RTF838" s="203"/>
      <c r="RTG838" s="203"/>
      <c r="RTH838" s="203"/>
      <c r="RTI838" s="203"/>
      <c r="RTJ838" s="203"/>
      <c r="RTK838" s="203"/>
      <c r="RTL838" s="203"/>
      <c r="RTM838" s="203"/>
      <c r="RTN838" s="203"/>
      <c r="RTO838" s="203"/>
      <c r="RTP838" s="203"/>
      <c r="RTQ838" s="203"/>
      <c r="RTR838" s="203"/>
      <c r="RTS838" s="203"/>
      <c r="RTT838" s="203"/>
      <c r="RTU838" s="203"/>
      <c r="RTV838" s="203"/>
      <c r="RTW838" s="203"/>
      <c r="RTX838" s="203"/>
      <c r="RTY838" s="203"/>
      <c r="RTZ838" s="203"/>
      <c r="RUA838" s="203"/>
      <c r="RUB838" s="203"/>
      <c r="RUC838" s="203"/>
      <c r="RUD838" s="203"/>
      <c r="RUE838" s="203"/>
      <c r="RUF838" s="203"/>
      <c r="RUG838" s="203"/>
      <c r="RUH838" s="203"/>
      <c r="RUI838" s="203"/>
      <c r="RUJ838" s="203"/>
      <c r="RUK838" s="203"/>
      <c r="RUL838" s="203"/>
      <c r="RUM838" s="203"/>
      <c r="RUN838" s="203"/>
      <c r="RUO838" s="203"/>
      <c r="RUP838" s="203"/>
      <c r="RUQ838" s="203"/>
      <c r="RUR838" s="203"/>
      <c r="RUS838" s="203"/>
      <c r="RUT838" s="203"/>
      <c r="RUU838" s="203"/>
      <c r="RUV838" s="203"/>
      <c r="RUW838" s="203"/>
      <c r="RUX838" s="203"/>
      <c r="RUY838" s="203"/>
      <c r="RUZ838" s="203"/>
      <c r="RVA838" s="203"/>
      <c r="RVB838" s="203"/>
      <c r="RVC838" s="203"/>
      <c r="RVD838" s="203"/>
      <c r="RVE838" s="203"/>
      <c r="RVF838" s="203"/>
      <c r="RVG838" s="203"/>
      <c r="RVH838" s="203"/>
      <c r="RVI838" s="203"/>
      <c r="RVJ838" s="203"/>
      <c r="RVK838" s="203"/>
      <c r="RVL838" s="203"/>
      <c r="RVM838" s="203"/>
      <c r="RVN838" s="203"/>
      <c r="RVO838" s="203"/>
      <c r="RVP838" s="203"/>
      <c r="RVQ838" s="203"/>
      <c r="RVR838" s="203"/>
      <c r="RVS838" s="203"/>
      <c r="RVT838" s="203"/>
      <c r="RVU838" s="203"/>
      <c r="RVV838" s="203"/>
      <c r="RVW838" s="203"/>
      <c r="RVX838" s="203"/>
      <c r="RVY838" s="203"/>
      <c r="RVZ838" s="203"/>
      <c r="RWA838" s="203"/>
      <c r="RWB838" s="203"/>
      <c r="RWC838" s="203"/>
      <c r="RWD838" s="203"/>
      <c r="RWE838" s="203"/>
      <c r="RWF838" s="203"/>
      <c r="RWG838" s="203"/>
      <c r="RWH838" s="203"/>
      <c r="RWI838" s="203"/>
      <c r="RWJ838" s="203"/>
      <c r="RWK838" s="203"/>
      <c r="RWL838" s="203"/>
      <c r="RWM838" s="203"/>
      <c r="RWN838" s="203"/>
      <c r="RWO838" s="203"/>
      <c r="RWP838" s="203"/>
      <c r="RWQ838" s="203"/>
      <c r="RWR838" s="203"/>
      <c r="RWS838" s="203"/>
      <c r="RWT838" s="203"/>
      <c r="RWU838" s="203"/>
      <c r="RWV838" s="203"/>
      <c r="RWW838" s="203"/>
      <c r="RWX838" s="203"/>
      <c r="RWY838" s="203"/>
      <c r="RWZ838" s="203"/>
      <c r="RXA838" s="203"/>
      <c r="RXB838" s="203"/>
      <c r="RXC838" s="203"/>
      <c r="RXD838" s="203"/>
      <c r="RXE838" s="203"/>
      <c r="RXF838" s="203"/>
      <c r="RXG838" s="203"/>
      <c r="RXH838" s="203"/>
      <c r="RXI838" s="203"/>
      <c r="RXJ838" s="203"/>
      <c r="RXK838" s="203"/>
      <c r="RXL838" s="203"/>
      <c r="RXM838" s="203"/>
      <c r="RXN838" s="203"/>
      <c r="RXO838" s="203"/>
      <c r="RXP838" s="203"/>
      <c r="RXQ838" s="203"/>
      <c r="RXR838" s="203"/>
      <c r="RXS838" s="203"/>
      <c r="RXT838" s="203"/>
      <c r="RXU838" s="203"/>
      <c r="RXV838" s="203"/>
      <c r="RXW838" s="203"/>
      <c r="RXX838" s="203"/>
      <c r="RXY838" s="203"/>
      <c r="RXZ838" s="203"/>
      <c r="RYA838" s="203"/>
      <c r="RYB838" s="203"/>
      <c r="RYC838" s="203"/>
      <c r="RYD838" s="203"/>
      <c r="RYE838" s="203"/>
      <c r="RYF838" s="203"/>
      <c r="RYG838" s="203"/>
      <c r="RYH838" s="203"/>
      <c r="RYI838" s="203"/>
      <c r="RYJ838" s="203"/>
      <c r="RYK838" s="203"/>
      <c r="RYL838" s="203"/>
      <c r="RYM838" s="203"/>
      <c r="RYN838" s="203"/>
      <c r="RYO838" s="203"/>
      <c r="RYP838" s="203"/>
      <c r="RYQ838" s="203"/>
      <c r="RYR838" s="203"/>
      <c r="RYS838" s="203"/>
      <c r="RYT838" s="203"/>
      <c r="RYU838" s="203"/>
      <c r="RYV838" s="203"/>
      <c r="RYW838" s="203"/>
      <c r="RYX838" s="203"/>
      <c r="RYY838" s="203"/>
      <c r="RYZ838" s="203"/>
      <c r="RZA838" s="203"/>
      <c r="RZB838" s="203"/>
      <c r="RZC838" s="203"/>
      <c r="RZD838" s="203"/>
      <c r="RZE838" s="203"/>
      <c r="RZF838" s="203"/>
      <c r="RZG838" s="203"/>
      <c r="RZH838" s="203"/>
      <c r="RZI838" s="203"/>
      <c r="RZJ838" s="203"/>
      <c r="RZK838" s="203"/>
      <c r="RZL838" s="203"/>
      <c r="RZM838" s="203"/>
      <c r="RZN838" s="203"/>
      <c r="RZO838" s="203"/>
      <c r="RZP838" s="203"/>
      <c r="RZQ838" s="203"/>
      <c r="RZR838" s="203"/>
      <c r="RZS838" s="203"/>
      <c r="RZT838" s="203"/>
      <c r="RZU838" s="203"/>
      <c r="RZV838" s="203"/>
      <c r="RZW838" s="203"/>
      <c r="RZX838" s="203"/>
      <c r="RZY838" s="203"/>
      <c r="RZZ838" s="203"/>
      <c r="SAA838" s="203"/>
      <c r="SAB838" s="203"/>
      <c r="SAC838" s="203"/>
      <c r="SAD838" s="203"/>
      <c r="SAE838" s="203"/>
      <c r="SAF838" s="203"/>
      <c r="SAG838" s="203"/>
      <c r="SAH838" s="203"/>
      <c r="SAI838" s="203"/>
      <c r="SAJ838" s="203"/>
      <c r="SAK838" s="203"/>
      <c r="SAL838" s="203"/>
      <c r="SAM838" s="203"/>
      <c r="SAN838" s="203"/>
      <c r="SAO838" s="203"/>
      <c r="SAP838" s="203"/>
      <c r="SAQ838" s="203"/>
      <c r="SAR838" s="203"/>
      <c r="SAS838" s="203"/>
      <c r="SAT838" s="203"/>
      <c r="SAU838" s="203"/>
      <c r="SAV838" s="203"/>
      <c r="SAW838" s="203"/>
      <c r="SAX838" s="203"/>
      <c r="SAY838" s="203"/>
      <c r="SAZ838" s="203"/>
      <c r="SBA838" s="203"/>
      <c r="SBB838" s="203"/>
      <c r="SBC838" s="203"/>
      <c r="SBD838" s="203"/>
      <c r="SBE838" s="203"/>
      <c r="SBF838" s="203"/>
      <c r="SBG838" s="203"/>
      <c r="SBH838" s="203"/>
      <c r="SBI838" s="203"/>
      <c r="SBJ838" s="203"/>
      <c r="SBK838" s="203"/>
      <c r="SBL838" s="203"/>
      <c r="SBM838" s="203"/>
      <c r="SBN838" s="203"/>
      <c r="SBO838" s="203"/>
      <c r="SBP838" s="203"/>
      <c r="SBQ838" s="203"/>
      <c r="SBR838" s="203"/>
      <c r="SBS838" s="203"/>
      <c r="SBT838" s="203"/>
      <c r="SBU838" s="203"/>
      <c r="SBV838" s="203"/>
      <c r="SBW838" s="203"/>
      <c r="SBX838" s="203"/>
      <c r="SBY838" s="203"/>
      <c r="SBZ838" s="203"/>
      <c r="SCA838" s="203"/>
      <c r="SCB838" s="203"/>
      <c r="SCC838" s="203"/>
      <c r="SCD838" s="203"/>
      <c r="SCE838" s="203"/>
      <c r="SCF838" s="203"/>
      <c r="SCG838" s="203"/>
      <c r="SCH838" s="203"/>
      <c r="SCI838" s="203"/>
      <c r="SCJ838" s="203"/>
      <c r="SCK838" s="203"/>
      <c r="SCL838" s="203"/>
      <c r="SCM838" s="203"/>
      <c r="SCN838" s="203"/>
      <c r="SCO838" s="203"/>
      <c r="SCP838" s="203"/>
      <c r="SCQ838" s="203"/>
      <c r="SCR838" s="203"/>
      <c r="SCS838" s="203"/>
      <c r="SCT838" s="203"/>
      <c r="SCU838" s="203"/>
      <c r="SCV838" s="203"/>
      <c r="SCW838" s="203"/>
      <c r="SCX838" s="203"/>
      <c r="SCY838" s="203"/>
      <c r="SCZ838" s="203"/>
      <c r="SDA838" s="203"/>
      <c r="SDB838" s="203"/>
      <c r="SDC838" s="203"/>
      <c r="SDD838" s="203"/>
      <c r="SDE838" s="203"/>
      <c r="SDF838" s="203"/>
      <c r="SDG838" s="203"/>
      <c r="SDH838" s="203"/>
      <c r="SDI838" s="203"/>
      <c r="SDJ838" s="203"/>
      <c r="SDK838" s="203"/>
      <c r="SDL838" s="203"/>
      <c r="SDM838" s="203"/>
      <c r="SDN838" s="203"/>
      <c r="SDO838" s="203"/>
      <c r="SDP838" s="203"/>
      <c r="SDQ838" s="203"/>
      <c r="SDR838" s="203"/>
      <c r="SDS838" s="203"/>
      <c r="SDT838" s="203"/>
      <c r="SDU838" s="203"/>
      <c r="SDV838" s="203"/>
      <c r="SDW838" s="203"/>
      <c r="SDX838" s="203"/>
      <c r="SDY838" s="203"/>
      <c r="SDZ838" s="203"/>
      <c r="SEA838" s="203"/>
      <c r="SEB838" s="203"/>
      <c r="SEC838" s="203"/>
      <c r="SED838" s="203"/>
      <c r="SEE838" s="203"/>
      <c r="SEF838" s="203"/>
      <c r="SEG838" s="203"/>
      <c r="SEH838" s="203"/>
      <c r="SEI838" s="203"/>
      <c r="SEJ838" s="203"/>
      <c r="SEK838" s="203"/>
      <c r="SEL838" s="203"/>
      <c r="SEM838" s="203"/>
      <c r="SEN838" s="203"/>
      <c r="SEO838" s="203"/>
      <c r="SEP838" s="203"/>
      <c r="SEQ838" s="203"/>
      <c r="SER838" s="203"/>
      <c r="SES838" s="203"/>
      <c r="SET838" s="203"/>
      <c r="SEU838" s="203"/>
      <c r="SEV838" s="203"/>
      <c r="SEW838" s="203"/>
      <c r="SEX838" s="203"/>
      <c r="SEY838" s="203"/>
      <c r="SEZ838" s="203"/>
      <c r="SFA838" s="203"/>
      <c r="SFB838" s="203"/>
      <c r="SFC838" s="203"/>
      <c r="SFD838" s="203"/>
      <c r="SFE838" s="203"/>
      <c r="SFF838" s="203"/>
      <c r="SFG838" s="203"/>
      <c r="SFH838" s="203"/>
      <c r="SFI838" s="203"/>
      <c r="SFJ838" s="203"/>
      <c r="SFK838" s="203"/>
      <c r="SFL838" s="203"/>
      <c r="SFM838" s="203"/>
      <c r="SFN838" s="203"/>
      <c r="SFO838" s="203"/>
      <c r="SFP838" s="203"/>
      <c r="SFQ838" s="203"/>
      <c r="SFR838" s="203"/>
      <c r="SFS838" s="203"/>
      <c r="SFT838" s="203"/>
      <c r="SFU838" s="203"/>
      <c r="SFV838" s="203"/>
      <c r="SFW838" s="203"/>
      <c r="SFX838" s="203"/>
      <c r="SFY838" s="203"/>
      <c r="SFZ838" s="203"/>
      <c r="SGA838" s="203"/>
      <c r="SGB838" s="203"/>
      <c r="SGC838" s="203"/>
      <c r="SGD838" s="203"/>
      <c r="SGE838" s="203"/>
      <c r="SGF838" s="203"/>
      <c r="SGG838" s="203"/>
      <c r="SGH838" s="203"/>
      <c r="SGI838" s="203"/>
      <c r="SGJ838" s="203"/>
      <c r="SGK838" s="203"/>
      <c r="SGL838" s="203"/>
      <c r="SGM838" s="203"/>
      <c r="SGN838" s="203"/>
      <c r="SGO838" s="203"/>
      <c r="SGP838" s="203"/>
      <c r="SGQ838" s="203"/>
      <c r="SGR838" s="203"/>
      <c r="SGS838" s="203"/>
      <c r="SGT838" s="203"/>
      <c r="SGU838" s="203"/>
      <c r="SGV838" s="203"/>
      <c r="SGW838" s="203"/>
      <c r="SGX838" s="203"/>
      <c r="SGY838" s="203"/>
      <c r="SGZ838" s="203"/>
      <c r="SHA838" s="203"/>
      <c r="SHB838" s="203"/>
      <c r="SHC838" s="203"/>
      <c r="SHD838" s="203"/>
      <c r="SHE838" s="203"/>
      <c r="SHF838" s="203"/>
      <c r="SHG838" s="203"/>
      <c r="SHH838" s="203"/>
      <c r="SHI838" s="203"/>
      <c r="SHJ838" s="203"/>
      <c r="SHK838" s="203"/>
      <c r="SHL838" s="203"/>
      <c r="SHM838" s="203"/>
      <c r="SHN838" s="203"/>
      <c r="SHO838" s="203"/>
      <c r="SHP838" s="203"/>
      <c r="SHQ838" s="203"/>
      <c r="SHR838" s="203"/>
      <c r="SHS838" s="203"/>
      <c r="SHT838" s="203"/>
      <c r="SHU838" s="203"/>
      <c r="SHV838" s="203"/>
      <c r="SHW838" s="203"/>
      <c r="SHX838" s="203"/>
      <c r="SHY838" s="203"/>
      <c r="SHZ838" s="203"/>
      <c r="SIA838" s="203"/>
      <c r="SIB838" s="203"/>
      <c r="SIC838" s="203"/>
      <c r="SID838" s="203"/>
      <c r="SIE838" s="203"/>
      <c r="SIF838" s="203"/>
      <c r="SIG838" s="203"/>
      <c r="SIH838" s="203"/>
      <c r="SII838" s="203"/>
      <c r="SIJ838" s="203"/>
      <c r="SIK838" s="203"/>
      <c r="SIL838" s="203"/>
      <c r="SIM838" s="203"/>
      <c r="SIN838" s="203"/>
      <c r="SIO838" s="203"/>
      <c r="SIP838" s="203"/>
      <c r="SIQ838" s="203"/>
      <c r="SIR838" s="203"/>
      <c r="SIS838" s="203"/>
      <c r="SIT838" s="203"/>
      <c r="SIU838" s="203"/>
      <c r="SIV838" s="203"/>
      <c r="SIW838" s="203"/>
      <c r="SIX838" s="203"/>
      <c r="SIY838" s="203"/>
      <c r="SIZ838" s="203"/>
      <c r="SJA838" s="203"/>
      <c r="SJB838" s="203"/>
      <c r="SJC838" s="203"/>
      <c r="SJD838" s="203"/>
      <c r="SJE838" s="203"/>
      <c r="SJF838" s="203"/>
      <c r="SJG838" s="203"/>
      <c r="SJH838" s="203"/>
      <c r="SJI838" s="203"/>
      <c r="SJJ838" s="203"/>
      <c r="SJK838" s="203"/>
      <c r="SJL838" s="203"/>
      <c r="SJM838" s="203"/>
      <c r="SJN838" s="203"/>
      <c r="SJO838" s="203"/>
      <c r="SJP838" s="203"/>
      <c r="SJQ838" s="203"/>
      <c r="SJR838" s="203"/>
      <c r="SJS838" s="203"/>
      <c r="SJT838" s="203"/>
      <c r="SJU838" s="203"/>
      <c r="SJV838" s="203"/>
      <c r="SJW838" s="203"/>
      <c r="SJX838" s="203"/>
      <c r="SJY838" s="203"/>
      <c r="SJZ838" s="203"/>
      <c r="SKA838" s="203"/>
      <c r="SKB838" s="203"/>
      <c r="SKC838" s="203"/>
      <c r="SKD838" s="203"/>
      <c r="SKE838" s="203"/>
      <c r="SKF838" s="203"/>
      <c r="SKG838" s="203"/>
      <c r="SKH838" s="203"/>
      <c r="SKI838" s="203"/>
      <c r="SKJ838" s="203"/>
      <c r="SKK838" s="203"/>
      <c r="SKL838" s="203"/>
      <c r="SKM838" s="203"/>
      <c r="SKN838" s="203"/>
      <c r="SKO838" s="203"/>
      <c r="SKP838" s="203"/>
      <c r="SKQ838" s="203"/>
      <c r="SKR838" s="203"/>
      <c r="SKS838" s="203"/>
      <c r="SKT838" s="203"/>
      <c r="SKU838" s="203"/>
      <c r="SKV838" s="203"/>
      <c r="SKW838" s="203"/>
      <c r="SKX838" s="203"/>
      <c r="SKY838" s="203"/>
      <c r="SKZ838" s="203"/>
      <c r="SLA838" s="203"/>
      <c r="SLB838" s="203"/>
      <c r="SLC838" s="203"/>
      <c r="SLD838" s="203"/>
      <c r="SLE838" s="203"/>
      <c r="SLF838" s="203"/>
      <c r="SLG838" s="203"/>
      <c r="SLH838" s="203"/>
      <c r="SLI838" s="203"/>
      <c r="SLJ838" s="203"/>
      <c r="SLK838" s="203"/>
      <c r="SLL838" s="203"/>
      <c r="SLM838" s="203"/>
      <c r="SLN838" s="203"/>
      <c r="SLO838" s="203"/>
      <c r="SLP838" s="203"/>
      <c r="SLQ838" s="203"/>
      <c r="SLR838" s="203"/>
      <c r="SLS838" s="203"/>
      <c r="SLT838" s="203"/>
      <c r="SLU838" s="203"/>
      <c r="SLV838" s="203"/>
      <c r="SLW838" s="203"/>
      <c r="SLX838" s="203"/>
      <c r="SLY838" s="203"/>
      <c r="SLZ838" s="203"/>
      <c r="SMA838" s="203"/>
      <c r="SMB838" s="203"/>
      <c r="SMC838" s="203"/>
      <c r="SMD838" s="203"/>
      <c r="SME838" s="203"/>
      <c r="SMF838" s="203"/>
      <c r="SMG838" s="203"/>
      <c r="SMH838" s="203"/>
      <c r="SMI838" s="203"/>
      <c r="SMJ838" s="203"/>
      <c r="SMK838" s="203"/>
      <c r="SML838" s="203"/>
      <c r="SMM838" s="203"/>
      <c r="SMN838" s="203"/>
      <c r="SMO838" s="203"/>
      <c r="SMP838" s="203"/>
      <c r="SMQ838" s="203"/>
      <c r="SMR838" s="203"/>
      <c r="SMS838" s="203"/>
      <c r="SMT838" s="203"/>
      <c r="SMU838" s="203"/>
      <c r="SMV838" s="203"/>
      <c r="SMW838" s="203"/>
      <c r="SMX838" s="203"/>
      <c r="SMY838" s="203"/>
      <c r="SMZ838" s="203"/>
      <c r="SNA838" s="203"/>
      <c r="SNB838" s="203"/>
      <c r="SNC838" s="203"/>
      <c r="SND838" s="203"/>
      <c r="SNE838" s="203"/>
      <c r="SNF838" s="203"/>
      <c r="SNG838" s="203"/>
      <c r="SNH838" s="203"/>
      <c r="SNI838" s="203"/>
      <c r="SNJ838" s="203"/>
      <c r="SNK838" s="203"/>
      <c r="SNL838" s="203"/>
      <c r="SNM838" s="203"/>
      <c r="SNN838" s="203"/>
      <c r="SNO838" s="203"/>
      <c r="SNP838" s="203"/>
      <c r="SNQ838" s="203"/>
      <c r="SNR838" s="203"/>
      <c r="SNS838" s="203"/>
      <c r="SNT838" s="203"/>
      <c r="SNU838" s="203"/>
      <c r="SNV838" s="203"/>
      <c r="SNW838" s="203"/>
      <c r="SNX838" s="203"/>
      <c r="SNY838" s="203"/>
      <c r="SNZ838" s="203"/>
      <c r="SOA838" s="203"/>
      <c r="SOB838" s="203"/>
      <c r="SOC838" s="203"/>
      <c r="SOD838" s="203"/>
      <c r="SOE838" s="203"/>
      <c r="SOF838" s="203"/>
      <c r="SOG838" s="203"/>
      <c r="SOH838" s="203"/>
      <c r="SOI838" s="203"/>
      <c r="SOJ838" s="203"/>
      <c r="SOK838" s="203"/>
      <c r="SOL838" s="203"/>
      <c r="SOM838" s="203"/>
      <c r="SON838" s="203"/>
      <c r="SOO838" s="203"/>
      <c r="SOP838" s="203"/>
      <c r="SOQ838" s="203"/>
      <c r="SOR838" s="203"/>
      <c r="SOS838" s="203"/>
      <c r="SOT838" s="203"/>
      <c r="SOU838" s="203"/>
      <c r="SOV838" s="203"/>
      <c r="SOW838" s="203"/>
      <c r="SOX838" s="203"/>
      <c r="SOY838" s="203"/>
      <c r="SOZ838" s="203"/>
      <c r="SPA838" s="203"/>
      <c r="SPB838" s="203"/>
      <c r="SPC838" s="203"/>
      <c r="SPD838" s="203"/>
      <c r="SPE838" s="203"/>
      <c r="SPF838" s="203"/>
      <c r="SPG838" s="203"/>
      <c r="SPH838" s="203"/>
      <c r="SPI838" s="203"/>
      <c r="SPJ838" s="203"/>
      <c r="SPK838" s="203"/>
      <c r="SPL838" s="203"/>
      <c r="SPM838" s="203"/>
      <c r="SPN838" s="203"/>
      <c r="SPO838" s="203"/>
      <c r="SPP838" s="203"/>
      <c r="SPQ838" s="203"/>
      <c r="SPR838" s="203"/>
      <c r="SPS838" s="203"/>
      <c r="SPT838" s="203"/>
      <c r="SPU838" s="203"/>
      <c r="SPV838" s="203"/>
      <c r="SPW838" s="203"/>
      <c r="SPX838" s="203"/>
      <c r="SPY838" s="203"/>
      <c r="SPZ838" s="203"/>
      <c r="SQA838" s="203"/>
      <c r="SQB838" s="203"/>
      <c r="SQC838" s="203"/>
      <c r="SQD838" s="203"/>
      <c r="SQE838" s="203"/>
      <c r="SQF838" s="203"/>
      <c r="SQG838" s="203"/>
      <c r="SQH838" s="203"/>
      <c r="SQI838" s="203"/>
      <c r="SQJ838" s="203"/>
      <c r="SQK838" s="203"/>
      <c r="SQL838" s="203"/>
      <c r="SQM838" s="203"/>
      <c r="SQN838" s="203"/>
      <c r="SQO838" s="203"/>
      <c r="SQP838" s="203"/>
      <c r="SQQ838" s="203"/>
      <c r="SQR838" s="203"/>
      <c r="SQS838" s="203"/>
      <c r="SQT838" s="203"/>
      <c r="SQU838" s="203"/>
      <c r="SQV838" s="203"/>
      <c r="SQW838" s="203"/>
      <c r="SQX838" s="203"/>
      <c r="SQY838" s="203"/>
      <c r="SQZ838" s="203"/>
      <c r="SRA838" s="203"/>
      <c r="SRB838" s="203"/>
      <c r="SRC838" s="203"/>
      <c r="SRD838" s="203"/>
      <c r="SRE838" s="203"/>
      <c r="SRF838" s="203"/>
      <c r="SRG838" s="203"/>
      <c r="SRH838" s="203"/>
      <c r="SRI838" s="203"/>
      <c r="SRJ838" s="203"/>
      <c r="SRK838" s="203"/>
      <c r="SRL838" s="203"/>
      <c r="SRM838" s="203"/>
      <c r="SRN838" s="203"/>
      <c r="SRO838" s="203"/>
      <c r="SRP838" s="203"/>
      <c r="SRQ838" s="203"/>
      <c r="SRR838" s="203"/>
      <c r="SRS838" s="203"/>
      <c r="SRT838" s="203"/>
      <c r="SRU838" s="203"/>
      <c r="SRV838" s="203"/>
      <c r="SRW838" s="203"/>
      <c r="SRX838" s="203"/>
      <c r="SRY838" s="203"/>
      <c r="SRZ838" s="203"/>
      <c r="SSA838" s="203"/>
      <c r="SSB838" s="203"/>
      <c r="SSC838" s="203"/>
      <c r="SSD838" s="203"/>
      <c r="SSE838" s="203"/>
      <c r="SSF838" s="203"/>
      <c r="SSG838" s="203"/>
      <c r="SSH838" s="203"/>
      <c r="SSI838" s="203"/>
      <c r="SSJ838" s="203"/>
      <c r="SSK838" s="203"/>
      <c r="SSL838" s="203"/>
      <c r="SSM838" s="203"/>
      <c r="SSN838" s="203"/>
      <c r="SSO838" s="203"/>
      <c r="SSP838" s="203"/>
      <c r="SSQ838" s="203"/>
      <c r="SSR838" s="203"/>
      <c r="SSS838" s="203"/>
      <c r="SST838" s="203"/>
      <c r="SSU838" s="203"/>
      <c r="SSV838" s="203"/>
      <c r="SSW838" s="203"/>
      <c r="SSX838" s="203"/>
      <c r="SSY838" s="203"/>
      <c r="SSZ838" s="203"/>
      <c r="STA838" s="203"/>
      <c r="STB838" s="203"/>
      <c r="STC838" s="203"/>
      <c r="STD838" s="203"/>
      <c r="STE838" s="203"/>
      <c r="STF838" s="203"/>
      <c r="STG838" s="203"/>
      <c r="STH838" s="203"/>
      <c r="STI838" s="203"/>
      <c r="STJ838" s="203"/>
      <c r="STK838" s="203"/>
      <c r="STL838" s="203"/>
      <c r="STM838" s="203"/>
      <c r="STN838" s="203"/>
      <c r="STO838" s="203"/>
      <c r="STP838" s="203"/>
      <c r="STQ838" s="203"/>
      <c r="STR838" s="203"/>
      <c r="STS838" s="203"/>
      <c r="STT838" s="203"/>
      <c r="STU838" s="203"/>
      <c r="STV838" s="203"/>
      <c r="STW838" s="203"/>
      <c r="STX838" s="203"/>
      <c r="STY838" s="203"/>
      <c r="STZ838" s="203"/>
      <c r="SUA838" s="203"/>
      <c r="SUB838" s="203"/>
      <c r="SUC838" s="203"/>
      <c r="SUD838" s="203"/>
      <c r="SUE838" s="203"/>
      <c r="SUF838" s="203"/>
      <c r="SUG838" s="203"/>
      <c r="SUH838" s="203"/>
      <c r="SUI838" s="203"/>
      <c r="SUJ838" s="203"/>
      <c r="SUK838" s="203"/>
      <c r="SUL838" s="203"/>
      <c r="SUM838" s="203"/>
      <c r="SUN838" s="203"/>
      <c r="SUO838" s="203"/>
      <c r="SUP838" s="203"/>
      <c r="SUQ838" s="203"/>
      <c r="SUR838" s="203"/>
      <c r="SUS838" s="203"/>
      <c r="SUT838" s="203"/>
      <c r="SUU838" s="203"/>
      <c r="SUV838" s="203"/>
      <c r="SUW838" s="203"/>
      <c r="SUX838" s="203"/>
      <c r="SUY838" s="203"/>
      <c r="SUZ838" s="203"/>
      <c r="SVA838" s="203"/>
      <c r="SVB838" s="203"/>
      <c r="SVC838" s="203"/>
      <c r="SVD838" s="203"/>
      <c r="SVE838" s="203"/>
      <c r="SVF838" s="203"/>
      <c r="SVG838" s="203"/>
      <c r="SVH838" s="203"/>
      <c r="SVI838" s="203"/>
      <c r="SVJ838" s="203"/>
      <c r="SVK838" s="203"/>
      <c r="SVL838" s="203"/>
      <c r="SVM838" s="203"/>
      <c r="SVN838" s="203"/>
      <c r="SVO838" s="203"/>
      <c r="SVP838" s="203"/>
      <c r="SVQ838" s="203"/>
      <c r="SVR838" s="203"/>
      <c r="SVS838" s="203"/>
      <c r="SVT838" s="203"/>
      <c r="SVU838" s="203"/>
      <c r="SVV838" s="203"/>
      <c r="SVW838" s="203"/>
      <c r="SVX838" s="203"/>
      <c r="SVY838" s="203"/>
      <c r="SVZ838" s="203"/>
      <c r="SWA838" s="203"/>
      <c r="SWB838" s="203"/>
      <c r="SWC838" s="203"/>
      <c r="SWD838" s="203"/>
      <c r="SWE838" s="203"/>
      <c r="SWF838" s="203"/>
      <c r="SWG838" s="203"/>
      <c r="SWH838" s="203"/>
      <c r="SWI838" s="203"/>
      <c r="SWJ838" s="203"/>
      <c r="SWK838" s="203"/>
      <c r="SWL838" s="203"/>
      <c r="SWM838" s="203"/>
      <c r="SWN838" s="203"/>
      <c r="SWO838" s="203"/>
      <c r="SWP838" s="203"/>
      <c r="SWQ838" s="203"/>
      <c r="SWR838" s="203"/>
      <c r="SWS838" s="203"/>
      <c r="SWT838" s="203"/>
      <c r="SWU838" s="203"/>
      <c r="SWV838" s="203"/>
      <c r="SWW838" s="203"/>
      <c r="SWX838" s="203"/>
      <c r="SWY838" s="203"/>
      <c r="SWZ838" s="203"/>
      <c r="SXA838" s="203"/>
      <c r="SXB838" s="203"/>
      <c r="SXC838" s="203"/>
      <c r="SXD838" s="203"/>
      <c r="SXE838" s="203"/>
      <c r="SXF838" s="203"/>
      <c r="SXG838" s="203"/>
      <c r="SXH838" s="203"/>
      <c r="SXI838" s="203"/>
      <c r="SXJ838" s="203"/>
      <c r="SXK838" s="203"/>
      <c r="SXL838" s="203"/>
      <c r="SXM838" s="203"/>
      <c r="SXN838" s="203"/>
      <c r="SXO838" s="203"/>
      <c r="SXP838" s="203"/>
      <c r="SXQ838" s="203"/>
      <c r="SXR838" s="203"/>
      <c r="SXS838" s="203"/>
      <c r="SXT838" s="203"/>
      <c r="SXU838" s="203"/>
      <c r="SXV838" s="203"/>
      <c r="SXW838" s="203"/>
      <c r="SXX838" s="203"/>
      <c r="SXY838" s="203"/>
      <c r="SXZ838" s="203"/>
      <c r="SYA838" s="203"/>
      <c r="SYB838" s="203"/>
      <c r="SYC838" s="203"/>
      <c r="SYD838" s="203"/>
      <c r="SYE838" s="203"/>
      <c r="SYF838" s="203"/>
      <c r="SYG838" s="203"/>
      <c r="SYH838" s="203"/>
      <c r="SYI838" s="203"/>
      <c r="SYJ838" s="203"/>
      <c r="SYK838" s="203"/>
      <c r="SYL838" s="203"/>
      <c r="SYM838" s="203"/>
      <c r="SYN838" s="203"/>
      <c r="SYO838" s="203"/>
      <c r="SYP838" s="203"/>
      <c r="SYQ838" s="203"/>
      <c r="SYR838" s="203"/>
      <c r="SYS838" s="203"/>
      <c r="SYT838" s="203"/>
      <c r="SYU838" s="203"/>
      <c r="SYV838" s="203"/>
      <c r="SYW838" s="203"/>
      <c r="SYX838" s="203"/>
      <c r="SYY838" s="203"/>
      <c r="SYZ838" s="203"/>
      <c r="SZA838" s="203"/>
      <c r="SZB838" s="203"/>
      <c r="SZC838" s="203"/>
      <c r="SZD838" s="203"/>
      <c r="SZE838" s="203"/>
      <c r="SZF838" s="203"/>
      <c r="SZG838" s="203"/>
      <c r="SZH838" s="203"/>
      <c r="SZI838" s="203"/>
      <c r="SZJ838" s="203"/>
      <c r="SZK838" s="203"/>
      <c r="SZL838" s="203"/>
      <c r="SZM838" s="203"/>
      <c r="SZN838" s="203"/>
      <c r="SZO838" s="203"/>
      <c r="SZP838" s="203"/>
      <c r="SZQ838" s="203"/>
      <c r="SZR838" s="203"/>
      <c r="SZS838" s="203"/>
      <c r="SZT838" s="203"/>
      <c r="SZU838" s="203"/>
      <c r="SZV838" s="203"/>
      <c r="SZW838" s="203"/>
      <c r="SZX838" s="203"/>
      <c r="SZY838" s="203"/>
      <c r="SZZ838" s="203"/>
      <c r="TAA838" s="203"/>
      <c r="TAB838" s="203"/>
      <c r="TAC838" s="203"/>
      <c r="TAD838" s="203"/>
      <c r="TAE838" s="203"/>
      <c r="TAF838" s="203"/>
      <c r="TAG838" s="203"/>
      <c r="TAH838" s="203"/>
      <c r="TAI838" s="203"/>
      <c r="TAJ838" s="203"/>
      <c r="TAK838" s="203"/>
      <c r="TAL838" s="203"/>
      <c r="TAM838" s="203"/>
      <c r="TAN838" s="203"/>
      <c r="TAO838" s="203"/>
      <c r="TAP838" s="203"/>
      <c r="TAQ838" s="203"/>
      <c r="TAR838" s="203"/>
      <c r="TAS838" s="203"/>
      <c r="TAT838" s="203"/>
      <c r="TAU838" s="203"/>
      <c r="TAV838" s="203"/>
      <c r="TAW838" s="203"/>
      <c r="TAX838" s="203"/>
      <c r="TAY838" s="203"/>
      <c r="TAZ838" s="203"/>
      <c r="TBA838" s="203"/>
      <c r="TBB838" s="203"/>
      <c r="TBC838" s="203"/>
      <c r="TBD838" s="203"/>
      <c r="TBE838" s="203"/>
      <c r="TBF838" s="203"/>
      <c r="TBG838" s="203"/>
      <c r="TBH838" s="203"/>
      <c r="TBI838" s="203"/>
      <c r="TBJ838" s="203"/>
      <c r="TBK838" s="203"/>
      <c r="TBL838" s="203"/>
      <c r="TBM838" s="203"/>
      <c r="TBN838" s="203"/>
      <c r="TBO838" s="203"/>
      <c r="TBP838" s="203"/>
      <c r="TBQ838" s="203"/>
      <c r="TBR838" s="203"/>
      <c r="TBS838" s="203"/>
      <c r="TBT838" s="203"/>
      <c r="TBU838" s="203"/>
      <c r="TBV838" s="203"/>
      <c r="TBW838" s="203"/>
      <c r="TBX838" s="203"/>
      <c r="TBY838" s="203"/>
      <c r="TBZ838" s="203"/>
      <c r="TCA838" s="203"/>
      <c r="TCB838" s="203"/>
      <c r="TCC838" s="203"/>
      <c r="TCD838" s="203"/>
      <c r="TCE838" s="203"/>
      <c r="TCF838" s="203"/>
      <c r="TCG838" s="203"/>
      <c r="TCH838" s="203"/>
      <c r="TCI838" s="203"/>
      <c r="TCJ838" s="203"/>
      <c r="TCK838" s="203"/>
      <c r="TCL838" s="203"/>
      <c r="TCM838" s="203"/>
      <c r="TCN838" s="203"/>
      <c r="TCO838" s="203"/>
      <c r="TCP838" s="203"/>
      <c r="TCQ838" s="203"/>
      <c r="TCR838" s="203"/>
      <c r="TCS838" s="203"/>
      <c r="TCT838" s="203"/>
      <c r="TCU838" s="203"/>
      <c r="TCV838" s="203"/>
      <c r="TCW838" s="203"/>
      <c r="TCX838" s="203"/>
      <c r="TCY838" s="203"/>
      <c r="TCZ838" s="203"/>
      <c r="TDA838" s="203"/>
      <c r="TDB838" s="203"/>
      <c r="TDC838" s="203"/>
      <c r="TDD838" s="203"/>
      <c r="TDE838" s="203"/>
      <c r="TDF838" s="203"/>
      <c r="TDG838" s="203"/>
      <c r="TDH838" s="203"/>
      <c r="TDI838" s="203"/>
      <c r="TDJ838" s="203"/>
      <c r="TDK838" s="203"/>
      <c r="TDL838" s="203"/>
      <c r="TDM838" s="203"/>
      <c r="TDN838" s="203"/>
      <c r="TDO838" s="203"/>
      <c r="TDP838" s="203"/>
      <c r="TDQ838" s="203"/>
      <c r="TDR838" s="203"/>
      <c r="TDS838" s="203"/>
      <c r="TDT838" s="203"/>
      <c r="TDU838" s="203"/>
      <c r="TDV838" s="203"/>
      <c r="TDW838" s="203"/>
      <c r="TDX838" s="203"/>
      <c r="TDY838" s="203"/>
      <c r="TDZ838" s="203"/>
      <c r="TEA838" s="203"/>
      <c r="TEB838" s="203"/>
      <c r="TEC838" s="203"/>
      <c r="TED838" s="203"/>
      <c r="TEE838" s="203"/>
      <c r="TEF838" s="203"/>
      <c r="TEG838" s="203"/>
      <c r="TEH838" s="203"/>
      <c r="TEI838" s="203"/>
      <c r="TEJ838" s="203"/>
      <c r="TEK838" s="203"/>
      <c r="TEL838" s="203"/>
      <c r="TEM838" s="203"/>
      <c r="TEN838" s="203"/>
      <c r="TEO838" s="203"/>
      <c r="TEP838" s="203"/>
      <c r="TEQ838" s="203"/>
      <c r="TER838" s="203"/>
      <c r="TES838" s="203"/>
      <c r="TET838" s="203"/>
      <c r="TEU838" s="203"/>
      <c r="TEV838" s="203"/>
      <c r="TEW838" s="203"/>
      <c r="TEX838" s="203"/>
      <c r="TEY838" s="203"/>
      <c r="TEZ838" s="203"/>
      <c r="TFA838" s="203"/>
      <c r="TFB838" s="203"/>
      <c r="TFC838" s="203"/>
      <c r="TFD838" s="203"/>
      <c r="TFE838" s="203"/>
      <c r="TFF838" s="203"/>
      <c r="TFG838" s="203"/>
      <c r="TFH838" s="203"/>
      <c r="TFI838" s="203"/>
      <c r="TFJ838" s="203"/>
      <c r="TFK838" s="203"/>
      <c r="TFL838" s="203"/>
      <c r="TFM838" s="203"/>
      <c r="TFN838" s="203"/>
      <c r="TFO838" s="203"/>
      <c r="TFP838" s="203"/>
      <c r="TFQ838" s="203"/>
      <c r="TFR838" s="203"/>
      <c r="TFS838" s="203"/>
      <c r="TFT838" s="203"/>
      <c r="TFU838" s="203"/>
      <c r="TFV838" s="203"/>
      <c r="TFW838" s="203"/>
      <c r="TFX838" s="203"/>
      <c r="TFY838" s="203"/>
      <c r="TFZ838" s="203"/>
      <c r="TGA838" s="203"/>
      <c r="TGB838" s="203"/>
      <c r="TGC838" s="203"/>
      <c r="TGD838" s="203"/>
      <c r="TGE838" s="203"/>
      <c r="TGF838" s="203"/>
      <c r="TGG838" s="203"/>
      <c r="TGH838" s="203"/>
      <c r="TGI838" s="203"/>
      <c r="TGJ838" s="203"/>
      <c r="TGK838" s="203"/>
      <c r="TGL838" s="203"/>
      <c r="TGM838" s="203"/>
      <c r="TGN838" s="203"/>
      <c r="TGO838" s="203"/>
      <c r="TGP838" s="203"/>
      <c r="TGQ838" s="203"/>
      <c r="TGR838" s="203"/>
      <c r="TGS838" s="203"/>
      <c r="TGT838" s="203"/>
      <c r="TGU838" s="203"/>
      <c r="TGV838" s="203"/>
      <c r="TGW838" s="203"/>
      <c r="TGX838" s="203"/>
      <c r="TGY838" s="203"/>
      <c r="TGZ838" s="203"/>
      <c r="THA838" s="203"/>
      <c r="THB838" s="203"/>
      <c r="THC838" s="203"/>
      <c r="THD838" s="203"/>
      <c r="THE838" s="203"/>
      <c r="THF838" s="203"/>
      <c r="THG838" s="203"/>
      <c r="THH838" s="203"/>
      <c r="THI838" s="203"/>
      <c r="THJ838" s="203"/>
      <c r="THK838" s="203"/>
      <c r="THL838" s="203"/>
      <c r="THM838" s="203"/>
      <c r="THN838" s="203"/>
      <c r="THO838" s="203"/>
      <c r="THP838" s="203"/>
      <c r="THQ838" s="203"/>
      <c r="THR838" s="203"/>
      <c r="THS838" s="203"/>
      <c r="THT838" s="203"/>
      <c r="THU838" s="203"/>
      <c r="THV838" s="203"/>
      <c r="THW838" s="203"/>
      <c r="THX838" s="203"/>
      <c r="THY838" s="203"/>
      <c r="THZ838" s="203"/>
      <c r="TIA838" s="203"/>
      <c r="TIB838" s="203"/>
      <c r="TIC838" s="203"/>
      <c r="TID838" s="203"/>
      <c r="TIE838" s="203"/>
      <c r="TIF838" s="203"/>
      <c r="TIG838" s="203"/>
      <c r="TIH838" s="203"/>
      <c r="TII838" s="203"/>
      <c r="TIJ838" s="203"/>
      <c r="TIK838" s="203"/>
      <c r="TIL838" s="203"/>
      <c r="TIM838" s="203"/>
      <c r="TIN838" s="203"/>
      <c r="TIO838" s="203"/>
      <c r="TIP838" s="203"/>
      <c r="TIQ838" s="203"/>
      <c r="TIR838" s="203"/>
      <c r="TIS838" s="203"/>
      <c r="TIT838" s="203"/>
      <c r="TIU838" s="203"/>
      <c r="TIV838" s="203"/>
      <c r="TIW838" s="203"/>
      <c r="TIX838" s="203"/>
      <c r="TIY838" s="203"/>
      <c r="TIZ838" s="203"/>
      <c r="TJA838" s="203"/>
      <c r="TJB838" s="203"/>
      <c r="TJC838" s="203"/>
      <c r="TJD838" s="203"/>
      <c r="TJE838" s="203"/>
      <c r="TJF838" s="203"/>
      <c r="TJG838" s="203"/>
      <c r="TJH838" s="203"/>
      <c r="TJI838" s="203"/>
      <c r="TJJ838" s="203"/>
      <c r="TJK838" s="203"/>
      <c r="TJL838" s="203"/>
      <c r="TJM838" s="203"/>
      <c r="TJN838" s="203"/>
      <c r="TJO838" s="203"/>
      <c r="TJP838" s="203"/>
      <c r="TJQ838" s="203"/>
      <c r="TJR838" s="203"/>
      <c r="TJS838" s="203"/>
      <c r="TJT838" s="203"/>
      <c r="TJU838" s="203"/>
      <c r="TJV838" s="203"/>
      <c r="TJW838" s="203"/>
      <c r="TJX838" s="203"/>
      <c r="TJY838" s="203"/>
      <c r="TJZ838" s="203"/>
      <c r="TKA838" s="203"/>
      <c r="TKB838" s="203"/>
      <c r="TKC838" s="203"/>
      <c r="TKD838" s="203"/>
      <c r="TKE838" s="203"/>
      <c r="TKF838" s="203"/>
      <c r="TKG838" s="203"/>
      <c r="TKH838" s="203"/>
      <c r="TKI838" s="203"/>
      <c r="TKJ838" s="203"/>
      <c r="TKK838" s="203"/>
      <c r="TKL838" s="203"/>
      <c r="TKM838" s="203"/>
      <c r="TKN838" s="203"/>
      <c r="TKO838" s="203"/>
      <c r="TKP838" s="203"/>
      <c r="TKQ838" s="203"/>
      <c r="TKR838" s="203"/>
      <c r="TKS838" s="203"/>
      <c r="TKT838" s="203"/>
      <c r="TKU838" s="203"/>
      <c r="TKV838" s="203"/>
      <c r="TKW838" s="203"/>
      <c r="TKX838" s="203"/>
      <c r="TKY838" s="203"/>
      <c r="TKZ838" s="203"/>
      <c r="TLA838" s="203"/>
      <c r="TLB838" s="203"/>
      <c r="TLC838" s="203"/>
      <c r="TLD838" s="203"/>
      <c r="TLE838" s="203"/>
      <c r="TLF838" s="203"/>
      <c r="TLG838" s="203"/>
      <c r="TLH838" s="203"/>
      <c r="TLI838" s="203"/>
      <c r="TLJ838" s="203"/>
      <c r="TLK838" s="203"/>
      <c r="TLL838" s="203"/>
      <c r="TLM838" s="203"/>
      <c r="TLN838" s="203"/>
      <c r="TLO838" s="203"/>
      <c r="TLP838" s="203"/>
      <c r="TLQ838" s="203"/>
      <c r="TLR838" s="203"/>
      <c r="TLS838" s="203"/>
      <c r="TLT838" s="203"/>
      <c r="TLU838" s="203"/>
      <c r="TLV838" s="203"/>
      <c r="TLW838" s="203"/>
      <c r="TLX838" s="203"/>
      <c r="TLY838" s="203"/>
      <c r="TLZ838" s="203"/>
      <c r="TMA838" s="203"/>
      <c r="TMB838" s="203"/>
      <c r="TMC838" s="203"/>
      <c r="TMD838" s="203"/>
      <c r="TME838" s="203"/>
      <c r="TMF838" s="203"/>
      <c r="TMG838" s="203"/>
      <c r="TMH838" s="203"/>
      <c r="TMI838" s="203"/>
      <c r="TMJ838" s="203"/>
      <c r="TMK838" s="203"/>
      <c r="TML838" s="203"/>
      <c r="TMM838" s="203"/>
      <c r="TMN838" s="203"/>
      <c r="TMO838" s="203"/>
      <c r="TMP838" s="203"/>
      <c r="TMQ838" s="203"/>
      <c r="TMR838" s="203"/>
      <c r="TMS838" s="203"/>
      <c r="TMT838" s="203"/>
      <c r="TMU838" s="203"/>
      <c r="TMV838" s="203"/>
      <c r="TMW838" s="203"/>
      <c r="TMX838" s="203"/>
      <c r="TMY838" s="203"/>
      <c r="TMZ838" s="203"/>
      <c r="TNA838" s="203"/>
      <c r="TNB838" s="203"/>
      <c r="TNC838" s="203"/>
      <c r="TND838" s="203"/>
      <c r="TNE838" s="203"/>
      <c r="TNF838" s="203"/>
      <c r="TNG838" s="203"/>
      <c r="TNH838" s="203"/>
      <c r="TNI838" s="203"/>
      <c r="TNJ838" s="203"/>
      <c r="TNK838" s="203"/>
      <c r="TNL838" s="203"/>
      <c r="TNM838" s="203"/>
      <c r="TNN838" s="203"/>
      <c r="TNO838" s="203"/>
      <c r="TNP838" s="203"/>
      <c r="TNQ838" s="203"/>
      <c r="TNR838" s="203"/>
      <c r="TNS838" s="203"/>
      <c r="TNT838" s="203"/>
      <c r="TNU838" s="203"/>
      <c r="TNV838" s="203"/>
      <c r="TNW838" s="203"/>
      <c r="TNX838" s="203"/>
      <c r="TNY838" s="203"/>
      <c r="TNZ838" s="203"/>
      <c r="TOA838" s="203"/>
      <c r="TOB838" s="203"/>
      <c r="TOC838" s="203"/>
      <c r="TOD838" s="203"/>
      <c r="TOE838" s="203"/>
      <c r="TOF838" s="203"/>
      <c r="TOG838" s="203"/>
      <c r="TOH838" s="203"/>
      <c r="TOI838" s="203"/>
      <c r="TOJ838" s="203"/>
      <c r="TOK838" s="203"/>
      <c r="TOL838" s="203"/>
      <c r="TOM838" s="203"/>
      <c r="TON838" s="203"/>
      <c r="TOO838" s="203"/>
      <c r="TOP838" s="203"/>
      <c r="TOQ838" s="203"/>
      <c r="TOR838" s="203"/>
      <c r="TOS838" s="203"/>
      <c r="TOT838" s="203"/>
      <c r="TOU838" s="203"/>
      <c r="TOV838" s="203"/>
      <c r="TOW838" s="203"/>
      <c r="TOX838" s="203"/>
      <c r="TOY838" s="203"/>
      <c r="TOZ838" s="203"/>
      <c r="TPA838" s="203"/>
      <c r="TPB838" s="203"/>
      <c r="TPC838" s="203"/>
      <c r="TPD838" s="203"/>
      <c r="TPE838" s="203"/>
      <c r="TPF838" s="203"/>
      <c r="TPG838" s="203"/>
      <c r="TPH838" s="203"/>
      <c r="TPI838" s="203"/>
      <c r="TPJ838" s="203"/>
      <c r="TPK838" s="203"/>
      <c r="TPL838" s="203"/>
      <c r="TPM838" s="203"/>
      <c r="TPN838" s="203"/>
      <c r="TPO838" s="203"/>
      <c r="TPP838" s="203"/>
      <c r="TPQ838" s="203"/>
      <c r="TPR838" s="203"/>
      <c r="TPS838" s="203"/>
      <c r="TPT838" s="203"/>
      <c r="TPU838" s="203"/>
      <c r="TPV838" s="203"/>
      <c r="TPW838" s="203"/>
      <c r="TPX838" s="203"/>
      <c r="TPY838" s="203"/>
      <c r="TPZ838" s="203"/>
      <c r="TQA838" s="203"/>
      <c r="TQB838" s="203"/>
      <c r="TQC838" s="203"/>
      <c r="TQD838" s="203"/>
      <c r="TQE838" s="203"/>
      <c r="TQF838" s="203"/>
      <c r="TQG838" s="203"/>
      <c r="TQH838" s="203"/>
      <c r="TQI838" s="203"/>
      <c r="TQJ838" s="203"/>
      <c r="TQK838" s="203"/>
      <c r="TQL838" s="203"/>
      <c r="TQM838" s="203"/>
      <c r="TQN838" s="203"/>
      <c r="TQO838" s="203"/>
      <c r="TQP838" s="203"/>
      <c r="TQQ838" s="203"/>
      <c r="TQR838" s="203"/>
      <c r="TQS838" s="203"/>
      <c r="TQT838" s="203"/>
      <c r="TQU838" s="203"/>
      <c r="TQV838" s="203"/>
      <c r="TQW838" s="203"/>
      <c r="TQX838" s="203"/>
      <c r="TQY838" s="203"/>
      <c r="TQZ838" s="203"/>
      <c r="TRA838" s="203"/>
      <c r="TRB838" s="203"/>
      <c r="TRC838" s="203"/>
      <c r="TRD838" s="203"/>
      <c r="TRE838" s="203"/>
      <c r="TRF838" s="203"/>
      <c r="TRG838" s="203"/>
      <c r="TRH838" s="203"/>
      <c r="TRI838" s="203"/>
      <c r="TRJ838" s="203"/>
      <c r="TRK838" s="203"/>
      <c r="TRL838" s="203"/>
      <c r="TRM838" s="203"/>
      <c r="TRN838" s="203"/>
      <c r="TRO838" s="203"/>
      <c r="TRP838" s="203"/>
      <c r="TRQ838" s="203"/>
      <c r="TRR838" s="203"/>
      <c r="TRS838" s="203"/>
      <c r="TRT838" s="203"/>
      <c r="TRU838" s="203"/>
      <c r="TRV838" s="203"/>
      <c r="TRW838" s="203"/>
      <c r="TRX838" s="203"/>
      <c r="TRY838" s="203"/>
      <c r="TRZ838" s="203"/>
      <c r="TSA838" s="203"/>
      <c r="TSB838" s="203"/>
      <c r="TSC838" s="203"/>
      <c r="TSD838" s="203"/>
      <c r="TSE838" s="203"/>
      <c r="TSF838" s="203"/>
      <c r="TSG838" s="203"/>
      <c r="TSH838" s="203"/>
      <c r="TSI838" s="203"/>
      <c r="TSJ838" s="203"/>
      <c r="TSK838" s="203"/>
      <c r="TSL838" s="203"/>
      <c r="TSM838" s="203"/>
      <c r="TSN838" s="203"/>
      <c r="TSO838" s="203"/>
      <c r="TSP838" s="203"/>
      <c r="TSQ838" s="203"/>
      <c r="TSR838" s="203"/>
      <c r="TSS838" s="203"/>
      <c r="TST838" s="203"/>
      <c r="TSU838" s="203"/>
      <c r="TSV838" s="203"/>
      <c r="TSW838" s="203"/>
      <c r="TSX838" s="203"/>
      <c r="TSY838" s="203"/>
      <c r="TSZ838" s="203"/>
      <c r="TTA838" s="203"/>
      <c r="TTB838" s="203"/>
      <c r="TTC838" s="203"/>
      <c r="TTD838" s="203"/>
      <c r="TTE838" s="203"/>
      <c r="TTF838" s="203"/>
      <c r="TTG838" s="203"/>
      <c r="TTH838" s="203"/>
      <c r="TTI838" s="203"/>
      <c r="TTJ838" s="203"/>
      <c r="TTK838" s="203"/>
      <c r="TTL838" s="203"/>
      <c r="TTM838" s="203"/>
      <c r="TTN838" s="203"/>
      <c r="TTO838" s="203"/>
      <c r="TTP838" s="203"/>
      <c r="TTQ838" s="203"/>
      <c r="TTR838" s="203"/>
      <c r="TTS838" s="203"/>
      <c r="TTT838" s="203"/>
      <c r="TTU838" s="203"/>
      <c r="TTV838" s="203"/>
      <c r="TTW838" s="203"/>
      <c r="TTX838" s="203"/>
      <c r="TTY838" s="203"/>
      <c r="TTZ838" s="203"/>
      <c r="TUA838" s="203"/>
      <c r="TUB838" s="203"/>
      <c r="TUC838" s="203"/>
      <c r="TUD838" s="203"/>
      <c r="TUE838" s="203"/>
      <c r="TUF838" s="203"/>
      <c r="TUG838" s="203"/>
      <c r="TUH838" s="203"/>
      <c r="TUI838" s="203"/>
      <c r="TUJ838" s="203"/>
      <c r="TUK838" s="203"/>
      <c r="TUL838" s="203"/>
      <c r="TUM838" s="203"/>
      <c r="TUN838" s="203"/>
      <c r="TUO838" s="203"/>
      <c r="TUP838" s="203"/>
      <c r="TUQ838" s="203"/>
      <c r="TUR838" s="203"/>
      <c r="TUS838" s="203"/>
      <c r="TUT838" s="203"/>
      <c r="TUU838" s="203"/>
      <c r="TUV838" s="203"/>
      <c r="TUW838" s="203"/>
      <c r="TUX838" s="203"/>
      <c r="TUY838" s="203"/>
      <c r="TUZ838" s="203"/>
      <c r="TVA838" s="203"/>
      <c r="TVB838" s="203"/>
      <c r="TVC838" s="203"/>
      <c r="TVD838" s="203"/>
      <c r="TVE838" s="203"/>
      <c r="TVF838" s="203"/>
      <c r="TVG838" s="203"/>
      <c r="TVH838" s="203"/>
      <c r="TVI838" s="203"/>
      <c r="TVJ838" s="203"/>
      <c r="TVK838" s="203"/>
      <c r="TVL838" s="203"/>
      <c r="TVM838" s="203"/>
      <c r="TVN838" s="203"/>
      <c r="TVO838" s="203"/>
      <c r="TVP838" s="203"/>
      <c r="TVQ838" s="203"/>
      <c r="TVR838" s="203"/>
      <c r="TVS838" s="203"/>
      <c r="TVT838" s="203"/>
      <c r="TVU838" s="203"/>
      <c r="TVV838" s="203"/>
      <c r="TVW838" s="203"/>
      <c r="TVX838" s="203"/>
      <c r="TVY838" s="203"/>
      <c r="TVZ838" s="203"/>
      <c r="TWA838" s="203"/>
      <c r="TWB838" s="203"/>
      <c r="TWC838" s="203"/>
      <c r="TWD838" s="203"/>
      <c r="TWE838" s="203"/>
      <c r="TWF838" s="203"/>
      <c r="TWG838" s="203"/>
      <c r="TWH838" s="203"/>
      <c r="TWI838" s="203"/>
      <c r="TWJ838" s="203"/>
      <c r="TWK838" s="203"/>
      <c r="TWL838" s="203"/>
      <c r="TWM838" s="203"/>
      <c r="TWN838" s="203"/>
      <c r="TWO838" s="203"/>
      <c r="TWP838" s="203"/>
      <c r="TWQ838" s="203"/>
      <c r="TWR838" s="203"/>
      <c r="TWS838" s="203"/>
      <c r="TWT838" s="203"/>
      <c r="TWU838" s="203"/>
      <c r="TWV838" s="203"/>
      <c r="TWW838" s="203"/>
      <c r="TWX838" s="203"/>
      <c r="TWY838" s="203"/>
      <c r="TWZ838" s="203"/>
      <c r="TXA838" s="203"/>
      <c r="TXB838" s="203"/>
      <c r="TXC838" s="203"/>
      <c r="TXD838" s="203"/>
      <c r="TXE838" s="203"/>
      <c r="TXF838" s="203"/>
      <c r="TXG838" s="203"/>
      <c r="TXH838" s="203"/>
      <c r="TXI838" s="203"/>
      <c r="TXJ838" s="203"/>
      <c r="TXK838" s="203"/>
      <c r="TXL838" s="203"/>
      <c r="TXM838" s="203"/>
      <c r="TXN838" s="203"/>
      <c r="TXO838" s="203"/>
      <c r="TXP838" s="203"/>
      <c r="TXQ838" s="203"/>
      <c r="TXR838" s="203"/>
      <c r="TXS838" s="203"/>
      <c r="TXT838" s="203"/>
      <c r="TXU838" s="203"/>
      <c r="TXV838" s="203"/>
      <c r="TXW838" s="203"/>
      <c r="TXX838" s="203"/>
      <c r="TXY838" s="203"/>
      <c r="TXZ838" s="203"/>
      <c r="TYA838" s="203"/>
      <c r="TYB838" s="203"/>
      <c r="TYC838" s="203"/>
      <c r="TYD838" s="203"/>
      <c r="TYE838" s="203"/>
      <c r="TYF838" s="203"/>
      <c r="TYG838" s="203"/>
      <c r="TYH838" s="203"/>
      <c r="TYI838" s="203"/>
      <c r="TYJ838" s="203"/>
      <c r="TYK838" s="203"/>
      <c r="TYL838" s="203"/>
      <c r="TYM838" s="203"/>
      <c r="TYN838" s="203"/>
      <c r="TYO838" s="203"/>
      <c r="TYP838" s="203"/>
      <c r="TYQ838" s="203"/>
      <c r="TYR838" s="203"/>
      <c r="TYS838" s="203"/>
      <c r="TYT838" s="203"/>
      <c r="TYU838" s="203"/>
      <c r="TYV838" s="203"/>
      <c r="TYW838" s="203"/>
      <c r="TYX838" s="203"/>
      <c r="TYY838" s="203"/>
      <c r="TYZ838" s="203"/>
      <c r="TZA838" s="203"/>
      <c r="TZB838" s="203"/>
      <c r="TZC838" s="203"/>
      <c r="TZD838" s="203"/>
      <c r="TZE838" s="203"/>
      <c r="TZF838" s="203"/>
      <c r="TZG838" s="203"/>
      <c r="TZH838" s="203"/>
      <c r="TZI838" s="203"/>
      <c r="TZJ838" s="203"/>
      <c r="TZK838" s="203"/>
      <c r="TZL838" s="203"/>
      <c r="TZM838" s="203"/>
      <c r="TZN838" s="203"/>
      <c r="TZO838" s="203"/>
      <c r="TZP838" s="203"/>
      <c r="TZQ838" s="203"/>
      <c r="TZR838" s="203"/>
      <c r="TZS838" s="203"/>
      <c r="TZT838" s="203"/>
      <c r="TZU838" s="203"/>
      <c r="TZV838" s="203"/>
      <c r="TZW838" s="203"/>
      <c r="TZX838" s="203"/>
      <c r="TZY838" s="203"/>
      <c r="TZZ838" s="203"/>
      <c r="UAA838" s="203"/>
      <c r="UAB838" s="203"/>
      <c r="UAC838" s="203"/>
      <c r="UAD838" s="203"/>
      <c r="UAE838" s="203"/>
      <c r="UAF838" s="203"/>
      <c r="UAG838" s="203"/>
      <c r="UAH838" s="203"/>
      <c r="UAI838" s="203"/>
      <c r="UAJ838" s="203"/>
      <c r="UAK838" s="203"/>
      <c r="UAL838" s="203"/>
      <c r="UAM838" s="203"/>
      <c r="UAN838" s="203"/>
      <c r="UAO838" s="203"/>
      <c r="UAP838" s="203"/>
      <c r="UAQ838" s="203"/>
      <c r="UAR838" s="203"/>
      <c r="UAS838" s="203"/>
      <c r="UAT838" s="203"/>
      <c r="UAU838" s="203"/>
      <c r="UAV838" s="203"/>
      <c r="UAW838" s="203"/>
      <c r="UAX838" s="203"/>
      <c r="UAY838" s="203"/>
      <c r="UAZ838" s="203"/>
      <c r="UBA838" s="203"/>
      <c r="UBB838" s="203"/>
      <c r="UBC838" s="203"/>
      <c r="UBD838" s="203"/>
      <c r="UBE838" s="203"/>
      <c r="UBF838" s="203"/>
      <c r="UBG838" s="203"/>
      <c r="UBH838" s="203"/>
      <c r="UBI838" s="203"/>
      <c r="UBJ838" s="203"/>
      <c r="UBK838" s="203"/>
      <c r="UBL838" s="203"/>
      <c r="UBM838" s="203"/>
      <c r="UBN838" s="203"/>
      <c r="UBO838" s="203"/>
      <c r="UBP838" s="203"/>
      <c r="UBQ838" s="203"/>
      <c r="UBR838" s="203"/>
      <c r="UBS838" s="203"/>
      <c r="UBT838" s="203"/>
      <c r="UBU838" s="203"/>
      <c r="UBV838" s="203"/>
      <c r="UBW838" s="203"/>
      <c r="UBX838" s="203"/>
      <c r="UBY838" s="203"/>
      <c r="UBZ838" s="203"/>
      <c r="UCA838" s="203"/>
      <c r="UCB838" s="203"/>
      <c r="UCC838" s="203"/>
      <c r="UCD838" s="203"/>
      <c r="UCE838" s="203"/>
      <c r="UCF838" s="203"/>
      <c r="UCG838" s="203"/>
      <c r="UCH838" s="203"/>
      <c r="UCI838" s="203"/>
      <c r="UCJ838" s="203"/>
      <c r="UCK838" s="203"/>
      <c r="UCL838" s="203"/>
      <c r="UCM838" s="203"/>
      <c r="UCN838" s="203"/>
      <c r="UCO838" s="203"/>
      <c r="UCP838" s="203"/>
      <c r="UCQ838" s="203"/>
      <c r="UCR838" s="203"/>
      <c r="UCS838" s="203"/>
      <c r="UCT838" s="203"/>
      <c r="UCU838" s="203"/>
      <c r="UCV838" s="203"/>
      <c r="UCW838" s="203"/>
      <c r="UCX838" s="203"/>
      <c r="UCY838" s="203"/>
      <c r="UCZ838" s="203"/>
      <c r="UDA838" s="203"/>
      <c r="UDB838" s="203"/>
      <c r="UDC838" s="203"/>
      <c r="UDD838" s="203"/>
      <c r="UDE838" s="203"/>
      <c r="UDF838" s="203"/>
      <c r="UDG838" s="203"/>
      <c r="UDH838" s="203"/>
      <c r="UDI838" s="203"/>
      <c r="UDJ838" s="203"/>
      <c r="UDK838" s="203"/>
      <c r="UDL838" s="203"/>
      <c r="UDM838" s="203"/>
      <c r="UDN838" s="203"/>
      <c r="UDO838" s="203"/>
      <c r="UDP838" s="203"/>
      <c r="UDQ838" s="203"/>
      <c r="UDR838" s="203"/>
      <c r="UDS838" s="203"/>
      <c r="UDT838" s="203"/>
      <c r="UDU838" s="203"/>
      <c r="UDV838" s="203"/>
      <c r="UDW838" s="203"/>
      <c r="UDX838" s="203"/>
      <c r="UDY838" s="203"/>
      <c r="UDZ838" s="203"/>
      <c r="UEA838" s="203"/>
      <c r="UEB838" s="203"/>
      <c r="UEC838" s="203"/>
      <c r="UED838" s="203"/>
      <c r="UEE838" s="203"/>
      <c r="UEF838" s="203"/>
      <c r="UEG838" s="203"/>
      <c r="UEH838" s="203"/>
      <c r="UEI838" s="203"/>
      <c r="UEJ838" s="203"/>
      <c r="UEK838" s="203"/>
      <c r="UEL838" s="203"/>
      <c r="UEM838" s="203"/>
      <c r="UEN838" s="203"/>
      <c r="UEO838" s="203"/>
      <c r="UEP838" s="203"/>
      <c r="UEQ838" s="203"/>
      <c r="UER838" s="203"/>
      <c r="UES838" s="203"/>
      <c r="UET838" s="203"/>
      <c r="UEU838" s="203"/>
      <c r="UEV838" s="203"/>
      <c r="UEW838" s="203"/>
      <c r="UEX838" s="203"/>
      <c r="UEY838" s="203"/>
      <c r="UEZ838" s="203"/>
      <c r="UFA838" s="203"/>
      <c r="UFB838" s="203"/>
      <c r="UFC838" s="203"/>
      <c r="UFD838" s="203"/>
      <c r="UFE838" s="203"/>
      <c r="UFF838" s="203"/>
      <c r="UFG838" s="203"/>
      <c r="UFH838" s="203"/>
      <c r="UFI838" s="203"/>
      <c r="UFJ838" s="203"/>
      <c r="UFK838" s="203"/>
      <c r="UFL838" s="203"/>
      <c r="UFM838" s="203"/>
      <c r="UFN838" s="203"/>
      <c r="UFO838" s="203"/>
      <c r="UFP838" s="203"/>
      <c r="UFQ838" s="203"/>
      <c r="UFR838" s="203"/>
      <c r="UFS838" s="203"/>
      <c r="UFT838" s="203"/>
      <c r="UFU838" s="203"/>
      <c r="UFV838" s="203"/>
      <c r="UFW838" s="203"/>
      <c r="UFX838" s="203"/>
      <c r="UFY838" s="203"/>
      <c r="UFZ838" s="203"/>
      <c r="UGA838" s="203"/>
      <c r="UGB838" s="203"/>
      <c r="UGC838" s="203"/>
      <c r="UGD838" s="203"/>
      <c r="UGE838" s="203"/>
      <c r="UGF838" s="203"/>
      <c r="UGG838" s="203"/>
      <c r="UGH838" s="203"/>
      <c r="UGI838" s="203"/>
      <c r="UGJ838" s="203"/>
      <c r="UGK838" s="203"/>
      <c r="UGL838" s="203"/>
      <c r="UGM838" s="203"/>
      <c r="UGN838" s="203"/>
      <c r="UGO838" s="203"/>
      <c r="UGP838" s="203"/>
      <c r="UGQ838" s="203"/>
      <c r="UGR838" s="203"/>
      <c r="UGS838" s="203"/>
      <c r="UGT838" s="203"/>
      <c r="UGU838" s="203"/>
      <c r="UGV838" s="203"/>
      <c r="UGW838" s="203"/>
      <c r="UGX838" s="203"/>
      <c r="UGY838" s="203"/>
      <c r="UGZ838" s="203"/>
      <c r="UHA838" s="203"/>
      <c r="UHB838" s="203"/>
      <c r="UHC838" s="203"/>
      <c r="UHD838" s="203"/>
      <c r="UHE838" s="203"/>
      <c r="UHF838" s="203"/>
      <c r="UHG838" s="203"/>
      <c r="UHH838" s="203"/>
      <c r="UHI838" s="203"/>
      <c r="UHJ838" s="203"/>
      <c r="UHK838" s="203"/>
      <c r="UHL838" s="203"/>
      <c r="UHM838" s="203"/>
      <c r="UHN838" s="203"/>
      <c r="UHO838" s="203"/>
      <c r="UHP838" s="203"/>
      <c r="UHQ838" s="203"/>
      <c r="UHR838" s="203"/>
      <c r="UHS838" s="203"/>
      <c r="UHT838" s="203"/>
      <c r="UHU838" s="203"/>
      <c r="UHV838" s="203"/>
      <c r="UHW838" s="203"/>
      <c r="UHX838" s="203"/>
      <c r="UHY838" s="203"/>
      <c r="UHZ838" s="203"/>
      <c r="UIA838" s="203"/>
      <c r="UIB838" s="203"/>
      <c r="UIC838" s="203"/>
      <c r="UID838" s="203"/>
      <c r="UIE838" s="203"/>
      <c r="UIF838" s="203"/>
      <c r="UIG838" s="203"/>
      <c r="UIH838" s="203"/>
      <c r="UII838" s="203"/>
      <c r="UIJ838" s="203"/>
      <c r="UIK838" s="203"/>
      <c r="UIL838" s="203"/>
      <c r="UIM838" s="203"/>
      <c r="UIN838" s="203"/>
      <c r="UIO838" s="203"/>
      <c r="UIP838" s="203"/>
      <c r="UIQ838" s="203"/>
      <c r="UIR838" s="203"/>
      <c r="UIS838" s="203"/>
      <c r="UIT838" s="203"/>
      <c r="UIU838" s="203"/>
      <c r="UIV838" s="203"/>
      <c r="UIW838" s="203"/>
      <c r="UIX838" s="203"/>
      <c r="UIY838" s="203"/>
      <c r="UIZ838" s="203"/>
      <c r="UJA838" s="203"/>
      <c r="UJB838" s="203"/>
      <c r="UJC838" s="203"/>
      <c r="UJD838" s="203"/>
      <c r="UJE838" s="203"/>
      <c r="UJF838" s="203"/>
      <c r="UJG838" s="203"/>
      <c r="UJH838" s="203"/>
      <c r="UJI838" s="203"/>
      <c r="UJJ838" s="203"/>
      <c r="UJK838" s="203"/>
      <c r="UJL838" s="203"/>
      <c r="UJM838" s="203"/>
      <c r="UJN838" s="203"/>
      <c r="UJO838" s="203"/>
      <c r="UJP838" s="203"/>
      <c r="UJQ838" s="203"/>
      <c r="UJR838" s="203"/>
      <c r="UJS838" s="203"/>
      <c r="UJT838" s="203"/>
      <c r="UJU838" s="203"/>
      <c r="UJV838" s="203"/>
      <c r="UJW838" s="203"/>
      <c r="UJX838" s="203"/>
      <c r="UJY838" s="203"/>
      <c r="UJZ838" s="203"/>
      <c r="UKA838" s="203"/>
      <c r="UKB838" s="203"/>
      <c r="UKC838" s="203"/>
      <c r="UKD838" s="203"/>
      <c r="UKE838" s="203"/>
      <c r="UKF838" s="203"/>
      <c r="UKG838" s="203"/>
      <c r="UKH838" s="203"/>
      <c r="UKI838" s="203"/>
      <c r="UKJ838" s="203"/>
      <c r="UKK838" s="203"/>
      <c r="UKL838" s="203"/>
      <c r="UKM838" s="203"/>
      <c r="UKN838" s="203"/>
      <c r="UKO838" s="203"/>
      <c r="UKP838" s="203"/>
      <c r="UKQ838" s="203"/>
      <c r="UKR838" s="203"/>
      <c r="UKS838" s="203"/>
      <c r="UKT838" s="203"/>
      <c r="UKU838" s="203"/>
      <c r="UKV838" s="203"/>
      <c r="UKW838" s="203"/>
      <c r="UKX838" s="203"/>
      <c r="UKY838" s="203"/>
      <c r="UKZ838" s="203"/>
      <c r="ULA838" s="203"/>
      <c r="ULB838" s="203"/>
      <c r="ULC838" s="203"/>
      <c r="ULD838" s="203"/>
      <c r="ULE838" s="203"/>
      <c r="ULF838" s="203"/>
      <c r="ULG838" s="203"/>
      <c r="ULH838" s="203"/>
      <c r="ULI838" s="203"/>
      <c r="ULJ838" s="203"/>
      <c r="ULK838" s="203"/>
      <c r="ULL838" s="203"/>
      <c r="ULM838" s="203"/>
      <c r="ULN838" s="203"/>
      <c r="ULO838" s="203"/>
      <c r="ULP838" s="203"/>
      <c r="ULQ838" s="203"/>
      <c r="ULR838" s="203"/>
      <c r="ULS838" s="203"/>
      <c r="ULT838" s="203"/>
      <c r="ULU838" s="203"/>
      <c r="ULV838" s="203"/>
      <c r="ULW838" s="203"/>
      <c r="ULX838" s="203"/>
      <c r="ULY838" s="203"/>
      <c r="ULZ838" s="203"/>
      <c r="UMA838" s="203"/>
      <c r="UMB838" s="203"/>
      <c r="UMC838" s="203"/>
      <c r="UMD838" s="203"/>
      <c r="UME838" s="203"/>
      <c r="UMF838" s="203"/>
      <c r="UMG838" s="203"/>
      <c r="UMH838" s="203"/>
      <c r="UMI838" s="203"/>
      <c r="UMJ838" s="203"/>
      <c r="UMK838" s="203"/>
      <c r="UML838" s="203"/>
      <c r="UMM838" s="203"/>
      <c r="UMN838" s="203"/>
      <c r="UMO838" s="203"/>
      <c r="UMP838" s="203"/>
      <c r="UMQ838" s="203"/>
      <c r="UMR838" s="203"/>
      <c r="UMS838" s="203"/>
      <c r="UMT838" s="203"/>
      <c r="UMU838" s="203"/>
      <c r="UMV838" s="203"/>
      <c r="UMW838" s="203"/>
      <c r="UMX838" s="203"/>
      <c r="UMY838" s="203"/>
      <c r="UMZ838" s="203"/>
      <c r="UNA838" s="203"/>
      <c r="UNB838" s="203"/>
      <c r="UNC838" s="203"/>
      <c r="UND838" s="203"/>
      <c r="UNE838" s="203"/>
      <c r="UNF838" s="203"/>
      <c r="UNG838" s="203"/>
      <c r="UNH838" s="203"/>
      <c r="UNI838" s="203"/>
      <c r="UNJ838" s="203"/>
      <c r="UNK838" s="203"/>
      <c r="UNL838" s="203"/>
      <c r="UNM838" s="203"/>
      <c r="UNN838" s="203"/>
      <c r="UNO838" s="203"/>
      <c r="UNP838" s="203"/>
      <c r="UNQ838" s="203"/>
      <c r="UNR838" s="203"/>
      <c r="UNS838" s="203"/>
      <c r="UNT838" s="203"/>
      <c r="UNU838" s="203"/>
      <c r="UNV838" s="203"/>
      <c r="UNW838" s="203"/>
      <c r="UNX838" s="203"/>
      <c r="UNY838" s="203"/>
      <c r="UNZ838" s="203"/>
      <c r="UOA838" s="203"/>
      <c r="UOB838" s="203"/>
      <c r="UOC838" s="203"/>
      <c r="UOD838" s="203"/>
      <c r="UOE838" s="203"/>
      <c r="UOF838" s="203"/>
      <c r="UOG838" s="203"/>
      <c r="UOH838" s="203"/>
      <c r="UOI838" s="203"/>
      <c r="UOJ838" s="203"/>
      <c r="UOK838" s="203"/>
      <c r="UOL838" s="203"/>
      <c r="UOM838" s="203"/>
      <c r="UON838" s="203"/>
      <c r="UOO838" s="203"/>
      <c r="UOP838" s="203"/>
      <c r="UOQ838" s="203"/>
      <c r="UOR838" s="203"/>
      <c r="UOS838" s="203"/>
      <c r="UOT838" s="203"/>
      <c r="UOU838" s="203"/>
      <c r="UOV838" s="203"/>
      <c r="UOW838" s="203"/>
      <c r="UOX838" s="203"/>
      <c r="UOY838" s="203"/>
      <c r="UOZ838" s="203"/>
      <c r="UPA838" s="203"/>
      <c r="UPB838" s="203"/>
      <c r="UPC838" s="203"/>
      <c r="UPD838" s="203"/>
      <c r="UPE838" s="203"/>
      <c r="UPF838" s="203"/>
      <c r="UPG838" s="203"/>
      <c r="UPH838" s="203"/>
      <c r="UPI838" s="203"/>
      <c r="UPJ838" s="203"/>
      <c r="UPK838" s="203"/>
      <c r="UPL838" s="203"/>
      <c r="UPM838" s="203"/>
      <c r="UPN838" s="203"/>
      <c r="UPO838" s="203"/>
      <c r="UPP838" s="203"/>
      <c r="UPQ838" s="203"/>
      <c r="UPR838" s="203"/>
      <c r="UPS838" s="203"/>
      <c r="UPT838" s="203"/>
      <c r="UPU838" s="203"/>
      <c r="UPV838" s="203"/>
      <c r="UPW838" s="203"/>
      <c r="UPX838" s="203"/>
      <c r="UPY838" s="203"/>
      <c r="UPZ838" s="203"/>
      <c r="UQA838" s="203"/>
      <c r="UQB838" s="203"/>
      <c r="UQC838" s="203"/>
      <c r="UQD838" s="203"/>
      <c r="UQE838" s="203"/>
      <c r="UQF838" s="203"/>
      <c r="UQG838" s="203"/>
      <c r="UQH838" s="203"/>
      <c r="UQI838" s="203"/>
      <c r="UQJ838" s="203"/>
      <c r="UQK838" s="203"/>
      <c r="UQL838" s="203"/>
      <c r="UQM838" s="203"/>
      <c r="UQN838" s="203"/>
      <c r="UQO838" s="203"/>
      <c r="UQP838" s="203"/>
      <c r="UQQ838" s="203"/>
      <c r="UQR838" s="203"/>
      <c r="UQS838" s="203"/>
      <c r="UQT838" s="203"/>
      <c r="UQU838" s="203"/>
      <c r="UQV838" s="203"/>
      <c r="UQW838" s="203"/>
      <c r="UQX838" s="203"/>
      <c r="UQY838" s="203"/>
      <c r="UQZ838" s="203"/>
      <c r="URA838" s="203"/>
      <c r="URB838" s="203"/>
      <c r="URC838" s="203"/>
      <c r="URD838" s="203"/>
      <c r="URE838" s="203"/>
      <c r="URF838" s="203"/>
      <c r="URG838" s="203"/>
      <c r="URH838" s="203"/>
      <c r="URI838" s="203"/>
      <c r="URJ838" s="203"/>
      <c r="URK838" s="203"/>
      <c r="URL838" s="203"/>
      <c r="URM838" s="203"/>
      <c r="URN838" s="203"/>
      <c r="URO838" s="203"/>
      <c r="URP838" s="203"/>
      <c r="URQ838" s="203"/>
      <c r="URR838" s="203"/>
      <c r="URS838" s="203"/>
      <c r="URT838" s="203"/>
      <c r="URU838" s="203"/>
      <c r="URV838" s="203"/>
      <c r="URW838" s="203"/>
      <c r="URX838" s="203"/>
      <c r="URY838" s="203"/>
      <c r="URZ838" s="203"/>
      <c r="USA838" s="203"/>
      <c r="USB838" s="203"/>
      <c r="USC838" s="203"/>
      <c r="USD838" s="203"/>
      <c r="USE838" s="203"/>
      <c r="USF838" s="203"/>
      <c r="USG838" s="203"/>
      <c r="USH838" s="203"/>
      <c r="USI838" s="203"/>
      <c r="USJ838" s="203"/>
      <c r="USK838" s="203"/>
      <c r="USL838" s="203"/>
      <c r="USM838" s="203"/>
      <c r="USN838" s="203"/>
      <c r="USO838" s="203"/>
      <c r="USP838" s="203"/>
      <c r="USQ838" s="203"/>
      <c r="USR838" s="203"/>
      <c r="USS838" s="203"/>
      <c r="UST838" s="203"/>
      <c r="USU838" s="203"/>
      <c r="USV838" s="203"/>
      <c r="USW838" s="203"/>
      <c r="USX838" s="203"/>
      <c r="USY838" s="203"/>
      <c r="USZ838" s="203"/>
      <c r="UTA838" s="203"/>
      <c r="UTB838" s="203"/>
      <c r="UTC838" s="203"/>
      <c r="UTD838" s="203"/>
      <c r="UTE838" s="203"/>
      <c r="UTF838" s="203"/>
      <c r="UTG838" s="203"/>
      <c r="UTH838" s="203"/>
      <c r="UTI838" s="203"/>
      <c r="UTJ838" s="203"/>
      <c r="UTK838" s="203"/>
      <c r="UTL838" s="203"/>
      <c r="UTM838" s="203"/>
      <c r="UTN838" s="203"/>
      <c r="UTO838" s="203"/>
      <c r="UTP838" s="203"/>
      <c r="UTQ838" s="203"/>
      <c r="UTR838" s="203"/>
      <c r="UTS838" s="203"/>
      <c r="UTT838" s="203"/>
      <c r="UTU838" s="203"/>
      <c r="UTV838" s="203"/>
      <c r="UTW838" s="203"/>
      <c r="UTX838" s="203"/>
      <c r="UTY838" s="203"/>
      <c r="UTZ838" s="203"/>
      <c r="UUA838" s="203"/>
      <c r="UUB838" s="203"/>
      <c r="UUC838" s="203"/>
      <c r="UUD838" s="203"/>
      <c r="UUE838" s="203"/>
      <c r="UUF838" s="203"/>
      <c r="UUG838" s="203"/>
      <c r="UUH838" s="203"/>
      <c r="UUI838" s="203"/>
      <c r="UUJ838" s="203"/>
      <c r="UUK838" s="203"/>
      <c r="UUL838" s="203"/>
      <c r="UUM838" s="203"/>
      <c r="UUN838" s="203"/>
      <c r="UUO838" s="203"/>
      <c r="UUP838" s="203"/>
      <c r="UUQ838" s="203"/>
      <c r="UUR838" s="203"/>
      <c r="UUS838" s="203"/>
      <c r="UUT838" s="203"/>
      <c r="UUU838" s="203"/>
      <c r="UUV838" s="203"/>
      <c r="UUW838" s="203"/>
      <c r="UUX838" s="203"/>
      <c r="UUY838" s="203"/>
      <c r="UUZ838" s="203"/>
      <c r="UVA838" s="203"/>
      <c r="UVB838" s="203"/>
      <c r="UVC838" s="203"/>
      <c r="UVD838" s="203"/>
      <c r="UVE838" s="203"/>
      <c r="UVF838" s="203"/>
      <c r="UVG838" s="203"/>
      <c r="UVH838" s="203"/>
      <c r="UVI838" s="203"/>
      <c r="UVJ838" s="203"/>
      <c r="UVK838" s="203"/>
      <c r="UVL838" s="203"/>
      <c r="UVM838" s="203"/>
      <c r="UVN838" s="203"/>
      <c r="UVO838" s="203"/>
      <c r="UVP838" s="203"/>
      <c r="UVQ838" s="203"/>
      <c r="UVR838" s="203"/>
      <c r="UVS838" s="203"/>
      <c r="UVT838" s="203"/>
      <c r="UVU838" s="203"/>
      <c r="UVV838" s="203"/>
      <c r="UVW838" s="203"/>
      <c r="UVX838" s="203"/>
      <c r="UVY838" s="203"/>
      <c r="UVZ838" s="203"/>
      <c r="UWA838" s="203"/>
      <c r="UWB838" s="203"/>
      <c r="UWC838" s="203"/>
      <c r="UWD838" s="203"/>
      <c r="UWE838" s="203"/>
      <c r="UWF838" s="203"/>
      <c r="UWG838" s="203"/>
      <c r="UWH838" s="203"/>
      <c r="UWI838" s="203"/>
      <c r="UWJ838" s="203"/>
      <c r="UWK838" s="203"/>
      <c r="UWL838" s="203"/>
      <c r="UWM838" s="203"/>
      <c r="UWN838" s="203"/>
      <c r="UWO838" s="203"/>
      <c r="UWP838" s="203"/>
      <c r="UWQ838" s="203"/>
      <c r="UWR838" s="203"/>
      <c r="UWS838" s="203"/>
      <c r="UWT838" s="203"/>
      <c r="UWU838" s="203"/>
      <c r="UWV838" s="203"/>
      <c r="UWW838" s="203"/>
      <c r="UWX838" s="203"/>
      <c r="UWY838" s="203"/>
      <c r="UWZ838" s="203"/>
      <c r="UXA838" s="203"/>
      <c r="UXB838" s="203"/>
      <c r="UXC838" s="203"/>
      <c r="UXD838" s="203"/>
      <c r="UXE838" s="203"/>
      <c r="UXF838" s="203"/>
      <c r="UXG838" s="203"/>
      <c r="UXH838" s="203"/>
      <c r="UXI838" s="203"/>
      <c r="UXJ838" s="203"/>
      <c r="UXK838" s="203"/>
      <c r="UXL838" s="203"/>
      <c r="UXM838" s="203"/>
      <c r="UXN838" s="203"/>
      <c r="UXO838" s="203"/>
      <c r="UXP838" s="203"/>
      <c r="UXQ838" s="203"/>
      <c r="UXR838" s="203"/>
      <c r="UXS838" s="203"/>
      <c r="UXT838" s="203"/>
      <c r="UXU838" s="203"/>
      <c r="UXV838" s="203"/>
      <c r="UXW838" s="203"/>
      <c r="UXX838" s="203"/>
      <c r="UXY838" s="203"/>
      <c r="UXZ838" s="203"/>
      <c r="UYA838" s="203"/>
      <c r="UYB838" s="203"/>
      <c r="UYC838" s="203"/>
      <c r="UYD838" s="203"/>
      <c r="UYE838" s="203"/>
      <c r="UYF838" s="203"/>
      <c r="UYG838" s="203"/>
      <c r="UYH838" s="203"/>
      <c r="UYI838" s="203"/>
      <c r="UYJ838" s="203"/>
      <c r="UYK838" s="203"/>
      <c r="UYL838" s="203"/>
      <c r="UYM838" s="203"/>
      <c r="UYN838" s="203"/>
      <c r="UYO838" s="203"/>
      <c r="UYP838" s="203"/>
      <c r="UYQ838" s="203"/>
      <c r="UYR838" s="203"/>
      <c r="UYS838" s="203"/>
      <c r="UYT838" s="203"/>
      <c r="UYU838" s="203"/>
      <c r="UYV838" s="203"/>
      <c r="UYW838" s="203"/>
      <c r="UYX838" s="203"/>
      <c r="UYY838" s="203"/>
      <c r="UYZ838" s="203"/>
      <c r="UZA838" s="203"/>
      <c r="UZB838" s="203"/>
      <c r="UZC838" s="203"/>
      <c r="UZD838" s="203"/>
      <c r="UZE838" s="203"/>
      <c r="UZF838" s="203"/>
      <c r="UZG838" s="203"/>
      <c r="UZH838" s="203"/>
      <c r="UZI838" s="203"/>
      <c r="UZJ838" s="203"/>
      <c r="UZK838" s="203"/>
      <c r="UZL838" s="203"/>
      <c r="UZM838" s="203"/>
      <c r="UZN838" s="203"/>
      <c r="UZO838" s="203"/>
      <c r="UZP838" s="203"/>
      <c r="UZQ838" s="203"/>
      <c r="UZR838" s="203"/>
      <c r="UZS838" s="203"/>
      <c r="UZT838" s="203"/>
      <c r="UZU838" s="203"/>
      <c r="UZV838" s="203"/>
      <c r="UZW838" s="203"/>
      <c r="UZX838" s="203"/>
      <c r="UZY838" s="203"/>
      <c r="UZZ838" s="203"/>
      <c r="VAA838" s="203"/>
      <c r="VAB838" s="203"/>
      <c r="VAC838" s="203"/>
      <c r="VAD838" s="203"/>
      <c r="VAE838" s="203"/>
      <c r="VAF838" s="203"/>
      <c r="VAG838" s="203"/>
      <c r="VAH838" s="203"/>
      <c r="VAI838" s="203"/>
      <c r="VAJ838" s="203"/>
      <c r="VAK838" s="203"/>
      <c r="VAL838" s="203"/>
      <c r="VAM838" s="203"/>
      <c r="VAN838" s="203"/>
      <c r="VAO838" s="203"/>
      <c r="VAP838" s="203"/>
      <c r="VAQ838" s="203"/>
      <c r="VAR838" s="203"/>
      <c r="VAS838" s="203"/>
      <c r="VAT838" s="203"/>
      <c r="VAU838" s="203"/>
      <c r="VAV838" s="203"/>
      <c r="VAW838" s="203"/>
      <c r="VAX838" s="203"/>
      <c r="VAY838" s="203"/>
      <c r="VAZ838" s="203"/>
      <c r="VBA838" s="203"/>
      <c r="VBB838" s="203"/>
      <c r="VBC838" s="203"/>
      <c r="VBD838" s="203"/>
      <c r="VBE838" s="203"/>
      <c r="VBF838" s="203"/>
      <c r="VBG838" s="203"/>
      <c r="VBH838" s="203"/>
      <c r="VBI838" s="203"/>
      <c r="VBJ838" s="203"/>
      <c r="VBK838" s="203"/>
      <c r="VBL838" s="203"/>
      <c r="VBM838" s="203"/>
      <c r="VBN838" s="203"/>
      <c r="VBO838" s="203"/>
      <c r="VBP838" s="203"/>
      <c r="VBQ838" s="203"/>
      <c r="VBR838" s="203"/>
      <c r="VBS838" s="203"/>
      <c r="VBT838" s="203"/>
      <c r="VBU838" s="203"/>
      <c r="VBV838" s="203"/>
      <c r="VBW838" s="203"/>
      <c r="VBX838" s="203"/>
      <c r="VBY838" s="203"/>
      <c r="VBZ838" s="203"/>
      <c r="VCA838" s="203"/>
      <c r="VCB838" s="203"/>
      <c r="VCC838" s="203"/>
      <c r="VCD838" s="203"/>
      <c r="VCE838" s="203"/>
      <c r="VCF838" s="203"/>
      <c r="VCG838" s="203"/>
      <c r="VCH838" s="203"/>
      <c r="VCI838" s="203"/>
      <c r="VCJ838" s="203"/>
      <c r="VCK838" s="203"/>
      <c r="VCL838" s="203"/>
      <c r="VCM838" s="203"/>
      <c r="VCN838" s="203"/>
      <c r="VCO838" s="203"/>
      <c r="VCP838" s="203"/>
      <c r="VCQ838" s="203"/>
      <c r="VCR838" s="203"/>
      <c r="VCS838" s="203"/>
      <c r="VCT838" s="203"/>
      <c r="VCU838" s="203"/>
      <c r="VCV838" s="203"/>
      <c r="VCW838" s="203"/>
      <c r="VCX838" s="203"/>
      <c r="VCY838" s="203"/>
      <c r="VCZ838" s="203"/>
      <c r="VDA838" s="203"/>
      <c r="VDB838" s="203"/>
      <c r="VDC838" s="203"/>
      <c r="VDD838" s="203"/>
      <c r="VDE838" s="203"/>
      <c r="VDF838" s="203"/>
      <c r="VDG838" s="203"/>
      <c r="VDH838" s="203"/>
      <c r="VDI838" s="203"/>
      <c r="VDJ838" s="203"/>
      <c r="VDK838" s="203"/>
      <c r="VDL838" s="203"/>
      <c r="VDM838" s="203"/>
      <c r="VDN838" s="203"/>
      <c r="VDO838" s="203"/>
      <c r="VDP838" s="203"/>
      <c r="VDQ838" s="203"/>
      <c r="VDR838" s="203"/>
      <c r="VDS838" s="203"/>
      <c r="VDT838" s="203"/>
      <c r="VDU838" s="203"/>
      <c r="VDV838" s="203"/>
      <c r="VDW838" s="203"/>
      <c r="VDX838" s="203"/>
      <c r="VDY838" s="203"/>
      <c r="VDZ838" s="203"/>
      <c r="VEA838" s="203"/>
      <c r="VEB838" s="203"/>
      <c r="VEC838" s="203"/>
      <c r="VED838" s="203"/>
      <c r="VEE838" s="203"/>
      <c r="VEF838" s="203"/>
      <c r="VEG838" s="203"/>
      <c r="VEH838" s="203"/>
      <c r="VEI838" s="203"/>
      <c r="VEJ838" s="203"/>
      <c r="VEK838" s="203"/>
      <c r="VEL838" s="203"/>
      <c r="VEM838" s="203"/>
      <c r="VEN838" s="203"/>
      <c r="VEO838" s="203"/>
      <c r="VEP838" s="203"/>
      <c r="VEQ838" s="203"/>
      <c r="VER838" s="203"/>
      <c r="VES838" s="203"/>
      <c r="VET838" s="203"/>
      <c r="VEU838" s="203"/>
      <c r="VEV838" s="203"/>
      <c r="VEW838" s="203"/>
      <c r="VEX838" s="203"/>
      <c r="VEY838" s="203"/>
      <c r="VEZ838" s="203"/>
      <c r="VFA838" s="203"/>
      <c r="VFB838" s="203"/>
      <c r="VFC838" s="203"/>
      <c r="VFD838" s="203"/>
      <c r="VFE838" s="203"/>
      <c r="VFF838" s="203"/>
      <c r="VFG838" s="203"/>
      <c r="VFH838" s="203"/>
      <c r="VFI838" s="203"/>
      <c r="VFJ838" s="203"/>
      <c r="VFK838" s="203"/>
      <c r="VFL838" s="203"/>
      <c r="VFM838" s="203"/>
      <c r="VFN838" s="203"/>
      <c r="VFO838" s="203"/>
      <c r="VFP838" s="203"/>
      <c r="VFQ838" s="203"/>
      <c r="VFR838" s="203"/>
      <c r="VFS838" s="203"/>
      <c r="VFT838" s="203"/>
      <c r="VFU838" s="203"/>
      <c r="VFV838" s="203"/>
      <c r="VFW838" s="203"/>
      <c r="VFX838" s="203"/>
      <c r="VFY838" s="203"/>
      <c r="VFZ838" s="203"/>
      <c r="VGA838" s="203"/>
      <c r="VGB838" s="203"/>
      <c r="VGC838" s="203"/>
      <c r="VGD838" s="203"/>
      <c r="VGE838" s="203"/>
      <c r="VGF838" s="203"/>
      <c r="VGG838" s="203"/>
      <c r="VGH838" s="203"/>
      <c r="VGI838" s="203"/>
      <c r="VGJ838" s="203"/>
      <c r="VGK838" s="203"/>
      <c r="VGL838" s="203"/>
      <c r="VGM838" s="203"/>
      <c r="VGN838" s="203"/>
      <c r="VGO838" s="203"/>
      <c r="VGP838" s="203"/>
      <c r="VGQ838" s="203"/>
      <c r="VGR838" s="203"/>
      <c r="VGS838" s="203"/>
      <c r="VGT838" s="203"/>
      <c r="VGU838" s="203"/>
      <c r="VGV838" s="203"/>
      <c r="VGW838" s="203"/>
      <c r="VGX838" s="203"/>
      <c r="VGY838" s="203"/>
      <c r="VGZ838" s="203"/>
      <c r="VHA838" s="203"/>
      <c r="VHB838" s="203"/>
      <c r="VHC838" s="203"/>
      <c r="VHD838" s="203"/>
      <c r="VHE838" s="203"/>
      <c r="VHF838" s="203"/>
      <c r="VHG838" s="203"/>
      <c r="VHH838" s="203"/>
      <c r="VHI838" s="203"/>
      <c r="VHJ838" s="203"/>
      <c r="VHK838" s="203"/>
      <c r="VHL838" s="203"/>
      <c r="VHM838" s="203"/>
      <c r="VHN838" s="203"/>
      <c r="VHO838" s="203"/>
      <c r="VHP838" s="203"/>
      <c r="VHQ838" s="203"/>
      <c r="VHR838" s="203"/>
      <c r="VHS838" s="203"/>
      <c r="VHT838" s="203"/>
      <c r="VHU838" s="203"/>
      <c r="VHV838" s="203"/>
      <c r="VHW838" s="203"/>
      <c r="VHX838" s="203"/>
      <c r="VHY838" s="203"/>
      <c r="VHZ838" s="203"/>
      <c r="VIA838" s="203"/>
      <c r="VIB838" s="203"/>
      <c r="VIC838" s="203"/>
      <c r="VID838" s="203"/>
      <c r="VIE838" s="203"/>
      <c r="VIF838" s="203"/>
      <c r="VIG838" s="203"/>
      <c r="VIH838" s="203"/>
      <c r="VII838" s="203"/>
      <c r="VIJ838" s="203"/>
      <c r="VIK838" s="203"/>
      <c r="VIL838" s="203"/>
      <c r="VIM838" s="203"/>
      <c r="VIN838" s="203"/>
      <c r="VIO838" s="203"/>
      <c r="VIP838" s="203"/>
      <c r="VIQ838" s="203"/>
      <c r="VIR838" s="203"/>
      <c r="VIS838" s="203"/>
      <c r="VIT838" s="203"/>
      <c r="VIU838" s="203"/>
      <c r="VIV838" s="203"/>
      <c r="VIW838" s="203"/>
      <c r="VIX838" s="203"/>
      <c r="VIY838" s="203"/>
      <c r="VIZ838" s="203"/>
      <c r="VJA838" s="203"/>
      <c r="VJB838" s="203"/>
      <c r="VJC838" s="203"/>
      <c r="VJD838" s="203"/>
      <c r="VJE838" s="203"/>
      <c r="VJF838" s="203"/>
      <c r="VJG838" s="203"/>
      <c r="VJH838" s="203"/>
      <c r="VJI838" s="203"/>
      <c r="VJJ838" s="203"/>
      <c r="VJK838" s="203"/>
      <c r="VJL838" s="203"/>
      <c r="VJM838" s="203"/>
      <c r="VJN838" s="203"/>
      <c r="VJO838" s="203"/>
      <c r="VJP838" s="203"/>
      <c r="VJQ838" s="203"/>
      <c r="VJR838" s="203"/>
      <c r="VJS838" s="203"/>
      <c r="VJT838" s="203"/>
      <c r="VJU838" s="203"/>
      <c r="VJV838" s="203"/>
      <c r="VJW838" s="203"/>
      <c r="VJX838" s="203"/>
      <c r="VJY838" s="203"/>
      <c r="VJZ838" s="203"/>
      <c r="VKA838" s="203"/>
      <c r="VKB838" s="203"/>
      <c r="VKC838" s="203"/>
      <c r="VKD838" s="203"/>
      <c r="VKE838" s="203"/>
      <c r="VKF838" s="203"/>
      <c r="VKG838" s="203"/>
      <c r="VKH838" s="203"/>
      <c r="VKI838" s="203"/>
      <c r="VKJ838" s="203"/>
      <c r="VKK838" s="203"/>
      <c r="VKL838" s="203"/>
      <c r="VKM838" s="203"/>
      <c r="VKN838" s="203"/>
      <c r="VKO838" s="203"/>
      <c r="VKP838" s="203"/>
      <c r="VKQ838" s="203"/>
      <c r="VKR838" s="203"/>
      <c r="VKS838" s="203"/>
      <c r="VKT838" s="203"/>
      <c r="VKU838" s="203"/>
      <c r="VKV838" s="203"/>
      <c r="VKW838" s="203"/>
      <c r="VKX838" s="203"/>
      <c r="VKY838" s="203"/>
      <c r="VKZ838" s="203"/>
      <c r="VLA838" s="203"/>
      <c r="VLB838" s="203"/>
      <c r="VLC838" s="203"/>
      <c r="VLD838" s="203"/>
      <c r="VLE838" s="203"/>
      <c r="VLF838" s="203"/>
      <c r="VLG838" s="203"/>
      <c r="VLH838" s="203"/>
      <c r="VLI838" s="203"/>
      <c r="VLJ838" s="203"/>
      <c r="VLK838" s="203"/>
      <c r="VLL838" s="203"/>
      <c r="VLM838" s="203"/>
      <c r="VLN838" s="203"/>
      <c r="VLO838" s="203"/>
      <c r="VLP838" s="203"/>
      <c r="VLQ838" s="203"/>
      <c r="VLR838" s="203"/>
      <c r="VLS838" s="203"/>
      <c r="VLT838" s="203"/>
      <c r="VLU838" s="203"/>
      <c r="VLV838" s="203"/>
      <c r="VLW838" s="203"/>
      <c r="VLX838" s="203"/>
      <c r="VLY838" s="203"/>
      <c r="VLZ838" s="203"/>
      <c r="VMA838" s="203"/>
      <c r="VMB838" s="203"/>
      <c r="VMC838" s="203"/>
      <c r="VMD838" s="203"/>
      <c r="VME838" s="203"/>
      <c r="VMF838" s="203"/>
      <c r="VMG838" s="203"/>
      <c r="VMH838" s="203"/>
      <c r="VMI838" s="203"/>
      <c r="VMJ838" s="203"/>
      <c r="VMK838" s="203"/>
      <c r="VML838" s="203"/>
      <c r="VMM838" s="203"/>
      <c r="VMN838" s="203"/>
      <c r="VMO838" s="203"/>
      <c r="VMP838" s="203"/>
      <c r="VMQ838" s="203"/>
      <c r="VMR838" s="203"/>
      <c r="VMS838" s="203"/>
      <c r="VMT838" s="203"/>
      <c r="VMU838" s="203"/>
      <c r="VMV838" s="203"/>
      <c r="VMW838" s="203"/>
      <c r="VMX838" s="203"/>
      <c r="VMY838" s="203"/>
      <c r="VMZ838" s="203"/>
      <c r="VNA838" s="203"/>
      <c r="VNB838" s="203"/>
      <c r="VNC838" s="203"/>
      <c r="VND838" s="203"/>
      <c r="VNE838" s="203"/>
      <c r="VNF838" s="203"/>
      <c r="VNG838" s="203"/>
      <c r="VNH838" s="203"/>
      <c r="VNI838" s="203"/>
      <c r="VNJ838" s="203"/>
      <c r="VNK838" s="203"/>
      <c r="VNL838" s="203"/>
      <c r="VNM838" s="203"/>
      <c r="VNN838" s="203"/>
      <c r="VNO838" s="203"/>
      <c r="VNP838" s="203"/>
      <c r="VNQ838" s="203"/>
      <c r="VNR838" s="203"/>
      <c r="VNS838" s="203"/>
      <c r="VNT838" s="203"/>
      <c r="VNU838" s="203"/>
      <c r="VNV838" s="203"/>
      <c r="VNW838" s="203"/>
      <c r="VNX838" s="203"/>
      <c r="VNY838" s="203"/>
      <c r="VNZ838" s="203"/>
      <c r="VOA838" s="203"/>
      <c r="VOB838" s="203"/>
      <c r="VOC838" s="203"/>
      <c r="VOD838" s="203"/>
      <c r="VOE838" s="203"/>
      <c r="VOF838" s="203"/>
      <c r="VOG838" s="203"/>
      <c r="VOH838" s="203"/>
      <c r="VOI838" s="203"/>
      <c r="VOJ838" s="203"/>
      <c r="VOK838" s="203"/>
      <c r="VOL838" s="203"/>
      <c r="VOM838" s="203"/>
      <c r="VON838" s="203"/>
      <c r="VOO838" s="203"/>
      <c r="VOP838" s="203"/>
      <c r="VOQ838" s="203"/>
      <c r="VOR838" s="203"/>
      <c r="VOS838" s="203"/>
      <c r="VOT838" s="203"/>
      <c r="VOU838" s="203"/>
      <c r="VOV838" s="203"/>
      <c r="VOW838" s="203"/>
      <c r="VOX838" s="203"/>
      <c r="VOY838" s="203"/>
      <c r="VOZ838" s="203"/>
      <c r="VPA838" s="203"/>
      <c r="VPB838" s="203"/>
      <c r="VPC838" s="203"/>
      <c r="VPD838" s="203"/>
      <c r="VPE838" s="203"/>
      <c r="VPF838" s="203"/>
      <c r="VPG838" s="203"/>
      <c r="VPH838" s="203"/>
      <c r="VPI838" s="203"/>
      <c r="VPJ838" s="203"/>
      <c r="VPK838" s="203"/>
      <c r="VPL838" s="203"/>
      <c r="VPM838" s="203"/>
      <c r="VPN838" s="203"/>
      <c r="VPO838" s="203"/>
      <c r="VPP838" s="203"/>
      <c r="VPQ838" s="203"/>
      <c r="VPR838" s="203"/>
      <c r="VPS838" s="203"/>
      <c r="VPT838" s="203"/>
      <c r="VPU838" s="203"/>
      <c r="VPV838" s="203"/>
      <c r="VPW838" s="203"/>
      <c r="VPX838" s="203"/>
      <c r="VPY838" s="203"/>
      <c r="VPZ838" s="203"/>
      <c r="VQA838" s="203"/>
      <c r="VQB838" s="203"/>
      <c r="VQC838" s="203"/>
      <c r="VQD838" s="203"/>
      <c r="VQE838" s="203"/>
      <c r="VQF838" s="203"/>
      <c r="VQG838" s="203"/>
      <c r="VQH838" s="203"/>
      <c r="VQI838" s="203"/>
      <c r="VQJ838" s="203"/>
      <c r="VQK838" s="203"/>
      <c r="VQL838" s="203"/>
      <c r="VQM838" s="203"/>
      <c r="VQN838" s="203"/>
      <c r="VQO838" s="203"/>
      <c r="VQP838" s="203"/>
      <c r="VQQ838" s="203"/>
      <c r="VQR838" s="203"/>
      <c r="VQS838" s="203"/>
      <c r="VQT838" s="203"/>
      <c r="VQU838" s="203"/>
      <c r="VQV838" s="203"/>
      <c r="VQW838" s="203"/>
      <c r="VQX838" s="203"/>
      <c r="VQY838" s="203"/>
      <c r="VQZ838" s="203"/>
      <c r="VRA838" s="203"/>
      <c r="VRB838" s="203"/>
      <c r="VRC838" s="203"/>
      <c r="VRD838" s="203"/>
      <c r="VRE838" s="203"/>
      <c r="VRF838" s="203"/>
      <c r="VRG838" s="203"/>
      <c r="VRH838" s="203"/>
      <c r="VRI838" s="203"/>
      <c r="VRJ838" s="203"/>
      <c r="VRK838" s="203"/>
      <c r="VRL838" s="203"/>
      <c r="VRM838" s="203"/>
      <c r="VRN838" s="203"/>
      <c r="VRO838" s="203"/>
      <c r="VRP838" s="203"/>
      <c r="VRQ838" s="203"/>
      <c r="VRR838" s="203"/>
      <c r="VRS838" s="203"/>
      <c r="VRT838" s="203"/>
      <c r="VRU838" s="203"/>
      <c r="VRV838" s="203"/>
      <c r="VRW838" s="203"/>
      <c r="VRX838" s="203"/>
      <c r="VRY838" s="203"/>
      <c r="VRZ838" s="203"/>
      <c r="VSA838" s="203"/>
      <c r="VSB838" s="203"/>
      <c r="VSC838" s="203"/>
      <c r="VSD838" s="203"/>
      <c r="VSE838" s="203"/>
      <c r="VSF838" s="203"/>
      <c r="VSG838" s="203"/>
      <c r="VSH838" s="203"/>
      <c r="VSI838" s="203"/>
      <c r="VSJ838" s="203"/>
      <c r="VSK838" s="203"/>
      <c r="VSL838" s="203"/>
      <c r="VSM838" s="203"/>
      <c r="VSN838" s="203"/>
      <c r="VSO838" s="203"/>
      <c r="VSP838" s="203"/>
      <c r="VSQ838" s="203"/>
      <c r="VSR838" s="203"/>
      <c r="VSS838" s="203"/>
      <c r="VST838" s="203"/>
      <c r="VSU838" s="203"/>
      <c r="VSV838" s="203"/>
      <c r="VSW838" s="203"/>
      <c r="VSX838" s="203"/>
      <c r="VSY838" s="203"/>
      <c r="VSZ838" s="203"/>
      <c r="VTA838" s="203"/>
      <c r="VTB838" s="203"/>
      <c r="VTC838" s="203"/>
      <c r="VTD838" s="203"/>
      <c r="VTE838" s="203"/>
      <c r="VTF838" s="203"/>
      <c r="VTG838" s="203"/>
      <c r="VTH838" s="203"/>
      <c r="VTI838" s="203"/>
      <c r="VTJ838" s="203"/>
      <c r="VTK838" s="203"/>
      <c r="VTL838" s="203"/>
      <c r="VTM838" s="203"/>
      <c r="VTN838" s="203"/>
      <c r="VTO838" s="203"/>
      <c r="VTP838" s="203"/>
      <c r="VTQ838" s="203"/>
      <c r="VTR838" s="203"/>
      <c r="VTS838" s="203"/>
      <c r="VTT838" s="203"/>
      <c r="VTU838" s="203"/>
      <c r="VTV838" s="203"/>
      <c r="VTW838" s="203"/>
      <c r="VTX838" s="203"/>
      <c r="VTY838" s="203"/>
      <c r="VTZ838" s="203"/>
      <c r="VUA838" s="203"/>
      <c r="VUB838" s="203"/>
      <c r="VUC838" s="203"/>
      <c r="VUD838" s="203"/>
      <c r="VUE838" s="203"/>
      <c r="VUF838" s="203"/>
      <c r="VUG838" s="203"/>
      <c r="VUH838" s="203"/>
      <c r="VUI838" s="203"/>
      <c r="VUJ838" s="203"/>
      <c r="VUK838" s="203"/>
      <c r="VUL838" s="203"/>
      <c r="VUM838" s="203"/>
      <c r="VUN838" s="203"/>
      <c r="VUO838" s="203"/>
      <c r="VUP838" s="203"/>
      <c r="VUQ838" s="203"/>
      <c r="VUR838" s="203"/>
      <c r="VUS838" s="203"/>
      <c r="VUT838" s="203"/>
      <c r="VUU838" s="203"/>
      <c r="VUV838" s="203"/>
      <c r="VUW838" s="203"/>
      <c r="VUX838" s="203"/>
      <c r="VUY838" s="203"/>
      <c r="VUZ838" s="203"/>
      <c r="VVA838" s="203"/>
      <c r="VVB838" s="203"/>
      <c r="VVC838" s="203"/>
      <c r="VVD838" s="203"/>
      <c r="VVE838" s="203"/>
      <c r="VVF838" s="203"/>
      <c r="VVG838" s="203"/>
      <c r="VVH838" s="203"/>
      <c r="VVI838" s="203"/>
      <c r="VVJ838" s="203"/>
      <c r="VVK838" s="203"/>
      <c r="VVL838" s="203"/>
      <c r="VVM838" s="203"/>
      <c r="VVN838" s="203"/>
      <c r="VVO838" s="203"/>
      <c r="VVP838" s="203"/>
      <c r="VVQ838" s="203"/>
      <c r="VVR838" s="203"/>
      <c r="VVS838" s="203"/>
      <c r="VVT838" s="203"/>
      <c r="VVU838" s="203"/>
      <c r="VVV838" s="203"/>
      <c r="VVW838" s="203"/>
      <c r="VVX838" s="203"/>
      <c r="VVY838" s="203"/>
      <c r="VVZ838" s="203"/>
      <c r="VWA838" s="203"/>
      <c r="VWB838" s="203"/>
      <c r="VWC838" s="203"/>
      <c r="VWD838" s="203"/>
      <c r="VWE838" s="203"/>
      <c r="VWF838" s="203"/>
      <c r="VWG838" s="203"/>
      <c r="VWH838" s="203"/>
      <c r="VWI838" s="203"/>
      <c r="VWJ838" s="203"/>
      <c r="VWK838" s="203"/>
      <c r="VWL838" s="203"/>
      <c r="VWM838" s="203"/>
      <c r="VWN838" s="203"/>
      <c r="VWO838" s="203"/>
      <c r="VWP838" s="203"/>
      <c r="VWQ838" s="203"/>
      <c r="VWR838" s="203"/>
      <c r="VWS838" s="203"/>
      <c r="VWT838" s="203"/>
      <c r="VWU838" s="203"/>
      <c r="VWV838" s="203"/>
      <c r="VWW838" s="203"/>
      <c r="VWX838" s="203"/>
      <c r="VWY838" s="203"/>
      <c r="VWZ838" s="203"/>
      <c r="VXA838" s="203"/>
      <c r="VXB838" s="203"/>
      <c r="VXC838" s="203"/>
      <c r="VXD838" s="203"/>
      <c r="VXE838" s="203"/>
      <c r="VXF838" s="203"/>
      <c r="VXG838" s="203"/>
      <c r="VXH838" s="203"/>
      <c r="VXI838" s="203"/>
      <c r="VXJ838" s="203"/>
      <c r="VXK838" s="203"/>
      <c r="VXL838" s="203"/>
      <c r="VXM838" s="203"/>
      <c r="VXN838" s="203"/>
      <c r="VXO838" s="203"/>
      <c r="VXP838" s="203"/>
      <c r="VXQ838" s="203"/>
      <c r="VXR838" s="203"/>
      <c r="VXS838" s="203"/>
      <c r="VXT838" s="203"/>
      <c r="VXU838" s="203"/>
      <c r="VXV838" s="203"/>
      <c r="VXW838" s="203"/>
      <c r="VXX838" s="203"/>
      <c r="VXY838" s="203"/>
      <c r="VXZ838" s="203"/>
      <c r="VYA838" s="203"/>
      <c r="VYB838" s="203"/>
      <c r="VYC838" s="203"/>
      <c r="VYD838" s="203"/>
      <c r="VYE838" s="203"/>
      <c r="VYF838" s="203"/>
      <c r="VYG838" s="203"/>
      <c r="VYH838" s="203"/>
      <c r="VYI838" s="203"/>
      <c r="VYJ838" s="203"/>
      <c r="VYK838" s="203"/>
      <c r="VYL838" s="203"/>
      <c r="VYM838" s="203"/>
      <c r="VYN838" s="203"/>
      <c r="VYO838" s="203"/>
      <c r="VYP838" s="203"/>
      <c r="VYQ838" s="203"/>
      <c r="VYR838" s="203"/>
      <c r="VYS838" s="203"/>
      <c r="VYT838" s="203"/>
      <c r="VYU838" s="203"/>
      <c r="VYV838" s="203"/>
      <c r="VYW838" s="203"/>
      <c r="VYX838" s="203"/>
      <c r="VYY838" s="203"/>
      <c r="VYZ838" s="203"/>
      <c r="VZA838" s="203"/>
      <c r="VZB838" s="203"/>
      <c r="VZC838" s="203"/>
      <c r="VZD838" s="203"/>
      <c r="VZE838" s="203"/>
      <c r="VZF838" s="203"/>
      <c r="VZG838" s="203"/>
      <c r="VZH838" s="203"/>
      <c r="VZI838" s="203"/>
      <c r="VZJ838" s="203"/>
      <c r="VZK838" s="203"/>
      <c r="VZL838" s="203"/>
      <c r="VZM838" s="203"/>
      <c r="VZN838" s="203"/>
      <c r="VZO838" s="203"/>
      <c r="VZP838" s="203"/>
      <c r="VZQ838" s="203"/>
      <c r="VZR838" s="203"/>
      <c r="VZS838" s="203"/>
      <c r="VZT838" s="203"/>
      <c r="VZU838" s="203"/>
      <c r="VZV838" s="203"/>
      <c r="VZW838" s="203"/>
      <c r="VZX838" s="203"/>
      <c r="VZY838" s="203"/>
      <c r="VZZ838" s="203"/>
      <c r="WAA838" s="203"/>
      <c r="WAB838" s="203"/>
      <c r="WAC838" s="203"/>
      <c r="WAD838" s="203"/>
      <c r="WAE838" s="203"/>
      <c r="WAF838" s="203"/>
      <c r="WAG838" s="203"/>
      <c r="WAH838" s="203"/>
      <c r="WAI838" s="203"/>
      <c r="WAJ838" s="203"/>
      <c r="WAK838" s="203"/>
      <c r="WAL838" s="203"/>
      <c r="WAM838" s="203"/>
      <c r="WAN838" s="203"/>
      <c r="WAO838" s="203"/>
      <c r="WAP838" s="203"/>
      <c r="WAQ838" s="203"/>
      <c r="WAR838" s="203"/>
      <c r="WAS838" s="203"/>
      <c r="WAT838" s="203"/>
      <c r="WAU838" s="203"/>
      <c r="WAV838" s="203"/>
      <c r="WAW838" s="203"/>
      <c r="WAX838" s="203"/>
      <c r="WAY838" s="203"/>
      <c r="WAZ838" s="203"/>
      <c r="WBA838" s="203"/>
      <c r="WBB838" s="203"/>
      <c r="WBC838" s="203"/>
      <c r="WBD838" s="203"/>
      <c r="WBE838" s="203"/>
      <c r="WBF838" s="203"/>
      <c r="WBG838" s="203"/>
      <c r="WBH838" s="203"/>
      <c r="WBI838" s="203"/>
      <c r="WBJ838" s="203"/>
      <c r="WBK838" s="203"/>
      <c r="WBL838" s="203"/>
      <c r="WBM838" s="203"/>
      <c r="WBN838" s="203"/>
      <c r="WBO838" s="203"/>
      <c r="WBP838" s="203"/>
      <c r="WBQ838" s="203"/>
      <c r="WBR838" s="203"/>
      <c r="WBS838" s="203"/>
      <c r="WBT838" s="203"/>
      <c r="WBU838" s="203"/>
      <c r="WBV838" s="203"/>
      <c r="WBW838" s="203"/>
      <c r="WBX838" s="203"/>
      <c r="WBY838" s="203"/>
      <c r="WBZ838" s="203"/>
      <c r="WCA838" s="203"/>
      <c r="WCB838" s="203"/>
      <c r="WCC838" s="203"/>
      <c r="WCD838" s="203"/>
      <c r="WCE838" s="203"/>
      <c r="WCF838" s="203"/>
      <c r="WCG838" s="203"/>
      <c r="WCH838" s="203"/>
      <c r="WCI838" s="203"/>
      <c r="WCJ838" s="203"/>
      <c r="WCK838" s="203"/>
      <c r="WCL838" s="203"/>
      <c r="WCM838" s="203"/>
      <c r="WCN838" s="203"/>
      <c r="WCO838" s="203"/>
      <c r="WCP838" s="203"/>
      <c r="WCQ838" s="203"/>
      <c r="WCR838" s="203"/>
      <c r="WCS838" s="203"/>
      <c r="WCT838" s="203"/>
      <c r="WCU838" s="203"/>
      <c r="WCV838" s="203"/>
      <c r="WCW838" s="203"/>
      <c r="WCX838" s="203"/>
      <c r="WCY838" s="203"/>
      <c r="WCZ838" s="203"/>
      <c r="WDA838" s="203"/>
      <c r="WDB838" s="203"/>
      <c r="WDC838" s="203"/>
      <c r="WDD838" s="203"/>
      <c r="WDE838" s="203"/>
      <c r="WDF838" s="203"/>
      <c r="WDG838" s="203"/>
      <c r="WDH838" s="203"/>
      <c r="WDI838" s="203"/>
      <c r="WDJ838" s="203"/>
      <c r="WDK838" s="203"/>
      <c r="WDL838" s="203"/>
      <c r="WDM838" s="203"/>
      <c r="WDN838" s="203"/>
      <c r="WDO838" s="203"/>
      <c r="WDP838" s="203"/>
      <c r="WDQ838" s="203"/>
      <c r="WDR838" s="203"/>
      <c r="WDS838" s="203"/>
      <c r="WDT838" s="203"/>
      <c r="WDU838" s="203"/>
      <c r="WDV838" s="203"/>
      <c r="WDW838" s="203"/>
      <c r="WDX838" s="203"/>
      <c r="WDY838" s="203"/>
      <c r="WDZ838" s="203"/>
      <c r="WEA838" s="203"/>
      <c r="WEB838" s="203"/>
      <c r="WEC838" s="203"/>
      <c r="WED838" s="203"/>
      <c r="WEE838" s="203"/>
      <c r="WEF838" s="203"/>
      <c r="WEG838" s="203"/>
      <c r="WEH838" s="203"/>
      <c r="WEI838" s="203"/>
      <c r="WEJ838" s="203"/>
      <c r="WEK838" s="203"/>
      <c r="WEL838" s="203"/>
      <c r="WEM838" s="203"/>
      <c r="WEN838" s="203"/>
      <c r="WEO838" s="203"/>
      <c r="WEP838" s="203"/>
      <c r="WEQ838" s="203"/>
      <c r="WER838" s="203"/>
      <c r="WES838" s="203"/>
      <c r="WET838" s="203"/>
      <c r="WEU838" s="203"/>
      <c r="WEV838" s="203"/>
      <c r="WEW838" s="203"/>
      <c r="WEX838" s="203"/>
      <c r="WEY838" s="203"/>
      <c r="WEZ838" s="203"/>
      <c r="WFA838" s="203"/>
      <c r="WFB838" s="203"/>
      <c r="WFC838" s="203"/>
      <c r="WFD838" s="203"/>
      <c r="WFE838" s="203"/>
      <c r="WFF838" s="203"/>
      <c r="WFG838" s="203"/>
      <c r="WFH838" s="203"/>
      <c r="WFI838" s="203"/>
      <c r="WFJ838" s="203"/>
      <c r="WFK838" s="203"/>
      <c r="WFL838" s="203"/>
      <c r="WFM838" s="203"/>
      <c r="WFN838" s="203"/>
      <c r="WFO838" s="203"/>
      <c r="WFP838" s="203"/>
      <c r="WFQ838" s="203"/>
      <c r="WFR838" s="203"/>
      <c r="WFS838" s="203"/>
      <c r="WFT838" s="203"/>
      <c r="WFU838" s="203"/>
      <c r="WFV838" s="203"/>
      <c r="WFW838" s="203"/>
      <c r="WFX838" s="203"/>
      <c r="WFY838" s="203"/>
      <c r="WFZ838" s="203"/>
      <c r="WGA838" s="203"/>
      <c r="WGB838" s="203"/>
      <c r="WGC838" s="203"/>
      <c r="WGD838" s="203"/>
      <c r="WGE838" s="203"/>
      <c r="WGF838" s="203"/>
      <c r="WGG838" s="203"/>
      <c r="WGH838" s="203"/>
      <c r="WGI838" s="203"/>
      <c r="WGJ838" s="203"/>
      <c r="WGK838" s="203"/>
      <c r="WGL838" s="203"/>
      <c r="WGM838" s="203"/>
      <c r="WGN838" s="203"/>
      <c r="WGO838" s="203"/>
      <c r="WGP838" s="203"/>
      <c r="WGQ838" s="203"/>
      <c r="WGR838" s="203"/>
      <c r="WGS838" s="203"/>
      <c r="WGT838" s="203"/>
      <c r="WGU838" s="203"/>
      <c r="WGV838" s="203"/>
      <c r="WGW838" s="203"/>
      <c r="WGX838" s="203"/>
      <c r="WGY838" s="203"/>
      <c r="WGZ838" s="203"/>
      <c r="WHA838" s="203"/>
      <c r="WHB838" s="203"/>
      <c r="WHC838" s="203"/>
      <c r="WHD838" s="203"/>
      <c r="WHE838" s="203"/>
      <c r="WHF838" s="203"/>
      <c r="WHG838" s="203"/>
      <c r="WHH838" s="203"/>
      <c r="WHI838" s="203"/>
      <c r="WHJ838" s="203"/>
      <c r="WHK838" s="203"/>
      <c r="WHL838" s="203"/>
      <c r="WHM838" s="203"/>
      <c r="WHN838" s="203"/>
      <c r="WHO838" s="203"/>
      <c r="WHP838" s="203"/>
      <c r="WHQ838" s="203"/>
      <c r="WHR838" s="203"/>
      <c r="WHS838" s="203"/>
      <c r="WHT838" s="203"/>
      <c r="WHU838" s="203"/>
      <c r="WHV838" s="203"/>
      <c r="WHW838" s="203"/>
      <c r="WHX838" s="203"/>
      <c r="WHY838" s="203"/>
      <c r="WHZ838" s="203"/>
      <c r="WIA838" s="203"/>
      <c r="WIB838" s="203"/>
      <c r="WIC838" s="203"/>
      <c r="WID838" s="203"/>
      <c r="WIE838" s="203"/>
      <c r="WIF838" s="203"/>
      <c r="WIG838" s="203"/>
      <c r="WIH838" s="203"/>
      <c r="WII838" s="203"/>
      <c r="WIJ838" s="203"/>
      <c r="WIK838" s="203"/>
      <c r="WIL838" s="203"/>
      <c r="WIM838" s="203"/>
      <c r="WIN838" s="203"/>
      <c r="WIO838" s="203"/>
      <c r="WIP838" s="203"/>
      <c r="WIQ838" s="203"/>
      <c r="WIR838" s="203"/>
      <c r="WIS838" s="203"/>
      <c r="WIT838" s="203"/>
      <c r="WIU838" s="203"/>
      <c r="WIV838" s="203"/>
      <c r="WIW838" s="203"/>
      <c r="WIX838" s="203"/>
      <c r="WIY838" s="203"/>
      <c r="WIZ838" s="203"/>
      <c r="WJA838" s="203"/>
      <c r="WJB838" s="203"/>
      <c r="WJC838" s="203"/>
      <c r="WJD838" s="203"/>
      <c r="WJE838" s="203"/>
      <c r="WJF838" s="203"/>
      <c r="WJG838" s="203"/>
      <c r="WJH838" s="203"/>
      <c r="WJI838" s="203"/>
      <c r="WJJ838" s="203"/>
      <c r="WJK838" s="203"/>
      <c r="WJL838" s="203"/>
      <c r="WJM838" s="203"/>
      <c r="WJN838" s="203"/>
      <c r="WJO838" s="203"/>
      <c r="WJP838" s="203"/>
      <c r="WJQ838" s="203"/>
      <c r="WJR838" s="203"/>
      <c r="WJS838" s="203"/>
      <c r="WJT838" s="203"/>
      <c r="WJU838" s="203"/>
      <c r="WJV838" s="203"/>
      <c r="WJW838" s="203"/>
      <c r="WJX838" s="203"/>
      <c r="WJY838" s="203"/>
      <c r="WJZ838" s="203"/>
      <c r="WKA838" s="203"/>
      <c r="WKB838" s="203"/>
      <c r="WKC838" s="203"/>
      <c r="WKD838" s="203"/>
      <c r="WKE838" s="203"/>
      <c r="WKF838" s="203"/>
      <c r="WKG838" s="203"/>
      <c r="WKH838" s="203"/>
      <c r="WKI838" s="203"/>
      <c r="WKJ838" s="203"/>
      <c r="WKK838" s="203"/>
      <c r="WKL838" s="203"/>
      <c r="WKM838" s="203"/>
      <c r="WKN838" s="203"/>
      <c r="WKO838" s="203"/>
      <c r="WKP838" s="203"/>
      <c r="WKQ838" s="203"/>
      <c r="WKR838" s="203"/>
      <c r="WKS838" s="203"/>
      <c r="WKT838" s="203"/>
      <c r="WKU838" s="203"/>
      <c r="WKV838" s="203"/>
      <c r="WKW838" s="203"/>
      <c r="WKX838" s="203"/>
      <c r="WKY838" s="203"/>
      <c r="WKZ838" s="203"/>
      <c r="WLA838" s="203"/>
      <c r="WLB838" s="203"/>
      <c r="WLC838" s="203"/>
      <c r="WLD838" s="203"/>
      <c r="WLE838" s="203"/>
      <c r="WLF838" s="203"/>
      <c r="WLG838" s="203"/>
      <c r="WLH838" s="203"/>
      <c r="WLI838" s="203"/>
      <c r="WLJ838" s="203"/>
      <c r="WLK838" s="203"/>
      <c r="WLL838" s="203"/>
      <c r="WLM838" s="203"/>
      <c r="WLN838" s="203"/>
      <c r="WLO838" s="203"/>
      <c r="WLP838" s="203"/>
      <c r="WLQ838" s="203"/>
      <c r="WLR838" s="203"/>
      <c r="WLS838" s="203"/>
      <c r="WLT838" s="203"/>
      <c r="WLU838" s="203"/>
      <c r="WLV838" s="203"/>
      <c r="WLW838" s="203"/>
      <c r="WLX838" s="203"/>
      <c r="WLY838" s="203"/>
      <c r="WLZ838" s="203"/>
      <c r="WMA838" s="203"/>
      <c r="WMB838" s="203"/>
      <c r="WMC838" s="203"/>
      <c r="WMD838" s="203"/>
      <c r="WME838" s="203"/>
      <c r="WMF838" s="203"/>
      <c r="WMG838" s="203"/>
      <c r="WMH838" s="203"/>
      <c r="WMI838" s="203"/>
      <c r="WMJ838" s="203"/>
      <c r="WMK838" s="203"/>
      <c r="WML838" s="203"/>
      <c r="WMM838" s="203"/>
      <c r="WMN838" s="203"/>
      <c r="WMO838" s="203"/>
      <c r="WMP838" s="203"/>
      <c r="WMQ838" s="203"/>
      <c r="WMR838" s="203"/>
      <c r="WMS838" s="203"/>
      <c r="WMT838" s="203"/>
      <c r="WMU838" s="203"/>
      <c r="WMV838" s="203"/>
      <c r="WMW838" s="203"/>
      <c r="WMX838" s="203"/>
      <c r="WMY838" s="203"/>
      <c r="WMZ838" s="203"/>
      <c r="WNA838" s="203"/>
      <c r="WNB838" s="203"/>
      <c r="WNC838" s="203"/>
      <c r="WND838" s="203"/>
      <c r="WNE838" s="203"/>
      <c r="WNF838" s="203"/>
      <c r="WNG838" s="203"/>
      <c r="WNH838" s="203"/>
      <c r="WNI838" s="203"/>
      <c r="WNJ838" s="203"/>
      <c r="WNK838" s="203"/>
      <c r="WNL838" s="203"/>
      <c r="WNM838" s="203"/>
      <c r="WNN838" s="203"/>
      <c r="WNO838" s="203"/>
      <c r="WNP838" s="203"/>
      <c r="WNQ838" s="203"/>
      <c r="WNR838" s="203"/>
      <c r="WNS838" s="203"/>
      <c r="WNT838" s="203"/>
      <c r="WNU838" s="203"/>
      <c r="WNV838" s="203"/>
      <c r="WNW838" s="203"/>
      <c r="WNX838" s="203"/>
      <c r="WNY838" s="203"/>
      <c r="WNZ838" s="203"/>
      <c r="WOA838" s="203"/>
      <c r="WOB838" s="203"/>
      <c r="WOC838" s="203"/>
      <c r="WOD838" s="203"/>
      <c r="WOE838" s="203"/>
      <c r="WOF838" s="203"/>
      <c r="WOG838" s="203"/>
      <c r="WOH838" s="203"/>
      <c r="WOI838" s="203"/>
      <c r="WOJ838" s="203"/>
      <c r="WOK838" s="203"/>
      <c r="WOL838" s="203"/>
      <c r="WOM838" s="203"/>
      <c r="WON838" s="203"/>
      <c r="WOO838" s="203"/>
      <c r="WOP838" s="203"/>
      <c r="WOQ838" s="203"/>
      <c r="WOR838" s="203"/>
      <c r="WOS838" s="203"/>
      <c r="WOT838" s="203"/>
      <c r="WOU838" s="203"/>
      <c r="WOV838" s="203"/>
      <c r="WOW838" s="203"/>
      <c r="WOX838" s="203"/>
      <c r="WOY838" s="203"/>
      <c r="WOZ838" s="203"/>
      <c r="WPA838" s="203"/>
      <c r="WPB838" s="203"/>
      <c r="WPC838" s="203"/>
      <c r="WPD838" s="203"/>
      <c r="WPE838" s="203"/>
      <c r="WPF838" s="203"/>
      <c r="WPG838" s="203"/>
      <c r="WPH838" s="203"/>
      <c r="WPI838" s="203"/>
      <c r="WPJ838" s="203"/>
      <c r="WPK838" s="203"/>
      <c r="WPL838" s="203"/>
      <c r="WPM838" s="203"/>
      <c r="WPN838" s="203"/>
      <c r="WPO838" s="203"/>
      <c r="WPP838" s="203"/>
      <c r="WPQ838" s="203"/>
      <c r="WPR838" s="203"/>
      <c r="WPS838" s="203"/>
      <c r="WPT838" s="203"/>
      <c r="WPU838" s="203"/>
      <c r="WPV838" s="203"/>
      <c r="WPW838" s="203"/>
      <c r="WPX838" s="203"/>
      <c r="WPY838" s="203"/>
      <c r="WPZ838" s="203"/>
      <c r="WQA838" s="203"/>
      <c r="WQB838" s="203"/>
      <c r="WQC838" s="203"/>
      <c r="WQD838" s="203"/>
      <c r="WQE838" s="203"/>
      <c r="WQF838" s="203"/>
      <c r="WQG838" s="203"/>
      <c r="WQH838" s="203"/>
      <c r="WQI838" s="203"/>
      <c r="WQJ838" s="203"/>
      <c r="WQK838" s="203"/>
      <c r="WQL838" s="203"/>
      <c r="WQM838" s="203"/>
      <c r="WQN838" s="203"/>
      <c r="WQO838" s="203"/>
      <c r="WQP838" s="203"/>
      <c r="WQQ838" s="203"/>
      <c r="WQR838" s="203"/>
      <c r="WQS838" s="203"/>
      <c r="WQT838" s="203"/>
      <c r="WQU838" s="203"/>
      <c r="WQV838" s="203"/>
      <c r="WQW838" s="203"/>
      <c r="WQX838" s="203"/>
      <c r="WQY838" s="203"/>
      <c r="WQZ838" s="203"/>
      <c r="WRA838" s="203"/>
      <c r="WRB838" s="203"/>
      <c r="WRC838" s="203"/>
      <c r="WRD838" s="203"/>
      <c r="WRE838" s="203"/>
      <c r="WRF838" s="203"/>
      <c r="WRG838" s="203"/>
      <c r="WRH838" s="203"/>
      <c r="WRI838" s="203"/>
      <c r="WRJ838" s="203"/>
      <c r="WRK838" s="203"/>
      <c r="WRL838" s="203"/>
      <c r="WRM838" s="203"/>
      <c r="WRN838" s="203"/>
      <c r="WRO838" s="203"/>
      <c r="WRP838" s="203"/>
      <c r="WRQ838" s="203"/>
      <c r="WRR838" s="203"/>
      <c r="WRS838" s="203"/>
      <c r="WRT838" s="203"/>
      <c r="WRU838" s="203"/>
      <c r="WRV838" s="203"/>
      <c r="WRW838" s="203"/>
      <c r="WRX838" s="203"/>
      <c r="WRY838" s="203"/>
      <c r="WRZ838" s="203"/>
      <c r="WSA838" s="203"/>
      <c r="WSB838" s="203"/>
      <c r="WSC838" s="203"/>
      <c r="WSD838" s="203"/>
      <c r="WSE838" s="203"/>
      <c r="WSF838" s="203"/>
      <c r="WSG838" s="203"/>
      <c r="WSH838" s="203"/>
      <c r="WSI838" s="203"/>
      <c r="WSJ838" s="203"/>
      <c r="WSK838" s="203"/>
      <c r="WSL838" s="203"/>
      <c r="WSM838" s="203"/>
      <c r="WSN838" s="203"/>
      <c r="WSO838" s="203"/>
      <c r="WSP838" s="203"/>
      <c r="WSQ838" s="203"/>
      <c r="WSR838" s="203"/>
      <c r="WSS838" s="203"/>
      <c r="WST838" s="203"/>
      <c r="WSU838" s="203"/>
      <c r="WSV838" s="203"/>
      <c r="WSW838" s="203"/>
      <c r="WSX838" s="203"/>
      <c r="WSY838" s="203"/>
      <c r="WSZ838" s="203"/>
      <c r="WTA838" s="203"/>
      <c r="WTB838" s="203"/>
      <c r="WTC838" s="203"/>
      <c r="WTD838" s="203"/>
      <c r="WTE838" s="203"/>
      <c r="WTF838" s="203"/>
      <c r="WTG838" s="203"/>
      <c r="WTH838" s="203"/>
      <c r="WTI838" s="203"/>
      <c r="WTJ838" s="203"/>
      <c r="WTK838" s="203"/>
      <c r="WTL838" s="203"/>
      <c r="WTM838" s="203"/>
      <c r="WTN838" s="203"/>
      <c r="WTO838" s="203"/>
      <c r="WTP838" s="203"/>
      <c r="WTQ838" s="203"/>
      <c r="WTR838" s="203"/>
      <c r="WTS838" s="203"/>
      <c r="WTT838" s="203"/>
      <c r="WTU838" s="203"/>
      <c r="WTV838" s="203"/>
      <c r="WTW838" s="203"/>
      <c r="WTX838" s="203"/>
      <c r="WTY838" s="203"/>
      <c r="WTZ838" s="203"/>
      <c r="WUA838" s="203"/>
      <c r="WUB838" s="203"/>
      <c r="WUC838" s="203"/>
      <c r="WUD838" s="203"/>
      <c r="WUE838" s="203"/>
      <c r="WUF838" s="203"/>
      <c r="WUG838" s="203"/>
      <c r="WUH838" s="203"/>
      <c r="WUI838" s="203"/>
      <c r="WUJ838" s="203"/>
      <c r="WUK838" s="203"/>
      <c r="WUL838" s="203"/>
      <c r="WUM838" s="203"/>
      <c r="WUN838" s="203"/>
      <c r="WUO838" s="203"/>
      <c r="WUP838" s="203"/>
      <c r="WUQ838" s="203"/>
      <c r="WUR838" s="203"/>
      <c r="WUS838" s="203"/>
      <c r="WUT838" s="203"/>
      <c r="WUU838" s="203"/>
      <c r="WUV838" s="203"/>
      <c r="WUW838" s="203"/>
      <c r="WUX838" s="203"/>
      <c r="WUY838" s="203"/>
      <c r="WUZ838" s="203"/>
      <c r="WVA838" s="203"/>
      <c r="WVB838" s="203"/>
      <c r="WVC838" s="203"/>
      <c r="WVD838" s="203"/>
      <c r="WVE838" s="203"/>
      <c r="WVF838" s="203"/>
      <c r="WVG838" s="203"/>
      <c r="WVH838" s="203"/>
      <c r="WVI838" s="203"/>
      <c r="WVJ838" s="203"/>
      <c r="WVK838" s="203"/>
      <c r="WVL838" s="203"/>
      <c r="WVM838" s="203"/>
      <c r="WVN838" s="203"/>
      <c r="WVO838" s="203"/>
      <c r="WVP838" s="203"/>
      <c r="WVQ838" s="203"/>
      <c r="WVR838" s="203"/>
      <c r="WVS838" s="203"/>
      <c r="WVT838" s="203"/>
      <c r="WVU838" s="203"/>
      <c r="WVV838" s="203"/>
      <c r="WVW838" s="203"/>
      <c r="WVX838" s="203"/>
      <c r="WVY838" s="203"/>
      <c r="WVZ838" s="203"/>
      <c r="WWA838" s="203"/>
      <c r="WWB838" s="203"/>
      <c r="WWC838" s="203"/>
      <c r="WWD838" s="203"/>
      <c r="WWE838" s="203"/>
      <c r="WWF838" s="203"/>
      <c r="WWG838" s="203"/>
      <c r="WWH838" s="203"/>
      <c r="WWI838" s="203"/>
      <c r="WWJ838" s="203"/>
      <c r="WWK838" s="203"/>
      <c r="WWL838" s="203"/>
      <c r="WWM838" s="203"/>
      <c r="WWN838" s="203"/>
      <c r="WWO838" s="203"/>
      <c r="WWP838" s="203"/>
      <c r="WWQ838" s="203"/>
      <c r="WWR838" s="203"/>
      <c r="WWS838" s="203"/>
      <c r="WWT838" s="203"/>
      <c r="WWU838" s="203"/>
      <c r="WWV838" s="203"/>
      <c r="WWW838" s="203"/>
      <c r="WWX838" s="203"/>
      <c r="WWY838" s="203"/>
      <c r="WWZ838" s="203"/>
      <c r="WXA838" s="203"/>
      <c r="WXB838" s="203"/>
      <c r="WXC838" s="203"/>
      <c r="WXD838" s="203"/>
      <c r="WXE838" s="203"/>
      <c r="WXF838" s="203"/>
      <c r="WXG838" s="203"/>
      <c r="WXH838" s="203"/>
      <c r="WXI838" s="203"/>
      <c r="WXJ838" s="203"/>
      <c r="WXK838" s="203"/>
      <c r="WXL838" s="203"/>
      <c r="WXM838" s="203"/>
      <c r="WXN838" s="203"/>
      <c r="WXO838" s="203"/>
      <c r="WXP838" s="203"/>
      <c r="WXQ838" s="203"/>
      <c r="WXR838" s="203"/>
      <c r="WXS838" s="203"/>
      <c r="WXT838" s="203"/>
      <c r="WXU838" s="203"/>
      <c r="WXV838" s="203"/>
      <c r="WXW838" s="203"/>
      <c r="WXX838" s="203"/>
      <c r="WXY838" s="203"/>
      <c r="WXZ838" s="203"/>
      <c r="WYA838" s="203"/>
      <c r="WYB838" s="203"/>
      <c r="WYC838" s="203"/>
      <c r="WYD838" s="203"/>
      <c r="WYE838" s="203"/>
      <c r="WYF838" s="203"/>
      <c r="WYG838" s="203"/>
      <c r="WYH838" s="203"/>
      <c r="WYI838" s="203"/>
      <c r="WYJ838" s="203"/>
      <c r="WYK838" s="203"/>
      <c r="WYL838" s="203"/>
      <c r="WYM838" s="203"/>
      <c r="WYN838" s="203"/>
      <c r="WYO838" s="203"/>
      <c r="WYP838" s="203"/>
      <c r="WYQ838" s="203"/>
      <c r="WYR838" s="203"/>
      <c r="WYS838" s="203"/>
      <c r="WYT838" s="203"/>
      <c r="WYU838" s="203"/>
      <c r="WYV838" s="203"/>
      <c r="WYW838" s="203"/>
      <c r="WYX838" s="203"/>
      <c r="WYY838" s="203"/>
      <c r="WYZ838" s="203"/>
      <c r="WZA838" s="203"/>
      <c r="WZB838" s="203"/>
      <c r="WZC838" s="203"/>
      <c r="WZD838" s="203"/>
      <c r="WZE838" s="203"/>
      <c r="WZF838" s="203"/>
      <c r="WZG838" s="203"/>
      <c r="WZH838" s="203"/>
      <c r="WZI838" s="203"/>
      <c r="WZJ838" s="203"/>
      <c r="WZK838" s="203"/>
      <c r="WZL838" s="203"/>
      <c r="WZM838" s="203"/>
      <c r="WZN838" s="203"/>
      <c r="WZO838" s="203"/>
      <c r="WZP838" s="203"/>
      <c r="WZQ838" s="203"/>
      <c r="WZR838" s="203"/>
      <c r="WZS838" s="203"/>
      <c r="WZT838" s="203"/>
      <c r="WZU838" s="203"/>
      <c r="WZV838" s="203"/>
      <c r="WZW838" s="203"/>
      <c r="WZX838" s="203"/>
      <c r="WZY838" s="203"/>
      <c r="WZZ838" s="203"/>
      <c r="XAA838" s="203"/>
      <c r="XAB838" s="203"/>
      <c r="XAC838" s="203"/>
      <c r="XAD838" s="203"/>
      <c r="XAE838" s="203"/>
      <c r="XAF838" s="203"/>
      <c r="XAG838" s="203"/>
      <c r="XAH838" s="203"/>
      <c r="XAI838" s="203"/>
      <c r="XAJ838" s="203"/>
      <c r="XAK838" s="203"/>
      <c r="XAL838" s="203"/>
      <c r="XAM838" s="203"/>
      <c r="XAN838" s="203"/>
      <c r="XAO838" s="203"/>
      <c r="XAP838" s="203"/>
      <c r="XAQ838" s="203"/>
      <c r="XAR838" s="203"/>
      <c r="XAS838" s="203"/>
      <c r="XAT838" s="203"/>
      <c r="XAU838" s="203"/>
      <c r="XAV838" s="203"/>
      <c r="XAW838" s="203"/>
      <c r="XAX838" s="203"/>
      <c r="XAY838" s="203"/>
      <c r="XAZ838" s="203"/>
      <c r="XBA838" s="203"/>
      <c r="XBB838" s="203"/>
      <c r="XBC838" s="203"/>
      <c r="XBD838" s="203"/>
      <c r="XBE838" s="203"/>
      <c r="XBF838" s="203"/>
      <c r="XBG838" s="203"/>
      <c r="XBH838" s="203"/>
      <c r="XBI838" s="203"/>
      <c r="XBJ838" s="203"/>
      <c r="XBK838" s="203"/>
      <c r="XBL838" s="203"/>
      <c r="XBM838" s="203"/>
      <c r="XBN838" s="203"/>
      <c r="XBO838" s="203"/>
      <c r="XBP838" s="203"/>
      <c r="XBQ838" s="203"/>
      <c r="XBR838" s="203"/>
      <c r="XBS838" s="203"/>
      <c r="XBT838" s="203"/>
      <c r="XBU838" s="203"/>
      <c r="XBV838" s="203"/>
      <c r="XBW838" s="203"/>
      <c r="XBX838" s="203"/>
      <c r="XBY838" s="203"/>
      <c r="XBZ838" s="203"/>
      <c r="XCA838" s="203"/>
      <c r="XCB838" s="203"/>
      <c r="XCC838" s="203"/>
      <c r="XCD838" s="203"/>
      <c r="XCE838" s="203"/>
      <c r="XCF838" s="203"/>
      <c r="XCG838" s="203"/>
      <c r="XCH838" s="203"/>
      <c r="XCI838" s="203"/>
      <c r="XCJ838" s="203"/>
      <c r="XCK838" s="203"/>
      <c r="XCL838" s="203"/>
      <c r="XCM838" s="203"/>
      <c r="XCN838" s="203"/>
      <c r="XCO838" s="203"/>
      <c r="XCP838" s="203"/>
      <c r="XCQ838" s="203"/>
      <c r="XCR838" s="203"/>
      <c r="XCS838" s="203"/>
      <c r="XCT838" s="203"/>
      <c r="XCU838" s="203"/>
      <c r="XCV838" s="203"/>
      <c r="XCW838" s="203"/>
      <c r="XCX838" s="203"/>
      <c r="XCY838" s="203"/>
      <c r="XCZ838" s="203"/>
      <c r="XDA838" s="203"/>
      <c r="XDB838" s="203"/>
      <c r="XDC838" s="203"/>
      <c r="XDD838" s="203"/>
      <c r="XDE838" s="203"/>
      <c r="XDF838" s="203"/>
      <c r="XDG838" s="203"/>
      <c r="XDH838" s="203"/>
      <c r="XDI838" s="203"/>
      <c r="XDJ838" s="203"/>
      <c r="XDK838" s="203"/>
      <c r="XDL838" s="203"/>
      <c r="XDM838" s="203"/>
      <c r="XDN838" s="203"/>
      <c r="XDO838" s="203"/>
      <c r="XDP838" s="203"/>
      <c r="XDQ838" s="203"/>
      <c r="XDR838" s="203"/>
      <c r="XDS838" s="203"/>
      <c r="XDT838" s="203"/>
      <c r="XDU838" s="203"/>
      <c r="XDV838" s="203"/>
      <c r="XDW838" s="203"/>
      <c r="XDX838" s="203"/>
      <c r="XDY838" s="203"/>
      <c r="XDZ838" s="203"/>
      <c r="XEA838" s="203"/>
      <c r="XEB838" s="203"/>
      <c r="XEC838" s="203"/>
      <c r="XED838" s="203"/>
      <c r="XEE838" s="203"/>
    </row>
    <row r="839" s="14" customFormat="1" ht="36" spans="1:16359">
      <c r="A839" s="35">
        <v>830</v>
      </c>
      <c r="B839" s="36" t="s">
        <v>2510</v>
      </c>
      <c r="C839" s="36" t="s">
        <v>31</v>
      </c>
      <c r="D839" s="36" t="s">
        <v>34</v>
      </c>
      <c r="E839" s="36" t="s">
        <v>51</v>
      </c>
      <c r="F839" s="37">
        <v>44348</v>
      </c>
      <c r="G839" s="37">
        <v>44440</v>
      </c>
      <c r="H839" s="36" t="s">
        <v>2414</v>
      </c>
      <c r="I839" s="36" t="s">
        <v>2519</v>
      </c>
      <c r="J839" s="53">
        <v>65</v>
      </c>
      <c r="K839" s="53"/>
      <c r="L839" s="53">
        <v>65</v>
      </c>
      <c r="M839" s="53"/>
      <c r="N839" s="53"/>
      <c r="O839" s="53">
        <v>1</v>
      </c>
      <c r="P839" s="36">
        <v>148</v>
      </c>
      <c r="Q839" s="36">
        <v>619</v>
      </c>
      <c r="R839" s="53"/>
      <c r="S839" s="36">
        <v>148</v>
      </c>
      <c r="T839" s="36">
        <v>619</v>
      </c>
      <c r="U839" s="36" t="s">
        <v>2520</v>
      </c>
      <c r="V839" s="42" t="s">
        <v>39</v>
      </c>
      <c r="W839" s="36" t="s">
        <v>54</v>
      </c>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c r="AV839" s="203"/>
      <c r="AW839" s="203"/>
      <c r="AX839" s="203"/>
      <c r="AY839" s="203"/>
      <c r="AZ839" s="203"/>
      <c r="BA839" s="203"/>
      <c r="BB839" s="203"/>
      <c r="BC839" s="203"/>
      <c r="BD839" s="203"/>
      <c r="BE839" s="203"/>
      <c r="BF839" s="203"/>
      <c r="BG839" s="203"/>
      <c r="BH839" s="203"/>
      <c r="BI839" s="203"/>
      <c r="BJ839" s="203"/>
      <c r="BK839" s="203"/>
      <c r="BL839" s="203"/>
      <c r="BM839" s="203"/>
      <c r="BN839" s="203"/>
      <c r="BO839" s="203"/>
      <c r="BP839" s="203"/>
      <c r="BQ839" s="203"/>
      <c r="BR839" s="203"/>
      <c r="BS839" s="203"/>
      <c r="BT839" s="203"/>
      <c r="BU839" s="203"/>
      <c r="BV839" s="203"/>
      <c r="BW839" s="203"/>
      <c r="BX839" s="203"/>
      <c r="BY839" s="203"/>
      <c r="BZ839" s="203"/>
      <c r="CA839" s="203"/>
      <c r="CB839" s="203"/>
      <c r="CC839" s="203"/>
      <c r="CD839" s="203"/>
      <c r="CE839" s="203"/>
      <c r="CF839" s="203"/>
      <c r="CG839" s="203"/>
      <c r="CH839" s="203"/>
      <c r="CI839" s="203"/>
      <c r="CJ839" s="203"/>
      <c r="CK839" s="203"/>
      <c r="CL839" s="203"/>
      <c r="CM839" s="203"/>
      <c r="CN839" s="203"/>
      <c r="CO839" s="203"/>
      <c r="CP839" s="203"/>
      <c r="CQ839" s="203"/>
      <c r="CR839" s="203"/>
      <c r="CS839" s="203"/>
      <c r="CT839" s="203"/>
      <c r="CU839" s="203"/>
      <c r="CV839" s="203"/>
      <c r="CW839" s="203"/>
      <c r="CX839" s="203"/>
      <c r="CY839" s="203"/>
      <c r="CZ839" s="203"/>
      <c r="DA839" s="203"/>
      <c r="DB839" s="203"/>
      <c r="DC839" s="203"/>
      <c r="DD839" s="203"/>
      <c r="DE839" s="203"/>
      <c r="DF839" s="203"/>
      <c r="DG839" s="203"/>
      <c r="DH839" s="203"/>
      <c r="DI839" s="203"/>
      <c r="DJ839" s="203"/>
      <c r="DK839" s="203"/>
      <c r="DL839" s="203"/>
      <c r="DM839" s="203"/>
      <c r="DN839" s="203"/>
      <c r="DO839" s="203"/>
      <c r="DP839" s="203"/>
      <c r="DQ839" s="203"/>
      <c r="DR839" s="203"/>
      <c r="DS839" s="203"/>
      <c r="DT839" s="203"/>
      <c r="DU839" s="203"/>
      <c r="DV839" s="203"/>
      <c r="DW839" s="203"/>
      <c r="DX839" s="203"/>
      <c r="DY839" s="203"/>
      <c r="DZ839" s="203"/>
      <c r="EA839" s="203"/>
      <c r="EB839" s="203"/>
      <c r="EC839" s="203"/>
      <c r="ED839" s="203"/>
      <c r="EE839" s="203"/>
      <c r="EF839" s="203"/>
      <c r="EG839" s="203"/>
      <c r="EH839" s="203"/>
      <c r="EI839" s="203"/>
      <c r="EJ839" s="203"/>
      <c r="EK839" s="203"/>
      <c r="EL839" s="203"/>
      <c r="EM839" s="203"/>
      <c r="EN839" s="203"/>
      <c r="EO839" s="203"/>
      <c r="EP839" s="203"/>
      <c r="EQ839" s="203"/>
      <c r="ER839" s="203"/>
      <c r="ES839" s="203"/>
      <c r="ET839" s="203"/>
      <c r="EU839" s="203"/>
      <c r="EV839" s="203"/>
      <c r="EW839" s="203"/>
      <c r="EX839" s="203"/>
      <c r="EY839" s="203"/>
      <c r="EZ839" s="203"/>
      <c r="FA839" s="203"/>
      <c r="FB839" s="203"/>
      <c r="FC839" s="203"/>
      <c r="FD839" s="203"/>
      <c r="FE839" s="203"/>
      <c r="FF839" s="203"/>
      <c r="FG839" s="203"/>
      <c r="FH839" s="203"/>
      <c r="FI839" s="203"/>
      <c r="FJ839" s="203"/>
      <c r="FK839" s="203"/>
      <c r="FL839" s="203"/>
      <c r="FM839" s="203"/>
      <c r="FN839" s="203"/>
      <c r="FO839" s="203"/>
      <c r="FP839" s="203"/>
      <c r="FQ839" s="203"/>
      <c r="FR839" s="203"/>
      <c r="FS839" s="203"/>
      <c r="FT839" s="203"/>
      <c r="FU839" s="203"/>
      <c r="FV839" s="203"/>
      <c r="FW839" s="203"/>
      <c r="FX839" s="203"/>
      <c r="FY839" s="203"/>
      <c r="FZ839" s="203"/>
      <c r="GA839" s="203"/>
      <c r="GB839" s="203"/>
      <c r="GC839" s="203"/>
      <c r="GD839" s="203"/>
      <c r="GE839" s="203"/>
      <c r="GF839" s="203"/>
      <c r="GG839" s="203"/>
      <c r="GH839" s="203"/>
      <c r="GI839" s="203"/>
      <c r="GJ839" s="203"/>
      <c r="GK839" s="203"/>
      <c r="GL839" s="203"/>
      <c r="GM839" s="203"/>
      <c r="GN839" s="203"/>
      <c r="GO839" s="203"/>
      <c r="GP839" s="203"/>
      <c r="GQ839" s="203"/>
      <c r="GR839" s="203"/>
      <c r="GS839" s="203"/>
      <c r="GT839" s="203"/>
      <c r="GU839" s="203"/>
      <c r="GV839" s="203"/>
      <c r="GW839" s="203"/>
      <c r="GX839" s="203"/>
      <c r="GY839" s="203"/>
      <c r="GZ839" s="203"/>
      <c r="HA839" s="203"/>
      <c r="HB839" s="203"/>
      <c r="HC839" s="203"/>
      <c r="HD839" s="203"/>
      <c r="HE839" s="203"/>
      <c r="HF839" s="203"/>
      <c r="HG839" s="203"/>
      <c r="HH839" s="203"/>
      <c r="HI839" s="203"/>
      <c r="HJ839" s="203"/>
      <c r="HK839" s="203"/>
      <c r="HL839" s="203"/>
      <c r="HM839" s="203"/>
      <c r="HN839" s="203"/>
      <c r="HO839" s="203"/>
      <c r="HP839" s="203"/>
      <c r="HQ839" s="203"/>
      <c r="HR839" s="203"/>
      <c r="HS839" s="203"/>
      <c r="HT839" s="203"/>
      <c r="HU839" s="203"/>
      <c r="HV839" s="203"/>
      <c r="HW839" s="203"/>
      <c r="HX839" s="203"/>
      <c r="HY839" s="203"/>
      <c r="HZ839" s="203"/>
      <c r="IA839" s="203"/>
      <c r="IB839" s="203"/>
      <c r="IC839" s="203"/>
      <c r="ID839" s="203"/>
      <c r="IE839" s="203"/>
      <c r="IF839" s="203"/>
      <c r="IG839" s="203"/>
      <c r="IH839" s="203"/>
      <c r="II839" s="203"/>
      <c r="IJ839" s="203"/>
      <c r="IK839" s="203"/>
      <c r="IL839" s="203"/>
      <c r="IM839" s="203"/>
      <c r="IN839" s="203"/>
      <c r="IO839" s="203"/>
      <c r="IP839" s="203"/>
      <c r="IQ839" s="203"/>
      <c r="IR839" s="203"/>
      <c r="IS839" s="203"/>
      <c r="IT839" s="203"/>
      <c r="IU839" s="203"/>
      <c r="IV839" s="203"/>
      <c r="IW839" s="203"/>
      <c r="IX839" s="203"/>
      <c r="IY839" s="203"/>
      <c r="IZ839" s="203"/>
      <c r="JA839" s="203"/>
      <c r="JB839" s="203"/>
      <c r="JC839" s="203"/>
      <c r="JD839" s="203"/>
      <c r="JE839" s="203"/>
      <c r="JF839" s="203"/>
      <c r="JG839" s="203"/>
      <c r="JH839" s="203"/>
      <c r="JI839" s="203"/>
      <c r="JJ839" s="203"/>
      <c r="JK839" s="203"/>
      <c r="JL839" s="203"/>
      <c r="JM839" s="203"/>
      <c r="JN839" s="203"/>
      <c r="JO839" s="203"/>
      <c r="JP839" s="203"/>
      <c r="JQ839" s="203"/>
      <c r="JR839" s="203"/>
      <c r="JS839" s="203"/>
      <c r="JT839" s="203"/>
      <c r="JU839" s="203"/>
      <c r="JV839" s="203"/>
      <c r="JW839" s="203"/>
      <c r="JX839" s="203"/>
      <c r="JY839" s="203"/>
      <c r="JZ839" s="203"/>
      <c r="KA839" s="203"/>
      <c r="KB839" s="203"/>
      <c r="KC839" s="203"/>
      <c r="KD839" s="203"/>
      <c r="KE839" s="203"/>
      <c r="KF839" s="203"/>
      <c r="KG839" s="203"/>
      <c r="KH839" s="203"/>
      <c r="KI839" s="203"/>
      <c r="KJ839" s="203"/>
      <c r="KK839" s="203"/>
      <c r="KL839" s="203"/>
      <c r="KM839" s="203"/>
      <c r="KN839" s="203"/>
      <c r="KO839" s="203"/>
      <c r="KP839" s="203"/>
      <c r="KQ839" s="203"/>
      <c r="KR839" s="203"/>
      <c r="KS839" s="203"/>
      <c r="KT839" s="203"/>
      <c r="KU839" s="203"/>
      <c r="KV839" s="203"/>
      <c r="KW839" s="203"/>
      <c r="KX839" s="203"/>
      <c r="KY839" s="203"/>
      <c r="KZ839" s="203"/>
      <c r="LA839" s="203"/>
      <c r="LB839" s="203"/>
      <c r="LC839" s="203"/>
      <c r="LD839" s="203"/>
      <c r="LE839" s="203"/>
      <c r="LF839" s="203"/>
      <c r="LG839" s="203"/>
      <c r="LH839" s="203"/>
      <c r="LI839" s="203"/>
      <c r="LJ839" s="203"/>
      <c r="LK839" s="203"/>
      <c r="LL839" s="203"/>
      <c r="LM839" s="203"/>
      <c r="LN839" s="203"/>
      <c r="LO839" s="203"/>
      <c r="LP839" s="203"/>
      <c r="LQ839" s="203"/>
      <c r="LR839" s="203"/>
      <c r="LS839" s="203"/>
      <c r="LT839" s="203"/>
      <c r="LU839" s="203"/>
      <c r="LV839" s="203"/>
      <c r="LW839" s="203"/>
      <c r="LX839" s="203"/>
      <c r="LY839" s="203"/>
      <c r="LZ839" s="203"/>
      <c r="MA839" s="203"/>
      <c r="MB839" s="203"/>
      <c r="MC839" s="203"/>
      <c r="MD839" s="203"/>
      <c r="ME839" s="203"/>
      <c r="MF839" s="203"/>
      <c r="MG839" s="203"/>
      <c r="MH839" s="203"/>
      <c r="MI839" s="203"/>
      <c r="MJ839" s="203"/>
      <c r="MK839" s="203"/>
      <c r="ML839" s="203"/>
      <c r="MM839" s="203"/>
      <c r="MN839" s="203"/>
      <c r="MO839" s="203"/>
      <c r="MP839" s="203"/>
      <c r="MQ839" s="203"/>
      <c r="MR839" s="203"/>
      <c r="MS839" s="203"/>
      <c r="MT839" s="203"/>
      <c r="MU839" s="203"/>
      <c r="MV839" s="203"/>
      <c r="MW839" s="203"/>
      <c r="MX839" s="203"/>
      <c r="MY839" s="203"/>
      <c r="MZ839" s="203"/>
      <c r="NA839" s="203"/>
      <c r="NB839" s="203"/>
      <c r="NC839" s="203"/>
      <c r="ND839" s="203"/>
      <c r="NE839" s="203"/>
      <c r="NF839" s="203"/>
      <c r="NG839" s="203"/>
      <c r="NH839" s="203"/>
      <c r="NI839" s="203"/>
      <c r="NJ839" s="203"/>
      <c r="NK839" s="203"/>
      <c r="NL839" s="203"/>
      <c r="NM839" s="203"/>
      <c r="NN839" s="203"/>
      <c r="NO839" s="203"/>
      <c r="NP839" s="203"/>
      <c r="NQ839" s="203"/>
      <c r="NR839" s="203"/>
      <c r="NS839" s="203"/>
      <c r="NT839" s="203"/>
      <c r="NU839" s="203"/>
      <c r="NV839" s="203"/>
      <c r="NW839" s="203"/>
      <c r="NX839" s="203"/>
      <c r="NY839" s="203"/>
      <c r="NZ839" s="203"/>
      <c r="OA839" s="203"/>
      <c r="OB839" s="203"/>
      <c r="OC839" s="203"/>
      <c r="OD839" s="203"/>
      <c r="OE839" s="203"/>
      <c r="OF839" s="203"/>
      <c r="OG839" s="203"/>
      <c r="OH839" s="203"/>
      <c r="OI839" s="203"/>
      <c r="OJ839" s="203"/>
      <c r="OK839" s="203"/>
      <c r="OL839" s="203"/>
      <c r="OM839" s="203"/>
      <c r="ON839" s="203"/>
      <c r="OO839" s="203"/>
      <c r="OP839" s="203"/>
      <c r="OQ839" s="203"/>
      <c r="OR839" s="203"/>
      <c r="OS839" s="203"/>
      <c r="OT839" s="203"/>
      <c r="OU839" s="203"/>
      <c r="OV839" s="203"/>
      <c r="OW839" s="203"/>
      <c r="OX839" s="203"/>
      <c r="OY839" s="203"/>
      <c r="OZ839" s="203"/>
      <c r="PA839" s="203"/>
      <c r="PB839" s="203"/>
      <c r="PC839" s="203"/>
      <c r="PD839" s="203"/>
      <c r="PE839" s="203"/>
      <c r="PF839" s="203"/>
      <c r="PG839" s="203"/>
      <c r="PH839" s="203"/>
      <c r="PI839" s="203"/>
      <c r="PJ839" s="203"/>
      <c r="PK839" s="203"/>
      <c r="PL839" s="203"/>
      <c r="PM839" s="203"/>
      <c r="PN839" s="203"/>
      <c r="PO839" s="203"/>
      <c r="PP839" s="203"/>
      <c r="PQ839" s="203"/>
      <c r="PR839" s="203"/>
      <c r="PS839" s="203"/>
      <c r="PT839" s="203"/>
      <c r="PU839" s="203"/>
      <c r="PV839" s="203"/>
      <c r="PW839" s="203"/>
      <c r="PX839" s="203"/>
      <c r="PY839" s="203"/>
      <c r="PZ839" s="203"/>
      <c r="QA839" s="203"/>
      <c r="QB839" s="203"/>
      <c r="QC839" s="203"/>
      <c r="QD839" s="203"/>
      <c r="QE839" s="203"/>
      <c r="QF839" s="203"/>
      <c r="QG839" s="203"/>
      <c r="QH839" s="203"/>
      <c r="QI839" s="203"/>
      <c r="QJ839" s="203"/>
      <c r="QK839" s="203"/>
      <c r="QL839" s="203"/>
      <c r="QM839" s="203"/>
      <c r="QN839" s="203"/>
      <c r="QO839" s="203"/>
      <c r="QP839" s="203"/>
      <c r="QQ839" s="203"/>
      <c r="QR839" s="203"/>
      <c r="QS839" s="203"/>
      <c r="QT839" s="203"/>
      <c r="QU839" s="203"/>
      <c r="QV839" s="203"/>
      <c r="QW839" s="203"/>
      <c r="QX839" s="203"/>
      <c r="QY839" s="203"/>
      <c r="QZ839" s="203"/>
      <c r="RA839" s="203"/>
      <c r="RB839" s="203"/>
      <c r="RC839" s="203"/>
      <c r="RD839" s="203"/>
      <c r="RE839" s="203"/>
      <c r="RF839" s="203"/>
      <c r="RG839" s="203"/>
      <c r="RH839" s="203"/>
      <c r="RI839" s="203"/>
      <c r="RJ839" s="203"/>
      <c r="RK839" s="203"/>
      <c r="RL839" s="203"/>
      <c r="RM839" s="203"/>
      <c r="RN839" s="203"/>
      <c r="RO839" s="203"/>
      <c r="RP839" s="203"/>
      <c r="RQ839" s="203"/>
      <c r="RR839" s="203"/>
      <c r="RS839" s="203"/>
      <c r="RT839" s="203"/>
      <c r="RU839" s="203"/>
      <c r="RV839" s="203"/>
      <c r="RW839" s="203"/>
      <c r="RX839" s="203"/>
      <c r="RY839" s="203"/>
      <c r="RZ839" s="203"/>
      <c r="SA839" s="203"/>
      <c r="SB839" s="203"/>
      <c r="SC839" s="203"/>
      <c r="SD839" s="203"/>
      <c r="SE839" s="203"/>
      <c r="SF839" s="203"/>
      <c r="SG839" s="203"/>
      <c r="SH839" s="203"/>
      <c r="SI839" s="203"/>
      <c r="SJ839" s="203"/>
      <c r="SK839" s="203"/>
      <c r="SL839" s="203"/>
      <c r="SM839" s="203"/>
      <c r="SN839" s="203"/>
      <c r="SO839" s="203"/>
      <c r="SP839" s="203"/>
      <c r="SQ839" s="203"/>
      <c r="SR839" s="203"/>
      <c r="SS839" s="203"/>
      <c r="ST839" s="203"/>
      <c r="SU839" s="203"/>
      <c r="SV839" s="203"/>
      <c r="SW839" s="203"/>
      <c r="SX839" s="203"/>
      <c r="SY839" s="203"/>
      <c r="SZ839" s="203"/>
      <c r="TA839" s="203"/>
      <c r="TB839" s="203"/>
      <c r="TC839" s="203"/>
      <c r="TD839" s="203"/>
      <c r="TE839" s="203"/>
      <c r="TF839" s="203"/>
      <c r="TG839" s="203"/>
      <c r="TH839" s="203"/>
      <c r="TI839" s="203"/>
      <c r="TJ839" s="203"/>
      <c r="TK839" s="203"/>
      <c r="TL839" s="203"/>
      <c r="TM839" s="203"/>
      <c r="TN839" s="203"/>
      <c r="TO839" s="203"/>
      <c r="TP839" s="203"/>
      <c r="TQ839" s="203"/>
      <c r="TR839" s="203"/>
      <c r="TS839" s="203"/>
      <c r="TT839" s="203"/>
      <c r="TU839" s="203"/>
      <c r="TV839" s="203"/>
      <c r="TW839" s="203"/>
      <c r="TX839" s="203"/>
      <c r="TY839" s="203"/>
      <c r="TZ839" s="203"/>
      <c r="UA839" s="203"/>
      <c r="UB839" s="203"/>
      <c r="UC839" s="203"/>
      <c r="UD839" s="203"/>
      <c r="UE839" s="203"/>
      <c r="UF839" s="203"/>
      <c r="UG839" s="203"/>
      <c r="UH839" s="203"/>
      <c r="UI839" s="203"/>
      <c r="UJ839" s="203"/>
      <c r="UK839" s="203"/>
      <c r="UL839" s="203"/>
      <c r="UM839" s="203"/>
      <c r="UN839" s="203"/>
      <c r="UO839" s="203"/>
      <c r="UP839" s="203"/>
      <c r="UQ839" s="203"/>
      <c r="UR839" s="203"/>
      <c r="US839" s="203"/>
      <c r="UT839" s="203"/>
      <c r="UU839" s="203"/>
      <c r="UV839" s="203"/>
      <c r="UW839" s="203"/>
      <c r="UX839" s="203"/>
      <c r="UY839" s="203"/>
      <c r="UZ839" s="203"/>
      <c r="VA839" s="203"/>
      <c r="VB839" s="203"/>
      <c r="VC839" s="203"/>
      <c r="VD839" s="203"/>
      <c r="VE839" s="203"/>
      <c r="VF839" s="203"/>
      <c r="VG839" s="203"/>
      <c r="VH839" s="203"/>
      <c r="VI839" s="203"/>
      <c r="VJ839" s="203"/>
      <c r="VK839" s="203"/>
      <c r="VL839" s="203"/>
      <c r="VM839" s="203"/>
      <c r="VN839" s="203"/>
      <c r="VO839" s="203"/>
      <c r="VP839" s="203"/>
      <c r="VQ839" s="203"/>
      <c r="VR839" s="203"/>
      <c r="VS839" s="203"/>
      <c r="VT839" s="203"/>
      <c r="VU839" s="203"/>
      <c r="VV839" s="203"/>
      <c r="VW839" s="203"/>
      <c r="VX839" s="203"/>
      <c r="VY839" s="203"/>
      <c r="VZ839" s="203"/>
      <c r="WA839" s="203"/>
      <c r="WB839" s="203"/>
      <c r="WC839" s="203"/>
      <c r="WD839" s="203"/>
      <c r="WE839" s="203"/>
      <c r="WF839" s="203"/>
      <c r="WG839" s="203"/>
      <c r="WH839" s="203"/>
      <c r="WI839" s="203"/>
      <c r="WJ839" s="203"/>
      <c r="WK839" s="203"/>
      <c r="WL839" s="203"/>
      <c r="WM839" s="203"/>
      <c r="WN839" s="203"/>
      <c r="WO839" s="203"/>
      <c r="WP839" s="203"/>
      <c r="WQ839" s="203"/>
      <c r="WR839" s="203"/>
      <c r="WS839" s="203"/>
      <c r="WT839" s="203"/>
      <c r="WU839" s="203"/>
      <c r="WV839" s="203"/>
      <c r="WW839" s="203"/>
      <c r="WX839" s="203"/>
      <c r="WY839" s="203"/>
      <c r="WZ839" s="203"/>
      <c r="XA839" s="203"/>
      <c r="XB839" s="203"/>
      <c r="XC839" s="203"/>
      <c r="XD839" s="203"/>
      <c r="XE839" s="203"/>
      <c r="XF839" s="203"/>
      <c r="XG839" s="203"/>
      <c r="XH839" s="203"/>
      <c r="XI839" s="203"/>
      <c r="XJ839" s="203"/>
      <c r="XK839" s="203"/>
      <c r="XL839" s="203"/>
      <c r="XM839" s="203"/>
      <c r="XN839" s="203"/>
      <c r="XO839" s="203"/>
      <c r="XP839" s="203"/>
      <c r="XQ839" s="203"/>
      <c r="XR839" s="203"/>
      <c r="XS839" s="203"/>
      <c r="XT839" s="203"/>
      <c r="XU839" s="203"/>
      <c r="XV839" s="203"/>
      <c r="XW839" s="203"/>
      <c r="XX839" s="203"/>
      <c r="XY839" s="203"/>
      <c r="XZ839" s="203"/>
      <c r="YA839" s="203"/>
      <c r="YB839" s="203"/>
      <c r="YC839" s="203"/>
      <c r="YD839" s="203"/>
      <c r="YE839" s="203"/>
      <c r="YF839" s="203"/>
      <c r="YG839" s="203"/>
      <c r="YH839" s="203"/>
      <c r="YI839" s="203"/>
      <c r="YJ839" s="203"/>
      <c r="YK839" s="203"/>
      <c r="YL839" s="203"/>
      <c r="YM839" s="203"/>
      <c r="YN839" s="203"/>
      <c r="YO839" s="203"/>
      <c r="YP839" s="203"/>
      <c r="YQ839" s="203"/>
      <c r="YR839" s="203"/>
      <c r="YS839" s="203"/>
      <c r="YT839" s="203"/>
      <c r="YU839" s="203"/>
      <c r="YV839" s="203"/>
      <c r="YW839" s="203"/>
      <c r="YX839" s="203"/>
      <c r="YY839" s="203"/>
      <c r="YZ839" s="203"/>
      <c r="ZA839" s="203"/>
      <c r="ZB839" s="203"/>
      <c r="ZC839" s="203"/>
      <c r="ZD839" s="203"/>
      <c r="ZE839" s="203"/>
      <c r="ZF839" s="203"/>
      <c r="ZG839" s="203"/>
      <c r="ZH839" s="203"/>
      <c r="ZI839" s="203"/>
      <c r="ZJ839" s="203"/>
      <c r="ZK839" s="203"/>
      <c r="ZL839" s="203"/>
      <c r="ZM839" s="203"/>
      <c r="ZN839" s="203"/>
      <c r="ZO839" s="203"/>
      <c r="ZP839" s="203"/>
      <c r="ZQ839" s="203"/>
      <c r="ZR839" s="203"/>
      <c r="ZS839" s="203"/>
      <c r="ZT839" s="203"/>
      <c r="ZU839" s="203"/>
      <c r="ZV839" s="203"/>
      <c r="ZW839" s="203"/>
      <c r="ZX839" s="203"/>
      <c r="ZY839" s="203"/>
      <c r="ZZ839" s="203"/>
      <c r="AAA839" s="203"/>
      <c r="AAB839" s="203"/>
      <c r="AAC839" s="203"/>
      <c r="AAD839" s="203"/>
      <c r="AAE839" s="203"/>
      <c r="AAF839" s="203"/>
      <c r="AAG839" s="203"/>
      <c r="AAH839" s="203"/>
      <c r="AAI839" s="203"/>
      <c r="AAJ839" s="203"/>
      <c r="AAK839" s="203"/>
      <c r="AAL839" s="203"/>
      <c r="AAM839" s="203"/>
      <c r="AAN839" s="203"/>
      <c r="AAO839" s="203"/>
      <c r="AAP839" s="203"/>
      <c r="AAQ839" s="203"/>
      <c r="AAR839" s="203"/>
      <c r="AAS839" s="203"/>
      <c r="AAT839" s="203"/>
      <c r="AAU839" s="203"/>
      <c r="AAV839" s="203"/>
      <c r="AAW839" s="203"/>
      <c r="AAX839" s="203"/>
      <c r="AAY839" s="203"/>
      <c r="AAZ839" s="203"/>
      <c r="ABA839" s="203"/>
      <c r="ABB839" s="203"/>
      <c r="ABC839" s="203"/>
      <c r="ABD839" s="203"/>
      <c r="ABE839" s="203"/>
      <c r="ABF839" s="203"/>
      <c r="ABG839" s="203"/>
      <c r="ABH839" s="203"/>
      <c r="ABI839" s="203"/>
      <c r="ABJ839" s="203"/>
      <c r="ABK839" s="203"/>
      <c r="ABL839" s="203"/>
      <c r="ABM839" s="203"/>
      <c r="ABN839" s="203"/>
      <c r="ABO839" s="203"/>
      <c r="ABP839" s="203"/>
      <c r="ABQ839" s="203"/>
      <c r="ABR839" s="203"/>
      <c r="ABS839" s="203"/>
      <c r="ABT839" s="203"/>
      <c r="ABU839" s="203"/>
      <c r="ABV839" s="203"/>
      <c r="ABW839" s="203"/>
      <c r="ABX839" s="203"/>
      <c r="ABY839" s="203"/>
      <c r="ABZ839" s="203"/>
      <c r="ACA839" s="203"/>
      <c r="ACB839" s="203"/>
      <c r="ACC839" s="203"/>
      <c r="ACD839" s="203"/>
      <c r="ACE839" s="203"/>
      <c r="ACF839" s="203"/>
      <c r="ACG839" s="203"/>
      <c r="ACH839" s="203"/>
      <c r="ACI839" s="203"/>
      <c r="ACJ839" s="203"/>
      <c r="ACK839" s="203"/>
      <c r="ACL839" s="203"/>
      <c r="ACM839" s="203"/>
      <c r="ACN839" s="203"/>
      <c r="ACO839" s="203"/>
      <c r="ACP839" s="203"/>
      <c r="ACQ839" s="203"/>
      <c r="ACR839" s="203"/>
      <c r="ACS839" s="203"/>
      <c r="ACT839" s="203"/>
      <c r="ACU839" s="203"/>
      <c r="ACV839" s="203"/>
      <c r="ACW839" s="203"/>
      <c r="ACX839" s="203"/>
      <c r="ACY839" s="203"/>
      <c r="ACZ839" s="203"/>
      <c r="ADA839" s="203"/>
      <c r="ADB839" s="203"/>
      <c r="ADC839" s="203"/>
      <c r="ADD839" s="203"/>
      <c r="ADE839" s="203"/>
      <c r="ADF839" s="203"/>
      <c r="ADG839" s="203"/>
      <c r="ADH839" s="203"/>
      <c r="ADI839" s="203"/>
      <c r="ADJ839" s="203"/>
      <c r="ADK839" s="203"/>
      <c r="ADL839" s="203"/>
      <c r="ADM839" s="203"/>
      <c r="ADN839" s="203"/>
      <c r="ADO839" s="203"/>
      <c r="ADP839" s="203"/>
      <c r="ADQ839" s="203"/>
      <c r="ADR839" s="203"/>
      <c r="ADS839" s="203"/>
      <c r="ADT839" s="203"/>
      <c r="ADU839" s="203"/>
      <c r="ADV839" s="203"/>
      <c r="ADW839" s="203"/>
      <c r="ADX839" s="203"/>
      <c r="ADY839" s="203"/>
      <c r="ADZ839" s="203"/>
      <c r="AEA839" s="203"/>
      <c r="AEB839" s="203"/>
      <c r="AEC839" s="203"/>
      <c r="AED839" s="203"/>
      <c r="AEE839" s="203"/>
      <c r="AEF839" s="203"/>
      <c r="AEG839" s="203"/>
      <c r="AEH839" s="203"/>
      <c r="AEI839" s="203"/>
      <c r="AEJ839" s="203"/>
      <c r="AEK839" s="203"/>
      <c r="AEL839" s="203"/>
      <c r="AEM839" s="203"/>
      <c r="AEN839" s="203"/>
      <c r="AEO839" s="203"/>
      <c r="AEP839" s="203"/>
      <c r="AEQ839" s="203"/>
      <c r="AER839" s="203"/>
      <c r="AES839" s="203"/>
      <c r="AET839" s="203"/>
      <c r="AEU839" s="203"/>
      <c r="AEV839" s="203"/>
      <c r="AEW839" s="203"/>
      <c r="AEX839" s="203"/>
      <c r="AEY839" s="203"/>
      <c r="AEZ839" s="203"/>
      <c r="AFA839" s="203"/>
      <c r="AFB839" s="203"/>
      <c r="AFC839" s="203"/>
      <c r="AFD839" s="203"/>
      <c r="AFE839" s="203"/>
      <c r="AFF839" s="203"/>
      <c r="AFG839" s="203"/>
      <c r="AFH839" s="203"/>
      <c r="AFI839" s="203"/>
      <c r="AFJ839" s="203"/>
      <c r="AFK839" s="203"/>
      <c r="AFL839" s="203"/>
      <c r="AFM839" s="203"/>
      <c r="AFN839" s="203"/>
      <c r="AFO839" s="203"/>
      <c r="AFP839" s="203"/>
      <c r="AFQ839" s="203"/>
      <c r="AFR839" s="203"/>
      <c r="AFS839" s="203"/>
      <c r="AFT839" s="203"/>
      <c r="AFU839" s="203"/>
      <c r="AFV839" s="203"/>
      <c r="AFW839" s="203"/>
      <c r="AFX839" s="203"/>
      <c r="AFY839" s="203"/>
      <c r="AFZ839" s="203"/>
      <c r="AGA839" s="203"/>
      <c r="AGB839" s="203"/>
      <c r="AGC839" s="203"/>
      <c r="AGD839" s="203"/>
      <c r="AGE839" s="203"/>
      <c r="AGF839" s="203"/>
      <c r="AGG839" s="203"/>
      <c r="AGH839" s="203"/>
      <c r="AGI839" s="203"/>
      <c r="AGJ839" s="203"/>
      <c r="AGK839" s="203"/>
      <c r="AGL839" s="203"/>
      <c r="AGM839" s="203"/>
      <c r="AGN839" s="203"/>
      <c r="AGO839" s="203"/>
      <c r="AGP839" s="203"/>
      <c r="AGQ839" s="203"/>
      <c r="AGR839" s="203"/>
      <c r="AGS839" s="203"/>
      <c r="AGT839" s="203"/>
      <c r="AGU839" s="203"/>
      <c r="AGV839" s="203"/>
      <c r="AGW839" s="203"/>
      <c r="AGX839" s="203"/>
      <c r="AGY839" s="203"/>
      <c r="AGZ839" s="203"/>
      <c r="AHA839" s="203"/>
      <c r="AHB839" s="203"/>
      <c r="AHC839" s="203"/>
      <c r="AHD839" s="203"/>
      <c r="AHE839" s="203"/>
      <c r="AHF839" s="203"/>
      <c r="AHG839" s="203"/>
      <c r="AHH839" s="203"/>
      <c r="AHI839" s="203"/>
      <c r="AHJ839" s="203"/>
      <c r="AHK839" s="203"/>
      <c r="AHL839" s="203"/>
      <c r="AHM839" s="203"/>
      <c r="AHN839" s="203"/>
      <c r="AHO839" s="203"/>
      <c r="AHP839" s="203"/>
      <c r="AHQ839" s="203"/>
      <c r="AHR839" s="203"/>
      <c r="AHS839" s="203"/>
      <c r="AHT839" s="203"/>
      <c r="AHU839" s="203"/>
      <c r="AHV839" s="203"/>
      <c r="AHW839" s="203"/>
      <c r="AHX839" s="203"/>
      <c r="AHY839" s="203"/>
      <c r="AHZ839" s="203"/>
      <c r="AIA839" s="203"/>
      <c r="AIB839" s="203"/>
      <c r="AIC839" s="203"/>
      <c r="AID839" s="203"/>
      <c r="AIE839" s="203"/>
      <c r="AIF839" s="203"/>
      <c r="AIG839" s="203"/>
      <c r="AIH839" s="203"/>
      <c r="AII839" s="203"/>
      <c r="AIJ839" s="203"/>
      <c r="AIK839" s="203"/>
      <c r="AIL839" s="203"/>
      <c r="AIM839" s="203"/>
      <c r="AIN839" s="203"/>
      <c r="AIO839" s="203"/>
      <c r="AIP839" s="203"/>
      <c r="AIQ839" s="203"/>
      <c r="AIR839" s="203"/>
      <c r="AIS839" s="203"/>
      <c r="AIT839" s="203"/>
      <c r="AIU839" s="203"/>
      <c r="AIV839" s="203"/>
      <c r="AIW839" s="203"/>
      <c r="AIX839" s="203"/>
      <c r="AIY839" s="203"/>
      <c r="AIZ839" s="203"/>
      <c r="AJA839" s="203"/>
      <c r="AJB839" s="203"/>
      <c r="AJC839" s="203"/>
      <c r="AJD839" s="203"/>
      <c r="AJE839" s="203"/>
      <c r="AJF839" s="203"/>
      <c r="AJG839" s="203"/>
      <c r="AJH839" s="203"/>
      <c r="AJI839" s="203"/>
      <c r="AJJ839" s="203"/>
      <c r="AJK839" s="203"/>
      <c r="AJL839" s="203"/>
      <c r="AJM839" s="203"/>
      <c r="AJN839" s="203"/>
      <c r="AJO839" s="203"/>
      <c r="AJP839" s="203"/>
      <c r="AJQ839" s="203"/>
      <c r="AJR839" s="203"/>
      <c r="AJS839" s="203"/>
      <c r="AJT839" s="203"/>
      <c r="AJU839" s="203"/>
      <c r="AJV839" s="203"/>
      <c r="AJW839" s="203"/>
      <c r="AJX839" s="203"/>
      <c r="AJY839" s="203"/>
      <c r="AJZ839" s="203"/>
      <c r="AKA839" s="203"/>
      <c r="AKB839" s="203"/>
      <c r="AKC839" s="203"/>
      <c r="AKD839" s="203"/>
      <c r="AKE839" s="203"/>
      <c r="AKF839" s="203"/>
      <c r="AKG839" s="203"/>
      <c r="AKH839" s="203"/>
      <c r="AKI839" s="203"/>
      <c r="AKJ839" s="203"/>
      <c r="AKK839" s="203"/>
      <c r="AKL839" s="203"/>
      <c r="AKM839" s="203"/>
      <c r="AKN839" s="203"/>
      <c r="AKO839" s="203"/>
      <c r="AKP839" s="203"/>
      <c r="AKQ839" s="203"/>
      <c r="AKR839" s="203"/>
      <c r="AKS839" s="203"/>
      <c r="AKT839" s="203"/>
      <c r="AKU839" s="203"/>
      <c r="AKV839" s="203"/>
      <c r="AKW839" s="203"/>
      <c r="AKX839" s="203"/>
      <c r="AKY839" s="203"/>
      <c r="AKZ839" s="203"/>
      <c r="ALA839" s="203"/>
      <c r="ALB839" s="203"/>
      <c r="ALC839" s="203"/>
      <c r="ALD839" s="203"/>
      <c r="ALE839" s="203"/>
      <c r="ALF839" s="203"/>
      <c r="ALG839" s="203"/>
      <c r="ALH839" s="203"/>
      <c r="ALI839" s="203"/>
      <c r="ALJ839" s="203"/>
      <c r="ALK839" s="203"/>
      <c r="ALL839" s="203"/>
      <c r="ALM839" s="203"/>
      <c r="ALN839" s="203"/>
      <c r="ALO839" s="203"/>
      <c r="ALP839" s="203"/>
      <c r="ALQ839" s="203"/>
      <c r="ALR839" s="203"/>
      <c r="ALS839" s="203"/>
      <c r="ALT839" s="203"/>
      <c r="ALU839" s="203"/>
      <c r="ALV839" s="203"/>
      <c r="ALW839" s="203"/>
      <c r="ALX839" s="203"/>
      <c r="ALY839" s="203"/>
      <c r="ALZ839" s="203"/>
      <c r="AMA839" s="203"/>
      <c r="AMB839" s="203"/>
      <c r="AMC839" s="203"/>
      <c r="AMD839" s="203"/>
      <c r="AME839" s="203"/>
      <c r="AMF839" s="203"/>
      <c r="AMG839" s="203"/>
      <c r="AMH839" s="203"/>
      <c r="AMI839" s="203"/>
      <c r="AMJ839" s="203"/>
      <c r="AMK839" s="203"/>
      <c r="AML839" s="203"/>
      <c r="AMM839" s="203"/>
      <c r="AMN839" s="203"/>
      <c r="AMO839" s="203"/>
      <c r="AMP839" s="203"/>
      <c r="AMQ839" s="203"/>
      <c r="AMR839" s="203"/>
      <c r="AMS839" s="203"/>
      <c r="AMT839" s="203"/>
      <c r="AMU839" s="203"/>
      <c r="AMV839" s="203"/>
      <c r="AMW839" s="203"/>
      <c r="AMX839" s="203"/>
      <c r="AMY839" s="203"/>
      <c r="AMZ839" s="203"/>
      <c r="ANA839" s="203"/>
      <c r="ANB839" s="203"/>
      <c r="ANC839" s="203"/>
      <c r="AND839" s="203"/>
      <c r="ANE839" s="203"/>
      <c r="ANF839" s="203"/>
      <c r="ANG839" s="203"/>
      <c r="ANH839" s="203"/>
      <c r="ANI839" s="203"/>
      <c r="ANJ839" s="203"/>
      <c r="ANK839" s="203"/>
      <c r="ANL839" s="203"/>
      <c r="ANM839" s="203"/>
      <c r="ANN839" s="203"/>
      <c r="ANO839" s="203"/>
      <c r="ANP839" s="203"/>
      <c r="ANQ839" s="203"/>
      <c r="ANR839" s="203"/>
      <c r="ANS839" s="203"/>
      <c r="ANT839" s="203"/>
      <c r="ANU839" s="203"/>
      <c r="ANV839" s="203"/>
      <c r="ANW839" s="203"/>
      <c r="ANX839" s="203"/>
      <c r="ANY839" s="203"/>
      <c r="ANZ839" s="203"/>
      <c r="AOA839" s="203"/>
      <c r="AOB839" s="203"/>
      <c r="AOC839" s="203"/>
      <c r="AOD839" s="203"/>
      <c r="AOE839" s="203"/>
      <c r="AOF839" s="203"/>
      <c r="AOG839" s="203"/>
      <c r="AOH839" s="203"/>
      <c r="AOI839" s="203"/>
      <c r="AOJ839" s="203"/>
      <c r="AOK839" s="203"/>
      <c r="AOL839" s="203"/>
      <c r="AOM839" s="203"/>
      <c r="AON839" s="203"/>
      <c r="AOO839" s="203"/>
      <c r="AOP839" s="203"/>
      <c r="AOQ839" s="203"/>
      <c r="AOR839" s="203"/>
      <c r="AOS839" s="203"/>
      <c r="AOT839" s="203"/>
      <c r="AOU839" s="203"/>
      <c r="AOV839" s="203"/>
      <c r="AOW839" s="203"/>
      <c r="AOX839" s="203"/>
      <c r="AOY839" s="203"/>
      <c r="AOZ839" s="203"/>
      <c r="APA839" s="203"/>
      <c r="APB839" s="203"/>
      <c r="APC839" s="203"/>
      <c r="APD839" s="203"/>
      <c r="APE839" s="203"/>
      <c r="APF839" s="203"/>
      <c r="APG839" s="203"/>
      <c r="APH839" s="203"/>
      <c r="API839" s="203"/>
      <c r="APJ839" s="203"/>
      <c r="APK839" s="203"/>
      <c r="APL839" s="203"/>
      <c r="APM839" s="203"/>
      <c r="APN839" s="203"/>
      <c r="APO839" s="203"/>
      <c r="APP839" s="203"/>
      <c r="APQ839" s="203"/>
      <c r="APR839" s="203"/>
      <c r="APS839" s="203"/>
      <c r="APT839" s="203"/>
      <c r="APU839" s="203"/>
      <c r="APV839" s="203"/>
      <c r="APW839" s="203"/>
      <c r="APX839" s="203"/>
      <c r="APY839" s="203"/>
      <c r="APZ839" s="203"/>
      <c r="AQA839" s="203"/>
      <c r="AQB839" s="203"/>
      <c r="AQC839" s="203"/>
      <c r="AQD839" s="203"/>
      <c r="AQE839" s="203"/>
      <c r="AQF839" s="203"/>
      <c r="AQG839" s="203"/>
      <c r="AQH839" s="203"/>
      <c r="AQI839" s="203"/>
      <c r="AQJ839" s="203"/>
      <c r="AQK839" s="203"/>
      <c r="AQL839" s="203"/>
      <c r="AQM839" s="203"/>
      <c r="AQN839" s="203"/>
      <c r="AQO839" s="203"/>
      <c r="AQP839" s="203"/>
      <c r="AQQ839" s="203"/>
      <c r="AQR839" s="203"/>
      <c r="AQS839" s="203"/>
      <c r="AQT839" s="203"/>
      <c r="AQU839" s="203"/>
      <c r="AQV839" s="203"/>
      <c r="AQW839" s="203"/>
      <c r="AQX839" s="203"/>
      <c r="AQY839" s="203"/>
      <c r="AQZ839" s="203"/>
      <c r="ARA839" s="203"/>
      <c r="ARB839" s="203"/>
      <c r="ARC839" s="203"/>
      <c r="ARD839" s="203"/>
      <c r="ARE839" s="203"/>
      <c r="ARF839" s="203"/>
      <c r="ARG839" s="203"/>
      <c r="ARH839" s="203"/>
      <c r="ARI839" s="203"/>
      <c r="ARJ839" s="203"/>
      <c r="ARK839" s="203"/>
      <c r="ARL839" s="203"/>
      <c r="ARM839" s="203"/>
      <c r="ARN839" s="203"/>
      <c r="ARO839" s="203"/>
      <c r="ARP839" s="203"/>
      <c r="ARQ839" s="203"/>
      <c r="ARR839" s="203"/>
      <c r="ARS839" s="203"/>
      <c r="ART839" s="203"/>
      <c r="ARU839" s="203"/>
      <c r="ARV839" s="203"/>
      <c r="ARW839" s="203"/>
      <c r="ARX839" s="203"/>
      <c r="ARY839" s="203"/>
      <c r="ARZ839" s="203"/>
      <c r="ASA839" s="203"/>
      <c r="ASB839" s="203"/>
      <c r="ASC839" s="203"/>
      <c r="ASD839" s="203"/>
      <c r="ASE839" s="203"/>
      <c r="ASF839" s="203"/>
      <c r="ASG839" s="203"/>
      <c r="ASH839" s="203"/>
      <c r="ASI839" s="203"/>
      <c r="ASJ839" s="203"/>
      <c r="ASK839" s="203"/>
      <c r="ASL839" s="203"/>
      <c r="ASM839" s="203"/>
      <c r="ASN839" s="203"/>
      <c r="ASO839" s="203"/>
      <c r="ASP839" s="203"/>
      <c r="ASQ839" s="203"/>
      <c r="ASR839" s="203"/>
      <c r="ASS839" s="203"/>
      <c r="AST839" s="203"/>
      <c r="ASU839" s="203"/>
      <c r="ASV839" s="203"/>
      <c r="ASW839" s="203"/>
      <c r="ASX839" s="203"/>
      <c r="ASY839" s="203"/>
      <c r="ASZ839" s="203"/>
      <c r="ATA839" s="203"/>
      <c r="ATB839" s="203"/>
      <c r="ATC839" s="203"/>
      <c r="ATD839" s="203"/>
      <c r="ATE839" s="203"/>
      <c r="ATF839" s="203"/>
      <c r="ATG839" s="203"/>
      <c r="ATH839" s="203"/>
      <c r="ATI839" s="203"/>
      <c r="ATJ839" s="203"/>
      <c r="ATK839" s="203"/>
      <c r="ATL839" s="203"/>
      <c r="ATM839" s="203"/>
      <c r="ATN839" s="203"/>
      <c r="ATO839" s="203"/>
      <c r="ATP839" s="203"/>
      <c r="ATQ839" s="203"/>
      <c r="ATR839" s="203"/>
      <c r="ATS839" s="203"/>
      <c r="ATT839" s="203"/>
      <c r="ATU839" s="203"/>
      <c r="ATV839" s="203"/>
      <c r="ATW839" s="203"/>
      <c r="ATX839" s="203"/>
      <c r="ATY839" s="203"/>
      <c r="ATZ839" s="203"/>
      <c r="AUA839" s="203"/>
      <c r="AUB839" s="203"/>
      <c r="AUC839" s="203"/>
      <c r="AUD839" s="203"/>
      <c r="AUE839" s="203"/>
      <c r="AUF839" s="203"/>
      <c r="AUG839" s="203"/>
      <c r="AUH839" s="203"/>
      <c r="AUI839" s="203"/>
      <c r="AUJ839" s="203"/>
      <c r="AUK839" s="203"/>
      <c r="AUL839" s="203"/>
      <c r="AUM839" s="203"/>
      <c r="AUN839" s="203"/>
      <c r="AUO839" s="203"/>
      <c r="AUP839" s="203"/>
      <c r="AUQ839" s="203"/>
      <c r="AUR839" s="203"/>
      <c r="AUS839" s="203"/>
      <c r="AUT839" s="203"/>
      <c r="AUU839" s="203"/>
      <c r="AUV839" s="203"/>
      <c r="AUW839" s="203"/>
      <c r="AUX839" s="203"/>
      <c r="AUY839" s="203"/>
      <c r="AUZ839" s="203"/>
      <c r="AVA839" s="203"/>
      <c r="AVB839" s="203"/>
      <c r="AVC839" s="203"/>
      <c r="AVD839" s="203"/>
      <c r="AVE839" s="203"/>
      <c r="AVF839" s="203"/>
      <c r="AVG839" s="203"/>
      <c r="AVH839" s="203"/>
      <c r="AVI839" s="203"/>
      <c r="AVJ839" s="203"/>
      <c r="AVK839" s="203"/>
      <c r="AVL839" s="203"/>
      <c r="AVM839" s="203"/>
      <c r="AVN839" s="203"/>
      <c r="AVO839" s="203"/>
      <c r="AVP839" s="203"/>
      <c r="AVQ839" s="203"/>
      <c r="AVR839" s="203"/>
      <c r="AVS839" s="203"/>
      <c r="AVT839" s="203"/>
      <c r="AVU839" s="203"/>
      <c r="AVV839" s="203"/>
      <c r="AVW839" s="203"/>
      <c r="AVX839" s="203"/>
      <c r="AVY839" s="203"/>
      <c r="AVZ839" s="203"/>
      <c r="AWA839" s="203"/>
      <c r="AWB839" s="203"/>
      <c r="AWC839" s="203"/>
      <c r="AWD839" s="203"/>
      <c r="AWE839" s="203"/>
      <c r="AWF839" s="203"/>
      <c r="AWG839" s="203"/>
      <c r="AWH839" s="203"/>
      <c r="AWI839" s="203"/>
      <c r="AWJ839" s="203"/>
      <c r="AWK839" s="203"/>
      <c r="AWL839" s="203"/>
      <c r="AWM839" s="203"/>
      <c r="AWN839" s="203"/>
      <c r="AWO839" s="203"/>
      <c r="AWP839" s="203"/>
      <c r="AWQ839" s="203"/>
      <c r="AWR839" s="203"/>
      <c r="AWS839" s="203"/>
      <c r="AWT839" s="203"/>
      <c r="AWU839" s="203"/>
      <c r="AWV839" s="203"/>
      <c r="AWW839" s="203"/>
      <c r="AWX839" s="203"/>
      <c r="AWY839" s="203"/>
      <c r="AWZ839" s="203"/>
      <c r="AXA839" s="203"/>
      <c r="AXB839" s="203"/>
      <c r="AXC839" s="203"/>
      <c r="AXD839" s="203"/>
      <c r="AXE839" s="203"/>
      <c r="AXF839" s="203"/>
      <c r="AXG839" s="203"/>
      <c r="AXH839" s="203"/>
      <c r="AXI839" s="203"/>
      <c r="AXJ839" s="203"/>
      <c r="AXK839" s="203"/>
      <c r="AXL839" s="203"/>
      <c r="AXM839" s="203"/>
      <c r="AXN839" s="203"/>
      <c r="AXO839" s="203"/>
      <c r="AXP839" s="203"/>
      <c r="AXQ839" s="203"/>
      <c r="AXR839" s="203"/>
      <c r="AXS839" s="203"/>
      <c r="AXT839" s="203"/>
      <c r="AXU839" s="203"/>
      <c r="AXV839" s="203"/>
      <c r="AXW839" s="203"/>
      <c r="AXX839" s="203"/>
      <c r="AXY839" s="203"/>
      <c r="AXZ839" s="203"/>
      <c r="AYA839" s="203"/>
      <c r="AYB839" s="203"/>
      <c r="AYC839" s="203"/>
      <c r="AYD839" s="203"/>
      <c r="AYE839" s="203"/>
      <c r="AYF839" s="203"/>
      <c r="AYG839" s="203"/>
      <c r="AYH839" s="203"/>
      <c r="AYI839" s="203"/>
      <c r="AYJ839" s="203"/>
      <c r="AYK839" s="203"/>
      <c r="AYL839" s="203"/>
      <c r="AYM839" s="203"/>
      <c r="AYN839" s="203"/>
      <c r="AYO839" s="203"/>
      <c r="AYP839" s="203"/>
      <c r="AYQ839" s="203"/>
      <c r="AYR839" s="203"/>
      <c r="AYS839" s="203"/>
      <c r="AYT839" s="203"/>
      <c r="AYU839" s="203"/>
      <c r="AYV839" s="203"/>
      <c r="AYW839" s="203"/>
      <c r="AYX839" s="203"/>
      <c r="AYY839" s="203"/>
      <c r="AYZ839" s="203"/>
      <c r="AZA839" s="203"/>
      <c r="AZB839" s="203"/>
      <c r="AZC839" s="203"/>
      <c r="AZD839" s="203"/>
      <c r="AZE839" s="203"/>
      <c r="AZF839" s="203"/>
      <c r="AZG839" s="203"/>
      <c r="AZH839" s="203"/>
      <c r="AZI839" s="203"/>
      <c r="AZJ839" s="203"/>
      <c r="AZK839" s="203"/>
      <c r="AZL839" s="203"/>
      <c r="AZM839" s="203"/>
      <c r="AZN839" s="203"/>
      <c r="AZO839" s="203"/>
      <c r="AZP839" s="203"/>
      <c r="AZQ839" s="203"/>
      <c r="AZR839" s="203"/>
      <c r="AZS839" s="203"/>
      <c r="AZT839" s="203"/>
      <c r="AZU839" s="203"/>
      <c r="AZV839" s="203"/>
      <c r="AZW839" s="203"/>
      <c r="AZX839" s="203"/>
      <c r="AZY839" s="203"/>
      <c r="AZZ839" s="203"/>
      <c r="BAA839" s="203"/>
      <c r="BAB839" s="203"/>
      <c r="BAC839" s="203"/>
      <c r="BAD839" s="203"/>
      <c r="BAE839" s="203"/>
      <c r="BAF839" s="203"/>
      <c r="BAG839" s="203"/>
      <c r="BAH839" s="203"/>
      <c r="BAI839" s="203"/>
      <c r="BAJ839" s="203"/>
      <c r="BAK839" s="203"/>
      <c r="BAL839" s="203"/>
      <c r="BAM839" s="203"/>
      <c r="BAN839" s="203"/>
      <c r="BAO839" s="203"/>
      <c r="BAP839" s="203"/>
      <c r="BAQ839" s="203"/>
      <c r="BAR839" s="203"/>
      <c r="BAS839" s="203"/>
      <c r="BAT839" s="203"/>
      <c r="BAU839" s="203"/>
      <c r="BAV839" s="203"/>
      <c r="BAW839" s="203"/>
      <c r="BAX839" s="203"/>
      <c r="BAY839" s="203"/>
      <c r="BAZ839" s="203"/>
      <c r="BBA839" s="203"/>
      <c r="BBB839" s="203"/>
      <c r="BBC839" s="203"/>
      <c r="BBD839" s="203"/>
      <c r="BBE839" s="203"/>
      <c r="BBF839" s="203"/>
      <c r="BBG839" s="203"/>
      <c r="BBH839" s="203"/>
      <c r="BBI839" s="203"/>
      <c r="BBJ839" s="203"/>
      <c r="BBK839" s="203"/>
      <c r="BBL839" s="203"/>
      <c r="BBM839" s="203"/>
      <c r="BBN839" s="203"/>
      <c r="BBO839" s="203"/>
      <c r="BBP839" s="203"/>
      <c r="BBQ839" s="203"/>
      <c r="BBR839" s="203"/>
      <c r="BBS839" s="203"/>
      <c r="BBT839" s="203"/>
      <c r="BBU839" s="203"/>
      <c r="BBV839" s="203"/>
      <c r="BBW839" s="203"/>
      <c r="BBX839" s="203"/>
      <c r="BBY839" s="203"/>
      <c r="BBZ839" s="203"/>
      <c r="BCA839" s="203"/>
      <c r="BCB839" s="203"/>
      <c r="BCC839" s="203"/>
      <c r="BCD839" s="203"/>
      <c r="BCE839" s="203"/>
      <c r="BCF839" s="203"/>
      <c r="BCG839" s="203"/>
      <c r="BCH839" s="203"/>
      <c r="BCI839" s="203"/>
      <c r="BCJ839" s="203"/>
      <c r="BCK839" s="203"/>
      <c r="BCL839" s="203"/>
      <c r="BCM839" s="203"/>
      <c r="BCN839" s="203"/>
      <c r="BCO839" s="203"/>
      <c r="BCP839" s="203"/>
      <c r="BCQ839" s="203"/>
      <c r="BCR839" s="203"/>
      <c r="BCS839" s="203"/>
      <c r="BCT839" s="203"/>
      <c r="BCU839" s="203"/>
      <c r="BCV839" s="203"/>
      <c r="BCW839" s="203"/>
      <c r="BCX839" s="203"/>
      <c r="BCY839" s="203"/>
      <c r="BCZ839" s="203"/>
      <c r="BDA839" s="203"/>
      <c r="BDB839" s="203"/>
      <c r="BDC839" s="203"/>
      <c r="BDD839" s="203"/>
      <c r="BDE839" s="203"/>
      <c r="BDF839" s="203"/>
      <c r="BDG839" s="203"/>
      <c r="BDH839" s="203"/>
      <c r="BDI839" s="203"/>
      <c r="BDJ839" s="203"/>
      <c r="BDK839" s="203"/>
      <c r="BDL839" s="203"/>
      <c r="BDM839" s="203"/>
      <c r="BDN839" s="203"/>
      <c r="BDO839" s="203"/>
      <c r="BDP839" s="203"/>
      <c r="BDQ839" s="203"/>
      <c r="BDR839" s="203"/>
      <c r="BDS839" s="203"/>
      <c r="BDT839" s="203"/>
      <c r="BDU839" s="203"/>
      <c r="BDV839" s="203"/>
      <c r="BDW839" s="203"/>
      <c r="BDX839" s="203"/>
      <c r="BDY839" s="203"/>
      <c r="BDZ839" s="203"/>
      <c r="BEA839" s="203"/>
      <c r="BEB839" s="203"/>
      <c r="BEC839" s="203"/>
      <c r="BED839" s="203"/>
      <c r="BEE839" s="203"/>
      <c r="BEF839" s="203"/>
      <c r="BEG839" s="203"/>
      <c r="BEH839" s="203"/>
      <c r="BEI839" s="203"/>
      <c r="BEJ839" s="203"/>
      <c r="BEK839" s="203"/>
      <c r="BEL839" s="203"/>
      <c r="BEM839" s="203"/>
      <c r="BEN839" s="203"/>
      <c r="BEO839" s="203"/>
      <c r="BEP839" s="203"/>
      <c r="BEQ839" s="203"/>
      <c r="BER839" s="203"/>
      <c r="BES839" s="203"/>
      <c r="BET839" s="203"/>
      <c r="BEU839" s="203"/>
      <c r="BEV839" s="203"/>
      <c r="BEW839" s="203"/>
      <c r="BEX839" s="203"/>
      <c r="BEY839" s="203"/>
      <c r="BEZ839" s="203"/>
      <c r="BFA839" s="203"/>
      <c r="BFB839" s="203"/>
      <c r="BFC839" s="203"/>
      <c r="BFD839" s="203"/>
      <c r="BFE839" s="203"/>
      <c r="BFF839" s="203"/>
      <c r="BFG839" s="203"/>
      <c r="BFH839" s="203"/>
      <c r="BFI839" s="203"/>
      <c r="BFJ839" s="203"/>
      <c r="BFK839" s="203"/>
      <c r="BFL839" s="203"/>
      <c r="BFM839" s="203"/>
      <c r="BFN839" s="203"/>
      <c r="BFO839" s="203"/>
      <c r="BFP839" s="203"/>
      <c r="BFQ839" s="203"/>
      <c r="BFR839" s="203"/>
      <c r="BFS839" s="203"/>
      <c r="BFT839" s="203"/>
      <c r="BFU839" s="203"/>
      <c r="BFV839" s="203"/>
      <c r="BFW839" s="203"/>
      <c r="BFX839" s="203"/>
      <c r="BFY839" s="203"/>
      <c r="BFZ839" s="203"/>
      <c r="BGA839" s="203"/>
      <c r="BGB839" s="203"/>
      <c r="BGC839" s="203"/>
      <c r="BGD839" s="203"/>
      <c r="BGE839" s="203"/>
      <c r="BGF839" s="203"/>
      <c r="BGG839" s="203"/>
      <c r="BGH839" s="203"/>
      <c r="BGI839" s="203"/>
      <c r="BGJ839" s="203"/>
      <c r="BGK839" s="203"/>
      <c r="BGL839" s="203"/>
      <c r="BGM839" s="203"/>
      <c r="BGN839" s="203"/>
      <c r="BGO839" s="203"/>
      <c r="BGP839" s="203"/>
      <c r="BGQ839" s="203"/>
      <c r="BGR839" s="203"/>
      <c r="BGS839" s="203"/>
      <c r="BGT839" s="203"/>
      <c r="BGU839" s="203"/>
      <c r="BGV839" s="203"/>
      <c r="BGW839" s="203"/>
      <c r="BGX839" s="203"/>
      <c r="BGY839" s="203"/>
      <c r="BGZ839" s="203"/>
      <c r="BHA839" s="203"/>
      <c r="BHB839" s="203"/>
      <c r="BHC839" s="203"/>
      <c r="BHD839" s="203"/>
      <c r="BHE839" s="203"/>
      <c r="BHF839" s="203"/>
      <c r="BHG839" s="203"/>
      <c r="BHH839" s="203"/>
      <c r="BHI839" s="203"/>
      <c r="BHJ839" s="203"/>
      <c r="BHK839" s="203"/>
      <c r="BHL839" s="203"/>
      <c r="BHM839" s="203"/>
      <c r="BHN839" s="203"/>
      <c r="BHO839" s="203"/>
      <c r="BHP839" s="203"/>
      <c r="BHQ839" s="203"/>
      <c r="BHR839" s="203"/>
      <c r="BHS839" s="203"/>
      <c r="BHT839" s="203"/>
      <c r="BHU839" s="203"/>
      <c r="BHV839" s="203"/>
      <c r="BHW839" s="203"/>
      <c r="BHX839" s="203"/>
      <c r="BHY839" s="203"/>
      <c r="BHZ839" s="203"/>
      <c r="BIA839" s="203"/>
      <c r="BIB839" s="203"/>
      <c r="BIC839" s="203"/>
      <c r="BID839" s="203"/>
      <c r="BIE839" s="203"/>
      <c r="BIF839" s="203"/>
      <c r="BIG839" s="203"/>
      <c r="BIH839" s="203"/>
      <c r="BII839" s="203"/>
      <c r="BIJ839" s="203"/>
      <c r="BIK839" s="203"/>
      <c r="BIL839" s="203"/>
      <c r="BIM839" s="203"/>
      <c r="BIN839" s="203"/>
      <c r="BIO839" s="203"/>
      <c r="BIP839" s="203"/>
      <c r="BIQ839" s="203"/>
      <c r="BIR839" s="203"/>
      <c r="BIS839" s="203"/>
      <c r="BIT839" s="203"/>
      <c r="BIU839" s="203"/>
      <c r="BIV839" s="203"/>
      <c r="BIW839" s="203"/>
      <c r="BIX839" s="203"/>
      <c r="BIY839" s="203"/>
      <c r="BIZ839" s="203"/>
      <c r="BJA839" s="203"/>
      <c r="BJB839" s="203"/>
      <c r="BJC839" s="203"/>
      <c r="BJD839" s="203"/>
      <c r="BJE839" s="203"/>
      <c r="BJF839" s="203"/>
      <c r="BJG839" s="203"/>
      <c r="BJH839" s="203"/>
      <c r="BJI839" s="203"/>
      <c r="BJJ839" s="203"/>
      <c r="BJK839" s="203"/>
      <c r="BJL839" s="203"/>
      <c r="BJM839" s="203"/>
      <c r="BJN839" s="203"/>
      <c r="BJO839" s="203"/>
      <c r="BJP839" s="203"/>
      <c r="BJQ839" s="203"/>
      <c r="BJR839" s="203"/>
      <c r="BJS839" s="203"/>
      <c r="BJT839" s="203"/>
      <c r="BJU839" s="203"/>
      <c r="BJV839" s="203"/>
      <c r="BJW839" s="203"/>
      <c r="BJX839" s="203"/>
      <c r="BJY839" s="203"/>
      <c r="BJZ839" s="203"/>
      <c r="BKA839" s="203"/>
      <c r="BKB839" s="203"/>
      <c r="BKC839" s="203"/>
      <c r="BKD839" s="203"/>
      <c r="BKE839" s="203"/>
      <c r="BKF839" s="203"/>
      <c r="BKG839" s="203"/>
      <c r="BKH839" s="203"/>
      <c r="BKI839" s="203"/>
      <c r="BKJ839" s="203"/>
      <c r="BKK839" s="203"/>
      <c r="BKL839" s="203"/>
      <c r="BKM839" s="203"/>
      <c r="BKN839" s="203"/>
      <c r="BKO839" s="203"/>
      <c r="BKP839" s="203"/>
      <c r="BKQ839" s="203"/>
      <c r="BKR839" s="203"/>
      <c r="BKS839" s="203"/>
      <c r="BKT839" s="203"/>
      <c r="BKU839" s="203"/>
      <c r="BKV839" s="203"/>
      <c r="BKW839" s="203"/>
      <c r="BKX839" s="203"/>
      <c r="BKY839" s="203"/>
      <c r="BKZ839" s="203"/>
      <c r="BLA839" s="203"/>
      <c r="BLB839" s="203"/>
      <c r="BLC839" s="203"/>
      <c r="BLD839" s="203"/>
      <c r="BLE839" s="203"/>
      <c r="BLF839" s="203"/>
      <c r="BLG839" s="203"/>
      <c r="BLH839" s="203"/>
      <c r="BLI839" s="203"/>
      <c r="BLJ839" s="203"/>
      <c r="BLK839" s="203"/>
      <c r="BLL839" s="203"/>
      <c r="BLM839" s="203"/>
      <c r="BLN839" s="203"/>
      <c r="BLO839" s="203"/>
      <c r="BLP839" s="203"/>
      <c r="BLQ839" s="203"/>
      <c r="BLR839" s="203"/>
      <c r="BLS839" s="203"/>
      <c r="BLT839" s="203"/>
      <c r="BLU839" s="203"/>
      <c r="BLV839" s="203"/>
      <c r="BLW839" s="203"/>
      <c r="BLX839" s="203"/>
      <c r="BLY839" s="203"/>
      <c r="BLZ839" s="203"/>
      <c r="BMA839" s="203"/>
      <c r="BMB839" s="203"/>
      <c r="BMC839" s="203"/>
      <c r="BMD839" s="203"/>
      <c r="BME839" s="203"/>
      <c r="BMF839" s="203"/>
      <c r="BMG839" s="203"/>
      <c r="BMH839" s="203"/>
      <c r="BMI839" s="203"/>
      <c r="BMJ839" s="203"/>
      <c r="BMK839" s="203"/>
      <c r="BML839" s="203"/>
      <c r="BMM839" s="203"/>
      <c r="BMN839" s="203"/>
      <c r="BMO839" s="203"/>
      <c r="BMP839" s="203"/>
      <c r="BMQ839" s="203"/>
      <c r="BMR839" s="203"/>
      <c r="BMS839" s="203"/>
      <c r="BMT839" s="203"/>
      <c r="BMU839" s="203"/>
      <c r="BMV839" s="203"/>
      <c r="BMW839" s="203"/>
      <c r="BMX839" s="203"/>
      <c r="BMY839" s="203"/>
      <c r="BMZ839" s="203"/>
      <c r="BNA839" s="203"/>
      <c r="BNB839" s="203"/>
      <c r="BNC839" s="203"/>
      <c r="BND839" s="203"/>
      <c r="BNE839" s="203"/>
      <c r="BNF839" s="203"/>
      <c r="BNG839" s="203"/>
      <c r="BNH839" s="203"/>
      <c r="BNI839" s="203"/>
      <c r="BNJ839" s="203"/>
      <c r="BNK839" s="203"/>
      <c r="BNL839" s="203"/>
      <c r="BNM839" s="203"/>
      <c r="BNN839" s="203"/>
      <c r="BNO839" s="203"/>
      <c r="BNP839" s="203"/>
      <c r="BNQ839" s="203"/>
      <c r="BNR839" s="203"/>
      <c r="BNS839" s="203"/>
      <c r="BNT839" s="203"/>
      <c r="BNU839" s="203"/>
      <c r="BNV839" s="203"/>
      <c r="BNW839" s="203"/>
      <c r="BNX839" s="203"/>
      <c r="BNY839" s="203"/>
      <c r="BNZ839" s="203"/>
      <c r="BOA839" s="203"/>
      <c r="BOB839" s="203"/>
      <c r="BOC839" s="203"/>
      <c r="BOD839" s="203"/>
      <c r="BOE839" s="203"/>
      <c r="BOF839" s="203"/>
      <c r="BOG839" s="203"/>
      <c r="BOH839" s="203"/>
      <c r="BOI839" s="203"/>
      <c r="BOJ839" s="203"/>
      <c r="BOK839" s="203"/>
      <c r="BOL839" s="203"/>
      <c r="BOM839" s="203"/>
      <c r="BON839" s="203"/>
      <c r="BOO839" s="203"/>
      <c r="BOP839" s="203"/>
      <c r="BOQ839" s="203"/>
      <c r="BOR839" s="203"/>
      <c r="BOS839" s="203"/>
      <c r="BOT839" s="203"/>
      <c r="BOU839" s="203"/>
      <c r="BOV839" s="203"/>
      <c r="BOW839" s="203"/>
      <c r="BOX839" s="203"/>
      <c r="BOY839" s="203"/>
      <c r="BOZ839" s="203"/>
      <c r="BPA839" s="203"/>
      <c r="BPB839" s="203"/>
      <c r="BPC839" s="203"/>
      <c r="BPD839" s="203"/>
      <c r="BPE839" s="203"/>
      <c r="BPF839" s="203"/>
      <c r="BPG839" s="203"/>
      <c r="BPH839" s="203"/>
      <c r="BPI839" s="203"/>
      <c r="BPJ839" s="203"/>
      <c r="BPK839" s="203"/>
      <c r="BPL839" s="203"/>
      <c r="BPM839" s="203"/>
      <c r="BPN839" s="203"/>
      <c r="BPO839" s="203"/>
      <c r="BPP839" s="203"/>
      <c r="BPQ839" s="203"/>
      <c r="BPR839" s="203"/>
      <c r="BPS839" s="203"/>
      <c r="BPT839" s="203"/>
      <c r="BPU839" s="203"/>
      <c r="BPV839" s="203"/>
      <c r="BPW839" s="203"/>
      <c r="BPX839" s="203"/>
      <c r="BPY839" s="203"/>
      <c r="BPZ839" s="203"/>
      <c r="BQA839" s="203"/>
      <c r="BQB839" s="203"/>
      <c r="BQC839" s="203"/>
      <c r="BQD839" s="203"/>
      <c r="BQE839" s="203"/>
      <c r="BQF839" s="203"/>
      <c r="BQG839" s="203"/>
      <c r="BQH839" s="203"/>
      <c r="BQI839" s="203"/>
      <c r="BQJ839" s="203"/>
      <c r="BQK839" s="203"/>
      <c r="BQL839" s="203"/>
      <c r="BQM839" s="203"/>
      <c r="BQN839" s="203"/>
      <c r="BQO839" s="203"/>
      <c r="BQP839" s="203"/>
      <c r="BQQ839" s="203"/>
      <c r="BQR839" s="203"/>
      <c r="BQS839" s="203"/>
      <c r="BQT839" s="203"/>
      <c r="BQU839" s="203"/>
      <c r="BQV839" s="203"/>
      <c r="BQW839" s="203"/>
      <c r="BQX839" s="203"/>
      <c r="BQY839" s="203"/>
      <c r="BQZ839" s="203"/>
      <c r="BRA839" s="203"/>
      <c r="BRB839" s="203"/>
      <c r="BRC839" s="203"/>
      <c r="BRD839" s="203"/>
      <c r="BRE839" s="203"/>
      <c r="BRF839" s="203"/>
      <c r="BRG839" s="203"/>
      <c r="BRH839" s="203"/>
      <c r="BRI839" s="203"/>
      <c r="BRJ839" s="203"/>
      <c r="BRK839" s="203"/>
      <c r="BRL839" s="203"/>
      <c r="BRM839" s="203"/>
      <c r="BRN839" s="203"/>
      <c r="BRO839" s="203"/>
      <c r="BRP839" s="203"/>
      <c r="BRQ839" s="203"/>
      <c r="BRR839" s="203"/>
      <c r="BRS839" s="203"/>
      <c r="BRT839" s="203"/>
      <c r="BRU839" s="203"/>
      <c r="BRV839" s="203"/>
      <c r="BRW839" s="203"/>
      <c r="BRX839" s="203"/>
      <c r="BRY839" s="203"/>
      <c r="BRZ839" s="203"/>
      <c r="BSA839" s="203"/>
      <c r="BSB839" s="203"/>
      <c r="BSC839" s="203"/>
      <c r="BSD839" s="203"/>
      <c r="BSE839" s="203"/>
      <c r="BSF839" s="203"/>
      <c r="BSG839" s="203"/>
      <c r="BSH839" s="203"/>
      <c r="BSI839" s="203"/>
      <c r="BSJ839" s="203"/>
      <c r="BSK839" s="203"/>
      <c r="BSL839" s="203"/>
      <c r="BSM839" s="203"/>
      <c r="BSN839" s="203"/>
      <c r="BSO839" s="203"/>
      <c r="BSP839" s="203"/>
      <c r="BSQ839" s="203"/>
      <c r="BSR839" s="203"/>
      <c r="BSS839" s="203"/>
      <c r="BST839" s="203"/>
      <c r="BSU839" s="203"/>
      <c r="BSV839" s="203"/>
      <c r="BSW839" s="203"/>
      <c r="BSX839" s="203"/>
      <c r="BSY839" s="203"/>
      <c r="BSZ839" s="203"/>
      <c r="BTA839" s="203"/>
      <c r="BTB839" s="203"/>
      <c r="BTC839" s="203"/>
      <c r="BTD839" s="203"/>
      <c r="BTE839" s="203"/>
      <c r="BTF839" s="203"/>
      <c r="BTG839" s="203"/>
      <c r="BTH839" s="203"/>
      <c r="BTI839" s="203"/>
      <c r="BTJ839" s="203"/>
      <c r="BTK839" s="203"/>
      <c r="BTL839" s="203"/>
      <c r="BTM839" s="203"/>
      <c r="BTN839" s="203"/>
      <c r="BTO839" s="203"/>
      <c r="BTP839" s="203"/>
      <c r="BTQ839" s="203"/>
      <c r="BTR839" s="203"/>
      <c r="BTS839" s="203"/>
      <c r="BTT839" s="203"/>
      <c r="BTU839" s="203"/>
      <c r="BTV839" s="203"/>
      <c r="BTW839" s="203"/>
      <c r="BTX839" s="203"/>
      <c r="BTY839" s="203"/>
      <c r="BTZ839" s="203"/>
      <c r="BUA839" s="203"/>
      <c r="BUB839" s="203"/>
      <c r="BUC839" s="203"/>
      <c r="BUD839" s="203"/>
      <c r="BUE839" s="203"/>
      <c r="BUF839" s="203"/>
      <c r="BUG839" s="203"/>
      <c r="BUH839" s="203"/>
      <c r="BUI839" s="203"/>
      <c r="BUJ839" s="203"/>
      <c r="BUK839" s="203"/>
      <c r="BUL839" s="203"/>
      <c r="BUM839" s="203"/>
      <c r="BUN839" s="203"/>
      <c r="BUO839" s="203"/>
      <c r="BUP839" s="203"/>
      <c r="BUQ839" s="203"/>
      <c r="BUR839" s="203"/>
      <c r="BUS839" s="203"/>
      <c r="BUT839" s="203"/>
      <c r="BUU839" s="203"/>
      <c r="BUV839" s="203"/>
      <c r="BUW839" s="203"/>
      <c r="BUX839" s="203"/>
      <c r="BUY839" s="203"/>
      <c r="BUZ839" s="203"/>
      <c r="BVA839" s="203"/>
      <c r="BVB839" s="203"/>
      <c r="BVC839" s="203"/>
      <c r="BVD839" s="203"/>
      <c r="BVE839" s="203"/>
      <c r="BVF839" s="203"/>
      <c r="BVG839" s="203"/>
      <c r="BVH839" s="203"/>
      <c r="BVI839" s="203"/>
      <c r="BVJ839" s="203"/>
      <c r="BVK839" s="203"/>
      <c r="BVL839" s="203"/>
      <c r="BVM839" s="203"/>
      <c r="BVN839" s="203"/>
      <c r="BVO839" s="203"/>
      <c r="BVP839" s="203"/>
      <c r="BVQ839" s="203"/>
      <c r="BVR839" s="203"/>
      <c r="BVS839" s="203"/>
      <c r="BVT839" s="203"/>
      <c r="BVU839" s="203"/>
      <c r="BVV839" s="203"/>
      <c r="BVW839" s="203"/>
      <c r="BVX839" s="203"/>
      <c r="BVY839" s="203"/>
      <c r="BVZ839" s="203"/>
      <c r="BWA839" s="203"/>
      <c r="BWB839" s="203"/>
      <c r="BWC839" s="203"/>
      <c r="BWD839" s="203"/>
      <c r="BWE839" s="203"/>
      <c r="BWF839" s="203"/>
      <c r="BWG839" s="203"/>
      <c r="BWH839" s="203"/>
      <c r="BWI839" s="203"/>
      <c r="BWJ839" s="203"/>
      <c r="BWK839" s="203"/>
      <c r="BWL839" s="203"/>
      <c r="BWM839" s="203"/>
      <c r="BWN839" s="203"/>
      <c r="BWO839" s="203"/>
      <c r="BWP839" s="203"/>
      <c r="BWQ839" s="203"/>
      <c r="BWR839" s="203"/>
      <c r="BWS839" s="203"/>
      <c r="BWT839" s="203"/>
      <c r="BWU839" s="203"/>
      <c r="BWV839" s="203"/>
      <c r="BWW839" s="203"/>
      <c r="BWX839" s="203"/>
      <c r="BWY839" s="203"/>
      <c r="BWZ839" s="203"/>
      <c r="BXA839" s="203"/>
      <c r="BXB839" s="203"/>
      <c r="BXC839" s="203"/>
      <c r="BXD839" s="203"/>
      <c r="BXE839" s="203"/>
      <c r="BXF839" s="203"/>
      <c r="BXG839" s="203"/>
      <c r="BXH839" s="203"/>
      <c r="BXI839" s="203"/>
      <c r="BXJ839" s="203"/>
      <c r="BXK839" s="203"/>
      <c r="BXL839" s="203"/>
      <c r="BXM839" s="203"/>
      <c r="BXN839" s="203"/>
      <c r="BXO839" s="203"/>
      <c r="BXP839" s="203"/>
      <c r="BXQ839" s="203"/>
      <c r="BXR839" s="203"/>
      <c r="BXS839" s="203"/>
      <c r="BXT839" s="203"/>
      <c r="BXU839" s="203"/>
      <c r="BXV839" s="203"/>
      <c r="BXW839" s="203"/>
      <c r="BXX839" s="203"/>
      <c r="BXY839" s="203"/>
      <c r="BXZ839" s="203"/>
      <c r="BYA839" s="203"/>
      <c r="BYB839" s="203"/>
      <c r="BYC839" s="203"/>
      <c r="BYD839" s="203"/>
      <c r="BYE839" s="203"/>
      <c r="BYF839" s="203"/>
      <c r="BYG839" s="203"/>
      <c r="BYH839" s="203"/>
      <c r="BYI839" s="203"/>
      <c r="BYJ839" s="203"/>
      <c r="BYK839" s="203"/>
      <c r="BYL839" s="203"/>
      <c r="BYM839" s="203"/>
      <c r="BYN839" s="203"/>
      <c r="BYO839" s="203"/>
      <c r="BYP839" s="203"/>
      <c r="BYQ839" s="203"/>
      <c r="BYR839" s="203"/>
      <c r="BYS839" s="203"/>
      <c r="BYT839" s="203"/>
      <c r="BYU839" s="203"/>
      <c r="BYV839" s="203"/>
      <c r="BYW839" s="203"/>
      <c r="BYX839" s="203"/>
      <c r="BYY839" s="203"/>
      <c r="BYZ839" s="203"/>
      <c r="BZA839" s="203"/>
      <c r="BZB839" s="203"/>
      <c r="BZC839" s="203"/>
      <c r="BZD839" s="203"/>
      <c r="BZE839" s="203"/>
      <c r="BZF839" s="203"/>
      <c r="BZG839" s="203"/>
      <c r="BZH839" s="203"/>
      <c r="BZI839" s="203"/>
      <c r="BZJ839" s="203"/>
      <c r="BZK839" s="203"/>
      <c r="BZL839" s="203"/>
      <c r="BZM839" s="203"/>
      <c r="BZN839" s="203"/>
      <c r="BZO839" s="203"/>
      <c r="BZP839" s="203"/>
      <c r="BZQ839" s="203"/>
      <c r="BZR839" s="203"/>
      <c r="BZS839" s="203"/>
      <c r="BZT839" s="203"/>
      <c r="BZU839" s="203"/>
      <c r="BZV839" s="203"/>
      <c r="BZW839" s="203"/>
      <c r="BZX839" s="203"/>
      <c r="BZY839" s="203"/>
      <c r="BZZ839" s="203"/>
      <c r="CAA839" s="203"/>
      <c r="CAB839" s="203"/>
      <c r="CAC839" s="203"/>
      <c r="CAD839" s="203"/>
      <c r="CAE839" s="203"/>
      <c r="CAF839" s="203"/>
      <c r="CAG839" s="203"/>
      <c r="CAH839" s="203"/>
      <c r="CAI839" s="203"/>
      <c r="CAJ839" s="203"/>
      <c r="CAK839" s="203"/>
      <c r="CAL839" s="203"/>
      <c r="CAM839" s="203"/>
      <c r="CAN839" s="203"/>
      <c r="CAO839" s="203"/>
      <c r="CAP839" s="203"/>
      <c r="CAQ839" s="203"/>
      <c r="CAR839" s="203"/>
      <c r="CAS839" s="203"/>
      <c r="CAT839" s="203"/>
      <c r="CAU839" s="203"/>
      <c r="CAV839" s="203"/>
      <c r="CAW839" s="203"/>
      <c r="CAX839" s="203"/>
      <c r="CAY839" s="203"/>
      <c r="CAZ839" s="203"/>
      <c r="CBA839" s="203"/>
      <c r="CBB839" s="203"/>
      <c r="CBC839" s="203"/>
      <c r="CBD839" s="203"/>
      <c r="CBE839" s="203"/>
      <c r="CBF839" s="203"/>
      <c r="CBG839" s="203"/>
      <c r="CBH839" s="203"/>
      <c r="CBI839" s="203"/>
      <c r="CBJ839" s="203"/>
      <c r="CBK839" s="203"/>
      <c r="CBL839" s="203"/>
      <c r="CBM839" s="203"/>
      <c r="CBN839" s="203"/>
      <c r="CBO839" s="203"/>
      <c r="CBP839" s="203"/>
      <c r="CBQ839" s="203"/>
      <c r="CBR839" s="203"/>
      <c r="CBS839" s="203"/>
      <c r="CBT839" s="203"/>
      <c r="CBU839" s="203"/>
      <c r="CBV839" s="203"/>
      <c r="CBW839" s="203"/>
      <c r="CBX839" s="203"/>
      <c r="CBY839" s="203"/>
      <c r="CBZ839" s="203"/>
      <c r="CCA839" s="203"/>
      <c r="CCB839" s="203"/>
      <c r="CCC839" s="203"/>
      <c r="CCD839" s="203"/>
      <c r="CCE839" s="203"/>
      <c r="CCF839" s="203"/>
      <c r="CCG839" s="203"/>
      <c r="CCH839" s="203"/>
      <c r="CCI839" s="203"/>
      <c r="CCJ839" s="203"/>
      <c r="CCK839" s="203"/>
      <c r="CCL839" s="203"/>
      <c r="CCM839" s="203"/>
      <c r="CCN839" s="203"/>
      <c r="CCO839" s="203"/>
      <c r="CCP839" s="203"/>
      <c r="CCQ839" s="203"/>
      <c r="CCR839" s="203"/>
      <c r="CCS839" s="203"/>
      <c r="CCT839" s="203"/>
      <c r="CCU839" s="203"/>
      <c r="CCV839" s="203"/>
      <c r="CCW839" s="203"/>
      <c r="CCX839" s="203"/>
      <c r="CCY839" s="203"/>
      <c r="CCZ839" s="203"/>
      <c r="CDA839" s="203"/>
      <c r="CDB839" s="203"/>
      <c r="CDC839" s="203"/>
      <c r="CDD839" s="203"/>
      <c r="CDE839" s="203"/>
      <c r="CDF839" s="203"/>
      <c r="CDG839" s="203"/>
      <c r="CDH839" s="203"/>
      <c r="CDI839" s="203"/>
      <c r="CDJ839" s="203"/>
      <c r="CDK839" s="203"/>
      <c r="CDL839" s="203"/>
      <c r="CDM839" s="203"/>
      <c r="CDN839" s="203"/>
      <c r="CDO839" s="203"/>
      <c r="CDP839" s="203"/>
      <c r="CDQ839" s="203"/>
      <c r="CDR839" s="203"/>
      <c r="CDS839" s="203"/>
      <c r="CDT839" s="203"/>
      <c r="CDU839" s="203"/>
      <c r="CDV839" s="203"/>
      <c r="CDW839" s="203"/>
      <c r="CDX839" s="203"/>
      <c r="CDY839" s="203"/>
      <c r="CDZ839" s="203"/>
      <c r="CEA839" s="203"/>
      <c r="CEB839" s="203"/>
      <c r="CEC839" s="203"/>
      <c r="CED839" s="203"/>
      <c r="CEE839" s="203"/>
      <c r="CEF839" s="203"/>
      <c r="CEG839" s="203"/>
      <c r="CEH839" s="203"/>
      <c r="CEI839" s="203"/>
      <c r="CEJ839" s="203"/>
      <c r="CEK839" s="203"/>
      <c r="CEL839" s="203"/>
      <c r="CEM839" s="203"/>
      <c r="CEN839" s="203"/>
      <c r="CEO839" s="203"/>
      <c r="CEP839" s="203"/>
      <c r="CEQ839" s="203"/>
      <c r="CER839" s="203"/>
      <c r="CES839" s="203"/>
      <c r="CET839" s="203"/>
      <c r="CEU839" s="203"/>
      <c r="CEV839" s="203"/>
      <c r="CEW839" s="203"/>
      <c r="CEX839" s="203"/>
      <c r="CEY839" s="203"/>
      <c r="CEZ839" s="203"/>
      <c r="CFA839" s="203"/>
      <c r="CFB839" s="203"/>
      <c r="CFC839" s="203"/>
      <c r="CFD839" s="203"/>
      <c r="CFE839" s="203"/>
      <c r="CFF839" s="203"/>
      <c r="CFG839" s="203"/>
      <c r="CFH839" s="203"/>
      <c r="CFI839" s="203"/>
      <c r="CFJ839" s="203"/>
      <c r="CFK839" s="203"/>
      <c r="CFL839" s="203"/>
      <c r="CFM839" s="203"/>
      <c r="CFN839" s="203"/>
      <c r="CFO839" s="203"/>
      <c r="CFP839" s="203"/>
      <c r="CFQ839" s="203"/>
      <c r="CFR839" s="203"/>
      <c r="CFS839" s="203"/>
      <c r="CFT839" s="203"/>
      <c r="CFU839" s="203"/>
      <c r="CFV839" s="203"/>
      <c r="CFW839" s="203"/>
      <c r="CFX839" s="203"/>
      <c r="CFY839" s="203"/>
      <c r="CFZ839" s="203"/>
      <c r="CGA839" s="203"/>
      <c r="CGB839" s="203"/>
      <c r="CGC839" s="203"/>
      <c r="CGD839" s="203"/>
      <c r="CGE839" s="203"/>
      <c r="CGF839" s="203"/>
      <c r="CGG839" s="203"/>
      <c r="CGH839" s="203"/>
      <c r="CGI839" s="203"/>
      <c r="CGJ839" s="203"/>
      <c r="CGK839" s="203"/>
      <c r="CGL839" s="203"/>
      <c r="CGM839" s="203"/>
      <c r="CGN839" s="203"/>
      <c r="CGO839" s="203"/>
      <c r="CGP839" s="203"/>
      <c r="CGQ839" s="203"/>
      <c r="CGR839" s="203"/>
      <c r="CGS839" s="203"/>
      <c r="CGT839" s="203"/>
      <c r="CGU839" s="203"/>
      <c r="CGV839" s="203"/>
      <c r="CGW839" s="203"/>
      <c r="CGX839" s="203"/>
      <c r="CGY839" s="203"/>
      <c r="CGZ839" s="203"/>
      <c r="CHA839" s="203"/>
      <c r="CHB839" s="203"/>
      <c r="CHC839" s="203"/>
      <c r="CHD839" s="203"/>
      <c r="CHE839" s="203"/>
      <c r="CHF839" s="203"/>
      <c r="CHG839" s="203"/>
      <c r="CHH839" s="203"/>
      <c r="CHI839" s="203"/>
      <c r="CHJ839" s="203"/>
      <c r="CHK839" s="203"/>
      <c r="CHL839" s="203"/>
      <c r="CHM839" s="203"/>
      <c r="CHN839" s="203"/>
      <c r="CHO839" s="203"/>
      <c r="CHP839" s="203"/>
      <c r="CHQ839" s="203"/>
      <c r="CHR839" s="203"/>
      <c r="CHS839" s="203"/>
      <c r="CHT839" s="203"/>
      <c r="CHU839" s="203"/>
      <c r="CHV839" s="203"/>
      <c r="CHW839" s="203"/>
      <c r="CHX839" s="203"/>
      <c r="CHY839" s="203"/>
      <c r="CHZ839" s="203"/>
      <c r="CIA839" s="203"/>
      <c r="CIB839" s="203"/>
      <c r="CIC839" s="203"/>
      <c r="CID839" s="203"/>
      <c r="CIE839" s="203"/>
      <c r="CIF839" s="203"/>
      <c r="CIG839" s="203"/>
      <c r="CIH839" s="203"/>
      <c r="CII839" s="203"/>
      <c r="CIJ839" s="203"/>
      <c r="CIK839" s="203"/>
      <c r="CIL839" s="203"/>
      <c r="CIM839" s="203"/>
      <c r="CIN839" s="203"/>
      <c r="CIO839" s="203"/>
      <c r="CIP839" s="203"/>
      <c r="CIQ839" s="203"/>
      <c r="CIR839" s="203"/>
      <c r="CIS839" s="203"/>
      <c r="CIT839" s="203"/>
      <c r="CIU839" s="203"/>
      <c r="CIV839" s="203"/>
      <c r="CIW839" s="203"/>
      <c r="CIX839" s="203"/>
      <c r="CIY839" s="203"/>
      <c r="CIZ839" s="203"/>
      <c r="CJA839" s="203"/>
      <c r="CJB839" s="203"/>
      <c r="CJC839" s="203"/>
      <c r="CJD839" s="203"/>
      <c r="CJE839" s="203"/>
      <c r="CJF839" s="203"/>
      <c r="CJG839" s="203"/>
      <c r="CJH839" s="203"/>
      <c r="CJI839" s="203"/>
      <c r="CJJ839" s="203"/>
      <c r="CJK839" s="203"/>
      <c r="CJL839" s="203"/>
      <c r="CJM839" s="203"/>
      <c r="CJN839" s="203"/>
      <c r="CJO839" s="203"/>
      <c r="CJP839" s="203"/>
      <c r="CJQ839" s="203"/>
      <c r="CJR839" s="203"/>
      <c r="CJS839" s="203"/>
      <c r="CJT839" s="203"/>
      <c r="CJU839" s="203"/>
      <c r="CJV839" s="203"/>
      <c r="CJW839" s="203"/>
      <c r="CJX839" s="203"/>
      <c r="CJY839" s="203"/>
      <c r="CJZ839" s="203"/>
      <c r="CKA839" s="203"/>
      <c r="CKB839" s="203"/>
      <c r="CKC839" s="203"/>
      <c r="CKD839" s="203"/>
      <c r="CKE839" s="203"/>
      <c r="CKF839" s="203"/>
      <c r="CKG839" s="203"/>
      <c r="CKH839" s="203"/>
      <c r="CKI839" s="203"/>
      <c r="CKJ839" s="203"/>
      <c r="CKK839" s="203"/>
      <c r="CKL839" s="203"/>
      <c r="CKM839" s="203"/>
      <c r="CKN839" s="203"/>
      <c r="CKO839" s="203"/>
      <c r="CKP839" s="203"/>
      <c r="CKQ839" s="203"/>
      <c r="CKR839" s="203"/>
      <c r="CKS839" s="203"/>
      <c r="CKT839" s="203"/>
      <c r="CKU839" s="203"/>
      <c r="CKV839" s="203"/>
      <c r="CKW839" s="203"/>
      <c r="CKX839" s="203"/>
      <c r="CKY839" s="203"/>
      <c r="CKZ839" s="203"/>
      <c r="CLA839" s="203"/>
      <c r="CLB839" s="203"/>
      <c r="CLC839" s="203"/>
      <c r="CLD839" s="203"/>
      <c r="CLE839" s="203"/>
      <c r="CLF839" s="203"/>
      <c r="CLG839" s="203"/>
      <c r="CLH839" s="203"/>
      <c r="CLI839" s="203"/>
      <c r="CLJ839" s="203"/>
      <c r="CLK839" s="203"/>
      <c r="CLL839" s="203"/>
      <c r="CLM839" s="203"/>
      <c r="CLN839" s="203"/>
      <c r="CLO839" s="203"/>
      <c r="CLP839" s="203"/>
      <c r="CLQ839" s="203"/>
      <c r="CLR839" s="203"/>
      <c r="CLS839" s="203"/>
      <c r="CLT839" s="203"/>
      <c r="CLU839" s="203"/>
      <c r="CLV839" s="203"/>
      <c r="CLW839" s="203"/>
      <c r="CLX839" s="203"/>
      <c r="CLY839" s="203"/>
      <c r="CLZ839" s="203"/>
      <c r="CMA839" s="203"/>
      <c r="CMB839" s="203"/>
      <c r="CMC839" s="203"/>
      <c r="CMD839" s="203"/>
      <c r="CME839" s="203"/>
      <c r="CMF839" s="203"/>
      <c r="CMG839" s="203"/>
      <c r="CMH839" s="203"/>
      <c r="CMI839" s="203"/>
      <c r="CMJ839" s="203"/>
      <c r="CMK839" s="203"/>
      <c r="CML839" s="203"/>
      <c r="CMM839" s="203"/>
      <c r="CMN839" s="203"/>
      <c r="CMO839" s="203"/>
      <c r="CMP839" s="203"/>
      <c r="CMQ839" s="203"/>
      <c r="CMR839" s="203"/>
      <c r="CMS839" s="203"/>
      <c r="CMT839" s="203"/>
      <c r="CMU839" s="203"/>
      <c r="CMV839" s="203"/>
      <c r="CMW839" s="203"/>
      <c r="CMX839" s="203"/>
      <c r="CMY839" s="203"/>
      <c r="CMZ839" s="203"/>
      <c r="CNA839" s="203"/>
      <c r="CNB839" s="203"/>
      <c r="CNC839" s="203"/>
      <c r="CND839" s="203"/>
      <c r="CNE839" s="203"/>
      <c r="CNF839" s="203"/>
      <c r="CNG839" s="203"/>
      <c r="CNH839" s="203"/>
      <c r="CNI839" s="203"/>
      <c r="CNJ839" s="203"/>
      <c r="CNK839" s="203"/>
      <c r="CNL839" s="203"/>
      <c r="CNM839" s="203"/>
      <c r="CNN839" s="203"/>
      <c r="CNO839" s="203"/>
      <c r="CNP839" s="203"/>
      <c r="CNQ839" s="203"/>
      <c r="CNR839" s="203"/>
      <c r="CNS839" s="203"/>
      <c r="CNT839" s="203"/>
      <c r="CNU839" s="203"/>
      <c r="CNV839" s="203"/>
      <c r="CNW839" s="203"/>
      <c r="CNX839" s="203"/>
      <c r="CNY839" s="203"/>
      <c r="CNZ839" s="203"/>
      <c r="COA839" s="203"/>
      <c r="COB839" s="203"/>
      <c r="COC839" s="203"/>
      <c r="COD839" s="203"/>
      <c r="COE839" s="203"/>
      <c r="COF839" s="203"/>
      <c r="COG839" s="203"/>
      <c r="COH839" s="203"/>
      <c r="COI839" s="203"/>
      <c r="COJ839" s="203"/>
      <c r="COK839" s="203"/>
      <c r="COL839" s="203"/>
      <c r="COM839" s="203"/>
      <c r="CON839" s="203"/>
      <c r="COO839" s="203"/>
      <c r="COP839" s="203"/>
      <c r="COQ839" s="203"/>
      <c r="COR839" s="203"/>
      <c r="COS839" s="203"/>
      <c r="COT839" s="203"/>
      <c r="COU839" s="203"/>
      <c r="COV839" s="203"/>
      <c r="COW839" s="203"/>
      <c r="COX839" s="203"/>
      <c r="COY839" s="203"/>
      <c r="COZ839" s="203"/>
      <c r="CPA839" s="203"/>
      <c r="CPB839" s="203"/>
      <c r="CPC839" s="203"/>
      <c r="CPD839" s="203"/>
      <c r="CPE839" s="203"/>
      <c r="CPF839" s="203"/>
      <c r="CPG839" s="203"/>
      <c r="CPH839" s="203"/>
      <c r="CPI839" s="203"/>
      <c r="CPJ839" s="203"/>
      <c r="CPK839" s="203"/>
      <c r="CPL839" s="203"/>
      <c r="CPM839" s="203"/>
      <c r="CPN839" s="203"/>
      <c r="CPO839" s="203"/>
      <c r="CPP839" s="203"/>
      <c r="CPQ839" s="203"/>
      <c r="CPR839" s="203"/>
      <c r="CPS839" s="203"/>
      <c r="CPT839" s="203"/>
      <c r="CPU839" s="203"/>
      <c r="CPV839" s="203"/>
      <c r="CPW839" s="203"/>
      <c r="CPX839" s="203"/>
      <c r="CPY839" s="203"/>
      <c r="CPZ839" s="203"/>
      <c r="CQA839" s="203"/>
      <c r="CQB839" s="203"/>
      <c r="CQC839" s="203"/>
      <c r="CQD839" s="203"/>
      <c r="CQE839" s="203"/>
      <c r="CQF839" s="203"/>
      <c r="CQG839" s="203"/>
      <c r="CQH839" s="203"/>
      <c r="CQI839" s="203"/>
      <c r="CQJ839" s="203"/>
      <c r="CQK839" s="203"/>
      <c r="CQL839" s="203"/>
      <c r="CQM839" s="203"/>
      <c r="CQN839" s="203"/>
      <c r="CQO839" s="203"/>
      <c r="CQP839" s="203"/>
      <c r="CQQ839" s="203"/>
      <c r="CQR839" s="203"/>
      <c r="CQS839" s="203"/>
      <c r="CQT839" s="203"/>
      <c r="CQU839" s="203"/>
      <c r="CQV839" s="203"/>
      <c r="CQW839" s="203"/>
      <c r="CQX839" s="203"/>
      <c r="CQY839" s="203"/>
      <c r="CQZ839" s="203"/>
      <c r="CRA839" s="203"/>
      <c r="CRB839" s="203"/>
      <c r="CRC839" s="203"/>
      <c r="CRD839" s="203"/>
      <c r="CRE839" s="203"/>
      <c r="CRF839" s="203"/>
      <c r="CRG839" s="203"/>
      <c r="CRH839" s="203"/>
      <c r="CRI839" s="203"/>
      <c r="CRJ839" s="203"/>
      <c r="CRK839" s="203"/>
      <c r="CRL839" s="203"/>
      <c r="CRM839" s="203"/>
      <c r="CRN839" s="203"/>
      <c r="CRO839" s="203"/>
      <c r="CRP839" s="203"/>
      <c r="CRQ839" s="203"/>
      <c r="CRR839" s="203"/>
      <c r="CRS839" s="203"/>
      <c r="CRT839" s="203"/>
      <c r="CRU839" s="203"/>
      <c r="CRV839" s="203"/>
      <c r="CRW839" s="203"/>
      <c r="CRX839" s="203"/>
      <c r="CRY839" s="203"/>
      <c r="CRZ839" s="203"/>
      <c r="CSA839" s="203"/>
      <c r="CSB839" s="203"/>
      <c r="CSC839" s="203"/>
      <c r="CSD839" s="203"/>
      <c r="CSE839" s="203"/>
      <c r="CSF839" s="203"/>
      <c r="CSG839" s="203"/>
      <c r="CSH839" s="203"/>
      <c r="CSI839" s="203"/>
      <c r="CSJ839" s="203"/>
      <c r="CSK839" s="203"/>
      <c r="CSL839" s="203"/>
      <c r="CSM839" s="203"/>
      <c r="CSN839" s="203"/>
      <c r="CSO839" s="203"/>
      <c r="CSP839" s="203"/>
      <c r="CSQ839" s="203"/>
      <c r="CSR839" s="203"/>
      <c r="CSS839" s="203"/>
      <c r="CST839" s="203"/>
      <c r="CSU839" s="203"/>
      <c r="CSV839" s="203"/>
      <c r="CSW839" s="203"/>
      <c r="CSX839" s="203"/>
      <c r="CSY839" s="203"/>
      <c r="CSZ839" s="203"/>
      <c r="CTA839" s="203"/>
      <c r="CTB839" s="203"/>
      <c r="CTC839" s="203"/>
      <c r="CTD839" s="203"/>
      <c r="CTE839" s="203"/>
      <c r="CTF839" s="203"/>
      <c r="CTG839" s="203"/>
      <c r="CTH839" s="203"/>
      <c r="CTI839" s="203"/>
      <c r="CTJ839" s="203"/>
      <c r="CTK839" s="203"/>
      <c r="CTL839" s="203"/>
      <c r="CTM839" s="203"/>
      <c r="CTN839" s="203"/>
      <c r="CTO839" s="203"/>
      <c r="CTP839" s="203"/>
      <c r="CTQ839" s="203"/>
      <c r="CTR839" s="203"/>
      <c r="CTS839" s="203"/>
      <c r="CTT839" s="203"/>
      <c r="CTU839" s="203"/>
      <c r="CTV839" s="203"/>
      <c r="CTW839" s="203"/>
      <c r="CTX839" s="203"/>
      <c r="CTY839" s="203"/>
      <c r="CTZ839" s="203"/>
      <c r="CUA839" s="203"/>
      <c r="CUB839" s="203"/>
      <c r="CUC839" s="203"/>
      <c r="CUD839" s="203"/>
      <c r="CUE839" s="203"/>
      <c r="CUF839" s="203"/>
      <c r="CUG839" s="203"/>
      <c r="CUH839" s="203"/>
      <c r="CUI839" s="203"/>
      <c r="CUJ839" s="203"/>
      <c r="CUK839" s="203"/>
      <c r="CUL839" s="203"/>
      <c r="CUM839" s="203"/>
      <c r="CUN839" s="203"/>
      <c r="CUO839" s="203"/>
      <c r="CUP839" s="203"/>
      <c r="CUQ839" s="203"/>
      <c r="CUR839" s="203"/>
      <c r="CUS839" s="203"/>
      <c r="CUT839" s="203"/>
      <c r="CUU839" s="203"/>
      <c r="CUV839" s="203"/>
      <c r="CUW839" s="203"/>
      <c r="CUX839" s="203"/>
      <c r="CUY839" s="203"/>
      <c r="CUZ839" s="203"/>
      <c r="CVA839" s="203"/>
      <c r="CVB839" s="203"/>
      <c r="CVC839" s="203"/>
      <c r="CVD839" s="203"/>
      <c r="CVE839" s="203"/>
      <c r="CVF839" s="203"/>
      <c r="CVG839" s="203"/>
      <c r="CVH839" s="203"/>
      <c r="CVI839" s="203"/>
      <c r="CVJ839" s="203"/>
      <c r="CVK839" s="203"/>
      <c r="CVL839" s="203"/>
      <c r="CVM839" s="203"/>
      <c r="CVN839" s="203"/>
      <c r="CVO839" s="203"/>
      <c r="CVP839" s="203"/>
      <c r="CVQ839" s="203"/>
      <c r="CVR839" s="203"/>
      <c r="CVS839" s="203"/>
      <c r="CVT839" s="203"/>
      <c r="CVU839" s="203"/>
      <c r="CVV839" s="203"/>
      <c r="CVW839" s="203"/>
      <c r="CVX839" s="203"/>
      <c r="CVY839" s="203"/>
      <c r="CVZ839" s="203"/>
      <c r="CWA839" s="203"/>
      <c r="CWB839" s="203"/>
      <c r="CWC839" s="203"/>
      <c r="CWD839" s="203"/>
      <c r="CWE839" s="203"/>
      <c r="CWF839" s="203"/>
      <c r="CWG839" s="203"/>
      <c r="CWH839" s="203"/>
      <c r="CWI839" s="203"/>
      <c r="CWJ839" s="203"/>
      <c r="CWK839" s="203"/>
      <c r="CWL839" s="203"/>
      <c r="CWM839" s="203"/>
      <c r="CWN839" s="203"/>
      <c r="CWO839" s="203"/>
      <c r="CWP839" s="203"/>
      <c r="CWQ839" s="203"/>
      <c r="CWR839" s="203"/>
      <c r="CWS839" s="203"/>
      <c r="CWT839" s="203"/>
      <c r="CWU839" s="203"/>
      <c r="CWV839" s="203"/>
      <c r="CWW839" s="203"/>
      <c r="CWX839" s="203"/>
      <c r="CWY839" s="203"/>
      <c r="CWZ839" s="203"/>
      <c r="CXA839" s="203"/>
      <c r="CXB839" s="203"/>
      <c r="CXC839" s="203"/>
      <c r="CXD839" s="203"/>
      <c r="CXE839" s="203"/>
      <c r="CXF839" s="203"/>
      <c r="CXG839" s="203"/>
      <c r="CXH839" s="203"/>
      <c r="CXI839" s="203"/>
      <c r="CXJ839" s="203"/>
      <c r="CXK839" s="203"/>
      <c r="CXL839" s="203"/>
      <c r="CXM839" s="203"/>
      <c r="CXN839" s="203"/>
      <c r="CXO839" s="203"/>
      <c r="CXP839" s="203"/>
      <c r="CXQ839" s="203"/>
      <c r="CXR839" s="203"/>
      <c r="CXS839" s="203"/>
      <c r="CXT839" s="203"/>
      <c r="CXU839" s="203"/>
      <c r="CXV839" s="203"/>
      <c r="CXW839" s="203"/>
      <c r="CXX839" s="203"/>
      <c r="CXY839" s="203"/>
      <c r="CXZ839" s="203"/>
      <c r="CYA839" s="203"/>
      <c r="CYB839" s="203"/>
      <c r="CYC839" s="203"/>
      <c r="CYD839" s="203"/>
      <c r="CYE839" s="203"/>
      <c r="CYF839" s="203"/>
      <c r="CYG839" s="203"/>
      <c r="CYH839" s="203"/>
      <c r="CYI839" s="203"/>
      <c r="CYJ839" s="203"/>
      <c r="CYK839" s="203"/>
      <c r="CYL839" s="203"/>
      <c r="CYM839" s="203"/>
      <c r="CYN839" s="203"/>
      <c r="CYO839" s="203"/>
      <c r="CYP839" s="203"/>
      <c r="CYQ839" s="203"/>
      <c r="CYR839" s="203"/>
      <c r="CYS839" s="203"/>
      <c r="CYT839" s="203"/>
      <c r="CYU839" s="203"/>
      <c r="CYV839" s="203"/>
      <c r="CYW839" s="203"/>
      <c r="CYX839" s="203"/>
      <c r="CYY839" s="203"/>
      <c r="CYZ839" s="203"/>
      <c r="CZA839" s="203"/>
      <c r="CZB839" s="203"/>
      <c r="CZC839" s="203"/>
      <c r="CZD839" s="203"/>
      <c r="CZE839" s="203"/>
      <c r="CZF839" s="203"/>
      <c r="CZG839" s="203"/>
      <c r="CZH839" s="203"/>
      <c r="CZI839" s="203"/>
      <c r="CZJ839" s="203"/>
      <c r="CZK839" s="203"/>
      <c r="CZL839" s="203"/>
      <c r="CZM839" s="203"/>
      <c r="CZN839" s="203"/>
      <c r="CZO839" s="203"/>
      <c r="CZP839" s="203"/>
      <c r="CZQ839" s="203"/>
      <c r="CZR839" s="203"/>
      <c r="CZS839" s="203"/>
      <c r="CZT839" s="203"/>
      <c r="CZU839" s="203"/>
      <c r="CZV839" s="203"/>
      <c r="CZW839" s="203"/>
      <c r="CZX839" s="203"/>
      <c r="CZY839" s="203"/>
      <c r="CZZ839" s="203"/>
      <c r="DAA839" s="203"/>
      <c r="DAB839" s="203"/>
      <c r="DAC839" s="203"/>
      <c r="DAD839" s="203"/>
      <c r="DAE839" s="203"/>
      <c r="DAF839" s="203"/>
      <c r="DAG839" s="203"/>
      <c r="DAH839" s="203"/>
      <c r="DAI839" s="203"/>
      <c r="DAJ839" s="203"/>
      <c r="DAK839" s="203"/>
      <c r="DAL839" s="203"/>
      <c r="DAM839" s="203"/>
      <c r="DAN839" s="203"/>
      <c r="DAO839" s="203"/>
      <c r="DAP839" s="203"/>
      <c r="DAQ839" s="203"/>
      <c r="DAR839" s="203"/>
      <c r="DAS839" s="203"/>
      <c r="DAT839" s="203"/>
      <c r="DAU839" s="203"/>
      <c r="DAV839" s="203"/>
      <c r="DAW839" s="203"/>
      <c r="DAX839" s="203"/>
      <c r="DAY839" s="203"/>
      <c r="DAZ839" s="203"/>
      <c r="DBA839" s="203"/>
      <c r="DBB839" s="203"/>
      <c r="DBC839" s="203"/>
      <c r="DBD839" s="203"/>
      <c r="DBE839" s="203"/>
      <c r="DBF839" s="203"/>
      <c r="DBG839" s="203"/>
      <c r="DBH839" s="203"/>
      <c r="DBI839" s="203"/>
      <c r="DBJ839" s="203"/>
      <c r="DBK839" s="203"/>
      <c r="DBL839" s="203"/>
      <c r="DBM839" s="203"/>
      <c r="DBN839" s="203"/>
      <c r="DBO839" s="203"/>
      <c r="DBP839" s="203"/>
      <c r="DBQ839" s="203"/>
      <c r="DBR839" s="203"/>
      <c r="DBS839" s="203"/>
      <c r="DBT839" s="203"/>
      <c r="DBU839" s="203"/>
      <c r="DBV839" s="203"/>
      <c r="DBW839" s="203"/>
      <c r="DBX839" s="203"/>
      <c r="DBY839" s="203"/>
      <c r="DBZ839" s="203"/>
      <c r="DCA839" s="203"/>
      <c r="DCB839" s="203"/>
      <c r="DCC839" s="203"/>
      <c r="DCD839" s="203"/>
      <c r="DCE839" s="203"/>
      <c r="DCF839" s="203"/>
      <c r="DCG839" s="203"/>
      <c r="DCH839" s="203"/>
      <c r="DCI839" s="203"/>
      <c r="DCJ839" s="203"/>
      <c r="DCK839" s="203"/>
      <c r="DCL839" s="203"/>
      <c r="DCM839" s="203"/>
      <c r="DCN839" s="203"/>
      <c r="DCO839" s="203"/>
      <c r="DCP839" s="203"/>
      <c r="DCQ839" s="203"/>
      <c r="DCR839" s="203"/>
      <c r="DCS839" s="203"/>
      <c r="DCT839" s="203"/>
      <c r="DCU839" s="203"/>
      <c r="DCV839" s="203"/>
      <c r="DCW839" s="203"/>
      <c r="DCX839" s="203"/>
      <c r="DCY839" s="203"/>
      <c r="DCZ839" s="203"/>
      <c r="DDA839" s="203"/>
      <c r="DDB839" s="203"/>
      <c r="DDC839" s="203"/>
      <c r="DDD839" s="203"/>
      <c r="DDE839" s="203"/>
      <c r="DDF839" s="203"/>
      <c r="DDG839" s="203"/>
      <c r="DDH839" s="203"/>
      <c r="DDI839" s="203"/>
      <c r="DDJ839" s="203"/>
      <c r="DDK839" s="203"/>
      <c r="DDL839" s="203"/>
      <c r="DDM839" s="203"/>
      <c r="DDN839" s="203"/>
      <c r="DDO839" s="203"/>
      <c r="DDP839" s="203"/>
      <c r="DDQ839" s="203"/>
      <c r="DDR839" s="203"/>
      <c r="DDS839" s="203"/>
      <c r="DDT839" s="203"/>
      <c r="DDU839" s="203"/>
      <c r="DDV839" s="203"/>
      <c r="DDW839" s="203"/>
      <c r="DDX839" s="203"/>
      <c r="DDY839" s="203"/>
      <c r="DDZ839" s="203"/>
      <c r="DEA839" s="203"/>
      <c r="DEB839" s="203"/>
      <c r="DEC839" s="203"/>
      <c r="DED839" s="203"/>
      <c r="DEE839" s="203"/>
      <c r="DEF839" s="203"/>
      <c r="DEG839" s="203"/>
      <c r="DEH839" s="203"/>
      <c r="DEI839" s="203"/>
      <c r="DEJ839" s="203"/>
      <c r="DEK839" s="203"/>
      <c r="DEL839" s="203"/>
      <c r="DEM839" s="203"/>
      <c r="DEN839" s="203"/>
      <c r="DEO839" s="203"/>
      <c r="DEP839" s="203"/>
      <c r="DEQ839" s="203"/>
      <c r="DER839" s="203"/>
      <c r="DES839" s="203"/>
      <c r="DET839" s="203"/>
      <c r="DEU839" s="203"/>
      <c r="DEV839" s="203"/>
      <c r="DEW839" s="203"/>
      <c r="DEX839" s="203"/>
      <c r="DEY839" s="203"/>
      <c r="DEZ839" s="203"/>
      <c r="DFA839" s="203"/>
      <c r="DFB839" s="203"/>
      <c r="DFC839" s="203"/>
      <c r="DFD839" s="203"/>
      <c r="DFE839" s="203"/>
      <c r="DFF839" s="203"/>
      <c r="DFG839" s="203"/>
      <c r="DFH839" s="203"/>
      <c r="DFI839" s="203"/>
      <c r="DFJ839" s="203"/>
      <c r="DFK839" s="203"/>
      <c r="DFL839" s="203"/>
      <c r="DFM839" s="203"/>
      <c r="DFN839" s="203"/>
      <c r="DFO839" s="203"/>
      <c r="DFP839" s="203"/>
      <c r="DFQ839" s="203"/>
      <c r="DFR839" s="203"/>
      <c r="DFS839" s="203"/>
      <c r="DFT839" s="203"/>
      <c r="DFU839" s="203"/>
      <c r="DFV839" s="203"/>
      <c r="DFW839" s="203"/>
      <c r="DFX839" s="203"/>
      <c r="DFY839" s="203"/>
      <c r="DFZ839" s="203"/>
      <c r="DGA839" s="203"/>
      <c r="DGB839" s="203"/>
      <c r="DGC839" s="203"/>
      <c r="DGD839" s="203"/>
      <c r="DGE839" s="203"/>
      <c r="DGF839" s="203"/>
      <c r="DGG839" s="203"/>
      <c r="DGH839" s="203"/>
      <c r="DGI839" s="203"/>
      <c r="DGJ839" s="203"/>
      <c r="DGK839" s="203"/>
      <c r="DGL839" s="203"/>
      <c r="DGM839" s="203"/>
      <c r="DGN839" s="203"/>
      <c r="DGO839" s="203"/>
      <c r="DGP839" s="203"/>
      <c r="DGQ839" s="203"/>
      <c r="DGR839" s="203"/>
      <c r="DGS839" s="203"/>
      <c r="DGT839" s="203"/>
      <c r="DGU839" s="203"/>
      <c r="DGV839" s="203"/>
      <c r="DGW839" s="203"/>
      <c r="DGX839" s="203"/>
      <c r="DGY839" s="203"/>
      <c r="DGZ839" s="203"/>
      <c r="DHA839" s="203"/>
      <c r="DHB839" s="203"/>
      <c r="DHC839" s="203"/>
      <c r="DHD839" s="203"/>
      <c r="DHE839" s="203"/>
      <c r="DHF839" s="203"/>
      <c r="DHG839" s="203"/>
      <c r="DHH839" s="203"/>
      <c r="DHI839" s="203"/>
      <c r="DHJ839" s="203"/>
      <c r="DHK839" s="203"/>
      <c r="DHL839" s="203"/>
      <c r="DHM839" s="203"/>
      <c r="DHN839" s="203"/>
      <c r="DHO839" s="203"/>
      <c r="DHP839" s="203"/>
      <c r="DHQ839" s="203"/>
      <c r="DHR839" s="203"/>
      <c r="DHS839" s="203"/>
      <c r="DHT839" s="203"/>
      <c r="DHU839" s="203"/>
      <c r="DHV839" s="203"/>
      <c r="DHW839" s="203"/>
      <c r="DHX839" s="203"/>
      <c r="DHY839" s="203"/>
      <c r="DHZ839" s="203"/>
      <c r="DIA839" s="203"/>
      <c r="DIB839" s="203"/>
      <c r="DIC839" s="203"/>
      <c r="DID839" s="203"/>
      <c r="DIE839" s="203"/>
      <c r="DIF839" s="203"/>
      <c r="DIG839" s="203"/>
      <c r="DIH839" s="203"/>
      <c r="DII839" s="203"/>
      <c r="DIJ839" s="203"/>
      <c r="DIK839" s="203"/>
      <c r="DIL839" s="203"/>
      <c r="DIM839" s="203"/>
      <c r="DIN839" s="203"/>
      <c r="DIO839" s="203"/>
      <c r="DIP839" s="203"/>
      <c r="DIQ839" s="203"/>
      <c r="DIR839" s="203"/>
      <c r="DIS839" s="203"/>
      <c r="DIT839" s="203"/>
      <c r="DIU839" s="203"/>
      <c r="DIV839" s="203"/>
      <c r="DIW839" s="203"/>
      <c r="DIX839" s="203"/>
      <c r="DIY839" s="203"/>
      <c r="DIZ839" s="203"/>
      <c r="DJA839" s="203"/>
      <c r="DJB839" s="203"/>
      <c r="DJC839" s="203"/>
      <c r="DJD839" s="203"/>
      <c r="DJE839" s="203"/>
      <c r="DJF839" s="203"/>
      <c r="DJG839" s="203"/>
      <c r="DJH839" s="203"/>
      <c r="DJI839" s="203"/>
      <c r="DJJ839" s="203"/>
      <c r="DJK839" s="203"/>
      <c r="DJL839" s="203"/>
      <c r="DJM839" s="203"/>
      <c r="DJN839" s="203"/>
      <c r="DJO839" s="203"/>
      <c r="DJP839" s="203"/>
      <c r="DJQ839" s="203"/>
      <c r="DJR839" s="203"/>
      <c r="DJS839" s="203"/>
      <c r="DJT839" s="203"/>
      <c r="DJU839" s="203"/>
      <c r="DJV839" s="203"/>
      <c r="DJW839" s="203"/>
      <c r="DJX839" s="203"/>
      <c r="DJY839" s="203"/>
      <c r="DJZ839" s="203"/>
      <c r="DKA839" s="203"/>
      <c r="DKB839" s="203"/>
      <c r="DKC839" s="203"/>
      <c r="DKD839" s="203"/>
      <c r="DKE839" s="203"/>
      <c r="DKF839" s="203"/>
      <c r="DKG839" s="203"/>
      <c r="DKH839" s="203"/>
      <c r="DKI839" s="203"/>
      <c r="DKJ839" s="203"/>
      <c r="DKK839" s="203"/>
      <c r="DKL839" s="203"/>
      <c r="DKM839" s="203"/>
      <c r="DKN839" s="203"/>
      <c r="DKO839" s="203"/>
      <c r="DKP839" s="203"/>
      <c r="DKQ839" s="203"/>
      <c r="DKR839" s="203"/>
      <c r="DKS839" s="203"/>
      <c r="DKT839" s="203"/>
      <c r="DKU839" s="203"/>
      <c r="DKV839" s="203"/>
      <c r="DKW839" s="203"/>
      <c r="DKX839" s="203"/>
      <c r="DKY839" s="203"/>
      <c r="DKZ839" s="203"/>
      <c r="DLA839" s="203"/>
      <c r="DLB839" s="203"/>
      <c r="DLC839" s="203"/>
      <c r="DLD839" s="203"/>
      <c r="DLE839" s="203"/>
      <c r="DLF839" s="203"/>
      <c r="DLG839" s="203"/>
      <c r="DLH839" s="203"/>
      <c r="DLI839" s="203"/>
      <c r="DLJ839" s="203"/>
      <c r="DLK839" s="203"/>
      <c r="DLL839" s="203"/>
      <c r="DLM839" s="203"/>
      <c r="DLN839" s="203"/>
      <c r="DLO839" s="203"/>
      <c r="DLP839" s="203"/>
      <c r="DLQ839" s="203"/>
      <c r="DLR839" s="203"/>
      <c r="DLS839" s="203"/>
      <c r="DLT839" s="203"/>
      <c r="DLU839" s="203"/>
      <c r="DLV839" s="203"/>
      <c r="DLW839" s="203"/>
      <c r="DLX839" s="203"/>
      <c r="DLY839" s="203"/>
      <c r="DLZ839" s="203"/>
      <c r="DMA839" s="203"/>
      <c r="DMB839" s="203"/>
      <c r="DMC839" s="203"/>
      <c r="DMD839" s="203"/>
      <c r="DME839" s="203"/>
      <c r="DMF839" s="203"/>
      <c r="DMG839" s="203"/>
      <c r="DMH839" s="203"/>
      <c r="DMI839" s="203"/>
      <c r="DMJ839" s="203"/>
      <c r="DMK839" s="203"/>
      <c r="DML839" s="203"/>
      <c r="DMM839" s="203"/>
      <c r="DMN839" s="203"/>
      <c r="DMO839" s="203"/>
      <c r="DMP839" s="203"/>
      <c r="DMQ839" s="203"/>
      <c r="DMR839" s="203"/>
      <c r="DMS839" s="203"/>
      <c r="DMT839" s="203"/>
      <c r="DMU839" s="203"/>
      <c r="DMV839" s="203"/>
      <c r="DMW839" s="203"/>
      <c r="DMX839" s="203"/>
      <c r="DMY839" s="203"/>
      <c r="DMZ839" s="203"/>
      <c r="DNA839" s="203"/>
      <c r="DNB839" s="203"/>
      <c r="DNC839" s="203"/>
      <c r="DND839" s="203"/>
      <c r="DNE839" s="203"/>
      <c r="DNF839" s="203"/>
      <c r="DNG839" s="203"/>
      <c r="DNH839" s="203"/>
      <c r="DNI839" s="203"/>
      <c r="DNJ839" s="203"/>
      <c r="DNK839" s="203"/>
      <c r="DNL839" s="203"/>
      <c r="DNM839" s="203"/>
      <c r="DNN839" s="203"/>
      <c r="DNO839" s="203"/>
      <c r="DNP839" s="203"/>
      <c r="DNQ839" s="203"/>
      <c r="DNR839" s="203"/>
      <c r="DNS839" s="203"/>
      <c r="DNT839" s="203"/>
      <c r="DNU839" s="203"/>
      <c r="DNV839" s="203"/>
      <c r="DNW839" s="203"/>
      <c r="DNX839" s="203"/>
      <c r="DNY839" s="203"/>
      <c r="DNZ839" s="203"/>
      <c r="DOA839" s="203"/>
      <c r="DOB839" s="203"/>
      <c r="DOC839" s="203"/>
      <c r="DOD839" s="203"/>
      <c r="DOE839" s="203"/>
      <c r="DOF839" s="203"/>
      <c r="DOG839" s="203"/>
      <c r="DOH839" s="203"/>
      <c r="DOI839" s="203"/>
      <c r="DOJ839" s="203"/>
      <c r="DOK839" s="203"/>
      <c r="DOL839" s="203"/>
      <c r="DOM839" s="203"/>
      <c r="DON839" s="203"/>
      <c r="DOO839" s="203"/>
      <c r="DOP839" s="203"/>
      <c r="DOQ839" s="203"/>
      <c r="DOR839" s="203"/>
      <c r="DOS839" s="203"/>
      <c r="DOT839" s="203"/>
      <c r="DOU839" s="203"/>
      <c r="DOV839" s="203"/>
      <c r="DOW839" s="203"/>
      <c r="DOX839" s="203"/>
      <c r="DOY839" s="203"/>
      <c r="DOZ839" s="203"/>
      <c r="DPA839" s="203"/>
      <c r="DPB839" s="203"/>
      <c r="DPC839" s="203"/>
      <c r="DPD839" s="203"/>
      <c r="DPE839" s="203"/>
      <c r="DPF839" s="203"/>
      <c r="DPG839" s="203"/>
      <c r="DPH839" s="203"/>
      <c r="DPI839" s="203"/>
      <c r="DPJ839" s="203"/>
      <c r="DPK839" s="203"/>
      <c r="DPL839" s="203"/>
      <c r="DPM839" s="203"/>
      <c r="DPN839" s="203"/>
      <c r="DPO839" s="203"/>
      <c r="DPP839" s="203"/>
      <c r="DPQ839" s="203"/>
      <c r="DPR839" s="203"/>
      <c r="DPS839" s="203"/>
      <c r="DPT839" s="203"/>
      <c r="DPU839" s="203"/>
      <c r="DPV839" s="203"/>
      <c r="DPW839" s="203"/>
      <c r="DPX839" s="203"/>
      <c r="DPY839" s="203"/>
      <c r="DPZ839" s="203"/>
      <c r="DQA839" s="203"/>
      <c r="DQB839" s="203"/>
      <c r="DQC839" s="203"/>
      <c r="DQD839" s="203"/>
      <c r="DQE839" s="203"/>
      <c r="DQF839" s="203"/>
      <c r="DQG839" s="203"/>
      <c r="DQH839" s="203"/>
      <c r="DQI839" s="203"/>
      <c r="DQJ839" s="203"/>
      <c r="DQK839" s="203"/>
      <c r="DQL839" s="203"/>
      <c r="DQM839" s="203"/>
      <c r="DQN839" s="203"/>
      <c r="DQO839" s="203"/>
      <c r="DQP839" s="203"/>
      <c r="DQQ839" s="203"/>
      <c r="DQR839" s="203"/>
      <c r="DQS839" s="203"/>
      <c r="DQT839" s="203"/>
      <c r="DQU839" s="203"/>
      <c r="DQV839" s="203"/>
      <c r="DQW839" s="203"/>
      <c r="DQX839" s="203"/>
      <c r="DQY839" s="203"/>
      <c r="DQZ839" s="203"/>
      <c r="DRA839" s="203"/>
      <c r="DRB839" s="203"/>
      <c r="DRC839" s="203"/>
      <c r="DRD839" s="203"/>
      <c r="DRE839" s="203"/>
      <c r="DRF839" s="203"/>
      <c r="DRG839" s="203"/>
      <c r="DRH839" s="203"/>
      <c r="DRI839" s="203"/>
      <c r="DRJ839" s="203"/>
      <c r="DRK839" s="203"/>
      <c r="DRL839" s="203"/>
      <c r="DRM839" s="203"/>
      <c r="DRN839" s="203"/>
      <c r="DRO839" s="203"/>
      <c r="DRP839" s="203"/>
      <c r="DRQ839" s="203"/>
      <c r="DRR839" s="203"/>
      <c r="DRS839" s="203"/>
      <c r="DRT839" s="203"/>
      <c r="DRU839" s="203"/>
      <c r="DRV839" s="203"/>
      <c r="DRW839" s="203"/>
      <c r="DRX839" s="203"/>
      <c r="DRY839" s="203"/>
      <c r="DRZ839" s="203"/>
      <c r="DSA839" s="203"/>
      <c r="DSB839" s="203"/>
      <c r="DSC839" s="203"/>
      <c r="DSD839" s="203"/>
      <c r="DSE839" s="203"/>
      <c r="DSF839" s="203"/>
      <c r="DSG839" s="203"/>
      <c r="DSH839" s="203"/>
      <c r="DSI839" s="203"/>
      <c r="DSJ839" s="203"/>
      <c r="DSK839" s="203"/>
      <c r="DSL839" s="203"/>
      <c r="DSM839" s="203"/>
      <c r="DSN839" s="203"/>
      <c r="DSO839" s="203"/>
      <c r="DSP839" s="203"/>
      <c r="DSQ839" s="203"/>
      <c r="DSR839" s="203"/>
      <c r="DSS839" s="203"/>
      <c r="DST839" s="203"/>
      <c r="DSU839" s="203"/>
      <c r="DSV839" s="203"/>
      <c r="DSW839" s="203"/>
      <c r="DSX839" s="203"/>
      <c r="DSY839" s="203"/>
      <c r="DSZ839" s="203"/>
      <c r="DTA839" s="203"/>
      <c r="DTB839" s="203"/>
      <c r="DTC839" s="203"/>
      <c r="DTD839" s="203"/>
      <c r="DTE839" s="203"/>
      <c r="DTF839" s="203"/>
      <c r="DTG839" s="203"/>
      <c r="DTH839" s="203"/>
      <c r="DTI839" s="203"/>
      <c r="DTJ839" s="203"/>
      <c r="DTK839" s="203"/>
      <c r="DTL839" s="203"/>
      <c r="DTM839" s="203"/>
      <c r="DTN839" s="203"/>
      <c r="DTO839" s="203"/>
      <c r="DTP839" s="203"/>
      <c r="DTQ839" s="203"/>
      <c r="DTR839" s="203"/>
      <c r="DTS839" s="203"/>
      <c r="DTT839" s="203"/>
      <c r="DTU839" s="203"/>
      <c r="DTV839" s="203"/>
      <c r="DTW839" s="203"/>
      <c r="DTX839" s="203"/>
      <c r="DTY839" s="203"/>
      <c r="DTZ839" s="203"/>
      <c r="DUA839" s="203"/>
      <c r="DUB839" s="203"/>
      <c r="DUC839" s="203"/>
      <c r="DUD839" s="203"/>
      <c r="DUE839" s="203"/>
      <c r="DUF839" s="203"/>
      <c r="DUG839" s="203"/>
      <c r="DUH839" s="203"/>
      <c r="DUI839" s="203"/>
      <c r="DUJ839" s="203"/>
      <c r="DUK839" s="203"/>
      <c r="DUL839" s="203"/>
      <c r="DUM839" s="203"/>
      <c r="DUN839" s="203"/>
      <c r="DUO839" s="203"/>
      <c r="DUP839" s="203"/>
      <c r="DUQ839" s="203"/>
      <c r="DUR839" s="203"/>
      <c r="DUS839" s="203"/>
      <c r="DUT839" s="203"/>
      <c r="DUU839" s="203"/>
      <c r="DUV839" s="203"/>
      <c r="DUW839" s="203"/>
      <c r="DUX839" s="203"/>
      <c r="DUY839" s="203"/>
      <c r="DUZ839" s="203"/>
      <c r="DVA839" s="203"/>
      <c r="DVB839" s="203"/>
      <c r="DVC839" s="203"/>
      <c r="DVD839" s="203"/>
      <c r="DVE839" s="203"/>
      <c r="DVF839" s="203"/>
      <c r="DVG839" s="203"/>
      <c r="DVH839" s="203"/>
      <c r="DVI839" s="203"/>
      <c r="DVJ839" s="203"/>
      <c r="DVK839" s="203"/>
      <c r="DVL839" s="203"/>
      <c r="DVM839" s="203"/>
      <c r="DVN839" s="203"/>
      <c r="DVO839" s="203"/>
      <c r="DVP839" s="203"/>
      <c r="DVQ839" s="203"/>
      <c r="DVR839" s="203"/>
      <c r="DVS839" s="203"/>
      <c r="DVT839" s="203"/>
      <c r="DVU839" s="203"/>
      <c r="DVV839" s="203"/>
      <c r="DVW839" s="203"/>
      <c r="DVX839" s="203"/>
      <c r="DVY839" s="203"/>
      <c r="DVZ839" s="203"/>
      <c r="DWA839" s="203"/>
      <c r="DWB839" s="203"/>
      <c r="DWC839" s="203"/>
      <c r="DWD839" s="203"/>
      <c r="DWE839" s="203"/>
      <c r="DWF839" s="203"/>
      <c r="DWG839" s="203"/>
      <c r="DWH839" s="203"/>
      <c r="DWI839" s="203"/>
      <c r="DWJ839" s="203"/>
      <c r="DWK839" s="203"/>
      <c r="DWL839" s="203"/>
      <c r="DWM839" s="203"/>
      <c r="DWN839" s="203"/>
      <c r="DWO839" s="203"/>
      <c r="DWP839" s="203"/>
      <c r="DWQ839" s="203"/>
      <c r="DWR839" s="203"/>
      <c r="DWS839" s="203"/>
      <c r="DWT839" s="203"/>
      <c r="DWU839" s="203"/>
      <c r="DWV839" s="203"/>
      <c r="DWW839" s="203"/>
      <c r="DWX839" s="203"/>
      <c r="DWY839" s="203"/>
      <c r="DWZ839" s="203"/>
      <c r="DXA839" s="203"/>
      <c r="DXB839" s="203"/>
      <c r="DXC839" s="203"/>
      <c r="DXD839" s="203"/>
      <c r="DXE839" s="203"/>
      <c r="DXF839" s="203"/>
      <c r="DXG839" s="203"/>
      <c r="DXH839" s="203"/>
      <c r="DXI839" s="203"/>
      <c r="DXJ839" s="203"/>
      <c r="DXK839" s="203"/>
      <c r="DXL839" s="203"/>
      <c r="DXM839" s="203"/>
      <c r="DXN839" s="203"/>
      <c r="DXO839" s="203"/>
      <c r="DXP839" s="203"/>
      <c r="DXQ839" s="203"/>
      <c r="DXR839" s="203"/>
      <c r="DXS839" s="203"/>
      <c r="DXT839" s="203"/>
      <c r="DXU839" s="203"/>
      <c r="DXV839" s="203"/>
      <c r="DXW839" s="203"/>
      <c r="DXX839" s="203"/>
      <c r="DXY839" s="203"/>
      <c r="DXZ839" s="203"/>
      <c r="DYA839" s="203"/>
      <c r="DYB839" s="203"/>
      <c r="DYC839" s="203"/>
      <c r="DYD839" s="203"/>
      <c r="DYE839" s="203"/>
      <c r="DYF839" s="203"/>
      <c r="DYG839" s="203"/>
      <c r="DYH839" s="203"/>
      <c r="DYI839" s="203"/>
      <c r="DYJ839" s="203"/>
      <c r="DYK839" s="203"/>
      <c r="DYL839" s="203"/>
      <c r="DYM839" s="203"/>
      <c r="DYN839" s="203"/>
      <c r="DYO839" s="203"/>
      <c r="DYP839" s="203"/>
      <c r="DYQ839" s="203"/>
      <c r="DYR839" s="203"/>
      <c r="DYS839" s="203"/>
      <c r="DYT839" s="203"/>
      <c r="DYU839" s="203"/>
      <c r="DYV839" s="203"/>
      <c r="DYW839" s="203"/>
      <c r="DYX839" s="203"/>
      <c r="DYY839" s="203"/>
      <c r="DYZ839" s="203"/>
      <c r="DZA839" s="203"/>
      <c r="DZB839" s="203"/>
      <c r="DZC839" s="203"/>
      <c r="DZD839" s="203"/>
      <c r="DZE839" s="203"/>
      <c r="DZF839" s="203"/>
      <c r="DZG839" s="203"/>
      <c r="DZH839" s="203"/>
      <c r="DZI839" s="203"/>
      <c r="DZJ839" s="203"/>
      <c r="DZK839" s="203"/>
      <c r="DZL839" s="203"/>
      <c r="DZM839" s="203"/>
      <c r="DZN839" s="203"/>
      <c r="DZO839" s="203"/>
      <c r="DZP839" s="203"/>
      <c r="DZQ839" s="203"/>
      <c r="DZR839" s="203"/>
      <c r="DZS839" s="203"/>
      <c r="DZT839" s="203"/>
      <c r="DZU839" s="203"/>
      <c r="DZV839" s="203"/>
      <c r="DZW839" s="203"/>
      <c r="DZX839" s="203"/>
      <c r="DZY839" s="203"/>
      <c r="DZZ839" s="203"/>
      <c r="EAA839" s="203"/>
      <c r="EAB839" s="203"/>
      <c r="EAC839" s="203"/>
      <c r="EAD839" s="203"/>
      <c r="EAE839" s="203"/>
      <c r="EAF839" s="203"/>
      <c r="EAG839" s="203"/>
      <c r="EAH839" s="203"/>
      <c r="EAI839" s="203"/>
      <c r="EAJ839" s="203"/>
      <c r="EAK839" s="203"/>
      <c r="EAL839" s="203"/>
      <c r="EAM839" s="203"/>
      <c r="EAN839" s="203"/>
      <c r="EAO839" s="203"/>
      <c r="EAP839" s="203"/>
      <c r="EAQ839" s="203"/>
      <c r="EAR839" s="203"/>
      <c r="EAS839" s="203"/>
      <c r="EAT839" s="203"/>
      <c r="EAU839" s="203"/>
      <c r="EAV839" s="203"/>
      <c r="EAW839" s="203"/>
      <c r="EAX839" s="203"/>
      <c r="EAY839" s="203"/>
      <c r="EAZ839" s="203"/>
      <c r="EBA839" s="203"/>
      <c r="EBB839" s="203"/>
      <c r="EBC839" s="203"/>
      <c r="EBD839" s="203"/>
      <c r="EBE839" s="203"/>
      <c r="EBF839" s="203"/>
      <c r="EBG839" s="203"/>
      <c r="EBH839" s="203"/>
      <c r="EBI839" s="203"/>
      <c r="EBJ839" s="203"/>
      <c r="EBK839" s="203"/>
      <c r="EBL839" s="203"/>
      <c r="EBM839" s="203"/>
      <c r="EBN839" s="203"/>
      <c r="EBO839" s="203"/>
      <c r="EBP839" s="203"/>
      <c r="EBQ839" s="203"/>
      <c r="EBR839" s="203"/>
      <c r="EBS839" s="203"/>
      <c r="EBT839" s="203"/>
      <c r="EBU839" s="203"/>
      <c r="EBV839" s="203"/>
      <c r="EBW839" s="203"/>
      <c r="EBX839" s="203"/>
      <c r="EBY839" s="203"/>
      <c r="EBZ839" s="203"/>
      <c r="ECA839" s="203"/>
      <c r="ECB839" s="203"/>
      <c r="ECC839" s="203"/>
      <c r="ECD839" s="203"/>
      <c r="ECE839" s="203"/>
      <c r="ECF839" s="203"/>
      <c r="ECG839" s="203"/>
      <c r="ECH839" s="203"/>
      <c r="ECI839" s="203"/>
      <c r="ECJ839" s="203"/>
      <c r="ECK839" s="203"/>
      <c r="ECL839" s="203"/>
      <c r="ECM839" s="203"/>
      <c r="ECN839" s="203"/>
      <c r="ECO839" s="203"/>
      <c r="ECP839" s="203"/>
      <c r="ECQ839" s="203"/>
      <c r="ECR839" s="203"/>
      <c r="ECS839" s="203"/>
      <c r="ECT839" s="203"/>
      <c r="ECU839" s="203"/>
      <c r="ECV839" s="203"/>
      <c r="ECW839" s="203"/>
      <c r="ECX839" s="203"/>
      <c r="ECY839" s="203"/>
      <c r="ECZ839" s="203"/>
      <c r="EDA839" s="203"/>
      <c r="EDB839" s="203"/>
      <c r="EDC839" s="203"/>
      <c r="EDD839" s="203"/>
      <c r="EDE839" s="203"/>
      <c r="EDF839" s="203"/>
      <c r="EDG839" s="203"/>
      <c r="EDH839" s="203"/>
      <c r="EDI839" s="203"/>
      <c r="EDJ839" s="203"/>
      <c r="EDK839" s="203"/>
      <c r="EDL839" s="203"/>
      <c r="EDM839" s="203"/>
      <c r="EDN839" s="203"/>
      <c r="EDO839" s="203"/>
      <c r="EDP839" s="203"/>
      <c r="EDQ839" s="203"/>
      <c r="EDR839" s="203"/>
      <c r="EDS839" s="203"/>
      <c r="EDT839" s="203"/>
      <c r="EDU839" s="203"/>
      <c r="EDV839" s="203"/>
      <c r="EDW839" s="203"/>
      <c r="EDX839" s="203"/>
      <c r="EDY839" s="203"/>
      <c r="EDZ839" s="203"/>
      <c r="EEA839" s="203"/>
      <c r="EEB839" s="203"/>
      <c r="EEC839" s="203"/>
      <c r="EED839" s="203"/>
      <c r="EEE839" s="203"/>
      <c r="EEF839" s="203"/>
      <c r="EEG839" s="203"/>
      <c r="EEH839" s="203"/>
      <c r="EEI839" s="203"/>
      <c r="EEJ839" s="203"/>
      <c r="EEK839" s="203"/>
      <c r="EEL839" s="203"/>
      <c r="EEM839" s="203"/>
      <c r="EEN839" s="203"/>
      <c r="EEO839" s="203"/>
      <c r="EEP839" s="203"/>
      <c r="EEQ839" s="203"/>
      <c r="EER839" s="203"/>
      <c r="EES839" s="203"/>
      <c r="EET839" s="203"/>
      <c r="EEU839" s="203"/>
      <c r="EEV839" s="203"/>
      <c r="EEW839" s="203"/>
      <c r="EEX839" s="203"/>
      <c r="EEY839" s="203"/>
      <c r="EEZ839" s="203"/>
      <c r="EFA839" s="203"/>
      <c r="EFB839" s="203"/>
      <c r="EFC839" s="203"/>
      <c r="EFD839" s="203"/>
      <c r="EFE839" s="203"/>
      <c r="EFF839" s="203"/>
      <c r="EFG839" s="203"/>
      <c r="EFH839" s="203"/>
      <c r="EFI839" s="203"/>
      <c r="EFJ839" s="203"/>
      <c r="EFK839" s="203"/>
      <c r="EFL839" s="203"/>
      <c r="EFM839" s="203"/>
      <c r="EFN839" s="203"/>
      <c r="EFO839" s="203"/>
      <c r="EFP839" s="203"/>
      <c r="EFQ839" s="203"/>
      <c r="EFR839" s="203"/>
      <c r="EFS839" s="203"/>
      <c r="EFT839" s="203"/>
      <c r="EFU839" s="203"/>
      <c r="EFV839" s="203"/>
      <c r="EFW839" s="203"/>
      <c r="EFX839" s="203"/>
      <c r="EFY839" s="203"/>
      <c r="EFZ839" s="203"/>
      <c r="EGA839" s="203"/>
      <c r="EGB839" s="203"/>
      <c r="EGC839" s="203"/>
      <c r="EGD839" s="203"/>
      <c r="EGE839" s="203"/>
      <c r="EGF839" s="203"/>
      <c r="EGG839" s="203"/>
      <c r="EGH839" s="203"/>
      <c r="EGI839" s="203"/>
      <c r="EGJ839" s="203"/>
      <c r="EGK839" s="203"/>
      <c r="EGL839" s="203"/>
      <c r="EGM839" s="203"/>
      <c r="EGN839" s="203"/>
      <c r="EGO839" s="203"/>
      <c r="EGP839" s="203"/>
      <c r="EGQ839" s="203"/>
      <c r="EGR839" s="203"/>
      <c r="EGS839" s="203"/>
      <c r="EGT839" s="203"/>
      <c r="EGU839" s="203"/>
      <c r="EGV839" s="203"/>
      <c r="EGW839" s="203"/>
      <c r="EGX839" s="203"/>
      <c r="EGY839" s="203"/>
      <c r="EGZ839" s="203"/>
      <c r="EHA839" s="203"/>
      <c r="EHB839" s="203"/>
      <c r="EHC839" s="203"/>
      <c r="EHD839" s="203"/>
      <c r="EHE839" s="203"/>
      <c r="EHF839" s="203"/>
      <c r="EHG839" s="203"/>
      <c r="EHH839" s="203"/>
      <c r="EHI839" s="203"/>
      <c r="EHJ839" s="203"/>
      <c r="EHK839" s="203"/>
      <c r="EHL839" s="203"/>
      <c r="EHM839" s="203"/>
      <c r="EHN839" s="203"/>
      <c r="EHO839" s="203"/>
      <c r="EHP839" s="203"/>
      <c r="EHQ839" s="203"/>
      <c r="EHR839" s="203"/>
      <c r="EHS839" s="203"/>
      <c r="EHT839" s="203"/>
      <c r="EHU839" s="203"/>
      <c r="EHV839" s="203"/>
      <c r="EHW839" s="203"/>
      <c r="EHX839" s="203"/>
      <c r="EHY839" s="203"/>
      <c r="EHZ839" s="203"/>
      <c r="EIA839" s="203"/>
      <c r="EIB839" s="203"/>
      <c r="EIC839" s="203"/>
      <c r="EID839" s="203"/>
      <c r="EIE839" s="203"/>
      <c r="EIF839" s="203"/>
      <c r="EIG839" s="203"/>
      <c r="EIH839" s="203"/>
      <c r="EII839" s="203"/>
      <c r="EIJ839" s="203"/>
      <c r="EIK839" s="203"/>
      <c r="EIL839" s="203"/>
      <c r="EIM839" s="203"/>
      <c r="EIN839" s="203"/>
      <c r="EIO839" s="203"/>
      <c r="EIP839" s="203"/>
      <c r="EIQ839" s="203"/>
      <c r="EIR839" s="203"/>
      <c r="EIS839" s="203"/>
      <c r="EIT839" s="203"/>
      <c r="EIU839" s="203"/>
      <c r="EIV839" s="203"/>
      <c r="EIW839" s="203"/>
      <c r="EIX839" s="203"/>
      <c r="EIY839" s="203"/>
      <c r="EIZ839" s="203"/>
      <c r="EJA839" s="203"/>
      <c r="EJB839" s="203"/>
      <c r="EJC839" s="203"/>
      <c r="EJD839" s="203"/>
      <c r="EJE839" s="203"/>
      <c r="EJF839" s="203"/>
      <c r="EJG839" s="203"/>
      <c r="EJH839" s="203"/>
      <c r="EJI839" s="203"/>
      <c r="EJJ839" s="203"/>
      <c r="EJK839" s="203"/>
      <c r="EJL839" s="203"/>
      <c r="EJM839" s="203"/>
      <c r="EJN839" s="203"/>
      <c r="EJO839" s="203"/>
      <c r="EJP839" s="203"/>
      <c r="EJQ839" s="203"/>
      <c r="EJR839" s="203"/>
      <c r="EJS839" s="203"/>
      <c r="EJT839" s="203"/>
      <c r="EJU839" s="203"/>
      <c r="EJV839" s="203"/>
      <c r="EJW839" s="203"/>
      <c r="EJX839" s="203"/>
      <c r="EJY839" s="203"/>
      <c r="EJZ839" s="203"/>
      <c r="EKA839" s="203"/>
      <c r="EKB839" s="203"/>
      <c r="EKC839" s="203"/>
      <c r="EKD839" s="203"/>
      <c r="EKE839" s="203"/>
      <c r="EKF839" s="203"/>
      <c r="EKG839" s="203"/>
      <c r="EKH839" s="203"/>
      <c r="EKI839" s="203"/>
      <c r="EKJ839" s="203"/>
      <c r="EKK839" s="203"/>
      <c r="EKL839" s="203"/>
      <c r="EKM839" s="203"/>
      <c r="EKN839" s="203"/>
      <c r="EKO839" s="203"/>
      <c r="EKP839" s="203"/>
      <c r="EKQ839" s="203"/>
      <c r="EKR839" s="203"/>
      <c r="EKS839" s="203"/>
      <c r="EKT839" s="203"/>
      <c r="EKU839" s="203"/>
      <c r="EKV839" s="203"/>
      <c r="EKW839" s="203"/>
      <c r="EKX839" s="203"/>
      <c r="EKY839" s="203"/>
      <c r="EKZ839" s="203"/>
      <c r="ELA839" s="203"/>
      <c r="ELB839" s="203"/>
      <c r="ELC839" s="203"/>
      <c r="ELD839" s="203"/>
      <c r="ELE839" s="203"/>
      <c r="ELF839" s="203"/>
      <c r="ELG839" s="203"/>
      <c r="ELH839" s="203"/>
      <c r="ELI839" s="203"/>
      <c r="ELJ839" s="203"/>
      <c r="ELK839" s="203"/>
      <c r="ELL839" s="203"/>
      <c r="ELM839" s="203"/>
      <c r="ELN839" s="203"/>
      <c r="ELO839" s="203"/>
      <c r="ELP839" s="203"/>
      <c r="ELQ839" s="203"/>
      <c r="ELR839" s="203"/>
      <c r="ELS839" s="203"/>
      <c r="ELT839" s="203"/>
      <c r="ELU839" s="203"/>
      <c r="ELV839" s="203"/>
      <c r="ELW839" s="203"/>
      <c r="ELX839" s="203"/>
      <c r="ELY839" s="203"/>
      <c r="ELZ839" s="203"/>
      <c r="EMA839" s="203"/>
      <c r="EMB839" s="203"/>
      <c r="EMC839" s="203"/>
      <c r="EMD839" s="203"/>
      <c r="EME839" s="203"/>
      <c r="EMF839" s="203"/>
      <c r="EMG839" s="203"/>
      <c r="EMH839" s="203"/>
      <c r="EMI839" s="203"/>
      <c r="EMJ839" s="203"/>
      <c r="EMK839" s="203"/>
      <c r="EML839" s="203"/>
      <c r="EMM839" s="203"/>
      <c r="EMN839" s="203"/>
      <c r="EMO839" s="203"/>
      <c r="EMP839" s="203"/>
      <c r="EMQ839" s="203"/>
      <c r="EMR839" s="203"/>
      <c r="EMS839" s="203"/>
      <c r="EMT839" s="203"/>
      <c r="EMU839" s="203"/>
      <c r="EMV839" s="203"/>
      <c r="EMW839" s="203"/>
      <c r="EMX839" s="203"/>
      <c r="EMY839" s="203"/>
      <c r="EMZ839" s="203"/>
      <c r="ENA839" s="203"/>
      <c r="ENB839" s="203"/>
      <c r="ENC839" s="203"/>
      <c r="END839" s="203"/>
      <c r="ENE839" s="203"/>
      <c r="ENF839" s="203"/>
      <c r="ENG839" s="203"/>
      <c r="ENH839" s="203"/>
      <c r="ENI839" s="203"/>
      <c r="ENJ839" s="203"/>
      <c r="ENK839" s="203"/>
      <c r="ENL839" s="203"/>
      <c r="ENM839" s="203"/>
      <c r="ENN839" s="203"/>
      <c r="ENO839" s="203"/>
      <c r="ENP839" s="203"/>
      <c r="ENQ839" s="203"/>
      <c r="ENR839" s="203"/>
      <c r="ENS839" s="203"/>
      <c r="ENT839" s="203"/>
      <c r="ENU839" s="203"/>
      <c r="ENV839" s="203"/>
      <c r="ENW839" s="203"/>
      <c r="ENX839" s="203"/>
      <c r="ENY839" s="203"/>
      <c r="ENZ839" s="203"/>
      <c r="EOA839" s="203"/>
      <c r="EOB839" s="203"/>
      <c r="EOC839" s="203"/>
      <c r="EOD839" s="203"/>
      <c r="EOE839" s="203"/>
      <c r="EOF839" s="203"/>
      <c r="EOG839" s="203"/>
      <c r="EOH839" s="203"/>
      <c r="EOI839" s="203"/>
      <c r="EOJ839" s="203"/>
      <c r="EOK839" s="203"/>
      <c r="EOL839" s="203"/>
      <c r="EOM839" s="203"/>
      <c r="EON839" s="203"/>
      <c r="EOO839" s="203"/>
      <c r="EOP839" s="203"/>
      <c r="EOQ839" s="203"/>
      <c r="EOR839" s="203"/>
      <c r="EOS839" s="203"/>
      <c r="EOT839" s="203"/>
      <c r="EOU839" s="203"/>
      <c r="EOV839" s="203"/>
      <c r="EOW839" s="203"/>
      <c r="EOX839" s="203"/>
      <c r="EOY839" s="203"/>
      <c r="EOZ839" s="203"/>
      <c r="EPA839" s="203"/>
      <c r="EPB839" s="203"/>
      <c r="EPC839" s="203"/>
      <c r="EPD839" s="203"/>
      <c r="EPE839" s="203"/>
      <c r="EPF839" s="203"/>
      <c r="EPG839" s="203"/>
      <c r="EPH839" s="203"/>
      <c r="EPI839" s="203"/>
      <c r="EPJ839" s="203"/>
      <c r="EPK839" s="203"/>
      <c r="EPL839" s="203"/>
      <c r="EPM839" s="203"/>
      <c r="EPN839" s="203"/>
      <c r="EPO839" s="203"/>
      <c r="EPP839" s="203"/>
      <c r="EPQ839" s="203"/>
      <c r="EPR839" s="203"/>
      <c r="EPS839" s="203"/>
      <c r="EPT839" s="203"/>
      <c r="EPU839" s="203"/>
      <c r="EPV839" s="203"/>
      <c r="EPW839" s="203"/>
      <c r="EPX839" s="203"/>
      <c r="EPY839" s="203"/>
      <c r="EPZ839" s="203"/>
      <c r="EQA839" s="203"/>
      <c r="EQB839" s="203"/>
      <c r="EQC839" s="203"/>
      <c r="EQD839" s="203"/>
      <c r="EQE839" s="203"/>
      <c r="EQF839" s="203"/>
      <c r="EQG839" s="203"/>
      <c r="EQH839" s="203"/>
      <c r="EQI839" s="203"/>
      <c r="EQJ839" s="203"/>
      <c r="EQK839" s="203"/>
      <c r="EQL839" s="203"/>
      <c r="EQM839" s="203"/>
      <c r="EQN839" s="203"/>
      <c r="EQO839" s="203"/>
      <c r="EQP839" s="203"/>
      <c r="EQQ839" s="203"/>
      <c r="EQR839" s="203"/>
      <c r="EQS839" s="203"/>
      <c r="EQT839" s="203"/>
      <c r="EQU839" s="203"/>
      <c r="EQV839" s="203"/>
      <c r="EQW839" s="203"/>
      <c r="EQX839" s="203"/>
      <c r="EQY839" s="203"/>
      <c r="EQZ839" s="203"/>
      <c r="ERA839" s="203"/>
      <c r="ERB839" s="203"/>
      <c r="ERC839" s="203"/>
      <c r="ERD839" s="203"/>
      <c r="ERE839" s="203"/>
      <c r="ERF839" s="203"/>
      <c r="ERG839" s="203"/>
      <c r="ERH839" s="203"/>
      <c r="ERI839" s="203"/>
      <c r="ERJ839" s="203"/>
      <c r="ERK839" s="203"/>
      <c r="ERL839" s="203"/>
      <c r="ERM839" s="203"/>
      <c r="ERN839" s="203"/>
      <c r="ERO839" s="203"/>
      <c r="ERP839" s="203"/>
      <c r="ERQ839" s="203"/>
      <c r="ERR839" s="203"/>
      <c r="ERS839" s="203"/>
      <c r="ERT839" s="203"/>
      <c r="ERU839" s="203"/>
      <c r="ERV839" s="203"/>
      <c r="ERW839" s="203"/>
      <c r="ERX839" s="203"/>
      <c r="ERY839" s="203"/>
      <c r="ERZ839" s="203"/>
      <c r="ESA839" s="203"/>
      <c r="ESB839" s="203"/>
      <c r="ESC839" s="203"/>
      <c r="ESD839" s="203"/>
      <c r="ESE839" s="203"/>
      <c r="ESF839" s="203"/>
      <c r="ESG839" s="203"/>
      <c r="ESH839" s="203"/>
      <c r="ESI839" s="203"/>
      <c r="ESJ839" s="203"/>
      <c r="ESK839" s="203"/>
      <c r="ESL839" s="203"/>
      <c r="ESM839" s="203"/>
      <c r="ESN839" s="203"/>
      <c r="ESO839" s="203"/>
      <c r="ESP839" s="203"/>
      <c r="ESQ839" s="203"/>
      <c r="ESR839" s="203"/>
      <c r="ESS839" s="203"/>
      <c r="EST839" s="203"/>
      <c r="ESU839" s="203"/>
      <c r="ESV839" s="203"/>
      <c r="ESW839" s="203"/>
      <c r="ESX839" s="203"/>
      <c r="ESY839" s="203"/>
      <c r="ESZ839" s="203"/>
      <c r="ETA839" s="203"/>
      <c r="ETB839" s="203"/>
      <c r="ETC839" s="203"/>
      <c r="ETD839" s="203"/>
      <c r="ETE839" s="203"/>
      <c r="ETF839" s="203"/>
      <c r="ETG839" s="203"/>
      <c r="ETH839" s="203"/>
      <c r="ETI839" s="203"/>
      <c r="ETJ839" s="203"/>
      <c r="ETK839" s="203"/>
      <c r="ETL839" s="203"/>
      <c r="ETM839" s="203"/>
      <c r="ETN839" s="203"/>
      <c r="ETO839" s="203"/>
      <c r="ETP839" s="203"/>
      <c r="ETQ839" s="203"/>
      <c r="ETR839" s="203"/>
      <c r="ETS839" s="203"/>
      <c r="ETT839" s="203"/>
      <c r="ETU839" s="203"/>
      <c r="ETV839" s="203"/>
      <c r="ETW839" s="203"/>
      <c r="ETX839" s="203"/>
      <c r="ETY839" s="203"/>
      <c r="ETZ839" s="203"/>
      <c r="EUA839" s="203"/>
      <c r="EUB839" s="203"/>
      <c r="EUC839" s="203"/>
      <c r="EUD839" s="203"/>
      <c r="EUE839" s="203"/>
      <c r="EUF839" s="203"/>
      <c r="EUG839" s="203"/>
      <c r="EUH839" s="203"/>
      <c r="EUI839" s="203"/>
      <c r="EUJ839" s="203"/>
      <c r="EUK839" s="203"/>
      <c r="EUL839" s="203"/>
      <c r="EUM839" s="203"/>
      <c r="EUN839" s="203"/>
      <c r="EUO839" s="203"/>
      <c r="EUP839" s="203"/>
      <c r="EUQ839" s="203"/>
      <c r="EUR839" s="203"/>
      <c r="EUS839" s="203"/>
      <c r="EUT839" s="203"/>
      <c r="EUU839" s="203"/>
      <c r="EUV839" s="203"/>
      <c r="EUW839" s="203"/>
      <c r="EUX839" s="203"/>
      <c r="EUY839" s="203"/>
      <c r="EUZ839" s="203"/>
      <c r="EVA839" s="203"/>
      <c r="EVB839" s="203"/>
      <c r="EVC839" s="203"/>
      <c r="EVD839" s="203"/>
      <c r="EVE839" s="203"/>
      <c r="EVF839" s="203"/>
      <c r="EVG839" s="203"/>
      <c r="EVH839" s="203"/>
      <c r="EVI839" s="203"/>
      <c r="EVJ839" s="203"/>
      <c r="EVK839" s="203"/>
      <c r="EVL839" s="203"/>
      <c r="EVM839" s="203"/>
      <c r="EVN839" s="203"/>
      <c r="EVO839" s="203"/>
      <c r="EVP839" s="203"/>
      <c r="EVQ839" s="203"/>
      <c r="EVR839" s="203"/>
      <c r="EVS839" s="203"/>
      <c r="EVT839" s="203"/>
      <c r="EVU839" s="203"/>
      <c r="EVV839" s="203"/>
      <c r="EVW839" s="203"/>
      <c r="EVX839" s="203"/>
      <c r="EVY839" s="203"/>
      <c r="EVZ839" s="203"/>
      <c r="EWA839" s="203"/>
      <c r="EWB839" s="203"/>
      <c r="EWC839" s="203"/>
      <c r="EWD839" s="203"/>
      <c r="EWE839" s="203"/>
      <c r="EWF839" s="203"/>
      <c r="EWG839" s="203"/>
      <c r="EWH839" s="203"/>
      <c r="EWI839" s="203"/>
      <c r="EWJ839" s="203"/>
      <c r="EWK839" s="203"/>
      <c r="EWL839" s="203"/>
      <c r="EWM839" s="203"/>
      <c r="EWN839" s="203"/>
      <c r="EWO839" s="203"/>
      <c r="EWP839" s="203"/>
      <c r="EWQ839" s="203"/>
      <c r="EWR839" s="203"/>
      <c r="EWS839" s="203"/>
      <c r="EWT839" s="203"/>
      <c r="EWU839" s="203"/>
      <c r="EWV839" s="203"/>
      <c r="EWW839" s="203"/>
      <c r="EWX839" s="203"/>
      <c r="EWY839" s="203"/>
      <c r="EWZ839" s="203"/>
      <c r="EXA839" s="203"/>
      <c r="EXB839" s="203"/>
      <c r="EXC839" s="203"/>
      <c r="EXD839" s="203"/>
      <c r="EXE839" s="203"/>
      <c r="EXF839" s="203"/>
      <c r="EXG839" s="203"/>
      <c r="EXH839" s="203"/>
      <c r="EXI839" s="203"/>
      <c r="EXJ839" s="203"/>
      <c r="EXK839" s="203"/>
      <c r="EXL839" s="203"/>
      <c r="EXM839" s="203"/>
      <c r="EXN839" s="203"/>
      <c r="EXO839" s="203"/>
      <c r="EXP839" s="203"/>
      <c r="EXQ839" s="203"/>
      <c r="EXR839" s="203"/>
      <c r="EXS839" s="203"/>
      <c r="EXT839" s="203"/>
      <c r="EXU839" s="203"/>
      <c r="EXV839" s="203"/>
      <c r="EXW839" s="203"/>
      <c r="EXX839" s="203"/>
      <c r="EXY839" s="203"/>
      <c r="EXZ839" s="203"/>
      <c r="EYA839" s="203"/>
      <c r="EYB839" s="203"/>
      <c r="EYC839" s="203"/>
      <c r="EYD839" s="203"/>
      <c r="EYE839" s="203"/>
      <c r="EYF839" s="203"/>
      <c r="EYG839" s="203"/>
      <c r="EYH839" s="203"/>
      <c r="EYI839" s="203"/>
      <c r="EYJ839" s="203"/>
      <c r="EYK839" s="203"/>
      <c r="EYL839" s="203"/>
      <c r="EYM839" s="203"/>
      <c r="EYN839" s="203"/>
      <c r="EYO839" s="203"/>
      <c r="EYP839" s="203"/>
      <c r="EYQ839" s="203"/>
      <c r="EYR839" s="203"/>
      <c r="EYS839" s="203"/>
      <c r="EYT839" s="203"/>
      <c r="EYU839" s="203"/>
      <c r="EYV839" s="203"/>
      <c r="EYW839" s="203"/>
      <c r="EYX839" s="203"/>
      <c r="EYY839" s="203"/>
      <c r="EYZ839" s="203"/>
      <c r="EZA839" s="203"/>
      <c r="EZB839" s="203"/>
      <c r="EZC839" s="203"/>
      <c r="EZD839" s="203"/>
      <c r="EZE839" s="203"/>
      <c r="EZF839" s="203"/>
      <c r="EZG839" s="203"/>
      <c r="EZH839" s="203"/>
      <c r="EZI839" s="203"/>
      <c r="EZJ839" s="203"/>
      <c r="EZK839" s="203"/>
      <c r="EZL839" s="203"/>
      <c r="EZM839" s="203"/>
      <c r="EZN839" s="203"/>
      <c r="EZO839" s="203"/>
      <c r="EZP839" s="203"/>
      <c r="EZQ839" s="203"/>
      <c r="EZR839" s="203"/>
      <c r="EZS839" s="203"/>
      <c r="EZT839" s="203"/>
      <c r="EZU839" s="203"/>
      <c r="EZV839" s="203"/>
      <c r="EZW839" s="203"/>
      <c r="EZX839" s="203"/>
      <c r="EZY839" s="203"/>
      <c r="EZZ839" s="203"/>
      <c r="FAA839" s="203"/>
      <c r="FAB839" s="203"/>
      <c r="FAC839" s="203"/>
      <c r="FAD839" s="203"/>
      <c r="FAE839" s="203"/>
      <c r="FAF839" s="203"/>
      <c r="FAG839" s="203"/>
      <c r="FAH839" s="203"/>
      <c r="FAI839" s="203"/>
      <c r="FAJ839" s="203"/>
      <c r="FAK839" s="203"/>
      <c r="FAL839" s="203"/>
      <c r="FAM839" s="203"/>
      <c r="FAN839" s="203"/>
      <c r="FAO839" s="203"/>
      <c r="FAP839" s="203"/>
      <c r="FAQ839" s="203"/>
      <c r="FAR839" s="203"/>
      <c r="FAS839" s="203"/>
      <c r="FAT839" s="203"/>
      <c r="FAU839" s="203"/>
      <c r="FAV839" s="203"/>
      <c r="FAW839" s="203"/>
      <c r="FAX839" s="203"/>
      <c r="FAY839" s="203"/>
      <c r="FAZ839" s="203"/>
      <c r="FBA839" s="203"/>
      <c r="FBB839" s="203"/>
      <c r="FBC839" s="203"/>
      <c r="FBD839" s="203"/>
      <c r="FBE839" s="203"/>
      <c r="FBF839" s="203"/>
      <c r="FBG839" s="203"/>
      <c r="FBH839" s="203"/>
      <c r="FBI839" s="203"/>
      <c r="FBJ839" s="203"/>
      <c r="FBK839" s="203"/>
      <c r="FBL839" s="203"/>
      <c r="FBM839" s="203"/>
      <c r="FBN839" s="203"/>
      <c r="FBO839" s="203"/>
      <c r="FBP839" s="203"/>
      <c r="FBQ839" s="203"/>
      <c r="FBR839" s="203"/>
      <c r="FBS839" s="203"/>
      <c r="FBT839" s="203"/>
      <c r="FBU839" s="203"/>
      <c r="FBV839" s="203"/>
      <c r="FBW839" s="203"/>
      <c r="FBX839" s="203"/>
      <c r="FBY839" s="203"/>
      <c r="FBZ839" s="203"/>
      <c r="FCA839" s="203"/>
      <c r="FCB839" s="203"/>
      <c r="FCC839" s="203"/>
      <c r="FCD839" s="203"/>
      <c r="FCE839" s="203"/>
      <c r="FCF839" s="203"/>
      <c r="FCG839" s="203"/>
      <c r="FCH839" s="203"/>
      <c r="FCI839" s="203"/>
      <c r="FCJ839" s="203"/>
      <c r="FCK839" s="203"/>
      <c r="FCL839" s="203"/>
      <c r="FCM839" s="203"/>
      <c r="FCN839" s="203"/>
      <c r="FCO839" s="203"/>
      <c r="FCP839" s="203"/>
      <c r="FCQ839" s="203"/>
      <c r="FCR839" s="203"/>
      <c r="FCS839" s="203"/>
      <c r="FCT839" s="203"/>
      <c r="FCU839" s="203"/>
      <c r="FCV839" s="203"/>
      <c r="FCW839" s="203"/>
      <c r="FCX839" s="203"/>
      <c r="FCY839" s="203"/>
      <c r="FCZ839" s="203"/>
      <c r="FDA839" s="203"/>
      <c r="FDB839" s="203"/>
      <c r="FDC839" s="203"/>
      <c r="FDD839" s="203"/>
      <c r="FDE839" s="203"/>
      <c r="FDF839" s="203"/>
      <c r="FDG839" s="203"/>
      <c r="FDH839" s="203"/>
      <c r="FDI839" s="203"/>
      <c r="FDJ839" s="203"/>
      <c r="FDK839" s="203"/>
      <c r="FDL839" s="203"/>
      <c r="FDM839" s="203"/>
      <c r="FDN839" s="203"/>
      <c r="FDO839" s="203"/>
      <c r="FDP839" s="203"/>
      <c r="FDQ839" s="203"/>
      <c r="FDR839" s="203"/>
      <c r="FDS839" s="203"/>
      <c r="FDT839" s="203"/>
      <c r="FDU839" s="203"/>
      <c r="FDV839" s="203"/>
      <c r="FDW839" s="203"/>
      <c r="FDX839" s="203"/>
      <c r="FDY839" s="203"/>
      <c r="FDZ839" s="203"/>
      <c r="FEA839" s="203"/>
      <c r="FEB839" s="203"/>
      <c r="FEC839" s="203"/>
      <c r="FED839" s="203"/>
      <c r="FEE839" s="203"/>
      <c r="FEF839" s="203"/>
      <c r="FEG839" s="203"/>
      <c r="FEH839" s="203"/>
      <c r="FEI839" s="203"/>
      <c r="FEJ839" s="203"/>
      <c r="FEK839" s="203"/>
      <c r="FEL839" s="203"/>
      <c r="FEM839" s="203"/>
      <c r="FEN839" s="203"/>
      <c r="FEO839" s="203"/>
      <c r="FEP839" s="203"/>
      <c r="FEQ839" s="203"/>
      <c r="FER839" s="203"/>
      <c r="FES839" s="203"/>
      <c r="FET839" s="203"/>
      <c r="FEU839" s="203"/>
      <c r="FEV839" s="203"/>
      <c r="FEW839" s="203"/>
      <c r="FEX839" s="203"/>
      <c r="FEY839" s="203"/>
      <c r="FEZ839" s="203"/>
      <c r="FFA839" s="203"/>
      <c r="FFB839" s="203"/>
      <c r="FFC839" s="203"/>
      <c r="FFD839" s="203"/>
      <c r="FFE839" s="203"/>
      <c r="FFF839" s="203"/>
      <c r="FFG839" s="203"/>
      <c r="FFH839" s="203"/>
      <c r="FFI839" s="203"/>
      <c r="FFJ839" s="203"/>
      <c r="FFK839" s="203"/>
      <c r="FFL839" s="203"/>
      <c r="FFM839" s="203"/>
      <c r="FFN839" s="203"/>
      <c r="FFO839" s="203"/>
      <c r="FFP839" s="203"/>
      <c r="FFQ839" s="203"/>
      <c r="FFR839" s="203"/>
      <c r="FFS839" s="203"/>
      <c r="FFT839" s="203"/>
      <c r="FFU839" s="203"/>
      <c r="FFV839" s="203"/>
      <c r="FFW839" s="203"/>
      <c r="FFX839" s="203"/>
      <c r="FFY839" s="203"/>
      <c r="FFZ839" s="203"/>
      <c r="FGA839" s="203"/>
      <c r="FGB839" s="203"/>
      <c r="FGC839" s="203"/>
      <c r="FGD839" s="203"/>
      <c r="FGE839" s="203"/>
      <c r="FGF839" s="203"/>
      <c r="FGG839" s="203"/>
      <c r="FGH839" s="203"/>
      <c r="FGI839" s="203"/>
      <c r="FGJ839" s="203"/>
      <c r="FGK839" s="203"/>
      <c r="FGL839" s="203"/>
      <c r="FGM839" s="203"/>
      <c r="FGN839" s="203"/>
      <c r="FGO839" s="203"/>
      <c r="FGP839" s="203"/>
      <c r="FGQ839" s="203"/>
      <c r="FGR839" s="203"/>
      <c r="FGS839" s="203"/>
      <c r="FGT839" s="203"/>
      <c r="FGU839" s="203"/>
      <c r="FGV839" s="203"/>
      <c r="FGW839" s="203"/>
      <c r="FGX839" s="203"/>
      <c r="FGY839" s="203"/>
      <c r="FGZ839" s="203"/>
      <c r="FHA839" s="203"/>
      <c r="FHB839" s="203"/>
      <c r="FHC839" s="203"/>
      <c r="FHD839" s="203"/>
      <c r="FHE839" s="203"/>
      <c r="FHF839" s="203"/>
      <c r="FHG839" s="203"/>
      <c r="FHH839" s="203"/>
      <c r="FHI839" s="203"/>
      <c r="FHJ839" s="203"/>
      <c r="FHK839" s="203"/>
      <c r="FHL839" s="203"/>
      <c r="FHM839" s="203"/>
      <c r="FHN839" s="203"/>
      <c r="FHO839" s="203"/>
      <c r="FHP839" s="203"/>
      <c r="FHQ839" s="203"/>
      <c r="FHR839" s="203"/>
      <c r="FHS839" s="203"/>
      <c r="FHT839" s="203"/>
      <c r="FHU839" s="203"/>
      <c r="FHV839" s="203"/>
      <c r="FHW839" s="203"/>
      <c r="FHX839" s="203"/>
      <c r="FHY839" s="203"/>
      <c r="FHZ839" s="203"/>
      <c r="FIA839" s="203"/>
      <c r="FIB839" s="203"/>
      <c r="FIC839" s="203"/>
      <c r="FID839" s="203"/>
      <c r="FIE839" s="203"/>
      <c r="FIF839" s="203"/>
      <c r="FIG839" s="203"/>
      <c r="FIH839" s="203"/>
      <c r="FII839" s="203"/>
      <c r="FIJ839" s="203"/>
      <c r="FIK839" s="203"/>
      <c r="FIL839" s="203"/>
      <c r="FIM839" s="203"/>
      <c r="FIN839" s="203"/>
      <c r="FIO839" s="203"/>
      <c r="FIP839" s="203"/>
      <c r="FIQ839" s="203"/>
      <c r="FIR839" s="203"/>
      <c r="FIS839" s="203"/>
      <c r="FIT839" s="203"/>
      <c r="FIU839" s="203"/>
      <c r="FIV839" s="203"/>
      <c r="FIW839" s="203"/>
      <c r="FIX839" s="203"/>
      <c r="FIY839" s="203"/>
      <c r="FIZ839" s="203"/>
      <c r="FJA839" s="203"/>
      <c r="FJB839" s="203"/>
      <c r="FJC839" s="203"/>
      <c r="FJD839" s="203"/>
      <c r="FJE839" s="203"/>
      <c r="FJF839" s="203"/>
      <c r="FJG839" s="203"/>
      <c r="FJH839" s="203"/>
      <c r="FJI839" s="203"/>
      <c r="FJJ839" s="203"/>
      <c r="FJK839" s="203"/>
      <c r="FJL839" s="203"/>
      <c r="FJM839" s="203"/>
      <c r="FJN839" s="203"/>
      <c r="FJO839" s="203"/>
      <c r="FJP839" s="203"/>
      <c r="FJQ839" s="203"/>
      <c r="FJR839" s="203"/>
      <c r="FJS839" s="203"/>
      <c r="FJT839" s="203"/>
      <c r="FJU839" s="203"/>
      <c r="FJV839" s="203"/>
      <c r="FJW839" s="203"/>
      <c r="FJX839" s="203"/>
      <c r="FJY839" s="203"/>
      <c r="FJZ839" s="203"/>
      <c r="FKA839" s="203"/>
      <c r="FKB839" s="203"/>
      <c r="FKC839" s="203"/>
      <c r="FKD839" s="203"/>
      <c r="FKE839" s="203"/>
      <c r="FKF839" s="203"/>
      <c r="FKG839" s="203"/>
      <c r="FKH839" s="203"/>
      <c r="FKI839" s="203"/>
      <c r="FKJ839" s="203"/>
      <c r="FKK839" s="203"/>
      <c r="FKL839" s="203"/>
      <c r="FKM839" s="203"/>
      <c r="FKN839" s="203"/>
      <c r="FKO839" s="203"/>
      <c r="FKP839" s="203"/>
      <c r="FKQ839" s="203"/>
      <c r="FKR839" s="203"/>
      <c r="FKS839" s="203"/>
      <c r="FKT839" s="203"/>
      <c r="FKU839" s="203"/>
      <c r="FKV839" s="203"/>
      <c r="FKW839" s="203"/>
      <c r="FKX839" s="203"/>
      <c r="FKY839" s="203"/>
      <c r="FKZ839" s="203"/>
      <c r="FLA839" s="203"/>
      <c r="FLB839" s="203"/>
      <c r="FLC839" s="203"/>
      <c r="FLD839" s="203"/>
      <c r="FLE839" s="203"/>
      <c r="FLF839" s="203"/>
      <c r="FLG839" s="203"/>
      <c r="FLH839" s="203"/>
      <c r="FLI839" s="203"/>
      <c r="FLJ839" s="203"/>
      <c r="FLK839" s="203"/>
      <c r="FLL839" s="203"/>
      <c r="FLM839" s="203"/>
      <c r="FLN839" s="203"/>
      <c r="FLO839" s="203"/>
      <c r="FLP839" s="203"/>
      <c r="FLQ839" s="203"/>
      <c r="FLR839" s="203"/>
      <c r="FLS839" s="203"/>
      <c r="FLT839" s="203"/>
      <c r="FLU839" s="203"/>
      <c r="FLV839" s="203"/>
      <c r="FLW839" s="203"/>
      <c r="FLX839" s="203"/>
      <c r="FLY839" s="203"/>
      <c r="FLZ839" s="203"/>
      <c r="FMA839" s="203"/>
      <c r="FMB839" s="203"/>
      <c r="FMC839" s="203"/>
      <c r="FMD839" s="203"/>
      <c r="FME839" s="203"/>
      <c r="FMF839" s="203"/>
      <c r="FMG839" s="203"/>
      <c r="FMH839" s="203"/>
      <c r="FMI839" s="203"/>
      <c r="FMJ839" s="203"/>
      <c r="FMK839" s="203"/>
      <c r="FML839" s="203"/>
      <c r="FMM839" s="203"/>
      <c r="FMN839" s="203"/>
      <c r="FMO839" s="203"/>
      <c r="FMP839" s="203"/>
      <c r="FMQ839" s="203"/>
      <c r="FMR839" s="203"/>
      <c r="FMS839" s="203"/>
      <c r="FMT839" s="203"/>
      <c r="FMU839" s="203"/>
      <c r="FMV839" s="203"/>
      <c r="FMW839" s="203"/>
      <c r="FMX839" s="203"/>
      <c r="FMY839" s="203"/>
      <c r="FMZ839" s="203"/>
      <c r="FNA839" s="203"/>
      <c r="FNB839" s="203"/>
      <c r="FNC839" s="203"/>
      <c r="FND839" s="203"/>
      <c r="FNE839" s="203"/>
      <c r="FNF839" s="203"/>
      <c r="FNG839" s="203"/>
      <c r="FNH839" s="203"/>
      <c r="FNI839" s="203"/>
      <c r="FNJ839" s="203"/>
      <c r="FNK839" s="203"/>
      <c r="FNL839" s="203"/>
      <c r="FNM839" s="203"/>
      <c r="FNN839" s="203"/>
      <c r="FNO839" s="203"/>
      <c r="FNP839" s="203"/>
      <c r="FNQ839" s="203"/>
      <c r="FNR839" s="203"/>
      <c r="FNS839" s="203"/>
      <c r="FNT839" s="203"/>
      <c r="FNU839" s="203"/>
      <c r="FNV839" s="203"/>
      <c r="FNW839" s="203"/>
      <c r="FNX839" s="203"/>
      <c r="FNY839" s="203"/>
      <c r="FNZ839" s="203"/>
      <c r="FOA839" s="203"/>
      <c r="FOB839" s="203"/>
      <c r="FOC839" s="203"/>
      <c r="FOD839" s="203"/>
      <c r="FOE839" s="203"/>
      <c r="FOF839" s="203"/>
      <c r="FOG839" s="203"/>
      <c r="FOH839" s="203"/>
      <c r="FOI839" s="203"/>
      <c r="FOJ839" s="203"/>
      <c r="FOK839" s="203"/>
      <c r="FOL839" s="203"/>
      <c r="FOM839" s="203"/>
      <c r="FON839" s="203"/>
      <c r="FOO839" s="203"/>
      <c r="FOP839" s="203"/>
      <c r="FOQ839" s="203"/>
      <c r="FOR839" s="203"/>
      <c r="FOS839" s="203"/>
      <c r="FOT839" s="203"/>
      <c r="FOU839" s="203"/>
      <c r="FOV839" s="203"/>
      <c r="FOW839" s="203"/>
      <c r="FOX839" s="203"/>
      <c r="FOY839" s="203"/>
      <c r="FOZ839" s="203"/>
      <c r="FPA839" s="203"/>
      <c r="FPB839" s="203"/>
      <c r="FPC839" s="203"/>
      <c r="FPD839" s="203"/>
      <c r="FPE839" s="203"/>
      <c r="FPF839" s="203"/>
      <c r="FPG839" s="203"/>
      <c r="FPH839" s="203"/>
      <c r="FPI839" s="203"/>
      <c r="FPJ839" s="203"/>
      <c r="FPK839" s="203"/>
      <c r="FPL839" s="203"/>
      <c r="FPM839" s="203"/>
      <c r="FPN839" s="203"/>
      <c r="FPO839" s="203"/>
      <c r="FPP839" s="203"/>
      <c r="FPQ839" s="203"/>
      <c r="FPR839" s="203"/>
      <c r="FPS839" s="203"/>
      <c r="FPT839" s="203"/>
      <c r="FPU839" s="203"/>
      <c r="FPV839" s="203"/>
      <c r="FPW839" s="203"/>
      <c r="FPX839" s="203"/>
      <c r="FPY839" s="203"/>
      <c r="FPZ839" s="203"/>
      <c r="FQA839" s="203"/>
      <c r="FQB839" s="203"/>
      <c r="FQC839" s="203"/>
      <c r="FQD839" s="203"/>
      <c r="FQE839" s="203"/>
      <c r="FQF839" s="203"/>
      <c r="FQG839" s="203"/>
      <c r="FQH839" s="203"/>
      <c r="FQI839" s="203"/>
      <c r="FQJ839" s="203"/>
      <c r="FQK839" s="203"/>
      <c r="FQL839" s="203"/>
      <c r="FQM839" s="203"/>
      <c r="FQN839" s="203"/>
      <c r="FQO839" s="203"/>
      <c r="FQP839" s="203"/>
      <c r="FQQ839" s="203"/>
      <c r="FQR839" s="203"/>
      <c r="FQS839" s="203"/>
      <c r="FQT839" s="203"/>
      <c r="FQU839" s="203"/>
      <c r="FQV839" s="203"/>
      <c r="FQW839" s="203"/>
      <c r="FQX839" s="203"/>
      <c r="FQY839" s="203"/>
      <c r="FQZ839" s="203"/>
      <c r="FRA839" s="203"/>
      <c r="FRB839" s="203"/>
      <c r="FRC839" s="203"/>
      <c r="FRD839" s="203"/>
      <c r="FRE839" s="203"/>
      <c r="FRF839" s="203"/>
      <c r="FRG839" s="203"/>
      <c r="FRH839" s="203"/>
      <c r="FRI839" s="203"/>
      <c r="FRJ839" s="203"/>
      <c r="FRK839" s="203"/>
      <c r="FRL839" s="203"/>
      <c r="FRM839" s="203"/>
      <c r="FRN839" s="203"/>
      <c r="FRO839" s="203"/>
      <c r="FRP839" s="203"/>
      <c r="FRQ839" s="203"/>
      <c r="FRR839" s="203"/>
      <c r="FRS839" s="203"/>
      <c r="FRT839" s="203"/>
      <c r="FRU839" s="203"/>
      <c r="FRV839" s="203"/>
      <c r="FRW839" s="203"/>
      <c r="FRX839" s="203"/>
      <c r="FRY839" s="203"/>
      <c r="FRZ839" s="203"/>
      <c r="FSA839" s="203"/>
      <c r="FSB839" s="203"/>
      <c r="FSC839" s="203"/>
      <c r="FSD839" s="203"/>
      <c r="FSE839" s="203"/>
      <c r="FSF839" s="203"/>
      <c r="FSG839" s="203"/>
      <c r="FSH839" s="203"/>
      <c r="FSI839" s="203"/>
      <c r="FSJ839" s="203"/>
      <c r="FSK839" s="203"/>
      <c r="FSL839" s="203"/>
      <c r="FSM839" s="203"/>
      <c r="FSN839" s="203"/>
      <c r="FSO839" s="203"/>
      <c r="FSP839" s="203"/>
      <c r="FSQ839" s="203"/>
      <c r="FSR839" s="203"/>
      <c r="FSS839" s="203"/>
      <c r="FST839" s="203"/>
      <c r="FSU839" s="203"/>
      <c r="FSV839" s="203"/>
      <c r="FSW839" s="203"/>
      <c r="FSX839" s="203"/>
      <c r="FSY839" s="203"/>
      <c r="FSZ839" s="203"/>
      <c r="FTA839" s="203"/>
      <c r="FTB839" s="203"/>
      <c r="FTC839" s="203"/>
      <c r="FTD839" s="203"/>
      <c r="FTE839" s="203"/>
      <c r="FTF839" s="203"/>
      <c r="FTG839" s="203"/>
      <c r="FTH839" s="203"/>
      <c r="FTI839" s="203"/>
      <c r="FTJ839" s="203"/>
      <c r="FTK839" s="203"/>
      <c r="FTL839" s="203"/>
      <c r="FTM839" s="203"/>
      <c r="FTN839" s="203"/>
      <c r="FTO839" s="203"/>
      <c r="FTP839" s="203"/>
      <c r="FTQ839" s="203"/>
      <c r="FTR839" s="203"/>
      <c r="FTS839" s="203"/>
      <c r="FTT839" s="203"/>
      <c r="FTU839" s="203"/>
      <c r="FTV839" s="203"/>
      <c r="FTW839" s="203"/>
      <c r="FTX839" s="203"/>
      <c r="FTY839" s="203"/>
      <c r="FTZ839" s="203"/>
      <c r="FUA839" s="203"/>
      <c r="FUB839" s="203"/>
      <c r="FUC839" s="203"/>
      <c r="FUD839" s="203"/>
      <c r="FUE839" s="203"/>
      <c r="FUF839" s="203"/>
      <c r="FUG839" s="203"/>
      <c r="FUH839" s="203"/>
      <c r="FUI839" s="203"/>
      <c r="FUJ839" s="203"/>
      <c r="FUK839" s="203"/>
      <c r="FUL839" s="203"/>
      <c r="FUM839" s="203"/>
      <c r="FUN839" s="203"/>
      <c r="FUO839" s="203"/>
      <c r="FUP839" s="203"/>
      <c r="FUQ839" s="203"/>
      <c r="FUR839" s="203"/>
      <c r="FUS839" s="203"/>
      <c r="FUT839" s="203"/>
      <c r="FUU839" s="203"/>
      <c r="FUV839" s="203"/>
      <c r="FUW839" s="203"/>
      <c r="FUX839" s="203"/>
      <c r="FUY839" s="203"/>
      <c r="FUZ839" s="203"/>
      <c r="FVA839" s="203"/>
      <c r="FVB839" s="203"/>
      <c r="FVC839" s="203"/>
      <c r="FVD839" s="203"/>
      <c r="FVE839" s="203"/>
      <c r="FVF839" s="203"/>
      <c r="FVG839" s="203"/>
      <c r="FVH839" s="203"/>
      <c r="FVI839" s="203"/>
      <c r="FVJ839" s="203"/>
      <c r="FVK839" s="203"/>
      <c r="FVL839" s="203"/>
      <c r="FVM839" s="203"/>
      <c r="FVN839" s="203"/>
      <c r="FVO839" s="203"/>
      <c r="FVP839" s="203"/>
      <c r="FVQ839" s="203"/>
      <c r="FVR839" s="203"/>
      <c r="FVS839" s="203"/>
      <c r="FVT839" s="203"/>
      <c r="FVU839" s="203"/>
      <c r="FVV839" s="203"/>
      <c r="FVW839" s="203"/>
      <c r="FVX839" s="203"/>
      <c r="FVY839" s="203"/>
      <c r="FVZ839" s="203"/>
      <c r="FWA839" s="203"/>
      <c r="FWB839" s="203"/>
      <c r="FWC839" s="203"/>
      <c r="FWD839" s="203"/>
      <c r="FWE839" s="203"/>
      <c r="FWF839" s="203"/>
      <c r="FWG839" s="203"/>
      <c r="FWH839" s="203"/>
      <c r="FWI839" s="203"/>
      <c r="FWJ839" s="203"/>
      <c r="FWK839" s="203"/>
      <c r="FWL839" s="203"/>
      <c r="FWM839" s="203"/>
      <c r="FWN839" s="203"/>
      <c r="FWO839" s="203"/>
      <c r="FWP839" s="203"/>
      <c r="FWQ839" s="203"/>
      <c r="FWR839" s="203"/>
      <c r="FWS839" s="203"/>
      <c r="FWT839" s="203"/>
      <c r="FWU839" s="203"/>
      <c r="FWV839" s="203"/>
      <c r="FWW839" s="203"/>
      <c r="FWX839" s="203"/>
      <c r="FWY839" s="203"/>
      <c r="FWZ839" s="203"/>
      <c r="FXA839" s="203"/>
      <c r="FXB839" s="203"/>
      <c r="FXC839" s="203"/>
      <c r="FXD839" s="203"/>
      <c r="FXE839" s="203"/>
      <c r="FXF839" s="203"/>
      <c r="FXG839" s="203"/>
      <c r="FXH839" s="203"/>
      <c r="FXI839" s="203"/>
      <c r="FXJ839" s="203"/>
      <c r="FXK839" s="203"/>
      <c r="FXL839" s="203"/>
      <c r="FXM839" s="203"/>
      <c r="FXN839" s="203"/>
      <c r="FXO839" s="203"/>
      <c r="FXP839" s="203"/>
      <c r="FXQ839" s="203"/>
      <c r="FXR839" s="203"/>
      <c r="FXS839" s="203"/>
      <c r="FXT839" s="203"/>
      <c r="FXU839" s="203"/>
      <c r="FXV839" s="203"/>
      <c r="FXW839" s="203"/>
      <c r="FXX839" s="203"/>
      <c r="FXY839" s="203"/>
      <c r="FXZ839" s="203"/>
      <c r="FYA839" s="203"/>
      <c r="FYB839" s="203"/>
      <c r="FYC839" s="203"/>
      <c r="FYD839" s="203"/>
      <c r="FYE839" s="203"/>
      <c r="FYF839" s="203"/>
      <c r="FYG839" s="203"/>
      <c r="FYH839" s="203"/>
      <c r="FYI839" s="203"/>
      <c r="FYJ839" s="203"/>
      <c r="FYK839" s="203"/>
      <c r="FYL839" s="203"/>
      <c r="FYM839" s="203"/>
      <c r="FYN839" s="203"/>
      <c r="FYO839" s="203"/>
      <c r="FYP839" s="203"/>
      <c r="FYQ839" s="203"/>
      <c r="FYR839" s="203"/>
      <c r="FYS839" s="203"/>
      <c r="FYT839" s="203"/>
      <c r="FYU839" s="203"/>
      <c r="FYV839" s="203"/>
      <c r="FYW839" s="203"/>
      <c r="FYX839" s="203"/>
      <c r="FYY839" s="203"/>
      <c r="FYZ839" s="203"/>
      <c r="FZA839" s="203"/>
      <c r="FZB839" s="203"/>
      <c r="FZC839" s="203"/>
      <c r="FZD839" s="203"/>
      <c r="FZE839" s="203"/>
      <c r="FZF839" s="203"/>
      <c r="FZG839" s="203"/>
      <c r="FZH839" s="203"/>
      <c r="FZI839" s="203"/>
      <c r="FZJ839" s="203"/>
      <c r="FZK839" s="203"/>
      <c r="FZL839" s="203"/>
      <c r="FZM839" s="203"/>
      <c r="FZN839" s="203"/>
      <c r="FZO839" s="203"/>
      <c r="FZP839" s="203"/>
      <c r="FZQ839" s="203"/>
      <c r="FZR839" s="203"/>
      <c r="FZS839" s="203"/>
      <c r="FZT839" s="203"/>
      <c r="FZU839" s="203"/>
      <c r="FZV839" s="203"/>
      <c r="FZW839" s="203"/>
      <c r="FZX839" s="203"/>
      <c r="FZY839" s="203"/>
      <c r="FZZ839" s="203"/>
      <c r="GAA839" s="203"/>
      <c r="GAB839" s="203"/>
      <c r="GAC839" s="203"/>
      <c r="GAD839" s="203"/>
      <c r="GAE839" s="203"/>
      <c r="GAF839" s="203"/>
      <c r="GAG839" s="203"/>
      <c r="GAH839" s="203"/>
      <c r="GAI839" s="203"/>
      <c r="GAJ839" s="203"/>
      <c r="GAK839" s="203"/>
      <c r="GAL839" s="203"/>
      <c r="GAM839" s="203"/>
      <c r="GAN839" s="203"/>
      <c r="GAO839" s="203"/>
      <c r="GAP839" s="203"/>
      <c r="GAQ839" s="203"/>
      <c r="GAR839" s="203"/>
      <c r="GAS839" s="203"/>
      <c r="GAT839" s="203"/>
      <c r="GAU839" s="203"/>
      <c r="GAV839" s="203"/>
      <c r="GAW839" s="203"/>
      <c r="GAX839" s="203"/>
      <c r="GAY839" s="203"/>
      <c r="GAZ839" s="203"/>
      <c r="GBA839" s="203"/>
      <c r="GBB839" s="203"/>
      <c r="GBC839" s="203"/>
      <c r="GBD839" s="203"/>
      <c r="GBE839" s="203"/>
      <c r="GBF839" s="203"/>
      <c r="GBG839" s="203"/>
      <c r="GBH839" s="203"/>
      <c r="GBI839" s="203"/>
      <c r="GBJ839" s="203"/>
      <c r="GBK839" s="203"/>
      <c r="GBL839" s="203"/>
      <c r="GBM839" s="203"/>
      <c r="GBN839" s="203"/>
      <c r="GBO839" s="203"/>
      <c r="GBP839" s="203"/>
      <c r="GBQ839" s="203"/>
      <c r="GBR839" s="203"/>
      <c r="GBS839" s="203"/>
      <c r="GBT839" s="203"/>
      <c r="GBU839" s="203"/>
      <c r="GBV839" s="203"/>
      <c r="GBW839" s="203"/>
      <c r="GBX839" s="203"/>
      <c r="GBY839" s="203"/>
      <c r="GBZ839" s="203"/>
      <c r="GCA839" s="203"/>
      <c r="GCB839" s="203"/>
      <c r="GCC839" s="203"/>
      <c r="GCD839" s="203"/>
      <c r="GCE839" s="203"/>
      <c r="GCF839" s="203"/>
      <c r="GCG839" s="203"/>
      <c r="GCH839" s="203"/>
      <c r="GCI839" s="203"/>
      <c r="GCJ839" s="203"/>
      <c r="GCK839" s="203"/>
      <c r="GCL839" s="203"/>
      <c r="GCM839" s="203"/>
      <c r="GCN839" s="203"/>
      <c r="GCO839" s="203"/>
      <c r="GCP839" s="203"/>
      <c r="GCQ839" s="203"/>
      <c r="GCR839" s="203"/>
      <c r="GCS839" s="203"/>
      <c r="GCT839" s="203"/>
      <c r="GCU839" s="203"/>
      <c r="GCV839" s="203"/>
      <c r="GCW839" s="203"/>
      <c r="GCX839" s="203"/>
      <c r="GCY839" s="203"/>
      <c r="GCZ839" s="203"/>
      <c r="GDA839" s="203"/>
      <c r="GDB839" s="203"/>
      <c r="GDC839" s="203"/>
      <c r="GDD839" s="203"/>
      <c r="GDE839" s="203"/>
      <c r="GDF839" s="203"/>
      <c r="GDG839" s="203"/>
      <c r="GDH839" s="203"/>
      <c r="GDI839" s="203"/>
      <c r="GDJ839" s="203"/>
      <c r="GDK839" s="203"/>
      <c r="GDL839" s="203"/>
      <c r="GDM839" s="203"/>
      <c r="GDN839" s="203"/>
      <c r="GDO839" s="203"/>
      <c r="GDP839" s="203"/>
      <c r="GDQ839" s="203"/>
      <c r="GDR839" s="203"/>
      <c r="GDS839" s="203"/>
      <c r="GDT839" s="203"/>
      <c r="GDU839" s="203"/>
      <c r="GDV839" s="203"/>
      <c r="GDW839" s="203"/>
      <c r="GDX839" s="203"/>
      <c r="GDY839" s="203"/>
      <c r="GDZ839" s="203"/>
      <c r="GEA839" s="203"/>
      <c r="GEB839" s="203"/>
      <c r="GEC839" s="203"/>
      <c r="GED839" s="203"/>
      <c r="GEE839" s="203"/>
      <c r="GEF839" s="203"/>
      <c r="GEG839" s="203"/>
      <c r="GEH839" s="203"/>
      <c r="GEI839" s="203"/>
      <c r="GEJ839" s="203"/>
      <c r="GEK839" s="203"/>
      <c r="GEL839" s="203"/>
      <c r="GEM839" s="203"/>
      <c r="GEN839" s="203"/>
      <c r="GEO839" s="203"/>
      <c r="GEP839" s="203"/>
      <c r="GEQ839" s="203"/>
      <c r="GER839" s="203"/>
      <c r="GES839" s="203"/>
      <c r="GET839" s="203"/>
      <c r="GEU839" s="203"/>
      <c r="GEV839" s="203"/>
      <c r="GEW839" s="203"/>
      <c r="GEX839" s="203"/>
      <c r="GEY839" s="203"/>
      <c r="GEZ839" s="203"/>
      <c r="GFA839" s="203"/>
      <c r="GFB839" s="203"/>
      <c r="GFC839" s="203"/>
      <c r="GFD839" s="203"/>
      <c r="GFE839" s="203"/>
      <c r="GFF839" s="203"/>
      <c r="GFG839" s="203"/>
      <c r="GFH839" s="203"/>
      <c r="GFI839" s="203"/>
      <c r="GFJ839" s="203"/>
      <c r="GFK839" s="203"/>
      <c r="GFL839" s="203"/>
      <c r="GFM839" s="203"/>
      <c r="GFN839" s="203"/>
      <c r="GFO839" s="203"/>
      <c r="GFP839" s="203"/>
      <c r="GFQ839" s="203"/>
      <c r="GFR839" s="203"/>
      <c r="GFS839" s="203"/>
      <c r="GFT839" s="203"/>
      <c r="GFU839" s="203"/>
      <c r="GFV839" s="203"/>
      <c r="GFW839" s="203"/>
      <c r="GFX839" s="203"/>
      <c r="GFY839" s="203"/>
      <c r="GFZ839" s="203"/>
      <c r="GGA839" s="203"/>
      <c r="GGB839" s="203"/>
      <c r="GGC839" s="203"/>
      <c r="GGD839" s="203"/>
      <c r="GGE839" s="203"/>
      <c r="GGF839" s="203"/>
      <c r="GGG839" s="203"/>
      <c r="GGH839" s="203"/>
      <c r="GGI839" s="203"/>
      <c r="GGJ839" s="203"/>
      <c r="GGK839" s="203"/>
      <c r="GGL839" s="203"/>
      <c r="GGM839" s="203"/>
      <c r="GGN839" s="203"/>
      <c r="GGO839" s="203"/>
      <c r="GGP839" s="203"/>
      <c r="GGQ839" s="203"/>
      <c r="GGR839" s="203"/>
      <c r="GGS839" s="203"/>
      <c r="GGT839" s="203"/>
      <c r="GGU839" s="203"/>
      <c r="GGV839" s="203"/>
      <c r="GGW839" s="203"/>
      <c r="GGX839" s="203"/>
      <c r="GGY839" s="203"/>
      <c r="GGZ839" s="203"/>
      <c r="GHA839" s="203"/>
      <c r="GHB839" s="203"/>
      <c r="GHC839" s="203"/>
      <c r="GHD839" s="203"/>
      <c r="GHE839" s="203"/>
      <c r="GHF839" s="203"/>
      <c r="GHG839" s="203"/>
      <c r="GHH839" s="203"/>
      <c r="GHI839" s="203"/>
      <c r="GHJ839" s="203"/>
      <c r="GHK839" s="203"/>
      <c r="GHL839" s="203"/>
      <c r="GHM839" s="203"/>
      <c r="GHN839" s="203"/>
      <c r="GHO839" s="203"/>
      <c r="GHP839" s="203"/>
      <c r="GHQ839" s="203"/>
      <c r="GHR839" s="203"/>
      <c r="GHS839" s="203"/>
      <c r="GHT839" s="203"/>
      <c r="GHU839" s="203"/>
      <c r="GHV839" s="203"/>
      <c r="GHW839" s="203"/>
      <c r="GHX839" s="203"/>
      <c r="GHY839" s="203"/>
      <c r="GHZ839" s="203"/>
      <c r="GIA839" s="203"/>
      <c r="GIB839" s="203"/>
      <c r="GIC839" s="203"/>
      <c r="GID839" s="203"/>
      <c r="GIE839" s="203"/>
      <c r="GIF839" s="203"/>
      <c r="GIG839" s="203"/>
      <c r="GIH839" s="203"/>
      <c r="GII839" s="203"/>
      <c r="GIJ839" s="203"/>
      <c r="GIK839" s="203"/>
      <c r="GIL839" s="203"/>
      <c r="GIM839" s="203"/>
      <c r="GIN839" s="203"/>
      <c r="GIO839" s="203"/>
      <c r="GIP839" s="203"/>
      <c r="GIQ839" s="203"/>
      <c r="GIR839" s="203"/>
      <c r="GIS839" s="203"/>
      <c r="GIT839" s="203"/>
      <c r="GIU839" s="203"/>
      <c r="GIV839" s="203"/>
      <c r="GIW839" s="203"/>
      <c r="GIX839" s="203"/>
      <c r="GIY839" s="203"/>
      <c r="GIZ839" s="203"/>
      <c r="GJA839" s="203"/>
      <c r="GJB839" s="203"/>
      <c r="GJC839" s="203"/>
      <c r="GJD839" s="203"/>
      <c r="GJE839" s="203"/>
      <c r="GJF839" s="203"/>
      <c r="GJG839" s="203"/>
      <c r="GJH839" s="203"/>
      <c r="GJI839" s="203"/>
      <c r="GJJ839" s="203"/>
      <c r="GJK839" s="203"/>
      <c r="GJL839" s="203"/>
      <c r="GJM839" s="203"/>
      <c r="GJN839" s="203"/>
      <c r="GJO839" s="203"/>
      <c r="GJP839" s="203"/>
      <c r="GJQ839" s="203"/>
      <c r="GJR839" s="203"/>
      <c r="GJS839" s="203"/>
      <c r="GJT839" s="203"/>
      <c r="GJU839" s="203"/>
      <c r="GJV839" s="203"/>
      <c r="GJW839" s="203"/>
      <c r="GJX839" s="203"/>
      <c r="GJY839" s="203"/>
      <c r="GJZ839" s="203"/>
      <c r="GKA839" s="203"/>
      <c r="GKB839" s="203"/>
      <c r="GKC839" s="203"/>
      <c r="GKD839" s="203"/>
      <c r="GKE839" s="203"/>
      <c r="GKF839" s="203"/>
      <c r="GKG839" s="203"/>
      <c r="GKH839" s="203"/>
      <c r="GKI839" s="203"/>
      <c r="GKJ839" s="203"/>
      <c r="GKK839" s="203"/>
      <c r="GKL839" s="203"/>
      <c r="GKM839" s="203"/>
      <c r="GKN839" s="203"/>
      <c r="GKO839" s="203"/>
      <c r="GKP839" s="203"/>
      <c r="GKQ839" s="203"/>
      <c r="GKR839" s="203"/>
      <c r="GKS839" s="203"/>
      <c r="GKT839" s="203"/>
      <c r="GKU839" s="203"/>
      <c r="GKV839" s="203"/>
      <c r="GKW839" s="203"/>
      <c r="GKX839" s="203"/>
      <c r="GKY839" s="203"/>
      <c r="GKZ839" s="203"/>
      <c r="GLA839" s="203"/>
      <c r="GLB839" s="203"/>
      <c r="GLC839" s="203"/>
      <c r="GLD839" s="203"/>
      <c r="GLE839" s="203"/>
      <c r="GLF839" s="203"/>
      <c r="GLG839" s="203"/>
      <c r="GLH839" s="203"/>
      <c r="GLI839" s="203"/>
      <c r="GLJ839" s="203"/>
      <c r="GLK839" s="203"/>
      <c r="GLL839" s="203"/>
      <c r="GLM839" s="203"/>
      <c r="GLN839" s="203"/>
      <c r="GLO839" s="203"/>
      <c r="GLP839" s="203"/>
      <c r="GLQ839" s="203"/>
      <c r="GLR839" s="203"/>
      <c r="GLS839" s="203"/>
      <c r="GLT839" s="203"/>
      <c r="GLU839" s="203"/>
      <c r="GLV839" s="203"/>
      <c r="GLW839" s="203"/>
      <c r="GLX839" s="203"/>
      <c r="GLY839" s="203"/>
      <c r="GLZ839" s="203"/>
      <c r="GMA839" s="203"/>
      <c r="GMB839" s="203"/>
      <c r="GMC839" s="203"/>
      <c r="GMD839" s="203"/>
      <c r="GME839" s="203"/>
      <c r="GMF839" s="203"/>
      <c r="GMG839" s="203"/>
      <c r="GMH839" s="203"/>
      <c r="GMI839" s="203"/>
      <c r="GMJ839" s="203"/>
      <c r="GMK839" s="203"/>
      <c r="GML839" s="203"/>
      <c r="GMM839" s="203"/>
      <c r="GMN839" s="203"/>
      <c r="GMO839" s="203"/>
      <c r="GMP839" s="203"/>
      <c r="GMQ839" s="203"/>
      <c r="GMR839" s="203"/>
      <c r="GMS839" s="203"/>
      <c r="GMT839" s="203"/>
      <c r="GMU839" s="203"/>
      <c r="GMV839" s="203"/>
      <c r="GMW839" s="203"/>
      <c r="GMX839" s="203"/>
      <c r="GMY839" s="203"/>
      <c r="GMZ839" s="203"/>
      <c r="GNA839" s="203"/>
      <c r="GNB839" s="203"/>
      <c r="GNC839" s="203"/>
      <c r="GND839" s="203"/>
      <c r="GNE839" s="203"/>
      <c r="GNF839" s="203"/>
      <c r="GNG839" s="203"/>
      <c r="GNH839" s="203"/>
      <c r="GNI839" s="203"/>
      <c r="GNJ839" s="203"/>
      <c r="GNK839" s="203"/>
      <c r="GNL839" s="203"/>
      <c r="GNM839" s="203"/>
      <c r="GNN839" s="203"/>
      <c r="GNO839" s="203"/>
      <c r="GNP839" s="203"/>
      <c r="GNQ839" s="203"/>
      <c r="GNR839" s="203"/>
      <c r="GNS839" s="203"/>
      <c r="GNT839" s="203"/>
      <c r="GNU839" s="203"/>
      <c r="GNV839" s="203"/>
      <c r="GNW839" s="203"/>
      <c r="GNX839" s="203"/>
      <c r="GNY839" s="203"/>
      <c r="GNZ839" s="203"/>
      <c r="GOA839" s="203"/>
      <c r="GOB839" s="203"/>
      <c r="GOC839" s="203"/>
      <c r="GOD839" s="203"/>
      <c r="GOE839" s="203"/>
      <c r="GOF839" s="203"/>
      <c r="GOG839" s="203"/>
      <c r="GOH839" s="203"/>
      <c r="GOI839" s="203"/>
      <c r="GOJ839" s="203"/>
      <c r="GOK839" s="203"/>
      <c r="GOL839" s="203"/>
      <c r="GOM839" s="203"/>
      <c r="GON839" s="203"/>
      <c r="GOO839" s="203"/>
      <c r="GOP839" s="203"/>
      <c r="GOQ839" s="203"/>
      <c r="GOR839" s="203"/>
      <c r="GOS839" s="203"/>
      <c r="GOT839" s="203"/>
      <c r="GOU839" s="203"/>
      <c r="GOV839" s="203"/>
      <c r="GOW839" s="203"/>
      <c r="GOX839" s="203"/>
      <c r="GOY839" s="203"/>
      <c r="GOZ839" s="203"/>
      <c r="GPA839" s="203"/>
      <c r="GPB839" s="203"/>
      <c r="GPC839" s="203"/>
      <c r="GPD839" s="203"/>
      <c r="GPE839" s="203"/>
      <c r="GPF839" s="203"/>
      <c r="GPG839" s="203"/>
      <c r="GPH839" s="203"/>
      <c r="GPI839" s="203"/>
      <c r="GPJ839" s="203"/>
      <c r="GPK839" s="203"/>
      <c r="GPL839" s="203"/>
      <c r="GPM839" s="203"/>
      <c r="GPN839" s="203"/>
      <c r="GPO839" s="203"/>
      <c r="GPP839" s="203"/>
      <c r="GPQ839" s="203"/>
      <c r="GPR839" s="203"/>
      <c r="GPS839" s="203"/>
      <c r="GPT839" s="203"/>
      <c r="GPU839" s="203"/>
      <c r="GPV839" s="203"/>
      <c r="GPW839" s="203"/>
      <c r="GPX839" s="203"/>
      <c r="GPY839" s="203"/>
      <c r="GPZ839" s="203"/>
      <c r="GQA839" s="203"/>
      <c r="GQB839" s="203"/>
      <c r="GQC839" s="203"/>
      <c r="GQD839" s="203"/>
      <c r="GQE839" s="203"/>
      <c r="GQF839" s="203"/>
      <c r="GQG839" s="203"/>
      <c r="GQH839" s="203"/>
      <c r="GQI839" s="203"/>
      <c r="GQJ839" s="203"/>
      <c r="GQK839" s="203"/>
      <c r="GQL839" s="203"/>
      <c r="GQM839" s="203"/>
      <c r="GQN839" s="203"/>
      <c r="GQO839" s="203"/>
      <c r="GQP839" s="203"/>
      <c r="GQQ839" s="203"/>
      <c r="GQR839" s="203"/>
      <c r="GQS839" s="203"/>
      <c r="GQT839" s="203"/>
      <c r="GQU839" s="203"/>
      <c r="GQV839" s="203"/>
      <c r="GQW839" s="203"/>
      <c r="GQX839" s="203"/>
      <c r="GQY839" s="203"/>
      <c r="GQZ839" s="203"/>
      <c r="GRA839" s="203"/>
      <c r="GRB839" s="203"/>
      <c r="GRC839" s="203"/>
      <c r="GRD839" s="203"/>
      <c r="GRE839" s="203"/>
      <c r="GRF839" s="203"/>
      <c r="GRG839" s="203"/>
      <c r="GRH839" s="203"/>
      <c r="GRI839" s="203"/>
      <c r="GRJ839" s="203"/>
      <c r="GRK839" s="203"/>
      <c r="GRL839" s="203"/>
      <c r="GRM839" s="203"/>
      <c r="GRN839" s="203"/>
      <c r="GRO839" s="203"/>
      <c r="GRP839" s="203"/>
      <c r="GRQ839" s="203"/>
      <c r="GRR839" s="203"/>
      <c r="GRS839" s="203"/>
      <c r="GRT839" s="203"/>
      <c r="GRU839" s="203"/>
      <c r="GRV839" s="203"/>
      <c r="GRW839" s="203"/>
      <c r="GRX839" s="203"/>
      <c r="GRY839" s="203"/>
      <c r="GRZ839" s="203"/>
      <c r="GSA839" s="203"/>
      <c r="GSB839" s="203"/>
      <c r="GSC839" s="203"/>
      <c r="GSD839" s="203"/>
      <c r="GSE839" s="203"/>
      <c r="GSF839" s="203"/>
      <c r="GSG839" s="203"/>
      <c r="GSH839" s="203"/>
      <c r="GSI839" s="203"/>
      <c r="GSJ839" s="203"/>
      <c r="GSK839" s="203"/>
      <c r="GSL839" s="203"/>
      <c r="GSM839" s="203"/>
      <c r="GSN839" s="203"/>
      <c r="GSO839" s="203"/>
      <c r="GSP839" s="203"/>
      <c r="GSQ839" s="203"/>
      <c r="GSR839" s="203"/>
      <c r="GSS839" s="203"/>
      <c r="GST839" s="203"/>
      <c r="GSU839" s="203"/>
      <c r="GSV839" s="203"/>
      <c r="GSW839" s="203"/>
      <c r="GSX839" s="203"/>
      <c r="GSY839" s="203"/>
      <c r="GSZ839" s="203"/>
      <c r="GTA839" s="203"/>
      <c r="GTB839" s="203"/>
      <c r="GTC839" s="203"/>
      <c r="GTD839" s="203"/>
      <c r="GTE839" s="203"/>
      <c r="GTF839" s="203"/>
      <c r="GTG839" s="203"/>
      <c r="GTH839" s="203"/>
      <c r="GTI839" s="203"/>
      <c r="GTJ839" s="203"/>
      <c r="GTK839" s="203"/>
      <c r="GTL839" s="203"/>
      <c r="GTM839" s="203"/>
      <c r="GTN839" s="203"/>
      <c r="GTO839" s="203"/>
      <c r="GTP839" s="203"/>
      <c r="GTQ839" s="203"/>
      <c r="GTR839" s="203"/>
      <c r="GTS839" s="203"/>
      <c r="GTT839" s="203"/>
      <c r="GTU839" s="203"/>
      <c r="GTV839" s="203"/>
      <c r="GTW839" s="203"/>
      <c r="GTX839" s="203"/>
      <c r="GTY839" s="203"/>
      <c r="GTZ839" s="203"/>
      <c r="GUA839" s="203"/>
      <c r="GUB839" s="203"/>
      <c r="GUC839" s="203"/>
      <c r="GUD839" s="203"/>
      <c r="GUE839" s="203"/>
      <c r="GUF839" s="203"/>
      <c r="GUG839" s="203"/>
      <c r="GUH839" s="203"/>
      <c r="GUI839" s="203"/>
      <c r="GUJ839" s="203"/>
      <c r="GUK839" s="203"/>
      <c r="GUL839" s="203"/>
      <c r="GUM839" s="203"/>
      <c r="GUN839" s="203"/>
      <c r="GUO839" s="203"/>
      <c r="GUP839" s="203"/>
      <c r="GUQ839" s="203"/>
      <c r="GUR839" s="203"/>
      <c r="GUS839" s="203"/>
      <c r="GUT839" s="203"/>
      <c r="GUU839" s="203"/>
      <c r="GUV839" s="203"/>
      <c r="GUW839" s="203"/>
      <c r="GUX839" s="203"/>
      <c r="GUY839" s="203"/>
      <c r="GUZ839" s="203"/>
      <c r="GVA839" s="203"/>
      <c r="GVB839" s="203"/>
      <c r="GVC839" s="203"/>
      <c r="GVD839" s="203"/>
      <c r="GVE839" s="203"/>
      <c r="GVF839" s="203"/>
      <c r="GVG839" s="203"/>
      <c r="GVH839" s="203"/>
      <c r="GVI839" s="203"/>
      <c r="GVJ839" s="203"/>
      <c r="GVK839" s="203"/>
      <c r="GVL839" s="203"/>
      <c r="GVM839" s="203"/>
      <c r="GVN839" s="203"/>
      <c r="GVO839" s="203"/>
      <c r="GVP839" s="203"/>
      <c r="GVQ839" s="203"/>
      <c r="GVR839" s="203"/>
      <c r="GVS839" s="203"/>
      <c r="GVT839" s="203"/>
      <c r="GVU839" s="203"/>
      <c r="GVV839" s="203"/>
      <c r="GVW839" s="203"/>
      <c r="GVX839" s="203"/>
      <c r="GVY839" s="203"/>
      <c r="GVZ839" s="203"/>
      <c r="GWA839" s="203"/>
      <c r="GWB839" s="203"/>
      <c r="GWC839" s="203"/>
      <c r="GWD839" s="203"/>
      <c r="GWE839" s="203"/>
      <c r="GWF839" s="203"/>
      <c r="GWG839" s="203"/>
      <c r="GWH839" s="203"/>
      <c r="GWI839" s="203"/>
      <c r="GWJ839" s="203"/>
      <c r="GWK839" s="203"/>
      <c r="GWL839" s="203"/>
      <c r="GWM839" s="203"/>
      <c r="GWN839" s="203"/>
      <c r="GWO839" s="203"/>
      <c r="GWP839" s="203"/>
      <c r="GWQ839" s="203"/>
      <c r="GWR839" s="203"/>
      <c r="GWS839" s="203"/>
      <c r="GWT839" s="203"/>
      <c r="GWU839" s="203"/>
      <c r="GWV839" s="203"/>
      <c r="GWW839" s="203"/>
      <c r="GWX839" s="203"/>
      <c r="GWY839" s="203"/>
      <c r="GWZ839" s="203"/>
      <c r="GXA839" s="203"/>
      <c r="GXB839" s="203"/>
      <c r="GXC839" s="203"/>
      <c r="GXD839" s="203"/>
      <c r="GXE839" s="203"/>
      <c r="GXF839" s="203"/>
      <c r="GXG839" s="203"/>
      <c r="GXH839" s="203"/>
      <c r="GXI839" s="203"/>
      <c r="GXJ839" s="203"/>
      <c r="GXK839" s="203"/>
      <c r="GXL839" s="203"/>
      <c r="GXM839" s="203"/>
      <c r="GXN839" s="203"/>
      <c r="GXO839" s="203"/>
      <c r="GXP839" s="203"/>
      <c r="GXQ839" s="203"/>
      <c r="GXR839" s="203"/>
      <c r="GXS839" s="203"/>
      <c r="GXT839" s="203"/>
      <c r="GXU839" s="203"/>
      <c r="GXV839" s="203"/>
      <c r="GXW839" s="203"/>
      <c r="GXX839" s="203"/>
      <c r="GXY839" s="203"/>
      <c r="GXZ839" s="203"/>
      <c r="GYA839" s="203"/>
      <c r="GYB839" s="203"/>
      <c r="GYC839" s="203"/>
      <c r="GYD839" s="203"/>
      <c r="GYE839" s="203"/>
      <c r="GYF839" s="203"/>
      <c r="GYG839" s="203"/>
      <c r="GYH839" s="203"/>
      <c r="GYI839" s="203"/>
      <c r="GYJ839" s="203"/>
      <c r="GYK839" s="203"/>
      <c r="GYL839" s="203"/>
      <c r="GYM839" s="203"/>
      <c r="GYN839" s="203"/>
      <c r="GYO839" s="203"/>
      <c r="GYP839" s="203"/>
      <c r="GYQ839" s="203"/>
      <c r="GYR839" s="203"/>
      <c r="GYS839" s="203"/>
      <c r="GYT839" s="203"/>
      <c r="GYU839" s="203"/>
      <c r="GYV839" s="203"/>
      <c r="GYW839" s="203"/>
      <c r="GYX839" s="203"/>
      <c r="GYY839" s="203"/>
      <c r="GYZ839" s="203"/>
      <c r="GZA839" s="203"/>
      <c r="GZB839" s="203"/>
      <c r="GZC839" s="203"/>
      <c r="GZD839" s="203"/>
      <c r="GZE839" s="203"/>
      <c r="GZF839" s="203"/>
      <c r="GZG839" s="203"/>
      <c r="GZH839" s="203"/>
      <c r="GZI839" s="203"/>
      <c r="GZJ839" s="203"/>
      <c r="GZK839" s="203"/>
      <c r="GZL839" s="203"/>
      <c r="GZM839" s="203"/>
      <c r="GZN839" s="203"/>
      <c r="GZO839" s="203"/>
      <c r="GZP839" s="203"/>
      <c r="GZQ839" s="203"/>
      <c r="GZR839" s="203"/>
      <c r="GZS839" s="203"/>
      <c r="GZT839" s="203"/>
      <c r="GZU839" s="203"/>
      <c r="GZV839" s="203"/>
      <c r="GZW839" s="203"/>
      <c r="GZX839" s="203"/>
      <c r="GZY839" s="203"/>
      <c r="GZZ839" s="203"/>
      <c r="HAA839" s="203"/>
      <c r="HAB839" s="203"/>
      <c r="HAC839" s="203"/>
      <c r="HAD839" s="203"/>
      <c r="HAE839" s="203"/>
      <c r="HAF839" s="203"/>
      <c r="HAG839" s="203"/>
      <c r="HAH839" s="203"/>
      <c r="HAI839" s="203"/>
      <c r="HAJ839" s="203"/>
      <c r="HAK839" s="203"/>
      <c r="HAL839" s="203"/>
      <c r="HAM839" s="203"/>
      <c r="HAN839" s="203"/>
      <c r="HAO839" s="203"/>
      <c r="HAP839" s="203"/>
      <c r="HAQ839" s="203"/>
      <c r="HAR839" s="203"/>
      <c r="HAS839" s="203"/>
      <c r="HAT839" s="203"/>
      <c r="HAU839" s="203"/>
      <c r="HAV839" s="203"/>
      <c r="HAW839" s="203"/>
      <c r="HAX839" s="203"/>
      <c r="HAY839" s="203"/>
      <c r="HAZ839" s="203"/>
      <c r="HBA839" s="203"/>
      <c r="HBB839" s="203"/>
      <c r="HBC839" s="203"/>
      <c r="HBD839" s="203"/>
      <c r="HBE839" s="203"/>
      <c r="HBF839" s="203"/>
      <c r="HBG839" s="203"/>
      <c r="HBH839" s="203"/>
      <c r="HBI839" s="203"/>
      <c r="HBJ839" s="203"/>
      <c r="HBK839" s="203"/>
      <c r="HBL839" s="203"/>
      <c r="HBM839" s="203"/>
      <c r="HBN839" s="203"/>
      <c r="HBO839" s="203"/>
      <c r="HBP839" s="203"/>
      <c r="HBQ839" s="203"/>
      <c r="HBR839" s="203"/>
      <c r="HBS839" s="203"/>
      <c r="HBT839" s="203"/>
      <c r="HBU839" s="203"/>
      <c r="HBV839" s="203"/>
      <c r="HBW839" s="203"/>
      <c r="HBX839" s="203"/>
      <c r="HBY839" s="203"/>
      <c r="HBZ839" s="203"/>
      <c r="HCA839" s="203"/>
      <c r="HCB839" s="203"/>
      <c r="HCC839" s="203"/>
      <c r="HCD839" s="203"/>
      <c r="HCE839" s="203"/>
      <c r="HCF839" s="203"/>
      <c r="HCG839" s="203"/>
      <c r="HCH839" s="203"/>
      <c r="HCI839" s="203"/>
      <c r="HCJ839" s="203"/>
      <c r="HCK839" s="203"/>
      <c r="HCL839" s="203"/>
      <c r="HCM839" s="203"/>
      <c r="HCN839" s="203"/>
      <c r="HCO839" s="203"/>
      <c r="HCP839" s="203"/>
      <c r="HCQ839" s="203"/>
      <c r="HCR839" s="203"/>
      <c r="HCS839" s="203"/>
      <c r="HCT839" s="203"/>
      <c r="HCU839" s="203"/>
      <c r="HCV839" s="203"/>
      <c r="HCW839" s="203"/>
      <c r="HCX839" s="203"/>
      <c r="HCY839" s="203"/>
      <c r="HCZ839" s="203"/>
      <c r="HDA839" s="203"/>
      <c r="HDB839" s="203"/>
      <c r="HDC839" s="203"/>
      <c r="HDD839" s="203"/>
      <c r="HDE839" s="203"/>
      <c r="HDF839" s="203"/>
      <c r="HDG839" s="203"/>
      <c r="HDH839" s="203"/>
      <c r="HDI839" s="203"/>
      <c r="HDJ839" s="203"/>
      <c r="HDK839" s="203"/>
      <c r="HDL839" s="203"/>
      <c r="HDM839" s="203"/>
      <c r="HDN839" s="203"/>
      <c r="HDO839" s="203"/>
      <c r="HDP839" s="203"/>
      <c r="HDQ839" s="203"/>
      <c r="HDR839" s="203"/>
      <c r="HDS839" s="203"/>
      <c r="HDT839" s="203"/>
      <c r="HDU839" s="203"/>
      <c r="HDV839" s="203"/>
      <c r="HDW839" s="203"/>
      <c r="HDX839" s="203"/>
      <c r="HDY839" s="203"/>
      <c r="HDZ839" s="203"/>
      <c r="HEA839" s="203"/>
      <c r="HEB839" s="203"/>
      <c r="HEC839" s="203"/>
      <c r="HED839" s="203"/>
      <c r="HEE839" s="203"/>
      <c r="HEF839" s="203"/>
      <c r="HEG839" s="203"/>
      <c r="HEH839" s="203"/>
      <c r="HEI839" s="203"/>
      <c r="HEJ839" s="203"/>
      <c r="HEK839" s="203"/>
      <c r="HEL839" s="203"/>
      <c r="HEM839" s="203"/>
      <c r="HEN839" s="203"/>
      <c r="HEO839" s="203"/>
      <c r="HEP839" s="203"/>
      <c r="HEQ839" s="203"/>
      <c r="HER839" s="203"/>
      <c r="HES839" s="203"/>
      <c r="HET839" s="203"/>
      <c r="HEU839" s="203"/>
      <c r="HEV839" s="203"/>
      <c r="HEW839" s="203"/>
      <c r="HEX839" s="203"/>
      <c r="HEY839" s="203"/>
      <c r="HEZ839" s="203"/>
      <c r="HFA839" s="203"/>
      <c r="HFB839" s="203"/>
      <c r="HFC839" s="203"/>
      <c r="HFD839" s="203"/>
      <c r="HFE839" s="203"/>
      <c r="HFF839" s="203"/>
      <c r="HFG839" s="203"/>
      <c r="HFH839" s="203"/>
      <c r="HFI839" s="203"/>
      <c r="HFJ839" s="203"/>
      <c r="HFK839" s="203"/>
      <c r="HFL839" s="203"/>
      <c r="HFM839" s="203"/>
      <c r="HFN839" s="203"/>
      <c r="HFO839" s="203"/>
      <c r="HFP839" s="203"/>
      <c r="HFQ839" s="203"/>
      <c r="HFR839" s="203"/>
      <c r="HFS839" s="203"/>
      <c r="HFT839" s="203"/>
      <c r="HFU839" s="203"/>
      <c r="HFV839" s="203"/>
      <c r="HFW839" s="203"/>
      <c r="HFX839" s="203"/>
      <c r="HFY839" s="203"/>
      <c r="HFZ839" s="203"/>
      <c r="HGA839" s="203"/>
      <c r="HGB839" s="203"/>
      <c r="HGC839" s="203"/>
      <c r="HGD839" s="203"/>
      <c r="HGE839" s="203"/>
      <c r="HGF839" s="203"/>
      <c r="HGG839" s="203"/>
      <c r="HGH839" s="203"/>
      <c r="HGI839" s="203"/>
      <c r="HGJ839" s="203"/>
      <c r="HGK839" s="203"/>
      <c r="HGL839" s="203"/>
      <c r="HGM839" s="203"/>
      <c r="HGN839" s="203"/>
      <c r="HGO839" s="203"/>
      <c r="HGP839" s="203"/>
      <c r="HGQ839" s="203"/>
      <c r="HGR839" s="203"/>
      <c r="HGS839" s="203"/>
      <c r="HGT839" s="203"/>
      <c r="HGU839" s="203"/>
      <c r="HGV839" s="203"/>
      <c r="HGW839" s="203"/>
      <c r="HGX839" s="203"/>
      <c r="HGY839" s="203"/>
      <c r="HGZ839" s="203"/>
      <c r="HHA839" s="203"/>
      <c r="HHB839" s="203"/>
      <c r="HHC839" s="203"/>
      <c r="HHD839" s="203"/>
      <c r="HHE839" s="203"/>
      <c r="HHF839" s="203"/>
      <c r="HHG839" s="203"/>
      <c r="HHH839" s="203"/>
      <c r="HHI839" s="203"/>
      <c r="HHJ839" s="203"/>
      <c r="HHK839" s="203"/>
      <c r="HHL839" s="203"/>
      <c r="HHM839" s="203"/>
      <c r="HHN839" s="203"/>
      <c r="HHO839" s="203"/>
      <c r="HHP839" s="203"/>
      <c r="HHQ839" s="203"/>
      <c r="HHR839" s="203"/>
      <c r="HHS839" s="203"/>
      <c r="HHT839" s="203"/>
      <c r="HHU839" s="203"/>
      <c r="HHV839" s="203"/>
      <c r="HHW839" s="203"/>
      <c r="HHX839" s="203"/>
      <c r="HHY839" s="203"/>
      <c r="HHZ839" s="203"/>
      <c r="HIA839" s="203"/>
      <c r="HIB839" s="203"/>
      <c r="HIC839" s="203"/>
      <c r="HID839" s="203"/>
      <c r="HIE839" s="203"/>
      <c r="HIF839" s="203"/>
      <c r="HIG839" s="203"/>
      <c r="HIH839" s="203"/>
      <c r="HII839" s="203"/>
      <c r="HIJ839" s="203"/>
      <c r="HIK839" s="203"/>
      <c r="HIL839" s="203"/>
      <c r="HIM839" s="203"/>
      <c r="HIN839" s="203"/>
      <c r="HIO839" s="203"/>
      <c r="HIP839" s="203"/>
      <c r="HIQ839" s="203"/>
      <c r="HIR839" s="203"/>
      <c r="HIS839" s="203"/>
      <c r="HIT839" s="203"/>
      <c r="HIU839" s="203"/>
      <c r="HIV839" s="203"/>
      <c r="HIW839" s="203"/>
      <c r="HIX839" s="203"/>
      <c r="HIY839" s="203"/>
      <c r="HIZ839" s="203"/>
      <c r="HJA839" s="203"/>
      <c r="HJB839" s="203"/>
      <c r="HJC839" s="203"/>
      <c r="HJD839" s="203"/>
      <c r="HJE839" s="203"/>
      <c r="HJF839" s="203"/>
      <c r="HJG839" s="203"/>
      <c r="HJH839" s="203"/>
      <c r="HJI839" s="203"/>
      <c r="HJJ839" s="203"/>
      <c r="HJK839" s="203"/>
      <c r="HJL839" s="203"/>
      <c r="HJM839" s="203"/>
      <c r="HJN839" s="203"/>
      <c r="HJO839" s="203"/>
      <c r="HJP839" s="203"/>
      <c r="HJQ839" s="203"/>
      <c r="HJR839" s="203"/>
      <c r="HJS839" s="203"/>
      <c r="HJT839" s="203"/>
      <c r="HJU839" s="203"/>
      <c r="HJV839" s="203"/>
      <c r="HJW839" s="203"/>
      <c r="HJX839" s="203"/>
      <c r="HJY839" s="203"/>
      <c r="HJZ839" s="203"/>
      <c r="HKA839" s="203"/>
      <c r="HKB839" s="203"/>
      <c r="HKC839" s="203"/>
      <c r="HKD839" s="203"/>
      <c r="HKE839" s="203"/>
      <c r="HKF839" s="203"/>
      <c r="HKG839" s="203"/>
      <c r="HKH839" s="203"/>
      <c r="HKI839" s="203"/>
      <c r="HKJ839" s="203"/>
      <c r="HKK839" s="203"/>
      <c r="HKL839" s="203"/>
      <c r="HKM839" s="203"/>
      <c r="HKN839" s="203"/>
      <c r="HKO839" s="203"/>
      <c r="HKP839" s="203"/>
      <c r="HKQ839" s="203"/>
      <c r="HKR839" s="203"/>
      <c r="HKS839" s="203"/>
      <c r="HKT839" s="203"/>
      <c r="HKU839" s="203"/>
      <c r="HKV839" s="203"/>
      <c r="HKW839" s="203"/>
      <c r="HKX839" s="203"/>
      <c r="HKY839" s="203"/>
      <c r="HKZ839" s="203"/>
      <c r="HLA839" s="203"/>
      <c r="HLB839" s="203"/>
      <c r="HLC839" s="203"/>
      <c r="HLD839" s="203"/>
      <c r="HLE839" s="203"/>
      <c r="HLF839" s="203"/>
      <c r="HLG839" s="203"/>
      <c r="HLH839" s="203"/>
      <c r="HLI839" s="203"/>
      <c r="HLJ839" s="203"/>
      <c r="HLK839" s="203"/>
      <c r="HLL839" s="203"/>
      <c r="HLM839" s="203"/>
      <c r="HLN839" s="203"/>
      <c r="HLO839" s="203"/>
      <c r="HLP839" s="203"/>
      <c r="HLQ839" s="203"/>
      <c r="HLR839" s="203"/>
      <c r="HLS839" s="203"/>
      <c r="HLT839" s="203"/>
      <c r="HLU839" s="203"/>
      <c r="HLV839" s="203"/>
      <c r="HLW839" s="203"/>
      <c r="HLX839" s="203"/>
      <c r="HLY839" s="203"/>
      <c r="HLZ839" s="203"/>
      <c r="HMA839" s="203"/>
      <c r="HMB839" s="203"/>
      <c r="HMC839" s="203"/>
      <c r="HMD839" s="203"/>
      <c r="HME839" s="203"/>
      <c r="HMF839" s="203"/>
      <c r="HMG839" s="203"/>
      <c r="HMH839" s="203"/>
      <c r="HMI839" s="203"/>
      <c r="HMJ839" s="203"/>
      <c r="HMK839" s="203"/>
      <c r="HML839" s="203"/>
      <c r="HMM839" s="203"/>
      <c r="HMN839" s="203"/>
      <c r="HMO839" s="203"/>
      <c r="HMP839" s="203"/>
      <c r="HMQ839" s="203"/>
      <c r="HMR839" s="203"/>
      <c r="HMS839" s="203"/>
      <c r="HMT839" s="203"/>
      <c r="HMU839" s="203"/>
      <c r="HMV839" s="203"/>
      <c r="HMW839" s="203"/>
      <c r="HMX839" s="203"/>
      <c r="HMY839" s="203"/>
      <c r="HMZ839" s="203"/>
      <c r="HNA839" s="203"/>
      <c r="HNB839" s="203"/>
      <c r="HNC839" s="203"/>
      <c r="HND839" s="203"/>
      <c r="HNE839" s="203"/>
      <c r="HNF839" s="203"/>
      <c r="HNG839" s="203"/>
      <c r="HNH839" s="203"/>
      <c r="HNI839" s="203"/>
      <c r="HNJ839" s="203"/>
      <c r="HNK839" s="203"/>
      <c r="HNL839" s="203"/>
      <c r="HNM839" s="203"/>
      <c r="HNN839" s="203"/>
      <c r="HNO839" s="203"/>
      <c r="HNP839" s="203"/>
      <c r="HNQ839" s="203"/>
      <c r="HNR839" s="203"/>
      <c r="HNS839" s="203"/>
      <c r="HNT839" s="203"/>
      <c r="HNU839" s="203"/>
      <c r="HNV839" s="203"/>
      <c r="HNW839" s="203"/>
      <c r="HNX839" s="203"/>
      <c r="HNY839" s="203"/>
      <c r="HNZ839" s="203"/>
      <c r="HOA839" s="203"/>
      <c r="HOB839" s="203"/>
      <c r="HOC839" s="203"/>
      <c r="HOD839" s="203"/>
      <c r="HOE839" s="203"/>
      <c r="HOF839" s="203"/>
      <c r="HOG839" s="203"/>
      <c r="HOH839" s="203"/>
      <c r="HOI839" s="203"/>
      <c r="HOJ839" s="203"/>
      <c r="HOK839" s="203"/>
      <c r="HOL839" s="203"/>
      <c r="HOM839" s="203"/>
      <c r="HON839" s="203"/>
      <c r="HOO839" s="203"/>
      <c r="HOP839" s="203"/>
      <c r="HOQ839" s="203"/>
      <c r="HOR839" s="203"/>
      <c r="HOS839" s="203"/>
      <c r="HOT839" s="203"/>
      <c r="HOU839" s="203"/>
      <c r="HOV839" s="203"/>
      <c r="HOW839" s="203"/>
      <c r="HOX839" s="203"/>
      <c r="HOY839" s="203"/>
      <c r="HOZ839" s="203"/>
      <c r="HPA839" s="203"/>
      <c r="HPB839" s="203"/>
      <c r="HPC839" s="203"/>
      <c r="HPD839" s="203"/>
      <c r="HPE839" s="203"/>
      <c r="HPF839" s="203"/>
      <c r="HPG839" s="203"/>
      <c r="HPH839" s="203"/>
      <c r="HPI839" s="203"/>
      <c r="HPJ839" s="203"/>
      <c r="HPK839" s="203"/>
      <c r="HPL839" s="203"/>
      <c r="HPM839" s="203"/>
      <c r="HPN839" s="203"/>
      <c r="HPO839" s="203"/>
      <c r="HPP839" s="203"/>
      <c r="HPQ839" s="203"/>
      <c r="HPR839" s="203"/>
      <c r="HPS839" s="203"/>
      <c r="HPT839" s="203"/>
      <c r="HPU839" s="203"/>
      <c r="HPV839" s="203"/>
      <c r="HPW839" s="203"/>
      <c r="HPX839" s="203"/>
      <c r="HPY839" s="203"/>
      <c r="HPZ839" s="203"/>
      <c r="HQA839" s="203"/>
      <c r="HQB839" s="203"/>
      <c r="HQC839" s="203"/>
      <c r="HQD839" s="203"/>
      <c r="HQE839" s="203"/>
      <c r="HQF839" s="203"/>
      <c r="HQG839" s="203"/>
      <c r="HQH839" s="203"/>
      <c r="HQI839" s="203"/>
      <c r="HQJ839" s="203"/>
      <c r="HQK839" s="203"/>
      <c r="HQL839" s="203"/>
      <c r="HQM839" s="203"/>
      <c r="HQN839" s="203"/>
      <c r="HQO839" s="203"/>
      <c r="HQP839" s="203"/>
      <c r="HQQ839" s="203"/>
      <c r="HQR839" s="203"/>
      <c r="HQS839" s="203"/>
      <c r="HQT839" s="203"/>
      <c r="HQU839" s="203"/>
      <c r="HQV839" s="203"/>
      <c r="HQW839" s="203"/>
      <c r="HQX839" s="203"/>
      <c r="HQY839" s="203"/>
      <c r="HQZ839" s="203"/>
      <c r="HRA839" s="203"/>
      <c r="HRB839" s="203"/>
      <c r="HRC839" s="203"/>
      <c r="HRD839" s="203"/>
      <c r="HRE839" s="203"/>
      <c r="HRF839" s="203"/>
      <c r="HRG839" s="203"/>
      <c r="HRH839" s="203"/>
      <c r="HRI839" s="203"/>
      <c r="HRJ839" s="203"/>
      <c r="HRK839" s="203"/>
      <c r="HRL839" s="203"/>
      <c r="HRM839" s="203"/>
      <c r="HRN839" s="203"/>
      <c r="HRO839" s="203"/>
      <c r="HRP839" s="203"/>
      <c r="HRQ839" s="203"/>
      <c r="HRR839" s="203"/>
      <c r="HRS839" s="203"/>
      <c r="HRT839" s="203"/>
      <c r="HRU839" s="203"/>
      <c r="HRV839" s="203"/>
      <c r="HRW839" s="203"/>
      <c r="HRX839" s="203"/>
      <c r="HRY839" s="203"/>
      <c r="HRZ839" s="203"/>
      <c r="HSA839" s="203"/>
      <c r="HSB839" s="203"/>
      <c r="HSC839" s="203"/>
      <c r="HSD839" s="203"/>
      <c r="HSE839" s="203"/>
      <c r="HSF839" s="203"/>
      <c r="HSG839" s="203"/>
      <c r="HSH839" s="203"/>
      <c r="HSI839" s="203"/>
      <c r="HSJ839" s="203"/>
      <c r="HSK839" s="203"/>
      <c r="HSL839" s="203"/>
      <c r="HSM839" s="203"/>
      <c r="HSN839" s="203"/>
      <c r="HSO839" s="203"/>
      <c r="HSP839" s="203"/>
      <c r="HSQ839" s="203"/>
      <c r="HSR839" s="203"/>
      <c r="HSS839" s="203"/>
      <c r="HST839" s="203"/>
      <c r="HSU839" s="203"/>
      <c r="HSV839" s="203"/>
      <c r="HSW839" s="203"/>
      <c r="HSX839" s="203"/>
      <c r="HSY839" s="203"/>
      <c r="HSZ839" s="203"/>
      <c r="HTA839" s="203"/>
      <c r="HTB839" s="203"/>
      <c r="HTC839" s="203"/>
      <c r="HTD839" s="203"/>
      <c r="HTE839" s="203"/>
      <c r="HTF839" s="203"/>
      <c r="HTG839" s="203"/>
      <c r="HTH839" s="203"/>
      <c r="HTI839" s="203"/>
      <c r="HTJ839" s="203"/>
      <c r="HTK839" s="203"/>
      <c r="HTL839" s="203"/>
      <c r="HTM839" s="203"/>
      <c r="HTN839" s="203"/>
      <c r="HTO839" s="203"/>
      <c r="HTP839" s="203"/>
      <c r="HTQ839" s="203"/>
      <c r="HTR839" s="203"/>
      <c r="HTS839" s="203"/>
      <c r="HTT839" s="203"/>
      <c r="HTU839" s="203"/>
      <c r="HTV839" s="203"/>
      <c r="HTW839" s="203"/>
      <c r="HTX839" s="203"/>
      <c r="HTY839" s="203"/>
      <c r="HTZ839" s="203"/>
      <c r="HUA839" s="203"/>
      <c r="HUB839" s="203"/>
      <c r="HUC839" s="203"/>
      <c r="HUD839" s="203"/>
      <c r="HUE839" s="203"/>
      <c r="HUF839" s="203"/>
      <c r="HUG839" s="203"/>
      <c r="HUH839" s="203"/>
      <c r="HUI839" s="203"/>
      <c r="HUJ839" s="203"/>
      <c r="HUK839" s="203"/>
      <c r="HUL839" s="203"/>
      <c r="HUM839" s="203"/>
      <c r="HUN839" s="203"/>
      <c r="HUO839" s="203"/>
      <c r="HUP839" s="203"/>
      <c r="HUQ839" s="203"/>
      <c r="HUR839" s="203"/>
      <c r="HUS839" s="203"/>
      <c r="HUT839" s="203"/>
      <c r="HUU839" s="203"/>
      <c r="HUV839" s="203"/>
      <c r="HUW839" s="203"/>
      <c r="HUX839" s="203"/>
      <c r="HUY839" s="203"/>
      <c r="HUZ839" s="203"/>
      <c r="HVA839" s="203"/>
      <c r="HVB839" s="203"/>
      <c r="HVC839" s="203"/>
      <c r="HVD839" s="203"/>
      <c r="HVE839" s="203"/>
      <c r="HVF839" s="203"/>
      <c r="HVG839" s="203"/>
      <c r="HVH839" s="203"/>
      <c r="HVI839" s="203"/>
      <c r="HVJ839" s="203"/>
      <c r="HVK839" s="203"/>
      <c r="HVL839" s="203"/>
      <c r="HVM839" s="203"/>
      <c r="HVN839" s="203"/>
      <c r="HVO839" s="203"/>
      <c r="HVP839" s="203"/>
      <c r="HVQ839" s="203"/>
      <c r="HVR839" s="203"/>
      <c r="HVS839" s="203"/>
      <c r="HVT839" s="203"/>
      <c r="HVU839" s="203"/>
      <c r="HVV839" s="203"/>
      <c r="HVW839" s="203"/>
      <c r="HVX839" s="203"/>
      <c r="HVY839" s="203"/>
      <c r="HVZ839" s="203"/>
      <c r="HWA839" s="203"/>
      <c r="HWB839" s="203"/>
      <c r="HWC839" s="203"/>
      <c r="HWD839" s="203"/>
      <c r="HWE839" s="203"/>
      <c r="HWF839" s="203"/>
      <c r="HWG839" s="203"/>
      <c r="HWH839" s="203"/>
      <c r="HWI839" s="203"/>
      <c r="HWJ839" s="203"/>
      <c r="HWK839" s="203"/>
      <c r="HWL839" s="203"/>
      <c r="HWM839" s="203"/>
      <c r="HWN839" s="203"/>
      <c r="HWO839" s="203"/>
      <c r="HWP839" s="203"/>
      <c r="HWQ839" s="203"/>
      <c r="HWR839" s="203"/>
      <c r="HWS839" s="203"/>
      <c r="HWT839" s="203"/>
      <c r="HWU839" s="203"/>
      <c r="HWV839" s="203"/>
      <c r="HWW839" s="203"/>
      <c r="HWX839" s="203"/>
      <c r="HWY839" s="203"/>
      <c r="HWZ839" s="203"/>
      <c r="HXA839" s="203"/>
      <c r="HXB839" s="203"/>
      <c r="HXC839" s="203"/>
      <c r="HXD839" s="203"/>
      <c r="HXE839" s="203"/>
      <c r="HXF839" s="203"/>
      <c r="HXG839" s="203"/>
      <c r="HXH839" s="203"/>
      <c r="HXI839" s="203"/>
      <c r="HXJ839" s="203"/>
      <c r="HXK839" s="203"/>
      <c r="HXL839" s="203"/>
      <c r="HXM839" s="203"/>
      <c r="HXN839" s="203"/>
      <c r="HXO839" s="203"/>
      <c r="HXP839" s="203"/>
      <c r="HXQ839" s="203"/>
      <c r="HXR839" s="203"/>
      <c r="HXS839" s="203"/>
      <c r="HXT839" s="203"/>
      <c r="HXU839" s="203"/>
      <c r="HXV839" s="203"/>
      <c r="HXW839" s="203"/>
      <c r="HXX839" s="203"/>
      <c r="HXY839" s="203"/>
      <c r="HXZ839" s="203"/>
      <c r="HYA839" s="203"/>
      <c r="HYB839" s="203"/>
      <c r="HYC839" s="203"/>
      <c r="HYD839" s="203"/>
      <c r="HYE839" s="203"/>
      <c r="HYF839" s="203"/>
      <c r="HYG839" s="203"/>
      <c r="HYH839" s="203"/>
      <c r="HYI839" s="203"/>
      <c r="HYJ839" s="203"/>
      <c r="HYK839" s="203"/>
      <c r="HYL839" s="203"/>
      <c r="HYM839" s="203"/>
      <c r="HYN839" s="203"/>
      <c r="HYO839" s="203"/>
      <c r="HYP839" s="203"/>
      <c r="HYQ839" s="203"/>
      <c r="HYR839" s="203"/>
      <c r="HYS839" s="203"/>
      <c r="HYT839" s="203"/>
      <c r="HYU839" s="203"/>
      <c r="HYV839" s="203"/>
      <c r="HYW839" s="203"/>
      <c r="HYX839" s="203"/>
      <c r="HYY839" s="203"/>
      <c r="HYZ839" s="203"/>
      <c r="HZA839" s="203"/>
      <c r="HZB839" s="203"/>
      <c r="HZC839" s="203"/>
      <c r="HZD839" s="203"/>
      <c r="HZE839" s="203"/>
      <c r="HZF839" s="203"/>
      <c r="HZG839" s="203"/>
      <c r="HZH839" s="203"/>
      <c r="HZI839" s="203"/>
      <c r="HZJ839" s="203"/>
      <c r="HZK839" s="203"/>
      <c r="HZL839" s="203"/>
      <c r="HZM839" s="203"/>
      <c r="HZN839" s="203"/>
      <c r="HZO839" s="203"/>
      <c r="HZP839" s="203"/>
      <c r="HZQ839" s="203"/>
      <c r="HZR839" s="203"/>
      <c r="HZS839" s="203"/>
      <c r="HZT839" s="203"/>
      <c r="HZU839" s="203"/>
      <c r="HZV839" s="203"/>
      <c r="HZW839" s="203"/>
      <c r="HZX839" s="203"/>
      <c r="HZY839" s="203"/>
      <c r="HZZ839" s="203"/>
      <c r="IAA839" s="203"/>
      <c r="IAB839" s="203"/>
      <c r="IAC839" s="203"/>
      <c r="IAD839" s="203"/>
      <c r="IAE839" s="203"/>
      <c r="IAF839" s="203"/>
      <c r="IAG839" s="203"/>
      <c r="IAH839" s="203"/>
      <c r="IAI839" s="203"/>
      <c r="IAJ839" s="203"/>
      <c r="IAK839" s="203"/>
      <c r="IAL839" s="203"/>
      <c r="IAM839" s="203"/>
      <c r="IAN839" s="203"/>
      <c r="IAO839" s="203"/>
      <c r="IAP839" s="203"/>
      <c r="IAQ839" s="203"/>
      <c r="IAR839" s="203"/>
      <c r="IAS839" s="203"/>
      <c r="IAT839" s="203"/>
      <c r="IAU839" s="203"/>
      <c r="IAV839" s="203"/>
      <c r="IAW839" s="203"/>
      <c r="IAX839" s="203"/>
      <c r="IAY839" s="203"/>
      <c r="IAZ839" s="203"/>
      <c r="IBA839" s="203"/>
      <c r="IBB839" s="203"/>
      <c r="IBC839" s="203"/>
      <c r="IBD839" s="203"/>
      <c r="IBE839" s="203"/>
      <c r="IBF839" s="203"/>
      <c r="IBG839" s="203"/>
      <c r="IBH839" s="203"/>
      <c r="IBI839" s="203"/>
      <c r="IBJ839" s="203"/>
      <c r="IBK839" s="203"/>
      <c r="IBL839" s="203"/>
      <c r="IBM839" s="203"/>
      <c r="IBN839" s="203"/>
      <c r="IBO839" s="203"/>
      <c r="IBP839" s="203"/>
      <c r="IBQ839" s="203"/>
      <c r="IBR839" s="203"/>
      <c r="IBS839" s="203"/>
      <c r="IBT839" s="203"/>
      <c r="IBU839" s="203"/>
      <c r="IBV839" s="203"/>
      <c r="IBW839" s="203"/>
      <c r="IBX839" s="203"/>
      <c r="IBY839" s="203"/>
      <c r="IBZ839" s="203"/>
      <c r="ICA839" s="203"/>
      <c r="ICB839" s="203"/>
      <c r="ICC839" s="203"/>
      <c r="ICD839" s="203"/>
      <c r="ICE839" s="203"/>
      <c r="ICF839" s="203"/>
      <c r="ICG839" s="203"/>
      <c r="ICH839" s="203"/>
      <c r="ICI839" s="203"/>
      <c r="ICJ839" s="203"/>
      <c r="ICK839" s="203"/>
      <c r="ICL839" s="203"/>
      <c r="ICM839" s="203"/>
      <c r="ICN839" s="203"/>
      <c r="ICO839" s="203"/>
      <c r="ICP839" s="203"/>
      <c r="ICQ839" s="203"/>
      <c r="ICR839" s="203"/>
      <c r="ICS839" s="203"/>
      <c r="ICT839" s="203"/>
      <c r="ICU839" s="203"/>
      <c r="ICV839" s="203"/>
      <c r="ICW839" s="203"/>
      <c r="ICX839" s="203"/>
      <c r="ICY839" s="203"/>
      <c r="ICZ839" s="203"/>
      <c r="IDA839" s="203"/>
      <c r="IDB839" s="203"/>
      <c r="IDC839" s="203"/>
      <c r="IDD839" s="203"/>
      <c r="IDE839" s="203"/>
      <c r="IDF839" s="203"/>
      <c r="IDG839" s="203"/>
      <c r="IDH839" s="203"/>
      <c r="IDI839" s="203"/>
      <c r="IDJ839" s="203"/>
      <c r="IDK839" s="203"/>
      <c r="IDL839" s="203"/>
      <c r="IDM839" s="203"/>
      <c r="IDN839" s="203"/>
      <c r="IDO839" s="203"/>
      <c r="IDP839" s="203"/>
      <c r="IDQ839" s="203"/>
      <c r="IDR839" s="203"/>
      <c r="IDS839" s="203"/>
      <c r="IDT839" s="203"/>
      <c r="IDU839" s="203"/>
      <c r="IDV839" s="203"/>
      <c r="IDW839" s="203"/>
      <c r="IDX839" s="203"/>
      <c r="IDY839" s="203"/>
      <c r="IDZ839" s="203"/>
      <c r="IEA839" s="203"/>
      <c r="IEB839" s="203"/>
      <c r="IEC839" s="203"/>
      <c r="IED839" s="203"/>
      <c r="IEE839" s="203"/>
      <c r="IEF839" s="203"/>
      <c r="IEG839" s="203"/>
      <c r="IEH839" s="203"/>
      <c r="IEI839" s="203"/>
      <c r="IEJ839" s="203"/>
      <c r="IEK839" s="203"/>
      <c r="IEL839" s="203"/>
      <c r="IEM839" s="203"/>
      <c r="IEN839" s="203"/>
      <c r="IEO839" s="203"/>
      <c r="IEP839" s="203"/>
      <c r="IEQ839" s="203"/>
      <c r="IER839" s="203"/>
      <c r="IES839" s="203"/>
      <c r="IET839" s="203"/>
      <c r="IEU839" s="203"/>
      <c r="IEV839" s="203"/>
      <c r="IEW839" s="203"/>
      <c r="IEX839" s="203"/>
      <c r="IEY839" s="203"/>
      <c r="IEZ839" s="203"/>
      <c r="IFA839" s="203"/>
      <c r="IFB839" s="203"/>
      <c r="IFC839" s="203"/>
      <c r="IFD839" s="203"/>
      <c r="IFE839" s="203"/>
      <c r="IFF839" s="203"/>
      <c r="IFG839" s="203"/>
      <c r="IFH839" s="203"/>
      <c r="IFI839" s="203"/>
      <c r="IFJ839" s="203"/>
      <c r="IFK839" s="203"/>
      <c r="IFL839" s="203"/>
      <c r="IFM839" s="203"/>
      <c r="IFN839" s="203"/>
      <c r="IFO839" s="203"/>
      <c r="IFP839" s="203"/>
      <c r="IFQ839" s="203"/>
      <c r="IFR839" s="203"/>
      <c r="IFS839" s="203"/>
      <c r="IFT839" s="203"/>
      <c r="IFU839" s="203"/>
      <c r="IFV839" s="203"/>
      <c r="IFW839" s="203"/>
      <c r="IFX839" s="203"/>
      <c r="IFY839" s="203"/>
      <c r="IFZ839" s="203"/>
      <c r="IGA839" s="203"/>
      <c r="IGB839" s="203"/>
      <c r="IGC839" s="203"/>
      <c r="IGD839" s="203"/>
      <c r="IGE839" s="203"/>
      <c r="IGF839" s="203"/>
      <c r="IGG839" s="203"/>
      <c r="IGH839" s="203"/>
      <c r="IGI839" s="203"/>
      <c r="IGJ839" s="203"/>
      <c r="IGK839" s="203"/>
      <c r="IGL839" s="203"/>
      <c r="IGM839" s="203"/>
      <c r="IGN839" s="203"/>
      <c r="IGO839" s="203"/>
      <c r="IGP839" s="203"/>
      <c r="IGQ839" s="203"/>
      <c r="IGR839" s="203"/>
      <c r="IGS839" s="203"/>
      <c r="IGT839" s="203"/>
      <c r="IGU839" s="203"/>
      <c r="IGV839" s="203"/>
      <c r="IGW839" s="203"/>
      <c r="IGX839" s="203"/>
      <c r="IGY839" s="203"/>
      <c r="IGZ839" s="203"/>
      <c r="IHA839" s="203"/>
      <c r="IHB839" s="203"/>
      <c r="IHC839" s="203"/>
      <c r="IHD839" s="203"/>
      <c r="IHE839" s="203"/>
      <c r="IHF839" s="203"/>
      <c r="IHG839" s="203"/>
      <c r="IHH839" s="203"/>
      <c r="IHI839" s="203"/>
      <c r="IHJ839" s="203"/>
      <c r="IHK839" s="203"/>
      <c r="IHL839" s="203"/>
      <c r="IHM839" s="203"/>
      <c r="IHN839" s="203"/>
      <c r="IHO839" s="203"/>
      <c r="IHP839" s="203"/>
      <c r="IHQ839" s="203"/>
      <c r="IHR839" s="203"/>
      <c r="IHS839" s="203"/>
      <c r="IHT839" s="203"/>
      <c r="IHU839" s="203"/>
      <c r="IHV839" s="203"/>
      <c r="IHW839" s="203"/>
      <c r="IHX839" s="203"/>
      <c r="IHY839" s="203"/>
      <c r="IHZ839" s="203"/>
      <c r="IIA839" s="203"/>
      <c r="IIB839" s="203"/>
      <c r="IIC839" s="203"/>
      <c r="IID839" s="203"/>
      <c r="IIE839" s="203"/>
      <c r="IIF839" s="203"/>
      <c r="IIG839" s="203"/>
      <c r="IIH839" s="203"/>
      <c r="III839" s="203"/>
      <c r="IIJ839" s="203"/>
      <c r="IIK839" s="203"/>
      <c r="IIL839" s="203"/>
      <c r="IIM839" s="203"/>
      <c r="IIN839" s="203"/>
      <c r="IIO839" s="203"/>
      <c r="IIP839" s="203"/>
      <c r="IIQ839" s="203"/>
      <c r="IIR839" s="203"/>
      <c r="IIS839" s="203"/>
      <c r="IIT839" s="203"/>
      <c r="IIU839" s="203"/>
      <c r="IIV839" s="203"/>
      <c r="IIW839" s="203"/>
      <c r="IIX839" s="203"/>
      <c r="IIY839" s="203"/>
      <c r="IIZ839" s="203"/>
      <c r="IJA839" s="203"/>
      <c r="IJB839" s="203"/>
      <c r="IJC839" s="203"/>
      <c r="IJD839" s="203"/>
      <c r="IJE839" s="203"/>
      <c r="IJF839" s="203"/>
      <c r="IJG839" s="203"/>
      <c r="IJH839" s="203"/>
      <c r="IJI839" s="203"/>
      <c r="IJJ839" s="203"/>
      <c r="IJK839" s="203"/>
      <c r="IJL839" s="203"/>
      <c r="IJM839" s="203"/>
      <c r="IJN839" s="203"/>
      <c r="IJO839" s="203"/>
      <c r="IJP839" s="203"/>
      <c r="IJQ839" s="203"/>
      <c r="IJR839" s="203"/>
      <c r="IJS839" s="203"/>
      <c r="IJT839" s="203"/>
      <c r="IJU839" s="203"/>
      <c r="IJV839" s="203"/>
      <c r="IJW839" s="203"/>
      <c r="IJX839" s="203"/>
      <c r="IJY839" s="203"/>
      <c r="IJZ839" s="203"/>
      <c r="IKA839" s="203"/>
      <c r="IKB839" s="203"/>
      <c r="IKC839" s="203"/>
      <c r="IKD839" s="203"/>
      <c r="IKE839" s="203"/>
      <c r="IKF839" s="203"/>
      <c r="IKG839" s="203"/>
      <c r="IKH839" s="203"/>
      <c r="IKI839" s="203"/>
      <c r="IKJ839" s="203"/>
      <c r="IKK839" s="203"/>
      <c r="IKL839" s="203"/>
      <c r="IKM839" s="203"/>
      <c r="IKN839" s="203"/>
      <c r="IKO839" s="203"/>
      <c r="IKP839" s="203"/>
      <c r="IKQ839" s="203"/>
      <c r="IKR839" s="203"/>
      <c r="IKS839" s="203"/>
      <c r="IKT839" s="203"/>
      <c r="IKU839" s="203"/>
      <c r="IKV839" s="203"/>
      <c r="IKW839" s="203"/>
      <c r="IKX839" s="203"/>
      <c r="IKY839" s="203"/>
      <c r="IKZ839" s="203"/>
      <c r="ILA839" s="203"/>
      <c r="ILB839" s="203"/>
      <c r="ILC839" s="203"/>
      <c r="ILD839" s="203"/>
      <c r="ILE839" s="203"/>
      <c r="ILF839" s="203"/>
      <c r="ILG839" s="203"/>
      <c r="ILH839" s="203"/>
      <c r="ILI839" s="203"/>
      <c r="ILJ839" s="203"/>
      <c r="ILK839" s="203"/>
      <c r="ILL839" s="203"/>
      <c r="ILM839" s="203"/>
      <c r="ILN839" s="203"/>
      <c r="ILO839" s="203"/>
      <c r="ILP839" s="203"/>
      <c r="ILQ839" s="203"/>
      <c r="ILR839" s="203"/>
      <c r="ILS839" s="203"/>
      <c r="ILT839" s="203"/>
      <c r="ILU839" s="203"/>
      <c r="ILV839" s="203"/>
      <c r="ILW839" s="203"/>
      <c r="ILX839" s="203"/>
      <c r="ILY839" s="203"/>
      <c r="ILZ839" s="203"/>
      <c r="IMA839" s="203"/>
      <c r="IMB839" s="203"/>
      <c r="IMC839" s="203"/>
      <c r="IMD839" s="203"/>
      <c r="IME839" s="203"/>
      <c r="IMF839" s="203"/>
      <c r="IMG839" s="203"/>
      <c r="IMH839" s="203"/>
      <c r="IMI839" s="203"/>
      <c r="IMJ839" s="203"/>
      <c r="IMK839" s="203"/>
      <c r="IML839" s="203"/>
      <c r="IMM839" s="203"/>
      <c r="IMN839" s="203"/>
      <c r="IMO839" s="203"/>
      <c r="IMP839" s="203"/>
      <c r="IMQ839" s="203"/>
      <c r="IMR839" s="203"/>
      <c r="IMS839" s="203"/>
      <c r="IMT839" s="203"/>
      <c r="IMU839" s="203"/>
      <c r="IMV839" s="203"/>
      <c r="IMW839" s="203"/>
      <c r="IMX839" s="203"/>
      <c r="IMY839" s="203"/>
      <c r="IMZ839" s="203"/>
      <c r="INA839" s="203"/>
      <c r="INB839" s="203"/>
      <c r="INC839" s="203"/>
      <c r="IND839" s="203"/>
      <c r="INE839" s="203"/>
      <c r="INF839" s="203"/>
      <c r="ING839" s="203"/>
      <c r="INH839" s="203"/>
      <c r="INI839" s="203"/>
      <c r="INJ839" s="203"/>
      <c r="INK839" s="203"/>
      <c r="INL839" s="203"/>
      <c r="INM839" s="203"/>
      <c r="INN839" s="203"/>
      <c r="INO839" s="203"/>
      <c r="INP839" s="203"/>
      <c r="INQ839" s="203"/>
      <c r="INR839" s="203"/>
      <c r="INS839" s="203"/>
      <c r="INT839" s="203"/>
      <c r="INU839" s="203"/>
      <c r="INV839" s="203"/>
      <c r="INW839" s="203"/>
      <c r="INX839" s="203"/>
      <c r="INY839" s="203"/>
      <c r="INZ839" s="203"/>
      <c r="IOA839" s="203"/>
      <c r="IOB839" s="203"/>
      <c r="IOC839" s="203"/>
      <c r="IOD839" s="203"/>
      <c r="IOE839" s="203"/>
      <c r="IOF839" s="203"/>
      <c r="IOG839" s="203"/>
      <c r="IOH839" s="203"/>
      <c r="IOI839" s="203"/>
      <c r="IOJ839" s="203"/>
      <c r="IOK839" s="203"/>
      <c r="IOL839" s="203"/>
      <c r="IOM839" s="203"/>
      <c r="ION839" s="203"/>
      <c r="IOO839" s="203"/>
      <c r="IOP839" s="203"/>
      <c r="IOQ839" s="203"/>
      <c r="IOR839" s="203"/>
      <c r="IOS839" s="203"/>
      <c r="IOT839" s="203"/>
      <c r="IOU839" s="203"/>
      <c r="IOV839" s="203"/>
      <c r="IOW839" s="203"/>
      <c r="IOX839" s="203"/>
      <c r="IOY839" s="203"/>
      <c r="IOZ839" s="203"/>
      <c r="IPA839" s="203"/>
      <c r="IPB839" s="203"/>
      <c r="IPC839" s="203"/>
      <c r="IPD839" s="203"/>
      <c r="IPE839" s="203"/>
      <c r="IPF839" s="203"/>
      <c r="IPG839" s="203"/>
      <c r="IPH839" s="203"/>
      <c r="IPI839" s="203"/>
      <c r="IPJ839" s="203"/>
      <c r="IPK839" s="203"/>
      <c r="IPL839" s="203"/>
      <c r="IPM839" s="203"/>
      <c r="IPN839" s="203"/>
      <c r="IPO839" s="203"/>
      <c r="IPP839" s="203"/>
      <c r="IPQ839" s="203"/>
      <c r="IPR839" s="203"/>
      <c r="IPS839" s="203"/>
      <c r="IPT839" s="203"/>
      <c r="IPU839" s="203"/>
      <c r="IPV839" s="203"/>
      <c r="IPW839" s="203"/>
      <c r="IPX839" s="203"/>
      <c r="IPY839" s="203"/>
      <c r="IPZ839" s="203"/>
      <c r="IQA839" s="203"/>
      <c r="IQB839" s="203"/>
      <c r="IQC839" s="203"/>
      <c r="IQD839" s="203"/>
      <c r="IQE839" s="203"/>
      <c r="IQF839" s="203"/>
      <c r="IQG839" s="203"/>
      <c r="IQH839" s="203"/>
      <c r="IQI839" s="203"/>
      <c r="IQJ839" s="203"/>
      <c r="IQK839" s="203"/>
      <c r="IQL839" s="203"/>
      <c r="IQM839" s="203"/>
      <c r="IQN839" s="203"/>
      <c r="IQO839" s="203"/>
      <c r="IQP839" s="203"/>
      <c r="IQQ839" s="203"/>
      <c r="IQR839" s="203"/>
      <c r="IQS839" s="203"/>
      <c r="IQT839" s="203"/>
      <c r="IQU839" s="203"/>
      <c r="IQV839" s="203"/>
      <c r="IQW839" s="203"/>
      <c r="IQX839" s="203"/>
      <c r="IQY839" s="203"/>
      <c r="IQZ839" s="203"/>
      <c r="IRA839" s="203"/>
      <c r="IRB839" s="203"/>
      <c r="IRC839" s="203"/>
      <c r="IRD839" s="203"/>
      <c r="IRE839" s="203"/>
      <c r="IRF839" s="203"/>
      <c r="IRG839" s="203"/>
      <c r="IRH839" s="203"/>
      <c r="IRI839" s="203"/>
      <c r="IRJ839" s="203"/>
      <c r="IRK839" s="203"/>
      <c r="IRL839" s="203"/>
      <c r="IRM839" s="203"/>
      <c r="IRN839" s="203"/>
      <c r="IRO839" s="203"/>
      <c r="IRP839" s="203"/>
      <c r="IRQ839" s="203"/>
      <c r="IRR839" s="203"/>
      <c r="IRS839" s="203"/>
      <c r="IRT839" s="203"/>
      <c r="IRU839" s="203"/>
      <c r="IRV839" s="203"/>
      <c r="IRW839" s="203"/>
      <c r="IRX839" s="203"/>
      <c r="IRY839" s="203"/>
      <c r="IRZ839" s="203"/>
      <c r="ISA839" s="203"/>
      <c r="ISB839" s="203"/>
      <c r="ISC839" s="203"/>
      <c r="ISD839" s="203"/>
      <c r="ISE839" s="203"/>
      <c r="ISF839" s="203"/>
      <c r="ISG839" s="203"/>
      <c r="ISH839" s="203"/>
      <c r="ISI839" s="203"/>
      <c r="ISJ839" s="203"/>
      <c r="ISK839" s="203"/>
      <c r="ISL839" s="203"/>
      <c r="ISM839" s="203"/>
      <c r="ISN839" s="203"/>
      <c r="ISO839" s="203"/>
      <c r="ISP839" s="203"/>
      <c r="ISQ839" s="203"/>
      <c r="ISR839" s="203"/>
      <c r="ISS839" s="203"/>
      <c r="IST839" s="203"/>
      <c r="ISU839" s="203"/>
      <c r="ISV839" s="203"/>
      <c r="ISW839" s="203"/>
      <c r="ISX839" s="203"/>
      <c r="ISY839" s="203"/>
      <c r="ISZ839" s="203"/>
      <c r="ITA839" s="203"/>
      <c r="ITB839" s="203"/>
      <c r="ITC839" s="203"/>
      <c r="ITD839" s="203"/>
      <c r="ITE839" s="203"/>
      <c r="ITF839" s="203"/>
      <c r="ITG839" s="203"/>
      <c r="ITH839" s="203"/>
      <c r="ITI839" s="203"/>
      <c r="ITJ839" s="203"/>
      <c r="ITK839" s="203"/>
      <c r="ITL839" s="203"/>
      <c r="ITM839" s="203"/>
      <c r="ITN839" s="203"/>
      <c r="ITO839" s="203"/>
      <c r="ITP839" s="203"/>
      <c r="ITQ839" s="203"/>
      <c r="ITR839" s="203"/>
      <c r="ITS839" s="203"/>
      <c r="ITT839" s="203"/>
      <c r="ITU839" s="203"/>
      <c r="ITV839" s="203"/>
      <c r="ITW839" s="203"/>
      <c r="ITX839" s="203"/>
      <c r="ITY839" s="203"/>
      <c r="ITZ839" s="203"/>
      <c r="IUA839" s="203"/>
      <c r="IUB839" s="203"/>
      <c r="IUC839" s="203"/>
      <c r="IUD839" s="203"/>
      <c r="IUE839" s="203"/>
      <c r="IUF839" s="203"/>
      <c r="IUG839" s="203"/>
      <c r="IUH839" s="203"/>
      <c r="IUI839" s="203"/>
      <c r="IUJ839" s="203"/>
      <c r="IUK839" s="203"/>
      <c r="IUL839" s="203"/>
      <c r="IUM839" s="203"/>
      <c r="IUN839" s="203"/>
      <c r="IUO839" s="203"/>
      <c r="IUP839" s="203"/>
      <c r="IUQ839" s="203"/>
      <c r="IUR839" s="203"/>
      <c r="IUS839" s="203"/>
      <c r="IUT839" s="203"/>
      <c r="IUU839" s="203"/>
      <c r="IUV839" s="203"/>
      <c r="IUW839" s="203"/>
      <c r="IUX839" s="203"/>
      <c r="IUY839" s="203"/>
      <c r="IUZ839" s="203"/>
      <c r="IVA839" s="203"/>
      <c r="IVB839" s="203"/>
      <c r="IVC839" s="203"/>
      <c r="IVD839" s="203"/>
      <c r="IVE839" s="203"/>
      <c r="IVF839" s="203"/>
      <c r="IVG839" s="203"/>
      <c r="IVH839" s="203"/>
      <c r="IVI839" s="203"/>
      <c r="IVJ839" s="203"/>
      <c r="IVK839" s="203"/>
      <c r="IVL839" s="203"/>
      <c r="IVM839" s="203"/>
      <c r="IVN839" s="203"/>
      <c r="IVO839" s="203"/>
      <c r="IVP839" s="203"/>
      <c r="IVQ839" s="203"/>
      <c r="IVR839" s="203"/>
      <c r="IVS839" s="203"/>
      <c r="IVT839" s="203"/>
      <c r="IVU839" s="203"/>
      <c r="IVV839" s="203"/>
      <c r="IVW839" s="203"/>
      <c r="IVX839" s="203"/>
      <c r="IVY839" s="203"/>
      <c r="IVZ839" s="203"/>
      <c r="IWA839" s="203"/>
      <c r="IWB839" s="203"/>
      <c r="IWC839" s="203"/>
      <c r="IWD839" s="203"/>
      <c r="IWE839" s="203"/>
      <c r="IWF839" s="203"/>
      <c r="IWG839" s="203"/>
      <c r="IWH839" s="203"/>
      <c r="IWI839" s="203"/>
      <c r="IWJ839" s="203"/>
      <c r="IWK839" s="203"/>
      <c r="IWL839" s="203"/>
      <c r="IWM839" s="203"/>
      <c r="IWN839" s="203"/>
      <c r="IWO839" s="203"/>
      <c r="IWP839" s="203"/>
      <c r="IWQ839" s="203"/>
      <c r="IWR839" s="203"/>
      <c r="IWS839" s="203"/>
      <c r="IWT839" s="203"/>
      <c r="IWU839" s="203"/>
      <c r="IWV839" s="203"/>
      <c r="IWW839" s="203"/>
      <c r="IWX839" s="203"/>
      <c r="IWY839" s="203"/>
      <c r="IWZ839" s="203"/>
      <c r="IXA839" s="203"/>
      <c r="IXB839" s="203"/>
      <c r="IXC839" s="203"/>
      <c r="IXD839" s="203"/>
      <c r="IXE839" s="203"/>
      <c r="IXF839" s="203"/>
      <c r="IXG839" s="203"/>
      <c r="IXH839" s="203"/>
      <c r="IXI839" s="203"/>
      <c r="IXJ839" s="203"/>
      <c r="IXK839" s="203"/>
      <c r="IXL839" s="203"/>
      <c r="IXM839" s="203"/>
      <c r="IXN839" s="203"/>
      <c r="IXO839" s="203"/>
      <c r="IXP839" s="203"/>
      <c r="IXQ839" s="203"/>
      <c r="IXR839" s="203"/>
      <c r="IXS839" s="203"/>
      <c r="IXT839" s="203"/>
      <c r="IXU839" s="203"/>
      <c r="IXV839" s="203"/>
      <c r="IXW839" s="203"/>
      <c r="IXX839" s="203"/>
      <c r="IXY839" s="203"/>
      <c r="IXZ839" s="203"/>
      <c r="IYA839" s="203"/>
      <c r="IYB839" s="203"/>
      <c r="IYC839" s="203"/>
      <c r="IYD839" s="203"/>
      <c r="IYE839" s="203"/>
      <c r="IYF839" s="203"/>
      <c r="IYG839" s="203"/>
      <c r="IYH839" s="203"/>
      <c r="IYI839" s="203"/>
      <c r="IYJ839" s="203"/>
      <c r="IYK839" s="203"/>
      <c r="IYL839" s="203"/>
      <c r="IYM839" s="203"/>
      <c r="IYN839" s="203"/>
      <c r="IYO839" s="203"/>
      <c r="IYP839" s="203"/>
      <c r="IYQ839" s="203"/>
      <c r="IYR839" s="203"/>
      <c r="IYS839" s="203"/>
      <c r="IYT839" s="203"/>
      <c r="IYU839" s="203"/>
      <c r="IYV839" s="203"/>
      <c r="IYW839" s="203"/>
      <c r="IYX839" s="203"/>
      <c r="IYY839" s="203"/>
      <c r="IYZ839" s="203"/>
      <c r="IZA839" s="203"/>
      <c r="IZB839" s="203"/>
      <c r="IZC839" s="203"/>
      <c r="IZD839" s="203"/>
      <c r="IZE839" s="203"/>
      <c r="IZF839" s="203"/>
      <c r="IZG839" s="203"/>
      <c r="IZH839" s="203"/>
      <c r="IZI839" s="203"/>
      <c r="IZJ839" s="203"/>
      <c r="IZK839" s="203"/>
      <c r="IZL839" s="203"/>
      <c r="IZM839" s="203"/>
      <c r="IZN839" s="203"/>
      <c r="IZO839" s="203"/>
      <c r="IZP839" s="203"/>
      <c r="IZQ839" s="203"/>
      <c r="IZR839" s="203"/>
      <c r="IZS839" s="203"/>
      <c r="IZT839" s="203"/>
      <c r="IZU839" s="203"/>
      <c r="IZV839" s="203"/>
      <c r="IZW839" s="203"/>
      <c r="IZX839" s="203"/>
      <c r="IZY839" s="203"/>
      <c r="IZZ839" s="203"/>
      <c r="JAA839" s="203"/>
      <c r="JAB839" s="203"/>
      <c r="JAC839" s="203"/>
      <c r="JAD839" s="203"/>
      <c r="JAE839" s="203"/>
      <c r="JAF839" s="203"/>
      <c r="JAG839" s="203"/>
      <c r="JAH839" s="203"/>
      <c r="JAI839" s="203"/>
      <c r="JAJ839" s="203"/>
      <c r="JAK839" s="203"/>
      <c r="JAL839" s="203"/>
      <c r="JAM839" s="203"/>
      <c r="JAN839" s="203"/>
      <c r="JAO839" s="203"/>
      <c r="JAP839" s="203"/>
      <c r="JAQ839" s="203"/>
      <c r="JAR839" s="203"/>
      <c r="JAS839" s="203"/>
      <c r="JAT839" s="203"/>
      <c r="JAU839" s="203"/>
      <c r="JAV839" s="203"/>
      <c r="JAW839" s="203"/>
      <c r="JAX839" s="203"/>
      <c r="JAY839" s="203"/>
      <c r="JAZ839" s="203"/>
      <c r="JBA839" s="203"/>
      <c r="JBB839" s="203"/>
      <c r="JBC839" s="203"/>
      <c r="JBD839" s="203"/>
      <c r="JBE839" s="203"/>
      <c r="JBF839" s="203"/>
      <c r="JBG839" s="203"/>
      <c r="JBH839" s="203"/>
      <c r="JBI839" s="203"/>
      <c r="JBJ839" s="203"/>
      <c r="JBK839" s="203"/>
      <c r="JBL839" s="203"/>
      <c r="JBM839" s="203"/>
      <c r="JBN839" s="203"/>
      <c r="JBO839" s="203"/>
      <c r="JBP839" s="203"/>
      <c r="JBQ839" s="203"/>
      <c r="JBR839" s="203"/>
      <c r="JBS839" s="203"/>
      <c r="JBT839" s="203"/>
      <c r="JBU839" s="203"/>
      <c r="JBV839" s="203"/>
      <c r="JBW839" s="203"/>
      <c r="JBX839" s="203"/>
      <c r="JBY839" s="203"/>
      <c r="JBZ839" s="203"/>
      <c r="JCA839" s="203"/>
      <c r="JCB839" s="203"/>
      <c r="JCC839" s="203"/>
      <c r="JCD839" s="203"/>
      <c r="JCE839" s="203"/>
      <c r="JCF839" s="203"/>
      <c r="JCG839" s="203"/>
      <c r="JCH839" s="203"/>
      <c r="JCI839" s="203"/>
      <c r="JCJ839" s="203"/>
      <c r="JCK839" s="203"/>
      <c r="JCL839" s="203"/>
      <c r="JCM839" s="203"/>
      <c r="JCN839" s="203"/>
      <c r="JCO839" s="203"/>
      <c r="JCP839" s="203"/>
      <c r="JCQ839" s="203"/>
      <c r="JCR839" s="203"/>
      <c r="JCS839" s="203"/>
      <c r="JCT839" s="203"/>
      <c r="JCU839" s="203"/>
      <c r="JCV839" s="203"/>
      <c r="JCW839" s="203"/>
      <c r="JCX839" s="203"/>
      <c r="JCY839" s="203"/>
      <c r="JCZ839" s="203"/>
      <c r="JDA839" s="203"/>
      <c r="JDB839" s="203"/>
      <c r="JDC839" s="203"/>
      <c r="JDD839" s="203"/>
      <c r="JDE839" s="203"/>
      <c r="JDF839" s="203"/>
      <c r="JDG839" s="203"/>
      <c r="JDH839" s="203"/>
      <c r="JDI839" s="203"/>
      <c r="JDJ839" s="203"/>
      <c r="JDK839" s="203"/>
      <c r="JDL839" s="203"/>
      <c r="JDM839" s="203"/>
      <c r="JDN839" s="203"/>
      <c r="JDO839" s="203"/>
      <c r="JDP839" s="203"/>
      <c r="JDQ839" s="203"/>
      <c r="JDR839" s="203"/>
      <c r="JDS839" s="203"/>
      <c r="JDT839" s="203"/>
      <c r="JDU839" s="203"/>
      <c r="JDV839" s="203"/>
      <c r="JDW839" s="203"/>
      <c r="JDX839" s="203"/>
      <c r="JDY839" s="203"/>
      <c r="JDZ839" s="203"/>
      <c r="JEA839" s="203"/>
      <c r="JEB839" s="203"/>
      <c r="JEC839" s="203"/>
      <c r="JED839" s="203"/>
      <c r="JEE839" s="203"/>
      <c r="JEF839" s="203"/>
      <c r="JEG839" s="203"/>
      <c r="JEH839" s="203"/>
      <c r="JEI839" s="203"/>
      <c r="JEJ839" s="203"/>
      <c r="JEK839" s="203"/>
      <c r="JEL839" s="203"/>
      <c r="JEM839" s="203"/>
      <c r="JEN839" s="203"/>
      <c r="JEO839" s="203"/>
      <c r="JEP839" s="203"/>
      <c r="JEQ839" s="203"/>
      <c r="JER839" s="203"/>
      <c r="JES839" s="203"/>
      <c r="JET839" s="203"/>
      <c r="JEU839" s="203"/>
      <c r="JEV839" s="203"/>
      <c r="JEW839" s="203"/>
      <c r="JEX839" s="203"/>
      <c r="JEY839" s="203"/>
      <c r="JEZ839" s="203"/>
      <c r="JFA839" s="203"/>
      <c r="JFB839" s="203"/>
      <c r="JFC839" s="203"/>
      <c r="JFD839" s="203"/>
      <c r="JFE839" s="203"/>
      <c r="JFF839" s="203"/>
      <c r="JFG839" s="203"/>
      <c r="JFH839" s="203"/>
      <c r="JFI839" s="203"/>
      <c r="JFJ839" s="203"/>
      <c r="JFK839" s="203"/>
      <c r="JFL839" s="203"/>
      <c r="JFM839" s="203"/>
      <c r="JFN839" s="203"/>
      <c r="JFO839" s="203"/>
      <c r="JFP839" s="203"/>
      <c r="JFQ839" s="203"/>
      <c r="JFR839" s="203"/>
      <c r="JFS839" s="203"/>
      <c r="JFT839" s="203"/>
      <c r="JFU839" s="203"/>
      <c r="JFV839" s="203"/>
      <c r="JFW839" s="203"/>
      <c r="JFX839" s="203"/>
      <c r="JFY839" s="203"/>
      <c r="JFZ839" s="203"/>
      <c r="JGA839" s="203"/>
      <c r="JGB839" s="203"/>
      <c r="JGC839" s="203"/>
      <c r="JGD839" s="203"/>
      <c r="JGE839" s="203"/>
      <c r="JGF839" s="203"/>
      <c r="JGG839" s="203"/>
      <c r="JGH839" s="203"/>
      <c r="JGI839" s="203"/>
      <c r="JGJ839" s="203"/>
      <c r="JGK839" s="203"/>
      <c r="JGL839" s="203"/>
      <c r="JGM839" s="203"/>
      <c r="JGN839" s="203"/>
      <c r="JGO839" s="203"/>
      <c r="JGP839" s="203"/>
      <c r="JGQ839" s="203"/>
      <c r="JGR839" s="203"/>
      <c r="JGS839" s="203"/>
      <c r="JGT839" s="203"/>
      <c r="JGU839" s="203"/>
      <c r="JGV839" s="203"/>
      <c r="JGW839" s="203"/>
      <c r="JGX839" s="203"/>
      <c r="JGY839" s="203"/>
      <c r="JGZ839" s="203"/>
      <c r="JHA839" s="203"/>
      <c r="JHB839" s="203"/>
      <c r="JHC839" s="203"/>
      <c r="JHD839" s="203"/>
      <c r="JHE839" s="203"/>
      <c r="JHF839" s="203"/>
      <c r="JHG839" s="203"/>
      <c r="JHH839" s="203"/>
      <c r="JHI839" s="203"/>
      <c r="JHJ839" s="203"/>
      <c r="JHK839" s="203"/>
      <c r="JHL839" s="203"/>
      <c r="JHM839" s="203"/>
      <c r="JHN839" s="203"/>
      <c r="JHO839" s="203"/>
      <c r="JHP839" s="203"/>
      <c r="JHQ839" s="203"/>
      <c r="JHR839" s="203"/>
      <c r="JHS839" s="203"/>
      <c r="JHT839" s="203"/>
      <c r="JHU839" s="203"/>
      <c r="JHV839" s="203"/>
      <c r="JHW839" s="203"/>
      <c r="JHX839" s="203"/>
      <c r="JHY839" s="203"/>
      <c r="JHZ839" s="203"/>
      <c r="JIA839" s="203"/>
      <c r="JIB839" s="203"/>
      <c r="JIC839" s="203"/>
      <c r="JID839" s="203"/>
      <c r="JIE839" s="203"/>
      <c r="JIF839" s="203"/>
      <c r="JIG839" s="203"/>
      <c r="JIH839" s="203"/>
      <c r="JII839" s="203"/>
      <c r="JIJ839" s="203"/>
      <c r="JIK839" s="203"/>
      <c r="JIL839" s="203"/>
      <c r="JIM839" s="203"/>
      <c r="JIN839" s="203"/>
      <c r="JIO839" s="203"/>
      <c r="JIP839" s="203"/>
      <c r="JIQ839" s="203"/>
      <c r="JIR839" s="203"/>
      <c r="JIS839" s="203"/>
      <c r="JIT839" s="203"/>
      <c r="JIU839" s="203"/>
      <c r="JIV839" s="203"/>
      <c r="JIW839" s="203"/>
      <c r="JIX839" s="203"/>
      <c r="JIY839" s="203"/>
      <c r="JIZ839" s="203"/>
      <c r="JJA839" s="203"/>
      <c r="JJB839" s="203"/>
      <c r="JJC839" s="203"/>
      <c r="JJD839" s="203"/>
      <c r="JJE839" s="203"/>
      <c r="JJF839" s="203"/>
      <c r="JJG839" s="203"/>
      <c r="JJH839" s="203"/>
      <c r="JJI839" s="203"/>
      <c r="JJJ839" s="203"/>
      <c r="JJK839" s="203"/>
      <c r="JJL839" s="203"/>
      <c r="JJM839" s="203"/>
      <c r="JJN839" s="203"/>
      <c r="JJO839" s="203"/>
      <c r="JJP839" s="203"/>
      <c r="JJQ839" s="203"/>
      <c r="JJR839" s="203"/>
      <c r="JJS839" s="203"/>
      <c r="JJT839" s="203"/>
      <c r="JJU839" s="203"/>
      <c r="JJV839" s="203"/>
      <c r="JJW839" s="203"/>
      <c r="JJX839" s="203"/>
      <c r="JJY839" s="203"/>
      <c r="JJZ839" s="203"/>
      <c r="JKA839" s="203"/>
      <c r="JKB839" s="203"/>
      <c r="JKC839" s="203"/>
      <c r="JKD839" s="203"/>
      <c r="JKE839" s="203"/>
      <c r="JKF839" s="203"/>
      <c r="JKG839" s="203"/>
      <c r="JKH839" s="203"/>
      <c r="JKI839" s="203"/>
      <c r="JKJ839" s="203"/>
      <c r="JKK839" s="203"/>
      <c r="JKL839" s="203"/>
      <c r="JKM839" s="203"/>
      <c r="JKN839" s="203"/>
      <c r="JKO839" s="203"/>
      <c r="JKP839" s="203"/>
      <c r="JKQ839" s="203"/>
      <c r="JKR839" s="203"/>
      <c r="JKS839" s="203"/>
      <c r="JKT839" s="203"/>
      <c r="JKU839" s="203"/>
      <c r="JKV839" s="203"/>
      <c r="JKW839" s="203"/>
      <c r="JKX839" s="203"/>
      <c r="JKY839" s="203"/>
      <c r="JKZ839" s="203"/>
      <c r="JLA839" s="203"/>
      <c r="JLB839" s="203"/>
      <c r="JLC839" s="203"/>
      <c r="JLD839" s="203"/>
      <c r="JLE839" s="203"/>
      <c r="JLF839" s="203"/>
      <c r="JLG839" s="203"/>
      <c r="JLH839" s="203"/>
      <c r="JLI839" s="203"/>
      <c r="JLJ839" s="203"/>
      <c r="JLK839" s="203"/>
      <c r="JLL839" s="203"/>
      <c r="JLM839" s="203"/>
      <c r="JLN839" s="203"/>
      <c r="JLO839" s="203"/>
      <c r="JLP839" s="203"/>
      <c r="JLQ839" s="203"/>
      <c r="JLR839" s="203"/>
      <c r="JLS839" s="203"/>
      <c r="JLT839" s="203"/>
      <c r="JLU839" s="203"/>
      <c r="JLV839" s="203"/>
      <c r="JLW839" s="203"/>
      <c r="JLX839" s="203"/>
      <c r="JLY839" s="203"/>
      <c r="JLZ839" s="203"/>
      <c r="JMA839" s="203"/>
      <c r="JMB839" s="203"/>
      <c r="JMC839" s="203"/>
      <c r="JMD839" s="203"/>
      <c r="JME839" s="203"/>
      <c r="JMF839" s="203"/>
      <c r="JMG839" s="203"/>
      <c r="JMH839" s="203"/>
      <c r="JMI839" s="203"/>
      <c r="JMJ839" s="203"/>
      <c r="JMK839" s="203"/>
      <c r="JML839" s="203"/>
      <c r="JMM839" s="203"/>
      <c r="JMN839" s="203"/>
      <c r="JMO839" s="203"/>
      <c r="JMP839" s="203"/>
      <c r="JMQ839" s="203"/>
      <c r="JMR839" s="203"/>
      <c r="JMS839" s="203"/>
      <c r="JMT839" s="203"/>
      <c r="JMU839" s="203"/>
      <c r="JMV839" s="203"/>
      <c r="JMW839" s="203"/>
      <c r="JMX839" s="203"/>
      <c r="JMY839" s="203"/>
      <c r="JMZ839" s="203"/>
      <c r="JNA839" s="203"/>
      <c r="JNB839" s="203"/>
      <c r="JNC839" s="203"/>
      <c r="JND839" s="203"/>
      <c r="JNE839" s="203"/>
      <c r="JNF839" s="203"/>
      <c r="JNG839" s="203"/>
      <c r="JNH839" s="203"/>
      <c r="JNI839" s="203"/>
      <c r="JNJ839" s="203"/>
      <c r="JNK839" s="203"/>
      <c r="JNL839" s="203"/>
      <c r="JNM839" s="203"/>
      <c r="JNN839" s="203"/>
      <c r="JNO839" s="203"/>
      <c r="JNP839" s="203"/>
      <c r="JNQ839" s="203"/>
      <c r="JNR839" s="203"/>
      <c r="JNS839" s="203"/>
      <c r="JNT839" s="203"/>
      <c r="JNU839" s="203"/>
      <c r="JNV839" s="203"/>
      <c r="JNW839" s="203"/>
      <c r="JNX839" s="203"/>
      <c r="JNY839" s="203"/>
      <c r="JNZ839" s="203"/>
      <c r="JOA839" s="203"/>
      <c r="JOB839" s="203"/>
      <c r="JOC839" s="203"/>
      <c r="JOD839" s="203"/>
      <c r="JOE839" s="203"/>
      <c r="JOF839" s="203"/>
      <c r="JOG839" s="203"/>
      <c r="JOH839" s="203"/>
      <c r="JOI839" s="203"/>
      <c r="JOJ839" s="203"/>
      <c r="JOK839" s="203"/>
      <c r="JOL839" s="203"/>
      <c r="JOM839" s="203"/>
      <c r="JON839" s="203"/>
      <c r="JOO839" s="203"/>
      <c r="JOP839" s="203"/>
      <c r="JOQ839" s="203"/>
      <c r="JOR839" s="203"/>
      <c r="JOS839" s="203"/>
      <c r="JOT839" s="203"/>
      <c r="JOU839" s="203"/>
      <c r="JOV839" s="203"/>
      <c r="JOW839" s="203"/>
      <c r="JOX839" s="203"/>
      <c r="JOY839" s="203"/>
      <c r="JOZ839" s="203"/>
      <c r="JPA839" s="203"/>
      <c r="JPB839" s="203"/>
      <c r="JPC839" s="203"/>
      <c r="JPD839" s="203"/>
      <c r="JPE839" s="203"/>
      <c r="JPF839" s="203"/>
      <c r="JPG839" s="203"/>
      <c r="JPH839" s="203"/>
      <c r="JPI839" s="203"/>
      <c r="JPJ839" s="203"/>
      <c r="JPK839" s="203"/>
      <c r="JPL839" s="203"/>
      <c r="JPM839" s="203"/>
      <c r="JPN839" s="203"/>
      <c r="JPO839" s="203"/>
      <c r="JPP839" s="203"/>
      <c r="JPQ839" s="203"/>
      <c r="JPR839" s="203"/>
      <c r="JPS839" s="203"/>
      <c r="JPT839" s="203"/>
      <c r="JPU839" s="203"/>
      <c r="JPV839" s="203"/>
      <c r="JPW839" s="203"/>
      <c r="JPX839" s="203"/>
      <c r="JPY839" s="203"/>
      <c r="JPZ839" s="203"/>
      <c r="JQA839" s="203"/>
      <c r="JQB839" s="203"/>
      <c r="JQC839" s="203"/>
      <c r="JQD839" s="203"/>
      <c r="JQE839" s="203"/>
      <c r="JQF839" s="203"/>
      <c r="JQG839" s="203"/>
      <c r="JQH839" s="203"/>
      <c r="JQI839" s="203"/>
      <c r="JQJ839" s="203"/>
      <c r="JQK839" s="203"/>
      <c r="JQL839" s="203"/>
      <c r="JQM839" s="203"/>
      <c r="JQN839" s="203"/>
      <c r="JQO839" s="203"/>
      <c r="JQP839" s="203"/>
      <c r="JQQ839" s="203"/>
      <c r="JQR839" s="203"/>
      <c r="JQS839" s="203"/>
      <c r="JQT839" s="203"/>
      <c r="JQU839" s="203"/>
      <c r="JQV839" s="203"/>
      <c r="JQW839" s="203"/>
      <c r="JQX839" s="203"/>
      <c r="JQY839" s="203"/>
      <c r="JQZ839" s="203"/>
      <c r="JRA839" s="203"/>
      <c r="JRB839" s="203"/>
      <c r="JRC839" s="203"/>
      <c r="JRD839" s="203"/>
      <c r="JRE839" s="203"/>
      <c r="JRF839" s="203"/>
      <c r="JRG839" s="203"/>
      <c r="JRH839" s="203"/>
      <c r="JRI839" s="203"/>
      <c r="JRJ839" s="203"/>
      <c r="JRK839" s="203"/>
      <c r="JRL839" s="203"/>
      <c r="JRM839" s="203"/>
      <c r="JRN839" s="203"/>
      <c r="JRO839" s="203"/>
      <c r="JRP839" s="203"/>
      <c r="JRQ839" s="203"/>
      <c r="JRR839" s="203"/>
      <c r="JRS839" s="203"/>
      <c r="JRT839" s="203"/>
      <c r="JRU839" s="203"/>
      <c r="JRV839" s="203"/>
      <c r="JRW839" s="203"/>
      <c r="JRX839" s="203"/>
      <c r="JRY839" s="203"/>
      <c r="JRZ839" s="203"/>
      <c r="JSA839" s="203"/>
      <c r="JSB839" s="203"/>
      <c r="JSC839" s="203"/>
      <c r="JSD839" s="203"/>
      <c r="JSE839" s="203"/>
      <c r="JSF839" s="203"/>
      <c r="JSG839" s="203"/>
      <c r="JSH839" s="203"/>
      <c r="JSI839" s="203"/>
      <c r="JSJ839" s="203"/>
      <c r="JSK839" s="203"/>
      <c r="JSL839" s="203"/>
      <c r="JSM839" s="203"/>
      <c r="JSN839" s="203"/>
      <c r="JSO839" s="203"/>
      <c r="JSP839" s="203"/>
      <c r="JSQ839" s="203"/>
      <c r="JSR839" s="203"/>
      <c r="JSS839" s="203"/>
      <c r="JST839" s="203"/>
      <c r="JSU839" s="203"/>
      <c r="JSV839" s="203"/>
      <c r="JSW839" s="203"/>
      <c r="JSX839" s="203"/>
      <c r="JSY839" s="203"/>
      <c r="JSZ839" s="203"/>
      <c r="JTA839" s="203"/>
      <c r="JTB839" s="203"/>
      <c r="JTC839" s="203"/>
      <c r="JTD839" s="203"/>
      <c r="JTE839" s="203"/>
      <c r="JTF839" s="203"/>
      <c r="JTG839" s="203"/>
      <c r="JTH839" s="203"/>
      <c r="JTI839" s="203"/>
      <c r="JTJ839" s="203"/>
      <c r="JTK839" s="203"/>
      <c r="JTL839" s="203"/>
      <c r="JTM839" s="203"/>
      <c r="JTN839" s="203"/>
      <c r="JTO839" s="203"/>
      <c r="JTP839" s="203"/>
      <c r="JTQ839" s="203"/>
      <c r="JTR839" s="203"/>
      <c r="JTS839" s="203"/>
      <c r="JTT839" s="203"/>
      <c r="JTU839" s="203"/>
      <c r="JTV839" s="203"/>
      <c r="JTW839" s="203"/>
      <c r="JTX839" s="203"/>
      <c r="JTY839" s="203"/>
      <c r="JTZ839" s="203"/>
      <c r="JUA839" s="203"/>
      <c r="JUB839" s="203"/>
      <c r="JUC839" s="203"/>
      <c r="JUD839" s="203"/>
      <c r="JUE839" s="203"/>
      <c r="JUF839" s="203"/>
      <c r="JUG839" s="203"/>
      <c r="JUH839" s="203"/>
      <c r="JUI839" s="203"/>
      <c r="JUJ839" s="203"/>
      <c r="JUK839" s="203"/>
      <c r="JUL839" s="203"/>
      <c r="JUM839" s="203"/>
      <c r="JUN839" s="203"/>
      <c r="JUO839" s="203"/>
      <c r="JUP839" s="203"/>
      <c r="JUQ839" s="203"/>
      <c r="JUR839" s="203"/>
      <c r="JUS839" s="203"/>
      <c r="JUT839" s="203"/>
      <c r="JUU839" s="203"/>
      <c r="JUV839" s="203"/>
      <c r="JUW839" s="203"/>
      <c r="JUX839" s="203"/>
      <c r="JUY839" s="203"/>
      <c r="JUZ839" s="203"/>
      <c r="JVA839" s="203"/>
      <c r="JVB839" s="203"/>
      <c r="JVC839" s="203"/>
      <c r="JVD839" s="203"/>
      <c r="JVE839" s="203"/>
      <c r="JVF839" s="203"/>
      <c r="JVG839" s="203"/>
      <c r="JVH839" s="203"/>
      <c r="JVI839" s="203"/>
      <c r="JVJ839" s="203"/>
      <c r="JVK839" s="203"/>
      <c r="JVL839" s="203"/>
      <c r="JVM839" s="203"/>
      <c r="JVN839" s="203"/>
      <c r="JVO839" s="203"/>
      <c r="JVP839" s="203"/>
      <c r="JVQ839" s="203"/>
      <c r="JVR839" s="203"/>
      <c r="JVS839" s="203"/>
      <c r="JVT839" s="203"/>
      <c r="JVU839" s="203"/>
      <c r="JVV839" s="203"/>
      <c r="JVW839" s="203"/>
      <c r="JVX839" s="203"/>
      <c r="JVY839" s="203"/>
      <c r="JVZ839" s="203"/>
      <c r="JWA839" s="203"/>
      <c r="JWB839" s="203"/>
      <c r="JWC839" s="203"/>
      <c r="JWD839" s="203"/>
      <c r="JWE839" s="203"/>
      <c r="JWF839" s="203"/>
      <c r="JWG839" s="203"/>
      <c r="JWH839" s="203"/>
      <c r="JWI839" s="203"/>
      <c r="JWJ839" s="203"/>
      <c r="JWK839" s="203"/>
      <c r="JWL839" s="203"/>
      <c r="JWM839" s="203"/>
      <c r="JWN839" s="203"/>
      <c r="JWO839" s="203"/>
      <c r="JWP839" s="203"/>
      <c r="JWQ839" s="203"/>
      <c r="JWR839" s="203"/>
      <c r="JWS839" s="203"/>
      <c r="JWT839" s="203"/>
      <c r="JWU839" s="203"/>
      <c r="JWV839" s="203"/>
      <c r="JWW839" s="203"/>
      <c r="JWX839" s="203"/>
      <c r="JWY839" s="203"/>
      <c r="JWZ839" s="203"/>
      <c r="JXA839" s="203"/>
      <c r="JXB839" s="203"/>
      <c r="JXC839" s="203"/>
      <c r="JXD839" s="203"/>
      <c r="JXE839" s="203"/>
      <c r="JXF839" s="203"/>
      <c r="JXG839" s="203"/>
      <c r="JXH839" s="203"/>
      <c r="JXI839" s="203"/>
      <c r="JXJ839" s="203"/>
      <c r="JXK839" s="203"/>
      <c r="JXL839" s="203"/>
      <c r="JXM839" s="203"/>
      <c r="JXN839" s="203"/>
      <c r="JXO839" s="203"/>
      <c r="JXP839" s="203"/>
      <c r="JXQ839" s="203"/>
      <c r="JXR839" s="203"/>
      <c r="JXS839" s="203"/>
      <c r="JXT839" s="203"/>
      <c r="JXU839" s="203"/>
      <c r="JXV839" s="203"/>
      <c r="JXW839" s="203"/>
      <c r="JXX839" s="203"/>
      <c r="JXY839" s="203"/>
      <c r="JXZ839" s="203"/>
      <c r="JYA839" s="203"/>
      <c r="JYB839" s="203"/>
      <c r="JYC839" s="203"/>
      <c r="JYD839" s="203"/>
      <c r="JYE839" s="203"/>
      <c r="JYF839" s="203"/>
      <c r="JYG839" s="203"/>
      <c r="JYH839" s="203"/>
      <c r="JYI839" s="203"/>
      <c r="JYJ839" s="203"/>
      <c r="JYK839" s="203"/>
      <c r="JYL839" s="203"/>
      <c r="JYM839" s="203"/>
      <c r="JYN839" s="203"/>
      <c r="JYO839" s="203"/>
      <c r="JYP839" s="203"/>
      <c r="JYQ839" s="203"/>
      <c r="JYR839" s="203"/>
      <c r="JYS839" s="203"/>
      <c r="JYT839" s="203"/>
      <c r="JYU839" s="203"/>
      <c r="JYV839" s="203"/>
      <c r="JYW839" s="203"/>
      <c r="JYX839" s="203"/>
      <c r="JYY839" s="203"/>
      <c r="JYZ839" s="203"/>
      <c r="JZA839" s="203"/>
      <c r="JZB839" s="203"/>
      <c r="JZC839" s="203"/>
      <c r="JZD839" s="203"/>
      <c r="JZE839" s="203"/>
      <c r="JZF839" s="203"/>
      <c r="JZG839" s="203"/>
      <c r="JZH839" s="203"/>
      <c r="JZI839" s="203"/>
      <c r="JZJ839" s="203"/>
      <c r="JZK839" s="203"/>
      <c r="JZL839" s="203"/>
      <c r="JZM839" s="203"/>
      <c r="JZN839" s="203"/>
      <c r="JZO839" s="203"/>
      <c r="JZP839" s="203"/>
      <c r="JZQ839" s="203"/>
      <c r="JZR839" s="203"/>
      <c r="JZS839" s="203"/>
      <c r="JZT839" s="203"/>
      <c r="JZU839" s="203"/>
      <c r="JZV839" s="203"/>
      <c r="JZW839" s="203"/>
      <c r="JZX839" s="203"/>
      <c r="JZY839" s="203"/>
      <c r="JZZ839" s="203"/>
      <c r="KAA839" s="203"/>
      <c r="KAB839" s="203"/>
      <c r="KAC839" s="203"/>
      <c r="KAD839" s="203"/>
      <c r="KAE839" s="203"/>
      <c r="KAF839" s="203"/>
      <c r="KAG839" s="203"/>
      <c r="KAH839" s="203"/>
      <c r="KAI839" s="203"/>
      <c r="KAJ839" s="203"/>
      <c r="KAK839" s="203"/>
      <c r="KAL839" s="203"/>
      <c r="KAM839" s="203"/>
      <c r="KAN839" s="203"/>
      <c r="KAO839" s="203"/>
      <c r="KAP839" s="203"/>
      <c r="KAQ839" s="203"/>
      <c r="KAR839" s="203"/>
      <c r="KAS839" s="203"/>
      <c r="KAT839" s="203"/>
      <c r="KAU839" s="203"/>
      <c r="KAV839" s="203"/>
      <c r="KAW839" s="203"/>
      <c r="KAX839" s="203"/>
      <c r="KAY839" s="203"/>
      <c r="KAZ839" s="203"/>
      <c r="KBA839" s="203"/>
      <c r="KBB839" s="203"/>
      <c r="KBC839" s="203"/>
      <c r="KBD839" s="203"/>
      <c r="KBE839" s="203"/>
      <c r="KBF839" s="203"/>
      <c r="KBG839" s="203"/>
      <c r="KBH839" s="203"/>
      <c r="KBI839" s="203"/>
      <c r="KBJ839" s="203"/>
      <c r="KBK839" s="203"/>
      <c r="KBL839" s="203"/>
      <c r="KBM839" s="203"/>
      <c r="KBN839" s="203"/>
      <c r="KBO839" s="203"/>
      <c r="KBP839" s="203"/>
      <c r="KBQ839" s="203"/>
      <c r="KBR839" s="203"/>
      <c r="KBS839" s="203"/>
      <c r="KBT839" s="203"/>
      <c r="KBU839" s="203"/>
      <c r="KBV839" s="203"/>
      <c r="KBW839" s="203"/>
      <c r="KBX839" s="203"/>
      <c r="KBY839" s="203"/>
      <c r="KBZ839" s="203"/>
      <c r="KCA839" s="203"/>
      <c r="KCB839" s="203"/>
      <c r="KCC839" s="203"/>
      <c r="KCD839" s="203"/>
      <c r="KCE839" s="203"/>
      <c r="KCF839" s="203"/>
      <c r="KCG839" s="203"/>
      <c r="KCH839" s="203"/>
      <c r="KCI839" s="203"/>
      <c r="KCJ839" s="203"/>
      <c r="KCK839" s="203"/>
      <c r="KCL839" s="203"/>
      <c r="KCM839" s="203"/>
      <c r="KCN839" s="203"/>
      <c r="KCO839" s="203"/>
      <c r="KCP839" s="203"/>
      <c r="KCQ839" s="203"/>
      <c r="KCR839" s="203"/>
      <c r="KCS839" s="203"/>
      <c r="KCT839" s="203"/>
      <c r="KCU839" s="203"/>
      <c r="KCV839" s="203"/>
      <c r="KCW839" s="203"/>
      <c r="KCX839" s="203"/>
      <c r="KCY839" s="203"/>
      <c r="KCZ839" s="203"/>
      <c r="KDA839" s="203"/>
      <c r="KDB839" s="203"/>
      <c r="KDC839" s="203"/>
      <c r="KDD839" s="203"/>
      <c r="KDE839" s="203"/>
      <c r="KDF839" s="203"/>
      <c r="KDG839" s="203"/>
      <c r="KDH839" s="203"/>
      <c r="KDI839" s="203"/>
      <c r="KDJ839" s="203"/>
      <c r="KDK839" s="203"/>
      <c r="KDL839" s="203"/>
      <c r="KDM839" s="203"/>
      <c r="KDN839" s="203"/>
      <c r="KDO839" s="203"/>
      <c r="KDP839" s="203"/>
      <c r="KDQ839" s="203"/>
      <c r="KDR839" s="203"/>
      <c r="KDS839" s="203"/>
      <c r="KDT839" s="203"/>
      <c r="KDU839" s="203"/>
      <c r="KDV839" s="203"/>
      <c r="KDW839" s="203"/>
      <c r="KDX839" s="203"/>
      <c r="KDY839" s="203"/>
      <c r="KDZ839" s="203"/>
      <c r="KEA839" s="203"/>
      <c r="KEB839" s="203"/>
      <c r="KEC839" s="203"/>
      <c r="KED839" s="203"/>
      <c r="KEE839" s="203"/>
      <c r="KEF839" s="203"/>
      <c r="KEG839" s="203"/>
      <c r="KEH839" s="203"/>
      <c r="KEI839" s="203"/>
      <c r="KEJ839" s="203"/>
      <c r="KEK839" s="203"/>
      <c r="KEL839" s="203"/>
      <c r="KEM839" s="203"/>
      <c r="KEN839" s="203"/>
      <c r="KEO839" s="203"/>
      <c r="KEP839" s="203"/>
      <c r="KEQ839" s="203"/>
      <c r="KER839" s="203"/>
      <c r="KES839" s="203"/>
      <c r="KET839" s="203"/>
      <c r="KEU839" s="203"/>
      <c r="KEV839" s="203"/>
      <c r="KEW839" s="203"/>
      <c r="KEX839" s="203"/>
      <c r="KEY839" s="203"/>
      <c r="KEZ839" s="203"/>
      <c r="KFA839" s="203"/>
      <c r="KFB839" s="203"/>
      <c r="KFC839" s="203"/>
      <c r="KFD839" s="203"/>
      <c r="KFE839" s="203"/>
      <c r="KFF839" s="203"/>
      <c r="KFG839" s="203"/>
      <c r="KFH839" s="203"/>
      <c r="KFI839" s="203"/>
      <c r="KFJ839" s="203"/>
      <c r="KFK839" s="203"/>
      <c r="KFL839" s="203"/>
      <c r="KFM839" s="203"/>
      <c r="KFN839" s="203"/>
      <c r="KFO839" s="203"/>
      <c r="KFP839" s="203"/>
      <c r="KFQ839" s="203"/>
      <c r="KFR839" s="203"/>
      <c r="KFS839" s="203"/>
      <c r="KFT839" s="203"/>
      <c r="KFU839" s="203"/>
      <c r="KFV839" s="203"/>
      <c r="KFW839" s="203"/>
      <c r="KFX839" s="203"/>
      <c r="KFY839" s="203"/>
      <c r="KFZ839" s="203"/>
      <c r="KGA839" s="203"/>
      <c r="KGB839" s="203"/>
      <c r="KGC839" s="203"/>
      <c r="KGD839" s="203"/>
      <c r="KGE839" s="203"/>
      <c r="KGF839" s="203"/>
      <c r="KGG839" s="203"/>
      <c r="KGH839" s="203"/>
      <c r="KGI839" s="203"/>
      <c r="KGJ839" s="203"/>
      <c r="KGK839" s="203"/>
      <c r="KGL839" s="203"/>
      <c r="KGM839" s="203"/>
      <c r="KGN839" s="203"/>
      <c r="KGO839" s="203"/>
      <c r="KGP839" s="203"/>
      <c r="KGQ839" s="203"/>
      <c r="KGR839" s="203"/>
      <c r="KGS839" s="203"/>
      <c r="KGT839" s="203"/>
      <c r="KGU839" s="203"/>
      <c r="KGV839" s="203"/>
      <c r="KGW839" s="203"/>
      <c r="KGX839" s="203"/>
      <c r="KGY839" s="203"/>
      <c r="KGZ839" s="203"/>
      <c r="KHA839" s="203"/>
      <c r="KHB839" s="203"/>
      <c r="KHC839" s="203"/>
      <c r="KHD839" s="203"/>
      <c r="KHE839" s="203"/>
      <c r="KHF839" s="203"/>
      <c r="KHG839" s="203"/>
      <c r="KHH839" s="203"/>
      <c r="KHI839" s="203"/>
      <c r="KHJ839" s="203"/>
      <c r="KHK839" s="203"/>
      <c r="KHL839" s="203"/>
      <c r="KHM839" s="203"/>
      <c r="KHN839" s="203"/>
      <c r="KHO839" s="203"/>
      <c r="KHP839" s="203"/>
      <c r="KHQ839" s="203"/>
      <c r="KHR839" s="203"/>
      <c r="KHS839" s="203"/>
      <c r="KHT839" s="203"/>
      <c r="KHU839" s="203"/>
      <c r="KHV839" s="203"/>
      <c r="KHW839" s="203"/>
      <c r="KHX839" s="203"/>
      <c r="KHY839" s="203"/>
      <c r="KHZ839" s="203"/>
      <c r="KIA839" s="203"/>
      <c r="KIB839" s="203"/>
      <c r="KIC839" s="203"/>
      <c r="KID839" s="203"/>
      <c r="KIE839" s="203"/>
      <c r="KIF839" s="203"/>
      <c r="KIG839" s="203"/>
      <c r="KIH839" s="203"/>
      <c r="KII839" s="203"/>
      <c r="KIJ839" s="203"/>
      <c r="KIK839" s="203"/>
      <c r="KIL839" s="203"/>
      <c r="KIM839" s="203"/>
      <c r="KIN839" s="203"/>
      <c r="KIO839" s="203"/>
      <c r="KIP839" s="203"/>
      <c r="KIQ839" s="203"/>
      <c r="KIR839" s="203"/>
      <c r="KIS839" s="203"/>
      <c r="KIT839" s="203"/>
      <c r="KIU839" s="203"/>
      <c r="KIV839" s="203"/>
      <c r="KIW839" s="203"/>
      <c r="KIX839" s="203"/>
      <c r="KIY839" s="203"/>
      <c r="KIZ839" s="203"/>
      <c r="KJA839" s="203"/>
      <c r="KJB839" s="203"/>
      <c r="KJC839" s="203"/>
      <c r="KJD839" s="203"/>
      <c r="KJE839" s="203"/>
      <c r="KJF839" s="203"/>
      <c r="KJG839" s="203"/>
      <c r="KJH839" s="203"/>
      <c r="KJI839" s="203"/>
      <c r="KJJ839" s="203"/>
      <c r="KJK839" s="203"/>
      <c r="KJL839" s="203"/>
      <c r="KJM839" s="203"/>
      <c r="KJN839" s="203"/>
      <c r="KJO839" s="203"/>
      <c r="KJP839" s="203"/>
      <c r="KJQ839" s="203"/>
      <c r="KJR839" s="203"/>
      <c r="KJS839" s="203"/>
      <c r="KJT839" s="203"/>
      <c r="KJU839" s="203"/>
      <c r="KJV839" s="203"/>
      <c r="KJW839" s="203"/>
      <c r="KJX839" s="203"/>
      <c r="KJY839" s="203"/>
      <c r="KJZ839" s="203"/>
      <c r="KKA839" s="203"/>
      <c r="KKB839" s="203"/>
      <c r="KKC839" s="203"/>
      <c r="KKD839" s="203"/>
      <c r="KKE839" s="203"/>
      <c r="KKF839" s="203"/>
      <c r="KKG839" s="203"/>
      <c r="KKH839" s="203"/>
      <c r="KKI839" s="203"/>
      <c r="KKJ839" s="203"/>
      <c r="KKK839" s="203"/>
      <c r="KKL839" s="203"/>
      <c r="KKM839" s="203"/>
      <c r="KKN839" s="203"/>
      <c r="KKO839" s="203"/>
      <c r="KKP839" s="203"/>
      <c r="KKQ839" s="203"/>
      <c r="KKR839" s="203"/>
      <c r="KKS839" s="203"/>
      <c r="KKT839" s="203"/>
      <c r="KKU839" s="203"/>
      <c r="KKV839" s="203"/>
      <c r="KKW839" s="203"/>
      <c r="KKX839" s="203"/>
      <c r="KKY839" s="203"/>
      <c r="KKZ839" s="203"/>
      <c r="KLA839" s="203"/>
      <c r="KLB839" s="203"/>
      <c r="KLC839" s="203"/>
      <c r="KLD839" s="203"/>
      <c r="KLE839" s="203"/>
      <c r="KLF839" s="203"/>
      <c r="KLG839" s="203"/>
      <c r="KLH839" s="203"/>
      <c r="KLI839" s="203"/>
      <c r="KLJ839" s="203"/>
      <c r="KLK839" s="203"/>
      <c r="KLL839" s="203"/>
      <c r="KLM839" s="203"/>
      <c r="KLN839" s="203"/>
      <c r="KLO839" s="203"/>
      <c r="KLP839" s="203"/>
      <c r="KLQ839" s="203"/>
      <c r="KLR839" s="203"/>
      <c r="KLS839" s="203"/>
      <c r="KLT839" s="203"/>
      <c r="KLU839" s="203"/>
      <c r="KLV839" s="203"/>
      <c r="KLW839" s="203"/>
      <c r="KLX839" s="203"/>
      <c r="KLY839" s="203"/>
      <c r="KLZ839" s="203"/>
      <c r="KMA839" s="203"/>
      <c r="KMB839" s="203"/>
      <c r="KMC839" s="203"/>
      <c r="KMD839" s="203"/>
      <c r="KME839" s="203"/>
      <c r="KMF839" s="203"/>
      <c r="KMG839" s="203"/>
      <c r="KMH839" s="203"/>
      <c r="KMI839" s="203"/>
      <c r="KMJ839" s="203"/>
      <c r="KMK839" s="203"/>
      <c r="KML839" s="203"/>
      <c r="KMM839" s="203"/>
      <c r="KMN839" s="203"/>
      <c r="KMO839" s="203"/>
      <c r="KMP839" s="203"/>
      <c r="KMQ839" s="203"/>
      <c r="KMR839" s="203"/>
      <c r="KMS839" s="203"/>
      <c r="KMT839" s="203"/>
      <c r="KMU839" s="203"/>
      <c r="KMV839" s="203"/>
      <c r="KMW839" s="203"/>
      <c r="KMX839" s="203"/>
      <c r="KMY839" s="203"/>
      <c r="KMZ839" s="203"/>
      <c r="KNA839" s="203"/>
      <c r="KNB839" s="203"/>
      <c r="KNC839" s="203"/>
      <c r="KND839" s="203"/>
      <c r="KNE839" s="203"/>
      <c r="KNF839" s="203"/>
      <c r="KNG839" s="203"/>
      <c r="KNH839" s="203"/>
      <c r="KNI839" s="203"/>
      <c r="KNJ839" s="203"/>
      <c r="KNK839" s="203"/>
      <c r="KNL839" s="203"/>
      <c r="KNM839" s="203"/>
      <c r="KNN839" s="203"/>
      <c r="KNO839" s="203"/>
      <c r="KNP839" s="203"/>
      <c r="KNQ839" s="203"/>
      <c r="KNR839" s="203"/>
      <c r="KNS839" s="203"/>
      <c r="KNT839" s="203"/>
      <c r="KNU839" s="203"/>
      <c r="KNV839" s="203"/>
      <c r="KNW839" s="203"/>
      <c r="KNX839" s="203"/>
      <c r="KNY839" s="203"/>
      <c r="KNZ839" s="203"/>
      <c r="KOA839" s="203"/>
      <c r="KOB839" s="203"/>
      <c r="KOC839" s="203"/>
      <c r="KOD839" s="203"/>
      <c r="KOE839" s="203"/>
      <c r="KOF839" s="203"/>
      <c r="KOG839" s="203"/>
      <c r="KOH839" s="203"/>
      <c r="KOI839" s="203"/>
      <c r="KOJ839" s="203"/>
      <c r="KOK839" s="203"/>
      <c r="KOL839" s="203"/>
      <c r="KOM839" s="203"/>
      <c r="KON839" s="203"/>
      <c r="KOO839" s="203"/>
      <c r="KOP839" s="203"/>
      <c r="KOQ839" s="203"/>
      <c r="KOR839" s="203"/>
      <c r="KOS839" s="203"/>
      <c r="KOT839" s="203"/>
      <c r="KOU839" s="203"/>
      <c r="KOV839" s="203"/>
      <c r="KOW839" s="203"/>
      <c r="KOX839" s="203"/>
      <c r="KOY839" s="203"/>
      <c r="KOZ839" s="203"/>
      <c r="KPA839" s="203"/>
      <c r="KPB839" s="203"/>
      <c r="KPC839" s="203"/>
      <c r="KPD839" s="203"/>
      <c r="KPE839" s="203"/>
      <c r="KPF839" s="203"/>
      <c r="KPG839" s="203"/>
      <c r="KPH839" s="203"/>
      <c r="KPI839" s="203"/>
      <c r="KPJ839" s="203"/>
      <c r="KPK839" s="203"/>
      <c r="KPL839" s="203"/>
      <c r="KPM839" s="203"/>
      <c r="KPN839" s="203"/>
      <c r="KPO839" s="203"/>
      <c r="KPP839" s="203"/>
      <c r="KPQ839" s="203"/>
      <c r="KPR839" s="203"/>
      <c r="KPS839" s="203"/>
      <c r="KPT839" s="203"/>
      <c r="KPU839" s="203"/>
      <c r="KPV839" s="203"/>
      <c r="KPW839" s="203"/>
      <c r="KPX839" s="203"/>
      <c r="KPY839" s="203"/>
      <c r="KPZ839" s="203"/>
      <c r="KQA839" s="203"/>
      <c r="KQB839" s="203"/>
      <c r="KQC839" s="203"/>
      <c r="KQD839" s="203"/>
      <c r="KQE839" s="203"/>
      <c r="KQF839" s="203"/>
      <c r="KQG839" s="203"/>
      <c r="KQH839" s="203"/>
      <c r="KQI839" s="203"/>
      <c r="KQJ839" s="203"/>
      <c r="KQK839" s="203"/>
      <c r="KQL839" s="203"/>
      <c r="KQM839" s="203"/>
      <c r="KQN839" s="203"/>
      <c r="KQO839" s="203"/>
      <c r="KQP839" s="203"/>
      <c r="KQQ839" s="203"/>
      <c r="KQR839" s="203"/>
      <c r="KQS839" s="203"/>
      <c r="KQT839" s="203"/>
      <c r="KQU839" s="203"/>
      <c r="KQV839" s="203"/>
      <c r="KQW839" s="203"/>
      <c r="KQX839" s="203"/>
      <c r="KQY839" s="203"/>
      <c r="KQZ839" s="203"/>
      <c r="KRA839" s="203"/>
      <c r="KRB839" s="203"/>
      <c r="KRC839" s="203"/>
      <c r="KRD839" s="203"/>
      <c r="KRE839" s="203"/>
      <c r="KRF839" s="203"/>
      <c r="KRG839" s="203"/>
      <c r="KRH839" s="203"/>
      <c r="KRI839" s="203"/>
      <c r="KRJ839" s="203"/>
      <c r="KRK839" s="203"/>
      <c r="KRL839" s="203"/>
      <c r="KRM839" s="203"/>
      <c r="KRN839" s="203"/>
      <c r="KRO839" s="203"/>
      <c r="KRP839" s="203"/>
      <c r="KRQ839" s="203"/>
      <c r="KRR839" s="203"/>
      <c r="KRS839" s="203"/>
      <c r="KRT839" s="203"/>
      <c r="KRU839" s="203"/>
      <c r="KRV839" s="203"/>
      <c r="KRW839" s="203"/>
      <c r="KRX839" s="203"/>
      <c r="KRY839" s="203"/>
      <c r="KRZ839" s="203"/>
      <c r="KSA839" s="203"/>
      <c r="KSB839" s="203"/>
      <c r="KSC839" s="203"/>
      <c r="KSD839" s="203"/>
      <c r="KSE839" s="203"/>
      <c r="KSF839" s="203"/>
      <c r="KSG839" s="203"/>
      <c r="KSH839" s="203"/>
      <c r="KSI839" s="203"/>
      <c r="KSJ839" s="203"/>
      <c r="KSK839" s="203"/>
      <c r="KSL839" s="203"/>
      <c r="KSM839" s="203"/>
      <c r="KSN839" s="203"/>
      <c r="KSO839" s="203"/>
      <c r="KSP839" s="203"/>
      <c r="KSQ839" s="203"/>
      <c r="KSR839" s="203"/>
      <c r="KSS839" s="203"/>
      <c r="KST839" s="203"/>
      <c r="KSU839" s="203"/>
      <c r="KSV839" s="203"/>
      <c r="KSW839" s="203"/>
      <c r="KSX839" s="203"/>
      <c r="KSY839" s="203"/>
      <c r="KSZ839" s="203"/>
      <c r="KTA839" s="203"/>
      <c r="KTB839" s="203"/>
      <c r="KTC839" s="203"/>
      <c r="KTD839" s="203"/>
      <c r="KTE839" s="203"/>
      <c r="KTF839" s="203"/>
      <c r="KTG839" s="203"/>
      <c r="KTH839" s="203"/>
      <c r="KTI839" s="203"/>
      <c r="KTJ839" s="203"/>
      <c r="KTK839" s="203"/>
      <c r="KTL839" s="203"/>
      <c r="KTM839" s="203"/>
      <c r="KTN839" s="203"/>
      <c r="KTO839" s="203"/>
      <c r="KTP839" s="203"/>
      <c r="KTQ839" s="203"/>
      <c r="KTR839" s="203"/>
      <c r="KTS839" s="203"/>
      <c r="KTT839" s="203"/>
      <c r="KTU839" s="203"/>
      <c r="KTV839" s="203"/>
      <c r="KTW839" s="203"/>
      <c r="KTX839" s="203"/>
      <c r="KTY839" s="203"/>
      <c r="KTZ839" s="203"/>
      <c r="KUA839" s="203"/>
      <c r="KUB839" s="203"/>
      <c r="KUC839" s="203"/>
      <c r="KUD839" s="203"/>
      <c r="KUE839" s="203"/>
      <c r="KUF839" s="203"/>
      <c r="KUG839" s="203"/>
      <c r="KUH839" s="203"/>
      <c r="KUI839" s="203"/>
      <c r="KUJ839" s="203"/>
      <c r="KUK839" s="203"/>
      <c r="KUL839" s="203"/>
      <c r="KUM839" s="203"/>
      <c r="KUN839" s="203"/>
      <c r="KUO839" s="203"/>
      <c r="KUP839" s="203"/>
      <c r="KUQ839" s="203"/>
      <c r="KUR839" s="203"/>
      <c r="KUS839" s="203"/>
      <c r="KUT839" s="203"/>
      <c r="KUU839" s="203"/>
      <c r="KUV839" s="203"/>
      <c r="KUW839" s="203"/>
      <c r="KUX839" s="203"/>
      <c r="KUY839" s="203"/>
      <c r="KUZ839" s="203"/>
      <c r="KVA839" s="203"/>
      <c r="KVB839" s="203"/>
      <c r="KVC839" s="203"/>
      <c r="KVD839" s="203"/>
      <c r="KVE839" s="203"/>
      <c r="KVF839" s="203"/>
      <c r="KVG839" s="203"/>
      <c r="KVH839" s="203"/>
      <c r="KVI839" s="203"/>
      <c r="KVJ839" s="203"/>
      <c r="KVK839" s="203"/>
      <c r="KVL839" s="203"/>
      <c r="KVM839" s="203"/>
      <c r="KVN839" s="203"/>
      <c r="KVO839" s="203"/>
      <c r="KVP839" s="203"/>
      <c r="KVQ839" s="203"/>
      <c r="KVR839" s="203"/>
      <c r="KVS839" s="203"/>
      <c r="KVT839" s="203"/>
      <c r="KVU839" s="203"/>
      <c r="KVV839" s="203"/>
      <c r="KVW839" s="203"/>
      <c r="KVX839" s="203"/>
      <c r="KVY839" s="203"/>
      <c r="KVZ839" s="203"/>
      <c r="KWA839" s="203"/>
      <c r="KWB839" s="203"/>
      <c r="KWC839" s="203"/>
      <c r="KWD839" s="203"/>
      <c r="KWE839" s="203"/>
      <c r="KWF839" s="203"/>
      <c r="KWG839" s="203"/>
      <c r="KWH839" s="203"/>
      <c r="KWI839" s="203"/>
      <c r="KWJ839" s="203"/>
      <c r="KWK839" s="203"/>
      <c r="KWL839" s="203"/>
      <c r="KWM839" s="203"/>
      <c r="KWN839" s="203"/>
      <c r="KWO839" s="203"/>
      <c r="KWP839" s="203"/>
      <c r="KWQ839" s="203"/>
      <c r="KWR839" s="203"/>
      <c r="KWS839" s="203"/>
      <c r="KWT839" s="203"/>
      <c r="KWU839" s="203"/>
      <c r="KWV839" s="203"/>
      <c r="KWW839" s="203"/>
      <c r="KWX839" s="203"/>
      <c r="KWY839" s="203"/>
      <c r="KWZ839" s="203"/>
      <c r="KXA839" s="203"/>
      <c r="KXB839" s="203"/>
      <c r="KXC839" s="203"/>
      <c r="KXD839" s="203"/>
      <c r="KXE839" s="203"/>
      <c r="KXF839" s="203"/>
      <c r="KXG839" s="203"/>
      <c r="KXH839" s="203"/>
      <c r="KXI839" s="203"/>
      <c r="KXJ839" s="203"/>
      <c r="KXK839" s="203"/>
      <c r="KXL839" s="203"/>
      <c r="KXM839" s="203"/>
      <c r="KXN839" s="203"/>
      <c r="KXO839" s="203"/>
      <c r="KXP839" s="203"/>
      <c r="KXQ839" s="203"/>
      <c r="KXR839" s="203"/>
      <c r="KXS839" s="203"/>
      <c r="KXT839" s="203"/>
      <c r="KXU839" s="203"/>
      <c r="KXV839" s="203"/>
      <c r="KXW839" s="203"/>
      <c r="KXX839" s="203"/>
      <c r="KXY839" s="203"/>
      <c r="KXZ839" s="203"/>
      <c r="KYA839" s="203"/>
      <c r="KYB839" s="203"/>
      <c r="KYC839" s="203"/>
      <c r="KYD839" s="203"/>
      <c r="KYE839" s="203"/>
      <c r="KYF839" s="203"/>
      <c r="KYG839" s="203"/>
      <c r="KYH839" s="203"/>
      <c r="KYI839" s="203"/>
      <c r="KYJ839" s="203"/>
      <c r="KYK839" s="203"/>
      <c r="KYL839" s="203"/>
      <c r="KYM839" s="203"/>
      <c r="KYN839" s="203"/>
      <c r="KYO839" s="203"/>
      <c r="KYP839" s="203"/>
      <c r="KYQ839" s="203"/>
      <c r="KYR839" s="203"/>
      <c r="KYS839" s="203"/>
      <c r="KYT839" s="203"/>
      <c r="KYU839" s="203"/>
      <c r="KYV839" s="203"/>
      <c r="KYW839" s="203"/>
      <c r="KYX839" s="203"/>
      <c r="KYY839" s="203"/>
      <c r="KYZ839" s="203"/>
      <c r="KZA839" s="203"/>
      <c r="KZB839" s="203"/>
      <c r="KZC839" s="203"/>
      <c r="KZD839" s="203"/>
      <c r="KZE839" s="203"/>
      <c r="KZF839" s="203"/>
      <c r="KZG839" s="203"/>
      <c r="KZH839" s="203"/>
      <c r="KZI839" s="203"/>
      <c r="KZJ839" s="203"/>
      <c r="KZK839" s="203"/>
      <c r="KZL839" s="203"/>
      <c r="KZM839" s="203"/>
      <c r="KZN839" s="203"/>
      <c r="KZO839" s="203"/>
      <c r="KZP839" s="203"/>
      <c r="KZQ839" s="203"/>
      <c r="KZR839" s="203"/>
      <c r="KZS839" s="203"/>
      <c r="KZT839" s="203"/>
      <c r="KZU839" s="203"/>
      <c r="KZV839" s="203"/>
      <c r="KZW839" s="203"/>
      <c r="KZX839" s="203"/>
      <c r="KZY839" s="203"/>
      <c r="KZZ839" s="203"/>
      <c r="LAA839" s="203"/>
      <c r="LAB839" s="203"/>
      <c r="LAC839" s="203"/>
      <c r="LAD839" s="203"/>
      <c r="LAE839" s="203"/>
      <c r="LAF839" s="203"/>
      <c r="LAG839" s="203"/>
      <c r="LAH839" s="203"/>
      <c r="LAI839" s="203"/>
      <c r="LAJ839" s="203"/>
      <c r="LAK839" s="203"/>
      <c r="LAL839" s="203"/>
      <c r="LAM839" s="203"/>
      <c r="LAN839" s="203"/>
      <c r="LAO839" s="203"/>
      <c r="LAP839" s="203"/>
      <c r="LAQ839" s="203"/>
      <c r="LAR839" s="203"/>
      <c r="LAS839" s="203"/>
      <c r="LAT839" s="203"/>
      <c r="LAU839" s="203"/>
      <c r="LAV839" s="203"/>
      <c r="LAW839" s="203"/>
      <c r="LAX839" s="203"/>
      <c r="LAY839" s="203"/>
      <c r="LAZ839" s="203"/>
      <c r="LBA839" s="203"/>
      <c r="LBB839" s="203"/>
      <c r="LBC839" s="203"/>
      <c r="LBD839" s="203"/>
      <c r="LBE839" s="203"/>
      <c r="LBF839" s="203"/>
      <c r="LBG839" s="203"/>
      <c r="LBH839" s="203"/>
      <c r="LBI839" s="203"/>
      <c r="LBJ839" s="203"/>
      <c r="LBK839" s="203"/>
      <c r="LBL839" s="203"/>
      <c r="LBM839" s="203"/>
      <c r="LBN839" s="203"/>
      <c r="LBO839" s="203"/>
      <c r="LBP839" s="203"/>
      <c r="LBQ839" s="203"/>
      <c r="LBR839" s="203"/>
      <c r="LBS839" s="203"/>
      <c r="LBT839" s="203"/>
      <c r="LBU839" s="203"/>
      <c r="LBV839" s="203"/>
      <c r="LBW839" s="203"/>
      <c r="LBX839" s="203"/>
      <c r="LBY839" s="203"/>
      <c r="LBZ839" s="203"/>
      <c r="LCA839" s="203"/>
      <c r="LCB839" s="203"/>
      <c r="LCC839" s="203"/>
      <c r="LCD839" s="203"/>
      <c r="LCE839" s="203"/>
      <c r="LCF839" s="203"/>
      <c r="LCG839" s="203"/>
      <c r="LCH839" s="203"/>
      <c r="LCI839" s="203"/>
      <c r="LCJ839" s="203"/>
      <c r="LCK839" s="203"/>
      <c r="LCL839" s="203"/>
      <c r="LCM839" s="203"/>
      <c r="LCN839" s="203"/>
      <c r="LCO839" s="203"/>
      <c r="LCP839" s="203"/>
      <c r="LCQ839" s="203"/>
      <c r="LCR839" s="203"/>
      <c r="LCS839" s="203"/>
      <c r="LCT839" s="203"/>
      <c r="LCU839" s="203"/>
      <c r="LCV839" s="203"/>
      <c r="LCW839" s="203"/>
      <c r="LCX839" s="203"/>
      <c r="LCY839" s="203"/>
      <c r="LCZ839" s="203"/>
      <c r="LDA839" s="203"/>
      <c r="LDB839" s="203"/>
      <c r="LDC839" s="203"/>
      <c r="LDD839" s="203"/>
      <c r="LDE839" s="203"/>
      <c r="LDF839" s="203"/>
      <c r="LDG839" s="203"/>
      <c r="LDH839" s="203"/>
      <c r="LDI839" s="203"/>
      <c r="LDJ839" s="203"/>
      <c r="LDK839" s="203"/>
      <c r="LDL839" s="203"/>
      <c r="LDM839" s="203"/>
      <c r="LDN839" s="203"/>
      <c r="LDO839" s="203"/>
      <c r="LDP839" s="203"/>
      <c r="LDQ839" s="203"/>
      <c r="LDR839" s="203"/>
      <c r="LDS839" s="203"/>
      <c r="LDT839" s="203"/>
      <c r="LDU839" s="203"/>
      <c r="LDV839" s="203"/>
      <c r="LDW839" s="203"/>
      <c r="LDX839" s="203"/>
      <c r="LDY839" s="203"/>
      <c r="LDZ839" s="203"/>
      <c r="LEA839" s="203"/>
      <c r="LEB839" s="203"/>
      <c r="LEC839" s="203"/>
      <c r="LED839" s="203"/>
      <c r="LEE839" s="203"/>
      <c r="LEF839" s="203"/>
      <c r="LEG839" s="203"/>
      <c r="LEH839" s="203"/>
      <c r="LEI839" s="203"/>
      <c r="LEJ839" s="203"/>
      <c r="LEK839" s="203"/>
      <c r="LEL839" s="203"/>
      <c r="LEM839" s="203"/>
      <c r="LEN839" s="203"/>
      <c r="LEO839" s="203"/>
      <c r="LEP839" s="203"/>
      <c r="LEQ839" s="203"/>
      <c r="LER839" s="203"/>
      <c r="LES839" s="203"/>
      <c r="LET839" s="203"/>
      <c r="LEU839" s="203"/>
      <c r="LEV839" s="203"/>
      <c r="LEW839" s="203"/>
      <c r="LEX839" s="203"/>
      <c r="LEY839" s="203"/>
      <c r="LEZ839" s="203"/>
      <c r="LFA839" s="203"/>
      <c r="LFB839" s="203"/>
      <c r="LFC839" s="203"/>
      <c r="LFD839" s="203"/>
      <c r="LFE839" s="203"/>
      <c r="LFF839" s="203"/>
      <c r="LFG839" s="203"/>
      <c r="LFH839" s="203"/>
      <c r="LFI839" s="203"/>
      <c r="LFJ839" s="203"/>
      <c r="LFK839" s="203"/>
      <c r="LFL839" s="203"/>
      <c r="LFM839" s="203"/>
      <c r="LFN839" s="203"/>
      <c r="LFO839" s="203"/>
      <c r="LFP839" s="203"/>
      <c r="LFQ839" s="203"/>
      <c r="LFR839" s="203"/>
      <c r="LFS839" s="203"/>
      <c r="LFT839" s="203"/>
      <c r="LFU839" s="203"/>
      <c r="LFV839" s="203"/>
      <c r="LFW839" s="203"/>
      <c r="LFX839" s="203"/>
      <c r="LFY839" s="203"/>
      <c r="LFZ839" s="203"/>
      <c r="LGA839" s="203"/>
      <c r="LGB839" s="203"/>
      <c r="LGC839" s="203"/>
      <c r="LGD839" s="203"/>
      <c r="LGE839" s="203"/>
      <c r="LGF839" s="203"/>
      <c r="LGG839" s="203"/>
      <c r="LGH839" s="203"/>
      <c r="LGI839" s="203"/>
      <c r="LGJ839" s="203"/>
      <c r="LGK839" s="203"/>
      <c r="LGL839" s="203"/>
      <c r="LGM839" s="203"/>
      <c r="LGN839" s="203"/>
      <c r="LGO839" s="203"/>
      <c r="LGP839" s="203"/>
      <c r="LGQ839" s="203"/>
      <c r="LGR839" s="203"/>
      <c r="LGS839" s="203"/>
      <c r="LGT839" s="203"/>
      <c r="LGU839" s="203"/>
      <c r="LGV839" s="203"/>
      <c r="LGW839" s="203"/>
      <c r="LGX839" s="203"/>
      <c r="LGY839" s="203"/>
      <c r="LGZ839" s="203"/>
      <c r="LHA839" s="203"/>
      <c r="LHB839" s="203"/>
      <c r="LHC839" s="203"/>
      <c r="LHD839" s="203"/>
      <c r="LHE839" s="203"/>
      <c r="LHF839" s="203"/>
      <c r="LHG839" s="203"/>
      <c r="LHH839" s="203"/>
      <c r="LHI839" s="203"/>
      <c r="LHJ839" s="203"/>
      <c r="LHK839" s="203"/>
      <c r="LHL839" s="203"/>
      <c r="LHM839" s="203"/>
      <c r="LHN839" s="203"/>
      <c r="LHO839" s="203"/>
      <c r="LHP839" s="203"/>
      <c r="LHQ839" s="203"/>
      <c r="LHR839" s="203"/>
      <c r="LHS839" s="203"/>
      <c r="LHT839" s="203"/>
      <c r="LHU839" s="203"/>
      <c r="LHV839" s="203"/>
      <c r="LHW839" s="203"/>
      <c r="LHX839" s="203"/>
      <c r="LHY839" s="203"/>
      <c r="LHZ839" s="203"/>
      <c r="LIA839" s="203"/>
      <c r="LIB839" s="203"/>
      <c r="LIC839" s="203"/>
      <c r="LID839" s="203"/>
      <c r="LIE839" s="203"/>
      <c r="LIF839" s="203"/>
      <c r="LIG839" s="203"/>
      <c r="LIH839" s="203"/>
      <c r="LII839" s="203"/>
      <c r="LIJ839" s="203"/>
      <c r="LIK839" s="203"/>
      <c r="LIL839" s="203"/>
      <c r="LIM839" s="203"/>
      <c r="LIN839" s="203"/>
      <c r="LIO839" s="203"/>
      <c r="LIP839" s="203"/>
      <c r="LIQ839" s="203"/>
      <c r="LIR839" s="203"/>
      <c r="LIS839" s="203"/>
      <c r="LIT839" s="203"/>
      <c r="LIU839" s="203"/>
      <c r="LIV839" s="203"/>
      <c r="LIW839" s="203"/>
      <c r="LIX839" s="203"/>
      <c r="LIY839" s="203"/>
      <c r="LIZ839" s="203"/>
      <c r="LJA839" s="203"/>
      <c r="LJB839" s="203"/>
      <c r="LJC839" s="203"/>
      <c r="LJD839" s="203"/>
      <c r="LJE839" s="203"/>
      <c r="LJF839" s="203"/>
      <c r="LJG839" s="203"/>
      <c r="LJH839" s="203"/>
      <c r="LJI839" s="203"/>
      <c r="LJJ839" s="203"/>
      <c r="LJK839" s="203"/>
      <c r="LJL839" s="203"/>
      <c r="LJM839" s="203"/>
      <c r="LJN839" s="203"/>
      <c r="LJO839" s="203"/>
      <c r="LJP839" s="203"/>
      <c r="LJQ839" s="203"/>
      <c r="LJR839" s="203"/>
      <c r="LJS839" s="203"/>
      <c r="LJT839" s="203"/>
      <c r="LJU839" s="203"/>
      <c r="LJV839" s="203"/>
      <c r="LJW839" s="203"/>
      <c r="LJX839" s="203"/>
      <c r="LJY839" s="203"/>
      <c r="LJZ839" s="203"/>
      <c r="LKA839" s="203"/>
      <c r="LKB839" s="203"/>
      <c r="LKC839" s="203"/>
      <c r="LKD839" s="203"/>
      <c r="LKE839" s="203"/>
      <c r="LKF839" s="203"/>
      <c r="LKG839" s="203"/>
      <c r="LKH839" s="203"/>
      <c r="LKI839" s="203"/>
      <c r="LKJ839" s="203"/>
      <c r="LKK839" s="203"/>
      <c r="LKL839" s="203"/>
      <c r="LKM839" s="203"/>
      <c r="LKN839" s="203"/>
      <c r="LKO839" s="203"/>
      <c r="LKP839" s="203"/>
      <c r="LKQ839" s="203"/>
      <c r="LKR839" s="203"/>
      <c r="LKS839" s="203"/>
      <c r="LKT839" s="203"/>
      <c r="LKU839" s="203"/>
      <c r="LKV839" s="203"/>
      <c r="LKW839" s="203"/>
      <c r="LKX839" s="203"/>
      <c r="LKY839" s="203"/>
      <c r="LKZ839" s="203"/>
      <c r="LLA839" s="203"/>
      <c r="LLB839" s="203"/>
      <c r="LLC839" s="203"/>
      <c r="LLD839" s="203"/>
      <c r="LLE839" s="203"/>
      <c r="LLF839" s="203"/>
      <c r="LLG839" s="203"/>
      <c r="LLH839" s="203"/>
      <c r="LLI839" s="203"/>
      <c r="LLJ839" s="203"/>
      <c r="LLK839" s="203"/>
      <c r="LLL839" s="203"/>
      <c r="LLM839" s="203"/>
      <c r="LLN839" s="203"/>
      <c r="LLO839" s="203"/>
      <c r="LLP839" s="203"/>
      <c r="LLQ839" s="203"/>
      <c r="LLR839" s="203"/>
      <c r="LLS839" s="203"/>
      <c r="LLT839" s="203"/>
      <c r="LLU839" s="203"/>
      <c r="LLV839" s="203"/>
      <c r="LLW839" s="203"/>
      <c r="LLX839" s="203"/>
      <c r="LLY839" s="203"/>
      <c r="LLZ839" s="203"/>
      <c r="LMA839" s="203"/>
      <c r="LMB839" s="203"/>
      <c r="LMC839" s="203"/>
      <c r="LMD839" s="203"/>
      <c r="LME839" s="203"/>
      <c r="LMF839" s="203"/>
      <c r="LMG839" s="203"/>
      <c r="LMH839" s="203"/>
      <c r="LMI839" s="203"/>
      <c r="LMJ839" s="203"/>
      <c r="LMK839" s="203"/>
      <c r="LML839" s="203"/>
      <c r="LMM839" s="203"/>
      <c r="LMN839" s="203"/>
      <c r="LMO839" s="203"/>
      <c r="LMP839" s="203"/>
      <c r="LMQ839" s="203"/>
      <c r="LMR839" s="203"/>
      <c r="LMS839" s="203"/>
      <c r="LMT839" s="203"/>
      <c r="LMU839" s="203"/>
      <c r="LMV839" s="203"/>
      <c r="LMW839" s="203"/>
      <c r="LMX839" s="203"/>
      <c r="LMY839" s="203"/>
      <c r="LMZ839" s="203"/>
      <c r="LNA839" s="203"/>
      <c r="LNB839" s="203"/>
      <c r="LNC839" s="203"/>
      <c r="LND839" s="203"/>
      <c r="LNE839" s="203"/>
      <c r="LNF839" s="203"/>
      <c r="LNG839" s="203"/>
      <c r="LNH839" s="203"/>
      <c r="LNI839" s="203"/>
      <c r="LNJ839" s="203"/>
      <c r="LNK839" s="203"/>
      <c r="LNL839" s="203"/>
      <c r="LNM839" s="203"/>
      <c r="LNN839" s="203"/>
      <c r="LNO839" s="203"/>
      <c r="LNP839" s="203"/>
      <c r="LNQ839" s="203"/>
      <c r="LNR839" s="203"/>
      <c r="LNS839" s="203"/>
      <c r="LNT839" s="203"/>
      <c r="LNU839" s="203"/>
      <c r="LNV839" s="203"/>
      <c r="LNW839" s="203"/>
      <c r="LNX839" s="203"/>
      <c r="LNY839" s="203"/>
      <c r="LNZ839" s="203"/>
      <c r="LOA839" s="203"/>
      <c r="LOB839" s="203"/>
      <c r="LOC839" s="203"/>
      <c r="LOD839" s="203"/>
      <c r="LOE839" s="203"/>
      <c r="LOF839" s="203"/>
      <c r="LOG839" s="203"/>
      <c r="LOH839" s="203"/>
      <c r="LOI839" s="203"/>
      <c r="LOJ839" s="203"/>
      <c r="LOK839" s="203"/>
      <c r="LOL839" s="203"/>
      <c r="LOM839" s="203"/>
      <c r="LON839" s="203"/>
      <c r="LOO839" s="203"/>
      <c r="LOP839" s="203"/>
      <c r="LOQ839" s="203"/>
      <c r="LOR839" s="203"/>
      <c r="LOS839" s="203"/>
      <c r="LOT839" s="203"/>
      <c r="LOU839" s="203"/>
      <c r="LOV839" s="203"/>
      <c r="LOW839" s="203"/>
      <c r="LOX839" s="203"/>
      <c r="LOY839" s="203"/>
      <c r="LOZ839" s="203"/>
      <c r="LPA839" s="203"/>
      <c r="LPB839" s="203"/>
      <c r="LPC839" s="203"/>
      <c r="LPD839" s="203"/>
      <c r="LPE839" s="203"/>
      <c r="LPF839" s="203"/>
      <c r="LPG839" s="203"/>
      <c r="LPH839" s="203"/>
      <c r="LPI839" s="203"/>
      <c r="LPJ839" s="203"/>
      <c r="LPK839" s="203"/>
      <c r="LPL839" s="203"/>
      <c r="LPM839" s="203"/>
      <c r="LPN839" s="203"/>
      <c r="LPO839" s="203"/>
      <c r="LPP839" s="203"/>
      <c r="LPQ839" s="203"/>
      <c r="LPR839" s="203"/>
      <c r="LPS839" s="203"/>
      <c r="LPT839" s="203"/>
      <c r="LPU839" s="203"/>
      <c r="LPV839" s="203"/>
      <c r="LPW839" s="203"/>
      <c r="LPX839" s="203"/>
      <c r="LPY839" s="203"/>
      <c r="LPZ839" s="203"/>
      <c r="LQA839" s="203"/>
      <c r="LQB839" s="203"/>
      <c r="LQC839" s="203"/>
      <c r="LQD839" s="203"/>
      <c r="LQE839" s="203"/>
      <c r="LQF839" s="203"/>
      <c r="LQG839" s="203"/>
      <c r="LQH839" s="203"/>
      <c r="LQI839" s="203"/>
      <c r="LQJ839" s="203"/>
      <c r="LQK839" s="203"/>
      <c r="LQL839" s="203"/>
      <c r="LQM839" s="203"/>
      <c r="LQN839" s="203"/>
      <c r="LQO839" s="203"/>
      <c r="LQP839" s="203"/>
      <c r="LQQ839" s="203"/>
      <c r="LQR839" s="203"/>
      <c r="LQS839" s="203"/>
      <c r="LQT839" s="203"/>
      <c r="LQU839" s="203"/>
      <c r="LQV839" s="203"/>
      <c r="LQW839" s="203"/>
      <c r="LQX839" s="203"/>
      <c r="LQY839" s="203"/>
      <c r="LQZ839" s="203"/>
      <c r="LRA839" s="203"/>
      <c r="LRB839" s="203"/>
      <c r="LRC839" s="203"/>
      <c r="LRD839" s="203"/>
      <c r="LRE839" s="203"/>
      <c r="LRF839" s="203"/>
      <c r="LRG839" s="203"/>
      <c r="LRH839" s="203"/>
      <c r="LRI839" s="203"/>
      <c r="LRJ839" s="203"/>
      <c r="LRK839" s="203"/>
      <c r="LRL839" s="203"/>
      <c r="LRM839" s="203"/>
      <c r="LRN839" s="203"/>
      <c r="LRO839" s="203"/>
      <c r="LRP839" s="203"/>
      <c r="LRQ839" s="203"/>
      <c r="LRR839" s="203"/>
      <c r="LRS839" s="203"/>
      <c r="LRT839" s="203"/>
      <c r="LRU839" s="203"/>
      <c r="LRV839" s="203"/>
      <c r="LRW839" s="203"/>
      <c r="LRX839" s="203"/>
      <c r="LRY839" s="203"/>
      <c r="LRZ839" s="203"/>
      <c r="LSA839" s="203"/>
      <c r="LSB839" s="203"/>
      <c r="LSC839" s="203"/>
      <c r="LSD839" s="203"/>
      <c r="LSE839" s="203"/>
      <c r="LSF839" s="203"/>
      <c r="LSG839" s="203"/>
      <c r="LSH839" s="203"/>
      <c r="LSI839" s="203"/>
      <c r="LSJ839" s="203"/>
      <c r="LSK839" s="203"/>
      <c r="LSL839" s="203"/>
      <c r="LSM839" s="203"/>
      <c r="LSN839" s="203"/>
      <c r="LSO839" s="203"/>
      <c r="LSP839" s="203"/>
      <c r="LSQ839" s="203"/>
      <c r="LSR839" s="203"/>
      <c r="LSS839" s="203"/>
      <c r="LST839" s="203"/>
      <c r="LSU839" s="203"/>
      <c r="LSV839" s="203"/>
      <c r="LSW839" s="203"/>
      <c r="LSX839" s="203"/>
      <c r="LSY839" s="203"/>
      <c r="LSZ839" s="203"/>
      <c r="LTA839" s="203"/>
      <c r="LTB839" s="203"/>
      <c r="LTC839" s="203"/>
      <c r="LTD839" s="203"/>
      <c r="LTE839" s="203"/>
      <c r="LTF839" s="203"/>
      <c r="LTG839" s="203"/>
      <c r="LTH839" s="203"/>
      <c r="LTI839" s="203"/>
      <c r="LTJ839" s="203"/>
      <c r="LTK839" s="203"/>
      <c r="LTL839" s="203"/>
      <c r="LTM839" s="203"/>
      <c r="LTN839" s="203"/>
      <c r="LTO839" s="203"/>
      <c r="LTP839" s="203"/>
      <c r="LTQ839" s="203"/>
      <c r="LTR839" s="203"/>
      <c r="LTS839" s="203"/>
      <c r="LTT839" s="203"/>
      <c r="LTU839" s="203"/>
      <c r="LTV839" s="203"/>
      <c r="LTW839" s="203"/>
      <c r="LTX839" s="203"/>
      <c r="LTY839" s="203"/>
      <c r="LTZ839" s="203"/>
      <c r="LUA839" s="203"/>
      <c r="LUB839" s="203"/>
      <c r="LUC839" s="203"/>
      <c r="LUD839" s="203"/>
      <c r="LUE839" s="203"/>
      <c r="LUF839" s="203"/>
      <c r="LUG839" s="203"/>
      <c r="LUH839" s="203"/>
      <c r="LUI839" s="203"/>
      <c r="LUJ839" s="203"/>
      <c r="LUK839" s="203"/>
      <c r="LUL839" s="203"/>
      <c r="LUM839" s="203"/>
      <c r="LUN839" s="203"/>
      <c r="LUO839" s="203"/>
      <c r="LUP839" s="203"/>
      <c r="LUQ839" s="203"/>
      <c r="LUR839" s="203"/>
      <c r="LUS839" s="203"/>
      <c r="LUT839" s="203"/>
      <c r="LUU839" s="203"/>
      <c r="LUV839" s="203"/>
      <c r="LUW839" s="203"/>
      <c r="LUX839" s="203"/>
      <c r="LUY839" s="203"/>
      <c r="LUZ839" s="203"/>
      <c r="LVA839" s="203"/>
      <c r="LVB839" s="203"/>
      <c r="LVC839" s="203"/>
      <c r="LVD839" s="203"/>
      <c r="LVE839" s="203"/>
      <c r="LVF839" s="203"/>
      <c r="LVG839" s="203"/>
      <c r="LVH839" s="203"/>
      <c r="LVI839" s="203"/>
      <c r="LVJ839" s="203"/>
      <c r="LVK839" s="203"/>
      <c r="LVL839" s="203"/>
      <c r="LVM839" s="203"/>
      <c r="LVN839" s="203"/>
      <c r="LVO839" s="203"/>
      <c r="LVP839" s="203"/>
      <c r="LVQ839" s="203"/>
      <c r="LVR839" s="203"/>
      <c r="LVS839" s="203"/>
      <c r="LVT839" s="203"/>
      <c r="LVU839" s="203"/>
      <c r="LVV839" s="203"/>
      <c r="LVW839" s="203"/>
      <c r="LVX839" s="203"/>
      <c r="LVY839" s="203"/>
      <c r="LVZ839" s="203"/>
      <c r="LWA839" s="203"/>
      <c r="LWB839" s="203"/>
      <c r="LWC839" s="203"/>
      <c r="LWD839" s="203"/>
      <c r="LWE839" s="203"/>
      <c r="LWF839" s="203"/>
      <c r="LWG839" s="203"/>
      <c r="LWH839" s="203"/>
      <c r="LWI839" s="203"/>
      <c r="LWJ839" s="203"/>
      <c r="LWK839" s="203"/>
      <c r="LWL839" s="203"/>
      <c r="LWM839" s="203"/>
      <c r="LWN839" s="203"/>
      <c r="LWO839" s="203"/>
      <c r="LWP839" s="203"/>
      <c r="LWQ839" s="203"/>
      <c r="LWR839" s="203"/>
      <c r="LWS839" s="203"/>
      <c r="LWT839" s="203"/>
      <c r="LWU839" s="203"/>
      <c r="LWV839" s="203"/>
      <c r="LWW839" s="203"/>
      <c r="LWX839" s="203"/>
      <c r="LWY839" s="203"/>
      <c r="LWZ839" s="203"/>
      <c r="LXA839" s="203"/>
      <c r="LXB839" s="203"/>
      <c r="LXC839" s="203"/>
      <c r="LXD839" s="203"/>
      <c r="LXE839" s="203"/>
      <c r="LXF839" s="203"/>
      <c r="LXG839" s="203"/>
      <c r="LXH839" s="203"/>
      <c r="LXI839" s="203"/>
      <c r="LXJ839" s="203"/>
      <c r="LXK839" s="203"/>
      <c r="LXL839" s="203"/>
      <c r="LXM839" s="203"/>
      <c r="LXN839" s="203"/>
      <c r="LXO839" s="203"/>
      <c r="LXP839" s="203"/>
      <c r="LXQ839" s="203"/>
      <c r="LXR839" s="203"/>
      <c r="LXS839" s="203"/>
      <c r="LXT839" s="203"/>
      <c r="LXU839" s="203"/>
      <c r="LXV839" s="203"/>
      <c r="LXW839" s="203"/>
      <c r="LXX839" s="203"/>
      <c r="LXY839" s="203"/>
      <c r="LXZ839" s="203"/>
      <c r="LYA839" s="203"/>
      <c r="LYB839" s="203"/>
      <c r="LYC839" s="203"/>
      <c r="LYD839" s="203"/>
      <c r="LYE839" s="203"/>
      <c r="LYF839" s="203"/>
      <c r="LYG839" s="203"/>
      <c r="LYH839" s="203"/>
      <c r="LYI839" s="203"/>
      <c r="LYJ839" s="203"/>
      <c r="LYK839" s="203"/>
      <c r="LYL839" s="203"/>
      <c r="LYM839" s="203"/>
      <c r="LYN839" s="203"/>
      <c r="LYO839" s="203"/>
      <c r="LYP839" s="203"/>
      <c r="LYQ839" s="203"/>
      <c r="LYR839" s="203"/>
      <c r="LYS839" s="203"/>
      <c r="LYT839" s="203"/>
      <c r="LYU839" s="203"/>
      <c r="LYV839" s="203"/>
      <c r="LYW839" s="203"/>
      <c r="LYX839" s="203"/>
      <c r="LYY839" s="203"/>
      <c r="LYZ839" s="203"/>
      <c r="LZA839" s="203"/>
      <c r="LZB839" s="203"/>
      <c r="LZC839" s="203"/>
      <c r="LZD839" s="203"/>
      <c r="LZE839" s="203"/>
      <c r="LZF839" s="203"/>
      <c r="LZG839" s="203"/>
      <c r="LZH839" s="203"/>
      <c r="LZI839" s="203"/>
      <c r="LZJ839" s="203"/>
      <c r="LZK839" s="203"/>
      <c r="LZL839" s="203"/>
      <c r="LZM839" s="203"/>
      <c r="LZN839" s="203"/>
      <c r="LZO839" s="203"/>
      <c r="LZP839" s="203"/>
      <c r="LZQ839" s="203"/>
      <c r="LZR839" s="203"/>
      <c r="LZS839" s="203"/>
      <c r="LZT839" s="203"/>
      <c r="LZU839" s="203"/>
      <c r="LZV839" s="203"/>
      <c r="LZW839" s="203"/>
      <c r="LZX839" s="203"/>
      <c r="LZY839" s="203"/>
      <c r="LZZ839" s="203"/>
      <c r="MAA839" s="203"/>
      <c r="MAB839" s="203"/>
      <c r="MAC839" s="203"/>
      <c r="MAD839" s="203"/>
      <c r="MAE839" s="203"/>
      <c r="MAF839" s="203"/>
      <c r="MAG839" s="203"/>
      <c r="MAH839" s="203"/>
      <c r="MAI839" s="203"/>
      <c r="MAJ839" s="203"/>
      <c r="MAK839" s="203"/>
      <c r="MAL839" s="203"/>
      <c r="MAM839" s="203"/>
      <c r="MAN839" s="203"/>
      <c r="MAO839" s="203"/>
      <c r="MAP839" s="203"/>
      <c r="MAQ839" s="203"/>
      <c r="MAR839" s="203"/>
      <c r="MAS839" s="203"/>
      <c r="MAT839" s="203"/>
      <c r="MAU839" s="203"/>
      <c r="MAV839" s="203"/>
      <c r="MAW839" s="203"/>
      <c r="MAX839" s="203"/>
      <c r="MAY839" s="203"/>
      <c r="MAZ839" s="203"/>
      <c r="MBA839" s="203"/>
      <c r="MBB839" s="203"/>
      <c r="MBC839" s="203"/>
      <c r="MBD839" s="203"/>
      <c r="MBE839" s="203"/>
      <c r="MBF839" s="203"/>
      <c r="MBG839" s="203"/>
      <c r="MBH839" s="203"/>
      <c r="MBI839" s="203"/>
      <c r="MBJ839" s="203"/>
      <c r="MBK839" s="203"/>
      <c r="MBL839" s="203"/>
      <c r="MBM839" s="203"/>
      <c r="MBN839" s="203"/>
      <c r="MBO839" s="203"/>
      <c r="MBP839" s="203"/>
      <c r="MBQ839" s="203"/>
      <c r="MBR839" s="203"/>
      <c r="MBS839" s="203"/>
      <c r="MBT839" s="203"/>
      <c r="MBU839" s="203"/>
      <c r="MBV839" s="203"/>
      <c r="MBW839" s="203"/>
      <c r="MBX839" s="203"/>
      <c r="MBY839" s="203"/>
      <c r="MBZ839" s="203"/>
      <c r="MCA839" s="203"/>
      <c r="MCB839" s="203"/>
      <c r="MCC839" s="203"/>
      <c r="MCD839" s="203"/>
      <c r="MCE839" s="203"/>
      <c r="MCF839" s="203"/>
      <c r="MCG839" s="203"/>
      <c r="MCH839" s="203"/>
      <c r="MCI839" s="203"/>
      <c r="MCJ839" s="203"/>
      <c r="MCK839" s="203"/>
      <c r="MCL839" s="203"/>
      <c r="MCM839" s="203"/>
      <c r="MCN839" s="203"/>
      <c r="MCO839" s="203"/>
      <c r="MCP839" s="203"/>
      <c r="MCQ839" s="203"/>
      <c r="MCR839" s="203"/>
      <c r="MCS839" s="203"/>
      <c r="MCT839" s="203"/>
      <c r="MCU839" s="203"/>
      <c r="MCV839" s="203"/>
      <c r="MCW839" s="203"/>
      <c r="MCX839" s="203"/>
      <c r="MCY839" s="203"/>
      <c r="MCZ839" s="203"/>
      <c r="MDA839" s="203"/>
      <c r="MDB839" s="203"/>
      <c r="MDC839" s="203"/>
      <c r="MDD839" s="203"/>
      <c r="MDE839" s="203"/>
      <c r="MDF839" s="203"/>
      <c r="MDG839" s="203"/>
      <c r="MDH839" s="203"/>
      <c r="MDI839" s="203"/>
      <c r="MDJ839" s="203"/>
      <c r="MDK839" s="203"/>
      <c r="MDL839" s="203"/>
      <c r="MDM839" s="203"/>
      <c r="MDN839" s="203"/>
      <c r="MDO839" s="203"/>
      <c r="MDP839" s="203"/>
      <c r="MDQ839" s="203"/>
      <c r="MDR839" s="203"/>
      <c r="MDS839" s="203"/>
      <c r="MDT839" s="203"/>
      <c r="MDU839" s="203"/>
      <c r="MDV839" s="203"/>
      <c r="MDW839" s="203"/>
      <c r="MDX839" s="203"/>
      <c r="MDY839" s="203"/>
      <c r="MDZ839" s="203"/>
      <c r="MEA839" s="203"/>
      <c r="MEB839" s="203"/>
      <c r="MEC839" s="203"/>
      <c r="MED839" s="203"/>
      <c r="MEE839" s="203"/>
      <c r="MEF839" s="203"/>
      <c r="MEG839" s="203"/>
      <c r="MEH839" s="203"/>
      <c r="MEI839" s="203"/>
      <c r="MEJ839" s="203"/>
      <c r="MEK839" s="203"/>
      <c r="MEL839" s="203"/>
      <c r="MEM839" s="203"/>
      <c r="MEN839" s="203"/>
      <c r="MEO839" s="203"/>
      <c r="MEP839" s="203"/>
      <c r="MEQ839" s="203"/>
      <c r="MER839" s="203"/>
      <c r="MES839" s="203"/>
      <c r="MET839" s="203"/>
      <c r="MEU839" s="203"/>
      <c r="MEV839" s="203"/>
      <c r="MEW839" s="203"/>
      <c r="MEX839" s="203"/>
      <c r="MEY839" s="203"/>
      <c r="MEZ839" s="203"/>
      <c r="MFA839" s="203"/>
      <c r="MFB839" s="203"/>
      <c r="MFC839" s="203"/>
      <c r="MFD839" s="203"/>
      <c r="MFE839" s="203"/>
      <c r="MFF839" s="203"/>
      <c r="MFG839" s="203"/>
      <c r="MFH839" s="203"/>
      <c r="MFI839" s="203"/>
      <c r="MFJ839" s="203"/>
      <c r="MFK839" s="203"/>
      <c r="MFL839" s="203"/>
      <c r="MFM839" s="203"/>
      <c r="MFN839" s="203"/>
      <c r="MFO839" s="203"/>
      <c r="MFP839" s="203"/>
      <c r="MFQ839" s="203"/>
      <c r="MFR839" s="203"/>
      <c r="MFS839" s="203"/>
      <c r="MFT839" s="203"/>
      <c r="MFU839" s="203"/>
      <c r="MFV839" s="203"/>
      <c r="MFW839" s="203"/>
      <c r="MFX839" s="203"/>
      <c r="MFY839" s="203"/>
      <c r="MFZ839" s="203"/>
      <c r="MGA839" s="203"/>
      <c r="MGB839" s="203"/>
      <c r="MGC839" s="203"/>
      <c r="MGD839" s="203"/>
      <c r="MGE839" s="203"/>
      <c r="MGF839" s="203"/>
      <c r="MGG839" s="203"/>
      <c r="MGH839" s="203"/>
      <c r="MGI839" s="203"/>
      <c r="MGJ839" s="203"/>
      <c r="MGK839" s="203"/>
      <c r="MGL839" s="203"/>
      <c r="MGM839" s="203"/>
      <c r="MGN839" s="203"/>
      <c r="MGO839" s="203"/>
      <c r="MGP839" s="203"/>
      <c r="MGQ839" s="203"/>
      <c r="MGR839" s="203"/>
      <c r="MGS839" s="203"/>
      <c r="MGT839" s="203"/>
      <c r="MGU839" s="203"/>
      <c r="MGV839" s="203"/>
      <c r="MGW839" s="203"/>
      <c r="MGX839" s="203"/>
      <c r="MGY839" s="203"/>
      <c r="MGZ839" s="203"/>
      <c r="MHA839" s="203"/>
      <c r="MHB839" s="203"/>
      <c r="MHC839" s="203"/>
      <c r="MHD839" s="203"/>
      <c r="MHE839" s="203"/>
      <c r="MHF839" s="203"/>
      <c r="MHG839" s="203"/>
      <c r="MHH839" s="203"/>
      <c r="MHI839" s="203"/>
      <c r="MHJ839" s="203"/>
      <c r="MHK839" s="203"/>
      <c r="MHL839" s="203"/>
      <c r="MHM839" s="203"/>
      <c r="MHN839" s="203"/>
      <c r="MHO839" s="203"/>
      <c r="MHP839" s="203"/>
      <c r="MHQ839" s="203"/>
      <c r="MHR839" s="203"/>
      <c r="MHS839" s="203"/>
      <c r="MHT839" s="203"/>
      <c r="MHU839" s="203"/>
      <c r="MHV839" s="203"/>
      <c r="MHW839" s="203"/>
      <c r="MHX839" s="203"/>
      <c r="MHY839" s="203"/>
      <c r="MHZ839" s="203"/>
      <c r="MIA839" s="203"/>
      <c r="MIB839" s="203"/>
      <c r="MIC839" s="203"/>
      <c r="MID839" s="203"/>
      <c r="MIE839" s="203"/>
      <c r="MIF839" s="203"/>
      <c r="MIG839" s="203"/>
      <c r="MIH839" s="203"/>
      <c r="MII839" s="203"/>
      <c r="MIJ839" s="203"/>
      <c r="MIK839" s="203"/>
      <c r="MIL839" s="203"/>
      <c r="MIM839" s="203"/>
      <c r="MIN839" s="203"/>
      <c r="MIO839" s="203"/>
      <c r="MIP839" s="203"/>
      <c r="MIQ839" s="203"/>
      <c r="MIR839" s="203"/>
      <c r="MIS839" s="203"/>
      <c r="MIT839" s="203"/>
      <c r="MIU839" s="203"/>
      <c r="MIV839" s="203"/>
      <c r="MIW839" s="203"/>
      <c r="MIX839" s="203"/>
      <c r="MIY839" s="203"/>
      <c r="MIZ839" s="203"/>
      <c r="MJA839" s="203"/>
      <c r="MJB839" s="203"/>
      <c r="MJC839" s="203"/>
      <c r="MJD839" s="203"/>
      <c r="MJE839" s="203"/>
      <c r="MJF839" s="203"/>
      <c r="MJG839" s="203"/>
      <c r="MJH839" s="203"/>
      <c r="MJI839" s="203"/>
      <c r="MJJ839" s="203"/>
      <c r="MJK839" s="203"/>
      <c r="MJL839" s="203"/>
      <c r="MJM839" s="203"/>
      <c r="MJN839" s="203"/>
      <c r="MJO839" s="203"/>
      <c r="MJP839" s="203"/>
      <c r="MJQ839" s="203"/>
      <c r="MJR839" s="203"/>
      <c r="MJS839" s="203"/>
      <c r="MJT839" s="203"/>
      <c r="MJU839" s="203"/>
      <c r="MJV839" s="203"/>
      <c r="MJW839" s="203"/>
      <c r="MJX839" s="203"/>
      <c r="MJY839" s="203"/>
      <c r="MJZ839" s="203"/>
      <c r="MKA839" s="203"/>
      <c r="MKB839" s="203"/>
      <c r="MKC839" s="203"/>
      <c r="MKD839" s="203"/>
      <c r="MKE839" s="203"/>
      <c r="MKF839" s="203"/>
      <c r="MKG839" s="203"/>
      <c r="MKH839" s="203"/>
      <c r="MKI839" s="203"/>
      <c r="MKJ839" s="203"/>
      <c r="MKK839" s="203"/>
      <c r="MKL839" s="203"/>
      <c r="MKM839" s="203"/>
      <c r="MKN839" s="203"/>
      <c r="MKO839" s="203"/>
      <c r="MKP839" s="203"/>
      <c r="MKQ839" s="203"/>
      <c r="MKR839" s="203"/>
      <c r="MKS839" s="203"/>
      <c r="MKT839" s="203"/>
      <c r="MKU839" s="203"/>
      <c r="MKV839" s="203"/>
      <c r="MKW839" s="203"/>
      <c r="MKX839" s="203"/>
      <c r="MKY839" s="203"/>
      <c r="MKZ839" s="203"/>
      <c r="MLA839" s="203"/>
      <c r="MLB839" s="203"/>
      <c r="MLC839" s="203"/>
      <c r="MLD839" s="203"/>
      <c r="MLE839" s="203"/>
      <c r="MLF839" s="203"/>
      <c r="MLG839" s="203"/>
      <c r="MLH839" s="203"/>
      <c r="MLI839" s="203"/>
      <c r="MLJ839" s="203"/>
      <c r="MLK839" s="203"/>
      <c r="MLL839" s="203"/>
      <c r="MLM839" s="203"/>
      <c r="MLN839" s="203"/>
      <c r="MLO839" s="203"/>
      <c r="MLP839" s="203"/>
      <c r="MLQ839" s="203"/>
      <c r="MLR839" s="203"/>
      <c r="MLS839" s="203"/>
      <c r="MLT839" s="203"/>
      <c r="MLU839" s="203"/>
      <c r="MLV839" s="203"/>
      <c r="MLW839" s="203"/>
      <c r="MLX839" s="203"/>
      <c r="MLY839" s="203"/>
      <c r="MLZ839" s="203"/>
      <c r="MMA839" s="203"/>
      <c r="MMB839" s="203"/>
      <c r="MMC839" s="203"/>
      <c r="MMD839" s="203"/>
      <c r="MME839" s="203"/>
      <c r="MMF839" s="203"/>
      <c r="MMG839" s="203"/>
      <c r="MMH839" s="203"/>
      <c r="MMI839" s="203"/>
      <c r="MMJ839" s="203"/>
      <c r="MMK839" s="203"/>
      <c r="MML839" s="203"/>
      <c r="MMM839" s="203"/>
      <c r="MMN839" s="203"/>
      <c r="MMO839" s="203"/>
      <c r="MMP839" s="203"/>
      <c r="MMQ839" s="203"/>
      <c r="MMR839" s="203"/>
      <c r="MMS839" s="203"/>
      <c r="MMT839" s="203"/>
      <c r="MMU839" s="203"/>
      <c r="MMV839" s="203"/>
      <c r="MMW839" s="203"/>
      <c r="MMX839" s="203"/>
      <c r="MMY839" s="203"/>
      <c r="MMZ839" s="203"/>
      <c r="MNA839" s="203"/>
      <c r="MNB839" s="203"/>
      <c r="MNC839" s="203"/>
      <c r="MND839" s="203"/>
      <c r="MNE839" s="203"/>
      <c r="MNF839" s="203"/>
      <c r="MNG839" s="203"/>
      <c r="MNH839" s="203"/>
      <c r="MNI839" s="203"/>
      <c r="MNJ839" s="203"/>
      <c r="MNK839" s="203"/>
      <c r="MNL839" s="203"/>
      <c r="MNM839" s="203"/>
      <c r="MNN839" s="203"/>
      <c r="MNO839" s="203"/>
      <c r="MNP839" s="203"/>
      <c r="MNQ839" s="203"/>
      <c r="MNR839" s="203"/>
      <c r="MNS839" s="203"/>
      <c r="MNT839" s="203"/>
      <c r="MNU839" s="203"/>
      <c r="MNV839" s="203"/>
      <c r="MNW839" s="203"/>
      <c r="MNX839" s="203"/>
      <c r="MNY839" s="203"/>
      <c r="MNZ839" s="203"/>
      <c r="MOA839" s="203"/>
      <c r="MOB839" s="203"/>
      <c r="MOC839" s="203"/>
      <c r="MOD839" s="203"/>
      <c r="MOE839" s="203"/>
      <c r="MOF839" s="203"/>
      <c r="MOG839" s="203"/>
      <c r="MOH839" s="203"/>
      <c r="MOI839" s="203"/>
      <c r="MOJ839" s="203"/>
      <c r="MOK839" s="203"/>
      <c r="MOL839" s="203"/>
      <c r="MOM839" s="203"/>
      <c r="MON839" s="203"/>
      <c r="MOO839" s="203"/>
      <c r="MOP839" s="203"/>
      <c r="MOQ839" s="203"/>
      <c r="MOR839" s="203"/>
      <c r="MOS839" s="203"/>
      <c r="MOT839" s="203"/>
      <c r="MOU839" s="203"/>
      <c r="MOV839" s="203"/>
      <c r="MOW839" s="203"/>
      <c r="MOX839" s="203"/>
      <c r="MOY839" s="203"/>
      <c r="MOZ839" s="203"/>
      <c r="MPA839" s="203"/>
      <c r="MPB839" s="203"/>
      <c r="MPC839" s="203"/>
      <c r="MPD839" s="203"/>
      <c r="MPE839" s="203"/>
      <c r="MPF839" s="203"/>
      <c r="MPG839" s="203"/>
      <c r="MPH839" s="203"/>
      <c r="MPI839" s="203"/>
      <c r="MPJ839" s="203"/>
      <c r="MPK839" s="203"/>
      <c r="MPL839" s="203"/>
      <c r="MPM839" s="203"/>
      <c r="MPN839" s="203"/>
      <c r="MPO839" s="203"/>
      <c r="MPP839" s="203"/>
      <c r="MPQ839" s="203"/>
      <c r="MPR839" s="203"/>
      <c r="MPS839" s="203"/>
      <c r="MPT839" s="203"/>
      <c r="MPU839" s="203"/>
      <c r="MPV839" s="203"/>
      <c r="MPW839" s="203"/>
      <c r="MPX839" s="203"/>
      <c r="MPY839" s="203"/>
      <c r="MPZ839" s="203"/>
      <c r="MQA839" s="203"/>
      <c r="MQB839" s="203"/>
      <c r="MQC839" s="203"/>
      <c r="MQD839" s="203"/>
      <c r="MQE839" s="203"/>
      <c r="MQF839" s="203"/>
      <c r="MQG839" s="203"/>
      <c r="MQH839" s="203"/>
      <c r="MQI839" s="203"/>
      <c r="MQJ839" s="203"/>
      <c r="MQK839" s="203"/>
      <c r="MQL839" s="203"/>
      <c r="MQM839" s="203"/>
      <c r="MQN839" s="203"/>
      <c r="MQO839" s="203"/>
      <c r="MQP839" s="203"/>
      <c r="MQQ839" s="203"/>
      <c r="MQR839" s="203"/>
      <c r="MQS839" s="203"/>
      <c r="MQT839" s="203"/>
      <c r="MQU839" s="203"/>
      <c r="MQV839" s="203"/>
      <c r="MQW839" s="203"/>
      <c r="MQX839" s="203"/>
      <c r="MQY839" s="203"/>
      <c r="MQZ839" s="203"/>
      <c r="MRA839" s="203"/>
      <c r="MRB839" s="203"/>
      <c r="MRC839" s="203"/>
      <c r="MRD839" s="203"/>
      <c r="MRE839" s="203"/>
      <c r="MRF839" s="203"/>
      <c r="MRG839" s="203"/>
      <c r="MRH839" s="203"/>
      <c r="MRI839" s="203"/>
      <c r="MRJ839" s="203"/>
      <c r="MRK839" s="203"/>
      <c r="MRL839" s="203"/>
      <c r="MRM839" s="203"/>
      <c r="MRN839" s="203"/>
      <c r="MRO839" s="203"/>
      <c r="MRP839" s="203"/>
      <c r="MRQ839" s="203"/>
      <c r="MRR839" s="203"/>
      <c r="MRS839" s="203"/>
      <c r="MRT839" s="203"/>
      <c r="MRU839" s="203"/>
      <c r="MRV839" s="203"/>
      <c r="MRW839" s="203"/>
      <c r="MRX839" s="203"/>
      <c r="MRY839" s="203"/>
      <c r="MRZ839" s="203"/>
      <c r="MSA839" s="203"/>
      <c r="MSB839" s="203"/>
      <c r="MSC839" s="203"/>
      <c r="MSD839" s="203"/>
      <c r="MSE839" s="203"/>
      <c r="MSF839" s="203"/>
      <c r="MSG839" s="203"/>
      <c r="MSH839" s="203"/>
      <c r="MSI839" s="203"/>
      <c r="MSJ839" s="203"/>
      <c r="MSK839" s="203"/>
      <c r="MSL839" s="203"/>
      <c r="MSM839" s="203"/>
      <c r="MSN839" s="203"/>
      <c r="MSO839" s="203"/>
      <c r="MSP839" s="203"/>
      <c r="MSQ839" s="203"/>
      <c r="MSR839" s="203"/>
      <c r="MSS839" s="203"/>
      <c r="MST839" s="203"/>
      <c r="MSU839" s="203"/>
      <c r="MSV839" s="203"/>
      <c r="MSW839" s="203"/>
      <c r="MSX839" s="203"/>
      <c r="MSY839" s="203"/>
      <c r="MSZ839" s="203"/>
      <c r="MTA839" s="203"/>
      <c r="MTB839" s="203"/>
      <c r="MTC839" s="203"/>
      <c r="MTD839" s="203"/>
      <c r="MTE839" s="203"/>
      <c r="MTF839" s="203"/>
      <c r="MTG839" s="203"/>
      <c r="MTH839" s="203"/>
      <c r="MTI839" s="203"/>
      <c r="MTJ839" s="203"/>
      <c r="MTK839" s="203"/>
      <c r="MTL839" s="203"/>
      <c r="MTM839" s="203"/>
      <c r="MTN839" s="203"/>
      <c r="MTO839" s="203"/>
      <c r="MTP839" s="203"/>
      <c r="MTQ839" s="203"/>
      <c r="MTR839" s="203"/>
      <c r="MTS839" s="203"/>
      <c r="MTT839" s="203"/>
      <c r="MTU839" s="203"/>
      <c r="MTV839" s="203"/>
      <c r="MTW839" s="203"/>
      <c r="MTX839" s="203"/>
      <c r="MTY839" s="203"/>
      <c r="MTZ839" s="203"/>
      <c r="MUA839" s="203"/>
      <c r="MUB839" s="203"/>
      <c r="MUC839" s="203"/>
      <c r="MUD839" s="203"/>
      <c r="MUE839" s="203"/>
      <c r="MUF839" s="203"/>
      <c r="MUG839" s="203"/>
      <c r="MUH839" s="203"/>
      <c r="MUI839" s="203"/>
      <c r="MUJ839" s="203"/>
      <c r="MUK839" s="203"/>
      <c r="MUL839" s="203"/>
      <c r="MUM839" s="203"/>
      <c r="MUN839" s="203"/>
      <c r="MUO839" s="203"/>
      <c r="MUP839" s="203"/>
      <c r="MUQ839" s="203"/>
      <c r="MUR839" s="203"/>
      <c r="MUS839" s="203"/>
      <c r="MUT839" s="203"/>
      <c r="MUU839" s="203"/>
      <c r="MUV839" s="203"/>
      <c r="MUW839" s="203"/>
      <c r="MUX839" s="203"/>
      <c r="MUY839" s="203"/>
      <c r="MUZ839" s="203"/>
      <c r="MVA839" s="203"/>
      <c r="MVB839" s="203"/>
      <c r="MVC839" s="203"/>
      <c r="MVD839" s="203"/>
      <c r="MVE839" s="203"/>
      <c r="MVF839" s="203"/>
      <c r="MVG839" s="203"/>
      <c r="MVH839" s="203"/>
      <c r="MVI839" s="203"/>
      <c r="MVJ839" s="203"/>
      <c r="MVK839" s="203"/>
      <c r="MVL839" s="203"/>
      <c r="MVM839" s="203"/>
      <c r="MVN839" s="203"/>
      <c r="MVO839" s="203"/>
      <c r="MVP839" s="203"/>
      <c r="MVQ839" s="203"/>
      <c r="MVR839" s="203"/>
      <c r="MVS839" s="203"/>
      <c r="MVT839" s="203"/>
      <c r="MVU839" s="203"/>
      <c r="MVV839" s="203"/>
      <c r="MVW839" s="203"/>
      <c r="MVX839" s="203"/>
      <c r="MVY839" s="203"/>
      <c r="MVZ839" s="203"/>
      <c r="MWA839" s="203"/>
      <c r="MWB839" s="203"/>
      <c r="MWC839" s="203"/>
      <c r="MWD839" s="203"/>
      <c r="MWE839" s="203"/>
      <c r="MWF839" s="203"/>
      <c r="MWG839" s="203"/>
      <c r="MWH839" s="203"/>
      <c r="MWI839" s="203"/>
      <c r="MWJ839" s="203"/>
      <c r="MWK839" s="203"/>
      <c r="MWL839" s="203"/>
      <c r="MWM839" s="203"/>
      <c r="MWN839" s="203"/>
      <c r="MWO839" s="203"/>
      <c r="MWP839" s="203"/>
      <c r="MWQ839" s="203"/>
      <c r="MWR839" s="203"/>
      <c r="MWS839" s="203"/>
      <c r="MWT839" s="203"/>
      <c r="MWU839" s="203"/>
      <c r="MWV839" s="203"/>
      <c r="MWW839" s="203"/>
      <c r="MWX839" s="203"/>
      <c r="MWY839" s="203"/>
      <c r="MWZ839" s="203"/>
      <c r="MXA839" s="203"/>
      <c r="MXB839" s="203"/>
      <c r="MXC839" s="203"/>
      <c r="MXD839" s="203"/>
      <c r="MXE839" s="203"/>
      <c r="MXF839" s="203"/>
      <c r="MXG839" s="203"/>
      <c r="MXH839" s="203"/>
      <c r="MXI839" s="203"/>
      <c r="MXJ839" s="203"/>
      <c r="MXK839" s="203"/>
      <c r="MXL839" s="203"/>
      <c r="MXM839" s="203"/>
      <c r="MXN839" s="203"/>
      <c r="MXO839" s="203"/>
      <c r="MXP839" s="203"/>
      <c r="MXQ839" s="203"/>
      <c r="MXR839" s="203"/>
      <c r="MXS839" s="203"/>
      <c r="MXT839" s="203"/>
      <c r="MXU839" s="203"/>
      <c r="MXV839" s="203"/>
      <c r="MXW839" s="203"/>
      <c r="MXX839" s="203"/>
      <c r="MXY839" s="203"/>
      <c r="MXZ839" s="203"/>
      <c r="MYA839" s="203"/>
      <c r="MYB839" s="203"/>
      <c r="MYC839" s="203"/>
      <c r="MYD839" s="203"/>
      <c r="MYE839" s="203"/>
      <c r="MYF839" s="203"/>
      <c r="MYG839" s="203"/>
      <c r="MYH839" s="203"/>
      <c r="MYI839" s="203"/>
      <c r="MYJ839" s="203"/>
      <c r="MYK839" s="203"/>
      <c r="MYL839" s="203"/>
      <c r="MYM839" s="203"/>
      <c r="MYN839" s="203"/>
      <c r="MYO839" s="203"/>
      <c r="MYP839" s="203"/>
      <c r="MYQ839" s="203"/>
      <c r="MYR839" s="203"/>
      <c r="MYS839" s="203"/>
      <c r="MYT839" s="203"/>
      <c r="MYU839" s="203"/>
      <c r="MYV839" s="203"/>
      <c r="MYW839" s="203"/>
      <c r="MYX839" s="203"/>
      <c r="MYY839" s="203"/>
      <c r="MYZ839" s="203"/>
      <c r="MZA839" s="203"/>
      <c r="MZB839" s="203"/>
      <c r="MZC839" s="203"/>
      <c r="MZD839" s="203"/>
      <c r="MZE839" s="203"/>
      <c r="MZF839" s="203"/>
      <c r="MZG839" s="203"/>
      <c r="MZH839" s="203"/>
      <c r="MZI839" s="203"/>
      <c r="MZJ839" s="203"/>
      <c r="MZK839" s="203"/>
      <c r="MZL839" s="203"/>
      <c r="MZM839" s="203"/>
      <c r="MZN839" s="203"/>
      <c r="MZO839" s="203"/>
      <c r="MZP839" s="203"/>
      <c r="MZQ839" s="203"/>
      <c r="MZR839" s="203"/>
      <c r="MZS839" s="203"/>
      <c r="MZT839" s="203"/>
      <c r="MZU839" s="203"/>
      <c r="MZV839" s="203"/>
      <c r="MZW839" s="203"/>
      <c r="MZX839" s="203"/>
      <c r="MZY839" s="203"/>
      <c r="MZZ839" s="203"/>
      <c r="NAA839" s="203"/>
      <c r="NAB839" s="203"/>
      <c r="NAC839" s="203"/>
      <c r="NAD839" s="203"/>
      <c r="NAE839" s="203"/>
      <c r="NAF839" s="203"/>
      <c r="NAG839" s="203"/>
      <c r="NAH839" s="203"/>
      <c r="NAI839" s="203"/>
      <c r="NAJ839" s="203"/>
      <c r="NAK839" s="203"/>
      <c r="NAL839" s="203"/>
      <c r="NAM839" s="203"/>
      <c r="NAN839" s="203"/>
      <c r="NAO839" s="203"/>
      <c r="NAP839" s="203"/>
      <c r="NAQ839" s="203"/>
      <c r="NAR839" s="203"/>
      <c r="NAS839" s="203"/>
      <c r="NAT839" s="203"/>
      <c r="NAU839" s="203"/>
      <c r="NAV839" s="203"/>
      <c r="NAW839" s="203"/>
      <c r="NAX839" s="203"/>
      <c r="NAY839" s="203"/>
      <c r="NAZ839" s="203"/>
      <c r="NBA839" s="203"/>
      <c r="NBB839" s="203"/>
      <c r="NBC839" s="203"/>
      <c r="NBD839" s="203"/>
      <c r="NBE839" s="203"/>
      <c r="NBF839" s="203"/>
      <c r="NBG839" s="203"/>
      <c r="NBH839" s="203"/>
      <c r="NBI839" s="203"/>
      <c r="NBJ839" s="203"/>
      <c r="NBK839" s="203"/>
      <c r="NBL839" s="203"/>
      <c r="NBM839" s="203"/>
      <c r="NBN839" s="203"/>
      <c r="NBO839" s="203"/>
      <c r="NBP839" s="203"/>
      <c r="NBQ839" s="203"/>
      <c r="NBR839" s="203"/>
      <c r="NBS839" s="203"/>
      <c r="NBT839" s="203"/>
      <c r="NBU839" s="203"/>
      <c r="NBV839" s="203"/>
      <c r="NBW839" s="203"/>
      <c r="NBX839" s="203"/>
      <c r="NBY839" s="203"/>
      <c r="NBZ839" s="203"/>
      <c r="NCA839" s="203"/>
      <c r="NCB839" s="203"/>
      <c r="NCC839" s="203"/>
      <c r="NCD839" s="203"/>
      <c r="NCE839" s="203"/>
      <c r="NCF839" s="203"/>
      <c r="NCG839" s="203"/>
      <c r="NCH839" s="203"/>
      <c r="NCI839" s="203"/>
      <c r="NCJ839" s="203"/>
      <c r="NCK839" s="203"/>
      <c r="NCL839" s="203"/>
      <c r="NCM839" s="203"/>
      <c r="NCN839" s="203"/>
      <c r="NCO839" s="203"/>
      <c r="NCP839" s="203"/>
      <c r="NCQ839" s="203"/>
      <c r="NCR839" s="203"/>
      <c r="NCS839" s="203"/>
      <c r="NCT839" s="203"/>
      <c r="NCU839" s="203"/>
      <c r="NCV839" s="203"/>
      <c r="NCW839" s="203"/>
      <c r="NCX839" s="203"/>
      <c r="NCY839" s="203"/>
      <c r="NCZ839" s="203"/>
      <c r="NDA839" s="203"/>
      <c r="NDB839" s="203"/>
      <c r="NDC839" s="203"/>
      <c r="NDD839" s="203"/>
      <c r="NDE839" s="203"/>
      <c r="NDF839" s="203"/>
      <c r="NDG839" s="203"/>
      <c r="NDH839" s="203"/>
      <c r="NDI839" s="203"/>
      <c r="NDJ839" s="203"/>
      <c r="NDK839" s="203"/>
      <c r="NDL839" s="203"/>
      <c r="NDM839" s="203"/>
      <c r="NDN839" s="203"/>
      <c r="NDO839" s="203"/>
      <c r="NDP839" s="203"/>
      <c r="NDQ839" s="203"/>
      <c r="NDR839" s="203"/>
      <c r="NDS839" s="203"/>
      <c r="NDT839" s="203"/>
      <c r="NDU839" s="203"/>
      <c r="NDV839" s="203"/>
      <c r="NDW839" s="203"/>
      <c r="NDX839" s="203"/>
      <c r="NDY839" s="203"/>
      <c r="NDZ839" s="203"/>
      <c r="NEA839" s="203"/>
      <c r="NEB839" s="203"/>
      <c r="NEC839" s="203"/>
      <c r="NED839" s="203"/>
      <c r="NEE839" s="203"/>
      <c r="NEF839" s="203"/>
      <c r="NEG839" s="203"/>
      <c r="NEH839" s="203"/>
      <c r="NEI839" s="203"/>
      <c r="NEJ839" s="203"/>
      <c r="NEK839" s="203"/>
      <c r="NEL839" s="203"/>
      <c r="NEM839" s="203"/>
      <c r="NEN839" s="203"/>
      <c r="NEO839" s="203"/>
      <c r="NEP839" s="203"/>
      <c r="NEQ839" s="203"/>
      <c r="NER839" s="203"/>
      <c r="NES839" s="203"/>
      <c r="NET839" s="203"/>
      <c r="NEU839" s="203"/>
      <c r="NEV839" s="203"/>
      <c r="NEW839" s="203"/>
      <c r="NEX839" s="203"/>
      <c r="NEY839" s="203"/>
      <c r="NEZ839" s="203"/>
      <c r="NFA839" s="203"/>
      <c r="NFB839" s="203"/>
      <c r="NFC839" s="203"/>
      <c r="NFD839" s="203"/>
      <c r="NFE839" s="203"/>
      <c r="NFF839" s="203"/>
      <c r="NFG839" s="203"/>
      <c r="NFH839" s="203"/>
      <c r="NFI839" s="203"/>
      <c r="NFJ839" s="203"/>
      <c r="NFK839" s="203"/>
      <c r="NFL839" s="203"/>
      <c r="NFM839" s="203"/>
      <c r="NFN839" s="203"/>
      <c r="NFO839" s="203"/>
      <c r="NFP839" s="203"/>
      <c r="NFQ839" s="203"/>
      <c r="NFR839" s="203"/>
      <c r="NFS839" s="203"/>
      <c r="NFT839" s="203"/>
      <c r="NFU839" s="203"/>
      <c r="NFV839" s="203"/>
      <c r="NFW839" s="203"/>
      <c r="NFX839" s="203"/>
      <c r="NFY839" s="203"/>
      <c r="NFZ839" s="203"/>
      <c r="NGA839" s="203"/>
      <c r="NGB839" s="203"/>
      <c r="NGC839" s="203"/>
      <c r="NGD839" s="203"/>
      <c r="NGE839" s="203"/>
      <c r="NGF839" s="203"/>
      <c r="NGG839" s="203"/>
      <c r="NGH839" s="203"/>
      <c r="NGI839" s="203"/>
      <c r="NGJ839" s="203"/>
      <c r="NGK839" s="203"/>
      <c r="NGL839" s="203"/>
      <c r="NGM839" s="203"/>
      <c r="NGN839" s="203"/>
      <c r="NGO839" s="203"/>
      <c r="NGP839" s="203"/>
      <c r="NGQ839" s="203"/>
      <c r="NGR839" s="203"/>
      <c r="NGS839" s="203"/>
      <c r="NGT839" s="203"/>
      <c r="NGU839" s="203"/>
      <c r="NGV839" s="203"/>
      <c r="NGW839" s="203"/>
      <c r="NGX839" s="203"/>
      <c r="NGY839" s="203"/>
      <c r="NGZ839" s="203"/>
      <c r="NHA839" s="203"/>
      <c r="NHB839" s="203"/>
      <c r="NHC839" s="203"/>
      <c r="NHD839" s="203"/>
      <c r="NHE839" s="203"/>
      <c r="NHF839" s="203"/>
      <c r="NHG839" s="203"/>
      <c r="NHH839" s="203"/>
      <c r="NHI839" s="203"/>
      <c r="NHJ839" s="203"/>
      <c r="NHK839" s="203"/>
      <c r="NHL839" s="203"/>
      <c r="NHM839" s="203"/>
      <c r="NHN839" s="203"/>
      <c r="NHO839" s="203"/>
      <c r="NHP839" s="203"/>
      <c r="NHQ839" s="203"/>
      <c r="NHR839" s="203"/>
      <c r="NHS839" s="203"/>
      <c r="NHT839" s="203"/>
      <c r="NHU839" s="203"/>
      <c r="NHV839" s="203"/>
      <c r="NHW839" s="203"/>
      <c r="NHX839" s="203"/>
      <c r="NHY839" s="203"/>
      <c r="NHZ839" s="203"/>
      <c r="NIA839" s="203"/>
      <c r="NIB839" s="203"/>
      <c r="NIC839" s="203"/>
      <c r="NID839" s="203"/>
      <c r="NIE839" s="203"/>
      <c r="NIF839" s="203"/>
      <c r="NIG839" s="203"/>
      <c r="NIH839" s="203"/>
      <c r="NII839" s="203"/>
      <c r="NIJ839" s="203"/>
      <c r="NIK839" s="203"/>
      <c r="NIL839" s="203"/>
      <c r="NIM839" s="203"/>
      <c r="NIN839" s="203"/>
      <c r="NIO839" s="203"/>
      <c r="NIP839" s="203"/>
      <c r="NIQ839" s="203"/>
      <c r="NIR839" s="203"/>
      <c r="NIS839" s="203"/>
      <c r="NIT839" s="203"/>
      <c r="NIU839" s="203"/>
      <c r="NIV839" s="203"/>
      <c r="NIW839" s="203"/>
      <c r="NIX839" s="203"/>
      <c r="NIY839" s="203"/>
      <c r="NIZ839" s="203"/>
      <c r="NJA839" s="203"/>
      <c r="NJB839" s="203"/>
      <c r="NJC839" s="203"/>
      <c r="NJD839" s="203"/>
      <c r="NJE839" s="203"/>
      <c r="NJF839" s="203"/>
      <c r="NJG839" s="203"/>
      <c r="NJH839" s="203"/>
      <c r="NJI839" s="203"/>
      <c r="NJJ839" s="203"/>
      <c r="NJK839" s="203"/>
      <c r="NJL839" s="203"/>
      <c r="NJM839" s="203"/>
      <c r="NJN839" s="203"/>
      <c r="NJO839" s="203"/>
      <c r="NJP839" s="203"/>
      <c r="NJQ839" s="203"/>
      <c r="NJR839" s="203"/>
      <c r="NJS839" s="203"/>
      <c r="NJT839" s="203"/>
      <c r="NJU839" s="203"/>
      <c r="NJV839" s="203"/>
      <c r="NJW839" s="203"/>
      <c r="NJX839" s="203"/>
      <c r="NJY839" s="203"/>
      <c r="NJZ839" s="203"/>
      <c r="NKA839" s="203"/>
      <c r="NKB839" s="203"/>
      <c r="NKC839" s="203"/>
      <c r="NKD839" s="203"/>
      <c r="NKE839" s="203"/>
      <c r="NKF839" s="203"/>
      <c r="NKG839" s="203"/>
      <c r="NKH839" s="203"/>
      <c r="NKI839" s="203"/>
      <c r="NKJ839" s="203"/>
      <c r="NKK839" s="203"/>
      <c r="NKL839" s="203"/>
      <c r="NKM839" s="203"/>
      <c r="NKN839" s="203"/>
      <c r="NKO839" s="203"/>
      <c r="NKP839" s="203"/>
      <c r="NKQ839" s="203"/>
      <c r="NKR839" s="203"/>
      <c r="NKS839" s="203"/>
      <c r="NKT839" s="203"/>
      <c r="NKU839" s="203"/>
      <c r="NKV839" s="203"/>
      <c r="NKW839" s="203"/>
      <c r="NKX839" s="203"/>
      <c r="NKY839" s="203"/>
      <c r="NKZ839" s="203"/>
      <c r="NLA839" s="203"/>
      <c r="NLB839" s="203"/>
      <c r="NLC839" s="203"/>
      <c r="NLD839" s="203"/>
      <c r="NLE839" s="203"/>
      <c r="NLF839" s="203"/>
      <c r="NLG839" s="203"/>
      <c r="NLH839" s="203"/>
      <c r="NLI839" s="203"/>
      <c r="NLJ839" s="203"/>
      <c r="NLK839" s="203"/>
      <c r="NLL839" s="203"/>
      <c r="NLM839" s="203"/>
      <c r="NLN839" s="203"/>
      <c r="NLO839" s="203"/>
      <c r="NLP839" s="203"/>
      <c r="NLQ839" s="203"/>
      <c r="NLR839" s="203"/>
      <c r="NLS839" s="203"/>
      <c r="NLT839" s="203"/>
      <c r="NLU839" s="203"/>
      <c r="NLV839" s="203"/>
      <c r="NLW839" s="203"/>
      <c r="NLX839" s="203"/>
      <c r="NLY839" s="203"/>
      <c r="NLZ839" s="203"/>
      <c r="NMA839" s="203"/>
      <c r="NMB839" s="203"/>
      <c r="NMC839" s="203"/>
      <c r="NMD839" s="203"/>
      <c r="NME839" s="203"/>
      <c r="NMF839" s="203"/>
      <c r="NMG839" s="203"/>
      <c r="NMH839" s="203"/>
      <c r="NMI839" s="203"/>
      <c r="NMJ839" s="203"/>
      <c r="NMK839" s="203"/>
      <c r="NML839" s="203"/>
      <c r="NMM839" s="203"/>
      <c r="NMN839" s="203"/>
      <c r="NMO839" s="203"/>
      <c r="NMP839" s="203"/>
      <c r="NMQ839" s="203"/>
      <c r="NMR839" s="203"/>
      <c r="NMS839" s="203"/>
      <c r="NMT839" s="203"/>
      <c r="NMU839" s="203"/>
      <c r="NMV839" s="203"/>
      <c r="NMW839" s="203"/>
      <c r="NMX839" s="203"/>
      <c r="NMY839" s="203"/>
      <c r="NMZ839" s="203"/>
      <c r="NNA839" s="203"/>
      <c r="NNB839" s="203"/>
      <c r="NNC839" s="203"/>
      <c r="NND839" s="203"/>
      <c r="NNE839" s="203"/>
      <c r="NNF839" s="203"/>
      <c r="NNG839" s="203"/>
      <c r="NNH839" s="203"/>
      <c r="NNI839" s="203"/>
      <c r="NNJ839" s="203"/>
      <c r="NNK839" s="203"/>
      <c r="NNL839" s="203"/>
      <c r="NNM839" s="203"/>
      <c r="NNN839" s="203"/>
      <c r="NNO839" s="203"/>
      <c r="NNP839" s="203"/>
      <c r="NNQ839" s="203"/>
      <c r="NNR839" s="203"/>
      <c r="NNS839" s="203"/>
      <c r="NNT839" s="203"/>
      <c r="NNU839" s="203"/>
      <c r="NNV839" s="203"/>
      <c r="NNW839" s="203"/>
      <c r="NNX839" s="203"/>
      <c r="NNY839" s="203"/>
      <c r="NNZ839" s="203"/>
      <c r="NOA839" s="203"/>
      <c r="NOB839" s="203"/>
      <c r="NOC839" s="203"/>
      <c r="NOD839" s="203"/>
      <c r="NOE839" s="203"/>
      <c r="NOF839" s="203"/>
      <c r="NOG839" s="203"/>
      <c r="NOH839" s="203"/>
      <c r="NOI839" s="203"/>
      <c r="NOJ839" s="203"/>
      <c r="NOK839" s="203"/>
      <c r="NOL839" s="203"/>
      <c r="NOM839" s="203"/>
      <c r="NON839" s="203"/>
      <c r="NOO839" s="203"/>
      <c r="NOP839" s="203"/>
      <c r="NOQ839" s="203"/>
      <c r="NOR839" s="203"/>
      <c r="NOS839" s="203"/>
      <c r="NOT839" s="203"/>
      <c r="NOU839" s="203"/>
      <c r="NOV839" s="203"/>
      <c r="NOW839" s="203"/>
      <c r="NOX839" s="203"/>
      <c r="NOY839" s="203"/>
      <c r="NOZ839" s="203"/>
      <c r="NPA839" s="203"/>
      <c r="NPB839" s="203"/>
      <c r="NPC839" s="203"/>
      <c r="NPD839" s="203"/>
      <c r="NPE839" s="203"/>
      <c r="NPF839" s="203"/>
      <c r="NPG839" s="203"/>
      <c r="NPH839" s="203"/>
      <c r="NPI839" s="203"/>
      <c r="NPJ839" s="203"/>
      <c r="NPK839" s="203"/>
      <c r="NPL839" s="203"/>
      <c r="NPM839" s="203"/>
      <c r="NPN839" s="203"/>
      <c r="NPO839" s="203"/>
      <c r="NPP839" s="203"/>
      <c r="NPQ839" s="203"/>
      <c r="NPR839" s="203"/>
      <c r="NPS839" s="203"/>
      <c r="NPT839" s="203"/>
      <c r="NPU839" s="203"/>
      <c r="NPV839" s="203"/>
      <c r="NPW839" s="203"/>
      <c r="NPX839" s="203"/>
      <c r="NPY839" s="203"/>
      <c r="NPZ839" s="203"/>
      <c r="NQA839" s="203"/>
      <c r="NQB839" s="203"/>
      <c r="NQC839" s="203"/>
      <c r="NQD839" s="203"/>
      <c r="NQE839" s="203"/>
      <c r="NQF839" s="203"/>
      <c r="NQG839" s="203"/>
      <c r="NQH839" s="203"/>
      <c r="NQI839" s="203"/>
      <c r="NQJ839" s="203"/>
      <c r="NQK839" s="203"/>
      <c r="NQL839" s="203"/>
      <c r="NQM839" s="203"/>
      <c r="NQN839" s="203"/>
      <c r="NQO839" s="203"/>
      <c r="NQP839" s="203"/>
      <c r="NQQ839" s="203"/>
      <c r="NQR839" s="203"/>
      <c r="NQS839" s="203"/>
      <c r="NQT839" s="203"/>
      <c r="NQU839" s="203"/>
      <c r="NQV839" s="203"/>
      <c r="NQW839" s="203"/>
      <c r="NQX839" s="203"/>
      <c r="NQY839" s="203"/>
      <c r="NQZ839" s="203"/>
      <c r="NRA839" s="203"/>
      <c r="NRB839" s="203"/>
      <c r="NRC839" s="203"/>
      <c r="NRD839" s="203"/>
      <c r="NRE839" s="203"/>
      <c r="NRF839" s="203"/>
      <c r="NRG839" s="203"/>
      <c r="NRH839" s="203"/>
      <c r="NRI839" s="203"/>
      <c r="NRJ839" s="203"/>
      <c r="NRK839" s="203"/>
      <c r="NRL839" s="203"/>
      <c r="NRM839" s="203"/>
      <c r="NRN839" s="203"/>
      <c r="NRO839" s="203"/>
      <c r="NRP839" s="203"/>
      <c r="NRQ839" s="203"/>
      <c r="NRR839" s="203"/>
      <c r="NRS839" s="203"/>
      <c r="NRT839" s="203"/>
      <c r="NRU839" s="203"/>
      <c r="NRV839" s="203"/>
      <c r="NRW839" s="203"/>
      <c r="NRX839" s="203"/>
      <c r="NRY839" s="203"/>
      <c r="NRZ839" s="203"/>
      <c r="NSA839" s="203"/>
      <c r="NSB839" s="203"/>
      <c r="NSC839" s="203"/>
      <c r="NSD839" s="203"/>
      <c r="NSE839" s="203"/>
      <c r="NSF839" s="203"/>
      <c r="NSG839" s="203"/>
      <c r="NSH839" s="203"/>
      <c r="NSI839" s="203"/>
      <c r="NSJ839" s="203"/>
      <c r="NSK839" s="203"/>
      <c r="NSL839" s="203"/>
      <c r="NSM839" s="203"/>
      <c r="NSN839" s="203"/>
      <c r="NSO839" s="203"/>
      <c r="NSP839" s="203"/>
      <c r="NSQ839" s="203"/>
      <c r="NSR839" s="203"/>
      <c r="NSS839" s="203"/>
      <c r="NST839" s="203"/>
      <c r="NSU839" s="203"/>
      <c r="NSV839" s="203"/>
      <c r="NSW839" s="203"/>
      <c r="NSX839" s="203"/>
      <c r="NSY839" s="203"/>
      <c r="NSZ839" s="203"/>
      <c r="NTA839" s="203"/>
      <c r="NTB839" s="203"/>
      <c r="NTC839" s="203"/>
      <c r="NTD839" s="203"/>
      <c r="NTE839" s="203"/>
      <c r="NTF839" s="203"/>
      <c r="NTG839" s="203"/>
      <c r="NTH839" s="203"/>
      <c r="NTI839" s="203"/>
      <c r="NTJ839" s="203"/>
      <c r="NTK839" s="203"/>
      <c r="NTL839" s="203"/>
      <c r="NTM839" s="203"/>
      <c r="NTN839" s="203"/>
      <c r="NTO839" s="203"/>
      <c r="NTP839" s="203"/>
      <c r="NTQ839" s="203"/>
      <c r="NTR839" s="203"/>
      <c r="NTS839" s="203"/>
      <c r="NTT839" s="203"/>
      <c r="NTU839" s="203"/>
      <c r="NTV839" s="203"/>
      <c r="NTW839" s="203"/>
      <c r="NTX839" s="203"/>
      <c r="NTY839" s="203"/>
      <c r="NTZ839" s="203"/>
      <c r="NUA839" s="203"/>
      <c r="NUB839" s="203"/>
      <c r="NUC839" s="203"/>
      <c r="NUD839" s="203"/>
      <c r="NUE839" s="203"/>
      <c r="NUF839" s="203"/>
      <c r="NUG839" s="203"/>
      <c r="NUH839" s="203"/>
      <c r="NUI839" s="203"/>
      <c r="NUJ839" s="203"/>
      <c r="NUK839" s="203"/>
      <c r="NUL839" s="203"/>
      <c r="NUM839" s="203"/>
      <c r="NUN839" s="203"/>
      <c r="NUO839" s="203"/>
      <c r="NUP839" s="203"/>
      <c r="NUQ839" s="203"/>
      <c r="NUR839" s="203"/>
      <c r="NUS839" s="203"/>
      <c r="NUT839" s="203"/>
      <c r="NUU839" s="203"/>
      <c r="NUV839" s="203"/>
      <c r="NUW839" s="203"/>
      <c r="NUX839" s="203"/>
      <c r="NUY839" s="203"/>
      <c r="NUZ839" s="203"/>
      <c r="NVA839" s="203"/>
      <c r="NVB839" s="203"/>
      <c r="NVC839" s="203"/>
      <c r="NVD839" s="203"/>
      <c r="NVE839" s="203"/>
      <c r="NVF839" s="203"/>
      <c r="NVG839" s="203"/>
      <c r="NVH839" s="203"/>
      <c r="NVI839" s="203"/>
      <c r="NVJ839" s="203"/>
      <c r="NVK839" s="203"/>
      <c r="NVL839" s="203"/>
      <c r="NVM839" s="203"/>
      <c r="NVN839" s="203"/>
      <c r="NVO839" s="203"/>
      <c r="NVP839" s="203"/>
      <c r="NVQ839" s="203"/>
      <c r="NVR839" s="203"/>
      <c r="NVS839" s="203"/>
      <c r="NVT839" s="203"/>
      <c r="NVU839" s="203"/>
      <c r="NVV839" s="203"/>
      <c r="NVW839" s="203"/>
      <c r="NVX839" s="203"/>
      <c r="NVY839" s="203"/>
      <c r="NVZ839" s="203"/>
      <c r="NWA839" s="203"/>
      <c r="NWB839" s="203"/>
      <c r="NWC839" s="203"/>
      <c r="NWD839" s="203"/>
      <c r="NWE839" s="203"/>
      <c r="NWF839" s="203"/>
      <c r="NWG839" s="203"/>
      <c r="NWH839" s="203"/>
      <c r="NWI839" s="203"/>
      <c r="NWJ839" s="203"/>
      <c r="NWK839" s="203"/>
      <c r="NWL839" s="203"/>
      <c r="NWM839" s="203"/>
      <c r="NWN839" s="203"/>
      <c r="NWO839" s="203"/>
      <c r="NWP839" s="203"/>
      <c r="NWQ839" s="203"/>
      <c r="NWR839" s="203"/>
      <c r="NWS839" s="203"/>
      <c r="NWT839" s="203"/>
      <c r="NWU839" s="203"/>
      <c r="NWV839" s="203"/>
      <c r="NWW839" s="203"/>
      <c r="NWX839" s="203"/>
      <c r="NWY839" s="203"/>
      <c r="NWZ839" s="203"/>
      <c r="NXA839" s="203"/>
      <c r="NXB839" s="203"/>
      <c r="NXC839" s="203"/>
      <c r="NXD839" s="203"/>
      <c r="NXE839" s="203"/>
      <c r="NXF839" s="203"/>
      <c r="NXG839" s="203"/>
      <c r="NXH839" s="203"/>
      <c r="NXI839" s="203"/>
      <c r="NXJ839" s="203"/>
      <c r="NXK839" s="203"/>
      <c r="NXL839" s="203"/>
      <c r="NXM839" s="203"/>
      <c r="NXN839" s="203"/>
      <c r="NXO839" s="203"/>
      <c r="NXP839" s="203"/>
      <c r="NXQ839" s="203"/>
      <c r="NXR839" s="203"/>
      <c r="NXS839" s="203"/>
      <c r="NXT839" s="203"/>
      <c r="NXU839" s="203"/>
      <c r="NXV839" s="203"/>
      <c r="NXW839" s="203"/>
      <c r="NXX839" s="203"/>
      <c r="NXY839" s="203"/>
      <c r="NXZ839" s="203"/>
      <c r="NYA839" s="203"/>
      <c r="NYB839" s="203"/>
      <c r="NYC839" s="203"/>
      <c r="NYD839" s="203"/>
      <c r="NYE839" s="203"/>
      <c r="NYF839" s="203"/>
      <c r="NYG839" s="203"/>
      <c r="NYH839" s="203"/>
      <c r="NYI839" s="203"/>
      <c r="NYJ839" s="203"/>
      <c r="NYK839" s="203"/>
      <c r="NYL839" s="203"/>
      <c r="NYM839" s="203"/>
      <c r="NYN839" s="203"/>
      <c r="NYO839" s="203"/>
      <c r="NYP839" s="203"/>
      <c r="NYQ839" s="203"/>
      <c r="NYR839" s="203"/>
      <c r="NYS839" s="203"/>
      <c r="NYT839" s="203"/>
      <c r="NYU839" s="203"/>
      <c r="NYV839" s="203"/>
      <c r="NYW839" s="203"/>
      <c r="NYX839" s="203"/>
      <c r="NYY839" s="203"/>
      <c r="NYZ839" s="203"/>
      <c r="NZA839" s="203"/>
      <c r="NZB839" s="203"/>
      <c r="NZC839" s="203"/>
      <c r="NZD839" s="203"/>
      <c r="NZE839" s="203"/>
      <c r="NZF839" s="203"/>
      <c r="NZG839" s="203"/>
      <c r="NZH839" s="203"/>
      <c r="NZI839" s="203"/>
      <c r="NZJ839" s="203"/>
      <c r="NZK839" s="203"/>
      <c r="NZL839" s="203"/>
      <c r="NZM839" s="203"/>
      <c r="NZN839" s="203"/>
      <c r="NZO839" s="203"/>
      <c r="NZP839" s="203"/>
      <c r="NZQ839" s="203"/>
      <c r="NZR839" s="203"/>
      <c r="NZS839" s="203"/>
      <c r="NZT839" s="203"/>
      <c r="NZU839" s="203"/>
      <c r="NZV839" s="203"/>
      <c r="NZW839" s="203"/>
      <c r="NZX839" s="203"/>
      <c r="NZY839" s="203"/>
      <c r="NZZ839" s="203"/>
      <c r="OAA839" s="203"/>
      <c r="OAB839" s="203"/>
      <c r="OAC839" s="203"/>
      <c r="OAD839" s="203"/>
      <c r="OAE839" s="203"/>
      <c r="OAF839" s="203"/>
      <c r="OAG839" s="203"/>
      <c r="OAH839" s="203"/>
      <c r="OAI839" s="203"/>
      <c r="OAJ839" s="203"/>
      <c r="OAK839" s="203"/>
      <c r="OAL839" s="203"/>
      <c r="OAM839" s="203"/>
      <c r="OAN839" s="203"/>
      <c r="OAO839" s="203"/>
      <c r="OAP839" s="203"/>
      <c r="OAQ839" s="203"/>
      <c r="OAR839" s="203"/>
      <c r="OAS839" s="203"/>
      <c r="OAT839" s="203"/>
      <c r="OAU839" s="203"/>
      <c r="OAV839" s="203"/>
      <c r="OAW839" s="203"/>
      <c r="OAX839" s="203"/>
      <c r="OAY839" s="203"/>
      <c r="OAZ839" s="203"/>
      <c r="OBA839" s="203"/>
      <c r="OBB839" s="203"/>
      <c r="OBC839" s="203"/>
      <c r="OBD839" s="203"/>
      <c r="OBE839" s="203"/>
      <c r="OBF839" s="203"/>
      <c r="OBG839" s="203"/>
      <c r="OBH839" s="203"/>
      <c r="OBI839" s="203"/>
      <c r="OBJ839" s="203"/>
      <c r="OBK839" s="203"/>
      <c r="OBL839" s="203"/>
      <c r="OBM839" s="203"/>
      <c r="OBN839" s="203"/>
      <c r="OBO839" s="203"/>
      <c r="OBP839" s="203"/>
      <c r="OBQ839" s="203"/>
      <c r="OBR839" s="203"/>
      <c r="OBS839" s="203"/>
      <c r="OBT839" s="203"/>
      <c r="OBU839" s="203"/>
      <c r="OBV839" s="203"/>
      <c r="OBW839" s="203"/>
      <c r="OBX839" s="203"/>
      <c r="OBY839" s="203"/>
      <c r="OBZ839" s="203"/>
      <c r="OCA839" s="203"/>
      <c r="OCB839" s="203"/>
      <c r="OCC839" s="203"/>
      <c r="OCD839" s="203"/>
      <c r="OCE839" s="203"/>
      <c r="OCF839" s="203"/>
      <c r="OCG839" s="203"/>
      <c r="OCH839" s="203"/>
      <c r="OCI839" s="203"/>
      <c r="OCJ839" s="203"/>
      <c r="OCK839" s="203"/>
      <c r="OCL839" s="203"/>
      <c r="OCM839" s="203"/>
      <c r="OCN839" s="203"/>
      <c r="OCO839" s="203"/>
      <c r="OCP839" s="203"/>
      <c r="OCQ839" s="203"/>
      <c r="OCR839" s="203"/>
      <c r="OCS839" s="203"/>
      <c r="OCT839" s="203"/>
      <c r="OCU839" s="203"/>
      <c r="OCV839" s="203"/>
      <c r="OCW839" s="203"/>
      <c r="OCX839" s="203"/>
      <c r="OCY839" s="203"/>
      <c r="OCZ839" s="203"/>
      <c r="ODA839" s="203"/>
      <c r="ODB839" s="203"/>
      <c r="ODC839" s="203"/>
      <c r="ODD839" s="203"/>
      <c r="ODE839" s="203"/>
      <c r="ODF839" s="203"/>
      <c r="ODG839" s="203"/>
      <c r="ODH839" s="203"/>
      <c r="ODI839" s="203"/>
      <c r="ODJ839" s="203"/>
      <c r="ODK839" s="203"/>
      <c r="ODL839" s="203"/>
      <c r="ODM839" s="203"/>
      <c r="ODN839" s="203"/>
      <c r="ODO839" s="203"/>
      <c r="ODP839" s="203"/>
      <c r="ODQ839" s="203"/>
      <c r="ODR839" s="203"/>
      <c r="ODS839" s="203"/>
      <c r="ODT839" s="203"/>
      <c r="ODU839" s="203"/>
      <c r="ODV839" s="203"/>
      <c r="ODW839" s="203"/>
      <c r="ODX839" s="203"/>
      <c r="ODY839" s="203"/>
      <c r="ODZ839" s="203"/>
      <c r="OEA839" s="203"/>
      <c r="OEB839" s="203"/>
      <c r="OEC839" s="203"/>
      <c r="OED839" s="203"/>
      <c r="OEE839" s="203"/>
      <c r="OEF839" s="203"/>
      <c r="OEG839" s="203"/>
      <c r="OEH839" s="203"/>
      <c r="OEI839" s="203"/>
      <c r="OEJ839" s="203"/>
      <c r="OEK839" s="203"/>
      <c r="OEL839" s="203"/>
      <c r="OEM839" s="203"/>
      <c r="OEN839" s="203"/>
      <c r="OEO839" s="203"/>
      <c r="OEP839" s="203"/>
      <c r="OEQ839" s="203"/>
      <c r="OER839" s="203"/>
      <c r="OES839" s="203"/>
      <c r="OET839" s="203"/>
      <c r="OEU839" s="203"/>
      <c r="OEV839" s="203"/>
      <c r="OEW839" s="203"/>
      <c r="OEX839" s="203"/>
      <c r="OEY839" s="203"/>
      <c r="OEZ839" s="203"/>
      <c r="OFA839" s="203"/>
      <c r="OFB839" s="203"/>
      <c r="OFC839" s="203"/>
      <c r="OFD839" s="203"/>
      <c r="OFE839" s="203"/>
      <c r="OFF839" s="203"/>
      <c r="OFG839" s="203"/>
      <c r="OFH839" s="203"/>
      <c r="OFI839" s="203"/>
      <c r="OFJ839" s="203"/>
      <c r="OFK839" s="203"/>
      <c r="OFL839" s="203"/>
      <c r="OFM839" s="203"/>
      <c r="OFN839" s="203"/>
      <c r="OFO839" s="203"/>
      <c r="OFP839" s="203"/>
      <c r="OFQ839" s="203"/>
      <c r="OFR839" s="203"/>
      <c r="OFS839" s="203"/>
      <c r="OFT839" s="203"/>
      <c r="OFU839" s="203"/>
      <c r="OFV839" s="203"/>
      <c r="OFW839" s="203"/>
      <c r="OFX839" s="203"/>
      <c r="OFY839" s="203"/>
      <c r="OFZ839" s="203"/>
      <c r="OGA839" s="203"/>
      <c r="OGB839" s="203"/>
      <c r="OGC839" s="203"/>
      <c r="OGD839" s="203"/>
      <c r="OGE839" s="203"/>
      <c r="OGF839" s="203"/>
      <c r="OGG839" s="203"/>
      <c r="OGH839" s="203"/>
      <c r="OGI839" s="203"/>
      <c r="OGJ839" s="203"/>
      <c r="OGK839" s="203"/>
      <c r="OGL839" s="203"/>
      <c r="OGM839" s="203"/>
      <c r="OGN839" s="203"/>
      <c r="OGO839" s="203"/>
      <c r="OGP839" s="203"/>
      <c r="OGQ839" s="203"/>
      <c r="OGR839" s="203"/>
      <c r="OGS839" s="203"/>
      <c r="OGT839" s="203"/>
      <c r="OGU839" s="203"/>
      <c r="OGV839" s="203"/>
      <c r="OGW839" s="203"/>
      <c r="OGX839" s="203"/>
      <c r="OGY839" s="203"/>
      <c r="OGZ839" s="203"/>
      <c r="OHA839" s="203"/>
      <c r="OHB839" s="203"/>
      <c r="OHC839" s="203"/>
      <c r="OHD839" s="203"/>
      <c r="OHE839" s="203"/>
      <c r="OHF839" s="203"/>
      <c r="OHG839" s="203"/>
      <c r="OHH839" s="203"/>
      <c r="OHI839" s="203"/>
      <c r="OHJ839" s="203"/>
      <c r="OHK839" s="203"/>
      <c r="OHL839" s="203"/>
      <c r="OHM839" s="203"/>
      <c r="OHN839" s="203"/>
      <c r="OHO839" s="203"/>
      <c r="OHP839" s="203"/>
      <c r="OHQ839" s="203"/>
      <c r="OHR839" s="203"/>
      <c r="OHS839" s="203"/>
      <c r="OHT839" s="203"/>
      <c r="OHU839" s="203"/>
      <c r="OHV839" s="203"/>
      <c r="OHW839" s="203"/>
      <c r="OHX839" s="203"/>
      <c r="OHY839" s="203"/>
      <c r="OHZ839" s="203"/>
      <c r="OIA839" s="203"/>
      <c r="OIB839" s="203"/>
      <c r="OIC839" s="203"/>
      <c r="OID839" s="203"/>
      <c r="OIE839" s="203"/>
      <c r="OIF839" s="203"/>
      <c r="OIG839" s="203"/>
      <c r="OIH839" s="203"/>
      <c r="OII839" s="203"/>
      <c r="OIJ839" s="203"/>
      <c r="OIK839" s="203"/>
      <c r="OIL839" s="203"/>
      <c r="OIM839" s="203"/>
      <c r="OIN839" s="203"/>
      <c r="OIO839" s="203"/>
      <c r="OIP839" s="203"/>
      <c r="OIQ839" s="203"/>
      <c r="OIR839" s="203"/>
      <c r="OIS839" s="203"/>
      <c r="OIT839" s="203"/>
      <c r="OIU839" s="203"/>
      <c r="OIV839" s="203"/>
      <c r="OIW839" s="203"/>
      <c r="OIX839" s="203"/>
      <c r="OIY839" s="203"/>
      <c r="OIZ839" s="203"/>
      <c r="OJA839" s="203"/>
      <c r="OJB839" s="203"/>
      <c r="OJC839" s="203"/>
      <c r="OJD839" s="203"/>
      <c r="OJE839" s="203"/>
      <c r="OJF839" s="203"/>
      <c r="OJG839" s="203"/>
      <c r="OJH839" s="203"/>
      <c r="OJI839" s="203"/>
      <c r="OJJ839" s="203"/>
      <c r="OJK839" s="203"/>
      <c r="OJL839" s="203"/>
      <c r="OJM839" s="203"/>
      <c r="OJN839" s="203"/>
      <c r="OJO839" s="203"/>
      <c r="OJP839" s="203"/>
      <c r="OJQ839" s="203"/>
      <c r="OJR839" s="203"/>
      <c r="OJS839" s="203"/>
      <c r="OJT839" s="203"/>
      <c r="OJU839" s="203"/>
      <c r="OJV839" s="203"/>
      <c r="OJW839" s="203"/>
      <c r="OJX839" s="203"/>
      <c r="OJY839" s="203"/>
      <c r="OJZ839" s="203"/>
      <c r="OKA839" s="203"/>
      <c r="OKB839" s="203"/>
      <c r="OKC839" s="203"/>
      <c r="OKD839" s="203"/>
      <c r="OKE839" s="203"/>
      <c r="OKF839" s="203"/>
      <c r="OKG839" s="203"/>
      <c r="OKH839" s="203"/>
      <c r="OKI839" s="203"/>
      <c r="OKJ839" s="203"/>
      <c r="OKK839" s="203"/>
      <c r="OKL839" s="203"/>
      <c r="OKM839" s="203"/>
      <c r="OKN839" s="203"/>
      <c r="OKO839" s="203"/>
      <c r="OKP839" s="203"/>
      <c r="OKQ839" s="203"/>
      <c r="OKR839" s="203"/>
      <c r="OKS839" s="203"/>
      <c r="OKT839" s="203"/>
      <c r="OKU839" s="203"/>
      <c r="OKV839" s="203"/>
      <c r="OKW839" s="203"/>
      <c r="OKX839" s="203"/>
      <c r="OKY839" s="203"/>
      <c r="OKZ839" s="203"/>
      <c r="OLA839" s="203"/>
      <c r="OLB839" s="203"/>
      <c r="OLC839" s="203"/>
      <c r="OLD839" s="203"/>
      <c r="OLE839" s="203"/>
      <c r="OLF839" s="203"/>
      <c r="OLG839" s="203"/>
      <c r="OLH839" s="203"/>
      <c r="OLI839" s="203"/>
      <c r="OLJ839" s="203"/>
      <c r="OLK839" s="203"/>
      <c r="OLL839" s="203"/>
      <c r="OLM839" s="203"/>
      <c r="OLN839" s="203"/>
      <c r="OLO839" s="203"/>
      <c r="OLP839" s="203"/>
      <c r="OLQ839" s="203"/>
      <c r="OLR839" s="203"/>
      <c r="OLS839" s="203"/>
      <c r="OLT839" s="203"/>
      <c r="OLU839" s="203"/>
      <c r="OLV839" s="203"/>
      <c r="OLW839" s="203"/>
      <c r="OLX839" s="203"/>
      <c r="OLY839" s="203"/>
      <c r="OLZ839" s="203"/>
      <c r="OMA839" s="203"/>
      <c r="OMB839" s="203"/>
      <c r="OMC839" s="203"/>
      <c r="OMD839" s="203"/>
      <c r="OME839" s="203"/>
      <c r="OMF839" s="203"/>
      <c r="OMG839" s="203"/>
      <c r="OMH839" s="203"/>
      <c r="OMI839" s="203"/>
      <c r="OMJ839" s="203"/>
      <c r="OMK839" s="203"/>
      <c r="OML839" s="203"/>
      <c r="OMM839" s="203"/>
      <c r="OMN839" s="203"/>
      <c r="OMO839" s="203"/>
      <c r="OMP839" s="203"/>
      <c r="OMQ839" s="203"/>
      <c r="OMR839" s="203"/>
      <c r="OMS839" s="203"/>
      <c r="OMT839" s="203"/>
      <c r="OMU839" s="203"/>
      <c r="OMV839" s="203"/>
      <c r="OMW839" s="203"/>
      <c r="OMX839" s="203"/>
      <c r="OMY839" s="203"/>
      <c r="OMZ839" s="203"/>
      <c r="ONA839" s="203"/>
      <c r="ONB839" s="203"/>
      <c r="ONC839" s="203"/>
      <c r="OND839" s="203"/>
      <c r="ONE839" s="203"/>
      <c r="ONF839" s="203"/>
      <c r="ONG839" s="203"/>
      <c r="ONH839" s="203"/>
      <c r="ONI839" s="203"/>
      <c r="ONJ839" s="203"/>
      <c r="ONK839" s="203"/>
      <c r="ONL839" s="203"/>
      <c r="ONM839" s="203"/>
      <c r="ONN839" s="203"/>
      <c r="ONO839" s="203"/>
      <c r="ONP839" s="203"/>
      <c r="ONQ839" s="203"/>
      <c r="ONR839" s="203"/>
      <c r="ONS839" s="203"/>
      <c r="ONT839" s="203"/>
      <c r="ONU839" s="203"/>
      <c r="ONV839" s="203"/>
      <c r="ONW839" s="203"/>
      <c r="ONX839" s="203"/>
      <c r="ONY839" s="203"/>
      <c r="ONZ839" s="203"/>
      <c r="OOA839" s="203"/>
      <c r="OOB839" s="203"/>
      <c r="OOC839" s="203"/>
      <c r="OOD839" s="203"/>
      <c r="OOE839" s="203"/>
      <c r="OOF839" s="203"/>
      <c r="OOG839" s="203"/>
      <c r="OOH839" s="203"/>
      <c r="OOI839" s="203"/>
      <c r="OOJ839" s="203"/>
      <c r="OOK839" s="203"/>
      <c r="OOL839" s="203"/>
      <c r="OOM839" s="203"/>
      <c r="OON839" s="203"/>
      <c r="OOO839" s="203"/>
      <c r="OOP839" s="203"/>
      <c r="OOQ839" s="203"/>
      <c r="OOR839" s="203"/>
      <c r="OOS839" s="203"/>
      <c r="OOT839" s="203"/>
      <c r="OOU839" s="203"/>
      <c r="OOV839" s="203"/>
      <c r="OOW839" s="203"/>
      <c r="OOX839" s="203"/>
      <c r="OOY839" s="203"/>
      <c r="OOZ839" s="203"/>
      <c r="OPA839" s="203"/>
      <c r="OPB839" s="203"/>
      <c r="OPC839" s="203"/>
      <c r="OPD839" s="203"/>
      <c r="OPE839" s="203"/>
      <c r="OPF839" s="203"/>
      <c r="OPG839" s="203"/>
      <c r="OPH839" s="203"/>
      <c r="OPI839" s="203"/>
      <c r="OPJ839" s="203"/>
      <c r="OPK839" s="203"/>
      <c r="OPL839" s="203"/>
      <c r="OPM839" s="203"/>
      <c r="OPN839" s="203"/>
      <c r="OPO839" s="203"/>
      <c r="OPP839" s="203"/>
      <c r="OPQ839" s="203"/>
      <c r="OPR839" s="203"/>
      <c r="OPS839" s="203"/>
      <c r="OPT839" s="203"/>
      <c r="OPU839" s="203"/>
      <c r="OPV839" s="203"/>
      <c r="OPW839" s="203"/>
      <c r="OPX839" s="203"/>
      <c r="OPY839" s="203"/>
      <c r="OPZ839" s="203"/>
      <c r="OQA839" s="203"/>
      <c r="OQB839" s="203"/>
      <c r="OQC839" s="203"/>
      <c r="OQD839" s="203"/>
      <c r="OQE839" s="203"/>
      <c r="OQF839" s="203"/>
      <c r="OQG839" s="203"/>
      <c r="OQH839" s="203"/>
      <c r="OQI839" s="203"/>
      <c r="OQJ839" s="203"/>
      <c r="OQK839" s="203"/>
      <c r="OQL839" s="203"/>
      <c r="OQM839" s="203"/>
      <c r="OQN839" s="203"/>
      <c r="OQO839" s="203"/>
      <c r="OQP839" s="203"/>
      <c r="OQQ839" s="203"/>
      <c r="OQR839" s="203"/>
      <c r="OQS839" s="203"/>
      <c r="OQT839" s="203"/>
      <c r="OQU839" s="203"/>
      <c r="OQV839" s="203"/>
      <c r="OQW839" s="203"/>
      <c r="OQX839" s="203"/>
      <c r="OQY839" s="203"/>
      <c r="OQZ839" s="203"/>
      <c r="ORA839" s="203"/>
      <c r="ORB839" s="203"/>
      <c r="ORC839" s="203"/>
      <c r="ORD839" s="203"/>
      <c r="ORE839" s="203"/>
      <c r="ORF839" s="203"/>
      <c r="ORG839" s="203"/>
      <c r="ORH839" s="203"/>
      <c r="ORI839" s="203"/>
      <c r="ORJ839" s="203"/>
      <c r="ORK839" s="203"/>
      <c r="ORL839" s="203"/>
      <c r="ORM839" s="203"/>
      <c r="ORN839" s="203"/>
      <c r="ORO839" s="203"/>
      <c r="ORP839" s="203"/>
      <c r="ORQ839" s="203"/>
      <c r="ORR839" s="203"/>
      <c r="ORS839" s="203"/>
      <c r="ORT839" s="203"/>
      <c r="ORU839" s="203"/>
      <c r="ORV839" s="203"/>
      <c r="ORW839" s="203"/>
      <c r="ORX839" s="203"/>
      <c r="ORY839" s="203"/>
      <c r="ORZ839" s="203"/>
      <c r="OSA839" s="203"/>
      <c r="OSB839" s="203"/>
      <c r="OSC839" s="203"/>
      <c r="OSD839" s="203"/>
      <c r="OSE839" s="203"/>
      <c r="OSF839" s="203"/>
      <c r="OSG839" s="203"/>
      <c r="OSH839" s="203"/>
      <c r="OSI839" s="203"/>
      <c r="OSJ839" s="203"/>
      <c r="OSK839" s="203"/>
      <c r="OSL839" s="203"/>
      <c r="OSM839" s="203"/>
      <c r="OSN839" s="203"/>
      <c r="OSO839" s="203"/>
      <c r="OSP839" s="203"/>
      <c r="OSQ839" s="203"/>
      <c r="OSR839" s="203"/>
      <c r="OSS839" s="203"/>
      <c r="OST839" s="203"/>
      <c r="OSU839" s="203"/>
      <c r="OSV839" s="203"/>
      <c r="OSW839" s="203"/>
      <c r="OSX839" s="203"/>
      <c r="OSY839" s="203"/>
      <c r="OSZ839" s="203"/>
      <c r="OTA839" s="203"/>
      <c r="OTB839" s="203"/>
      <c r="OTC839" s="203"/>
      <c r="OTD839" s="203"/>
      <c r="OTE839" s="203"/>
      <c r="OTF839" s="203"/>
      <c r="OTG839" s="203"/>
      <c r="OTH839" s="203"/>
      <c r="OTI839" s="203"/>
      <c r="OTJ839" s="203"/>
      <c r="OTK839" s="203"/>
      <c r="OTL839" s="203"/>
      <c r="OTM839" s="203"/>
      <c r="OTN839" s="203"/>
      <c r="OTO839" s="203"/>
      <c r="OTP839" s="203"/>
      <c r="OTQ839" s="203"/>
      <c r="OTR839" s="203"/>
      <c r="OTS839" s="203"/>
      <c r="OTT839" s="203"/>
      <c r="OTU839" s="203"/>
      <c r="OTV839" s="203"/>
      <c r="OTW839" s="203"/>
      <c r="OTX839" s="203"/>
      <c r="OTY839" s="203"/>
      <c r="OTZ839" s="203"/>
      <c r="OUA839" s="203"/>
      <c r="OUB839" s="203"/>
      <c r="OUC839" s="203"/>
      <c r="OUD839" s="203"/>
      <c r="OUE839" s="203"/>
      <c r="OUF839" s="203"/>
      <c r="OUG839" s="203"/>
      <c r="OUH839" s="203"/>
      <c r="OUI839" s="203"/>
      <c r="OUJ839" s="203"/>
      <c r="OUK839" s="203"/>
      <c r="OUL839" s="203"/>
      <c r="OUM839" s="203"/>
      <c r="OUN839" s="203"/>
      <c r="OUO839" s="203"/>
      <c r="OUP839" s="203"/>
      <c r="OUQ839" s="203"/>
      <c r="OUR839" s="203"/>
      <c r="OUS839" s="203"/>
      <c r="OUT839" s="203"/>
      <c r="OUU839" s="203"/>
      <c r="OUV839" s="203"/>
      <c r="OUW839" s="203"/>
      <c r="OUX839" s="203"/>
      <c r="OUY839" s="203"/>
      <c r="OUZ839" s="203"/>
      <c r="OVA839" s="203"/>
      <c r="OVB839" s="203"/>
      <c r="OVC839" s="203"/>
      <c r="OVD839" s="203"/>
      <c r="OVE839" s="203"/>
      <c r="OVF839" s="203"/>
      <c r="OVG839" s="203"/>
      <c r="OVH839" s="203"/>
      <c r="OVI839" s="203"/>
      <c r="OVJ839" s="203"/>
      <c r="OVK839" s="203"/>
      <c r="OVL839" s="203"/>
      <c r="OVM839" s="203"/>
      <c r="OVN839" s="203"/>
      <c r="OVO839" s="203"/>
      <c r="OVP839" s="203"/>
      <c r="OVQ839" s="203"/>
      <c r="OVR839" s="203"/>
      <c r="OVS839" s="203"/>
      <c r="OVT839" s="203"/>
      <c r="OVU839" s="203"/>
      <c r="OVV839" s="203"/>
      <c r="OVW839" s="203"/>
      <c r="OVX839" s="203"/>
      <c r="OVY839" s="203"/>
      <c r="OVZ839" s="203"/>
      <c r="OWA839" s="203"/>
      <c r="OWB839" s="203"/>
      <c r="OWC839" s="203"/>
      <c r="OWD839" s="203"/>
      <c r="OWE839" s="203"/>
      <c r="OWF839" s="203"/>
      <c r="OWG839" s="203"/>
      <c r="OWH839" s="203"/>
      <c r="OWI839" s="203"/>
      <c r="OWJ839" s="203"/>
      <c r="OWK839" s="203"/>
      <c r="OWL839" s="203"/>
      <c r="OWM839" s="203"/>
      <c r="OWN839" s="203"/>
      <c r="OWO839" s="203"/>
      <c r="OWP839" s="203"/>
      <c r="OWQ839" s="203"/>
      <c r="OWR839" s="203"/>
      <c r="OWS839" s="203"/>
      <c r="OWT839" s="203"/>
      <c r="OWU839" s="203"/>
      <c r="OWV839" s="203"/>
      <c r="OWW839" s="203"/>
      <c r="OWX839" s="203"/>
      <c r="OWY839" s="203"/>
      <c r="OWZ839" s="203"/>
      <c r="OXA839" s="203"/>
      <c r="OXB839" s="203"/>
      <c r="OXC839" s="203"/>
      <c r="OXD839" s="203"/>
      <c r="OXE839" s="203"/>
      <c r="OXF839" s="203"/>
      <c r="OXG839" s="203"/>
      <c r="OXH839" s="203"/>
      <c r="OXI839" s="203"/>
      <c r="OXJ839" s="203"/>
      <c r="OXK839" s="203"/>
      <c r="OXL839" s="203"/>
      <c r="OXM839" s="203"/>
      <c r="OXN839" s="203"/>
      <c r="OXO839" s="203"/>
      <c r="OXP839" s="203"/>
      <c r="OXQ839" s="203"/>
      <c r="OXR839" s="203"/>
      <c r="OXS839" s="203"/>
      <c r="OXT839" s="203"/>
      <c r="OXU839" s="203"/>
      <c r="OXV839" s="203"/>
      <c r="OXW839" s="203"/>
      <c r="OXX839" s="203"/>
      <c r="OXY839" s="203"/>
      <c r="OXZ839" s="203"/>
      <c r="OYA839" s="203"/>
      <c r="OYB839" s="203"/>
      <c r="OYC839" s="203"/>
      <c r="OYD839" s="203"/>
      <c r="OYE839" s="203"/>
      <c r="OYF839" s="203"/>
      <c r="OYG839" s="203"/>
      <c r="OYH839" s="203"/>
      <c r="OYI839" s="203"/>
      <c r="OYJ839" s="203"/>
      <c r="OYK839" s="203"/>
      <c r="OYL839" s="203"/>
      <c r="OYM839" s="203"/>
      <c r="OYN839" s="203"/>
      <c r="OYO839" s="203"/>
      <c r="OYP839" s="203"/>
      <c r="OYQ839" s="203"/>
      <c r="OYR839" s="203"/>
      <c r="OYS839" s="203"/>
      <c r="OYT839" s="203"/>
      <c r="OYU839" s="203"/>
      <c r="OYV839" s="203"/>
      <c r="OYW839" s="203"/>
      <c r="OYX839" s="203"/>
      <c r="OYY839" s="203"/>
      <c r="OYZ839" s="203"/>
      <c r="OZA839" s="203"/>
      <c r="OZB839" s="203"/>
      <c r="OZC839" s="203"/>
      <c r="OZD839" s="203"/>
      <c r="OZE839" s="203"/>
      <c r="OZF839" s="203"/>
      <c r="OZG839" s="203"/>
      <c r="OZH839" s="203"/>
      <c r="OZI839" s="203"/>
      <c r="OZJ839" s="203"/>
      <c r="OZK839" s="203"/>
      <c r="OZL839" s="203"/>
      <c r="OZM839" s="203"/>
      <c r="OZN839" s="203"/>
      <c r="OZO839" s="203"/>
      <c r="OZP839" s="203"/>
      <c r="OZQ839" s="203"/>
      <c r="OZR839" s="203"/>
      <c r="OZS839" s="203"/>
      <c r="OZT839" s="203"/>
      <c r="OZU839" s="203"/>
      <c r="OZV839" s="203"/>
      <c r="OZW839" s="203"/>
      <c r="OZX839" s="203"/>
      <c r="OZY839" s="203"/>
      <c r="OZZ839" s="203"/>
      <c r="PAA839" s="203"/>
      <c r="PAB839" s="203"/>
      <c r="PAC839" s="203"/>
      <c r="PAD839" s="203"/>
      <c r="PAE839" s="203"/>
      <c r="PAF839" s="203"/>
      <c r="PAG839" s="203"/>
      <c r="PAH839" s="203"/>
      <c r="PAI839" s="203"/>
      <c r="PAJ839" s="203"/>
      <c r="PAK839" s="203"/>
      <c r="PAL839" s="203"/>
      <c r="PAM839" s="203"/>
      <c r="PAN839" s="203"/>
      <c r="PAO839" s="203"/>
      <c r="PAP839" s="203"/>
      <c r="PAQ839" s="203"/>
      <c r="PAR839" s="203"/>
      <c r="PAS839" s="203"/>
      <c r="PAT839" s="203"/>
      <c r="PAU839" s="203"/>
      <c r="PAV839" s="203"/>
      <c r="PAW839" s="203"/>
      <c r="PAX839" s="203"/>
      <c r="PAY839" s="203"/>
      <c r="PAZ839" s="203"/>
      <c r="PBA839" s="203"/>
      <c r="PBB839" s="203"/>
      <c r="PBC839" s="203"/>
      <c r="PBD839" s="203"/>
      <c r="PBE839" s="203"/>
      <c r="PBF839" s="203"/>
      <c r="PBG839" s="203"/>
      <c r="PBH839" s="203"/>
      <c r="PBI839" s="203"/>
      <c r="PBJ839" s="203"/>
      <c r="PBK839" s="203"/>
      <c r="PBL839" s="203"/>
      <c r="PBM839" s="203"/>
      <c r="PBN839" s="203"/>
      <c r="PBO839" s="203"/>
      <c r="PBP839" s="203"/>
      <c r="PBQ839" s="203"/>
      <c r="PBR839" s="203"/>
      <c r="PBS839" s="203"/>
      <c r="PBT839" s="203"/>
      <c r="PBU839" s="203"/>
      <c r="PBV839" s="203"/>
      <c r="PBW839" s="203"/>
      <c r="PBX839" s="203"/>
      <c r="PBY839" s="203"/>
      <c r="PBZ839" s="203"/>
      <c r="PCA839" s="203"/>
      <c r="PCB839" s="203"/>
      <c r="PCC839" s="203"/>
      <c r="PCD839" s="203"/>
      <c r="PCE839" s="203"/>
      <c r="PCF839" s="203"/>
      <c r="PCG839" s="203"/>
      <c r="PCH839" s="203"/>
      <c r="PCI839" s="203"/>
      <c r="PCJ839" s="203"/>
      <c r="PCK839" s="203"/>
      <c r="PCL839" s="203"/>
      <c r="PCM839" s="203"/>
      <c r="PCN839" s="203"/>
      <c r="PCO839" s="203"/>
      <c r="PCP839" s="203"/>
      <c r="PCQ839" s="203"/>
      <c r="PCR839" s="203"/>
      <c r="PCS839" s="203"/>
      <c r="PCT839" s="203"/>
      <c r="PCU839" s="203"/>
      <c r="PCV839" s="203"/>
      <c r="PCW839" s="203"/>
      <c r="PCX839" s="203"/>
      <c r="PCY839" s="203"/>
      <c r="PCZ839" s="203"/>
      <c r="PDA839" s="203"/>
      <c r="PDB839" s="203"/>
      <c r="PDC839" s="203"/>
      <c r="PDD839" s="203"/>
      <c r="PDE839" s="203"/>
      <c r="PDF839" s="203"/>
      <c r="PDG839" s="203"/>
      <c r="PDH839" s="203"/>
      <c r="PDI839" s="203"/>
      <c r="PDJ839" s="203"/>
      <c r="PDK839" s="203"/>
      <c r="PDL839" s="203"/>
      <c r="PDM839" s="203"/>
      <c r="PDN839" s="203"/>
      <c r="PDO839" s="203"/>
      <c r="PDP839" s="203"/>
      <c r="PDQ839" s="203"/>
      <c r="PDR839" s="203"/>
      <c r="PDS839" s="203"/>
      <c r="PDT839" s="203"/>
      <c r="PDU839" s="203"/>
      <c r="PDV839" s="203"/>
      <c r="PDW839" s="203"/>
      <c r="PDX839" s="203"/>
      <c r="PDY839" s="203"/>
      <c r="PDZ839" s="203"/>
      <c r="PEA839" s="203"/>
      <c r="PEB839" s="203"/>
      <c r="PEC839" s="203"/>
      <c r="PED839" s="203"/>
      <c r="PEE839" s="203"/>
      <c r="PEF839" s="203"/>
      <c r="PEG839" s="203"/>
      <c r="PEH839" s="203"/>
      <c r="PEI839" s="203"/>
      <c r="PEJ839" s="203"/>
      <c r="PEK839" s="203"/>
      <c r="PEL839" s="203"/>
      <c r="PEM839" s="203"/>
      <c r="PEN839" s="203"/>
      <c r="PEO839" s="203"/>
      <c r="PEP839" s="203"/>
      <c r="PEQ839" s="203"/>
      <c r="PER839" s="203"/>
      <c r="PES839" s="203"/>
      <c r="PET839" s="203"/>
      <c r="PEU839" s="203"/>
      <c r="PEV839" s="203"/>
      <c r="PEW839" s="203"/>
      <c r="PEX839" s="203"/>
      <c r="PEY839" s="203"/>
      <c r="PEZ839" s="203"/>
      <c r="PFA839" s="203"/>
      <c r="PFB839" s="203"/>
      <c r="PFC839" s="203"/>
      <c r="PFD839" s="203"/>
      <c r="PFE839" s="203"/>
      <c r="PFF839" s="203"/>
      <c r="PFG839" s="203"/>
      <c r="PFH839" s="203"/>
      <c r="PFI839" s="203"/>
      <c r="PFJ839" s="203"/>
      <c r="PFK839" s="203"/>
      <c r="PFL839" s="203"/>
      <c r="PFM839" s="203"/>
      <c r="PFN839" s="203"/>
      <c r="PFO839" s="203"/>
      <c r="PFP839" s="203"/>
      <c r="PFQ839" s="203"/>
      <c r="PFR839" s="203"/>
      <c r="PFS839" s="203"/>
      <c r="PFT839" s="203"/>
      <c r="PFU839" s="203"/>
      <c r="PFV839" s="203"/>
      <c r="PFW839" s="203"/>
      <c r="PFX839" s="203"/>
      <c r="PFY839" s="203"/>
      <c r="PFZ839" s="203"/>
      <c r="PGA839" s="203"/>
      <c r="PGB839" s="203"/>
      <c r="PGC839" s="203"/>
      <c r="PGD839" s="203"/>
      <c r="PGE839" s="203"/>
      <c r="PGF839" s="203"/>
      <c r="PGG839" s="203"/>
      <c r="PGH839" s="203"/>
      <c r="PGI839" s="203"/>
      <c r="PGJ839" s="203"/>
      <c r="PGK839" s="203"/>
      <c r="PGL839" s="203"/>
      <c r="PGM839" s="203"/>
      <c r="PGN839" s="203"/>
      <c r="PGO839" s="203"/>
      <c r="PGP839" s="203"/>
      <c r="PGQ839" s="203"/>
      <c r="PGR839" s="203"/>
      <c r="PGS839" s="203"/>
      <c r="PGT839" s="203"/>
      <c r="PGU839" s="203"/>
      <c r="PGV839" s="203"/>
      <c r="PGW839" s="203"/>
      <c r="PGX839" s="203"/>
      <c r="PGY839" s="203"/>
      <c r="PGZ839" s="203"/>
      <c r="PHA839" s="203"/>
      <c r="PHB839" s="203"/>
      <c r="PHC839" s="203"/>
      <c r="PHD839" s="203"/>
      <c r="PHE839" s="203"/>
      <c r="PHF839" s="203"/>
      <c r="PHG839" s="203"/>
      <c r="PHH839" s="203"/>
      <c r="PHI839" s="203"/>
      <c r="PHJ839" s="203"/>
      <c r="PHK839" s="203"/>
      <c r="PHL839" s="203"/>
      <c r="PHM839" s="203"/>
      <c r="PHN839" s="203"/>
      <c r="PHO839" s="203"/>
      <c r="PHP839" s="203"/>
      <c r="PHQ839" s="203"/>
      <c r="PHR839" s="203"/>
      <c r="PHS839" s="203"/>
      <c r="PHT839" s="203"/>
      <c r="PHU839" s="203"/>
      <c r="PHV839" s="203"/>
      <c r="PHW839" s="203"/>
      <c r="PHX839" s="203"/>
      <c r="PHY839" s="203"/>
      <c r="PHZ839" s="203"/>
      <c r="PIA839" s="203"/>
      <c r="PIB839" s="203"/>
      <c r="PIC839" s="203"/>
      <c r="PID839" s="203"/>
      <c r="PIE839" s="203"/>
      <c r="PIF839" s="203"/>
      <c r="PIG839" s="203"/>
      <c r="PIH839" s="203"/>
      <c r="PII839" s="203"/>
      <c r="PIJ839" s="203"/>
      <c r="PIK839" s="203"/>
      <c r="PIL839" s="203"/>
      <c r="PIM839" s="203"/>
      <c r="PIN839" s="203"/>
      <c r="PIO839" s="203"/>
      <c r="PIP839" s="203"/>
      <c r="PIQ839" s="203"/>
      <c r="PIR839" s="203"/>
      <c r="PIS839" s="203"/>
      <c r="PIT839" s="203"/>
      <c r="PIU839" s="203"/>
      <c r="PIV839" s="203"/>
      <c r="PIW839" s="203"/>
      <c r="PIX839" s="203"/>
      <c r="PIY839" s="203"/>
      <c r="PIZ839" s="203"/>
      <c r="PJA839" s="203"/>
      <c r="PJB839" s="203"/>
      <c r="PJC839" s="203"/>
      <c r="PJD839" s="203"/>
      <c r="PJE839" s="203"/>
      <c r="PJF839" s="203"/>
      <c r="PJG839" s="203"/>
      <c r="PJH839" s="203"/>
      <c r="PJI839" s="203"/>
      <c r="PJJ839" s="203"/>
      <c r="PJK839" s="203"/>
      <c r="PJL839" s="203"/>
      <c r="PJM839" s="203"/>
      <c r="PJN839" s="203"/>
      <c r="PJO839" s="203"/>
      <c r="PJP839" s="203"/>
      <c r="PJQ839" s="203"/>
      <c r="PJR839" s="203"/>
      <c r="PJS839" s="203"/>
      <c r="PJT839" s="203"/>
      <c r="PJU839" s="203"/>
      <c r="PJV839" s="203"/>
      <c r="PJW839" s="203"/>
      <c r="PJX839" s="203"/>
      <c r="PJY839" s="203"/>
      <c r="PJZ839" s="203"/>
      <c r="PKA839" s="203"/>
      <c r="PKB839" s="203"/>
      <c r="PKC839" s="203"/>
      <c r="PKD839" s="203"/>
      <c r="PKE839" s="203"/>
      <c r="PKF839" s="203"/>
      <c r="PKG839" s="203"/>
      <c r="PKH839" s="203"/>
      <c r="PKI839" s="203"/>
      <c r="PKJ839" s="203"/>
      <c r="PKK839" s="203"/>
      <c r="PKL839" s="203"/>
      <c r="PKM839" s="203"/>
      <c r="PKN839" s="203"/>
      <c r="PKO839" s="203"/>
      <c r="PKP839" s="203"/>
      <c r="PKQ839" s="203"/>
      <c r="PKR839" s="203"/>
      <c r="PKS839" s="203"/>
      <c r="PKT839" s="203"/>
      <c r="PKU839" s="203"/>
      <c r="PKV839" s="203"/>
      <c r="PKW839" s="203"/>
      <c r="PKX839" s="203"/>
      <c r="PKY839" s="203"/>
      <c r="PKZ839" s="203"/>
      <c r="PLA839" s="203"/>
      <c r="PLB839" s="203"/>
      <c r="PLC839" s="203"/>
      <c r="PLD839" s="203"/>
      <c r="PLE839" s="203"/>
      <c r="PLF839" s="203"/>
      <c r="PLG839" s="203"/>
      <c r="PLH839" s="203"/>
      <c r="PLI839" s="203"/>
      <c r="PLJ839" s="203"/>
      <c r="PLK839" s="203"/>
      <c r="PLL839" s="203"/>
      <c r="PLM839" s="203"/>
      <c r="PLN839" s="203"/>
      <c r="PLO839" s="203"/>
      <c r="PLP839" s="203"/>
      <c r="PLQ839" s="203"/>
      <c r="PLR839" s="203"/>
      <c r="PLS839" s="203"/>
      <c r="PLT839" s="203"/>
      <c r="PLU839" s="203"/>
      <c r="PLV839" s="203"/>
      <c r="PLW839" s="203"/>
      <c r="PLX839" s="203"/>
      <c r="PLY839" s="203"/>
      <c r="PLZ839" s="203"/>
      <c r="PMA839" s="203"/>
      <c r="PMB839" s="203"/>
      <c r="PMC839" s="203"/>
      <c r="PMD839" s="203"/>
      <c r="PME839" s="203"/>
      <c r="PMF839" s="203"/>
      <c r="PMG839" s="203"/>
      <c r="PMH839" s="203"/>
      <c r="PMI839" s="203"/>
      <c r="PMJ839" s="203"/>
      <c r="PMK839" s="203"/>
      <c r="PML839" s="203"/>
      <c r="PMM839" s="203"/>
      <c r="PMN839" s="203"/>
      <c r="PMO839" s="203"/>
      <c r="PMP839" s="203"/>
      <c r="PMQ839" s="203"/>
      <c r="PMR839" s="203"/>
      <c r="PMS839" s="203"/>
      <c r="PMT839" s="203"/>
      <c r="PMU839" s="203"/>
      <c r="PMV839" s="203"/>
      <c r="PMW839" s="203"/>
      <c r="PMX839" s="203"/>
      <c r="PMY839" s="203"/>
      <c r="PMZ839" s="203"/>
      <c r="PNA839" s="203"/>
      <c r="PNB839" s="203"/>
      <c r="PNC839" s="203"/>
      <c r="PND839" s="203"/>
      <c r="PNE839" s="203"/>
      <c r="PNF839" s="203"/>
      <c r="PNG839" s="203"/>
      <c r="PNH839" s="203"/>
      <c r="PNI839" s="203"/>
      <c r="PNJ839" s="203"/>
      <c r="PNK839" s="203"/>
      <c r="PNL839" s="203"/>
      <c r="PNM839" s="203"/>
      <c r="PNN839" s="203"/>
      <c r="PNO839" s="203"/>
      <c r="PNP839" s="203"/>
      <c r="PNQ839" s="203"/>
      <c r="PNR839" s="203"/>
      <c r="PNS839" s="203"/>
      <c r="PNT839" s="203"/>
      <c r="PNU839" s="203"/>
      <c r="PNV839" s="203"/>
      <c r="PNW839" s="203"/>
      <c r="PNX839" s="203"/>
      <c r="PNY839" s="203"/>
      <c r="PNZ839" s="203"/>
      <c r="POA839" s="203"/>
      <c r="POB839" s="203"/>
      <c r="POC839" s="203"/>
      <c r="POD839" s="203"/>
      <c r="POE839" s="203"/>
      <c r="POF839" s="203"/>
      <c r="POG839" s="203"/>
      <c r="POH839" s="203"/>
      <c r="POI839" s="203"/>
      <c r="POJ839" s="203"/>
      <c r="POK839" s="203"/>
      <c r="POL839" s="203"/>
      <c r="POM839" s="203"/>
      <c r="PON839" s="203"/>
      <c r="POO839" s="203"/>
      <c r="POP839" s="203"/>
      <c r="POQ839" s="203"/>
      <c r="POR839" s="203"/>
      <c r="POS839" s="203"/>
      <c r="POT839" s="203"/>
      <c r="POU839" s="203"/>
      <c r="POV839" s="203"/>
      <c r="POW839" s="203"/>
      <c r="POX839" s="203"/>
      <c r="POY839" s="203"/>
      <c r="POZ839" s="203"/>
      <c r="PPA839" s="203"/>
      <c r="PPB839" s="203"/>
      <c r="PPC839" s="203"/>
      <c r="PPD839" s="203"/>
      <c r="PPE839" s="203"/>
      <c r="PPF839" s="203"/>
      <c r="PPG839" s="203"/>
      <c r="PPH839" s="203"/>
      <c r="PPI839" s="203"/>
      <c r="PPJ839" s="203"/>
      <c r="PPK839" s="203"/>
      <c r="PPL839" s="203"/>
      <c r="PPM839" s="203"/>
      <c r="PPN839" s="203"/>
      <c r="PPO839" s="203"/>
      <c r="PPP839" s="203"/>
      <c r="PPQ839" s="203"/>
      <c r="PPR839" s="203"/>
      <c r="PPS839" s="203"/>
      <c r="PPT839" s="203"/>
      <c r="PPU839" s="203"/>
      <c r="PPV839" s="203"/>
      <c r="PPW839" s="203"/>
      <c r="PPX839" s="203"/>
      <c r="PPY839" s="203"/>
      <c r="PPZ839" s="203"/>
      <c r="PQA839" s="203"/>
      <c r="PQB839" s="203"/>
      <c r="PQC839" s="203"/>
      <c r="PQD839" s="203"/>
      <c r="PQE839" s="203"/>
      <c r="PQF839" s="203"/>
      <c r="PQG839" s="203"/>
      <c r="PQH839" s="203"/>
      <c r="PQI839" s="203"/>
      <c r="PQJ839" s="203"/>
      <c r="PQK839" s="203"/>
      <c r="PQL839" s="203"/>
      <c r="PQM839" s="203"/>
      <c r="PQN839" s="203"/>
      <c r="PQO839" s="203"/>
      <c r="PQP839" s="203"/>
      <c r="PQQ839" s="203"/>
      <c r="PQR839" s="203"/>
      <c r="PQS839" s="203"/>
      <c r="PQT839" s="203"/>
      <c r="PQU839" s="203"/>
      <c r="PQV839" s="203"/>
      <c r="PQW839" s="203"/>
      <c r="PQX839" s="203"/>
      <c r="PQY839" s="203"/>
      <c r="PQZ839" s="203"/>
      <c r="PRA839" s="203"/>
      <c r="PRB839" s="203"/>
      <c r="PRC839" s="203"/>
      <c r="PRD839" s="203"/>
      <c r="PRE839" s="203"/>
      <c r="PRF839" s="203"/>
      <c r="PRG839" s="203"/>
      <c r="PRH839" s="203"/>
      <c r="PRI839" s="203"/>
      <c r="PRJ839" s="203"/>
      <c r="PRK839" s="203"/>
      <c r="PRL839" s="203"/>
      <c r="PRM839" s="203"/>
      <c r="PRN839" s="203"/>
      <c r="PRO839" s="203"/>
      <c r="PRP839" s="203"/>
      <c r="PRQ839" s="203"/>
      <c r="PRR839" s="203"/>
      <c r="PRS839" s="203"/>
      <c r="PRT839" s="203"/>
      <c r="PRU839" s="203"/>
      <c r="PRV839" s="203"/>
      <c r="PRW839" s="203"/>
      <c r="PRX839" s="203"/>
      <c r="PRY839" s="203"/>
      <c r="PRZ839" s="203"/>
      <c r="PSA839" s="203"/>
      <c r="PSB839" s="203"/>
      <c r="PSC839" s="203"/>
      <c r="PSD839" s="203"/>
      <c r="PSE839" s="203"/>
      <c r="PSF839" s="203"/>
      <c r="PSG839" s="203"/>
      <c r="PSH839" s="203"/>
      <c r="PSI839" s="203"/>
      <c r="PSJ839" s="203"/>
      <c r="PSK839" s="203"/>
      <c r="PSL839" s="203"/>
      <c r="PSM839" s="203"/>
      <c r="PSN839" s="203"/>
      <c r="PSO839" s="203"/>
      <c r="PSP839" s="203"/>
      <c r="PSQ839" s="203"/>
      <c r="PSR839" s="203"/>
      <c r="PSS839" s="203"/>
      <c r="PST839" s="203"/>
      <c r="PSU839" s="203"/>
      <c r="PSV839" s="203"/>
      <c r="PSW839" s="203"/>
      <c r="PSX839" s="203"/>
      <c r="PSY839" s="203"/>
      <c r="PSZ839" s="203"/>
      <c r="PTA839" s="203"/>
      <c r="PTB839" s="203"/>
      <c r="PTC839" s="203"/>
      <c r="PTD839" s="203"/>
      <c r="PTE839" s="203"/>
      <c r="PTF839" s="203"/>
      <c r="PTG839" s="203"/>
      <c r="PTH839" s="203"/>
      <c r="PTI839" s="203"/>
      <c r="PTJ839" s="203"/>
      <c r="PTK839" s="203"/>
      <c r="PTL839" s="203"/>
      <c r="PTM839" s="203"/>
      <c r="PTN839" s="203"/>
      <c r="PTO839" s="203"/>
      <c r="PTP839" s="203"/>
      <c r="PTQ839" s="203"/>
      <c r="PTR839" s="203"/>
      <c r="PTS839" s="203"/>
      <c r="PTT839" s="203"/>
      <c r="PTU839" s="203"/>
      <c r="PTV839" s="203"/>
      <c r="PTW839" s="203"/>
      <c r="PTX839" s="203"/>
      <c r="PTY839" s="203"/>
      <c r="PTZ839" s="203"/>
      <c r="PUA839" s="203"/>
      <c r="PUB839" s="203"/>
      <c r="PUC839" s="203"/>
      <c r="PUD839" s="203"/>
      <c r="PUE839" s="203"/>
      <c r="PUF839" s="203"/>
      <c r="PUG839" s="203"/>
      <c r="PUH839" s="203"/>
      <c r="PUI839" s="203"/>
      <c r="PUJ839" s="203"/>
      <c r="PUK839" s="203"/>
      <c r="PUL839" s="203"/>
      <c r="PUM839" s="203"/>
      <c r="PUN839" s="203"/>
      <c r="PUO839" s="203"/>
      <c r="PUP839" s="203"/>
      <c r="PUQ839" s="203"/>
      <c r="PUR839" s="203"/>
      <c r="PUS839" s="203"/>
      <c r="PUT839" s="203"/>
      <c r="PUU839" s="203"/>
      <c r="PUV839" s="203"/>
      <c r="PUW839" s="203"/>
      <c r="PUX839" s="203"/>
      <c r="PUY839" s="203"/>
      <c r="PUZ839" s="203"/>
      <c r="PVA839" s="203"/>
      <c r="PVB839" s="203"/>
      <c r="PVC839" s="203"/>
      <c r="PVD839" s="203"/>
      <c r="PVE839" s="203"/>
      <c r="PVF839" s="203"/>
      <c r="PVG839" s="203"/>
      <c r="PVH839" s="203"/>
      <c r="PVI839" s="203"/>
      <c r="PVJ839" s="203"/>
      <c r="PVK839" s="203"/>
      <c r="PVL839" s="203"/>
      <c r="PVM839" s="203"/>
      <c r="PVN839" s="203"/>
      <c r="PVO839" s="203"/>
      <c r="PVP839" s="203"/>
      <c r="PVQ839" s="203"/>
      <c r="PVR839" s="203"/>
      <c r="PVS839" s="203"/>
      <c r="PVT839" s="203"/>
      <c r="PVU839" s="203"/>
      <c r="PVV839" s="203"/>
      <c r="PVW839" s="203"/>
      <c r="PVX839" s="203"/>
      <c r="PVY839" s="203"/>
      <c r="PVZ839" s="203"/>
      <c r="PWA839" s="203"/>
      <c r="PWB839" s="203"/>
      <c r="PWC839" s="203"/>
      <c r="PWD839" s="203"/>
      <c r="PWE839" s="203"/>
      <c r="PWF839" s="203"/>
      <c r="PWG839" s="203"/>
      <c r="PWH839" s="203"/>
      <c r="PWI839" s="203"/>
      <c r="PWJ839" s="203"/>
      <c r="PWK839" s="203"/>
      <c r="PWL839" s="203"/>
      <c r="PWM839" s="203"/>
      <c r="PWN839" s="203"/>
      <c r="PWO839" s="203"/>
      <c r="PWP839" s="203"/>
      <c r="PWQ839" s="203"/>
      <c r="PWR839" s="203"/>
      <c r="PWS839" s="203"/>
      <c r="PWT839" s="203"/>
      <c r="PWU839" s="203"/>
      <c r="PWV839" s="203"/>
      <c r="PWW839" s="203"/>
      <c r="PWX839" s="203"/>
      <c r="PWY839" s="203"/>
      <c r="PWZ839" s="203"/>
      <c r="PXA839" s="203"/>
      <c r="PXB839" s="203"/>
      <c r="PXC839" s="203"/>
      <c r="PXD839" s="203"/>
      <c r="PXE839" s="203"/>
      <c r="PXF839" s="203"/>
      <c r="PXG839" s="203"/>
      <c r="PXH839" s="203"/>
      <c r="PXI839" s="203"/>
      <c r="PXJ839" s="203"/>
      <c r="PXK839" s="203"/>
      <c r="PXL839" s="203"/>
      <c r="PXM839" s="203"/>
      <c r="PXN839" s="203"/>
      <c r="PXO839" s="203"/>
      <c r="PXP839" s="203"/>
      <c r="PXQ839" s="203"/>
      <c r="PXR839" s="203"/>
      <c r="PXS839" s="203"/>
      <c r="PXT839" s="203"/>
      <c r="PXU839" s="203"/>
      <c r="PXV839" s="203"/>
      <c r="PXW839" s="203"/>
      <c r="PXX839" s="203"/>
      <c r="PXY839" s="203"/>
      <c r="PXZ839" s="203"/>
      <c r="PYA839" s="203"/>
      <c r="PYB839" s="203"/>
      <c r="PYC839" s="203"/>
      <c r="PYD839" s="203"/>
      <c r="PYE839" s="203"/>
      <c r="PYF839" s="203"/>
      <c r="PYG839" s="203"/>
      <c r="PYH839" s="203"/>
      <c r="PYI839" s="203"/>
      <c r="PYJ839" s="203"/>
      <c r="PYK839" s="203"/>
      <c r="PYL839" s="203"/>
      <c r="PYM839" s="203"/>
      <c r="PYN839" s="203"/>
      <c r="PYO839" s="203"/>
      <c r="PYP839" s="203"/>
      <c r="PYQ839" s="203"/>
      <c r="PYR839" s="203"/>
      <c r="PYS839" s="203"/>
      <c r="PYT839" s="203"/>
      <c r="PYU839" s="203"/>
      <c r="PYV839" s="203"/>
      <c r="PYW839" s="203"/>
      <c r="PYX839" s="203"/>
      <c r="PYY839" s="203"/>
      <c r="PYZ839" s="203"/>
      <c r="PZA839" s="203"/>
      <c r="PZB839" s="203"/>
      <c r="PZC839" s="203"/>
      <c r="PZD839" s="203"/>
      <c r="PZE839" s="203"/>
      <c r="PZF839" s="203"/>
      <c r="PZG839" s="203"/>
      <c r="PZH839" s="203"/>
      <c r="PZI839" s="203"/>
      <c r="PZJ839" s="203"/>
      <c r="PZK839" s="203"/>
      <c r="PZL839" s="203"/>
      <c r="PZM839" s="203"/>
      <c r="PZN839" s="203"/>
      <c r="PZO839" s="203"/>
      <c r="PZP839" s="203"/>
      <c r="PZQ839" s="203"/>
      <c r="PZR839" s="203"/>
      <c r="PZS839" s="203"/>
      <c r="PZT839" s="203"/>
      <c r="PZU839" s="203"/>
      <c r="PZV839" s="203"/>
      <c r="PZW839" s="203"/>
      <c r="PZX839" s="203"/>
      <c r="PZY839" s="203"/>
      <c r="PZZ839" s="203"/>
      <c r="QAA839" s="203"/>
      <c r="QAB839" s="203"/>
      <c r="QAC839" s="203"/>
      <c r="QAD839" s="203"/>
      <c r="QAE839" s="203"/>
      <c r="QAF839" s="203"/>
      <c r="QAG839" s="203"/>
      <c r="QAH839" s="203"/>
      <c r="QAI839" s="203"/>
      <c r="QAJ839" s="203"/>
      <c r="QAK839" s="203"/>
      <c r="QAL839" s="203"/>
      <c r="QAM839" s="203"/>
      <c r="QAN839" s="203"/>
      <c r="QAO839" s="203"/>
      <c r="QAP839" s="203"/>
      <c r="QAQ839" s="203"/>
      <c r="QAR839" s="203"/>
      <c r="QAS839" s="203"/>
      <c r="QAT839" s="203"/>
      <c r="QAU839" s="203"/>
      <c r="QAV839" s="203"/>
      <c r="QAW839" s="203"/>
      <c r="QAX839" s="203"/>
      <c r="QAY839" s="203"/>
      <c r="QAZ839" s="203"/>
      <c r="QBA839" s="203"/>
      <c r="QBB839" s="203"/>
      <c r="QBC839" s="203"/>
      <c r="QBD839" s="203"/>
      <c r="QBE839" s="203"/>
      <c r="QBF839" s="203"/>
      <c r="QBG839" s="203"/>
      <c r="QBH839" s="203"/>
      <c r="QBI839" s="203"/>
      <c r="QBJ839" s="203"/>
      <c r="QBK839" s="203"/>
      <c r="QBL839" s="203"/>
      <c r="QBM839" s="203"/>
      <c r="QBN839" s="203"/>
      <c r="QBO839" s="203"/>
      <c r="QBP839" s="203"/>
      <c r="QBQ839" s="203"/>
      <c r="QBR839" s="203"/>
      <c r="QBS839" s="203"/>
      <c r="QBT839" s="203"/>
      <c r="QBU839" s="203"/>
      <c r="QBV839" s="203"/>
      <c r="QBW839" s="203"/>
      <c r="QBX839" s="203"/>
      <c r="QBY839" s="203"/>
      <c r="QBZ839" s="203"/>
      <c r="QCA839" s="203"/>
      <c r="QCB839" s="203"/>
      <c r="QCC839" s="203"/>
      <c r="QCD839" s="203"/>
      <c r="QCE839" s="203"/>
      <c r="QCF839" s="203"/>
      <c r="QCG839" s="203"/>
      <c r="QCH839" s="203"/>
      <c r="QCI839" s="203"/>
      <c r="QCJ839" s="203"/>
      <c r="QCK839" s="203"/>
      <c r="QCL839" s="203"/>
      <c r="QCM839" s="203"/>
      <c r="QCN839" s="203"/>
      <c r="QCO839" s="203"/>
      <c r="QCP839" s="203"/>
      <c r="QCQ839" s="203"/>
      <c r="QCR839" s="203"/>
      <c r="QCS839" s="203"/>
      <c r="QCT839" s="203"/>
      <c r="QCU839" s="203"/>
      <c r="QCV839" s="203"/>
      <c r="QCW839" s="203"/>
      <c r="QCX839" s="203"/>
      <c r="QCY839" s="203"/>
      <c r="QCZ839" s="203"/>
      <c r="QDA839" s="203"/>
      <c r="QDB839" s="203"/>
      <c r="QDC839" s="203"/>
      <c r="QDD839" s="203"/>
      <c r="QDE839" s="203"/>
      <c r="QDF839" s="203"/>
      <c r="QDG839" s="203"/>
      <c r="QDH839" s="203"/>
      <c r="QDI839" s="203"/>
      <c r="QDJ839" s="203"/>
      <c r="QDK839" s="203"/>
      <c r="QDL839" s="203"/>
      <c r="QDM839" s="203"/>
      <c r="QDN839" s="203"/>
      <c r="QDO839" s="203"/>
      <c r="QDP839" s="203"/>
      <c r="QDQ839" s="203"/>
      <c r="QDR839" s="203"/>
      <c r="QDS839" s="203"/>
      <c r="QDT839" s="203"/>
      <c r="QDU839" s="203"/>
      <c r="QDV839" s="203"/>
      <c r="QDW839" s="203"/>
      <c r="QDX839" s="203"/>
      <c r="QDY839" s="203"/>
      <c r="QDZ839" s="203"/>
      <c r="QEA839" s="203"/>
      <c r="QEB839" s="203"/>
      <c r="QEC839" s="203"/>
      <c r="QED839" s="203"/>
      <c r="QEE839" s="203"/>
      <c r="QEF839" s="203"/>
      <c r="QEG839" s="203"/>
      <c r="QEH839" s="203"/>
      <c r="QEI839" s="203"/>
      <c r="QEJ839" s="203"/>
      <c r="QEK839" s="203"/>
      <c r="QEL839" s="203"/>
      <c r="QEM839" s="203"/>
      <c r="QEN839" s="203"/>
      <c r="QEO839" s="203"/>
      <c r="QEP839" s="203"/>
      <c r="QEQ839" s="203"/>
      <c r="QER839" s="203"/>
      <c r="QES839" s="203"/>
      <c r="QET839" s="203"/>
      <c r="QEU839" s="203"/>
      <c r="QEV839" s="203"/>
      <c r="QEW839" s="203"/>
      <c r="QEX839" s="203"/>
      <c r="QEY839" s="203"/>
      <c r="QEZ839" s="203"/>
      <c r="QFA839" s="203"/>
      <c r="QFB839" s="203"/>
      <c r="QFC839" s="203"/>
      <c r="QFD839" s="203"/>
      <c r="QFE839" s="203"/>
      <c r="QFF839" s="203"/>
      <c r="QFG839" s="203"/>
      <c r="QFH839" s="203"/>
      <c r="QFI839" s="203"/>
      <c r="QFJ839" s="203"/>
      <c r="QFK839" s="203"/>
      <c r="QFL839" s="203"/>
      <c r="QFM839" s="203"/>
      <c r="QFN839" s="203"/>
      <c r="QFO839" s="203"/>
      <c r="QFP839" s="203"/>
      <c r="QFQ839" s="203"/>
      <c r="QFR839" s="203"/>
      <c r="QFS839" s="203"/>
      <c r="QFT839" s="203"/>
      <c r="QFU839" s="203"/>
      <c r="QFV839" s="203"/>
      <c r="QFW839" s="203"/>
      <c r="QFX839" s="203"/>
      <c r="QFY839" s="203"/>
      <c r="QFZ839" s="203"/>
      <c r="QGA839" s="203"/>
      <c r="QGB839" s="203"/>
      <c r="QGC839" s="203"/>
      <c r="QGD839" s="203"/>
      <c r="QGE839" s="203"/>
      <c r="QGF839" s="203"/>
      <c r="QGG839" s="203"/>
      <c r="QGH839" s="203"/>
      <c r="QGI839" s="203"/>
      <c r="QGJ839" s="203"/>
      <c r="QGK839" s="203"/>
      <c r="QGL839" s="203"/>
      <c r="QGM839" s="203"/>
      <c r="QGN839" s="203"/>
      <c r="QGO839" s="203"/>
      <c r="QGP839" s="203"/>
      <c r="QGQ839" s="203"/>
      <c r="QGR839" s="203"/>
      <c r="QGS839" s="203"/>
      <c r="QGT839" s="203"/>
      <c r="QGU839" s="203"/>
      <c r="QGV839" s="203"/>
      <c r="QGW839" s="203"/>
      <c r="QGX839" s="203"/>
      <c r="QGY839" s="203"/>
      <c r="QGZ839" s="203"/>
      <c r="QHA839" s="203"/>
      <c r="QHB839" s="203"/>
      <c r="QHC839" s="203"/>
      <c r="QHD839" s="203"/>
      <c r="QHE839" s="203"/>
      <c r="QHF839" s="203"/>
      <c r="QHG839" s="203"/>
      <c r="QHH839" s="203"/>
      <c r="QHI839" s="203"/>
      <c r="QHJ839" s="203"/>
      <c r="QHK839" s="203"/>
      <c r="QHL839" s="203"/>
      <c r="QHM839" s="203"/>
      <c r="QHN839" s="203"/>
      <c r="QHO839" s="203"/>
      <c r="QHP839" s="203"/>
      <c r="QHQ839" s="203"/>
      <c r="QHR839" s="203"/>
      <c r="QHS839" s="203"/>
      <c r="QHT839" s="203"/>
      <c r="QHU839" s="203"/>
      <c r="QHV839" s="203"/>
      <c r="QHW839" s="203"/>
      <c r="QHX839" s="203"/>
      <c r="QHY839" s="203"/>
      <c r="QHZ839" s="203"/>
      <c r="QIA839" s="203"/>
      <c r="QIB839" s="203"/>
      <c r="QIC839" s="203"/>
      <c r="QID839" s="203"/>
      <c r="QIE839" s="203"/>
      <c r="QIF839" s="203"/>
      <c r="QIG839" s="203"/>
      <c r="QIH839" s="203"/>
      <c r="QII839" s="203"/>
      <c r="QIJ839" s="203"/>
      <c r="QIK839" s="203"/>
      <c r="QIL839" s="203"/>
      <c r="QIM839" s="203"/>
      <c r="QIN839" s="203"/>
      <c r="QIO839" s="203"/>
      <c r="QIP839" s="203"/>
      <c r="QIQ839" s="203"/>
      <c r="QIR839" s="203"/>
      <c r="QIS839" s="203"/>
      <c r="QIT839" s="203"/>
      <c r="QIU839" s="203"/>
      <c r="QIV839" s="203"/>
      <c r="QIW839" s="203"/>
      <c r="QIX839" s="203"/>
      <c r="QIY839" s="203"/>
      <c r="QIZ839" s="203"/>
      <c r="QJA839" s="203"/>
      <c r="QJB839" s="203"/>
      <c r="QJC839" s="203"/>
      <c r="QJD839" s="203"/>
      <c r="QJE839" s="203"/>
      <c r="QJF839" s="203"/>
      <c r="QJG839" s="203"/>
      <c r="QJH839" s="203"/>
      <c r="QJI839" s="203"/>
      <c r="QJJ839" s="203"/>
      <c r="QJK839" s="203"/>
      <c r="QJL839" s="203"/>
      <c r="QJM839" s="203"/>
      <c r="QJN839" s="203"/>
      <c r="QJO839" s="203"/>
      <c r="QJP839" s="203"/>
      <c r="QJQ839" s="203"/>
      <c r="QJR839" s="203"/>
      <c r="QJS839" s="203"/>
      <c r="QJT839" s="203"/>
      <c r="QJU839" s="203"/>
      <c r="QJV839" s="203"/>
      <c r="QJW839" s="203"/>
      <c r="QJX839" s="203"/>
      <c r="QJY839" s="203"/>
      <c r="QJZ839" s="203"/>
      <c r="QKA839" s="203"/>
      <c r="QKB839" s="203"/>
      <c r="QKC839" s="203"/>
      <c r="QKD839" s="203"/>
      <c r="QKE839" s="203"/>
      <c r="QKF839" s="203"/>
      <c r="QKG839" s="203"/>
      <c r="QKH839" s="203"/>
      <c r="QKI839" s="203"/>
      <c r="QKJ839" s="203"/>
      <c r="QKK839" s="203"/>
      <c r="QKL839" s="203"/>
      <c r="QKM839" s="203"/>
      <c r="QKN839" s="203"/>
      <c r="QKO839" s="203"/>
      <c r="QKP839" s="203"/>
      <c r="QKQ839" s="203"/>
      <c r="QKR839" s="203"/>
      <c r="QKS839" s="203"/>
      <c r="QKT839" s="203"/>
      <c r="QKU839" s="203"/>
      <c r="QKV839" s="203"/>
      <c r="QKW839" s="203"/>
      <c r="QKX839" s="203"/>
      <c r="QKY839" s="203"/>
      <c r="QKZ839" s="203"/>
      <c r="QLA839" s="203"/>
      <c r="QLB839" s="203"/>
      <c r="QLC839" s="203"/>
      <c r="QLD839" s="203"/>
      <c r="QLE839" s="203"/>
      <c r="QLF839" s="203"/>
      <c r="QLG839" s="203"/>
      <c r="QLH839" s="203"/>
      <c r="QLI839" s="203"/>
      <c r="QLJ839" s="203"/>
      <c r="QLK839" s="203"/>
      <c r="QLL839" s="203"/>
      <c r="QLM839" s="203"/>
      <c r="QLN839" s="203"/>
      <c r="QLO839" s="203"/>
      <c r="QLP839" s="203"/>
      <c r="QLQ839" s="203"/>
      <c r="QLR839" s="203"/>
      <c r="QLS839" s="203"/>
      <c r="QLT839" s="203"/>
      <c r="QLU839" s="203"/>
      <c r="QLV839" s="203"/>
      <c r="QLW839" s="203"/>
      <c r="QLX839" s="203"/>
      <c r="QLY839" s="203"/>
      <c r="QLZ839" s="203"/>
      <c r="QMA839" s="203"/>
      <c r="QMB839" s="203"/>
      <c r="QMC839" s="203"/>
      <c r="QMD839" s="203"/>
      <c r="QME839" s="203"/>
      <c r="QMF839" s="203"/>
      <c r="QMG839" s="203"/>
      <c r="QMH839" s="203"/>
      <c r="QMI839" s="203"/>
      <c r="QMJ839" s="203"/>
      <c r="QMK839" s="203"/>
      <c r="QML839" s="203"/>
      <c r="QMM839" s="203"/>
      <c r="QMN839" s="203"/>
      <c r="QMO839" s="203"/>
      <c r="QMP839" s="203"/>
      <c r="QMQ839" s="203"/>
      <c r="QMR839" s="203"/>
      <c r="QMS839" s="203"/>
      <c r="QMT839" s="203"/>
      <c r="QMU839" s="203"/>
      <c r="QMV839" s="203"/>
      <c r="QMW839" s="203"/>
      <c r="QMX839" s="203"/>
      <c r="QMY839" s="203"/>
      <c r="QMZ839" s="203"/>
      <c r="QNA839" s="203"/>
      <c r="QNB839" s="203"/>
      <c r="QNC839" s="203"/>
      <c r="QND839" s="203"/>
      <c r="QNE839" s="203"/>
      <c r="QNF839" s="203"/>
      <c r="QNG839" s="203"/>
      <c r="QNH839" s="203"/>
      <c r="QNI839" s="203"/>
      <c r="QNJ839" s="203"/>
      <c r="QNK839" s="203"/>
      <c r="QNL839" s="203"/>
      <c r="QNM839" s="203"/>
      <c r="QNN839" s="203"/>
      <c r="QNO839" s="203"/>
      <c r="QNP839" s="203"/>
      <c r="QNQ839" s="203"/>
      <c r="QNR839" s="203"/>
      <c r="QNS839" s="203"/>
      <c r="QNT839" s="203"/>
      <c r="QNU839" s="203"/>
      <c r="QNV839" s="203"/>
      <c r="QNW839" s="203"/>
      <c r="QNX839" s="203"/>
      <c r="QNY839" s="203"/>
      <c r="QNZ839" s="203"/>
      <c r="QOA839" s="203"/>
      <c r="QOB839" s="203"/>
      <c r="QOC839" s="203"/>
      <c r="QOD839" s="203"/>
      <c r="QOE839" s="203"/>
      <c r="QOF839" s="203"/>
      <c r="QOG839" s="203"/>
      <c r="QOH839" s="203"/>
      <c r="QOI839" s="203"/>
      <c r="QOJ839" s="203"/>
      <c r="QOK839" s="203"/>
      <c r="QOL839" s="203"/>
      <c r="QOM839" s="203"/>
      <c r="QON839" s="203"/>
      <c r="QOO839" s="203"/>
      <c r="QOP839" s="203"/>
      <c r="QOQ839" s="203"/>
      <c r="QOR839" s="203"/>
      <c r="QOS839" s="203"/>
      <c r="QOT839" s="203"/>
      <c r="QOU839" s="203"/>
      <c r="QOV839" s="203"/>
      <c r="QOW839" s="203"/>
      <c r="QOX839" s="203"/>
      <c r="QOY839" s="203"/>
      <c r="QOZ839" s="203"/>
      <c r="QPA839" s="203"/>
      <c r="QPB839" s="203"/>
      <c r="QPC839" s="203"/>
      <c r="QPD839" s="203"/>
      <c r="QPE839" s="203"/>
      <c r="QPF839" s="203"/>
      <c r="QPG839" s="203"/>
      <c r="QPH839" s="203"/>
      <c r="QPI839" s="203"/>
      <c r="QPJ839" s="203"/>
      <c r="QPK839" s="203"/>
      <c r="QPL839" s="203"/>
      <c r="QPM839" s="203"/>
      <c r="QPN839" s="203"/>
      <c r="QPO839" s="203"/>
      <c r="QPP839" s="203"/>
      <c r="QPQ839" s="203"/>
      <c r="QPR839" s="203"/>
      <c r="QPS839" s="203"/>
      <c r="QPT839" s="203"/>
      <c r="QPU839" s="203"/>
      <c r="QPV839" s="203"/>
      <c r="QPW839" s="203"/>
      <c r="QPX839" s="203"/>
      <c r="QPY839" s="203"/>
      <c r="QPZ839" s="203"/>
      <c r="QQA839" s="203"/>
      <c r="QQB839" s="203"/>
      <c r="QQC839" s="203"/>
      <c r="QQD839" s="203"/>
      <c r="QQE839" s="203"/>
      <c r="QQF839" s="203"/>
      <c r="QQG839" s="203"/>
      <c r="QQH839" s="203"/>
      <c r="QQI839" s="203"/>
      <c r="QQJ839" s="203"/>
      <c r="QQK839" s="203"/>
      <c r="QQL839" s="203"/>
      <c r="QQM839" s="203"/>
      <c r="QQN839" s="203"/>
      <c r="QQO839" s="203"/>
      <c r="QQP839" s="203"/>
      <c r="QQQ839" s="203"/>
      <c r="QQR839" s="203"/>
      <c r="QQS839" s="203"/>
      <c r="QQT839" s="203"/>
      <c r="QQU839" s="203"/>
      <c r="QQV839" s="203"/>
      <c r="QQW839" s="203"/>
      <c r="QQX839" s="203"/>
      <c r="QQY839" s="203"/>
      <c r="QQZ839" s="203"/>
      <c r="QRA839" s="203"/>
      <c r="QRB839" s="203"/>
      <c r="QRC839" s="203"/>
      <c r="QRD839" s="203"/>
      <c r="QRE839" s="203"/>
      <c r="QRF839" s="203"/>
      <c r="QRG839" s="203"/>
      <c r="QRH839" s="203"/>
      <c r="QRI839" s="203"/>
      <c r="QRJ839" s="203"/>
      <c r="QRK839" s="203"/>
      <c r="QRL839" s="203"/>
      <c r="QRM839" s="203"/>
      <c r="QRN839" s="203"/>
      <c r="QRO839" s="203"/>
      <c r="QRP839" s="203"/>
      <c r="QRQ839" s="203"/>
      <c r="QRR839" s="203"/>
      <c r="QRS839" s="203"/>
      <c r="QRT839" s="203"/>
      <c r="QRU839" s="203"/>
      <c r="QRV839" s="203"/>
      <c r="QRW839" s="203"/>
      <c r="QRX839" s="203"/>
      <c r="QRY839" s="203"/>
      <c r="QRZ839" s="203"/>
      <c r="QSA839" s="203"/>
      <c r="QSB839" s="203"/>
      <c r="QSC839" s="203"/>
      <c r="QSD839" s="203"/>
      <c r="QSE839" s="203"/>
      <c r="QSF839" s="203"/>
      <c r="QSG839" s="203"/>
      <c r="QSH839" s="203"/>
      <c r="QSI839" s="203"/>
      <c r="QSJ839" s="203"/>
      <c r="QSK839" s="203"/>
      <c r="QSL839" s="203"/>
      <c r="QSM839" s="203"/>
      <c r="QSN839" s="203"/>
      <c r="QSO839" s="203"/>
      <c r="QSP839" s="203"/>
      <c r="QSQ839" s="203"/>
      <c r="QSR839" s="203"/>
      <c r="QSS839" s="203"/>
      <c r="QST839" s="203"/>
      <c r="QSU839" s="203"/>
      <c r="QSV839" s="203"/>
      <c r="QSW839" s="203"/>
      <c r="QSX839" s="203"/>
      <c r="QSY839" s="203"/>
      <c r="QSZ839" s="203"/>
      <c r="QTA839" s="203"/>
      <c r="QTB839" s="203"/>
      <c r="QTC839" s="203"/>
      <c r="QTD839" s="203"/>
      <c r="QTE839" s="203"/>
      <c r="QTF839" s="203"/>
      <c r="QTG839" s="203"/>
      <c r="QTH839" s="203"/>
      <c r="QTI839" s="203"/>
      <c r="QTJ839" s="203"/>
      <c r="QTK839" s="203"/>
      <c r="QTL839" s="203"/>
      <c r="QTM839" s="203"/>
      <c r="QTN839" s="203"/>
      <c r="QTO839" s="203"/>
      <c r="QTP839" s="203"/>
      <c r="QTQ839" s="203"/>
      <c r="QTR839" s="203"/>
      <c r="QTS839" s="203"/>
      <c r="QTT839" s="203"/>
      <c r="QTU839" s="203"/>
      <c r="QTV839" s="203"/>
      <c r="QTW839" s="203"/>
      <c r="QTX839" s="203"/>
      <c r="QTY839" s="203"/>
      <c r="QTZ839" s="203"/>
      <c r="QUA839" s="203"/>
      <c r="QUB839" s="203"/>
      <c r="QUC839" s="203"/>
      <c r="QUD839" s="203"/>
      <c r="QUE839" s="203"/>
      <c r="QUF839" s="203"/>
      <c r="QUG839" s="203"/>
      <c r="QUH839" s="203"/>
      <c r="QUI839" s="203"/>
      <c r="QUJ839" s="203"/>
      <c r="QUK839" s="203"/>
      <c r="QUL839" s="203"/>
      <c r="QUM839" s="203"/>
      <c r="QUN839" s="203"/>
      <c r="QUO839" s="203"/>
      <c r="QUP839" s="203"/>
      <c r="QUQ839" s="203"/>
      <c r="QUR839" s="203"/>
      <c r="QUS839" s="203"/>
      <c r="QUT839" s="203"/>
      <c r="QUU839" s="203"/>
      <c r="QUV839" s="203"/>
      <c r="QUW839" s="203"/>
      <c r="QUX839" s="203"/>
      <c r="QUY839" s="203"/>
      <c r="QUZ839" s="203"/>
      <c r="QVA839" s="203"/>
      <c r="QVB839" s="203"/>
      <c r="QVC839" s="203"/>
      <c r="QVD839" s="203"/>
      <c r="QVE839" s="203"/>
      <c r="QVF839" s="203"/>
      <c r="QVG839" s="203"/>
      <c r="QVH839" s="203"/>
      <c r="QVI839" s="203"/>
      <c r="QVJ839" s="203"/>
      <c r="QVK839" s="203"/>
      <c r="QVL839" s="203"/>
      <c r="QVM839" s="203"/>
      <c r="QVN839" s="203"/>
      <c r="QVO839" s="203"/>
      <c r="QVP839" s="203"/>
      <c r="QVQ839" s="203"/>
      <c r="QVR839" s="203"/>
      <c r="QVS839" s="203"/>
      <c r="QVT839" s="203"/>
      <c r="QVU839" s="203"/>
      <c r="QVV839" s="203"/>
      <c r="QVW839" s="203"/>
      <c r="QVX839" s="203"/>
      <c r="QVY839" s="203"/>
      <c r="QVZ839" s="203"/>
      <c r="QWA839" s="203"/>
      <c r="QWB839" s="203"/>
      <c r="QWC839" s="203"/>
      <c r="QWD839" s="203"/>
      <c r="QWE839" s="203"/>
      <c r="QWF839" s="203"/>
      <c r="QWG839" s="203"/>
      <c r="QWH839" s="203"/>
      <c r="QWI839" s="203"/>
      <c r="QWJ839" s="203"/>
      <c r="QWK839" s="203"/>
      <c r="QWL839" s="203"/>
      <c r="QWM839" s="203"/>
      <c r="QWN839" s="203"/>
      <c r="QWO839" s="203"/>
      <c r="QWP839" s="203"/>
      <c r="QWQ839" s="203"/>
      <c r="QWR839" s="203"/>
      <c r="QWS839" s="203"/>
      <c r="QWT839" s="203"/>
      <c r="QWU839" s="203"/>
      <c r="QWV839" s="203"/>
      <c r="QWW839" s="203"/>
      <c r="QWX839" s="203"/>
      <c r="QWY839" s="203"/>
      <c r="QWZ839" s="203"/>
      <c r="QXA839" s="203"/>
      <c r="QXB839" s="203"/>
      <c r="QXC839" s="203"/>
      <c r="QXD839" s="203"/>
      <c r="QXE839" s="203"/>
      <c r="QXF839" s="203"/>
      <c r="QXG839" s="203"/>
      <c r="QXH839" s="203"/>
      <c r="QXI839" s="203"/>
      <c r="QXJ839" s="203"/>
      <c r="QXK839" s="203"/>
      <c r="QXL839" s="203"/>
      <c r="QXM839" s="203"/>
      <c r="QXN839" s="203"/>
      <c r="QXO839" s="203"/>
      <c r="QXP839" s="203"/>
      <c r="QXQ839" s="203"/>
      <c r="QXR839" s="203"/>
      <c r="QXS839" s="203"/>
      <c r="QXT839" s="203"/>
      <c r="QXU839" s="203"/>
      <c r="QXV839" s="203"/>
      <c r="QXW839" s="203"/>
      <c r="QXX839" s="203"/>
      <c r="QXY839" s="203"/>
      <c r="QXZ839" s="203"/>
      <c r="QYA839" s="203"/>
      <c r="QYB839" s="203"/>
      <c r="QYC839" s="203"/>
      <c r="QYD839" s="203"/>
      <c r="QYE839" s="203"/>
      <c r="QYF839" s="203"/>
      <c r="QYG839" s="203"/>
      <c r="QYH839" s="203"/>
      <c r="QYI839" s="203"/>
      <c r="QYJ839" s="203"/>
      <c r="QYK839" s="203"/>
      <c r="QYL839" s="203"/>
      <c r="QYM839" s="203"/>
      <c r="QYN839" s="203"/>
      <c r="QYO839" s="203"/>
      <c r="QYP839" s="203"/>
      <c r="QYQ839" s="203"/>
      <c r="QYR839" s="203"/>
      <c r="QYS839" s="203"/>
      <c r="QYT839" s="203"/>
      <c r="QYU839" s="203"/>
      <c r="QYV839" s="203"/>
      <c r="QYW839" s="203"/>
      <c r="QYX839" s="203"/>
      <c r="QYY839" s="203"/>
      <c r="QYZ839" s="203"/>
      <c r="QZA839" s="203"/>
      <c r="QZB839" s="203"/>
      <c r="QZC839" s="203"/>
      <c r="QZD839" s="203"/>
      <c r="QZE839" s="203"/>
      <c r="QZF839" s="203"/>
      <c r="QZG839" s="203"/>
      <c r="QZH839" s="203"/>
      <c r="QZI839" s="203"/>
      <c r="QZJ839" s="203"/>
      <c r="QZK839" s="203"/>
      <c r="QZL839" s="203"/>
      <c r="QZM839" s="203"/>
      <c r="QZN839" s="203"/>
      <c r="QZO839" s="203"/>
      <c r="QZP839" s="203"/>
      <c r="QZQ839" s="203"/>
      <c r="QZR839" s="203"/>
      <c r="QZS839" s="203"/>
      <c r="QZT839" s="203"/>
      <c r="QZU839" s="203"/>
      <c r="QZV839" s="203"/>
      <c r="QZW839" s="203"/>
      <c r="QZX839" s="203"/>
      <c r="QZY839" s="203"/>
      <c r="QZZ839" s="203"/>
      <c r="RAA839" s="203"/>
      <c r="RAB839" s="203"/>
      <c r="RAC839" s="203"/>
      <c r="RAD839" s="203"/>
      <c r="RAE839" s="203"/>
      <c r="RAF839" s="203"/>
      <c r="RAG839" s="203"/>
      <c r="RAH839" s="203"/>
      <c r="RAI839" s="203"/>
      <c r="RAJ839" s="203"/>
      <c r="RAK839" s="203"/>
      <c r="RAL839" s="203"/>
      <c r="RAM839" s="203"/>
      <c r="RAN839" s="203"/>
      <c r="RAO839" s="203"/>
      <c r="RAP839" s="203"/>
      <c r="RAQ839" s="203"/>
      <c r="RAR839" s="203"/>
      <c r="RAS839" s="203"/>
      <c r="RAT839" s="203"/>
      <c r="RAU839" s="203"/>
      <c r="RAV839" s="203"/>
      <c r="RAW839" s="203"/>
      <c r="RAX839" s="203"/>
      <c r="RAY839" s="203"/>
      <c r="RAZ839" s="203"/>
      <c r="RBA839" s="203"/>
      <c r="RBB839" s="203"/>
      <c r="RBC839" s="203"/>
      <c r="RBD839" s="203"/>
      <c r="RBE839" s="203"/>
      <c r="RBF839" s="203"/>
      <c r="RBG839" s="203"/>
      <c r="RBH839" s="203"/>
      <c r="RBI839" s="203"/>
      <c r="RBJ839" s="203"/>
      <c r="RBK839" s="203"/>
      <c r="RBL839" s="203"/>
      <c r="RBM839" s="203"/>
      <c r="RBN839" s="203"/>
      <c r="RBO839" s="203"/>
      <c r="RBP839" s="203"/>
      <c r="RBQ839" s="203"/>
      <c r="RBR839" s="203"/>
      <c r="RBS839" s="203"/>
      <c r="RBT839" s="203"/>
      <c r="RBU839" s="203"/>
      <c r="RBV839" s="203"/>
      <c r="RBW839" s="203"/>
      <c r="RBX839" s="203"/>
      <c r="RBY839" s="203"/>
      <c r="RBZ839" s="203"/>
      <c r="RCA839" s="203"/>
      <c r="RCB839" s="203"/>
      <c r="RCC839" s="203"/>
      <c r="RCD839" s="203"/>
      <c r="RCE839" s="203"/>
      <c r="RCF839" s="203"/>
      <c r="RCG839" s="203"/>
      <c r="RCH839" s="203"/>
      <c r="RCI839" s="203"/>
      <c r="RCJ839" s="203"/>
      <c r="RCK839" s="203"/>
      <c r="RCL839" s="203"/>
      <c r="RCM839" s="203"/>
      <c r="RCN839" s="203"/>
      <c r="RCO839" s="203"/>
      <c r="RCP839" s="203"/>
      <c r="RCQ839" s="203"/>
      <c r="RCR839" s="203"/>
      <c r="RCS839" s="203"/>
      <c r="RCT839" s="203"/>
      <c r="RCU839" s="203"/>
      <c r="RCV839" s="203"/>
      <c r="RCW839" s="203"/>
      <c r="RCX839" s="203"/>
      <c r="RCY839" s="203"/>
      <c r="RCZ839" s="203"/>
      <c r="RDA839" s="203"/>
      <c r="RDB839" s="203"/>
      <c r="RDC839" s="203"/>
      <c r="RDD839" s="203"/>
      <c r="RDE839" s="203"/>
      <c r="RDF839" s="203"/>
      <c r="RDG839" s="203"/>
      <c r="RDH839" s="203"/>
      <c r="RDI839" s="203"/>
      <c r="RDJ839" s="203"/>
      <c r="RDK839" s="203"/>
      <c r="RDL839" s="203"/>
      <c r="RDM839" s="203"/>
      <c r="RDN839" s="203"/>
      <c r="RDO839" s="203"/>
      <c r="RDP839" s="203"/>
      <c r="RDQ839" s="203"/>
      <c r="RDR839" s="203"/>
      <c r="RDS839" s="203"/>
      <c r="RDT839" s="203"/>
      <c r="RDU839" s="203"/>
      <c r="RDV839" s="203"/>
      <c r="RDW839" s="203"/>
      <c r="RDX839" s="203"/>
      <c r="RDY839" s="203"/>
      <c r="RDZ839" s="203"/>
      <c r="REA839" s="203"/>
      <c r="REB839" s="203"/>
      <c r="REC839" s="203"/>
      <c r="RED839" s="203"/>
      <c r="REE839" s="203"/>
      <c r="REF839" s="203"/>
      <c r="REG839" s="203"/>
      <c r="REH839" s="203"/>
      <c r="REI839" s="203"/>
      <c r="REJ839" s="203"/>
      <c r="REK839" s="203"/>
      <c r="REL839" s="203"/>
      <c r="REM839" s="203"/>
      <c r="REN839" s="203"/>
      <c r="REO839" s="203"/>
      <c r="REP839" s="203"/>
      <c r="REQ839" s="203"/>
      <c r="RER839" s="203"/>
      <c r="RES839" s="203"/>
      <c r="RET839" s="203"/>
      <c r="REU839" s="203"/>
      <c r="REV839" s="203"/>
      <c r="REW839" s="203"/>
      <c r="REX839" s="203"/>
      <c r="REY839" s="203"/>
      <c r="REZ839" s="203"/>
      <c r="RFA839" s="203"/>
      <c r="RFB839" s="203"/>
      <c r="RFC839" s="203"/>
      <c r="RFD839" s="203"/>
      <c r="RFE839" s="203"/>
      <c r="RFF839" s="203"/>
      <c r="RFG839" s="203"/>
      <c r="RFH839" s="203"/>
      <c r="RFI839" s="203"/>
      <c r="RFJ839" s="203"/>
      <c r="RFK839" s="203"/>
      <c r="RFL839" s="203"/>
      <c r="RFM839" s="203"/>
      <c r="RFN839" s="203"/>
      <c r="RFO839" s="203"/>
      <c r="RFP839" s="203"/>
      <c r="RFQ839" s="203"/>
      <c r="RFR839" s="203"/>
      <c r="RFS839" s="203"/>
      <c r="RFT839" s="203"/>
      <c r="RFU839" s="203"/>
      <c r="RFV839" s="203"/>
      <c r="RFW839" s="203"/>
      <c r="RFX839" s="203"/>
      <c r="RFY839" s="203"/>
      <c r="RFZ839" s="203"/>
      <c r="RGA839" s="203"/>
      <c r="RGB839" s="203"/>
      <c r="RGC839" s="203"/>
      <c r="RGD839" s="203"/>
      <c r="RGE839" s="203"/>
      <c r="RGF839" s="203"/>
      <c r="RGG839" s="203"/>
      <c r="RGH839" s="203"/>
      <c r="RGI839" s="203"/>
      <c r="RGJ839" s="203"/>
      <c r="RGK839" s="203"/>
      <c r="RGL839" s="203"/>
      <c r="RGM839" s="203"/>
      <c r="RGN839" s="203"/>
      <c r="RGO839" s="203"/>
      <c r="RGP839" s="203"/>
      <c r="RGQ839" s="203"/>
      <c r="RGR839" s="203"/>
      <c r="RGS839" s="203"/>
      <c r="RGT839" s="203"/>
      <c r="RGU839" s="203"/>
      <c r="RGV839" s="203"/>
      <c r="RGW839" s="203"/>
      <c r="RGX839" s="203"/>
      <c r="RGY839" s="203"/>
      <c r="RGZ839" s="203"/>
      <c r="RHA839" s="203"/>
      <c r="RHB839" s="203"/>
      <c r="RHC839" s="203"/>
      <c r="RHD839" s="203"/>
      <c r="RHE839" s="203"/>
      <c r="RHF839" s="203"/>
      <c r="RHG839" s="203"/>
      <c r="RHH839" s="203"/>
      <c r="RHI839" s="203"/>
      <c r="RHJ839" s="203"/>
      <c r="RHK839" s="203"/>
      <c r="RHL839" s="203"/>
      <c r="RHM839" s="203"/>
      <c r="RHN839" s="203"/>
      <c r="RHO839" s="203"/>
      <c r="RHP839" s="203"/>
      <c r="RHQ839" s="203"/>
      <c r="RHR839" s="203"/>
      <c r="RHS839" s="203"/>
      <c r="RHT839" s="203"/>
      <c r="RHU839" s="203"/>
      <c r="RHV839" s="203"/>
      <c r="RHW839" s="203"/>
      <c r="RHX839" s="203"/>
      <c r="RHY839" s="203"/>
      <c r="RHZ839" s="203"/>
      <c r="RIA839" s="203"/>
      <c r="RIB839" s="203"/>
      <c r="RIC839" s="203"/>
      <c r="RID839" s="203"/>
      <c r="RIE839" s="203"/>
      <c r="RIF839" s="203"/>
      <c r="RIG839" s="203"/>
      <c r="RIH839" s="203"/>
      <c r="RII839" s="203"/>
      <c r="RIJ839" s="203"/>
      <c r="RIK839" s="203"/>
      <c r="RIL839" s="203"/>
      <c r="RIM839" s="203"/>
      <c r="RIN839" s="203"/>
      <c r="RIO839" s="203"/>
      <c r="RIP839" s="203"/>
      <c r="RIQ839" s="203"/>
      <c r="RIR839" s="203"/>
      <c r="RIS839" s="203"/>
      <c r="RIT839" s="203"/>
      <c r="RIU839" s="203"/>
      <c r="RIV839" s="203"/>
      <c r="RIW839" s="203"/>
      <c r="RIX839" s="203"/>
      <c r="RIY839" s="203"/>
      <c r="RIZ839" s="203"/>
      <c r="RJA839" s="203"/>
      <c r="RJB839" s="203"/>
      <c r="RJC839" s="203"/>
      <c r="RJD839" s="203"/>
      <c r="RJE839" s="203"/>
      <c r="RJF839" s="203"/>
      <c r="RJG839" s="203"/>
      <c r="RJH839" s="203"/>
      <c r="RJI839" s="203"/>
      <c r="RJJ839" s="203"/>
      <c r="RJK839" s="203"/>
      <c r="RJL839" s="203"/>
      <c r="RJM839" s="203"/>
      <c r="RJN839" s="203"/>
      <c r="RJO839" s="203"/>
      <c r="RJP839" s="203"/>
      <c r="RJQ839" s="203"/>
      <c r="RJR839" s="203"/>
      <c r="RJS839" s="203"/>
      <c r="RJT839" s="203"/>
      <c r="RJU839" s="203"/>
      <c r="RJV839" s="203"/>
      <c r="RJW839" s="203"/>
      <c r="RJX839" s="203"/>
      <c r="RJY839" s="203"/>
      <c r="RJZ839" s="203"/>
      <c r="RKA839" s="203"/>
      <c r="RKB839" s="203"/>
      <c r="RKC839" s="203"/>
      <c r="RKD839" s="203"/>
      <c r="RKE839" s="203"/>
      <c r="RKF839" s="203"/>
      <c r="RKG839" s="203"/>
      <c r="RKH839" s="203"/>
      <c r="RKI839" s="203"/>
      <c r="RKJ839" s="203"/>
      <c r="RKK839" s="203"/>
      <c r="RKL839" s="203"/>
      <c r="RKM839" s="203"/>
      <c r="RKN839" s="203"/>
      <c r="RKO839" s="203"/>
      <c r="RKP839" s="203"/>
      <c r="RKQ839" s="203"/>
      <c r="RKR839" s="203"/>
      <c r="RKS839" s="203"/>
      <c r="RKT839" s="203"/>
      <c r="RKU839" s="203"/>
      <c r="RKV839" s="203"/>
      <c r="RKW839" s="203"/>
      <c r="RKX839" s="203"/>
      <c r="RKY839" s="203"/>
      <c r="RKZ839" s="203"/>
      <c r="RLA839" s="203"/>
      <c r="RLB839" s="203"/>
      <c r="RLC839" s="203"/>
      <c r="RLD839" s="203"/>
      <c r="RLE839" s="203"/>
      <c r="RLF839" s="203"/>
      <c r="RLG839" s="203"/>
      <c r="RLH839" s="203"/>
      <c r="RLI839" s="203"/>
      <c r="RLJ839" s="203"/>
      <c r="RLK839" s="203"/>
      <c r="RLL839" s="203"/>
      <c r="RLM839" s="203"/>
      <c r="RLN839" s="203"/>
      <c r="RLO839" s="203"/>
      <c r="RLP839" s="203"/>
      <c r="RLQ839" s="203"/>
      <c r="RLR839" s="203"/>
      <c r="RLS839" s="203"/>
      <c r="RLT839" s="203"/>
      <c r="RLU839" s="203"/>
      <c r="RLV839" s="203"/>
      <c r="RLW839" s="203"/>
      <c r="RLX839" s="203"/>
      <c r="RLY839" s="203"/>
      <c r="RLZ839" s="203"/>
      <c r="RMA839" s="203"/>
      <c r="RMB839" s="203"/>
      <c r="RMC839" s="203"/>
      <c r="RMD839" s="203"/>
      <c r="RME839" s="203"/>
      <c r="RMF839" s="203"/>
      <c r="RMG839" s="203"/>
      <c r="RMH839" s="203"/>
      <c r="RMI839" s="203"/>
      <c r="RMJ839" s="203"/>
      <c r="RMK839" s="203"/>
      <c r="RML839" s="203"/>
      <c r="RMM839" s="203"/>
      <c r="RMN839" s="203"/>
      <c r="RMO839" s="203"/>
      <c r="RMP839" s="203"/>
      <c r="RMQ839" s="203"/>
      <c r="RMR839" s="203"/>
      <c r="RMS839" s="203"/>
      <c r="RMT839" s="203"/>
      <c r="RMU839" s="203"/>
      <c r="RMV839" s="203"/>
      <c r="RMW839" s="203"/>
      <c r="RMX839" s="203"/>
      <c r="RMY839" s="203"/>
      <c r="RMZ839" s="203"/>
      <c r="RNA839" s="203"/>
      <c r="RNB839" s="203"/>
      <c r="RNC839" s="203"/>
      <c r="RND839" s="203"/>
      <c r="RNE839" s="203"/>
      <c r="RNF839" s="203"/>
      <c r="RNG839" s="203"/>
      <c r="RNH839" s="203"/>
      <c r="RNI839" s="203"/>
      <c r="RNJ839" s="203"/>
      <c r="RNK839" s="203"/>
      <c r="RNL839" s="203"/>
      <c r="RNM839" s="203"/>
      <c r="RNN839" s="203"/>
      <c r="RNO839" s="203"/>
      <c r="RNP839" s="203"/>
      <c r="RNQ839" s="203"/>
      <c r="RNR839" s="203"/>
      <c r="RNS839" s="203"/>
      <c r="RNT839" s="203"/>
      <c r="RNU839" s="203"/>
      <c r="RNV839" s="203"/>
      <c r="RNW839" s="203"/>
      <c r="RNX839" s="203"/>
      <c r="RNY839" s="203"/>
      <c r="RNZ839" s="203"/>
      <c r="ROA839" s="203"/>
      <c r="ROB839" s="203"/>
      <c r="ROC839" s="203"/>
      <c r="ROD839" s="203"/>
      <c r="ROE839" s="203"/>
      <c r="ROF839" s="203"/>
      <c r="ROG839" s="203"/>
      <c r="ROH839" s="203"/>
      <c r="ROI839" s="203"/>
      <c r="ROJ839" s="203"/>
      <c r="ROK839" s="203"/>
      <c r="ROL839" s="203"/>
      <c r="ROM839" s="203"/>
      <c r="RON839" s="203"/>
      <c r="ROO839" s="203"/>
      <c r="ROP839" s="203"/>
      <c r="ROQ839" s="203"/>
      <c r="ROR839" s="203"/>
      <c r="ROS839" s="203"/>
      <c r="ROT839" s="203"/>
      <c r="ROU839" s="203"/>
      <c r="ROV839" s="203"/>
      <c r="ROW839" s="203"/>
      <c r="ROX839" s="203"/>
      <c r="ROY839" s="203"/>
      <c r="ROZ839" s="203"/>
      <c r="RPA839" s="203"/>
      <c r="RPB839" s="203"/>
      <c r="RPC839" s="203"/>
      <c r="RPD839" s="203"/>
      <c r="RPE839" s="203"/>
      <c r="RPF839" s="203"/>
      <c r="RPG839" s="203"/>
      <c r="RPH839" s="203"/>
      <c r="RPI839" s="203"/>
      <c r="RPJ839" s="203"/>
      <c r="RPK839" s="203"/>
      <c r="RPL839" s="203"/>
      <c r="RPM839" s="203"/>
      <c r="RPN839" s="203"/>
      <c r="RPO839" s="203"/>
      <c r="RPP839" s="203"/>
      <c r="RPQ839" s="203"/>
      <c r="RPR839" s="203"/>
      <c r="RPS839" s="203"/>
      <c r="RPT839" s="203"/>
      <c r="RPU839" s="203"/>
      <c r="RPV839" s="203"/>
      <c r="RPW839" s="203"/>
      <c r="RPX839" s="203"/>
      <c r="RPY839" s="203"/>
      <c r="RPZ839" s="203"/>
      <c r="RQA839" s="203"/>
      <c r="RQB839" s="203"/>
      <c r="RQC839" s="203"/>
      <c r="RQD839" s="203"/>
      <c r="RQE839" s="203"/>
      <c r="RQF839" s="203"/>
      <c r="RQG839" s="203"/>
      <c r="RQH839" s="203"/>
      <c r="RQI839" s="203"/>
      <c r="RQJ839" s="203"/>
      <c r="RQK839" s="203"/>
      <c r="RQL839" s="203"/>
      <c r="RQM839" s="203"/>
      <c r="RQN839" s="203"/>
      <c r="RQO839" s="203"/>
      <c r="RQP839" s="203"/>
      <c r="RQQ839" s="203"/>
      <c r="RQR839" s="203"/>
      <c r="RQS839" s="203"/>
      <c r="RQT839" s="203"/>
      <c r="RQU839" s="203"/>
      <c r="RQV839" s="203"/>
      <c r="RQW839" s="203"/>
      <c r="RQX839" s="203"/>
      <c r="RQY839" s="203"/>
      <c r="RQZ839" s="203"/>
      <c r="RRA839" s="203"/>
      <c r="RRB839" s="203"/>
      <c r="RRC839" s="203"/>
      <c r="RRD839" s="203"/>
      <c r="RRE839" s="203"/>
      <c r="RRF839" s="203"/>
      <c r="RRG839" s="203"/>
      <c r="RRH839" s="203"/>
      <c r="RRI839" s="203"/>
      <c r="RRJ839" s="203"/>
      <c r="RRK839" s="203"/>
      <c r="RRL839" s="203"/>
      <c r="RRM839" s="203"/>
      <c r="RRN839" s="203"/>
      <c r="RRO839" s="203"/>
      <c r="RRP839" s="203"/>
      <c r="RRQ839" s="203"/>
      <c r="RRR839" s="203"/>
      <c r="RRS839" s="203"/>
      <c r="RRT839" s="203"/>
      <c r="RRU839" s="203"/>
      <c r="RRV839" s="203"/>
      <c r="RRW839" s="203"/>
      <c r="RRX839" s="203"/>
      <c r="RRY839" s="203"/>
      <c r="RRZ839" s="203"/>
      <c r="RSA839" s="203"/>
      <c r="RSB839" s="203"/>
      <c r="RSC839" s="203"/>
      <c r="RSD839" s="203"/>
      <c r="RSE839" s="203"/>
      <c r="RSF839" s="203"/>
      <c r="RSG839" s="203"/>
      <c r="RSH839" s="203"/>
      <c r="RSI839" s="203"/>
      <c r="RSJ839" s="203"/>
      <c r="RSK839" s="203"/>
      <c r="RSL839" s="203"/>
      <c r="RSM839" s="203"/>
      <c r="RSN839" s="203"/>
      <c r="RSO839" s="203"/>
      <c r="RSP839" s="203"/>
      <c r="RSQ839" s="203"/>
      <c r="RSR839" s="203"/>
      <c r="RSS839" s="203"/>
      <c r="RST839" s="203"/>
      <c r="RSU839" s="203"/>
      <c r="RSV839" s="203"/>
      <c r="RSW839" s="203"/>
      <c r="RSX839" s="203"/>
      <c r="RSY839" s="203"/>
      <c r="RSZ839" s="203"/>
      <c r="RTA839" s="203"/>
      <c r="RTB839" s="203"/>
      <c r="RTC839" s="203"/>
      <c r="RTD839" s="203"/>
      <c r="RTE839" s="203"/>
      <c r="RTF839" s="203"/>
      <c r="RTG839" s="203"/>
      <c r="RTH839" s="203"/>
      <c r="RTI839" s="203"/>
      <c r="RTJ839" s="203"/>
      <c r="RTK839" s="203"/>
      <c r="RTL839" s="203"/>
      <c r="RTM839" s="203"/>
      <c r="RTN839" s="203"/>
      <c r="RTO839" s="203"/>
      <c r="RTP839" s="203"/>
      <c r="RTQ839" s="203"/>
      <c r="RTR839" s="203"/>
      <c r="RTS839" s="203"/>
      <c r="RTT839" s="203"/>
      <c r="RTU839" s="203"/>
      <c r="RTV839" s="203"/>
      <c r="RTW839" s="203"/>
      <c r="RTX839" s="203"/>
      <c r="RTY839" s="203"/>
      <c r="RTZ839" s="203"/>
      <c r="RUA839" s="203"/>
      <c r="RUB839" s="203"/>
      <c r="RUC839" s="203"/>
      <c r="RUD839" s="203"/>
      <c r="RUE839" s="203"/>
      <c r="RUF839" s="203"/>
      <c r="RUG839" s="203"/>
      <c r="RUH839" s="203"/>
      <c r="RUI839" s="203"/>
      <c r="RUJ839" s="203"/>
      <c r="RUK839" s="203"/>
      <c r="RUL839" s="203"/>
      <c r="RUM839" s="203"/>
      <c r="RUN839" s="203"/>
      <c r="RUO839" s="203"/>
      <c r="RUP839" s="203"/>
      <c r="RUQ839" s="203"/>
      <c r="RUR839" s="203"/>
      <c r="RUS839" s="203"/>
      <c r="RUT839" s="203"/>
      <c r="RUU839" s="203"/>
      <c r="RUV839" s="203"/>
      <c r="RUW839" s="203"/>
      <c r="RUX839" s="203"/>
      <c r="RUY839" s="203"/>
      <c r="RUZ839" s="203"/>
      <c r="RVA839" s="203"/>
      <c r="RVB839" s="203"/>
      <c r="RVC839" s="203"/>
      <c r="RVD839" s="203"/>
      <c r="RVE839" s="203"/>
      <c r="RVF839" s="203"/>
      <c r="RVG839" s="203"/>
      <c r="RVH839" s="203"/>
      <c r="RVI839" s="203"/>
      <c r="RVJ839" s="203"/>
      <c r="RVK839" s="203"/>
      <c r="RVL839" s="203"/>
      <c r="RVM839" s="203"/>
      <c r="RVN839" s="203"/>
      <c r="RVO839" s="203"/>
      <c r="RVP839" s="203"/>
      <c r="RVQ839" s="203"/>
      <c r="RVR839" s="203"/>
      <c r="RVS839" s="203"/>
      <c r="RVT839" s="203"/>
      <c r="RVU839" s="203"/>
      <c r="RVV839" s="203"/>
      <c r="RVW839" s="203"/>
      <c r="RVX839" s="203"/>
      <c r="RVY839" s="203"/>
      <c r="RVZ839" s="203"/>
      <c r="RWA839" s="203"/>
      <c r="RWB839" s="203"/>
      <c r="RWC839" s="203"/>
      <c r="RWD839" s="203"/>
      <c r="RWE839" s="203"/>
      <c r="RWF839" s="203"/>
      <c r="RWG839" s="203"/>
      <c r="RWH839" s="203"/>
      <c r="RWI839" s="203"/>
      <c r="RWJ839" s="203"/>
      <c r="RWK839" s="203"/>
      <c r="RWL839" s="203"/>
      <c r="RWM839" s="203"/>
      <c r="RWN839" s="203"/>
      <c r="RWO839" s="203"/>
      <c r="RWP839" s="203"/>
      <c r="RWQ839" s="203"/>
      <c r="RWR839" s="203"/>
      <c r="RWS839" s="203"/>
      <c r="RWT839" s="203"/>
      <c r="RWU839" s="203"/>
      <c r="RWV839" s="203"/>
      <c r="RWW839" s="203"/>
      <c r="RWX839" s="203"/>
      <c r="RWY839" s="203"/>
      <c r="RWZ839" s="203"/>
      <c r="RXA839" s="203"/>
      <c r="RXB839" s="203"/>
      <c r="RXC839" s="203"/>
      <c r="RXD839" s="203"/>
      <c r="RXE839" s="203"/>
      <c r="RXF839" s="203"/>
      <c r="RXG839" s="203"/>
      <c r="RXH839" s="203"/>
      <c r="RXI839" s="203"/>
      <c r="RXJ839" s="203"/>
      <c r="RXK839" s="203"/>
      <c r="RXL839" s="203"/>
      <c r="RXM839" s="203"/>
      <c r="RXN839" s="203"/>
      <c r="RXO839" s="203"/>
      <c r="RXP839" s="203"/>
      <c r="RXQ839" s="203"/>
      <c r="RXR839" s="203"/>
      <c r="RXS839" s="203"/>
      <c r="RXT839" s="203"/>
      <c r="RXU839" s="203"/>
      <c r="RXV839" s="203"/>
      <c r="RXW839" s="203"/>
      <c r="RXX839" s="203"/>
      <c r="RXY839" s="203"/>
      <c r="RXZ839" s="203"/>
      <c r="RYA839" s="203"/>
      <c r="RYB839" s="203"/>
      <c r="RYC839" s="203"/>
      <c r="RYD839" s="203"/>
      <c r="RYE839" s="203"/>
      <c r="RYF839" s="203"/>
      <c r="RYG839" s="203"/>
      <c r="RYH839" s="203"/>
      <c r="RYI839" s="203"/>
      <c r="RYJ839" s="203"/>
      <c r="RYK839" s="203"/>
      <c r="RYL839" s="203"/>
      <c r="RYM839" s="203"/>
      <c r="RYN839" s="203"/>
      <c r="RYO839" s="203"/>
      <c r="RYP839" s="203"/>
      <c r="RYQ839" s="203"/>
      <c r="RYR839" s="203"/>
      <c r="RYS839" s="203"/>
      <c r="RYT839" s="203"/>
      <c r="RYU839" s="203"/>
      <c r="RYV839" s="203"/>
      <c r="RYW839" s="203"/>
      <c r="RYX839" s="203"/>
      <c r="RYY839" s="203"/>
      <c r="RYZ839" s="203"/>
      <c r="RZA839" s="203"/>
      <c r="RZB839" s="203"/>
      <c r="RZC839" s="203"/>
      <c r="RZD839" s="203"/>
      <c r="RZE839" s="203"/>
      <c r="RZF839" s="203"/>
      <c r="RZG839" s="203"/>
      <c r="RZH839" s="203"/>
      <c r="RZI839" s="203"/>
      <c r="RZJ839" s="203"/>
      <c r="RZK839" s="203"/>
      <c r="RZL839" s="203"/>
      <c r="RZM839" s="203"/>
      <c r="RZN839" s="203"/>
      <c r="RZO839" s="203"/>
      <c r="RZP839" s="203"/>
      <c r="RZQ839" s="203"/>
      <c r="RZR839" s="203"/>
      <c r="RZS839" s="203"/>
      <c r="RZT839" s="203"/>
      <c r="RZU839" s="203"/>
      <c r="RZV839" s="203"/>
      <c r="RZW839" s="203"/>
      <c r="RZX839" s="203"/>
      <c r="RZY839" s="203"/>
      <c r="RZZ839" s="203"/>
      <c r="SAA839" s="203"/>
      <c r="SAB839" s="203"/>
      <c r="SAC839" s="203"/>
      <c r="SAD839" s="203"/>
      <c r="SAE839" s="203"/>
      <c r="SAF839" s="203"/>
      <c r="SAG839" s="203"/>
      <c r="SAH839" s="203"/>
      <c r="SAI839" s="203"/>
      <c r="SAJ839" s="203"/>
      <c r="SAK839" s="203"/>
      <c r="SAL839" s="203"/>
      <c r="SAM839" s="203"/>
      <c r="SAN839" s="203"/>
      <c r="SAO839" s="203"/>
      <c r="SAP839" s="203"/>
      <c r="SAQ839" s="203"/>
      <c r="SAR839" s="203"/>
      <c r="SAS839" s="203"/>
      <c r="SAT839" s="203"/>
      <c r="SAU839" s="203"/>
      <c r="SAV839" s="203"/>
      <c r="SAW839" s="203"/>
      <c r="SAX839" s="203"/>
      <c r="SAY839" s="203"/>
      <c r="SAZ839" s="203"/>
      <c r="SBA839" s="203"/>
      <c r="SBB839" s="203"/>
      <c r="SBC839" s="203"/>
      <c r="SBD839" s="203"/>
      <c r="SBE839" s="203"/>
      <c r="SBF839" s="203"/>
      <c r="SBG839" s="203"/>
      <c r="SBH839" s="203"/>
      <c r="SBI839" s="203"/>
      <c r="SBJ839" s="203"/>
      <c r="SBK839" s="203"/>
      <c r="SBL839" s="203"/>
      <c r="SBM839" s="203"/>
      <c r="SBN839" s="203"/>
      <c r="SBO839" s="203"/>
      <c r="SBP839" s="203"/>
      <c r="SBQ839" s="203"/>
      <c r="SBR839" s="203"/>
      <c r="SBS839" s="203"/>
      <c r="SBT839" s="203"/>
      <c r="SBU839" s="203"/>
      <c r="SBV839" s="203"/>
      <c r="SBW839" s="203"/>
      <c r="SBX839" s="203"/>
      <c r="SBY839" s="203"/>
      <c r="SBZ839" s="203"/>
      <c r="SCA839" s="203"/>
      <c r="SCB839" s="203"/>
      <c r="SCC839" s="203"/>
      <c r="SCD839" s="203"/>
      <c r="SCE839" s="203"/>
      <c r="SCF839" s="203"/>
      <c r="SCG839" s="203"/>
      <c r="SCH839" s="203"/>
      <c r="SCI839" s="203"/>
      <c r="SCJ839" s="203"/>
      <c r="SCK839" s="203"/>
      <c r="SCL839" s="203"/>
      <c r="SCM839" s="203"/>
      <c r="SCN839" s="203"/>
      <c r="SCO839" s="203"/>
      <c r="SCP839" s="203"/>
      <c r="SCQ839" s="203"/>
      <c r="SCR839" s="203"/>
      <c r="SCS839" s="203"/>
      <c r="SCT839" s="203"/>
      <c r="SCU839" s="203"/>
      <c r="SCV839" s="203"/>
      <c r="SCW839" s="203"/>
      <c r="SCX839" s="203"/>
      <c r="SCY839" s="203"/>
      <c r="SCZ839" s="203"/>
      <c r="SDA839" s="203"/>
      <c r="SDB839" s="203"/>
      <c r="SDC839" s="203"/>
      <c r="SDD839" s="203"/>
      <c r="SDE839" s="203"/>
      <c r="SDF839" s="203"/>
      <c r="SDG839" s="203"/>
      <c r="SDH839" s="203"/>
      <c r="SDI839" s="203"/>
      <c r="SDJ839" s="203"/>
      <c r="SDK839" s="203"/>
      <c r="SDL839" s="203"/>
      <c r="SDM839" s="203"/>
      <c r="SDN839" s="203"/>
      <c r="SDO839" s="203"/>
      <c r="SDP839" s="203"/>
      <c r="SDQ839" s="203"/>
      <c r="SDR839" s="203"/>
      <c r="SDS839" s="203"/>
      <c r="SDT839" s="203"/>
      <c r="SDU839" s="203"/>
      <c r="SDV839" s="203"/>
      <c r="SDW839" s="203"/>
      <c r="SDX839" s="203"/>
      <c r="SDY839" s="203"/>
      <c r="SDZ839" s="203"/>
      <c r="SEA839" s="203"/>
      <c r="SEB839" s="203"/>
      <c r="SEC839" s="203"/>
      <c r="SED839" s="203"/>
      <c r="SEE839" s="203"/>
      <c r="SEF839" s="203"/>
      <c r="SEG839" s="203"/>
      <c r="SEH839" s="203"/>
      <c r="SEI839" s="203"/>
      <c r="SEJ839" s="203"/>
      <c r="SEK839" s="203"/>
      <c r="SEL839" s="203"/>
      <c r="SEM839" s="203"/>
      <c r="SEN839" s="203"/>
      <c r="SEO839" s="203"/>
      <c r="SEP839" s="203"/>
      <c r="SEQ839" s="203"/>
      <c r="SER839" s="203"/>
      <c r="SES839" s="203"/>
      <c r="SET839" s="203"/>
      <c r="SEU839" s="203"/>
      <c r="SEV839" s="203"/>
      <c r="SEW839" s="203"/>
      <c r="SEX839" s="203"/>
      <c r="SEY839" s="203"/>
      <c r="SEZ839" s="203"/>
      <c r="SFA839" s="203"/>
      <c r="SFB839" s="203"/>
      <c r="SFC839" s="203"/>
      <c r="SFD839" s="203"/>
      <c r="SFE839" s="203"/>
      <c r="SFF839" s="203"/>
      <c r="SFG839" s="203"/>
      <c r="SFH839" s="203"/>
      <c r="SFI839" s="203"/>
      <c r="SFJ839" s="203"/>
      <c r="SFK839" s="203"/>
      <c r="SFL839" s="203"/>
      <c r="SFM839" s="203"/>
      <c r="SFN839" s="203"/>
      <c r="SFO839" s="203"/>
      <c r="SFP839" s="203"/>
      <c r="SFQ839" s="203"/>
      <c r="SFR839" s="203"/>
      <c r="SFS839" s="203"/>
      <c r="SFT839" s="203"/>
      <c r="SFU839" s="203"/>
      <c r="SFV839" s="203"/>
      <c r="SFW839" s="203"/>
      <c r="SFX839" s="203"/>
      <c r="SFY839" s="203"/>
      <c r="SFZ839" s="203"/>
      <c r="SGA839" s="203"/>
      <c r="SGB839" s="203"/>
      <c r="SGC839" s="203"/>
      <c r="SGD839" s="203"/>
      <c r="SGE839" s="203"/>
      <c r="SGF839" s="203"/>
      <c r="SGG839" s="203"/>
      <c r="SGH839" s="203"/>
      <c r="SGI839" s="203"/>
      <c r="SGJ839" s="203"/>
      <c r="SGK839" s="203"/>
      <c r="SGL839" s="203"/>
      <c r="SGM839" s="203"/>
      <c r="SGN839" s="203"/>
      <c r="SGO839" s="203"/>
      <c r="SGP839" s="203"/>
      <c r="SGQ839" s="203"/>
      <c r="SGR839" s="203"/>
      <c r="SGS839" s="203"/>
      <c r="SGT839" s="203"/>
      <c r="SGU839" s="203"/>
      <c r="SGV839" s="203"/>
      <c r="SGW839" s="203"/>
      <c r="SGX839" s="203"/>
      <c r="SGY839" s="203"/>
      <c r="SGZ839" s="203"/>
      <c r="SHA839" s="203"/>
      <c r="SHB839" s="203"/>
      <c r="SHC839" s="203"/>
      <c r="SHD839" s="203"/>
      <c r="SHE839" s="203"/>
      <c r="SHF839" s="203"/>
      <c r="SHG839" s="203"/>
      <c r="SHH839" s="203"/>
      <c r="SHI839" s="203"/>
      <c r="SHJ839" s="203"/>
      <c r="SHK839" s="203"/>
      <c r="SHL839" s="203"/>
      <c r="SHM839" s="203"/>
      <c r="SHN839" s="203"/>
      <c r="SHO839" s="203"/>
      <c r="SHP839" s="203"/>
      <c r="SHQ839" s="203"/>
      <c r="SHR839" s="203"/>
      <c r="SHS839" s="203"/>
      <c r="SHT839" s="203"/>
      <c r="SHU839" s="203"/>
      <c r="SHV839" s="203"/>
      <c r="SHW839" s="203"/>
      <c r="SHX839" s="203"/>
      <c r="SHY839" s="203"/>
      <c r="SHZ839" s="203"/>
      <c r="SIA839" s="203"/>
      <c r="SIB839" s="203"/>
      <c r="SIC839" s="203"/>
      <c r="SID839" s="203"/>
      <c r="SIE839" s="203"/>
      <c r="SIF839" s="203"/>
      <c r="SIG839" s="203"/>
      <c r="SIH839" s="203"/>
      <c r="SII839" s="203"/>
      <c r="SIJ839" s="203"/>
      <c r="SIK839" s="203"/>
      <c r="SIL839" s="203"/>
      <c r="SIM839" s="203"/>
      <c r="SIN839" s="203"/>
      <c r="SIO839" s="203"/>
      <c r="SIP839" s="203"/>
      <c r="SIQ839" s="203"/>
      <c r="SIR839" s="203"/>
      <c r="SIS839" s="203"/>
      <c r="SIT839" s="203"/>
      <c r="SIU839" s="203"/>
      <c r="SIV839" s="203"/>
      <c r="SIW839" s="203"/>
      <c r="SIX839" s="203"/>
      <c r="SIY839" s="203"/>
      <c r="SIZ839" s="203"/>
      <c r="SJA839" s="203"/>
      <c r="SJB839" s="203"/>
      <c r="SJC839" s="203"/>
      <c r="SJD839" s="203"/>
      <c r="SJE839" s="203"/>
      <c r="SJF839" s="203"/>
      <c r="SJG839" s="203"/>
      <c r="SJH839" s="203"/>
      <c r="SJI839" s="203"/>
      <c r="SJJ839" s="203"/>
      <c r="SJK839" s="203"/>
      <c r="SJL839" s="203"/>
      <c r="SJM839" s="203"/>
      <c r="SJN839" s="203"/>
      <c r="SJO839" s="203"/>
      <c r="SJP839" s="203"/>
      <c r="SJQ839" s="203"/>
      <c r="SJR839" s="203"/>
      <c r="SJS839" s="203"/>
      <c r="SJT839" s="203"/>
      <c r="SJU839" s="203"/>
      <c r="SJV839" s="203"/>
      <c r="SJW839" s="203"/>
      <c r="SJX839" s="203"/>
      <c r="SJY839" s="203"/>
      <c r="SJZ839" s="203"/>
      <c r="SKA839" s="203"/>
      <c r="SKB839" s="203"/>
      <c r="SKC839" s="203"/>
      <c r="SKD839" s="203"/>
      <c r="SKE839" s="203"/>
      <c r="SKF839" s="203"/>
      <c r="SKG839" s="203"/>
      <c r="SKH839" s="203"/>
      <c r="SKI839" s="203"/>
      <c r="SKJ839" s="203"/>
      <c r="SKK839" s="203"/>
      <c r="SKL839" s="203"/>
      <c r="SKM839" s="203"/>
      <c r="SKN839" s="203"/>
      <c r="SKO839" s="203"/>
      <c r="SKP839" s="203"/>
      <c r="SKQ839" s="203"/>
      <c r="SKR839" s="203"/>
      <c r="SKS839" s="203"/>
      <c r="SKT839" s="203"/>
      <c r="SKU839" s="203"/>
      <c r="SKV839" s="203"/>
      <c r="SKW839" s="203"/>
      <c r="SKX839" s="203"/>
      <c r="SKY839" s="203"/>
      <c r="SKZ839" s="203"/>
      <c r="SLA839" s="203"/>
      <c r="SLB839" s="203"/>
      <c r="SLC839" s="203"/>
      <c r="SLD839" s="203"/>
      <c r="SLE839" s="203"/>
      <c r="SLF839" s="203"/>
      <c r="SLG839" s="203"/>
      <c r="SLH839" s="203"/>
      <c r="SLI839" s="203"/>
      <c r="SLJ839" s="203"/>
      <c r="SLK839" s="203"/>
      <c r="SLL839" s="203"/>
      <c r="SLM839" s="203"/>
      <c r="SLN839" s="203"/>
      <c r="SLO839" s="203"/>
      <c r="SLP839" s="203"/>
      <c r="SLQ839" s="203"/>
      <c r="SLR839" s="203"/>
      <c r="SLS839" s="203"/>
      <c r="SLT839" s="203"/>
      <c r="SLU839" s="203"/>
      <c r="SLV839" s="203"/>
      <c r="SLW839" s="203"/>
      <c r="SLX839" s="203"/>
      <c r="SLY839" s="203"/>
      <c r="SLZ839" s="203"/>
      <c r="SMA839" s="203"/>
      <c r="SMB839" s="203"/>
      <c r="SMC839" s="203"/>
      <c r="SMD839" s="203"/>
      <c r="SME839" s="203"/>
      <c r="SMF839" s="203"/>
      <c r="SMG839" s="203"/>
      <c r="SMH839" s="203"/>
      <c r="SMI839" s="203"/>
      <c r="SMJ839" s="203"/>
      <c r="SMK839" s="203"/>
      <c r="SML839" s="203"/>
      <c r="SMM839" s="203"/>
      <c r="SMN839" s="203"/>
      <c r="SMO839" s="203"/>
      <c r="SMP839" s="203"/>
      <c r="SMQ839" s="203"/>
      <c r="SMR839" s="203"/>
      <c r="SMS839" s="203"/>
      <c r="SMT839" s="203"/>
      <c r="SMU839" s="203"/>
      <c r="SMV839" s="203"/>
      <c r="SMW839" s="203"/>
      <c r="SMX839" s="203"/>
      <c r="SMY839" s="203"/>
      <c r="SMZ839" s="203"/>
      <c r="SNA839" s="203"/>
      <c r="SNB839" s="203"/>
      <c r="SNC839" s="203"/>
      <c r="SND839" s="203"/>
      <c r="SNE839" s="203"/>
      <c r="SNF839" s="203"/>
      <c r="SNG839" s="203"/>
      <c r="SNH839" s="203"/>
      <c r="SNI839" s="203"/>
      <c r="SNJ839" s="203"/>
      <c r="SNK839" s="203"/>
      <c r="SNL839" s="203"/>
      <c r="SNM839" s="203"/>
      <c r="SNN839" s="203"/>
      <c r="SNO839" s="203"/>
      <c r="SNP839" s="203"/>
      <c r="SNQ839" s="203"/>
      <c r="SNR839" s="203"/>
      <c r="SNS839" s="203"/>
      <c r="SNT839" s="203"/>
      <c r="SNU839" s="203"/>
      <c r="SNV839" s="203"/>
      <c r="SNW839" s="203"/>
      <c r="SNX839" s="203"/>
      <c r="SNY839" s="203"/>
      <c r="SNZ839" s="203"/>
      <c r="SOA839" s="203"/>
      <c r="SOB839" s="203"/>
      <c r="SOC839" s="203"/>
      <c r="SOD839" s="203"/>
      <c r="SOE839" s="203"/>
      <c r="SOF839" s="203"/>
      <c r="SOG839" s="203"/>
      <c r="SOH839" s="203"/>
      <c r="SOI839" s="203"/>
      <c r="SOJ839" s="203"/>
      <c r="SOK839" s="203"/>
      <c r="SOL839" s="203"/>
      <c r="SOM839" s="203"/>
      <c r="SON839" s="203"/>
      <c r="SOO839" s="203"/>
      <c r="SOP839" s="203"/>
      <c r="SOQ839" s="203"/>
      <c r="SOR839" s="203"/>
      <c r="SOS839" s="203"/>
      <c r="SOT839" s="203"/>
      <c r="SOU839" s="203"/>
      <c r="SOV839" s="203"/>
      <c r="SOW839" s="203"/>
      <c r="SOX839" s="203"/>
      <c r="SOY839" s="203"/>
      <c r="SOZ839" s="203"/>
      <c r="SPA839" s="203"/>
      <c r="SPB839" s="203"/>
      <c r="SPC839" s="203"/>
      <c r="SPD839" s="203"/>
      <c r="SPE839" s="203"/>
      <c r="SPF839" s="203"/>
      <c r="SPG839" s="203"/>
      <c r="SPH839" s="203"/>
      <c r="SPI839" s="203"/>
      <c r="SPJ839" s="203"/>
      <c r="SPK839" s="203"/>
      <c r="SPL839" s="203"/>
      <c r="SPM839" s="203"/>
      <c r="SPN839" s="203"/>
      <c r="SPO839" s="203"/>
      <c r="SPP839" s="203"/>
      <c r="SPQ839" s="203"/>
      <c r="SPR839" s="203"/>
      <c r="SPS839" s="203"/>
      <c r="SPT839" s="203"/>
      <c r="SPU839" s="203"/>
      <c r="SPV839" s="203"/>
      <c r="SPW839" s="203"/>
      <c r="SPX839" s="203"/>
      <c r="SPY839" s="203"/>
      <c r="SPZ839" s="203"/>
      <c r="SQA839" s="203"/>
      <c r="SQB839" s="203"/>
      <c r="SQC839" s="203"/>
      <c r="SQD839" s="203"/>
      <c r="SQE839" s="203"/>
      <c r="SQF839" s="203"/>
      <c r="SQG839" s="203"/>
      <c r="SQH839" s="203"/>
      <c r="SQI839" s="203"/>
      <c r="SQJ839" s="203"/>
      <c r="SQK839" s="203"/>
      <c r="SQL839" s="203"/>
      <c r="SQM839" s="203"/>
      <c r="SQN839" s="203"/>
      <c r="SQO839" s="203"/>
      <c r="SQP839" s="203"/>
      <c r="SQQ839" s="203"/>
      <c r="SQR839" s="203"/>
      <c r="SQS839" s="203"/>
      <c r="SQT839" s="203"/>
      <c r="SQU839" s="203"/>
      <c r="SQV839" s="203"/>
      <c r="SQW839" s="203"/>
      <c r="SQX839" s="203"/>
      <c r="SQY839" s="203"/>
      <c r="SQZ839" s="203"/>
      <c r="SRA839" s="203"/>
      <c r="SRB839" s="203"/>
      <c r="SRC839" s="203"/>
      <c r="SRD839" s="203"/>
      <c r="SRE839" s="203"/>
      <c r="SRF839" s="203"/>
      <c r="SRG839" s="203"/>
      <c r="SRH839" s="203"/>
      <c r="SRI839" s="203"/>
      <c r="SRJ839" s="203"/>
      <c r="SRK839" s="203"/>
      <c r="SRL839" s="203"/>
      <c r="SRM839" s="203"/>
      <c r="SRN839" s="203"/>
      <c r="SRO839" s="203"/>
      <c r="SRP839" s="203"/>
      <c r="SRQ839" s="203"/>
      <c r="SRR839" s="203"/>
      <c r="SRS839" s="203"/>
      <c r="SRT839" s="203"/>
      <c r="SRU839" s="203"/>
      <c r="SRV839" s="203"/>
      <c r="SRW839" s="203"/>
      <c r="SRX839" s="203"/>
      <c r="SRY839" s="203"/>
      <c r="SRZ839" s="203"/>
      <c r="SSA839" s="203"/>
      <c r="SSB839" s="203"/>
      <c r="SSC839" s="203"/>
      <c r="SSD839" s="203"/>
      <c r="SSE839" s="203"/>
      <c r="SSF839" s="203"/>
      <c r="SSG839" s="203"/>
      <c r="SSH839" s="203"/>
      <c r="SSI839" s="203"/>
      <c r="SSJ839" s="203"/>
      <c r="SSK839" s="203"/>
      <c r="SSL839" s="203"/>
      <c r="SSM839" s="203"/>
      <c r="SSN839" s="203"/>
      <c r="SSO839" s="203"/>
      <c r="SSP839" s="203"/>
      <c r="SSQ839" s="203"/>
      <c r="SSR839" s="203"/>
      <c r="SSS839" s="203"/>
      <c r="SST839" s="203"/>
      <c r="SSU839" s="203"/>
      <c r="SSV839" s="203"/>
      <c r="SSW839" s="203"/>
      <c r="SSX839" s="203"/>
      <c r="SSY839" s="203"/>
      <c r="SSZ839" s="203"/>
      <c r="STA839" s="203"/>
      <c r="STB839" s="203"/>
      <c r="STC839" s="203"/>
      <c r="STD839" s="203"/>
      <c r="STE839" s="203"/>
      <c r="STF839" s="203"/>
      <c r="STG839" s="203"/>
      <c r="STH839" s="203"/>
      <c r="STI839" s="203"/>
      <c r="STJ839" s="203"/>
      <c r="STK839" s="203"/>
      <c r="STL839" s="203"/>
      <c r="STM839" s="203"/>
      <c r="STN839" s="203"/>
      <c r="STO839" s="203"/>
      <c r="STP839" s="203"/>
      <c r="STQ839" s="203"/>
      <c r="STR839" s="203"/>
      <c r="STS839" s="203"/>
      <c r="STT839" s="203"/>
      <c r="STU839" s="203"/>
      <c r="STV839" s="203"/>
      <c r="STW839" s="203"/>
      <c r="STX839" s="203"/>
      <c r="STY839" s="203"/>
      <c r="STZ839" s="203"/>
      <c r="SUA839" s="203"/>
      <c r="SUB839" s="203"/>
      <c r="SUC839" s="203"/>
      <c r="SUD839" s="203"/>
      <c r="SUE839" s="203"/>
      <c r="SUF839" s="203"/>
      <c r="SUG839" s="203"/>
      <c r="SUH839" s="203"/>
      <c r="SUI839" s="203"/>
      <c r="SUJ839" s="203"/>
      <c r="SUK839" s="203"/>
      <c r="SUL839" s="203"/>
      <c r="SUM839" s="203"/>
      <c r="SUN839" s="203"/>
      <c r="SUO839" s="203"/>
      <c r="SUP839" s="203"/>
      <c r="SUQ839" s="203"/>
      <c r="SUR839" s="203"/>
      <c r="SUS839" s="203"/>
      <c r="SUT839" s="203"/>
      <c r="SUU839" s="203"/>
      <c r="SUV839" s="203"/>
      <c r="SUW839" s="203"/>
      <c r="SUX839" s="203"/>
      <c r="SUY839" s="203"/>
      <c r="SUZ839" s="203"/>
      <c r="SVA839" s="203"/>
      <c r="SVB839" s="203"/>
      <c r="SVC839" s="203"/>
      <c r="SVD839" s="203"/>
      <c r="SVE839" s="203"/>
      <c r="SVF839" s="203"/>
      <c r="SVG839" s="203"/>
      <c r="SVH839" s="203"/>
      <c r="SVI839" s="203"/>
      <c r="SVJ839" s="203"/>
      <c r="SVK839" s="203"/>
      <c r="SVL839" s="203"/>
      <c r="SVM839" s="203"/>
      <c r="SVN839" s="203"/>
      <c r="SVO839" s="203"/>
      <c r="SVP839" s="203"/>
      <c r="SVQ839" s="203"/>
      <c r="SVR839" s="203"/>
      <c r="SVS839" s="203"/>
      <c r="SVT839" s="203"/>
      <c r="SVU839" s="203"/>
      <c r="SVV839" s="203"/>
      <c r="SVW839" s="203"/>
      <c r="SVX839" s="203"/>
      <c r="SVY839" s="203"/>
      <c r="SVZ839" s="203"/>
      <c r="SWA839" s="203"/>
      <c r="SWB839" s="203"/>
      <c r="SWC839" s="203"/>
      <c r="SWD839" s="203"/>
      <c r="SWE839" s="203"/>
      <c r="SWF839" s="203"/>
      <c r="SWG839" s="203"/>
      <c r="SWH839" s="203"/>
      <c r="SWI839" s="203"/>
      <c r="SWJ839" s="203"/>
      <c r="SWK839" s="203"/>
      <c r="SWL839" s="203"/>
      <c r="SWM839" s="203"/>
      <c r="SWN839" s="203"/>
      <c r="SWO839" s="203"/>
      <c r="SWP839" s="203"/>
      <c r="SWQ839" s="203"/>
      <c r="SWR839" s="203"/>
      <c r="SWS839" s="203"/>
      <c r="SWT839" s="203"/>
      <c r="SWU839" s="203"/>
      <c r="SWV839" s="203"/>
      <c r="SWW839" s="203"/>
      <c r="SWX839" s="203"/>
      <c r="SWY839" s="203"/>
      <c r="SWZ839" s="203"/>
      <c r="SXA839" s="203"/>
      <c r="SXB839" s="203"/>
      <c r="SXC839" s="203"/>
      <c r="SXD839" s="203"/>
      <c r="SXE839" s="203"/>
      <c r="SXF839" s="203"/>
      <c r="SXG839" s="203"/>
      <c r="SXH839" s="203"/>
      <c r="SXI839" s="203"/>
      <c r="SXJ839" s="203"/>
      <c r="SXK839" s="203"/>
      <c r="SXL839" s="203"/>
      <c r="SXM839" s="203"/>
      <c r="SXN839" s="203"/>
      <c r="SXO839" s="203"/>
      <c r="SXP839" s="203"/>
      <c r="SXQ839" s="203"/>
      <c r="SXR839" s="203"/>
      <c r="SXS839" s="203"/>
      <c r="SXT839" s="203"/>
      <c r="SXU839" s="203"/>
      <c r="SXV839" s="203"/>
      <c r="SXW839" s="203"/>
      <c r="SXX839" s="203"/>
      <c r="SXY839" s="203"/>
      <c r="SXZ839" s="203"/>
      <c r="SYA839" s="203"/>
      <c r="SYB839" s="203"/>
      <c r="SYC839" s="203"/>
      <c r="SYD839" s="203"/>
      <c r="SYE839" s="203"/>
      <c r="SYF839" s="203"/>
      <c r="SYG839" s="203"/>
      <c r="SYH839" s="203"/>
      <c r="SYI839" s="203"/>
      <c r="SYJ839" s="203"/>
      <c r="SYK839" s="203"/>
      <c r="SYL839" s="203"/>
      <c r="SYM839" s="203"/>
      <c r="SYN839" s="203"/>
      <c r="SYO839" s="203"/>
      <c r="SYP839" s="203"/>
      <c r="SYQ839" s="203"/>
      <c r="SYR839" s="203"/>
      <c r="SYS839" s="203"/>
      <c r="SYT839" s="203"/>
      <c r="SYU839" s="203"/>
      <c r="SYV839" s="203"/>
      <c r="SYW839" s="203"/>
      <c r="SYX839" s="203"/>
      <c r="SYY839" s="203"/>
      <c r="SYZ839" s="203"/>
      <c r="SZA839" s="203"/>
      <c r="SZB839" s="203"/>
      <c r="SZC839" s="203"/>
      <c r="SZD839" s="203"/>
      <c r="SZE839" s="203"/>
      <c r="SZF839" s="203"/>
      <c r="SZG839" s="203"/>
      <c r="SZH839" s="203"/>
      <c r="SZI839" s="203"/>
      <c r="SZJ839" s="203"/>
      <c r="SZK839" s="203"/>
      <c r="SZL839" s="203"/>
      <c r="SZM839" s="203"/>
      <c r="SZN839" s="203"/>
      <c r="SZO839" s="203"/>
      <c r="SZP839" s="203"/>
      <c r="SZQ839" s="203"/>
      <c r="SZR839" s="203"/>
      <c r="SZS839" s="203"/>
      <c r="SZT839" s="203"/>
      <c r="SZU839" s="203"/>
      <c r="SZV839" s="203"/>
      <c r="SZW839" s="203"/>
      <c r="SZX839" s="203"/>
      <c r="SZY839" s="203"/>
      <c r="SZZ839" s="203"/>
      <c r="TAA839" s="203"/>
      <c r="TAB839" s="203"/>
      <c r="TAC839" s="203"/>
      <c r="TAD839" s="203"/>
      <c r="TAE839" s="203"/>
      <c r="TAF839" s="203"/>
      <c r="TAG839" s="203"/>
      <c r="TAH839" s="203"/>
      <c r="TAI839" s="203"/>
      <c r="TAJ839" s="203"/>
      <c r="TAK839" s="203"/>
      <c r="TAL839" s="203"/>
      <c r="TAM839" s="203"/>
      <c r="TAN839" s="203"/>
      <c r="TAO839" s="203"/>
      <c r="TAP839" s="203"/>
      <c r="TAQ839" s="203"/>
      <c r="TAR839" s="203"/>
      <c r="TAS839" s="203"/>
      <c r="TAT839" s="203"/>
      <c r="TAU839" s="203"/>
      <c r="TAV839" s="203"/>
      <c r="TAW839" s="203"/>
      <c r="TAX839" s="203"/>
      <c r="TAY839" s="203"/>
      <c r="TAZ839" s="203"/>
      <c r="TBA839" s="203"/>
      <c r="TBB839" s="203"/>
      <c r="TBC839" s="203"/>
      <c r="TBD839" s="203"/>
      <c r="TBE839" s="203"/>
      <c r="TBF839" s="203"/>
      <c r="TBG839" s="203"/>
      <c r="TBH839" s="203"/>
      <c r="TBI839" s="203"/>
      <c r="TBJ839" s="203"/>
      <c r="TBK839" s="203"/>
      <c r="TBL839" s="203"/>
      <c r="TBM839" s="203"/>
      <c r="TBN839" s="203"/>
      <c r="TBO839" s="203"/>
      <c r="TBP839" s="203"/>
      <c r="TBQ839" s="203"/>
      <c r="TBR839" s="203"/>
      <c r="TBS839" s="203"/>
      <c r="TBT839" s="203"/>
      <c r="TBU839" s="203"/>
      <c r="TBV839" s="203"/>
      <c r="TBW839" s="203"/>
      <c r="TBX839" s="203"/>
      <c r="TBY839" s="203"/>
      <c r="TBZ839" s="203"/>
      <c r="TCA839" s="203"/>
      <c r="TCB839" s="203"/>
      <c r="TCC839" s="203"/>
      <c r="TCD839" s="203"/>
      <c r="TCE839" s="203"/>
      <c r="TCF839" s="203"/>
      <c r="TCG839" s="203"/>
      <c r="TCH839" s="203"/>
      <c r="TCI839" s="203"/>
      <c r="TCJ839" s="203"/>
      <c r="TCK839" s="203"/>
      <c r="TCL839" s="203"/>
      <c r="TCM839" s="203"/>
      <c r="TCN839" s="203"/>
      <c r="TCO839" s="203"/>
      <c r="TCP839" s="203"/>
      <c r="TCQ839" s="203"/>
      <c r="TCR839" s="203"/>
      <c r="TCS839" s="203"/>
      <c r="TCT839" s="203"/>
      <c r="TCU839" s="203"/>
      <c r="TCV839" s="203"/>
      <c r="TCW839" s="203"/>
      <c r="TCX839" s="203"/>
      <c r="TCY839" s="203"/>
      <c r="TCZ839" s="203"/>
      <c r="TDA839" s="203"/>
      <c r="TDB839" s="203"/>
      <c r="TDC839" s="203"/>
      <c r="TDD839" s="203"/>
      <c r="TDE839" s="203"/>
      <c r="TDF839" s="203"/>
      <c r="TDG839" s="203"/>
      <c r="TDH839" s="203"/>
      <c r="TDI839" s="203"/>
      <c r="TDJ839" s="203"/>
      <c r="TDK839" s="203"/>
      <c r="TDL839" s="203"/>
      <c r="TDM839" s="203"/>
      <c r="TDN839" s="203"/>
      <c r="TDO839" s="203"/>
      <c r="TDP839" s="203"/>
      <c r="TDQ839" s="203"/>
      <c r="TDR839" s="203"/>
      <c r="TDS839" s="203"/>
      <c r="TDT839" s="203"/>
      <c r="TDU839" s="203"/>
      <c r="TDV839" s="203"/>
      <c r="TDW839" s="203"/>
      <c r="TDX839" s="203"/>
      <c r="TDY839" s="203"/>
      <c r="TDZ839" s="203"/>
      <c r="TEA839" s="203"/>
      <c r="TEB839" s="203"/>
      <c r="TEC839" s="203"/>
      <c r="TED839" s="203"/>
      <c r="TEE839" s="203"/>
      <c r="TEF839" s="203"/>
      <c r="TEG839" s="203"/>
      <c r="TEH839" s="203"/>
      <c r="TEI839" s="203"/>
      <c r="TEJ839" s="203"/>
      <c r="TEK839" s="203"/>
      <c r="TEL839" s="203"/>
      <c r="TEM839" s="203"/>
      <c r="TEN839" s="203"/>
      <c r="TEO839" s="203"/>
      <c r="TEP839" s="203"/>
      <c r="TEQ839" s="203"/>
      <c r="TER839" s="203"/>
      <c r="TES839" s="203"/>
      <c r="TET839" s="203"/>
      <c r="TEU839" s="203"/>
      <c r="TEV839" s="203"/>
      <c r="TEW839" s="203"/>
      <c r="TEX839" s="203"/>
      <c r="TEY839" s="203"/>
      <c r="TEZ839" s="203"/>
      <c r="TFA839" s="203"/>
      <c r="TFB839" s="203"/>
      <c r="TFC839" s="203"/>
      <c r="TFD839" s="203"/>
      <c r="TFE839" s="203"/>
      <c r="TFF839" s="203"/>
      <c r="TFG839" s="203"/>
      <c r="TFH839" s="203"/>
      <c r="TFI839" s="203"/>
      <c r="TFJ839" s="203"/>
      <c r="TFK839" s="203"/>
      <c r="TFL839" s="203"/>
      <c r="TFM839" s="203"/>
      <c r="TFN839" s="203"/>
      <c r="TFO839" s="203"/>
      <c r="TFP839" s="203"/>
      <c r="TFQ839" s="203"/>
      <c r="TFR839" s="203"/>
      <c r="TFS839" s="203"/>
      <c r="TFT839" s="203"/>
      <c r="TFU839" s="203"/>
      <c r="TFV839" s="203"/>
      <c r="TFW839" s="203"/>
      <c r="TFX839" s="203"/>
      <c r="TFY839" s="203"/>
      <c r="TFZ839" s="203"/>
      <c r="TGA839" s="203"/>
      <c r="TGB839" s="203"/>
      <c r="TGC839" s="203"/>
      <c r="TGD839" s="203"/>
      <c r="TGE839" s="203"/>
      <c r="TGF839" s="203"/>
      <c r="TGG839" s="203"/>
      <c r="TGH839" s="203"/>
      <c r="TGI839" s="203"/>
      <c r="TGJ839" s="203"/>
      <c r="TGK839" s="203"/>
      <c r="TGL839" s="203"/>
      <c r="TGM839" s="203"/>
      <c r="TGN839" s="203"/>
      <c r="TGO839" s="203"/>
      <c r="TGP839" s="203"/>
      <c r="TGQ839" s="203"/>
      <c r="TGR839" s="203"/>
      <c r="TGS839" s="203"/>
      <c r="TGT839" s="203"/>
      <c r="TGU839" s="203"/>
      <c r="TGV839" s="203"/>
      <c r="TGW839" s="203"/>
      <c r="TGX839" s="203"/>
      <c r="TGY839" s="203"/>
      <c r="TGZ839" s="203"/>
      <c r="THA839" s="203"/>
      <c r="THB839" s="203"/>
      <c r="THC839" s="203"/>
      <c r="THD839" s="203"/>
      <c r="THE839" s="203"/>
      <c r="THF839" s="203"/>
      <c r="THG839" s="203"/>
      <c r="THH839" s="203"/>
      <c r="THI839" s="203"/>
      <c r="THJ839" s="203"/>
      <c r="THK839" s="203"/>
      <c r="THL839" s="203"/>
      <c r="THM839" s="203"/>
      <c r="THN839" s="203"/>
      <c r="THO839" s="203"/>
      <c r="THP839" s="203"/>
      <c r="THQ839" s="203"/>
      <c r="THR839" s="203"/>
      <c r="THS839" s="203"/>
      <c r="THT839" s="203"/>
      <c r="THU839" s="203"/>
      <c r="THV839" s="203"/>
      <c r="THW839" s="203"/>
      <c r="THX839" s="203"/>
      <c r="THY839" s="203"/>
      <c r="THZ839" s="203"/>
      <c r="TIA839" s="203"/>
      <c r="TIB839" s="203"/>
      <c r="TIC839" s="203"/>
      <c r="TID839" s="203"/>
      <c r="TIE839" s="203"/>
      <c r="TIF839" s="203"/>
      <c r="TIG839" s="203"/>
      <c r="TIH839" s="203"/>
      <c r="TII839" s="203"/>
      <c r="TIJ839" s="203"/>
      <c r="TIK839" s="203"/>
      <c r="TIL839" s="203"/>
      <c r="TIM839" s="203"/>
      <c r="TIN839" s="203"/>
      <c r="TIO839" s="203"/>
      <c r="TIP839" s="203"/>
      <c r="TIQ839" s="203"/>
      <c r="TIR839" s="203"/>
      <c r="TIS839" s="203"/>
      <c r="TIT839" s="203"/>
      <c r="TIU839" s="203"/>
      <c r="TIV839" s="203"/>
      <c r="TIW839" s="203"/>
      <c r="TIX839" s="203"/>
      <c r="TIY839" s="203"/>
      <c r="TIZ839" s="203"/>
      <c r="TJA839" s="203"/>
      <c r="TJB839" s="203"/>
      <c r="TJC839" s="203"/>
      <c r="TJD839" s="203"/>
      <c r="TJE839" s="203"/>
      <c r="TJF839" s="203"/>
      <c r="TJG839" s="203"/>
      <c r="TJH839" s="203"/>
      <c r="TJI839" s="203"/>
      <c r="TJJ839" s="203"/>
      <c r="TJK839" s="203"/>
      <c r="TJL839" s="203"/>
      <c r="TJM839" s="203"/>
      <c r="TJN839" s="203"/>
      <c r="TJO839" s="203"/>
      <c r="TJP839" s="203"/>
      <c r="TJQ839" s="203"/>
      <c r="TJR839" s="203"/>
      <c r="TJS839" s="203"/>
      <c r="TJT839" s="203"/>
      <c r="TJU839" s="203"/>
      <c r="TJV839" s="203"/>
      <c r="TJW839" s="203"/>
      <c r="TJX839" s="203"/>
      <c r="TJY839" s="203"/>
      <c r="TJZ839" s="203"/>
      <c r="TKA839" s="203"/>
      <c r="TKB839" s="203"/>
      <c r="TKC839" s="203"/>
      <c r="TKD839" s="203"/>
      <c r="TKE839" s="203"/>
      <c r="TKF839" s="203"/>
      <c r="TKG839" s="203"/>
      <c r="TKH839" s="203"/>
      <c r="TKI839" s="203"/>
      <c r="TKJ839" s="203"/>
      <c r="TKK839" s="203"/>
      <c r="TKL839" s="203"/>
      <c r="TKM839" s="203"/>
      <c r="TKN839" s="203"/>
      <c r="TKO839" s="203"/>
      <c r="TKP839" s="203"/>
      <c r="TKQ839" s="203"/>
      <c r="TKR839" s="203"/>
      <c r="TKS839" s="203"/>
      <c r="TKT839" s="203"/>
      <c r="TKU839" s="203"/>
      <c r="TKV839" s="203"/>
      <c r="TKW839" s="203"/>
      <c r="TKX839" s="203"/>
      <c r="TKY839" s="203"/>
      <c r="TKZ839" s="203"/>
      <c r="TLA839" s="203"/>
      <c r="TLB839" s="203"/>
      <c r="TLC839" s="203"/>
      <c r="TLD839" s="203"/>
      <c r="TLE839" s="203"/>
      <c r="TLF839" s="203"/>
      <c r="TLG839" s="203"/>
      <c r="TLH839" s="203"/>
      <c r="TLI839" s="203"/>
      <c r="TLJ839" s="203"/>
      <c r="TLK839" s="203"/>
      <c r="TLL839" s="203"/>
      <c r="TLM839" s="203"/>
      <c r="TLN839" s="203"/>
      <c r="TLO839" s="203"/>
      <c r="TLP839" s="203"/>
      <c r="TLQ839" s="203"/>
      <c r="TLR839" s="203"/>
      <c r="TLS839" s="203"/>
      <c r="TLT839" s="203"/>
      <c r="TLU839" s="203"/>
      <c r="TLV839" s="203"/>
      <c r="TLW839" s="203"/>
      <c r="TLX839" s="203"/>
      <c r="TLY839" s="203"/>
      <c r="TLZ839" s="203"/>
      <c r="TMA839" s="203"/>
      <c r="TMB839" s="203"/>
      <c r="TMC839" s="203"/>
      <c r="TMD839" s="203"/>
      <c r="TME839" s="203"/>
      <c r="TMF839" s="203"/>
      <c r="TMG839" s="203"/>
      <c r="TMH839" s="203"/>
      <c r="TMI839" s="203"/>
      <c r="TMJ839" s="203"/>
      <c r="TMK839" s="203"/>
      <c r="TML839" s="203"/>
      <c r="TMM839" s="203"/>
      <c r="TMN839" s="203"/>
      <c r="TMO839" s="203"/>
      <c r="TMP839" s="203"/>
      <c r="TMQ839" s="203"/>
      <c r="TMR839" s="203"/>
      <c r="TMS839" s="203"/>
      <c r="TMT839" s="203"/>
      <c r="TMU839" s="203"/>
      <c r="TMV839" s="203"/>
      <c r="TMW839" s="203"/>
      <c r="TMX839" s="203"/>
      <c r="TMY839" s="203"/>
      <c r="TMZ839" s="203"/>
      <c r="TNA839" s="203"/>
      <c r="TNB839" s="203"/>
      <c r="TNC839" s="203"/>
      <c r="TND839" s="203"/>
      <c r="TNE839" s="203"/>
      <c r="TNF839" s="203"/>
      <c r="TNG839" s="203"/>
      <c r="TNH839" s="203"/>
      <c r="TNI839" s="203"/>
      <c r="TNJ839" s="203"/>
      <c r="TNK839" s="203"/>
      <c r="TNL839" s="203"/>
      <c r="TNM839" s="203"/>
      <c r="TNN839" s="203"/>
      <c r="TNO839" s="203"/>
      <c r="TNP839" s="203"/>
      <c r="TNQ839" s="203"/>
      <c r="TNR839" s="203"/>
      <c r="TNS839" s="203"/>
      <c r="TNT839" s="203"/>
      <c r="TNU839" s="203"/>
      <c r="TNV839" s="203"/>
      <c r="TNW839" s="203"/>
      <c r="TNX839" s="203"/>
      <c r="TNY839" s="203"/>
      <c r="TNZ839" s="203"/>
      <c r="TOA839" s="203"/>
      <c r="TOB839" s="203"/>
      <c r="TOC839" s="203"/>
      <c r="TOD839" s="203"/>
      <c r="TOE839" s="203"/>
      <c r="TOF839" s="203"/>
      <c r="TOG839" s="203"/>
      <c r="TOH839" s="203"/>
      <c r="TOI839" s="203"/>
      <c r="TOJ839" s="203"/>
      <c r="TOK839" s="203"/>
      <c r="TOL839" s="203"/>
      <c r="TOM839" s="203"/>
      <c r="TON839" s="203"/>
      <c r="TOO839" s="203"/>
      <c r="TOP839" s="203"/>
      <c r="TOQ839" s="203"/>
      <c r="TOR839" s="203"/>
      <c r="TOS839" s="203"/>
      <c r="TOT839" s="203"/>
      <c r="TOU839" s="203"/>
      <c r="TOV839" s="203"/>
      <c r="TOW839" s="203"/>
      <c r="TOX839" s="203"/>
      <c r="TOY839" s="203"/>
      <c r="TOZ839" s="203"/>
      <c r="TPA839" s="203"/>
      <c r="TPB839" s="203"/>
      <c r="TPC839" s="203"/>
      <c r="TPD839" s="203"/>
      <c r="TPE839" s="203"/>
      <c r="TPF839" s="203"/>
      <c r="TPG839" s="203"/>
      <c r="TPH839" s="203"/>
      <c r="TPI839" s="203"/>
      <c r="TPJ839" s="203"/>
      <c r="TPK839" s="203"/>
      <c r="TPL839" s="203"/>
      <c r="TPM839" s="203"/>
      <c r="TPN839" s="203"/>
      <c r="TPO839" s="203"/>
      <c r="TPP839" s="203"/>
      <c r="TPQ839" s="203"/>
      <c r="TPR839" s="203"/>
      <c r="TPS839" s="203"/>
      <c r="TPT839" s="203"/>
      <c r="TPU839" s="203"/>
      <c r="TPV839" s="203"/>
      <c r="TPW839" s="203"/>
      <c r="TPX839" s="203"/>
      <c r="TPY839" s="203"/>
      <c r="TPZ839" s="203"/>
      <c r="TQA839" s="203"/>
      <c r="TQB839" s="203"/>
      <c r="TQC839" s="203"/>
      <c r="TQD839" s="203"/>
      <c r="TQE839" s="203"/>
      <c r="TQF839" s="203"/>
      <c r="TQG839" s="203"/>
      <c r="TQH839" s="203"/>
      <c r="TQI839" s="203"/>
      <c r="TQJ839" s="203"/>
      <c r="TQK839" s="203"/>
      <c r="TQL839" s="203"/>
      <c r="TQM839" s="203"/>
      <c r="TQN839" s="203"/>
      <c r="TQO839" s="203"/>
      <c r="TQP839" s="203"/>
      <c r="TQQ839" s="203"/>
      <c r="TQR839" s="203"/>
      <c r="TQS839" s="203"/>
      <c r="TQT839" s="203"/>
      <c r="TQU839" s="203"/>
      <c r="TQV839" s="203"/>
      <c r="TQW839" s="203"/>
      <c r="TQX839" s="203"/>
      <c r="TQY839" s="203"/>
      <c r="TQZ839" s="203"/>
      <c r="TRA839" s="203"/>
      <c r="TRB839" s="203"/>
      <c r="TRC839" s="203"/>
      <c r="TRD839" s="203"/>
      <c r="TRE839" s="203"/>
      <c r="TRF839" s="203"/>
      <c r="TRG839" s="203"/>
      <c r="TRH839" s="203"/>
      <c r="TRI839" s="203"/>
      <c r="TRJ839" s="203"/>
      <c r="TRK839" s="203"/>
      <c r="TRL839" s="203"/>
      <c r="TRM839" s="203"/>
      <c r="TRN839" s="203"/>
      <c r="TRO839" s="203"/>
      <c r="TRP839" s="203"/>
      <c r="TRQ839" s="203"/>
      <c r="TRR839" s="203"/>
      <c r="TRS839" s="203"/>
      <c r="TRT839" s="203"/>
      <c r="TRU839" s="203"/>
      <c r="TRV839" s="203"/>
      <c r="TRW839" s="203"/>
      <c r="TRX839" s="203"/>
      <c r="TRY839" s="203"/>
      <c r="TRZ839" s="203"/>
      <c r="TSA839" s="203"/>
      <c r="TSB839" s="203"/>
      <c r="TSC839" s="203"/>
      <c r="TSD839" s="203"/>
      <c r="TSE839" s="203"/>
      <c r="TSF839" s="203"/>
      <c r="TSG839" s="203"/>
      <c r="TSH839" s="203"/>
      <c r="TSI839" s="203"/>
      <c r="TSJ839" s="203"/>
      <c r="TSK839" s="203"/>
      <c r="TSL839" s="203"/>
      <c r="TSM839" s="203"/>
      <c r="TSN839" s="203"/>
      <c r="TSO839" s="203"/>
      <c r="TSP839" s="203"/>
      <c r="TSQ839" s="203"/>
      <c r="TSR839" s="203"/>
      <c r="TSS839" s="203"/>
      <c r="TST839" s="203"/>
      <c r="TSU839" s="203"/>
      <c r="TSV839" s="203"/>
      <c r="TSW839" s="203"/>
      <c r="TSX839" s="203"/>
      <c r="TSY839" s="203"/>
      <c r="TSZ839" s="203"/>
      <c r="TTA839" s="203"/>
      <c r="TTB839" s="203"/>
      <c r="TTC839" s="203"/>
      <c r="TTD839" s="203"/>
      <c r="TTE839" s="203"/>
      <c r="TTF839" s="203"/>
      <c r="TTG839" s="203"/>
      <c r="TTH839" s="203"/>
      <c r="TTI839" s="203"/>
      <c r="TTJ839" s="203"/>
      <c r="TTK839" s="203"/>
      <c r="TTL839" s="203"/>
      <c r="TTM839" s="203"/>
      <c r="TTN839" s="203"/>
      <c r="TTO839" s="203"/>
      <c r="TTP839" s="203"/>
      <c r="TTQ839" s="203"/>
      <c r="TTR839" s="203"/>
      <c r="TTS839" s="203"/>
      <c r="TTT839" s="203"/>
      <c r="TTU839" s="203"/>
      <c r="TTV839" s="203"/>
      <c r="TTW839" s="203"/>
      <c r="TTX839" s="203"/>
      <c r="TTY839" s="203"/>
      <c r="TTZ839" s="203"/>
      <c r="TUA839" s="203"/>
      <c r="TUB839" s="203"/>
      <c r="TUC839" s="203"/>
      <c r="TUD839" s="203"/>
      <c r="TUE839" s="203"/>
      <c r="TUF839" s="203"/>
      <c r="TUG839" s="203"/>
      <c r="TUH839" s="203"/>
      <c r="TUI839" s="203"/>
      <c r="TUJ839" s="203"/>
      <c r="TUK839" s="203"/>
      <c r="TUL839" s="203"/>
      <c r="TUM839" s="203"/>
      <c r="TUN839" s="203"/>
      <c r="TUO839" s="203"/>
      <c r="TUP839" s="203"/>
      <c r="TUQ839" s="203"/>
      <c r="TUR839" s="203"/>
      <c r="TUS839" s="203"/>
      <c r="TUT839" s="203"/>
      <c r="TUU839" s="203"/>
      <c r="TUV839" s="203"/>
      <c r="TUW839" s="203"/>
      <c r="TUX839" s="203"/>
      <c r="TUY839" s="203"/>
      <c r="TUZ839" s="203"/>
      <c r="TVA839" s="203"/>
      <c r="TVB839" s="203"/>
      <c r="TVC839" s="203"/>
      <c r="TVD839" s="203"/>
      <c r="TVE839" s="203"/>
      <c r="TVF839" s="203"/>
      <c r="TVG839" s="203"/>
      <c r="TVH839" s="203"/>
      <c r="TVI839" s="203"/>
      <c r="TVJ839" s="203"/>
      <c r="TVK839" s="203"/>
      <c r="TVL839" s="203"/>
      <c r="TVM839" s="203"/>
      <c r="TVN839" s="203"/>
      <c r="TVO839" s="203"/>
      <c r="TVP839" s="203"/>
      <c r="TVQ839" s="203"/>
      <c r="TVR839" s="203"/>
      <c r="TVS839" s="203"/>
      <c r="TVT839" s="203"/>
      <c r="TVU839" s="203"/>
      <c r="TVV839" s="203"/>
      <c r="TVW839" s="203"/>
      <c r="TVX839" s="203"/>
      <c r="TVY839" s="203"/>
      <c r="TVZ839" s="203"/>
      <c r="TWA839" s="203"/>
      <c r="TWB839" s="203"/>
      <c r="TWC839" s="203"/>
      <c r="TWD839" s="203"/>
      <c r="TWE839" s="203"/>
      <c r="TWF839" s="203"/>
      <c r="TWG839" s="203"/>
      <c r="TWH839" s="203"/>
      <c r="TWI839" s="203"/>
      <c r="TWJ839" s="203"/>
      <c r="TWK839" s="203"/>
      <c r="TWL839" s="203"/>
      <c r="TWM839" s="203"/>
      <c r="TWN839" s="203"/>
      <c r="TWO839" s="203"/>
      <c r="TWP839" s="203"/>
      <c r="TWQ839" s="203"/>
      <c r="TWR839" s="203"/>
      <c r="TWS839" s="203"/>
      <c r="TWT839" s="203"/>
      <c r="TWU839" s="203"/>
      <c r="TWV839" s="203"/>
      <c r="TWW839" s="203"/>
      <c r="TWX839" s="203"/>
      <c r="TWY839" s="203"/>
      <c r="TWZ839" s="203"/>
      <c r="TXA839" s="203"/>
      <c r="TXB839" s="203"/>
      <c r="TXC839" s="203"/>
      <c r="TXD839" s="203"/>
      <c r="TXE839" s="203"/>
      <c r="TXF839" s="203"/>
      <c r="TXG839" s="203"/>
      <c r="TXH839" s="203"/>
      <c r="TXI839" s="203"/>
      <c r="TXJ839" s="203"/>
      <c r="TXK839" s="203"/>
      <c r="TXL839" s="203"/>
      <c r="TXM839" s="203"/>
      <c r="TXN839" s="203"/>
      <c r="TXO839" s="203"/>
      <c r="TXP839" s="203"/>
      <c r="TXQ839" s="203"/>
      <c r="TXR839" s="203"/>
      <c r="TXS839" s="203"/>
      <c r="TXT839" s="203"/>
      <c r="TXU839" s="203"/>
      <c r="TXV839" s="203"/>
      <c r="TXW839" s="203"/>
      <c r="TXX839" s="203"/>
      <c r="TXY839" s="203"/>
      <c r="TXZ839" s="203"/>
      <c r="TYA839" s="203"/>
      <c r="TYB839" s="203"/>
      <c r="TYC839" s="203"/>
      <c r="TYD839" s="203"/>
      <c r="TYE839" s="203"/>
      <c r="TYF839" s="203"/>
      <c r="TYG839" s="203"/>
      <c r="TYH839" s="203"/>
      <c r="TYI839" s="203"/>
      <c r="TYJ839" s="203"/>
      <c r="TYK839" s="203"/>
      <c r="TYL839" s="203"/>
      <c r="TYM839" s="203"/>
      <c r="TYN839" s="203"/>
      <c r="TYO839" s="203"/>
      <c r="TYP839" s="203"/>
      <c r="TYQ839" s="203"/>
      <c r="TYR839" s="203"/>
      <c r="TYS839" s="203"/>
      <c r="TYT839" s="203"/>
      <c r="TYU839" s="203"/>
      <c r="TYV839" s="203"/>
      <c r="TYW839" s="203"/>
      <c r="TYX839" s="203"/>
      <c r="TYY839" s="203"/>
      <c r="TYZ839" s="203"/>
      <c r="TZA839" s="203"/>
      <c r="TZB839" s="203"/>
      <c r="TZC839" s="203"/>
      <c r="TZD839" s="203"/>
      <c r="TZE839" s="203"/>
      <c r="TZF839" s="203"/>
      <c r="TZG839" s="203"/>
      <c r="TZH839" s="203"/>
      <c r="TZI839" s="203"/>
      <c r="TZJ839" s="203"/>
      <c r="TZK839" s="203"/>
      <c r="TZL839" s="203"/>
      <c r="TZM839" s="203"/>
      <c r="TZN839" s="203"/>
      <c r="TZO839" s="203"/>
      <c r="TZP839" s="203"/>
      <c r="TZQ839" s="203"/>
      <c r="TZR839" s="203"/>
      <c r="TZS839" s="203"/>
      <c r="TZT839" s="203"/>
      <c r="TZU839" s="203"/>
      <c r="TZV839" s="203"/>
      <c r="TZW839" s="203"/>
      <c r="TZX839" s="203"/>
      <c r="TZY839" s="203"/>
      <c r="TZZ839" s="203"/>
      <c r="UAA839" s="203"/>
      <c r="UAB839" s="203"/>
      <c r="UAC839" s="203"/>
      <c r="UAD839" s="203"/>
      <c r="UAE839" s="203"/>
      <c r="UAF839" s="203"/>
      <c r="UAG839" s="203"/>
      <c r="UAH839" s="203"/>
      <c r="UAI839" s="203"/>
      <c r="UAJ839" s="203"/>
      <c r="UAK839" s="203"/>
      <c r="UAL839" s="203"/>
      <c r="UAM839" s="203"/>
      <c r="UAN839" s="203"/>
      <c r="UAO839" s="203"/>
      <c r="UAP839" s="203"/>
      <c r="UAQ839" s="203"/>
      <c r="UAR839" s="203"/>
      <c r="UAS839" s="203"/>
      <c r="UAT839" s="203"/>
      <c r="UAU839" s="203"/>
      <c r="UAV839" s="203"/>
      <c r="UAW839" s="203"/>
      <c r="UAX839" s="203"/>
      <c r="UAY839" s="203"/>
      <c r="UAZ839" s="203"/>
      <c r="UBA839" s="203"/>
      <c r="UBB839" s="203"/>
      <c r="UBC839" s="203"/>
      <c r="UBD839" s="203"/>
      <c r="UBE839" s="203"/>
      <c r="UBF839" s="203"/>
      <c r="UBG839" s="203"/>
      <c r="UBH839" s="203"/>
      <c r="UBI839" s="203"/>
      <c r="UBJ839" s="203"/>
      <c r="UBK839" s="203"/>
      <c r="UBL839" s="203"/>
      <c r="UBM839" s="203"/>
      <c r="UBN839" s="203"/>
      <c r="UBO839" s="203"/>
      <c r="UBP839" s="203"/>
      <c r="UBQ839" s="203"/>
      <c r="UBR839" s="203"/>
      <c r="UBS839" s="203"/>
      <c r="UBT839" s="203"/>
      <c r="UBU839" s="203"/>
      <c r="UBV839" s="203"/>
      <c r="UBW839" s="203"/>
      <c r="UBX839" s="203"/>
      <c r="UBY839" s="203"/>
      <c r="UBZ839" s="203"/>
      <c r="UCA839" s="203"/>
      <c r="UCB839" s="203"/>
      <c r="UCC839" s="203"/>
      <c r="UCD839" s="203"/>
      <c r="UCE839" s="203"/>
      <c r="UCF839" s="203"/>
      <c r="UCG839" s="203"/>
      <c r="UCH839" s="203"/>
      <c r="UCI839" s="203"/>
      <c r="UCJ839" s="203"/>
      <c r="UCK839" s="203"/>
      <c r="UCL839" s="203"/>
      <c r="UCM839" s="203"/>
      <c r="UCN839" s="203"/>
      <c r="UCO839" s="203"/>
      <c r="UCP839" s="203"/>
      <c r="UCQ839" s="203"/>
      <c r="UCR839" s="203"/>
      <c r="UCS839" s="203"/>
      <c r="UCT839" s="203"/>
      <c r="UCU839" s="203"/>
      <c r="UCV839" s="203"/>
      <c r="UCW839" s="203"/>
      <c r="UCX839" s="203"/>
      <c r="UCY839" s="203"/>
      <c r="UCZ839" s="203"/>
      <c r="UDA839" s="203"/>
      <c r="UDB839" s="203"/>
      <c r="UDC839" s="203"/>
      <c r="UDD839" s="203"/>
      <c r="UDE839" s="203"/>
      <c r="UDF839" s="203"/>
      <c r="UDG839" s="203"/>
      <c r="UDH839" s="203"/>
      <c r="UDI839" s="203"/>
      <c r="UDJ839" s="203"/>
      <c r="UDK839" s="203"/>
      <c r="UDL839" s="203"/>
      <c r="UDM839" s="203"/>
      <c r="UDN839" s="203"/>
      <c r="UDO839" s="203"/>
      <c r="UDP839" s="203"/>
      <c r="UDQ839" s="203"/>
      <c r="UDR839" s="203"/>
      <c r="UDS839" s="203"/>
      <c r="UDT839" s="203"/>
      <c r="UDU839" s="203"/>
      <c r="UDV839" s="203"/>
      <c r="UDW839" s="203"/>
      <c r="UDX839" s="203"/>
      <c r="UDY839" s="203"/>
      <c r="UDZ839" s="203"/>
      <c r="UEA839" s="203"/>
      <c r="UEB839" s="203"/>
      <c r="UEC839" s="203"/>
      <c r="UED839" s="203"/>
      <c r="UEE839" s="203"/>
      <c r="UEF839" s="203"/>
      <c r="UEG839" s="203"/>
      <c r="UEH839" s="203"/>
      <c r="UEI839" s="203"/>
      <c r="UEJ839" s="203"/>
      <c r="UEK839" s="203"/>
      <c r="UEL839" s="203"/>
      <c r="UEM839" s="203"/>
      <c r="UEN839" s="203"/>
      <c r="UEO839" s="203"/>
      <c r="UEP839" s="203"/>
      <c r="UEQ839" s="203"/>
      <c r="UER839" s="203"/>
      <c r="UES839" s="203"/>
      <c r="UET839" s="203"/>
      <c r="UEU839" s="203"/>
      <c r="UEV839" s="203"/>
      <c r="UEW839" s="203"/>
      <c r="UEX839" s="203"/>
      <c r="UEY839" s="203"/>
      <c r="UEZ839" s="203"/>
      <c r="UFA839" s="203"/>
      <c r="UFB839" s="203"/>
      <c r="UFC839" s="203"/>
      <c r="UFD839" s="203"/>
      <c r="UFE839" s="203"/>
      <c r="UFF839" s="203"/>
      <c r="UFG839" s="203"/>
      <c r="UFH839" s="203"/>
      <c r="UFI839" s="203"/>
      <c r="UFJ839" s="203"/>
      <c r="UFK839" s="203"/>
      <c r="UFL839" s="203"/>
      <c r="UFM839" s="203"/>
      <c r="UFN839" s="203"/>
      <c r="UFO839" s="203"/>
      <c r="UFP839" s="203"/>
      <c r="UFQ839" s="203"/>
      <c r="UFR839" s="203"/>
      <c r="UFS839" s="203"/>
      <c r="UFT839" s="203"/>
      <c r="UFU839" s="203"/>
      <c r="UFV839" s="203"/>
      <c r="UFW839" s="203"/>
      <c r="UFX839" s="203"/>
      <c r="UFY839" s="203"/>
      <c r="UFZ839" s="203"/>
      <c r="UGA839" s="203"/>
      <c r="UGB839" s="203"/>
      <c r="UGC839" s="203"/>
      <c r="UGD839" s="203"/>
      <c r="UGE839" s="203"/>
      <c r="UGF839" s="203"/>
      <c r="UGG839" s="203"/>
      <c r="UGH839" s="203"/>
      <c r="UGI839" s="203"/>
      <c r="UGJ839" s="203"/>
      <c r="UGK839" s="203"/>
      <c r="UGL839" s="203"/>
      <c r="UGM839" s="203"/>
      <c r="UGN839" s="203"/>
      <c r="UGO839" s="203"/>
      <c r="UGP839" s="203"/>
      <c r="UGQ839" s="203"/>
      <c r="UGR839" s="203"/>
      <c r="UGS839" s="203"/>
      <c r="UGT839" s="203"/>
      <c r="UGU839" s="203"/>
      <c r="UGV839" s="203"/>
      <c r="UGW839" s="203"/>
      <c r="UGX839" s="203"/>
      <c r="UGY839" s="203"/>
      <c r="UGZ839" s="203"/>
      <c r="UHA839" s="203"/>
      <c r="UHB839" s="203"/>
      <c r="UHC839" s="203"/>
      <c r="UHD839" s="203"/>
      <c r="UHE839" s="203"/>
      <c r="UHF839" s="203"/>
      <c r="UHG839" s="203"/>
      <c r="UHH839" s="203"/>
      <c r="UHI839" s="203"/>
      <c r="UHJ839" s="203"/>
      <c r="UHK839" s="203"/>
      <c r="UHL839" s="203"/>
      <c r="UHM839" s="203"/>
      <c r="UHN839" s="203"/>
      <c r="UHO839" s="203"/>
      <c r="UHP839" s="203"/>
      <c r="UHQ839" s="203"/>
      <c r="UHR839" s="203"/>
      <c r="UHS839" s="203"/>
      <c r="UHT839" s="203"/>
      <c r="UHU839" s="203"/>
      <c r="UHV839" s="203"/>
      <c r="UHW839" s="203"/>
      <c r="UHX839" s="203"/>
      <c r="UHY839" s="203"/>
      <c r="UHZ839" s="203"/>
      <c r="UIA839" s="203"/>
      <c r="UIB839" s="203"/>
      <c r="UIC839" s="203"/>
      <c r="UID839" s="203"/>
      <c r="UIE839" s="203"/>
      <c r="UIF839" s="203"/>
      <c r="UIG839" s="203"/>
      <c r="UIH839" s="203"/>
      <c r="UII839" s="203"/>
      <c r="UIJ839" s="203"/>
      <c r="UIK839" s="203"/>
      <c r="UIL839" s="203"/>
      <c r="UIM839" s="203"/>
      <c r="UIN839" s="203"/>
      <c r="UIO839" s="203"/>
      <c r="UIP839" s="203"/>
      <c r="UIQ839" s="203"/>
      <c r="UIR839" s="203"/>
      <c r="UIS839" s="203"/>
      <c r="UIT839" s="203"/>
      <c r="UIU839" s="203"/>
      <c r="UIV839" s="203"/>
      <c r="UIW839" s="203"/>
      <c r="UIX839" s="203"/>
      <c r="UIY839" s="203"/>
      <c r="UIZ839" s="203"/>
      <c r="UJA839" s="203"/>
      <c r="UJB839" s="203"/>
      <c r="UJC839" s="203"/>
      <c r="UJD839" s="203"/>
      <c r="UJE839" s="203"/>
      <c r="UJF839" s="203"/>
      <c r="UJG839" s="203"/>
      <c r="UJH839" s="203"/>
      <c r="UJI839" s="203"/>
      <c r="UJJ839" s="203"/>
      <c r="UJK839" s="203"/>
      <c r="UJL839" s="203"/>
      <c r="UJM839" s="203"/>
      <c r="UJN839" s="203"/>
      <c r="UJO839" s="203"/>
      <c r="UJP839" s="203"/>
      <c r="UJQ839" s="203"/>
      <c r="UJR839" s="203"/>
      <c r="UJS839" s="203"/>
      <c r="UJT839" s="203"/>
      <c r="UJU839" s="203"/>
      <c r="UJV839" s="203"/>
      <c r="UJW839" s="203"/>
      <c r="UJX839" s="203"/>
      <c r="UJY839" s="203"/>
      <c r="UJZ839" s="203"/>
      <c r="UKA839" s="203"/>
      <c r="UKB839" s="203"/>
      <c r="UKC839" s="203"/>
      <c r="UKD839" s="203"/>
      <c r="UKE839" s="203"/>
      <c r="UKF839" s="203"/>
      <c r="UKG839" s="203"/>
      <c r="UKH839" s="203"/>
      <c r="UKI839" s="203"/>
      <c r="UKJ839" s="203"/>
      <c r="UKK839" s="203"/>
      <c r="UKL839" s="203"/>
      <c r="UKM839" s="203"/>
      <c r="UKN839" s="203"/>
      <c r="UKO839" s="203"/>
      <c r="UKP839" s="203"/>
      <c r="UKQ839" s="203"/>
      <c r="UKR839" s="203"/>
      <c r="UKS839" s="203"/>
      <c r="UKT839" s="203"/>
      <c r="UKU839" s="203"/>
      <c r="UKV839" s="203"/>
      <c r="UKW839" s="203"/>
      <c r="UKX839" s="203"/>
      <c r="UKY839" s="203"/>
      <c r="UKZ839" s="203"/>
      <c r="ULA839" s="203"/>
      <c r="ULB839" s="203"/>
      <c r="ULC839" s="203"/>
      <c r="ULD839" s="203"/>
      <c r="ULE839" s="203"/>
      <c r="ULF839" s="203"/>
      <c r="ULG839" s="203"/>
      <c r="ULH839" s="203"/>
      <c r="ULI839" s="203"/>
      <c r="ULJ839" s="203"/>
      <c r="ULK839" s="203"/>
      <c r="ULL839" s="203"/>
      <c r="ULM839" s="203"/>
      <c r="ULN839" s="203"/>
      <c r="ULO839" s="203"/>
      <c r="ULP839" s="203"/>
      <c r="ULQ839" s="203"/>
      <c r="ULR839" s="203"/>
      <c r="ULS839" s="203"/>
      <c r="ULT839" s="203"/>
      <c r="ULU839" s="203"/>
      <c r="ULV839" s="203"/>
      <c r="ULW839" s="203"/>
      <c r="ULX839" s="203"/>
      <c r="ULY839" s="203"/>
      <c r="ULZ839" s="203"/>
      <c r="UMA839" s="203"/>
      <c r="UMB839" s="203"/>
      <c r="UMC839" s="203"/>
      <c r="UMD839" s="203"/>
      <c r="UME839" s="203"/>
      <c r="UMF839" s="203"/>
      <c r="UMG839" s="203"/>
      <c r="UMH839" s="203"/>
      <c r="UMI839" s="203"/>
      <c r="UMJ839" s="203"/>
      <c r="UMK839" s="203"/>
      <c r="UML839" s="203"/>
      <c r="UMM839" s="203"/>
      <c r="UMN839" s="203"/>
      <c r="UMO839" s="203"/>
      <c r="UMP839" s="203"/>
      <c r="UMQ839" s="203"/>
      <c r="UMR839" s="203"/>
      <c r="UMS839" s="203"/>
      <c r="UMT839" s="203"/>
      <c r="UMU839" s="203"/>
      <c r="UMV839" s="203"/>
      <c r="UMW839" s="203"/>
      <c r="UMX839" s="203"/>
      <c r="UMY839" s="203"/>
      <c r="UMZ839" s="203"/>
      <c r="UNA839" s="203"/>
      <c r="UNB839" s="203"/>
      <c r="UNC839" s="203"/>
      <c r="UND839" s="203"/>
      <c r="UNE839" s="203"/>
      <c r="UNF839" s="203"/>
      <c r="UNG839" s="203"/>
      <c r="UNH839" s="203"/>
      <c r="UNI839" s="203"/>
      <c r="UNJ839" s="203"/>
      <c r="UNK839" s="203"/>
      <c r="UNL839" s="203"/>
      <c r="UNM839" s="203"/>
      <c r="UNN839" s="203"/>
      <c r="UNO839" s="203"/>
      <c r="UNP839" s="203"/>
      <c r="UNQ839" s="203"/>
      <c r="UNR839" s="203"/>
      <c r="UNS839" s="203"/>
      <c r="UNT839" s="203"/>
      <c r="UNU839" s="203"/>
      <c r="UNV839" s="203"/>
      <c r="UNW839" s="203"/>
      <c r="UNX839" s="203"/>
      <c r="UNY839" s="203"/>
      <c r="UNZ839" s="203"/>
      <c r="UOA839" s="203"/>
      <c r="UOB839" s="203"/>
      <c r="UOC839" s="203"/>
      <c r="UOD839" s="203"/>
      <c r="UOE839" s="203"/>
      <c r="UOF839" s="203"/>
      <c r="UOG839" s="203"/>
      <c r="UOH839" s="203"/>
      <c r="UOI839" s="203"/>
      <c r="UOJ839" s="203"/>
      <c r="UOK839" s="203"/>
      <c r="UOL839" s="203"/>
      <c r="UOM839" s="203"/>
      <c r="UON839" s="203"/>
      <c r="UOO839" s="203"/>
      <c r="UOP839" s="203"/>
      <c r="UOQ839" s="203"/>
      <c r="UOR839" s="203"/>
      <c r="UOS839" s="203"/>
      <c r="UOT839" s="203"/>
      <c r="UOU839" s="203"/>
      <c r="UOV839" s="203"/>
      <c r="UOW839" s="203"/>
      <c r="UOX839" s="203"/>
      <c r="UOY839" s="203"/>
      <c r="UOZ839" s="203"/>
      <c r="UPA839" s="203"/>
      <c r="UPB839" s="203"/>
      <c r="UPC839" s="203"/>
      <c r="UPD839" s="203"/>
      <c r="UPE839" s="203"/>
      <c r="UPF839" s="203"/>
      <c r="UPG839" s="203"/>
      <c r="UPH839" s="203"/>
      <c r="UPI839" s="203"/>
      <c r="UPJ839" s="203"/>
      <c r="UPK839" s="203"/>
      <c r="UPL839" s="203"/>
      <c r="UPM839" s="203"/>
      <c r="UPN839" s="203"/>
      <c r="UPO839" s="203"/>
      <c r="UPP839" s="203"/>
      <c r="UPQ839" s="203"/>
      <c r="UPR839" s="203"/>
      <c r="UPS839" s="203"/>
      <c r="UPT839" s="203"/>
      <c r="UPU839" s="203"/>
      <c r="UPV839" s="203"/>
      <c r="UPW839" s="203"/>
      <c r="UPX839" s="203"/>
      <c r="UPY839" s="203"/>
      <c r="UPZ839" s="203"/>
      <c r="UQA839" s="203"/>
      <c r="UQB839" s="203"/>
      <c r="UQC839" s="203"/>
      <c r="UQD839" s="203"/>
      <c r="UQE839" s="203"/>
      <c r="UQF839" s="203"/>
      <c r="UQG839" s="203"/>
      <c r="UQH839" s="203"/>
      <c r="UQI839" s="203"/>
      <c r="UQJ839" s="203"/>
      <c r="UQK839" s="203"/>
      <c r="UQL839" s="203"/>
      <c r="UQM839" s="203"/>
      <c r="UQN839" s="203"/>
      <c r="UQO839" s="203"/>
      <c r="UQP839" s="203"/>
      <c r="UQQ839" s="203"/>
      <c r="UQR839" s="203"/>
      <c r="UQS839" s="203"/>
      <c r="UQT839" s="203"/>
      <c r="UQU839" s="203"/>
      <c r="UQV839" s="203"/>
      <c r="UQW839" s="203"/>
      <c r="UQX839" s="203"/>
      <c r="UQY839" s="203"/>
      <c r="UQZ839" s="203"/>
      <c r="URA839" s="203"/>
      <c r="URB839" s="203"/>
      <c r="URC839" s="203"/>
      <c r="URD839" s="203"/>
      <c r="URE839" s="203"/>
      <c r="URF839" s="203"/>
      <c r="URG839" s="203"/>
      <c r="URH839" s="203"/>
      <c r="URI839" s="203"/>
      <c r="URJ839" s="203"/>
      <c r="URK839" s="203"/>
      <c r="URL839" s="203"/>
      <c r="URM839" s="203"/>
      <c r="URN839" s="203"/>
      <c r="URO839" s="203"/>
      <c r="URP839" s="203"/>
      <c r="URQ839" s="203"/>
      <c r="URR839" s="203"/>
      <c r="URS839" s="203"/>
      <c r="URT839" s="203"/>
      <c r="URU839" s="203"/>
      <c r="URV839" s="203"/>
      <c r="URW839" s="203"/>
      <c r="URX839" s="203"/>
      <c r="URY839" s="203"/>
      <c r="URZ839" s="203"/>
      <c r="USA839" s="203"/>
      <c r="USB839" s="203"/>
      <c r="USC839" s="203"/>
      <c r="USD839" s="203"/>
      <c r="USE839" s="203"/>
      <c r="USF839" s="203"/>
      <c r="USG839" s="203"/>
      <c r="USH839" s="203"/>
      <c r="USI839" s="203"/>
      <c r="USJ839" s="203"/>
      <c r="USK839" s="203"/>
      <c r="USL839" s="203"/>
      <c r="USM839" s="203"/>
      <c r="USN839" s="203"/>
      <c r="USO839" s="203"/>
      <c r="USP839" s="203"/>
      <c r="USQ839" s="203"/>
      <c r="USR839" s="203"/>
      <c r="USS839" s="203"/>
      <c r="UST839" s="203"/>
      <c r="USU839" s="203"/>
      <c r="USV839" s="203"/>
      <c r="USW839" s="203"/>
      <c r="USX839" s="203"/>
      <c r="USY839" s="203"/>
      <c r="USZ839" s="203"/>
      <c r="UTA839" s="203"/>
      <c r="UTB839" s="203"/>
      <c r="UTC839" s="203"/>
      <c r="UTD839" s="203"/>
      <c r="UTE839" s="203"/>
      <c r="UTF839" s="203"/>
      <c r="UTG839" s="203"/>
      <c r="UTH839" s="203"/>
      <c r="UTI839" s="203"/>
      <c r="UTJ839" s="203"/>
      <c r="UTK839" s="203"/>
      <c r="UTL839" s="203"/>
      <c r="UTM839" s="203"/>
      <c r="UTN839" s="203"/>
      <c r="UTO839" s="203"/>
      <c r="UTP839" s="203"/>
      <c r="UTQ839" s="203"/>
      <c r="UTR839" s="203"/>
      <c r="UTS839" s="203"/>
      <c r="UTT839" s="203"/>
      <c r="UTU839" s="203"/>
      <c r="UTV839" s="203"/>
      <c r="UTW839" s="203"/>
      <c r="UTX839" s="203"/>
      <c r="UTY839" s="203"/>
      <c r="UTZ839" s="203"/>
      <c r="UUA839" s="203"/>
      <c r="UUB839" s="203"/>
      <c r="UUC839" s="203"/>
      <c r="UUD839" s="203"/>
      <c r="UUE839" s="203"/>
      <c r="UUF839" s="203"/>
      <c r="UUG839" s="203"/>
      <c r="UUH839" s="203"/>
      <c r="UUI839" s="203"/>
      <c r="UUJ839" s="203"/>
      <c r="UUK839" s="203"/>
      <c r="UUL839" s="203"/>
      <c r="UUM839" s="203"/>
      <c r="UUN839" s="203"/>
      <c r="UUO839" s="203"/>
      <c r="UUP839" s="203"/>
      <c r="UUQ839" s="203"/>
      <c r="UUR839" s="203"/>
      <c r="UUS839" s="203"/>
      <c r="UUT839" s="203"/>
      <c r="UUU839" s="203"/>
      <c r="UUV839" s="203"/>
      <c r="UUW839" s="203"/>
      <c r="UUX839" s="203"/>
      <c r="UUY839" s="203"/>
      <c r="UUZ839" s="203"/>
      <c r="UVA839" s="203"/>
      <c r="UVB839" s="203"/>
      <c r="UVC839" s="203"/>
      <c r="UVD839" s="203"/>
      <c r="UVE839" s="203"/>
      <c r="UVF839" s="203"/>
      <c r="UVG839" s="203"/>
      <c r="UVH839" s="203"/>
      <c r="UVI839" s="203"/>
      <c r="UVJ839" s="203"/>
      <c r="UVK839" s="203"/>
      <c r="UVL839" s="203"/>
      <c r="UVM839" s="203"/>
      <c r="UVN839" s="203"/>
      <c r="UVO839" s="203"/>
      <c r="UVP839" s="203"/>
      <c r="UVQ839" s="203"/>
      <c r="UVR839" s="203"/>
      <c r="UVS839" s="203"/>
      <c r="UVT839" s="203"/>
      <c r="UVU839" s="203"/>
      <c r="UVV839" s="203"/>
      <c r="UVW839" s="203"/>
      <c r="UVX839" s="203"/>
      <c r="UVY839" s="203"/>
      <c r="UVZ839" s="203"/>
      <c r="UWA839" s="203"/>
      <c r="UWB839" s="203"/>
      <c r="UWC839" s="203"/>
      <c r="UWD839" s="203"/>
      <c r="UWE839" s="203"/>
      <c r="UWF839" s="203"/>
      <c r="UWG839" s="203"/>
      <c r="UWH839" s="203"/>
      <c r="UWI839" s="203"/>
      <c r="UWJ839" s="203"/>
      <c r="UWK839" s="203"/>
      <c r="UWL839" s="203"/>
      <c r="UWM839" s="203"/>
      <c r="UWN839" s="203"/>
      <c r="UWO839" s="203"/>
      <c r="UWP839" s="203"/>
      <c r="UWQ839" s="203"/>
      <c r="UWR839" s="203"/>
      <c r="UWS839" s="203"/>
      <c r="UWT839" s="203"/>
      <c r="UWU839" s="203"/>
      <c r="UWV839" s="203"/>
      <c r="UWW839" s="203"/>
      <c r="UWX839" s="203"/>
      <c r="UWY839" s="203"/>
      <c r="UWZ839" s="203"/>
      <c r="UXA839" s="203"/>
      <c r="UXB839" s="203"/>
      <c r="UXC839" s="203"/>
      <c r="UXD839" s="203"/>
      <c r="UXE839" s="203"/>
      <c r="UXF839" s="203"/>
      <c r="UXG839" s="203"/>
      <c r="UXH839" s="203"/>
      <c r="UXI839" s="203"/>
      <c r="UXJ839" s="203"/>
      <c r="UXK839" s="203"/>
      <c r="UXL839" s="203"/>
      <c r="UXM839" s="203"/>
      <c r="UXN839" s="203"/>
      <c r="UXO839" s="203"/>
      <c r="UXP839" s="203"/>
      <c r="UXQ839" s="203"/>
      <c r="UXR839" s="203"/>
      <c r="UXS839" s="203"/>
      <c r="UXT839" s="203"/>
      <c r="UXU839" s="203"/>
      <c r="UXV839" s="203"/>
      <c r="UXW839" s="203"/>
      <c r="UXX839" s="203"/>
      <c r="UXY839" s="203"/>
      <c r="UXZ839" s="203"/>
      <c r="UYA839" s="203"/>
      <c r="UYB839" s="203"/>
      <c r="UYC839" s="203"/>
      <c r="UYD839" s="203"/>
      <c r="UYE839" s="203"/>
      <c r="UYF839" s="203"/>
      <c r="UYG839" s="203"/>
      <c r="UYH839" s="203"/>
      <c r="UYI839" s="203"/>
      <c r="UYJ839" s="203"/>
      <c r="UYK839" s="203"/>
      <c r="UYL839" s="203"/>
      <c r="UYM839" s="203"/>
      <c r="UYN839" s="203"/>
      <c r="UYO839" s="203"/>
      <c r="UYP839" s="203"/>
      <c r="UYQ839" s="203"/>
      <c r="UYR839" s="203"/>
      <c r="UYS839" s="203"/>
      <c r="UYT839" s="203"/>
      <c r="UYU839" s="203"/>
      <c r="UYV839" s="203"/>
      <c r="UYW839" s="203"/>
      <c r="UYX839" s="203"/>
      <c r="UYY839" s="203"/>
      <c r="UYZ839" s="203"/>
      <c r="UZA839" s="203"/>
      <c r="UZB839" s="203"/>
      <c r="UZC839" s="203"/>
      <c r="UZD839" s="203"/>
      <c r="UZE839" s="203"/>
      <c r="UZF839" s="203"/>
      <c r="UZG839" s="203"/>
      <c r="UZH839" s="203"/>
      <c r="UZI839" s="203"/>
      <c r="UZJ839" s="203"/>
      <c r="UZK839" s="203"/>
      <c r="UZL839" s="203"/>
      <c r="UZM839" s="203"/>
      <c r="UZN839" s="203"/>
      <c r="UZO839" s="203"/>
      <c r="UZP839" s="203"/>
      <c r="UZQ839" s="203"/>
      <c r="UZR839" s="203"/>
      <c r="UZS839" s="203"/>
      <c r="UZT839" s="203"/>
      <c r="UZU839" s="203"/>
      <c r="UZV839" s="203"/>
      <c r="UZW839" s="203"/>
      <c r="UZX839" s="203"/>
      <c r="UZY839" s="203"/>
      <c r="UZZ839" s="203"/>
      <c r="VAA839" s="203"/>
      <c r="VAB839" s="203"/>
      <c r="VAC839" s="203"/>
      <c r="VAD839" s="203"/>
      <c r="VAE839" s="203"/>
      <c r="VAF839" s="203"/>
      <c r="VAG839" s="203"/>
      <c r="VAH839" s="203"/>
      <c r="VAI839" s="203"/>
      <c r="VAJ839" s="203"/>
      <c r="VAK839" s="203"/>
      <c r="VAL839" s="203"/>
      <c r="VAM839" s="203"/>
      <c r="VAN839" s="203"/>
      <c r="VAO839" s="203"/>
      <c r="VAP839" s="203"/>
      <c r="VAQ839" s="203"/>
      <c r="VAR839" s="203"/>
      <c r="VAS839" s="203"/>
      <c r="VAT839" s="203"/>
      <c r="VAU839" s="203"/>
      <c r="VAV839" s="203"/>
      <c r="VAW839" s="203"/>
      <c r="VAX839" s="203"/>
      <c r="VAY839" s="203"/>
      <c r="VAZ839" s="203"/>
      <c r="VBA839" s="203"/>
      <c r="VBB839" s="203"/>
      <c r="VBC839" s="203"/>
      <c r="VBD839" s="203"/>
      <c r="VBE839" s="203"/>
      <c r="VBF839" s="203"/>
      <c r="VBG839" s="203"/>
      <c r="VBH839" s="203"/>
      <c r="VBI839" s="203"/>
      <c r="VBJ839" s="203"/>
      <c r="VBK839" s="203"/>
      <c r="VBL839" s="203"/>
      <c r="VBM839" s="203"/>
      <c r="VBN839" s="203"/>
      <c r="VBO839" s="203"/>
      <c r="VBP839" s="203"/>
      <c r="VBQ839" s="203"/>
      <c r="VBR839" s="203"/>
      <c r="VBS839" s="203"/>
      <c r="VBT839" s="203"/>
      <c r="VBU839" s="203"/>
      <c r="VBV839" s="203"/>
      <c r="VBW839" s="203"/>
      <c r="VBX839" s="203"/>
      <c r="VBY839" s="203"/>
      <c r="VBZ839" s="203"/>
      <c r="VCA839" s="203"/>
      <c r="VCB839" s="203"/>
      <c r="VCC839" s="203"/>
      <c r="VCD839" s="203"/>
      <c r="VCE839" s="203"/>
      <c r="VCF839" s="203"/>
      <c r="VCG839" s="203"/>
      <c r="VCH839" s="203"/>
      <c r="VCI839" s="203"/>
      <c r="VCJ839" s="203"/>
      <c r="VCK839" s="203"/>
      <c r="VCL839" s="203"/>
      <c r="VCM839" s="203"/>
      <c r="VCN839" s="203"/>
      <c r="VCO839" s="203"/>
      <c r="VCP839" s="203"/>
      <c r="VCQ839" s="203"/>
      <c r="VCR839" s="203"/>
      <c r="VCS839" s="203"/>
      <c r="VCT839" s="203"/>
      <c r="VCU839" s="203"/>
      <c r="VCV839" s="203"/>
      <c r="VCW839" s="203"/>
      <c r="VCX839" s="203"/>
      <c r="VCY839" s="203"/>
      <c r="VCZ839" s="203"/>
      <c r="VDA839" s="203"/>
      <c r="VDB839" s="203"/>
      <c r="VDC839" s="203"/>
      <c r="VDD839" s="203"/>
      <c r="VDE839" s="203"/>
      <c r="VDF839" s="203"/>
      <c r="VDG839" s="203"/>
      <c r="VDH839" s="203"/>
      <c r="VDI839" s="203"/>
      <c r="VDJ839" s="203"/>
      <c r="VDK839" s="203"/>
      <c r="VDL839" s="203"/>
      <c r="VDM839" s="203"/>
      <c r="VDN839" s="203"/>
      <c r="VDO839" s="203"/>
      <c r="VDP839" s="203"/>
      <c r="VDQ839" s="203"/>
      <c r="VDR839" s="203"/>
      <c r="VDS839" s="203"/>
      <c r="VDT839" s="203"/>
      <c r="VDU839" s="203"/>
      <c r="VDV839" s="203"/>
      <c r="VDW839" s="203"/>
      <c r="VDX839" s="203"/>
      <c r="VDY839" s="203"/>
      <c r="VDZ839" s="203"/>
      <c r="VEA839" s="203"/>
      <c r="VEB839" s="203"/>
      <c r="VEC839" s="203"/>
      <c r="VED839" s="203"/>
      <c r="VEE839" s="203"/>
      <c r="VEF839" s="203"/>
      <c r="VEG839" s="203"/>
      <c r="VEH839" s="203"/>
      <c r="VEI839" s="203"/>
      <c r="VEJ839" s="203"/>
      <c r="VEK839" s="203"/>
      <c r="VEL839" s="203"/>
      <c r="VEM839" s="203"/>
      <c r="VEN839" s="203"/>
      <c r="VEO839" s="203"/>
      <c r="VEP839" s="203"/>
      <c r="VEQ839" s="203"/>
      <c r="VER839" s="203"/>
      <c r="VES839" s="203"/>
      <c r="VET839" s="203"/>
      <c r="VEU839" s="203"/>
      <c r="VEV839" s="203"/>
      <c r="VEW839" s="203"/>
      <c r="VEX839" s="203"/>
      <c r="VEY839" s="203"/>
      <c r="VEZ839" s="203"/>
      <c r="VFA839" s="203"/>
      <c r="VFB839" s="203"/>
      <c r="VFC839" s="203"/>
      <c r="VFD839" s="203"/>
      <c r="VFE839" s="203"/>
      <c r="VFF839" s="203"/>
      <c r="VFG839" s="203"/>
      <c r="VFH839" s="203"/>
      <c r="VFI839" s="203"/>
      <c r="VFJ839" s="203"/>
      <c r="VFK839" s="203"/>
      <c r="VFL839" s="203"/>
      <c r="VFM839" s="203"/>
      <c r="VFN839" s="203"/>
      <c r="VFO839" s="203"/>
      <c r="VFP839" s="203"/>
      <c r="VFQ839" s="203"/>
      <c r="VFR839" s="203"/>
      <c r="VFS839" s="203"/>
      <c r="VFT839" s="203"/>
      <c r="VFU839" s="203"/>
      <c r="VFV839" s="203"/>
      <c r="VFW839" s="203"/>
      <c r="VFX839" s="203"/>
      <c r="VFY839" s="203"/>
      <c r="VFZ839" s="203"/>
      <c r="VGA839" s="203"/>
      <c r="VGB839" s="203"/>
      <c r="VGC839" s="203"/>
      <c r="VGD839" s="203"/>
      <c r="VGE839" s="203"/>
      <c r="VGF839" s="203"/>
      <c r="VGG839" s="203"/>
      <c r="VGH839" s="203"/>
      <c r="VGI839" s="203"/>
      <c r="VGJ839" s="203"/>
      <c r="VGK839" s="203"/>
      <c r="VGL839" s="203"/>
      <c r="VGM839" s="203"/>
      <c r="VGN839" s="203"/>
      <c r="VGO839" s="203"/>
      <c r="VGP839" s="203"/>
      <c r="VGQ839" s="203"/>
      <c r="VGR839" s="203"/>
      <c r="VGS839" s="203"/>
      <c r="VGT839" s="203"/>
      <c r="VGU839" s="203"/>
      <c r="VGV839" s="203"/>
      <c r="VGW839" s="203"/>
      <c r="VGX839" s="203"/>
      <c r="VGY839" s="203"/>
      <c r="VGZ839" s="203"/>
      <c r="VHA839" s="203"/>
      <c r="VHB839" s="203"/>
      <c r="VHC839" s="203"/>
      <c r="VHD839" s="203"/>
      <c r="VHE839" s="203"/>
      <c r="VHF839" s="203"/>
      <c r="VHG839" s="203"/>
      <c r="VHH839" s="203"/>
      <c r="VHI839" s="203"/>
      <c r="VHJ839" s="203"/>
      <c r="VHK839" s="203"/>
      <c r="VHL839" s="203"/>
      <c r="VHM839" s="203"/>
      <c r="VHN839" s="203"/>
      <c r="VHO839" s="203"/>
      <c r="VHP839" s="203"/>
      <c r="VHQ839" s="203"/>
      <c r="VHR839" s="203"/>
      <c r="VHS839" s="203"/>
      <c r="VHT839" s="203"/>
      <c r="VHU839" s="203"/>
      <c r="VHV839" s="203"/>
      <c r="VHW839" s="203"/>
      <c r="VHX839" s="203"/>
      <c r="VHY839" s="203"/>
      <c r="VHZ839" s="203"/>
      <c r="VIA839" s="203"/>
      <c r="VIB839" s="203"/>
      <c r="VIC839" s="203"/>
      <c r="VID839" s="203"/>
      <c r="VIE839" s="203"/>
      <c r="VIF839" s="203"/>
      <c r="VIG839" s="203"/>
      <c r="VIH839" s="203"/>
      <c r="VII839" s="203"/>
      <c r="VIJ839" s="203"/>
      <c r="VIK839" s="203"/>
      <c r="VIL839" s="203"/>
      <c r="VIM839" s="203"/>
      <c r="VIN839" s="203"/>
      <c r="VIO839" s="203"/>
      <c r="VIP839" s="203"/>
      <c r="VIQ839" s="203"/>
      <c r="VIR839" s="203"/>
      <c r="VIS839" s="203"/>
      <c r="VIT839" s="203"/>
      <c r="VIU839" s="203"/>
      <c r="VIV839" s="203"/>
      <c r="VIW839" s="203"/>
      <c r="VIX839" s="203"/>
      <c r="VIY839" s="203"/>
      <c r="VIZ839" s="203"/>
      <c r="VJA839" s="203"/>
      <c r="VJB839" s="203"/>
      <c r="VJC839" s="203"/>
      <c r="VJD839" s="203"/>
      <c r="VJE839" s="203"/>
      <c r="VJF839" s="203"/>
      <c r="VJG839" s="203"/>
      <c r="VJH839" s="203"/>
      <c r="VJI839" s="203"/>
      <c r="VJJ839" s="203"/>
      <c r="VJK839" s="203"/>
      <c r="VJL839" s="203"/>
      <c r="VJM839" s="203"/>
      <c r="VJN839" s="203"/>
      <c r="VJO839" s="203"/>
      <c r="VJP839" s="203"/>
      <c r="VJQ839" s="203"/>
      <c r="VJR839" s="203"/>
      <c r="VJS839" s="203"/>
      <c r="VJT839" s="203"/>
      <c r="VJU839" s="203"/>
      <c r="VJV839" s="203"/>
      <c r="VJW839" s="203"/>
      <c r="VJX839" s="203"/>
      <c r="VJY839" s="203"/>
      <c r="VJZ839" s="203"/>
      <c r="VKA839" s="203"/>
      <c r="VKB839" s="203"/>
      <c r="VKC839" s="203"/>
      <c r="VKD839" s="203"/>
      <c r="VKE839" s="203"/>
      <c r="VKF839" s="203"/>
      <c r="VKG839" s="203"/>
      <c r="VKH839" s="203"/>
      <c r="VKI839" s="203"/>
      <c r="VKJ839" s="203"/>
      <c r="VKK839" s="203"/>
      <c r="VKL839" s="203"/>
      <c r="VKM839" s="203"/>
      <c r="VKN839" s="203"/>
      <c r="VKO839" s="203"/>
      <c r="VKP839" s="203"/>
      <c r="VKQ839" s="203"/>
      <c r="VKR839" s="203"/>
      <c r="VKS839" s="203"/>
      <c r="VKT839" s="203"/>
      <c r="VKU839" s="203"/>
      <c r="VKV839" s="203"/>
      <c r="VKW839" s="203"/>
      <c r="VKX839" s="203"/>
      <c r="VKY839" s="203"/>
      <c r="VKZ839" s="203"/>
      <c r="VLA839" s="203"/>
      <c r="VLB839" s="203"/>
      <c r="VLC839" s="203"/>
      <c r="VLD839" s="203"/>
      <c r="VLE839" s="203"/>
      <c r="VLF839" s="203"/>
      <c r="VLG839" s="203"/>
      <c r="VLH839" s="203"/>
      <c r="VLI839" s="203"/>
      <c r="VLJ839" s="203"/>
      <c r="VLK839" s="203"/>
      <c r="VLL839" s="203"/>
      <c r="VLM839" s="203"/>
      <c r="VLN839" s="203"/>
      <c r="VLO839" s="203"/>
      <c r="VLP839" s="203"/>
      <c r="VLQ839" s="203"/>
      <c r="VLR839" s="203"/>
      <c r="VLS839" s="203"/>
      <c r="VLT839" s="203"/>
      <c r="VLU839" s="203"/>
      <c r="VLV839" s="203"/>
      <c r="VLW839" s="203"/>
      <c r="VLX839" s="203"/>
      <c r="VLY839" s="203"/>
      <c r="VLZ839" s="203"/>
      <c r="VMA839" s="203"/>
      <c r="VMB839" s="203"/>
      <c r="VMC839" s="203"/>
      <c r="VMD839" s="203"/>
      <c r="VME839" s="203"/>
      <c r="VMF839" s="203"/>
      <c r="VMG839" s="203"/>
      <c r="VMH839" s="203"/>
      <c r="VMI839" s="203"/>
      <c r="VMJ839" s="203"/>
      <c r="VMK839" s="203"/>
      <c r="VML839" s="203"/>
      <c r="VMM839" s="203"/>
      <c r="VMN839" s="203"/>
      <c r="VMO839" s="203"/>
      <c r="VMP839" s="203"/>
      <c r="VMQ839" s="203"/>
      <c r="VMR839" s="203"/>
      <c r="VMS839" s="203"/>
      <c r="VMT839" s="203"/>
      <c r="VMU839" s="203"/>
      <c r="VMV839" s="203"/>
      <c r="VMW839" s="203"/>
      <c r="VMX839" s="203"/>
      <c r="VMY839" s="203"/>
      <c r="VMZ839" s="203"/>
      <c r="VNA839" s="203"/>
      <c r="VNB839" s="203"/>
      <c r="VNC839" s="203"/>
      <c r="VND839" s="203"/>
      <c r="VNE839" s="203"/>
      <c r="VNF839" s="203"/>
      <c r="VNG839" s="203"/>
      <c r="VNH839" s="203"/>
      <c r="VNI839" s="203"/>
      <c r="VNJ839" s="203"/>
      <c r="VNK839" s="203"/>
      <c r="VNL839" s="203"/>
      <c r="VNM839" s="203"/>
      <c r="VNN839" s="203"/>
      <c r="VNO839" s="203"/>
      <c r="VNP839" s="203"/>
      <c r="VNQ839" s="203"/>
      <c r="VNR839" s="203"/>
      <c r="VNS839" s="203"/>
      <c r="VNT839" s="203"/>
      <c r="VNU839" s="203"/>
      <c r="VNV839" s="203"/>
      <c r="VNW839" s="203"/>
      <c r="VNX839" s="203"/>
      <c r="VNY839" s="203"/>
      <c r="VNZ839" s="203"/>
      <c r="VOA839" s="203"/>
      <c r="VOB839" s="203"/>
      <c r="VOC839" s="203"/>
      <c r="VOD839" s="203"/>
      <c r="VOE839" s="203"/>
      <c r="VOF839" s="203"/>
      <c r="VOG839" s="203"/>
      <c r="VOH839" s="203"/>
      <c r="VOI839" s="203"/>
      <c r="VOJ839" s="203"/>
      <c r="VOK839" s="203"/>
      <c r="VOL839" s="203"/>
      <c r="VOM839" s="203"/>
      <c r="VON839" s="203"/>
      <c r="VOO839" s="203"/>
      <c r="VOP839" s="203"/>
      <c r="VOQ839" s="203"/>
      <c r="VOR839" s="203"/>
      <c r="VOS839" s="203"/>
      <c r="VOT839" s="203"/>
      <c r="VOU839" s="203"/>
      <c r="VOV839" s="203"/>
      <c r="VOW839" s="203"/>
      <c r="VOX839" s="203"/>
      <c r="VOY839" s="203"/>
      <c r="VOZ839" s="203"/>
      <c r="VPA839" s="203"/>
      <c r="VPB839" s="203"/>
      <c r="VPC839" s="203"/>
      <c r="VPD839" s="203"/>
      <c r="VPE839" s="203"/>
      <c r="VPF839" s="203"/>
      <c r="VPG839" s="203"/>
      <c r="VPH839" s="203"/>
      <c r="VPI839" s="203"/>
      <c r="VPJ839" s="203"/>
      <c r="VPK839" s="203"/>
      <c r="VPL839" s="203"/>
      <c r="VPM839" s="203"/>
      <c r="VPN839" s="203"/>
      <c r="VPO839" s="203"/>
      <c r="VPP839" s="203"/>
      <c r="VPQ839" s="203"/>
      <c r="VPR839" s="203"/>
      <c r="VPS839" s="203"/>
      <c r="VPT839" s="203"/>
      <c r="VPU839" s="203"/>
      <c r="VPV839" s="203"/>
      <c r="VPW839" s="203"/>
      <c r="VPX839" s="203"/>
      <c r="VPY839" s="203"/>
      <c r="VPZ839" s="203"/>
      <c r="VQA839" s="203"/>
      <c r="VQB839" s="203"/>
      <c r="VQC839" s="203"/>
      <c r="VQD839" s="203"/>
      <c r="VQE839" s="203"/>
      <c r="VQF839" s="203"/>
      <c r="VQG839" s="203"/>
      <c r="VQH839" s="203"/>
      <c r="VQI839" s="203"/>
      <c r="VQJ839" s="203"/>
      <c r="VQK839" s="203"/>
      <c r="VQL839" s="203"/>
      <c r="VQM839" s="203"/>
      <c r="VQN839" s="203"/>
      <c r="VQO839" s="203"/>
      <c r="VQP839" s="203"/>
      <c r="VQQ839" s="203"/>
      <c r="VQR839" s="203"/>
      <c r="VQS839" s="203"/>
      <c r="VQT839" s="203"/>
      <c r="VQU839" s="203"/>
      <c r="VQV839" s="203"/>
      <c r="VQW839" s="203"/>
      <c r="VQX839" s="203"/>
      <c r="VQY839" s="203"/>
      <c r="VQZ839" s="203"/>
      <c r="VRA839" s="203"/>
      <c r="VRB839" s="203"/>
      <c r="VRC839" s="203"/>
      <c r="VRD839" s="203"/>
      <c r="VRE839" s="203"/>
      <c r="VRF839" s="203"/>
      <c r="VRG839" s="203"/>
      <c r="VRH839" s="203"/>
      <c r="VRI839" s="203"/>
      <c r="VRJ839" s="203"/>
      <c r="VRK839" s="203"/>
      <c r="VRL839" s="203"/>
      <c r="VRM839" s="203"/>
      <c r="VRN839" s="203"/>
      <c r="VRO839" s="203"/>
      <c r="VRP839" s="203"/>
      <c r="VRQ839" s="203"/>
      <c r="VRR839" s="203"/>
      <c r="VRS839" s="203"/>
      <c r="VRT839" s="203"/>
      <c r="VRU839" s="203"/>
      <c r="VRV839" s="203"/>
      <c r="VRW839" s="203"/>
      <c r="VRX839" s="203"/>
      <c r="VRY839" s="203"/>
      <c r="VRZ839" s="203"/>
      <c r="VSA839" s="203"/>
      <c r="VSB839" s="203"/>
      <c r="VSC839" s="203"/>
      <c r="VSD839" s="203"/>
      <c r="VSE839" s="203"/>
      <c r="VSF839" s="203"/>
      <c r="VSG839" s="203"/>
      <c r="VSH839" s="203"/>
      <c r="VSI839" s="203"/>
      <c r="VSJ839" s="203"/>
      <c r="VSK839" s="203"/>
      <c r="VSL839" s="203"/>
      <c r="VSM839" s="203"/>
      <c r="VSN839" s="203"/>
      <c r="VSO839" s="203"/>
      <c r="VSP839" s="203"/>
      <c r="VSQ839" s="203"/>
      <c r="VSR839" s="203"/>
      <c r="VSS839" s="203"/>
      <c r="VST839" s="203"/>
      <c r="VSU839" s="203"/>
      <c r="VSV839" s="203"/>
      <c r="VSW839" s="203"/>
      <c r="VSX839" s="203"/>
      <c r="VSY839" s="203"/>
      <c r="VSZ839" s="203"/>
      <c r="VTA839" s="203"/>
      <c r="VTB839" s="203"/>
      <c r="VTC839" s="203"/>
      <c r="VTD839" s="203"/>
      <c r="VTE839" s="203"/>
      <c r="VTF839" s="203"/>
      <c r="VTG839" s="203"/>
      <c r="VTH839" s="203"/>
      <c r="VTI839" s="203"/>
      <c r="VTJ839" s="203"/>
      <c r="VTK839" s="203"/>
      <c r="VTL839" s="203"/>
      <c r="VTM839" s="203"/>
      <c r="VTN839" s="203"/>
      <c r="VTO839" s="203"/>
      <c r="VTP839" s="203"/>
      <c r="VTQ839" s="203"/>
      <c r="VTR839" s="203"/>
      <c r="VTS839" s="203"/>
      <c r="VTT839" s="203"/>
      <c r="VTU839" s="203"/>
      <c r="VTV839" s="203"/>
      <c r="VTW839" s="203"/>
      <c r="VTX839" s="203"/>
      <c r="VTY839" s="203"/>
      <c r="VTZ839" s="203"/>
      <c r="VUA839" s="203"/>
      <c r="VUB839" s="203"/>
      <c r="VUC839" s="203"/>
      <c r="VUD839" s="203"/>
      <c r="VUE839" s="203"/>
      <c r="VUF839" s="203"/>
      <c r="VUG839" s="203"/>
      <c r="VUH839" s="203"/>
      <c r="VUI839" s="203"/>
      <c r="VUJ839" s="203"/>
      <c r="VUK839" s="203"/>
      <c r="VUL839" s="203"/>
      <c r="VUM839" s="203"/>
      <c r="VUN839" s="203"/>
      <c r="VUO839" s="203"/>
      <c r="VUP839" s="203"/>
      <c r="VUQ839" s="203"/>
      <c r="VUR839" s="203"/>
      <c r="VUS839" s="203"/>
      <c r="VUT839" s="203"/>
      <c r="VUU839" s="203"/>
      <c r="VUV839" s="203"/>
      <c r="VUW839" s="203"/>
      <c r="VUX839" s="203"/>
      <c r="VUY839" s="203"/>
      <c r="VUZ839" s="203"/>
      <c r="VVA839" s="203"/>
      <c r="VVB839" s="203"/>
      <c r="VVC839" s="203"/>
      <c r="VVD839" s="203"/>
      <c r="VVE839" s="203"/>
      <c r="VVF839" s="203"/>
      <c r="VVG839" s="203"/>
      <c r="VVH839" s="203"/>
      <c r="VVI839" s="203"/>
      <c r="VVJ839" s="203"/>
      <c r="VVK839" s="203"/>
      <c r="VVL839" s="203"/>
      <c r="VVM839" s="203"/>
      <c r="VVN839" s="203"/>
      <c r="VVO839" s="203"/>
      <c r="VVP839" s="203"/>
      <c r="VVQ839" s="203"/>
      <c r="VVR839" s="203"/>
      <c r="VVS839" s="203"/>
      <c r="VVT839" s="203"/>
      <c r="VVU839" s="203"/>
      <c r="VVV839" s="203"/>
      <c r="VVW839" s="203"/>
      <c r="VVX839" s="203"/>
      <c r="VVY839" s="203"/>
      <c r="VVZ839" s="203"/>
      <c r="VWA839" s="203"/>
      <c r="VWB839" s="203"/>
      <c r="VWC839" s="203"/>
      <c r="VWD839" s="203"/>
      <c r="VWE839" s="203"/>
      <c r="VWF839" s="203"/>
      <c r="VWG839" s="203"/>
      <c r="VWH839" s="203"/>
      <c r="VWI839" s="203"/>
      <c r="VWJ839" s="203"/>
      <c r="VWK839" s="203"/>
      <c r="VWL839" s="203"/>
      <c r="VWM839" s="203"/>
      <c r="VWN839" s="203"/>
      <c r="VWO839" s="203"/>
      <c r="VWP839" s="203"/>
      <c r="VWQ839" s="203"/>
      <c r="VWR839" s="203"/>
      <c r="VWS839" s="203"/>
      <c r="VWT839" s="203"/>
      <c r="VWU839" s="203"/>
      <c r="VWV839" s="203"/>
      <c r="VWW839" s="203"/>
      <c r="VWX839" s="203"/>
      <c r="VWY839" s="203"/>
      <c r="VWZ839" s="203"/>
      <c r="VXA839" s="203"/>
      <c r="VXB839" s="203"/>
      <c r="VXC839" s="203"/>
      <c r="VXD839" s="203"/>
      <c r="VXE839" s="203"/>
      <c r="VXF839" s="203"/>
      <c r="VXG839" s="203"/>
      <c r="VXH839" s="203"/>
      <c r="VXI839" s="203"/>
      <c r="VXJ839" s="203"/>
      <c r="VXK839" s="203"/>
      <c r="VXL839" s="203"/>
      <c r="VXM839" s="203"/>
      <c r="VXN839" s="203"/>
      <c r="VXO839" s="203"/>
      <c r="VXP839" s="203"/>
      <c r="VXQ839" s="203"/>
      <c r="VXR839" s="203"/>
      <c r="VXS839" s="203"/>
      <c r="VXT839" s="203"/>
      <c r="VXU839" s="203"/>
      <c r="VXV839" s="203"/>
      <c r="VXW839" s="203"/>
      <c r="VXX839" s="203"/>
      <c r="VXY839" s="203"/>
      <c r="VXZ839" s="203"/>
      <c r="VYA839" s="203"/>
      <c r="VYB839" s="203"/>
      <c r="VYC839" s="203"/>
      <c r="VYD839" s="203"/>
      <c r="VYE839" s="203"/>
      <c r="VYF839" s="203"/>
      <c r="VYG839" s="203"/>
      <c r="VYH839" s="203"/>
      <c r="VYI839" s="203"/>
      <c r="VYJ839" s="203"/>
      <c r="VYK839" s="203"/>
      <c r="VYL839" s="203"/>
      <c r="VYM839" s="203"/>
      <c r="VYN839" s="203"/>
      <c r="VYO839" s="203"/>
      <c r="VYP839" s="203"/>
      <c r="VYQ839" s="203"/>
      <c r="VYR839" s="203"/>
      <c r="VYS839" s="203"/>
      <c r="VYT839" s="203"/>
      <c r="VYU839" s="203"/>
      <c r="VYV839" s="203"/>
      <c r="VYW839" s="203"/>
      <c r="VYX839" s="203"/>
      <c r="VYY839" s="203"/>
      <c r="VYZ839" s="203"/>
      <c r="VZA839" s="203"/>
      <c r="VZB839" s="203"/>
      <c r="VZC839" s="203"/>
      <c r="VZD839" s="203"/>
      <c r="VZE839" s="203"/>
      <c r="VZF839" s="203"/>
      <c r="VZG839" s="203"/>
      <c r="VZH839" s="203"/>
      <c r="VZI839" s="203"/>
      <c r="VZJ839" s="203"/>
      <c r="VZK839" s="203"/>
      <c r="VZL839" s="203"/>
      <c r="VZM839" s="203"/>
      <c r="VZN839" s="203"/>
      <c r="VZO839" s="203"/>
      <c r="VZP839" s="203"/>
      <c r="VZQ839" s="203"/>
      <c r="VZR839" s="203"/>
      <c r="VZS839" s="203"/>
      <c r="VZT839" s="203"/>
      <c r="VZU839" s="203"/>
      <c r="VZV839" s="203"/>
      <c r="VZW839" s="203"/>
      <c r="VZX839" s="203"/>
      <c r="VZY839" s="203"/>
      <c r="VZZ839" s="203"/>
      <c r="WAA839" s="203"/>
      <c r="WAB839" s="203"/>
      <c r="WAC839" s="203"/>
      <c r="WAD839" s="203"/>
      <c r="WAE839" s="203"/>
      <c r="WAF839" s="203"/>
      <c r="WAG839" s="203"/>
      <c r="WAH839" s="203"/>
      <c r="WAI839" s="203"/>
      <c r="WAJ839" s="203"/>
      <c r="WAK839" s="203"/>
      <c r="WAL839" s="203"/>
      <c r="WAM839" s="203"/>
      <c r="WAN839" s="203"/>
      <c r="WAO839" s="203"/>
      <c r="WAP839" s="203"/>
      <c r="WAQ839" s="203"/>
      <c r="WAR839" s="203"/>
      <c r="WAS839" s="203"/>
      <c r="WAT839" s="203"/>
      <c r="WAU839" s="203"/>
      <c r="WAV839" s="203"/>
      <c r="WAW839" s="203"/>
      <c r="WAX839" s="203"/>
      <c r="WAY839" s="203"/>
      <c r="WAZ839" s="203"/>
      <c r="WBA839" s="203"/>
      <c r="WBB839" s="203"/>
      <c r="WBC839" s="203"/>
      <c r="WBD839" s="203"/>
      <c r="WBE839" s="203"/>
      <c r="WBF839" s="203"/>
      <c r="WBG839" s="203"/>
      <c r="WBH839" s="203"/>
      <c r="WBI839" s="203"/>
      <c r="WBJ839" s="203"/>
      <c r="WBK839" s="203"/>
      <c r="WBL839" s="203"/>
      <c r="WBM839" s="203"/>
      <c r="WBN839" s="203"/>
      <c r="WBO839" s="203"/>
      <c r="WBP839" s="203"/>
      <c r="WBQ839" s="203"/>
      <c r="WBR839" s="203"/>
      <c r="WBS839" s="203"/>
      <c r="WBT839" s="203"/>
      <c r="WBU839" s="203"/>
      <c r="WBV839" s="203"/>
      <c r="WBW839" s="203"/>
      <c r="WBX839" s="203"/>
      <c r="WBY839" s="203"/>
      <c r="WBZ839" s="203"/>
      <c r="WCA839" s="203"/>
      <c r="WCB839" s="203"/>
      <c r="WCC839" s="203"/>
      <c r="WCD839" s="203"/>
      <c r="WCE839" s="203"/>
      <c r="WCF839" s="203"/>
      <c r="WCG839" s="203"/>
      <c r="WCH839" s="203"/>
      <c r="WCI839" s="203"/>
      <c r="WCJ839" s="203"/>
      <c r="WCK839" s="203"/>
      <c r="WCL839" s="203"/>
      <c r="WCM839" s="203"/>
      <c r="WCN839" s="203"/>
      <c r="WCO839" s="203"/>
      <c r="WCP839" s="203"/>
      <c r="WCQ839" s="203"/>
      <c r="WCR839" s="203"/>
      <c r="WCS839" s="203"/>
      <c r="WCT839" s="203"/>
      <c r="WCU839" s="203"/>
      <c r="WCV839" s="203"/>
      <c r="WCW839" s="203"/>
      <c r="WCX839" s="203"/>
      <c r="WCY839" s="203"/>
      <c r="WCZ839" s="203"/>
      <c r="WDA839" s="203"/>
      <c r="WDB839" s="203"/>
      <c r="WDC839" s="203"/>
      <c r="WDD839" s="203"/>
      <c r="WDE839" s="203"/>
      <c r="WDF839" s="203"/>
      <c r="WDG839" s="203"/>
      <c r="WDH839" s="203"/>
      <c r="WDI839" s="203"/>
      <c r="WDJ839" s="203"/>
      <c r="WDK839" s="203"/>
      <c r="WDL839" s="203"/>
      <c r="WDM839" s="203"/>
      <c r="WDN839" s="203"/>
      <c r="WDO839" s="203"/>
      <c r="WDP839" s="203"/>
      <c r="WDQ839" s="203"/>
      <c r="WDR839" s="203"/>
      <c r="WDS839" s="203"/>
      <c r="WDT839" s="203"/>
      <c r="WDU839" s="203"/>
      <c r="WDV839" s="203"/>
      <c r="WDW839" s="203"/>
      <c r="WDX839" s="203"/>
      <c r="WDY839" s="203"/>
      <c r="WDZ839" s="203"/>
      <c r="WEA839" s="203"/>
      <c r="WEB839" s="203"/>
      <c r="WEC839" s="203"/>
      <c r="WED839" s="203"/>
      <c r="WEE839" s="203"/>
      <c r="WEF839" s="203"/>
      <c r="WEG839" s="203"/>
      <c r="WEH839" s="203"/>
      <c r="WEI839" s="203"/>
      <c r="WEJ839" s="203"/>
      <c r="WEK839" s="203"/>
      <c r="WEL839" s="203"/>
      <c r="WEM839" s="203"/>
      <c r="WEN839" s="203"/>
      <c r="WEO839" s="203"/>
      <c r="WEP839" s="203"/>
      <c r="WEQ839" s="203"/>
      <c r="WER839" s="203"/>
      <c r="WES839" s="203"/>
      <c r="WET839" s="203"/>
      <c r="WEU839" s="203"/>
      <c r="WEV839" s="203"/>
      <c r="WEW839" s="203"/>
      <c r="WEX839" s="203"/>
      <c r="WEY839" s="203"/>
      <c r="WEZ839" s="203"/>
      <c r="WFA839" s="203"/>
      <c r="WFB839" s="203"/>
      <c r="WFC839" s="203"/>
      <c r="WFD839" s="203"/>
      <c r="WFE839" s="203"/>
      <c r="WFF839" s="203"/>
      <c r="WFG839" s="203"/>
      <c r="WFH839" s="203"/>
      <c r="WFI839" s="203"/>
      <c r="WFJ839" s="203"/>
      <c r="WFK839" s="203"/>
      <c r="WFL839" s="203"/>
      <c r="WFM839" s="203"/>
      <c r="WFN839" s="203"/>
      <c r="WFO839" s="203"/>
      <c r="WFP839" s="203"/>
      <c r="WFQ839" s="203"/>
      <c r="WFR839" s="203"/>
      <c r="WFS839" s="203"/>
      <c r="WFT839" s="203"/>
      <c r="WFU839" s="203"/>
      <c r="WFV839" s="203"/>
      <c r="WFW839" s="203"/>
      <c r="WFX839" s="203"/>
      <c r="WFY839" s="203"/>
      <c r="WFZ839" s="203"/>
      <c r="WGA839" s="203"/>
      <c r="WGB839" s="203"/>
      <c r="WGC839" s="203"/>
      <c r="WGD839" s="203"/>
      <c r="WGE839" s="203"/>
      <c r="WGF839" s="203"/>
      <c r="WGG839" s="203"/>
      <c r="WGH839" s="203"/>
      <c r="WGI839" s="203"/>
      <c r="WGJ839" s="203"/>
      <c r="WGK839" s="203"/>
      <c r="WGL839" s="203"/>
      <c r="WGM839" s="203"/>
      <c r="WGN839" s="203"/>
      <c r="WGO839" s="203"/>
      <c r="WGP839" s="203"/>
      <c r="WGQ839" s="203"/>
      <c r="WGR839" s="203"/>
      <c r="WGS839" s="203"/>
      <c r="WGT839" s="203"/>
      <c r="WGU839" s="203"/>
      <c r="WGV839" s="203"/>
      <c r="WGW839" s="203"/>
      <c r="WGX839" s="203"/>
      <c r="WGY839" s="203"/>
      <c r="WGZ839" s="203"/>
      <c r="WHA839" s="203"/>
      <c r="WHB839" s="203"/>
      <c r="WHC839" s="203"/>
      <c r="WHD839" s="203"/>
      <c r="WHE839" s="203"/>
      <c r="WHF839" s="203"/>
      <c r="WHG839" s="203"/>
      <c r="WHH839" s="203"/>
      <c r="WHI839" s="203"/>
      <c r="WHJ839" s="203"/>
      <c r="WHK839" s="203"/>
      <c r="WHL839" s="203"/>
      <c r="WHM839" s="203"/>
      <c r="WHN839" s="203"/>
      <c r="WHO839" s="203"/>
      <c r="WHP839" s="203"/>
      <c r="WHQ839" s="203"/>
      <c r="WHR839" s="203"/>
      <c r="WHS839" s="203"/>
      <c r="WHT839" s="203"/>
      <c r="WHU839" s="203"/>
      <c r="WHV839" s="203"/>
      <c r="WHW839" s="203"/>
      <c r="WHX839" s="203"/>
      <c r="WHY839" s="203"/>
      <c r="WHZ839" s="203"/>
      <c r="WIA839" s="203"/>
      <c r="WIB839" s="203"/>
      <c r="WIC839" s="203"/>
      <c r="WID839" s="203"/>
      <c r="WIE839" s="203"/>
      <c r="WIF839" s="203"/>
      <c r="WIG839" s="203"/>
      <c r="WIH839" s="203"/>
      <c r="WII839" s="203"/>
      <c r="WIJ839" s="203"/>
      <c r="WIK839" s="203"/>
      <c r="WIL839" s="203"/>
      <c r="WIM839" s="203"/>
      <c r="WIN839" s="203"/>
      <c r="WIO839" s="203"/>
      <c r="WIP839" s="203"/>
      <c r="WIQ839" s="203"/>
      <c r="WIR839" s="203"/>
      <c r="WIS839" s="203"/>
      <c r="WIT839" s="203"/>
      <c r="WIU839" s="203"/>
      <c r="WIV839" s="203"/>
      <c r="WIW839" s="203"/>
      <c r="WIX839" s="203"/>
      <c r="WIY839" s="203"/>
      <c r="WIZ839" s="203"/>
      <c r="WJA839" s="203"/>
      <c r="WJB839" s="203"/>
      <c r="WJC839" s="203"/>
      <c r="WJD839" s="203"/>
      <c r="WJE839" s="203"/>
      <c r="WJF839" s="203"/>
      <c r="WJG839" s="203"/>
      <c r="WJH839" s="203"/>
      <c r="WJI839" s="203"/>
      <c r="WJJ839" s="203"/>
      <c r="WJK839" s="203"/>
      <c r="WJL839" s="203"/>
      <c r="WJM839" s="203"/>
      <c r="WJN839" s="203"/>
      <c r="WJO839" s="203"/>
      <c r="WJP839" s="203"/>
      <c r="WJQ839" s="203"/>
      <c r="WJR839" s="203"/>
      <c r="WJS839" s="203"/>
      <c r="WJT839" s="203"/>
      <c r="WJU839" s="203"/>
      <c r="WJV839" s="203"/>
      <c r="WJW839" s="203"/>
      <c r="WJX839" s="203"/>
      <c r="WJY839" s="203"/>
      <c r="WJZ839" s="203"/>
      <c r="WKA839" s="203"/>
      <c r="WKB839" s="203"/>
      <c r="WKC839" s="203"/>
      <c r="WKD839" s="203"/>
      <c r="WKE839" s="203"/>
      <c r="WKF839" s="203"/>
      <c r="WKG839" s="203"/>
      <c r="WKH839" s="203"/>
      <c r="WKI839" s="203"/>
      <c r="WKJ839" s="203"/>
      <c r="WKK839" s="203"/>
      <c r="WKL839" s="203"/>
      <c r="WKM839" s="203"/>
      <c r="WKN839" s="203"/>
      <c r="WKO839" s="203"/>
      <c r="WKP839" s="203"/>
      <c r="WKQ839" s="203"/>
      <c r="WKR839" s="203"/>
      <c r="WKS839" s="203"/>
      <c r="WKT839" s="203"/>
      <c r="WKU839" s="203"/>
      <c r="WKV839" s="203"/>
      <c r="WKW839" s="203"/>
      <c r="WKX839" s="203"/>
      <c r="WKY839" s="203"/>
      <c r="WKZ839" s="203"/>
      <c r="WLA839" s="203"/>
      <c r="WLB839" s="203"/>
      <c r="WLC839" s="203"/>
      <c r="WLD839" s="203"/>
      <c r="WLE839" s="203"/>
      <c r="WLF839" s="203"/>
      <c r="WLG839" s="203"/>
      <c r="WLH839" s="203"/>
      <c r="WLI839" s="203"/>
      <c r="WLJ839" s="203"/>
      <c r="WLK839" s="203"/>
      <c r="WLL839" s="203"/>
      <c r="WLM839" s="203"/>
      <c r="WLN839" s="203"/>
      <c r="WLO839" s="203"/>
      <c r="WLP839" s="203"/>
      <c r="WLQ839" s="203"/>
      <c r="WLR839" s="203"/>
      <c r="WLS839" s="203"/>
      <c r="WLT839" s="203"/>
      <c r="WLU839" s="203"/>
      <c r="WLV839" s="203"/>
      <c r="WLW839" s="203"/>
      <c r="WLX839" s="203"/>
      <c r="WLY839" s="203"/>
      <c r="WLZ839" s="203"/>
      <c r="WMA839" s="203"/>
      <c r="WMB839" s="203"/>
      <c r="WMC839" s="203"/>
      <c r="WMD839" s="203"/>
      <c r="WME839" s="203"/>
      <c r="WMF839" s="203"/>
      <c r="WMG839" s="203"/>
      <c r="WMH839" s="203"/>
      <c r="WMI839" s="203"/>
      <c r="WMJ839" s="203"/>
      <c r="WMK839" s="203"/>
      <c r="WML839" s="203"/>
      <c r="WMM839" s="203"/>
      <c r="WMN839" s="203"/>
      <c r="WMO839" s="203"/>
      <c r="WMP839" s="203"/>
      <c r="WMQ839" s="203"/>
      <c r="WMR839" s="203"/>
      <c r="WMS839" s="203"/>
      <c r="WMT839" s="203"/>
      <c r="WMU839" s="203"/>
      <c r="WMV839" s="203"/>
      <c r="WMW839" s="203"/>
      <c r="WMX839" s="203"/>
      <c r="WMY839" s="203"/>
      <c r="WMZ839" s="203"/>
      <c r="WNA839" s="203"/>
      <c r="WNB839" s="203"/>
      <c r="WNC839" s="203"/>
      <c r="WND839" s="203"/>
      <c r="WNE839" s="203"/>
      <c r="WNF839" s="203"/>
      <c r="WNG839" s="203"/>
      <c r="WNH839" s="203"/>
      <c r="WNI839" s="203"/>
      <c r="WNJ839" s="203"/>
      <c r="WNK839" s="203"/>
      <c r="WNL839" s="203"/>
      <c r="WNM839" s="203"/>
      <c r="WNN839" s="203"/>
      <c r="WNO839" s="203"/>
      <c r="WNP839" s="203"/>
      <c r="WNQ839" s="203"/>
      <c r="WNR839" s="203"/>
      <c r="WNS839" s="203"/>
      <c r="WNT839" s="203"/>
      <c r="WNU839" s="203"/>
      <c r="WNV839" s="203"/>
      <c r="WNW839" s="203"/>
      <c r="WNX839" s="203"/>
      <c r="WNY839" s="203"/>
      <c r="WNZ839" s="203"/>
      <c r="WOA839" s="203"/>
      <c r="WOB839" s="203"/>
      <c r="WOC839" s="203"/>
      <c r="WOD839" s="203"/>
      <c r="WOE839" s="203"/>
      <c r="WOF839" s="203"/>
      <c r="WOG839" s="203"/>
      <c r="WOH839" s="203"/>
      <c r="WOI839" s="203"/>
      <c r="WOJ839" s="203"/>
      <c r="WOK839" s="203"/>
      <c r="WOL839" s="203"/>
      <c r="WOM839" s="203"/>
      <c r="WON839" s="203"/>
      <c r="WOO839" s="203"/>
      <c r="WOP839" s="203"/>
      <c r="WOQ839" s="203"/>
      <c r="WOR839" s="203"/>
      <c r="WOS839" s="203"/>
      <c r="WOT839" s="203"/>
      <c r="WOU839" s="203"/>
      <c r="WOV839" s="203"/>
      <c r="WOW839" s="203"/>
      <c r="WOX839" s="203"/>
      <c r="WOY839" s="203"/>
      <c r="WOZ839" s="203"/>
      <c r="WPA839" s="203"/>
      <c r="WPB839" s="203"/>
      <c r="WPC839" s="203"/>
      <c r="WPD839" s="203"/>
      <c r="WPE839" s="203"/>
      <c r="WPF839" s="203"/>
      <c r="WPG839" s="203"/>
      <c r="WPH839" s="203"/>
      <c r="WPI839" s="203"/>
      <c r="WPJ839" s="203"/>
      <c r="WPK839" s="203"/>
      <c r="WPL839" s="203"/>
      <c r="WPM839" s="203"/>
      <c r="WPN839" s="203"/>
      <c r="WPO839" s="203"/>
      <c r="WPP839" s="203"/>
      <c r="WPQ839" s="203"/>
      <c r="WPR839" s="203"/>
      <c r="WPS839" s="203"/>
      <c r="WPT839" s="203"/>
      <c r="WPU839" s="203"/>
      <c r="WPV839" s="203"/>
      <c r="WPW839" s="203"/>
      <c r="WPX839" s="203"/>
      <c r="WPY839" s="203"/>
      <c r="WPZ839" s="203"/>
      <c r="WQA839" s="203"/>
      <c r="WQB839" s="203"/>
      <c r="WQC839" s="203"/>
      <c r="WQD839" s="203"/>
      <c r="WQE839" s="203"/>
      <c r="WQF839" s="203"/>
      <c r="WQG839" s="203"/>
      <c r="WQH839" s="203"/>
      <c r="WQI839" s="203"/>
      <c r="WQJ839" s="203"/>
      <c r="WQK839" s="203"/>
      <c r="WQL839" s="203"/>
      <c r="WQM839" s="203"/>
      <c r="WQN839" s="203"/>
      <c r="WQO839" s="203"/>
      <c r="WQP839" s="203"/>
      <c r="WQQ839" s="203"/>
      <c r="WQR839" s="203"/>
      <c r="WQS839" s="203"/>
      <c r="WQT839" s="203"/>
      <c r="WQU839" s="203"/>
      <c r="WQV839" s="203"/>
      <c r="WQW839" s="203"/>
      <c r="WQX839" s="203"/>
      <c r="WQY839" s="203"/>
      <c r="WQZ839" s="203"/>
      <c r="WRA839" s="203"/>
      <c r="WRB839" s="203"/>
      <c r="WRC839" s="203"/>
      <c r="WRD839" s="203"/>
      <c r="WRE839" s="203"/>
      <c r="WRF839" s="203"/>
      <c r="WRG839" s="203"/>
      <c r="WRH839" s="203"/>
      <c r="WRI839" s="203"/>
      <c r="WRJ839" s="203"/>
      <c r="WRK839" s="203"/>
      <c r="WRL839" s="203"/>
      <c r="WRM839" s="203"/>
      <c r="WRN839" s="203"/>
      <c r="WRO839" s="203"/>
      <c r="WRP839" s="203"/>
      <c r="WRQ839" s="203"/>
      <c r="WRR839" s="203"/>
      <c r="WRS839" s="203"/>
      <c r="WRT839" s="203"/>
      <c r="WRU839" s="203"/>
      <c r="WRV839" s="203"/>
      <c r="WRW839" s="203"/>
      <c r="WRX839" s="203"/>
      <c r="WRY839" s="203"/>
      <c r="WRZ839" s="203"/>
      <c r="WSA839" s="203"/>
      <c r="WSB839" s="203"/>
      <c r="WSC839" s="203"/>
      <c r="WSD839" s="203"/>
      <c r="WSE839" s="203"/>
      <c r="WSF839" s="203"/>
      <c r="WSG839" s="203"/>
      <c r="WSH839" s="203"/>
      <c r="WSI839" s="203"/>
      <c r="WSJ839" s="203"/>
      <c r="WSK839" s="203"/>
      <c r="WSL839" s="203"/>
      <c r="WSM839" s="203"/>
      <c r="WSN839" s="203"/>
      <c r="WSO839" s="203"/>
      <c r="WSP839" s="203"/>
      <c r="WSQ839" s="203"/>
      <c r="WSR839" s="203"/>
      <c r="WSS839" s="203"/>
      <c r="WST839" s="203"/>
      <c r="WSU839" s="203"/>
      <c r="WSV839" s="203"/>
      <c r="WSW839" s="203"/>
      <c r="WSX839" s="203"/>
      <c r="WSY839" s="203"/>
      <c r="WSZ839" s="203"/>
      <c r="WTA839" s="203"/>
      <c r="WTB839" s="203"/>
      <c r="WTC839" s="203"/>
      <c r="WTD839" s="203"/>
      <c r="WTE839" s="203"/>
      <c r="WTF839" s="203"/>
      <c r="WTG839" s="203"/>
      <c r="WTH839" s="203"/>
      <c r="WTI839" s="203"/>
      <c r="WTJ839" s="203"/>
      <c r="WTK839" s="203"/>
      <c r="WTL839" s="203"/>
      <c r="WTM839" s="203"/>
      <c r="WTN839" s="203"/>
      <c r="WTO839" s="203"/>
      <c r="WTP839" s="203"/>
      <c r="WTQ839" s="203"/>
      <c r="WTR839" s="203"/>
      <c r="WTS839" s="203"/>
      <c r="WTT839" s="203"/>
      <c r="WTU839" s="203"/>
      <c r="WTV839" s="203"/>
      <c r="WTW839" s="203"/>
      <c r="WTX839" s="203"/>
      <c r="WTY839" s="203"/>
      <c r="WTZ839" s="203"/>
      <c r="WUA839" s="203"/>
      <c r="WUB839" s="203"/>
      <c r="WUC839" s="203"/>
      <c r="WUD839" s="203"/>
      <c r="WUE839" s="203"/>
      <c r="WUF839" s="203"/>
      <c r="WUG839" s="203"/>
      <c r="WUH839" s="203"/>
      <c r="WUI839" s="203"/>
      <c r="WUJ839" s="203"/>
      <c r="WUK839" s="203"/>
      <c r="WUL839" s="203"/>
      <c r="WUM839" s="203"/>
      <c r="WUN839" s="203"/>
      <c r="WUO839" s="203"/>
      <c r="WUP839" s="203"/>
      <c r="WUQ839" s="203"/>
      <c r="WUR839" s="203"/>
      <c r="WUS839" s="203"/>
      <c r="WUT839" s="203"/>
      <c r="WUU839" s="203"/>
      <c r="WUV839" s="203"/>
      <c r="WUW839" s="203"/>
      <c r="WUX839" s="203"/>
      <c r="WUY839" s="203"/>
      <c r="WUZ839" s="203"/>
      <c r="WVA839" s="203"/>
      <c r="WVB839" s="203"/>
      <c r="WVC839" s="203"/>
      <c r="WVD839" s="203"/>
      <c r="WVE839" s="203"/>
      <c r="WVF839" s="203"/>
      <c r="WVG839" s="203"/>
      <c r="WVH839" s="203"/>
      <c r="WVI839" s="203"/>
      <c r="WVJ839" s="203"/>
      <c r="WVK839" s="203"/>
      <c r="WVL839" s="203"/>
      <c r="WVM839" s="203"/>
      <c r="WVN839" s="203"/>
      <c r="WVO839" s="203"/>
      <c r="WVP839" s="203"/>
      <c r="WVQ839" s="203"/>
      <c r="WVR839" s="203"/>
      <c r="WVS839" s="203"/>
      <c r="WVT839" s="203"/>
      <c r="WVU839" s="203"/>
      <c r="WVV839" s="203"/>
      <c r="WVW839" s="203"/>
      <c r="WVX839" s="203"/>
      <c r="WVY839" s="203"/>
      <c r="WVZ839" s="203"/>
      <c r="WWA839" s="203"/>
      <c r="WWB839" s="203"/>
      <c r="WWC839" s="203"/>
      <c r="WWD839" s="203"/>
      <c r="WWE839" s="203"/>
      <c r="WWF839" s="203"/>
      <c r="WWG839" s="203"/>
      <c r="WWH839" s="203"/>
      <c r="WWI839" s="203"/>
      <c r="WWJ839" s="203"/>
      <c r="WWK839" s="203"/>
      <c r="WWL839" s="203"/>
      <c r="WWM839" s="203"/>
      <c r="WWN839" s="203"/>
      <c r="WWO839" s="203"/>
      <c r="WWP839" s="203"/>
      <c r="WWQ839" s="203"/>
      <c r="WWR839" s="203"/>
      <c r="WWS839" s="203"/>
      <c r="WWT839" s="203"/>
      <c r="WWU839" s="203"/>
      <c r="WWV839" s="203"/>
      <c r="WWW839" s="203"/>
      <c r="WWX839" s="203"/>
      <c r="WWY839" s="203"/>
      <c r="WWZ839" s="203"/>
      <c r="WXA839" s="203"/>
      <c r="WXB839" s="203"/>
      <c r="WXC839" s="203"/>
      <c r="WXD839" s="203"/>
      <c r="WXE839" s="203"/>
      <c r="WXF839" s="203"/>
      <c r="WXG839" s="203"/>
      <c r="WXH839" s="203"/>
      <c r="WXI839" s="203"/>
      <c r="WXJ839" s="203"/>
      <c r="WXK839" s="203"/>
      <c r="WXL839" s="203"/>
      <c r="WXM839" s="203"/>
      <c r="WXN839" s="203"/>
      <c r="WXO839" s="203"/>
      <c r="WXP839" s="203"/>
      <c r="WXQ839" s="203"/>
      <c r="WXR839" s="203"/>
      <c r="WXS839" s="203"/>
      <c r="WXT839" s="203"/>
      <c r="WXU839" s="203"/>
      <c r="WXV839" s="203"/>
      <c r="WXW839" s="203"/>
      <c r="WXX839" s="203"/>
      <c r="WXY839" s="203"/>
      <c r="WXZ839" s="203"/>
      <c r="WYA839" s="203"/>
      <c r="WYB839" s="203"/>
      <c r="WYC839" s="203"/>
      <c r="WYD839" s="203"/>
      <c r="WYE839" s="203"/>
      <c r="WYF839" s="203"/>
      <c r="WYG839" s="203"/>
      <c r="WYH839" s="203"/>
      <c r="WYI839" s="203"/>
      <c r="WYJ839" s="203"/>
      <c r="WYK839" s="203"/>
      <c r="WYL839" s="203"/>
      <c r="WYM839" s="203"/>
      <c r="WYN839" s="203"/>
      <c r="WYO839" s="203"/>
      <c r="WYP839" s="203"/>
      <c r="WYQ839" s="203"/>
      <c r="WYR839" s="203"/>
      <c r="WYS839" s="203"/>
      <c r="WYT839" s="203"/>
      <c r="WYU839" s="203"/>
      <c r="WYV839" s="203"/>
      <c r="WYW839" s="203"/>
      <c r="WYX839" s="203"/>
      <c r="WYY839" s="203"/>
      <c r="WYZ839" s="203"/>
      <c r="WZA839" s="203"/>
      <c r="WZB839" s="203"/>
      <c r="WZC839" s="203"/>
      <c r="WZD839" s="203"/>
      <c r="WZE839" s="203"/>
      <c r="WZF839" s="203"/>
      <c r="WZG839" s="203"/>
      <c r="WZH839" s="203"/>
      <c r="WZI839" s="203"/>
      <c r="WZJ839" s="203"/>
      <c r="WZK839" s="203"/>
      <c r="WZL839" s="203"/>
      <c r="WZM839" s="203"/>
      <c r="WZN839" s="203"/>
      <c r="WZO839" s="203"/>
      <c r="WZP839" s="203"/>
      <c r="WZQ839" s="203"/>
      <c r="WZR839" s="203"/>
      <c r="WZS839" s="203"/>
      <c r="WZT839" s="203"/>
      <c r="WZU839" s="203"/>
      <c r="WZV839" s="203"/>
      <c r="WZW839" s="203"/>
      <c r="WZX839" s="203"/>
      <c r="WZY839" s="203"/>
      <c r="WZZ839" s="203"/>
      <c r="XAA839" s="203"/>
      <c r="XAB839" s="203"/>
      <c r="XAC839" s="203"/>
      <c r="XAD839" s="203"/>
      <c r="XAE839" s="203"/>
      <c r="XAF839" s="203"/>
      <c r="XAG839" s="203"/>
      <c r="XAH839" s="203"/>
      <c r="XAI839" s="203"/>
      <c r="XAJ839" s="203"/>
      <c r="XAK839" s="203"/>
      <c r="XAL839" s="203"/>
      <c r="XAM839" s="203"/>
      <c r="XAN839" s="203"/>
      <c r="XAO839" s="203"/>
      <c r="XAP839" s="203"/>
      <c r="XAQ839" s="203"/>
      <c r="XAR839" s="203"/>
      <c r="XAS839" s="203"/>
      <c r="XAT839" s="203"/>
      <c r="XAU839" s="203"/>
      <c r="XAV839" s="203"/>
      <c r="XAW839" s="203"/>
      <c r="XAX839" s="203"/>
      <c r="XAY839" s="203"/>
      <c r="XAZ839" s="203"/>
      <c r="XBA839" s="203"/>
      <c r="XBB839" s="203"/>
      <c r="XBC839" s="203"/>
      <c r="XBD839" s="203"/>
      <c r="XBE839" s="203"/>
      <c r="XBF839" s="203"/>
      <c r="XBG839" s="203"/>
      <c r="XBH839" s="203"/>
      <c r="XBI839" s="203"/>
      <c r="XBJ839" s="203"/>
      <c r="XBK839" s="203"/>
      <c r="XBL839" s="203"/>
      <c r="XBM839" s="203"/>
      <c r="XBN839" s="203"/>
      <c r="XBO839" s="203"/>
      <c r="XBP839" s="203"/>
      <c r="XBQ839" s="203"/>
      <c r="XBR839" s="203"/>
      <c r="XBS839" s="203"/>
      <c r="XBT839" s="203"/>
      <c r="XBU839" s="203"/>
      <c r="XBV839" s="203"/>
      <c r="XBW839" s="203"/>
      <c r="XBX839" s="203"/>
      <c r="XBY839" s="203"/>
      <c r="XBZ839" s="203"/>
      <c r="XCA839" s="203"/>
      <c r="XCB839" s="203"/>
      <c r="XCC839" s="203"/>
      <c r="XCD839" s="203"/>
      <c r="XCE839" s="203"/>
      <c r="XCF839" s="203"/>
      <c r="XCG839" s="203"/>
      <c r="XCH839" s="203"/>
      <c r="XCI839" s="203"/>
      <c r="XCJ839" s="203"/>
      <c r="XCK839" s="203"/>
      <c r="XCL839" s="203"/>
      <c r="XCM839" s="203"/>
      <c r="XCN839" s="203"/>
      <c r="XCO839" s="203"/>
      <c r="XCP839" s="203"/>
      <c r="XCQ839" s="203"/>
      <c r="XCR839" s="203"/>
      <c r="XCS839" s="203"/>
      <c r="XCT839" s="203"/>
      <c r="XCU839" s="203"/>
      <c r="XCV839" s="203"/>
      <c r="XCW839" s="203"/>
      <c r="XCX839" s="203"/>
      <c r="XCY839" s="203"/>
      <c r="XCZ839" s="203"/>
      <c r="XDA839" s="203"/>
      <c r="XDB839" s="203"/>
      <c r="XDC839" s="203"/>
      <c r="XDD839" s="203"/>
      <c r="XDE839" s="203"/>
      <c r="XDF839" s="203"/>
      <c r="XDG839" s="203"/>
      <c r="XDH839" s="203"/>
      <c r="XDI839" s="203"/>
      <c r="XDJ839" s="203"/>
      <c r="XDK839" s="203"/>
      <c r="XDL839" s="203"/>
      <c r="XDM839" s="203"/>
      <c r="XDN839" s="203"/>
      <c r="XDO839" s="203"/>
      <c r="XDP839" s="203"/>
      <c r="XDQ839" s="203"/>
      <c r="XDR839" s="203"/>
      <c r="XDS839" s="203"/>
      <c r="XDT839" s="203"/>
      <c r="XDU839" s="203"/>
      <c r="XDV839" s="203"/>
      <c r="XDW839" s="203"/>
      <c r="XDX839" s="203"/>
      <c r="XDY839" s="203"/>
      <c r="XDZ839" s="203"/>
      <c r="XEA839" s="203"/>
      <c r="XEB839" s="203"/>
      <c r="XEC839" s="203"/>
      <c r="XED839" s="203"/>
      <c r="XEE839" s="203"/>
    </row>
    <row r="840" s="14" customFormat="1" ht="36" spans="1:16359">
      <c r="A840" s="35">
        <v>831</v>
      </c>
      <c r="B840" s="36" t="s">
        <v>2510</v>
      </c>
      <c r="C840" s="36" t="s">
        <v>31</v>
      </c>
      <c r="D840" s="36" t="s">
        <v>34</v>
      </c>
      <c r="E840" s="36" t="s">
        <v>742</v>
      </c>
      <c r="F840" s="37">
        <v>44348</v>
      </c>
      <c r="G840" s="37">
        <v>44440</v>
      </c>
      <c r="H840" s="36" t="s">
        <v>2414</v>
      </c>
      <c r="I840" s="36" t="s">
        <v>2521</v>
      </c>
      <c r="J840" s="53">
        <v>8</v>
      </c>
      <c r="K840" s="53"/>
      <c r="L840" s="53">
        <v>8</v>
      </c>
      <c r="M840" s="53"/>
      <c r="N840" s="53"/>
      <c r="O840" s="53">
        <v>1</v>
      </c>
      <c r="P840" s="36">
        <v>84</v>
      </c>
      <c r="Q840" s="36">
        <v>298</v>
      </c>
      <c r="R840" s="53"/>
      <c r="S840" s="36">
        <v>84</v>
      </c>
      <c r="T840" s="36">
        <v>298</v>
      </c>
      <c r="U840" s="36" t="s">
        <v>2522</v>
      </c>
      <c r="V840" s="42" t="s">
        <v>39</v>
      </c>
      <c r="W840" s="36" t="s">
        <v>54</v>
      </c>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c r="AV840" s="203"/>
      <c r="AW840" s="203"/>
      <c r="AX840" s="203"/>
      <c r="AY840" s="203"/>
      <c r="AZ840" s="203"/>
      <c r="BA840" s="203"/>
      <c r="BB840" s="203"/>
      <c r="BC840" s="203"/>
      <c r="BD840" s="203"/>
      <c r="BE840" s="203"/>
      <c r="BF840" s="203"/>
      <c r="BG840" s="203"/>
      <c r="BH840" s="203"/>
      <c r="BI840" s="203"/>
      <c r="BJ840" s="203"/>
      <c r="BK840" s="203"/>
      <c r="BL840" s="203"/>
      <c r="BM840" s="203"/>
      <c r="BN840" s="203"/>
      <c r="BO840" s="203"/>
      <c r="BP840" s="203"/>
      <c r="BQ840" s="203"/>
      <c r="BR840" s="203"/>
      <c r="BS840" s="203"/>
      <c r="BT840" s="203"/>
      <c r="BU840" s="203"/>
      <c r="BV840" s="203"/>
      <c r="BW840" s="203"/>
      <c r="BX840" s="203"/>
      <c r="BY840" s="203"/>
      <c r="BZ840" s="203"/>
      <c r="CA840" s="203"/>
      <c r="CB840" s="203"/>
      <c r="CC840" s="203"/>
      <c r="CD840" s="203"/>
      <c r="CE840" s="203"/>
      <c r="CF840" s="203"/>
      <c r="CG840" s="203"/>
      <c r="CH840" s="203"/>
      <c r="CI840" s="203"/>
      <c r="CJ840" s="203"/>
      <c r="CK840" s="203"/>
      <c r="CL840" s="203"/>
      <c r="CM840" s="203"/>
      <c r="CN840" s="203"/>
      <c r="CO840" s="203"/>
      <c r="CP840" s="203"/>
      <c r="CQ840" s="203"/>
      <c r="CR840" s="203"/>
      <c r="CS840" s="203"/>
      <c r="CT840" s="203"/>
      <c r="CU840" s="203"/>
      <c r="CV840" s="203"/>
      <c r="CW840" s="203"/>
      <c r="CX840" s="203"/>
      <c r="CY840" s="203"/>
      <c r="CZ840" s="203"/>
      <c r="DA840" s="203"/>
      <c r="DB840" s="203"/>
      <c r="DC840" s="203"/>
      <c r="DD840" s="203"/>
      <c r="DE840" s="203"/>
      <c r="DF840" s="203"/>
      <c r="DG840" s="203"/>
      <c r="DH840" s="203"/>
      <c r="DI840" s="203"/>
      <c r="DJ840" s="203"/>
      <c r="DK840" s="203"/>
      <c r="DL840" s="203"/>
      <c r="DM840" s="203"/>
      <c r="DN840" s="203"/>
      <c r="DO840" s="203"/>
      <c r="DP840" s="203"/>
      <c r="DQ840" s="203"/>
      <c r="DR840" s="203"/>
      <c r="DS840" s="203"/>
      <c r="DT840" s="203"/>
      <c r="DU840" s="203"/>
      <c r="DV840" s="203"/>
      <c r="DW840" s="203"/>
      <c r="DX840" s="203"/>
      <c r="DY840" s="203"/>
      <c r="DZ840" s="203"/>
      <c r="EA840" s="203"/>
      <c r="EB840" s="203"/>
      <c r="EC840" s="203"/>
      <c r="ED840" s="203"/>
      <c r="EE840" s="203"/>
      <c r="EF840" s="203"/>
      <c r="EG840" s="203"/>
      <c r="EH840" s="203"/>
      <c r="EI840" s="203"/>
      <c r="EJ840" s="203"/>
      <c r="EK840" s="203"/>
      <c r="EL840" s="203"/>
      <c r="EM840" s="203"/>
      <c r="EN840" s="203"/>
      <c r="EO840" s="203"/>
      <c r="EP840" s="203"/>
      <c r="EQ840" s="203"/>
      <c r="ER840" s="203"/>
      <c r="ES840" s="203"/>
      <c r="ET840" s="203"/>
      <c r="EU840" s="203"/>
      <c r="EV840" s="203"/>
      <c r="EW840" s="203"/>
      <c r="EX840" s="203"/>
      <c r="EY840" s="203"/>
      <c r="EZ840" s="203"/>
      <c r="FA840" s="203"/>
      <c r="FB840" s="203"/>
      <c r="FC840" s="203"/>
      <c r="FD840" s="203"/>
      <c r="FE840" s="203"/>
      <c r="FF840" s="203"/>
      <c r="FG840" s="203"/>
      <c r="FH840" s="203"/>
      <c r="FI840" s="203"/>
      <c r="FJ840" s="203"/>
      <c r="FK840" s="203"/>
      <c r="FL840" s="203"/>
      <c r="FM840" s="203"/>
      <c r="FN840" s="203"/>
      <c r="FO840" s="203"/>
      <c r="FP840" s="203"/>
      <c r="FQ840" s="203"/>
      <c r="FR840" s="203"/>
      <c r="FS840" s="203"/>
      <c r="FT840" s="203"/>
      <c r="FU840" s="203"/>
      <c r="FV840" s="203"/>
      <c r="FW840" s="203"/>
      <c r="FX840" s="203"/>
      <c r="FY840" s="203"/>
      <c r="FZ840" s="203"/>
      <c r="GA840" s="203"/>
      <c r="GB840" s="203"/>
      <c r="GC840" s="203"/>
      <c r="GD840" s="203"/>
      <c r="GE840" s="203"/>
      <c r="GF840" s="203"/>
      <c r="GG840" s="203"/>
      <c r="GH840" s="203"/>
      <c r="GI840" s="203"/>
      <c r="GJ840" s="203"/>
      <c r="GK840" s="203"/>
      <c r="GL840" s="203"/>
      <c r="GM840" s="203"/>
      <c r="GN840" s="203"/>
      <c r="GO840" s="203"/>
      <c r="GP840" s="203"/>
      <c r="GQ840" s="203"/>
      <c r="GR840" s="203"/>
      <c r="GS840" s="203"/>
      <c r="GT840" s="203"/>
      <c r="GU840" s="203"/>
      <c r="GV840" s="203"/>
      <c r="GW840" s="203"/>
      <c r="GX840" s="203"/>
      <c r="GY840" s="203"/>
      <c r="GZ840" s="203"/>
      <c r="HA840" s="203"/>
      <c r="HB840" s="203"/>
      <c r="HC840" s="203"/>
      <c r="HD840" s="203"/>
      <c r="HE840" s="203"/>
      <c r="HF840" s="203"/>
      <c r="HG840" s="203"/>
      <c r="HH840" s="203"/>
      <c r="HI840" s="203"/>
      <c r="HJ840" s="203"/>
      <c r="HK840" s="203"/>
      <c r="HL840" s="203"/>
      <c r="HM840" s="203"/>
      <c r="HN840" s="203"/>
      <c r="HO840" s="203"/>
      <c r="HP840" s="203"/>
      <c r="HQ840" s="203"/>
      <c r="HR840" s="203"/>
      <c r="HS840" s="203"/>
      <c r="HT840" s="203"/>
      <c r="HU840" s="203"/>
      <c r="HV840" s="203"/>
      <c r="HW840" s="203"/>
      <c r="HX840" s="203"/>
      <c r="HY840" s="203"/>
      <c r="HZ840" s="203"/>
      <c r="IA840" s="203"/>
      <c r="IB840" s="203"/>
      <c r="IC840" s="203"/>
      <c r="ID840" s="203"/>
      <c r="IE840" s="203"/>
      <c r="IF840" s="203"/>
      <c r="IG840" s="203"/>
      <c r="IH840" s="203"/>
      <c r="II840" s="203"/>
      <c r="IJ840" s="203"/>
      <c r="IK840" s="203"/>
      <c r="IL840" s="203"/>
      <c r="IM840" s="203"/>
      <c r="IN840" s="203"/>
      <c r="IO840" s="203"/>
      <c r="IP840" s="203"/>
      <c r="IQ840" s="203"/>
      <c r="IR840" s="203"/>
      <c r="IS840" s="203"/>
      <c r="IT840" s="203"/>
      <c r="IU840" s="203"/>
      <c r="IV840" s="203"/>
      <c r="IW840" s="203"/>
      <c r="IX840" s="203"/>
      <c r="IY840" s="203"/>
      <c r="IZ840" s="203"/>
      <c r="JA840" s="203"/>
      <c r="JB840" s="203"/>
      <c r="JC840" s="203"/>
      <c r="JD840" s="203"/>
      <c r="JE840" s="203"/>
      <c r="JF840" s="203"/>
      <c r="JG840" s="203"/>
      <c r="JH840" s="203"/>
      <c r="JI840" s="203"/>
      <c r="JJ840" s="203"/>
      <c r="JK840" s="203"/>
      <c r="JL840" s="203"/>
      <c r="JM840" s="203"/>
      <c r="JN840" s="203"/>
      <c r="JO840" s="203"/>
      <c r="JP840" s="203"/>
      <c r="JQ840" s="203"/>
      <c r="JR840" s="203"/>
      <c r="JS840" s="203"/>
      <c r="JT840" s="203"/>
      <c r="JU840" s="203"/>
      <c r="JV840" s="203"/>
      <c r="JW840" s="203"/>
      <c r="JX840" s="203"/>
      <c r="JY840" s="203"/>
      <c r="JZ840" s="203"/>
      <c r="KA840" s="203"/>
      <c r="KB840" s="203"/>
      <c r="KC840" s="203"/>
      <c r="KD840" s="203"/>
      <c r="KE840" s="203"/>
      <c r="KF840" s="203"/>
      <c r="KG840" s="203"/>
      <c r="KH840" s="203"/>
      <c r="KI840" s="203"/>
      <c r="KJ840" s="203"/>
      <c r="KK840" s="203"/>
      <c r="KL840" s="203"/>
      <c r="KM840" s="203"/>
      <c r="KN840" s="203"/>
      <c r="KO840" s="203"/>
      <c r="KP840" s="203"/>
      <c r="KQ840" s="203"/>
      <c r="KR840" s="203"/>
      <c r="KS840" s="203"/>
      <c r="KT840" s="203"/>
      <c r="KU840" s="203"/>
      <c r="KV840" s="203"/>
      <c r="KW840" s="203"/>
      <c r="KX840" s="203"/>
      <c r="KY840" s="203"/>
      <c r="KZ840" s="203"/>
      <c r="LA840" s="203"/>
      <c r="LB840" s="203"/>
      <c r="LC840" s="203"/>
      <c r="LD840" s="203"/>
      <c r="LE840" s="203"/>
      <c r="LF840" s="203"/>
      <c r="LG840" s="203"/>
      <c r="LH840" s="203"/>
      <c r="LI840" s="203"/>
      <c r="LJ840" s="203"/>
      <c r="LK840" s="203"/>
      <c r="LL840" s="203"/>
      <c r="LM840" s="203"/>
      <c r="LN840" s="203"/>
      <c r="LO840" s="203"/>
      <c r="LP840" s="203"/>
      <c r="LQ840" s="203"/>
      <c r="LR840" s="203"/>
      <c r="LS840" s="203"/>
      <c r="LT840" s="203"/>
      <c r="LU840" s="203"/>
      <c r="LV840" s="203"/>
      <c r="LW840" s="203"/>
      <c r="LX840" s="203"/>
      <c r="LY840" s="203"/>
      <c r="LZ840" s="203"/>
      <c r="MA840" s="203"/>
      <c r="MB840" s="203"/>
      <c r="MC840" s="203"/>
      <c r="MD840" s="203"/>
      <c r="ME840" s="203"/>
      <c r="MF840" s="203"/>
      <c r="MG840" s="203"/>
      <c r="MH840" s="203"/>
      <c r="MI840" s="203"/>
      <c r="MJ840" s="203"/>
      <c r="MK840" s="203"/>
      <c r="ML840" s="203"/>
      <c r="MM840" s="203"/>
      <c r="MN840" s="203"/>
      <c r="MO840" s="203"/>
      <c r="MP840" s="203"/>
      <c r="MQ840" s="203"/>
      <c r="MR840" s="203"/>
      <c r="MS840" s="203"/>
      <c r="MT840" s="203"/>
      <c r="MU840" s="203"/>
      <c r="MV840" s="203"/>
      <c r="MW840" s="203"/>
      <c r="MX840" s="203"/>
      <c r="MY840" s="203"/>
      <c r="MZ840" s="203"/>
      <c r="NA840" s="203"/>
      <c r="NB840" s="203"/>
      <c r="NC840" s="203"/>
      <c r="ND840" s="203"/>
      <c r="NE840" s="203"/>
      <c r="NF840" s="203"/>
      <c r="NG840" s="203"/>
      <c r="NH840" s="203"/>
      <c r="NI840" s="203"/>
      <c r="NJ840" s="203"/>
      <c r="NK840" s="203"/>
      <c r="NL840" s="203"/>
      <c r="NM840" s="203"/>
      <c r="NN840" s="203"/>
      <c r="NO840" s="203"/>
      <c r="NP840" s="203"/>
      <c r="NQ840" s="203"/>
      <c r="NR840" s="203"/>
      <c r="NS840" s="203"/>
      <c r="NT840" s="203"/>
      <c r="NU840" s="203"/>
      <c r="NV840" s="203"/>
      <c r="NW840" s="203"/>
      <c r="NX840" s="203"/>
      <c r="NY840" s="203"/>
      <c r="NZ840" s="203"/>
      <c r="OA840" s="203"/>
      <c r="OB840" s="203"/>
      <c r="OC840" s="203"/>
      <c r="OD840" s="203"/>
      <c r="OE840" s="203"/>
      <c r="OF840" s="203"/>
      <c r="OG840" s="203"/>
      <c r="OH840" s="203"/>
      <c r="OI840" s="203"/>
      <c r="OJ840" s="203"/>
      <c r="OK840" s="203"/>
      <c r="OL840" s="203"/>
      <c r="OM840" s="203"/>
      <c r="ON840" s="203"/>
      <c r="OO840" s="203"/>
      <c r="OP840" s="203"/>
      <c r="OQ840" s="203"/>
      <c r="OR840" s="203"/>
      <c r="OS840" s="203"/>
      <c r="OT840" s="203"/>
      <c r="OU840" s="203"/>
      <c r="OV840" s="203"/>
      <c r="OW840" s="203"/>
      <c r="OX840" s="203"/>
      <c r="OY840" s="203"/>
      <c r="OZ840" s="203"/>
      <c r="PA840" s="203"/>
      <c r="PB840" s="203"/>
      <c r="PC840" s="203"/>
      <c r="PD840" s="203"/>
      <c r="PE840" s="203"/>
      <c r="PF840" s="203"/>
      <c r="PG840" s="203"/>
      <c r="PH840" s="203"/>
      <c r="PI840" s="203"/>
      <c r="PJ840" s="203"/>
      <c r="PK840" s="203"/>
      <c r="PL840" s="203"/>
      <c r="PM840" s="203"/>
      <c r="PN840" s="203"/>
      <c r="PO840" s="203"/>
      <c r="PP840" s="203"/>
      <c r="PQ840" s="203"/>
      <c r="PR840" s="203"/>
      <c r="PS840" s="203"/>
      <c r="PT840" s="203"/>
      <c r="PU840" s="203"/>
      <c r="PV840" s="203"/>
      <c r="PW840" s="203"/>
      <c r="PX840" s="203"/>
      <c r="PY840" s="203"/>
      <c r="PZ840" s="203"/>
      <c r="QA840" s="203"/>
      <c r="QB840" s="203"/>
      <c r="QC840" s="203"/>
      <c r="QD840" s="203"/>
      <c r="QE840" s="203"/>
      <c r="QF840" s="203"/>
      <c r="QG840" s="203"/>
      <c r="QH840" s="203"/>
      <c r="QI840" s="203"/>
      <c r="QJ840" s="203"/>
      <c r="QK840" s="203"/>
      <c r="QL840" s="203"/>
      <c r="QM840" s="203"/>
      <c r="QN840" s="203"/>
      <c r="QO840" s="203"/>
      <c r="QP840" s="203"/>
      <c r="QQ840" s="203"/>
      <c r="QR840" s="203"/>
      <c r="QS840" s="203"/>
      <c r="QT840" s="203"/>
      <c r="QU840" s="203"/>
      <c r="QV840" s="203"/>
      <c r="QW840" s="203"/>
      <c r="QX840" s="203"/>
      <c r="QY840" s="203"/>
      <c r="QZ840" s="203"/>
      <c r="RA840" s="203"/>
      <c r="RB840" s="203"/>
      <c r="RC840" s="203"/>
      <c r="RD840" s="203"/>
      <c r="RE840" s="203"/>
      <c r="RF840" s="203"/>
      <c r="RG840" s="203"/>
      <c r="RH840" s="203"/>
      <c r="RI840" s="203"/>
      <c r="RJ840" s="203"/>
      <c r="RK840" s="203"/>
      <c r="RL840" s="203"/>
      <c r="RM840" s="203"/>
      <c r="RN840" s="203"/>
      <c r="RO840" s="203"/>
      <c r="RP840" s="203"/>
      <c r="RQ840" s="203"/>
      <c r="RR840" s="203"/>
      <c r="RS840" s="203"/>
      <c r="RT840" s="203"/>
      <c r="RU840" s="203"/>
      <c r="RV840" s="203"/>
      <c r="RW840" s="203"/>
      <c r="RX840" s="203"/>
      <c r="RY840" s="203"/>
      <c r="RZ840" s="203"/>
      <c r="SA840" s="203"/>
      <c r="SB840" s="203"/>
      <c r="SC840" s="203"/>
      <c r="SD840" s="203"/>
      <c r="SE840" s="203"/>
      <c r="SF840" s="203"/>
      <c r="SG840" s="203"/>
      <c r="SH840" s="203"/>
      <c r="SI840" s="203"/>
      <c r="SJ840" s="203"/>
      <c r="SK840" s="203"/>
      <c r="SL840" s="203"/>
      <c r="SM840" s="203"/>
      <c r="SN840" s="203"/>
      <c r="SO840" s="203"/>
      <c r="SP840" s="203"/>
      <c r="SQ840" s="203"/>
      <c r="SR840" s="203"/>
      <c r="SS840" s="203"/>
      <c r="ST840" s="203"/>
      <c r="SU840" s="203"/>
      <c r="SV840" s="203"/>
      <c r="SW840" s="203"/>
      <c r="SX840" s="203"/>
      <c r="SY840" s="203"/>
      <c r="SZ840" s="203"/>
      <c r="TA840" s="203"/>
      <c r="TB840" s="203"/>
      <c r="TC840" s="203"/>
      <c r="TD840" s="203"/>
      <c r="TE840" s="203"/>
      <c r="TF840" s="203"/>
      <c r="TG840" s="203"/>
      <c r="TH840" s="203"/>
      <c r="TI840" s="203"/>
      <c r="TJ840" s="203"/>
      <c r="TK840" s="203"/>
      <c r="TL840" s="203"/>
      <c r="TM840" s="203"/>
      <c r="TN840" s="203"/>
      <c r="TO840" s="203"/>
      <c r="TP840" s="203"/>
      <c r="TQ840" s="203"/>
      <c r="TR840" s="203"/>
      <c r="TS840" s="203"/>
      <c r="TT840" s="203"/>
      <c r="TU840" s="203"/>
      <c r="TV840" s="203"/>
      <c r="TW840" s="203"/>
      <c r="TX840" s="203"/>
      <c r="TY840" s="203"/>
      <c r="TZ840" s="203"/>
      <c r="UA840" s="203"/>
      <c r="UB840" s="203"/>
      <c r="UC840" s="203"/>
      <c r="UD840" s="203"/>
      <c r="UE840" s="203"/>
      <c r="UF840" s="203"/>
      <c r="UG840" s="203"/>
      <c r="UH840" s="203"/>
      <c r="UI840" s="203"/>
      <c r="UJ840" s="203"/>
      <c r="UK840" s="203"/>
      <c r="UL840" s="203"/>
      <c r="UM840" s="203"/>
      <c r="UN840" s="203"/>
      <c r="UO840" s="203"/>
      <c r="UP840" s="203"/>
      <c r="UQ840" s="203"/>
      <c r="UR840" s="203"/>
      <c r="US840" s="203"/>
      <c r="UT840" s="203"/>
      <c r="UU840" s="203"/>
      <c r="UV840" s="203"/>
      <c r="UW840" s="203"/>
      <c r="UX840" s="203"/>
      <c r="UY840" s="203"/>
      <c r="UZ840" s="203"/>
      <c r="VA840" s="203"/>
      <c r="VB840" s="203"/>
      <c r="VC840" s="203"/>
      <c r="VD840" s="203"/>
      <c r="VE840" s="203"/>
      <c r="VF840" s="203"/>
      <c r="VG840" s="203"/>
      <c r="VH840" s="203"/>
      <c r="VI840" s="203"/>
      <c r="VJ840" s="203"/>
      <c r="VK840" s="203"/>
      <c r="VL840" s="203"/>
      <c r="VM840" s="203"/>
      <c r="VN840" s="203"/>
      <c r="VO840" s="203"/>
      <c r="VP840" s="203"/>
      <c r="VQ840" s="203"/>
      <c r="VR840" s="203"/>
      <c r="VS840" s="203"/>
      <c r="VT840" s="203"/>
      <c r="VU840" s="203"/>
      <c r="VV840" s="203"/>
      <c r="VW840" s="203"/>
      <c r="VX840" s="203"/>
      <c r="VY840" s="203"/>
      <c r="VZ840" s="203"/>
      <c r="WA840" s="203"/>
      <c r="WB840" s="203"/>
      <c r="WC840" s="203"/>
      <c r="WD840" s="203"/>
      <c r="WE840" s="203"/>
      <c r="WF840" s="203"/>
      <c r="WG840" s="203"/>
      <c r="WH840" s="203"/>
      <c r="WI840" s="203"/>
      <c r="WJ840" s="203"/>
      <c r="WK840" s="203"/>
      <c r="WL840" s="203"/>
      <c r="WM840" s="203"/>
      <c r="WN840" s="203"/>
      <c r="WO840" s="203"/>
      <c r="WP840" s="203"/>
      <c r="WQ840" s="203"/>
      <c r="WR840" s="203"/>
      <c r="WS840" s="203"/>
      <c r="WT840" s="203"/>
      <c r="WU840" s="203"/>
      <c r="WV840" s="203"/>
      <c r="WW840" s="203"/>
      <c r="WX840" s="203"/>
      <c r="WY840" s="203"/>
      <c r="WZ840" s="203"/>
      <c r="XA840" s="203"/>
      <c r="XB840" s="203"/>
      <c r="XC840" s="203"/>
      <c r="XD840" s="203"/>
      <c r="XE840" s="203"/>
      <c r="XF840" s="203"/>
      <c r="XG840" s="203"/>
      <c r="XH840" s="203"/>
      <c r="XI840" s="203"/>
      <c r="XJ840" s="203"/>
      <c r="XK840" s="203"/>
      <c r="XL840" s="203"/>
      <c r="XM840" s="203"/>
      <c r="XN840" s="203"/>
      <c r="XO840" s="203"/>
      <c r="XP840" s="203"/>
      <c r="XQ840" s="203"/>
      <c r="XR840" s="203"/>
      <c r="XS840" s="203"/>
      <c r="XT840" s="203"/>
      <c r="XU840" s="203"/>
      <c r="XV840" s="203"/>
      <c r="XW840" s="203"/>
      <c r="XX840" s="203"/>
      <c r="XY840" s="203"/>
      <c r="XZ840" s="203"/>
      <c r="YA840" s="203"/>
      <c r="YB840" s="203"/>
      <c r="YC840" s="203"/>
      <c r="YD840" s="203"/>
      <c r="YE840" s="203"/>
      <c r="YF840" s="203"/>
      <c r="YG840" s="203"/>
      <c r="YH840" s="203"/>
      <c r="YI840" s="203"/>
      <c r="YJ840" s="203"/>
      <c r="YK840" s="203"/>
      <c r="YL840" s="203"/>
      <c r="YM840" s="203"/>
      <c r="YN840" s="203"/>
      <c r="YO840" s="203"/>
      <c r="YP840" s="203"/>
      <c r="YQ840" s="203"/>
      <c r="YR840" s="203"/>
      <c r="YS840" s="203"/>
      <c r="YT840" s="203"/>
      <c r="YU840" s="203"/>
      <c r="YV840" s="203"/>
      <c r="YW840" s="203"/>
      <c r="YX840" s="203"/>
      <c r="YY840" s="203"/>
      <c r="YZ840" s="203"/>
      <c r="ZA840" s="203"/>
      <c r="ZB840" s="203"/>
      <c r="ZC840" s="203"/>
      <c r="ZD840" s="203"/>
      <c r="ZE840" s="203"/>
      <c r="ZF840" s="203"/>
      <c r="ZG840" s="203"/>
      <c r="ZH840" s="203"/>
      <c r="ZI840" s="203"/>
      <c r="ZJ840" s="203"/>
      <c r="ZK840" s="203"/>
      <c r="ZL840" s="203"/>
      <c r="ZM840" s="203"/>
      <c r="ZN840" s="203"/>
      <c r="ZO840" s="203"/>
      <c r="ZP840" s="203"/>
      <c r="ZQ840" s="203"/>
      <c r="ZR840" s="203"/>
      <c r="ZS840" s="203"/>
      <c r="ZT840" s="203"/>
      <c r="ZU840" s="203"/>
      <c r="ZV840" s="203"/>
      <c r="ZW840" s="203"/>
      <c r="ZX840" s="203"/>
      <c r="ZY840" s="203"/>
      <c r="ZZ840" s="203"/>
      <c r="AAA840" s="203"/>
      <c r="AAB840" s="203"/>
      <c r="AAC840" s="203"/>
      <c r="AAD840" s="203"/>
      <c r="AAE840" s="203"/>
      <c r="AAF840" s="203"/>
      <c r="AAG840" s="203"/>
      <c r="AAH840" s="203"/>
      <c r="AAI840" s="203"/>
      <c r="AAJ840" s="203"/>
      <c r="AAK840" s="203"/>
      <c r="AAL840" s="203"/>
      <c r="AAM840" s="203"/>
      <c r="AAN840" s="203"/>
      <c r="AAO840" s="203"/>
      <c r="AAP840" s="203"/>
      <c r="AAQ840" s="203"/>
      <c r="AAR840" s="203"/>
      <c r="AAS840" s="203"/>
      <c r="AAT840" s="203"/>
      <c r="AAU840" s="203"/>
      <c r="AAV840" s="203"/>
      <c r="AAW840" s="203"/>
      <c r="AAX840" s="203"/>
      <c r="AAY840" s="203"/>
      <c r="AAZ840" s="203"/>
      <c r="ABA840" s="203"/>
      <c r="ABB840" s="203"/>
      <c r="ABC840" s="203"/>
      <c r="ABD840" s="203"/>
      <c r="ABE840" s="203"/>
      <c r="ABF840" s="203"/>
      <c r="ABG840" s="203"/>
      <c r="ABH840" s="203"/>
      <c r="ABI840" s="203"/>
      <c r="ABJ840" s="203"/>
      <c r="ABK840" s="203"/>
      <c r="ABL840" s="203"/>
      <c r="ABM840" s="203"/>
      <c r="ABN840" s="203"/>
      <c r="ABO840" s="203"/>
      <c r="ABP840" s="203"/>
      <c r="ABQ840" s="203"/>
      <c r="ABR840" s="203"/>
      <c r="ABS840" s="203"/>
      <c r="ABT840" s="203"/>
      <c r="ABU840" s="203"/>
      <c r="ABV840" s="203"/>
      <c r="ABW840" s="203"/>
      <c r="ABX840" s="203"/>
      <c r="ABY840" s="203"/>
      <c r="ABZ840" s="203"/>
      <c r="ACA840" s="203"/>
      <c r="ACB840" s="203"/>
      <c r="ACC840" s="203"/>
      <c r="ACD840" s="203"/>
      <c r="ACE840" s="203"/>
      <c r="ACF840" s="203"/>
      <c r="ACG840" s="203"/>
      <c r="ACH840" s="203"/>
      <c r="ACI840" s="203"/>
      <c r="ACJ840" s="203"/>
      <c r="ACK840" s="203"/>
      <c r="ACL840" s="203"/>
      <c r="ACM840" s="203"/>
      <c r="ACN840" s="203"/>
      <c r="ACO840" s="203"/>
      <c r="ACP840" s="203"/>
      <c r="ACQ840" s="203"/>
      <c r="ACR840" s="203"/>
      <c r="ACS840" s="203"/>
      <c r="ACT840" s="203"/>
      <c r="ACU840" s="203"/>
      <c r="ACV840" s="203"/>
      <c r="ACW840" s="203"/>
      <c r="ACX840" s="203"/>
      <c r="ACY840" s="203"/>
      <c r="ACZ840" s="203"/>
      <c r="ADA840" s="203"/>
      <c r="ADB840" s="203"/>
      <c r="ADC840" s="203"/>
      <c r="ADD840" s="203"/>
      <c r="ADE840" s="203"/>
      <c r="ADF840" s="203"/>
      <c r="ADG840" s="203"/>
      <c r="ADH840" s="203"/>
      <c r="ADI840" s="203"/>
      <c r="ADJ840" s="203"/>
      <c r="ADK840" s="203"/>
      <c r="ADL840" s="203"/>
      <c r="ADM840" s="203"/>
      <c r="ADN840" s="203"/>
      <c r="ADO840" s="203"/>
      <c r="ADP840" s="203"/>
      <c r="ADQ840" s="203"/>
      <c r="ADR840" s="203"/>
      <c r="ADS840" s="203"/>
      <c r="ADT840" s="203"/>
      <c r="ADU840" s="203"/>
      <c r="ADV840" s="203"/>
      <c r="ADW840" s="203"/>
      <c r="ADX840" s="203"/>
      <c r="ADY840" s="203"/>
      <c r="ADZ840" s="203"/>
      <c r="AEA840" s="203"/>
      <c r="AEB840" s="203"/>
      <c r="AEC840" s="203"/>
      <c r="AED840" s="203"/>
      <c r="AEE840" s="203"/>
      <c r="AEF840" s="203"/>
      <c r="AEG840" s="203"/>
      <c r="AEH840" s="203"/>
      <c r="AEI840" s="203"/>
      <c r="AEJ840" s="203"/>
      <c r="AEK840" s="203"/>
      <c r="AEL840" s="203"/>
      <c r="AEM840" s="203"/>
      <c r="AEN840" s="203"/>
      <c r="AEO840" s="203"/>
      <c r="AEP840" s="203"/>
      <c r="AEQ840" s="203"/>
      <c r="AER840" s="203"/>
      <c r="AES840" s="203"/>
      <c r="AET840" s="203"/>
      <c r="AEU840" s="203"/>
      <c r="AEV840" s="203"/>
      <c r="AEW840" s="203"/>
      <c r="AEX840" s="203"/>
      <c r="AEY840" s="203"/>
      <c r="AEZ840" s="203"/>
      <c r="AFA840" s="203"/>
      <c r="AFB840" s="203"/>
      <c r="AFC840" s="203"/>
      <c r="AFD840" s="203"/>
      <c r="AFE840" s="203"/>
      <c r="AFF840" s="203"/>
      <c r="AFG840" s="203"/>
      <c r="AFH840" s="203"/>
      <c r="AFI840" s="203"/>
      <c r="AFJ840" s="203"/>
      <c r="AFK840" s="203"/>
      <c r="AFL840" s="203"/>
      <c r="AFM840" s="203"/>
      <c r="AFN840" s="203"/>
      <c r="AFO840" s="203"/>
      <c r="AFP840" s="203"/>
      <c r="AFQ840" s="203"/>
      <c r="AFR840" s="203"/>
      <c r="AFS840" s="203"/>
      <c r="AFT840" s="203"/>
      <c r="AFU840" s="203"/>
      <c r="AFV840" s="203"/>
      <c r="AFW840" s="203"/>
      <c r="AFX840" s="203"/>
      <c r="AFY840" s="203"/>
      <c r="AFZ840" s="203"/>
      <c r="AGA840" s="203"/>
      <c r="AGB840" s="203"/>
      <c r="AGC840" s="203"/>
      <c r="AGD840" s="203"/>
      <c r="AGE840" s="203"/>
      <c r="AGF840" s="203"/>
      <c r="AGG840" s="203"/>
      <c r="AGH840" s="203"/>
      <c r="AGI840" s="203"/>
      <c r="AGJ840" s="203"/>
      <c r="AGK840" s="203"/>
      <c r="AGL840" s="203"/>
      <c r="AGM840" s="203"/>
      <c r="AGN840" s="203"/>
      <c r="AGO840" s="203"/>
      <c r="AGP840" s="203"/>
      <c r="AGQ840" s="203"/>
      <c r="AGR840" s="203"/>
      <c r="AGS840" s="203"/>
      <c r="AGT840" s="203"/>
      <c r="AGU840" s="203"/>
      <c r="AGV840" s="203"/>
      <c r="AGW840" s="203"/>
      <c r="AGX840" s="203"/>
      <c r="AGY840" s="203"/>
      <c r="AGZ840" s="203"/>
      <c r="AHA840" s="203"/>
      <c r="AHB840" s="203"/>
      <c r="AHC840" s="203"/>
      <c r="AHD840" s="203"/>
      <c r="AHE840" s="203"/>
      <c r="AHF840" s="203"/>
      <c r="AHG840" s="203"/>
      <c r="AHH840" s="203"/>
      <c r="AHI840" s="203"/>
      <c r="AHJ840" s="203"/>
      <c r="AHK840" s="203"/>
      <c r="AHL840" s="203"/>
      <c r="AHM840" s="203"/>
      <c r="AHN840" s="203"/>
      <c r="AHO840" s="203"/>
      <c r="AHP840" s="203"/>
      <c r="AHQ840" s="203"/>
      <c r="AHR840" s="203"/>
      <c r="AHS840" s="203"/>
      <c r="AHT840" s="203"/>
      <c r="AHU840" s="203"/>
      <c r="AHV840" s="203"/>
      <c r="AHW840" s="203"/>
      <c r="AHX840" s="203"/>
      <c r="AHY840" s="203"/>
      <c r="AHZ840" s="203"/>
      <c r="AIA840" s="203"/>
      <c r="AIB840" s="203"/>
      <c r="AIC840" s="203"/>
      <c r="AID840" s="203"/>
      <c r="AIE840" s="203"/>
      <c r="AIF840" s="203"/>
      <c r="AIG840" s="203"/>
      <c r="AIH840" s="203"/>
      <c r="AII840" s="203"/>
      <c r="AIJ840" s="203"/>
      <c r="AIK840" s="203"/>
      <c r="AIL840" s="203"/>
      <c r="AIM840" s="203"/>
      <c r="AIN840" s="203"/>
      <c r="AIO840" s="203"/>
      <c r="AIP840" s="203"/>
      <c r="AIQ840" s="203"/>
      <c r="AIR840" s="203"/>
      <c r="AIS840" s="203"/>
      <c r="AIT840" s="203"/>
      <c r="AIU840" s="203"/>
      <c r="AIV840" s="203"/>
      <c r="AIW840" s="203"/>
      <c r="AIX840" s="203"/>
      <c r="AIY840" s="203"/>
      <c r="AIZ840" s="203"/>
      <c r="AJA840" s="203"/>
      <c r="AJB840" s="203"/>
      <c r="AJC840" s="203"/>
      <c r="AJD840" s="203"/>
      <c r="AJE840" s="203"/>
      <c r="AJF840" s="203"/>
      <c r="AJG840" s="203"/>
      <c r="AJH840" s="203"/>
      <c r="AJI840" s="203"/>
      <c r="AJJ840" s="203"/>
      <c r="AJK840" s="203"/>
      <c r="AJL840" s="203"/>
      <c r="AJM840" s="203"/>
      <c r="AJN840" s="203"/>
      <c r="AJO840" s="203"/>
      <c r="AJP840" s="203"/>
      <c r="AJQ840" s="203"/>
      <c r="AJR840" s="203"/>
      <c r="AJS840" s="203"/>
      <c r="AJT840" s="203"/>
      <c r="AJU840" s="203"/>
      <c r="AJV840" s="203"/>
      <c r="AJW840" s="203"/>
      <c r="AJX840" s="203"/>
      <c r="AJY840" s="203"/>
      <c r="AJZ840" s="203"/>
      <c r="AKA840" s="203"/>
      <c r="AKB840" s="203"/>
      <c r="AKC840" s="203"/>
      <c r="AKD840" s="203"/>
      <c r="AKE840" s="203"/>
      <c r="AKF840" s="203"/>
      <c r="AKG840" s="203"/>
      <c r="AKH840" s="203"/>
      <c r="AKI840" s="203"/>
      <c r="AKJ840" s="203"/>
      <c r="AKK840" s="203"/>
      <c r="AKL840" s="203"/>
      <c r="AKM840" s="203"/>
      <c r="AKN840" s="203"/>
      <c r="AKO840" s="203"/>
      <c r="AKP840" s="203"/>
      <c r="AKQ840" s="203"/>
      <c r="AKR840" s="203"/>
      <c r="AKS840" s="203"/>
      <c r="AKT840" s="203"/>
      <c r="AKU840" s="203"/>
      <c r="AKV840" s="203"/>
      <c r="AKW840" s="203"/>
      <c r="AKX840" s="203"/>
      <c r="AKY840" s="203"/>
      <c r="AKZ840" s="203"/>
      <c r="ALA840" s="203"/>
      <c r="ALB840" s="203"/>
      <c r="ALC840" s="203"/>
      <c r="ALD840" s="203"/>
      <c r="ALE840" s="203"/>
      <c r="ALF840" s="203"/>
      <c r="ALG840" s="203"/>
      <c r="ALH840" s="203"/>
      <c r="ALI840" s="203"/>
      <c r="ALJ840" s="203"/>
      <c r="ALK840" s="203"/>
      <c r="ALL840" s="203"/>
      <c r="ALM840" s="203"/>
      <c r="ALN840" s="203"/>
      <c r="ALO840" s="203"/>
      <c r="ALP840" s="203"/>
      <c r="ALQ840" s="203"/>
      <c r="ALR840" s="203"/>
      <c r="ALS840" s="203"/>
      <c r="ALT840" s="203"/>
      <c r="ALU840" s="203"/>
      <c r="ALV840" s="203"/>
      <c r="ALW840" s="203"/>
      <c r="ALX840" s="203"/>
      <c r="ALY840" s="203"/>
      <c r="ALZ840" s="203"/>
      <c r="AMA840" s="203"/>
      <c r="AMB840" s="203"/>
      <c r="AMC840" s="203"/>
      <c r="AMD840" s="203"/>
      <c r="AME840" s="203"/>
      <c r="AMF840" s="203"/>
      <c r="AMG840" s="203"/>
      <c r="AMH840" s="203"/>
      <c r="AMI840" s="203"/>
      <c r="AMJ840" s="203"/>
      <c r="AMK840" s="203"/>
      <c r="AML840" s="203"/>
      <c r="AMM840" s="203"/>
      <c r="AMN840" s="203"/>
      <c r="AMO840" s="203"/>
      <c r="AMP840" s="203"/>
      <c r="AMQ840" s="203"/>
      <c r="AMR840" s="203"/>
      <c r="AMS840" s="203"/>
      <c r="AMT840" s="203"/>
      <c r="AMU840" s="203"/>
      <c r="AMV840" s="203"/>
      <c r="AMW840" s="203"/>
      <c r="AMX840" s="203"/>
      <c r="AMY840" s="203"/>
      <c r="AMZ840" s="203"/>
      <c r="ANA840" s="203"/>
      <c r="ANB840" s="203"/>
      <c r="ANC840" s="203"/>
      <c r="AND840" s="203"/>
      <c r="ANE840" s="203"/>
      <c r="ANF840" s="203"/>
      <c r="ANG840" s="203"/>
      <c r="ANH840" s="203"/>
      <c r="ANI840" s="203"/>
      <c r="ANJ840" s="203"/>
      <c r="ANK840" s="203"/>
      <c r="ANL840" s="203"/>
      <c r="ANM840" s="203"/>
      <c r="ANN840" s="203"/>
      <c r="ANO840" s="203"/>
      <c r="ANP840" s="203"/>
      <c r="ANQ840" s="203"/>
      <c r="ANR840" s="203"/>
      <c r="ANS840" s="203"/>
      <c r="ANT840" s="203"/>
      <c r="ANU840" s="203"/>
      <c r="ANV840" s="203"/>
      <c r="ANW840" s="203"/>
      <c r="ANX840" s="203"/>
      <c r="ANY840" s="203"/>
      <c r="ANZ840" s="203"/>
      <c r="AOA840" s="203"/>
      <c r="AOB840" s="203"/>
      <c r="AOC840" s="203"/>
      <c r="AOD840" s="203"/>
      <c r="AOE840" s="203"/>
      <c r="AOF840" s="203"/>
      <c r="AOG840" s="203"/>
      <c r="AOH840" s="203"/>
      <c r="AOI840" s="203"/>
      <c r="AOJ840" s="203"/>
      <c r="AOK840" s="203"/>
      <c r="AOL840" s="203"/>
      <c r="AOM840" s="203"/>
      <c r="AON840" s="203"/>
      <c r="AOO840" s="203"/>
      <c r="AOP840" s="203"/>
      <c r="AOQ840" s="203"/>
      <c r="AOR840" s="203"/>
      <c r="AOS840" s="203"/>
      <c r="AOT840" s="203"/>
      <c r="AOU840" s="203"/>
      <c r="AOV840" s="203"/>
      <c r="AOW840" s="203"/>
      <c r="AOX840" s="203"/>
      <c r="AOY840" s="203"/>
      <c r="AOZ840" s="203"/>
      <c r="APA840" s="203"/>
      <c r="APB840" s="203"/>
      <c r="APC840" s="203"/>
      <c r="APD840" s="203"/>
      <c r="APE840" s="203"/>
      <c r="APF840" s="203"/>
      <c r="APG840" s="203"/>
      <c r="APH840" s="203"/>
      <c r="API840" s="203"/>
      <c r="APJ840" s="203"/>
      <c r="APK840" s="203"/>
      <c r="APL840" s="203"/>
      <c r="APM840" s="203"/>
      <c r="APN840" s="203"/>
      <c r="APO840" s="203"/>
      <c r="APP840" s="203"/>
      <c r="APQ840" s="203"/>
      <c r="APR840" s="203"/>
      <c r="APS840" s="203"/>
      <c r="APT840" s="203"/>
      <c r="APU840" s="203"/>
      <c r="APV840" s="203"/>
      <c r="APW840" s="203"/>
      <c r="APX840" s="203"/>
      <c r="APY840" s="203"/>
      <c r="APZ840" s="203"/>
      <c r="AQA840" s="203"/>
      <c r="AQB840" s="203"/>
      <c r="AQC840" s="203"/>
      <c r="AQD840" s="203"/>
      <c r="AQE840" s="203"/>
      <c r="AQF840" s="203"/>
      <c r="AQG840" s="203"/>
      <c r="AQH840" s="203"/>
      <c r="AQI840" s="203"/>
      <c r="AQJ840" s="203"/>
      <c r="AQK840" s="203"/>
      <c r="AQL840" s="203"/>
      <c r="AQM840" s="203"/>
      <c r="AQN840" s="203"/>
      <c r="AQO840" s="203"/>
      <c r="AQP840" s="203"/>
      <c r="AQQ840" s="203"/>
      <c r="AQR840" s="203"/>
      <c r="AQS840" s="203"/>
      <c r="AQT840" s="203"/>
      <c r="AQU840" s="203"/>
      <c r="AQV840" s="203"/>
      <c r="AQW840" s="203"/>
      <c r="AQX840" s="203"/>
      <c r="AQY840" s="203"/>
      <c r="AQZ840" s="203"/>
      <c r="ARA840" s="203"/>
      <c r="ARB840" s="203"/>
      <c r="ARC840" s="203"/>
      <c r="ARD840" s="203"/>
      <c r="ARE840" s="203"/>
      <c r="ARF840" s="203"/>
      <c r="ARG840" s="203"/>
      <c r="ARH840" s="203"/>
      <c r="ARI840" s="203"/>
      <c r="ARJ840" s="203"/>
      <c r="ARK840" s="203"/>
      <c r="ARL840" s="203"/>
      <c r="ARM840" s="203"/>
      <c r="ARN840" s="203"/>
      <c r="ARO840" s="203"/>
      <c r="ARP840" s="203"/>
      <c r="ARQ840" s="203"/>
      <c r="ARR840" s="203"/>
      <c r="ARS840" s="203"/>
      <c r="ART840" s="203"/>
      <c r="ARU840" s="203"/>
      <c r="ARV840" s="203"/>
      <c r="ARW840" s="203"/>
      <c r="ARX840" s="203"/>
      <c r="ARY840" s="203"/>
      <c r="ARZ840" s="203"/>
      <c r="ASA840" s="203"/>
      <c r="ASB840" s="203"/>
      <c r="ASC840" s="203"/>
      <c r="ASD840" s="203"/>
      <c r="ASE840" s="203"/>
      <c r="ASF840" s="203"/>
      <c r="ASG840" s="203"/>
      <c r="ASH840" s="203"/>
      <c r="ASI840" s="203"/>
      <c r="ASJ840" s="203"/>
      <c r="ASK840" s="203"/>
      <c r="ASL840" s="203"/>
      <c r="ASM840" s="203"/>
      <c r="ASN840" s="203"/>
      <c r="ASO840" s="203"/>
      <c r="ASP840" s="203"/>
      <c r="ASQ840" s="203"/>
      <c r="ASR840" s="203"/>
      <c r="ASS840" s="203"/>
      <c r="AST840" s="203"/>
      <c r="ASU840" s="203"/>
      <c r="ASV840" s="203"/>
      <c r="ASW840" s="203"/>
      <c r="ASX840" s="203"/>
      <c r="ASY840" s="203"/>
      <c r="ASZ840" s="203"/>
      <c r="ATA840" s="203"/>
      <c r="ATB840" s="203"/>
      <c r="ATC840" s="203"/>
      <c r="ATD840" s="203"/>
      <c r="ATE840" s="203"/>
      <c r="ATF840" s="203"/>
      <c r="ATG840" s="203"/>
      <c r="ATH840" s="203"/>
      <c r="ATI840" s="203"/>
      <c r="ATJ840" s="203"/>
      <c r="ATK840" s="203"/>
      <c r="ATL840" s="203"/>
      <c r="ATM840" s="203"/>
      <c r="ATN840" s="203"/>
      <c r="ATO840" s="203"/>
      <c r="ATP840" s="203"/>
      <c r="ATQ840" s="203"/>
      <c r="ATR840" s="203"/>
      <c r="ATS840" s="203"/>
      <c r="ATT840" s="203"/>
      <c r="ATU840" s="203"/>
      <c r="ATV840" s="203"/>
      <c r="ATW840" s="203"/>
      <c r="ATX840" s="203"/>
      <c r="ATY840" s="203"/>
      <c r="ATZ840" s="203"/>
      <c r="AUA840" s="203"/>
      <c r="AUB840" s="203"/>
      <c r="AUC840" s="203"/>
      <c r="AUD840" s="203"/>
      <c r="AUE840" s="203"/>
      <c r="AUF840" s="203"/>
      <c r="AUG840" s="203"/>
      <c r="AUH840" s="203"/>
      <c r="AUI840" s="203"/>
      <c r="AUJ840" s="203"/>
      <c r="AUK840" s="203"/>
      <c r="AUL840" s="203"/>
      <c r="AUM840" s="203"/>
      <c r="AUN840" s="203"/>
      <c r="AUO840" s="203"/>
      <c r="AUP840" s="203"/>
      <c r="AUQ840" s="203"/>
      <c r="AUR840" s="203"/>
      <c r="AUS840" s="203"/>
      <c r="AUT840" s="203"/>
      <c r="AUU840" s="203"/>
      <c r="AUV840" s="203"/>
      <c r="AUW840" s="203"/>
      <c r="AUX840" s="203"/>
      <c r="AUY840" s="203"/>
      <c r="AUZ840" s="203"/>
      <c r="AVA840" s="203"/>
      <c r="AVB840" s="203"/>
      <c r="AVC840" s="203"/>
      <c r="AVD840" s="203"/>
      <c r="AVE840" s="203"/>
      <c r="AVF840" s="203"/>
      <c r="AVG840" s="203"/>
      <c r="AVH840" s="203"/>
      <c r="AVI840" s="203"/>
      <c r="AVJ840" s="203"/>
      <c r="AVK840" s="203"/>
      <c r="AVL840" s="203"/>
      <c r="AVM840" s="203"/>
      <c r="AVN840" s="203"/>
      <c r="AVO840" s="203"/>
      <c r="AVP840" s="203"/>
      <c r="AVQ840" s="203"/>
      <c r="AVR840" s="203"/>
      <c r="AVS840" s="203"/>
      <c r="AVT840" s="203"/>
      <c r="AVU840" s="203"/>
      <c r="AVV840" s="203"/>
      <c r="AVW840" s="203"/>
      <c r="AVX840" s="203"/>
      <c r="AVY840" s="203"/>
      <c r="AVZ840" s="203"/>
      <c r="AWA840" s="203"/>
      <c r="AWB840" s="203"/>
      <c r="AWC840" s="203"/>
      <c r="AWD840" s="203"/>
      <c r="AWE840" s="203"/>
      <c r="AWF840" s="203"/>
      <c r="AWG840" s="203"/>
      <c r="AWH840" s="203"/>
      <c r="AWI840" s="203"/>
      <c r="AWJ840" s="203"/>
      <c r="AWK840" s="203"/>
      <c r="AWL840" s="203"/>
      <c r="AWM840" s="203"/>
      <c r="AWN840" s="203"/>
      <c r="AWO840" s="203"/>
      <c r="AWP840" s="203"/>
      <c r="AWQ840" s="203"/>
      <c r="AWR840" s="203"/>
      <c r="AWS840" s="203"/>
      <c r="AWT840" s="203"/>
      <c r="AWU840" s="203"/>
      <c r="AWV840" s="203"/>
      <c r="AWW840" s="203"/>
      <c r="AWX840" s="203"/>
      <c r="AWY840" s="203"/>
      <c r="AWZ840" s="203"/>
      <c r="AXA840" s="203"/>
      <c r="AXB840" s="203"/>
      <c r="AXC840" s="203"/>
      <c r="AXD840" s="203"/>
      <c r="AXE840" s="203"/>
      <c r="AXF840" s="203"/>
      <c r="AXG840" s="203"/>
      <c r="AXH840" s="203"/>
      <c r="AXI840" s="203"/>
      <c r="AXJ840" s="203"/>
      <c r="AXK840" s="203"/>
      <c r="AXL840" s="203"/>
      <c r="AXM840" s="203"/>
      <c r="AXN840" s="203"/>
      <c r="AXO840" s="203"/>
      <c r="AXP840" s="203"/>
      <c r="AXQ840" s="203"/>
      <c r="AXR840" s="203"/>
      <c r="AXS840" s="203"/>
      <c r="AXT840" s="203"/>
      <c r="AXU840" s="203"/>
      <c r="AXV840" s="203"/>
      <c r="AXW840" s="203"/>
      <c r="AXX840" s="203"/>
      <c r="AXY840" s="203"/>
      <c r="AXZ840" s="203"/>
      <c r="AYA840" s="203"/>
      <c r="AYB840" s="203"/>
      <c r="AYC840" s="203"/>
      <c r="AYD840" s="203"/>
      <c r="AYE840" s="203"/>
      <c r="AYF840" s="203"/>
      <c r="AYG840" s="203"/>
      <c r="AYH840" s="203"/>
      <c r="AYI840" s="203"/>
      <c r="AYJ840" s="203"/>
      <c r="AYK840" s="203"/>
      <c r="AYL840" s="203"/>
      <c r="AYM840" s="203"/>
      <c r="AYN840" s="203"/>
      <c r="AYO840" s="203"/>
      <c r="AYP840" s="203"/>
      <c r="AYQ840" s="203"/>
      <c r="AYR840" s="203"/>
      <c r="AYS840" s="203"/>
      <c r="AYT840" s="203"/>
      <c r="AYU840" s="203"/>
      <c r="AYV840" s="203"/>
      <c r="AYW840" s="203"/>
      <c r="AYX840" s="203"/>
      <c r="AYY840" s="203"/>
      <c r="AYZ840" s="203"/>
      <c r="AZA840" s="203"/>
      <c r="AZB840" s="203"/>
      <c r="AZC840" s="203"/>
      <c r="AZD840" s="203"/>
      <c r="AZE840" s="203"/>
      <c r="AZF840" s="203"/>
      <c r="AZG840" s="203"/>
      <c r="AZH840" s="203"/>
      <c r="AZI840" s="203"/>
      <c r="AZJ840" s="203"/>
      <c r="AZK840" s="203"/>
      <c r="AZL840" s="203"/>
      <c r="AZM840" s="203"/>
      <c r="AZN840" s="203"/>
      <c r="AZO840" s="203"/>
      <c r="AZP840" s="203"/>
      <c r="AZQ840" s="203"/>
      <c r="AZR840" s="203"/>
      <c r="AZS840" s="203"/>
      <c r="AZT840" s="203"/>
      <c r="AZU840" s="203"/>
      <c r="AZV840" s="203"/>
      <c r="AZW840" s="203"/>
      <c r="AZX840" s="203"/>
      <c r="AZY840" s="203"/>
      <c r="AZZ840" s="203"/>
      <c r="BAA840" s="203"/>
      <c r="BAB840" s="203"/>
      <c r="BAC840" s="203"/>
      <c r="BAD840" s="203"/>
      <c r="BAE840" s="203"/>
      <c r="BAF840" s="203"/>
      <c r="BAG840" s="203"/>
      <c r="BAH840" s="203"/>
      <c r="BAI840" s="203"/>
      <c r="BAJ840" s="203"/>
      <c r="BAK840" s="203"/>
      <c r="BAL840" s="203"/>
      <c r="BAM840" s="203"/>
      <c r="BAN840" s="203"/>
      <c r="BAO840" s="203"/>
      <c r="BAP840" s="203"/>
      <c r="BAQ840" s="203"/>
      <c r="BAR840" s="203"/>
      <c r="BAS840" s="203"/>
      <c r="BAT840" s="203"/>
      <c r="BAU840" s="203"/>
      <c r="BAV840" s="203"/>
      <c r="BAW840" s="203"/>
      <c r="BAX840" s="203"/>
      <c r="BAY840" s="203"/>
      <c r="BAZ840" s="203"/>
      <c r="BBA840" s="203"/>
      <c r="BBB840" s="203"/>
      <c r="BBC840" s="203"/>
      <c r="BBD840" s="203"/>
      <c r="BBE840" s="203"/>
      <c r="BBF840" s="203"/>
      <c r="BBG840" s="203"/>
      <c r="BBH840" s="203"/>
      <c r="BBI840" s="203"/>
      <c r="BBJ840" s="203"/>
      <c r="BBK840" s="203"/>
      <c r="BBL840" s="203"/>
      <c r="BBM840" s="203"/>
      <c r="BBN840" s="203"/>
      <c r="BBO840" s="203"/>
      <c r="BBP840" s="203"/>
      <c r="BBQ840" s="203"/>
      <c r="BBR840" s="203"/>
      <c r="BBS840" s="203"/>
      <c r="BBT840" s="203"/>
      <c r="BBU840" s="203"/>
      <c r="BBV840" s="203"/>
      <c r="BBW840" s="203"/>
      <c r="BBX840" s="203"/>
      <c r="BBY840" s="203"/>
      <c r="BBZ840" s="203"/>
      <c r="BCA840" s="203"/>
      <c r="BCB840" s="203"/>
      <c r="BCC840" s="203"/>
      <c r="BCD840" s="203"/>
      <c r="BCE840" s="203"/>
      <c r="BCF840" s="203"/>
      <c r="BCG840" s="203"/>
      <c r="BCH840" s="203"/>
      <c r="BCI840" s="203"/>
      <c r="BCJ840" s="203"/>
      <c r="BCK840" s="203"/>
      <c r="BCL840" s="203"/>
      <c r="BCM840" s="203"/>
      <c r="BCN840" s="203"/>
      <c r="BCO840" s="203"/>
      <c r="BCP840" s="203"/>
      <c r="BCQ840" s="203"/>
      <c r="BCR840" s="203"/>
      <c r="BCS840" s="203"/>
      <c r="BCT840" s="203"/>
      <c r="BCU840" s="203"/>
      <c r="BCV840" s="203"/>
      <c r="BCW840" s="203"/>
      <c r="BCX840" s="203"/>
      <c r="BCY840" s="203"/>
      <c r="BCZ840" s="203"/>
      <c r="BDA840" s="203"/>
      <c r="BDB840" s="203"/>
      <c r="BDC840" s="203"/>
      <c r="BDD840" s="203"/>
      <c r="BDE840" s="203"/>
      <c r="BDF840" s="203"/>
      <c r="BDG840" s="203"/>
      <c r="BDH840" s="203"/>
      <c r="BDI840" s="203"/>
      <c r="BDJ840" s="203"/>
      <c r="BDK840" s="203"/>
      <c r="BDL840" s="203"/>
      <c r="BDM840" s="203"/>
      <c r="BDN840" s="203"/>
      <c r="BDO840" s="203"/>
      <c r="BDP840" s="203"/>
      <c r="BDQ840" s="203"/>
      <c r="BDR840" s="203"/>
      <c r="BDS840" s="203"/>
      <c r="BDT840" s="203"/>
      <c r="BDU840" s="203"/>
      <c r="BDV840" s="203"/>
      <c r="BDW840" s="203"/>
      <c r="BDX840" s="203"/>
      <c r="BDY840" s="203"/>
      <c r="BDZ840" s="203"/>
      <c r="BEA840" s="203"/>
      <c r="BEB840" s="203"/>
      <c r="BEC840" s="203"/>
      <c r="BED840" s="203"/>
      <c r="BEE840" s="203"/>
      <c r="BEF840" s="203"/>
      <c r="BEG840" s="203"/>
      <c r="BEH840" s="203"/>
      <c r="BEI840" s="203"/>
      <c r="BEJ840" s="203"/>
      <c r="BEK840" s="203"/>
      <c r="BEL840" s="203"/>
      <c r="BEM840" s="203"/>
      <c r="BEN840" s="203"/>
      <c r="BEO840" s="203"/>
      <c r="BEP840" s="203"/>
      <c r="BEQ840" s="203"/>
      <c r="BER840" s="203"/>
      <c r="BES840" s="203"/>
      <c r="BET840" s="203"/>
      <c r="BEU840" s="203"/>
      <c r="BEV840" s="203"/>
      <c r="BEW840" s="203"/>
      <c r="BEX840" s="203"/>
      <c r="BEY840" s="203"/>
      <c r="BEZ840" s="203"/>
      <c r="BFA840" s="203"/>
      <c r="BFB840" s="203"/>
      <c r="BFC840" s="203"/>
      <c r="BFD840" s="203"/>
      <c r="BFE840" s="203"/>
      <c r="BFF840" s="203"/>
      <c r="BFG840" s="203"/>
      <c r="BFH840" s="203"/>
      <c r="BFI840" s="203"/>
      <c r="BFJ840" s="203"/>
      <c r="BFK840" s="203"/>
      <c r="BFL840" s="203"/>
      <c r="BFM840" s="203"/>
      <c r="BFN840" s="203"/>
      <c r="BFO840" s="203"/>
      <c r="BFP840" s="203"/>
      <c r="BFQ840" s="203"/>
      <c r="BFR840" s="203"/>
      <c r="BFS840" s="203"/>
      <c r="BFT840" s="203"/>
      <c r="BFU840" s="203"/>
      <c r="BFV840" s="203"/>
      <c r="BFW840" s="203"/>
      <c r="BFX840" s="203"/>
      <c r="BFY840" s="203"/>
      <c r="BFZ840" s="203"/>
      <c r="BGA840" s="203"/>
      <c r="BGB840" s="203"/>
      <c r="BGC840" s="203"/>
      <c r="BGD840" s="203"/>
      <c r="BGE840" s="203"/>
      <c r="BGF840" s="203"/>
      <c r="BGG840" s="203"/>
      <c r="BGH840" s="203"/>
      <c r="BGI840" s="203"/>
      <c r="BGJ840" s="203"/>
      <c r="BGK840" s="203"/>
      <c r="BGL840" s="203"/>
      <c r="BGM840" s="203"/>
      <c r="BGN840" s="203"/>
      <c r="BGO840" s="203"/>
      <c r="BGP840" s="203"/>
      <c r="BGQ840" s="203"/>
      <c r="BGR840" s="203"/>
      <c r="BGS840" s="203"/>
      <c r="BGT840" s="203"/>
      <c r="BGU840" s="203"/>
      <c r="BGV840" s="203"/>
      <c r="BGW840" s="203"/>
      <c r="BGX840" s="203"/>
      <c r="BGY840" s="203"/>
      <c r="BGZ840" s="203"/>
      <c r="BHA840" s="203"/>
      <c r="BHB840" s="203"/>
      <c r="BHC840" s="203"/>
      <c r="BHD840" s="203"/>
      <c r="BHE840" s="203"/>
      <c r="BHF840" s="203"/>
      <c r="BHG840" s="203"/>
      <c r="BHH840" s="203"/>
      <c r="BHI840" s="203"/>
      <c r="BHJ840" s="203"/>
      <c r="BHK840" s="203"/>
      <c r="BHL840" s="203"/>
      <c r="BHM840" s="203"/>
      <c r="BHN840" s="203"/>
      <c r="BHO840" s="203"/>
      <c r="BHP840" s="203"/>
      <c r="BHQ840" s="203"/>
      <c r="BHR840" s="203"/>
      <c r="BHS840" s="203"/>
      <c r="BHT840" s="203"/>
      <c r="BHU840" s="203"/>
      <c r="BHV840" s="203"/>
      <c r="BHW840" s="203"/>
      <c r="BHX840" s="203"/>
      <c r="BHY840" s="203"/>
      <c r="BHZ840" s="203"/>
      <c r="BIA840" s="203"/>
      <c r="BIB840" s="203"/>
      <c r="BIC840" s="203"/>
      <c r="BID840" s="203"/>
      <c r="BIE840" s="203"/>
      <c r="BIF840" s="203"/>
      <c r="BIG840" s="203"/>
      <c r="BIH840" s="203"/>
      <c r="BII840" s="203"/>
      <c r="BIJ840" s="203"/>
      <c r="BIK840" s="203"/>
      <c r="BIL840" s="203"/>
      <c r="BIM840" s="203"/>
      <c r="BIN840" s="203"/>
      <c r="BIO840" s="203"/>
      <c r="BIP840" s="203"/>
      <c r="BIQ840" s="203"/>
      <c r="BIR840" s="203"/>
      <c r="BIS840" s="203"/>
      <c r="BIT840" s="203"/>
      <c r="BIU840" s="203"/>
      <c r="BIV840" s="203"/>
      <c r="BIW840" s="203"/>
      <c r="BIX840" s="203"/>
      <c r="BIY840" s="203"/>
      <c r="BIZ840" s="203"/>
      <c r="BJA840" s="203"/>
      <c r="BJB840" s="203"/>
      <c r="BJC840" s="203"/>
      <c r="BJD840" s="203"/>
      <c r="BJE840" s="203"/>
      <c r="BJF840" s="203"/>
      <c r="BJG840" s="203"/>
      <c r="BJH840" s="203"/>
      <c r="BJI840" s="203"/>
      <c r="BJJ840" s="203"/>
      <c r="BJK840" s="203"/>
      <c r="BJL840" s="203"/>
      <c r="BJM840" s="203"/>
      <c r="BJN840" s="203"/>
      <c r="BJO840" s="203"/>
      <c r="BJP840" s="203"/>
      <c r="BJQ840" s="203"/>
      <c r="BJR840" s="203"/>
      <c r="BJS840" s="203"/>
      <c r="BJT840" s="203"/>
      <c r="BJU840" s="203"/>
      <c r="BJV840" s="203"/>
      <c r="BJW840" s="203"/>
      <c r="BJX840" s="203"/>
      <c r="BJY840" s="203"/>
      <c r="BJZ840" s="203"/>
      <c r="BKA840" s="203"/>
      <c r="BKB840" s="203"/>
      <c r="BKC840" s="203"/>
      <c r="BKD840" s="203"/>
      <c r="BKE840" s="203"/>
      <c r="BKF840" s="203"/>
      <c r="BKG840" s="203"/>
      <c r="BKH840" s="203"/>
      <c r="BKI840" s="203"/>
      <c r="BKJ840" s="203"/>
      <c r="BKK840" s="203"/>
      <c r="BKL840" s="203"/>
      <c r="BKM840" s="203"/>
      <c r="BKN840" s="203"/>
      <c r="BKO840" s="203"/>
      <c r="BKP840" s="203"/>
      <c r="BKQ840" s="203"/>
      <c r="BKR840" s="203"/>
      <c r="BKS840" s="203"/>
      <c r="BKT840" s="203"/>
      <c r="BKU840" s="203"/>
      <c r="BKV840" s="203"/>
      <c r="BKW840" s="203"/>
      <c r="BKX840" s="203"/>
      <c r="BKY840" s="203"/>
      <c r="BKZ840" s="203"/>
      <c r="BLA840" s="203"/>
      <c r="BLB840" s="203"/>
      <c r="BLC840" s="203"/>
      <c r="BLD840" s="203"/>
      <c r="BLE840" s="203"/>
      <c r="BLF840" s="203"/>
      <c r="BLG840" s="203"/>
      <c r="BLH840" s="203"/>
      <c r="BLI840" s="203"/>
      <c r="BLJ840" s="203"/>
      <c r="BLK840" s="203"/>
      <c r="BLL840" s="203"/>
      <c r="BLM840" s="203"/>
      <c r="BLN840" s="203"/>
      <c r="BLO840" s="203"/>
      <c r="BLP840" s="203"/>
      <c r="BLQ840" s="203"/>
      <c r="BLR840" s="203"/>
      <c r="BLS840" s="203"/>
      <c r="BLT840" s="203"/>
      <c r="BLU840" s="203"/>
      <c r="BLV840" s="203"/>
      <c r="BLW840" s="203"/>
      <c r="BLX840" s="203"/>
      <c r="BLY840" s="203"/>
      <c r="BLZ840" s="203"/>
      <c r="BMA840" s="203"/>
      <c r="BMB840" s="203"/>
      <c r="BMC840" s="203"/>
      <c r="BMD840" s="203"/>
      <c r="BME840" s="203"/>
      <c r="BMF840" s="203"/>
      <c r="BMG840" s="203"/>
      <c r="BMH840" s="203"/>
      <c r="BMI840" s="203"/>
      <c r="BMJ840" s="203"/>
      <c r="BMK840" s="203"/>
      <c r="BML840" s="203"/>
      <c r="BMM840" s="203"/>
      <c r="BMN840" s="203"/>
      <c r="BMO840" s="203"/>
      <c r="BMP840" s="203"/>
      <c r="BMQ840" s="203"/>
      <c r="BMR840" s="203"/>
      <c r="BMS840" s="203"/>
      <c r="BMT840" s="203"/>
      <c r="BMU840" s="203"/>
      <c r="BMV840" s="203"/>
      <c r="BMW840" s="203"/>
      <c r="BMX840" s="203"/>
      <c r="BMY840" s="203"/>
      <c r="BMZ840" s="203"/>
      <c r="BNA840" s="203"/>
      <c r="BNB840" s="203"/>
      <c r="BNC840" s="203"/>
      <c r="BND840" s="203"/>
      <c r="BNE840" s="203"/>
      <c r="BNF840" s="203"/>
      <c r="BNG840" s="203"/>
      <c r="BNH840" s="203"/>
      <c r="BNI840" s="203"/>
      <c r="BNJ840" s="203"/>
      <c r="BNK840" s="203"/>
      <c r="BNL840" s="203"/>
      <c r="BNM840" s="203"/>
      <c r="BNN840" s="203"/>
      <c r="BNO840" s="203"/>
      <c r="BNP840" s="203"/>
      <c r="BNQ840" s="203"/>
      <c r="BNR840" s="203"/>
      <c r="BNS840" s="203"/>
      <c r="BNT840" s="203"/>
      <c r="BNU840" s="203"/>
      <c r="BNV840" s="203"/>
      <c r="BNW840" s="203"/>
      <c r="BNX840" s="203"/>
      <c r="BNY840" s="203"/>
      <c r="BNZ840" s="203"/>
      <c r="BOA840" s="203"/>
      <c r="BOB840" s="203"/>
      <c r="BOC840" s="203"/>
      <c r="BOD840" s="203"/>
      <c r="BOE840" s="203"/>
      <c r="BOF840" s="203"/>
      <c r="BOG840" s="203"/>
      <c r="BOH840" s="203"/>
      <c r="BOI840" s="203"/>
      <c r="BOJ840" s="203"/>
      <c r="BOK840" s="203"/>
      <c r="BOL840" s="203"/>
      <c r="BOM840" s="203"/>
      <c r="BON840" s="203"/>
      <c r="BOO840" s="203"/>
      <c r="BOP840" s="203"/>
      <c r="BOQ840" s="203"/>
      <c r="BOR840" s="203"/>
      <c r="BOS840" s="203"/>
      <c r="BOT840" s="203"/>
      <c r="BOU840" s="203"/>
      <c r="BOV840" s="203"/>
      <c r="BOW840" s="203"/>
      <c r="BOX840" s="203"/>
      <c r="BOY840" s="203"/>
      <c r="BOZ840" s="203"/>
      <c r="BPA840" s="203"/>
      <c r="BPB840" s="203"/>
      <c r="BPC840" s="203"/>
      <c r="BPD840" s="203"/>
      <c r="BPE840" s="203"/>
      <c r="BPF840" s="203"/>
      <c r="BPG840" s="203"/>
      <c r="BPH840" s="203"/>
      <c r="BPI840" s="203"/>
      <c r="BPJ840" s="203"/>
      <c r="BPK840" s="203"/>
      <c r="BPL840" s="203"/>
      <c r="BPM840" s="203"/>
      <c r="BPN840" s="203"/>
      <c r="BPO840" s="203"/>
      <c r="BPP840" s="203"/>
      <c r="BPQ840" s="203"/>
      <c r="BPR840" s="203"/>
      <c r="BPS840" s="203"/>
      <c r="BPT840" s="203"/>
      <c r="BPU840" s="203"/>
      <c r="BPV840" s="203"/>
      <c r="BPW840" s="203"/>
      <c r="BPX840" s="203"/>
      <c r="BPY840" s="203"/>
      <c r="BPZ840" s="203"/>
      <c r="BQA840" s="203"/>
      <c r="BQB840" s="203"/>
      <c r="BQC840" s="203"/>
      <c r="BQD840" s="203"/>
      <c r="BQE840" s="203"/>
      <c r="BQF840" s="203"/>
      <c r="BQG840" s="203"/>
      <c r="BQH840" s="203"/>
      <c r="BQI840" s="203"/>
      <c r="BQJ840" s="203"/>
      <c r="BQK840" s="203"/>
      <c r="BQL840" s="203"/>
      <c r="BQM840" s="203"/>
      <c r="BQN840" s="203"/>
      <c r="BQO840" s="203"/>
      <c r="BQP840" s="203"/>
      <c r="BQQ840" s="203"/>
      <c r="BQR840" s="203"/>
      <c r="BQS840" s="203"/>
      <c r="BQT840" s="203"/>
      <c r="BQU840" s="203"/>
      <c r="BQV840" s="203"/>
      <c r="BQW840" s="203"/>
      <c r="BQX840" s="203"/>
      <c r="BQY840" s="203"/>
      <c r="BQZ840" s="203"/>
      <c r="BRA840" s="203"/>
      <c r="BRB840" s="203"/>
      <c r="BRC840" s="203"/>
      <c r="BRD840" s="203"/>
      <c r="BRE840" s="203"/>
      <c r="BRF840" s="203"/>
      <c r="BRG840" s="203"/>
      <c r="BRH840" s="203"/>
      <c r="BRI840" s="203"/>
      <c r="BRJ840" s="203"/>
      <c r="BRK840" s="203"/>
      <c r="BRL840" s="203"/>
      <c r="BRM840" s="203"/>
      <c r="BRN840" s="203"/>
      <c r="BRO840" s="203"/>
      <c r="BRP840" s="203"/>
      <c r="BRQ840" s="203"/>
      <c r="BRR840" s="203"/>
      <c r="BRS840" s="203"/>
      <c r="BRT840" s="203"/>
      <c r="BRU840" s="203"/>
      <c r="BRV840" s="203"/>
      <c r="BRW840" s="203"/>
      <c r="BRX840" s="203"/>
      <c r="BRY840" s="203"/>
      <c r="BRZ840" s="203"/>
      <c r="BSA840" s="203"/>
      <c r="BSB840" s="203"/>
      <c r="BSC840" s="203"/>
      <c r="BSD840" s="203"/>
      <c r="BSE840" s="203"/>
      <c r="BSF840" s="203"/>
      <c r="BSG840" s="203"/>
      <c r="BSH840" s="203"/>
      <c r="BSI840" s="203"/>
      <c r="BSJ840" s="203"/>
      <c r="BSK840" s="203"/>
      <c r="BSL840" s="203"/>
      <c r="BSM840" s="203"/>
      <c r="BSN840" s="203"/>
      <c r="BSO840" s="203"/>
      <c r="BSP840" s="203"/>
      <c r="BSQ840" s="203"/>
      <c r="BSR840" s="203"/>
      <c r="BSS840" s="203"/>
      <c r="BST840" s="203"/>
      <c r="BSU840" s="203"/>
      <c r="BSV840" s="203"/>
      <c r="BSW840" s="203"/>
      <c r="BSX840" s="203"/>
      <c r="BSY840" s="203"/>
      <c r="BSZ840" s="203"/>
      <c r="BTA840" s="203"/>
      <c r="BTB840" s="203"/>
      <c r="BTC840" s="203"/>
      <c r="BTD840" s="203"/>
      <c r="BTE840" s="203"/>
      <c r="BTF840" s="203"/>
      <c r="BTG840" s="203"/>
      <c r="BTH840" s="203"/>
      <c r="BTI840" s="203"/>
      <c r="BTJ840" s="203"/>
      <c r="BTK840" s="203"/>
      <c r="BTL840" s="203"/>
      <c r="BTM840" s="203"/>
      <c r="BTN840" s="203"/>
      <c r="BTO840" s="203"/>
      <c r="BTP840" s="203"/>
      <c r="BTQ840" s="203"/>
      <c r="BTR840" s="203"/>
      <c r="BTS840" s="203"/>
      <c r="BTT840" s="203"/>
      <c r="BTU840" s="203"/>
      <c r="BTV840" s="203"/>
      <c r="BTW840" s="203"/>
      <c r="BTX840" s="203"/>
      <c r="BTY840" s="203"/>
      <c r="BTZ840" s="203"/>
      <c r="BUA840" s="203"/>
      <c r="BUB840" s="203"/>
      <c r="BUC840" s="203"/>
      <c r="BUD840" s="203"/>
      <c r="BUE840" s="203"/>
      <c r="BUF840" s="203"/>
      <c r="BUG840" s="203"/>
      <c r="BUH840" s="203"/>
      <c r="BUI840" s="203"/>
      <c r="BUJ840" s="203"/>
      <c r="BUK840" s="203"/>
      <c r="BUL840" s="203"/>
      <c r="BUM840" s="203"/>
      <c r="BUN840" s="203"/>
      <c r="BUO840" s="203"/>
      <c r="BUP840" s="203"/>
      <c r="BUQ840" s="203"/>
      <c r="BUR840" s="203"/>
      <c r="BUS840" s="203"/>
      <c r="BUT840" s="203"/>
      <c r="BUU840" s="203"/>
      <c r="BUV840" s="203"/>
      <c r="BUW840" s="203"/>
      <c r="BUX840" s="203"/>
      <c r="BUY840" s="203"/>
      <c r="BUZ840" s="203"/>
      <c r="BVA840" s="203"/>
      <c r="BVB840" s="203"/>
      <c r="BVC840" s="203"/>
      <c r="BVD840" s="203"/>
      <c r="BVE840" s="203"/>
      <c r="BVF840" s="203"/>
      <c r="BVG840" s="203"/>
      <c r="BVH840" s="203"/>
      <c r="BVI840" s="203"/>
      <c r="BVJ840" s="203"/>
      <c r="BVK840" s="203"/>
      <c r="BVL840" s="203"/>
      <c r="BVM840" s="203"/>
      <c r="BVN840" s="203"/>
      <c r="BVO840" s="203"/>
      <c r="BVP840" s="203"/>
      <c r="BVQ840" s="203"/>
      <c r="BVR840" s="203"/>
      <c r="BVS840" s="203"/>
      <c r="BVT840" s="203"/>
      <c r="BVU840" s="203"/>
      <c r="BVV840" s="203"/>
      <c r="BVW840" s="203"/>
      <c r="BVX840" s="203"/>
      <c r="BVY840" s="203"/>
      <c r="BVZ840" s="203"/>
      <c r="BWA840" s="203"/>
      <c r="BWB840" s="203"/>
      <c r="BWC840" s="203"/>
      <c r="BWD840" s="203"/>
      <c r="BWE840" s="203"/>
      <c r="BWF840" s="203"/>
      <c r="BWG840" s="203"/>
      <c r="BWH840" s="203"/>
      <c r="BWI840" s="203"/>
      <c r="BWJ840" s="203"/>
      <c r="BWK840" s="203"/>
      <c r="BWL840" s="203"/>
      <c r="BWM840" s="203"/>
      <c r="BWN840" s="203"/>
      <c r="BWO840" s="203"/>
      <c r="BWP840" s="203"/>
      <c r="BWQ840" s="203"/>
      <c r="BWR840" s="203"/>
      <c r="BWS840" s="203"/>
      <c r="BWT840" s="203"/>
      <c r="BWU840" s="203"/>
      <c r="BWV840" s="203"/>
      <c r="BWW840" s="203"/>
      <c r="BWX840" s="203"/>
      <c r="BWY840" s="203"/>
      <c r="BWZ840" s="203"/>
      <c r="BXA840" s="203"/>
      <c r="BXB840" s="203"/>
      <c r="BXC840" s="203"/>
      <c r="BXD840" s="203"/>
      <c r="BXE840" s="203"/>
      <c r="BXF840" s="203"/>
      <c r="BXG840" s="203"/>
      <c r="BXH840" s="203"/>
      <c r="BXI840" s="203"/>
      <c r="BXJ840" s="203"/>
      <c r="BXK840" s="203"/>
      <c r="BXL840" s="203"/>
      <c r="BXM840" s="203"/>
      <c r="BXN840" s="203"/>
      <c r="BXO840" s="203"/>
      <c r="BXP840" s="203"/>
      <c r="BXQ840" s="203"/>
      <c r="BXR840" s="203"/>
      <c r="BXS840" s="203"/>
      <c r="BXT840" s="203"/>
      <c r="BXU840" s="203"/>
      <c r="BXV840" s="203"/>
      <c r="BXW840" s="203"/>
      <c r="BXX840" s="203"/>
      <c r="BXY840" s="203"/>
      <c r="BXZ840" s="203"/>
      <c r="BYA840" s="203"/>
      <c r="BYB840" s="203"/>
      <c r="BYC840" s="203"/>
      <c r="BYD840" s="203"/>
      <c r="BYE840" s="203"/>
      <c r="BYF840" s="203"/>
      <c r="BYG840" s="203"/>
      <c r="BYH840" s="203"/>
      <c r="BYI840" s="203"/>
      <c r="BYJ840" s="203"/>
      <c r="BYK840" s="203"/>
      <c r="BYL840" s="203"/>
      <c r="BYM840" s="203"/>
      <c r="BYN840" s="203"/>
      <c r="BYO840" s="203"/>
      <c r="BYP840" s="203"/>
      <c r="BYQ840" s="203"/>
      <c r="BYR840" s="203"/>
      <c r="BYS840" s="203"/>
      <c r="BYT840" s="203"/>
      <c r="BYU840" s="203"/>
      <c r="BYV840" s="203"/>
      <c r="BYW840" s="203"/>
      <c r="BYX840" s="203"/>
      <c r="BYY840" s="203"/>
      <c r="BYZ840" s="203"/>
      <c r="BZA840" s="203"/>
      <c r="BZB840" s="203"/>
      <c r="BZC840" s="203"/>
      <c r="BZD840" s="203"/>
      <c r="BZE840" s="203"/>
      <c r="BZF840" s="203"/>
      <c r="BZG840" s="203"/>
      <c r="BZH840" s="203"/>
      <c r="BZI840" s="203"/>
      <c r="BZJ840" s="203"/>
      <c r="BZK840" s="203"/>
      <c r="BZL840" s="203"/>
      <c r="BZM840" s="203"/>
      <c r="BZN840" s="203"/>
      <c r="BZO840" s="203"/>
      <c r="BZP840" s="203"/>
      <c r="BZQ840" s="203"/>
      <c r="BZR840" s="203"/>
      <c r="BZS840" s="203"/>
      <c r="BZT840" s="203"/>
      <c r="BZU840" s="203"/>
      <c r="BZV840" s="203"/>
      <c r="BZW840" s="203"/>
      <c r="BZX840" s="203"/>
      <c r="BZY840" s="203"/>
      <c r="BZZ840" s="203"/>
      <c r="CAA840" s="203"/>
      <c r="CAB840" s="203"/>
      <c r="CAC840" s="203"/>
      <c r="CAD840" s="203"/>
      <c r="CAE840" s="203"/>
      <c r="CAF840" s="203"/>
      <c r="CAG840" s="203"/>
      <c r="CAH840" s="203"/>
      <c r="CAI840" s="203"/>
      <c r="CAJ840" s="203"/>
      <c r="CAK840" s="203"/>
      <c r="CAL840" s="203"/>
      <c r="CAM840" s="203"/>
      <c r="CAN840" s="203"/>
      <c r="CAO840" s="203"/>
      <c r="CAP840" s="203"/>
      <c r="CAQ840" s="203"/>
      <c r="CAR840" s="203"/>
      <c r="CAS840" s="203"/>
      <c r="CAT840" s="203"/>
      <c r="CAU840" s="203"/>
      <c r="CAV840" s="203"/>
      <c r="CAW840" s="203"/>
      <c r="CAX840" s="203"/>
      <c r="CAY840" s="203"/>
      <c r="CAZ840" s="203"/>
      <c r="CBA840" s="203"/>
      <c r="CBB840" s="203"/>
      <c r="CBC840" s="203"/>
      <c r="CBD840" s="203"/>
      <c r="CBE840" s="203"/>
      <c r="CBF840" s="203"/>
      <c r="CBG840" s="203"/>
      <c r="CBH840" s="203"/>
      <c r="CBI840" s="203"/>
      <c r="CBJ840" s="203"/>
      <c r="CBK840" s="203"/>
      <c r="CBL840" s="203"/>
      <c r="CBM840" s="203"/>
      <c r="CBN840" s="203"/>
      <c r="CBO840" s="203"/>
      <c r="CBP840" s="203"/>
      <c r="CBQ840" s="203"/>
      <c r="CBR840" s="203"/>
      <c r="CBS840" s="203"/>
      <c r="CBT840" s="203"/>
      <c r="CBU840" s="203"/>
      <c r="CBV840" s="203"/>
      <c r="CBW840" s="203"/>
      <c r="CBX840" s="203"/>
      <c r="CBY840" s="203"/>
      <c r="CBZ840" s="203"/>
      <c r="CCA840" s="203"/>
      <c r="CCB840" s="203"/>
      <c r="CCC840" s="203"/>
      <c r="CCD840" s="203"/>
      <c r="CCE840" s="203"/>
      <c r="CCF840" s="203"/>
      <c r="CCG840" s="203"/>
      <c r="CCH840" s="203"/>
      <c r="CCI840" s="203"/>
      <c r="CCJ840" s="203"/>
      <c r="CCK840" s="203"/>
      <c r="CCL840" s="203"/>
      <c r="CCM840" s="203"/>
      <c r="CCN840" s="203"/>
      <c r="CCO840" s="203"/>
      <c r="CCP840" s="203"/>
      <c r="CCQ840" s="203"/>
      <c r="CCR840" s="203"/>
      <c r="CCS840" s="203"/>
      <c r="CCT840" s="203"/>
      <c r="CCU840" s="203"/>
      <c r="CCV840" s="203"/>
      <c r="CCW840" s="203"/>
      <c r="CCX840" s="203"/>
      <c r="CCY840" s="203"/>
      <c r="CCZ840" s="203"/>
      <c r="CDA840" s="203"/>
      <c r="CDB840" s="203"/>
      <c r="CDC840" s="203"/>
      <c r="CDD840" s="203"/>
      <c r="CDE840" s="203"/>
      <c r="CDF840" s="203"/>
      <c r="CDG840" s="203"/>
      <c r="CDH840" s="203"/>
      <c r="CDI840" s="203"/>
      <c r="CDJ840" s="203"/>
      <c r="CDK840" s="203"/>
      <c r="CDL840" s="203"/>
      <c r="CDM840" s="203"/>
      <c r="CDN840" s="203"/>
      <c r="CDO840" s="203"/>
      <c r="CDP840" s="203"/>
      <c r="CDQ840" s="203"/>
      <c r="CDR840" s="203"/>
      <c r="CDS840" s="203"/>
      <c r="CDT840" s="203"/>
      <c r="CDU840" s="203"/>
      <c r="CDV840" s="203"/>
      <c r="CDW840" s="203"/>
      <c r="CDX840" s="203"/>
      <c r="CDY840" s="203"/>
      <c r="CDZ840" s="203"/>
      <c r="CEA840" s="203"/>
      <c r="CEB840" s="203"/>
      <c r="CEC840" s="203"/>
      <c r="CED840" s="203"/>
      <c r="CEE840" s="203"/>
      <c r="CEF840" s="203"/>
      <c r="CEG840" s="203"/>
      <c r="CEH840" s="203"/>
      <c r="CEI840" s="203"/>
      <c r="CEJ840" s="203"/>
      <c r="CEK840" s="203"/>
      <c r="CEL840" s="203"/>
      <c r="CEM840" s="203"/>
      <c r="CEN840" s="203"/>
      <c r="CEO840" s="203"/>
      <c r="CEP840" s="203"/>
      <c r="CEQ840" s="203"/>
      <c r="CER840" s="203"/>
      <c r="CES840" s="203"/>
      <c r="CET840" s="203"/>
      <c r="CEU840" s="203"/>
      <c r="CEV840" s="203"/>
      <c r="CEW840" s="203"/>
      <c r="CEX840" s="203"/>
      <c r="CEY840" s="203"/>
      <c r="CEZ840" s="203"/>
      <c r="CFA840" s="203"/>
      <c r="CFB840" s="203"/>
      <c r="CFC840" s="203"/>
      <c r="CFD840" s="203"/>
      <c r="CFE840" s="203"/>
      <c r="CFF840" s="203"/>
      <c r="CFG840" s="203"/>
      <c r="CFH840" s="203"/>
      <c r="CFI840" s="203"/>
      <c r="CFJ840" s="203"/>
      <c r="CFK840" s="203"/>
      <c r="CFL840" s="203"/>
      <c r="CFM840" s="203"/>
      <c r="CFN840" s="203"/>
      <c r="CFO840" s="203"/>
      <c r="CFP840" s="203"/>
      <c r="CFQ840" s="203"/>
      <c r="CFR840" s="203"/>
      <c r="CFS840" s="203"/>
      <c r="CFT840" s="203"/>
      <c r="CFU840" s="203"/>
      <c r="CFV840" s="203"/>
      <c r="CFW840" s="203"/>
      <c r="CFX840" s="203"/>
      <c r="CFY840" s="203"/>
      <c r="CFZ840" s="203"/>
      <c r="CGA840" s="203"/>
      <c r="CGB840" s="203"/>
      <c r="CGC840" s="203"/>
      <c r="CGD840" s="203"/>
      <c r="CGE840" s="203"/>
      <c r="CGF840" s="203"/>
      <c r="CGG840" s="203"/>
      <c r="CGH840" s="203"/>
      <c r="CGI840" s="203"/>
      <c r="CGJ840" s="203"/>
      <c r="CGK840" s="203"/>
      <c r="CGL840" s="203"/>
      <c r="CGM840" s="203"/>
      <c r="CGN840" s="203"/>
      <c r="CGO840" s="203"/>
      <c r="CGP840" s="203"/>
      <c r="CGQ840" s="203"/>
      <c r="CGR840" s="203"/>
      <c r="CGS840" s="203"/>
      <c r="CGT840" s="203"/>
      <c r="CGU840" s="203"/>
      <c r="CGV840" s="203"/>
      <c r="CGW840" s="203"/>
      <c r="CGX840" s="203"/>
      <c r="CGY840" s="203"/>
      <c r="CGZ840" s="203"/>
      <c r="CHA840" s="203"/>
      <c r="CHB840" s="203"/>
      <c r="CHC840" s="203"/>
      <c r="CHD840" s="203"/>
      <c r="CHE840" s="203"/>
      <c r="CHF840" s="203"/>
      <c r="CHG840" s="203"/>
      <c r="CHH840" s="203"/>
      <c r="CHI840" s="203"/>
      <c r="CHJ840" s="203"/>
      <c r="CHK840" s="203"/>
      <c r="CHL840" s="203"/>
      <c r="CHM840" s="203"/>
      <c r="CHN840" s="203"/>
      <c r="CHO840" s="203"/>
      <c r="CHP840" s="203"/>
      <c r="CHQ840" s="203"/>
      <c r="CHR840" s="203"/>
      <c r="CHS840" s="203"/>
      <c r="CHT840" s="203"/>
      <c r="CHU840" s="203"/>
      <c r="CHV840" s="203"/>
      <c r="CHW840" s="203"/>
      <c r="CHX840" s="203"/>
      <c r="CHY840" s="203"/>
      <c r="CHZ840" s="203"/>
      <c r="CIA840" s="203"/>
      <c r="CIB840" s="203"/>
      <c r="CIC840" s="203"/>
      <c r="CID840" s="203"/>
      <c r="CIE840" s="203"/>
      <c r="CIF840" s="203"/>
      <c r="CIG840" s="203"/>
      <c r="CIH840" s="203"/>
      <c r="CII840" s="203"/>
      <c r="CIJ840" s="203"/>
      <c r="CIK840" s="203"/>
      <c r="CIL840" s="203"/>
      <c r="CIM840" s="203"/>
      <c r="CIN840" s="203"/>
      <c r="CIO840" s="203"/>
      <c r="CIP840" s="203"/>
      <c r="CIQ840" s="203"/>
      <c r="CIR840" s="203"/>
      <c r="CIS840" s="203"/>
      <c r="CIT840" s="203"/>
      <c r="CIU840" s="203"/>
      <c r="CIV840" s="203"/>
      <c r="CIW840" s="203"/>
      <c r="CIX840" s="203"/>
      <c r="CIY840" s="203"/>
      <c r="CIZ840" s="203"/>
      <c r="CJA840" s="203"/>
      <c r="CJB840" s="203"/>
      <c r="CJC840" s="203"/>
      <c r="CJD840" s="203"/>
      <c r="CJE840" s="203"/>
      <c r="CJF840" s="203"/>
      <c r="CJG840" s="203"/>
      <c r="CJH840" s="203"/>
      <c r="CJI840" s="203"/>
      <c r="CJJ840" s="203"/>
      <c r="CJK840" s="203"/>
      <c r="CJL840" s="203"/>
      <c r="CJM840" s="203"/>
      <c r="CJN840" s="203"/>
      <c r="CJO840" s="203"/>
      <c r="CJP840" s="203"/>
      <c r="CJQ840" s="203"/>
      <c r="CJR840" s="203"/>
      <c r="CJS840" s="203"/>
      <c r="CJT840" s="203"/>
      <c r="CJU840" s="203"/>
      <c r="CJV840" s="203"/>
      <c r="CJW840" s="203"/>
      <c r="CJX840" s="203"/>
      <c r="CJY840" s="203"/>
      <c r="CJZ840" s="203"/>
      <c r="CKA840" s="203"/>
      <c r="CKB840" s="203"/>
      <c r="CKC840" s="203"/>
      <c r="CKD840" s="203"/>
      <c r="CKE840" s="203"/>
      <c r="CKF840" s="203"/>
      <c r="CKG840" s="203"/>
      <c r="CKH840" s="203"/>
      <c r="CKI840" s="203"/>
      <c r="CKJ840" s="203"/>
      <c r="CKK840" s="203"/>
      <c r="CKL840" s="203"/>
      <c r="CKM840" s="203"/>
      <c r="CKN840" s="203"/>
      <c r="CKO840" s="203"/>
      <c r="CKP840" s="203"/>
      <c r="CKQ840" s="203"/>
      <c r="CKR840" s="203"/>
      <c r="CKS840" s="203"/>
      <c r="CKT840" s="203"/>
      <c r="CKU840" s="203"/>
      <c r="CKV840" s="203"/>
      <c r="CKW840" s="203"/>
      <c r="CKX840" s="203"/>
      <c r="CKY840" s="203"/>
      <c r="CKZ840" s="203"/>
      <c r="CLA840" s="203"/>
      <c r="CLB840" s="203"/>
      <c r="CLC840" s="203"/>
      <c r="CLD840" s="203"/>
      <c r="CLE840" s="203"/>
      <c r="CLF840" s="203"/>
      <c r="CLG840" s="203"/>
      <c r="CLH840" s="203"/>
      <c r="CLI840" s="203"/>
      <c r="CLJ840" s="203"/>
      <c r="CLK840" s="203"/>
      <c r="CLL840" s="203"/>
      <c r="CLM840" s="203"/>
      <c r="CLN840" s="203"/>
      <c r="CLO840" s="203"/>
      <c r="CLP840" s="203"/>
      <c r="CLQ840" s="203"/>
      <c r="CLR840" s="203"/>
      <c r="CLS840" s="203"/>
      <c r="CLT840" s="203"/>
      <c r="CLU840" s="203"/>
      <c r="CLV840" s="203"/>
      <c r="CLW840" s="203"/>
      <c r="CLX840" s="203"/>
      <c r="CLY840" s="203"/>
      <c r="CLZ840" s="203"/>
      <c r="CMA840" s="203"/>
      <c r="CMB840" s="203"/>
      <c r="CMC840" s="203"/>
      <c r="CMD840" s="203"/>
      <c r="CME840" s="203"/>
      <c r="CMF840" s="203"/>
      <c r="CMG840" s="203"/>
      <c r="CMH840" s="203"/>
      <c r="CMI840" s="203"/>
      <c r="CMJ840" s="203"/>
      <c r="CMK840" s="203"/>
      <c r="CML840" s="203"/>
      <c r="CMM840" s="203"/>
      <c r="CMN840" s="203"/>
      <c r="CMO840" s="203"/>
      <c r="CMP840" s="203"/>
      <c r="CMQ840" s="203"/>
      <c r="CMR840" s="203"/>
      <c r="CMS840" s="203"/>
      <c r="CMT840" s="203"/>
      <c r="CMU840" s="203"/>
      <c r="CMV840" s="203"/>
      <c r="CMW840" s="203"/>
      <c r="CMX840" s="203"/>
      <c r="CMY840" s="203"/>
      <c r="CMZ840" s="203"/>
      <c r="CNA840" s="203"/>
      <c r="CNB840" s="203"/>
      <c r="CNC840" s="203"/>
      <c r="CND840" s="203"/>
      <c r="CNE840" s="203"/>
      <c r="CNF840" s="203"/>
      <c r="CNG840" s="203"/>
      <c r="CNH840" s="203"/>
      <c r="CNI840" s="203"/>
      <c r="CNJ840" s="203"/>
      <c r="CNK840" s="203"/>
      <c r="CNL840" s="203"/>
      <c r="CNM840" s="203"/>
      <c r="CNN840" s="203"/>
      <c r="CNO840" s="203"/>
      <c r="CNP840" s="203"/>
      <c r="CNQ840" s="203"/>
      <c r="CNR840" s="203"/>
      <c r="CNS840" s="203"/>
      <c r="CNT840" s="203"/>
      <c r="CNU840" s="203"/>
      <c r="CNV840" s="203"/>
      <c r="CNW840" s="203"/>
      <c r="CNX840" s="203"/>
      <c r="CNY840" s="203"/>
      <c r="CNZ840" s="203"/>
      <c r="COA840" s="203"/>
      <c r="COB840" s="203"/>
      <c r="COC840" s="203"/>
      <c r="COD840" s="203"/>
      <c r="COE840" s="203"/>
      <c r="COF840" s="203"/>
      <c r="COG840" s="203"/>
      <c r="COH840" s="203"/>
      <c r="COI840" s="203"/>
      <c r="COJ840" s="203"/>
      <c r="COK840" s="203"/>
      <c r="COL840" s="203"/>
      <c r="COM840" s="203"/>
      <c r="CON840" s="203"/>
      <c r="COO840" s="203"/>
      <c r="COP840" s="203"/>
      <c r="COQ840" s="203"/>
      <c r="COR840" s="203"/>
      <c r="COS840" s="203"/>
      <c r="COT840" s="203"/>
      <c r="COU840" s="203"/>
      <c r="COV840" s="203"/>
      <c r="COW840" s="203"/>
      <c r="COX840" s="203"/>
      <c r="COY840" s="203"/>
      <c r="COZ840" s="203"/>
      <c r="CPA840" s="203"/>
      <c r="CPB840" s="203"/>
      <c r="CPC840" s="203"/>
      <c r="CPD840" s="203"/>
      <c r="CPE840" s="203"/>
      <c r="CPF840" s="203"/>
      <c r="CPG840" s="203"/>
      <c r="CPH840" s="203"/>
      <c r="CPI840" s="203"/>
      <c r="CPJ840" s="203"/>
      <c r="CPK840" s="203"/>
      <c r="CPL840" s="203"/>
      <c r="CPM840" s="203"/>
      <c r="CPN840" s="203"/>
      <c r="CPO840" s="203"/>
      <c r="CPP840" s="203"/>
      <c r="CPQ840" s="203"/>
      <c r="CPR840" s="203"/>
      <c r="CPS840" s="203"/>
      <c r="CPT840" s="203"/>
      <c r="CPU840" s="203"/>
      <c r="CPV840" s="203"/>
      <c r="CPW840" s="203"/>
      <c r="CPX840" s="203"/>
      <c r="CPY840" s="203"/>
      <c r="CPZ840" s="203"/>
      <c r="CQA840" s="203"/>
      <c r="CQB840" s="203"/>
      <c r="CQC840" s="203"/>
      <c r="CQD840" s="203"/>
      <c r="CQE840" s="203"/>
      <c r="CQF840" s="203"/>
      <c r="CQG840" s="203"/>
      <c r="CQH840" s="203"/>
      <c r="CQI840" s="203"/>
      <c r="CQJ840" s="203"/>
      <c r="CQK840" s="203"/>
      <c r="CQL840" s="203"/>
      <c r="CQM840" s="203"/>
      <c r="CQN840" s="203"/>
      <c r="CQO840" s="203"/>
      <c r="CQP840" s="203"/>
      <c r="CQQ840" s="203"/>
      <c r="CQR840" s="203"/>
      <c r="CQS840" s="203"/>
      <c r="CQT840" s="203"/>
      <c r="CQU840" s="203"/>
      <c r="CQV840" s="203"/>
      <c r="CQW840" s="203"/>
      <c r="CQX840" s="203"/>
      <c r="CQY840" s="203"/>
      <c r="CQZ840" s="203"/>
      <c r="CRA840" s="203"/>
      <c r="CRB840" s="203"/>
      <c r="CRC840" s="203"/>
      <c r="CRD840" s="203"/>
      <c r="CRE840" s="203"/>
      <c r="CRF840" s="203"/>
      <c r="CRG840" s="203"/>
      <c r="CRH840" s="203"/>
      <c r="CRI840" s="203"/>
      <c r="CRJ840" s="203"/>
      <c r="CRK840" s="203"/>
      <c r="CRL840" s="203"/>
      <c r="CRM840" s="203"/>
      <c r="CRN840" s="203"/>
      <c r="CRO840" s="203"/>
      <c r="CRP840" s="203"/>
      <c r="CRQ840" s="203"/>
      <c r="CRR840" s="203"/>
      <c r="CRS840" s="203"/>
      <c r="CRT840" s="203"/>
      <c r="CRU840" s="203"/>
      <c r="CRV840" s="203"/>
      <c r="CRW840" s="203"/>
      <c r="CRX840" s="203"/>
      <c r="CRY840" s="203"/>
      <c r="CRZ840" s="203"/>
      <c r="CSA840" s="203"/>
      <c r="CSB840" s="203"/>
      <c r="CSC840" s="203"/>
      <c r="CSD840" s="203"/>
      <c r="CSE840" s="203"/>
      <c r="CSF840" s="203"/>
      <c r="CSG840" s="203"/>
      <c r="CSH840" s="203"/>
      <c r="CSI840" s="203"/>
      <c r="CSJ840" s="203"/>
      <c r="CSK840" s="203"/>
      <c r="CSL840" s="203"/>
      <c r="CSM840" s="203"/>
      <c r="CSN840" s="203"/>
      <c r="CSO840" s="203"/>
      <c r="CSP840" s="203"/>
      <c r="CSQ840" s="203"/>
      <c r="CSR840" s="203"/>
      <c r="CSS840" s="203"/>
      <c r="CST840" s="203"/>
      <c r="CSU840" s="203"/>
      <c r="CSV840" s="203"/>
      <c r="CSW840" s="203"/>
      <c r="CSX840" s="203"/>
      <c r="CSY840" s="203"/>
      <c r="CSZ840" s="203"/>
      <c r="CTA840" s="203"/>
      <c r="CTB840" s="203"/>
      <c r="CTC840" s="203"/>
      <c r="CTD840" s="203"/>
      <c r="CTE840" s="203"/>
      <c r="CTF840" s="203"/>
      <c r="CTG840" s="203"/>
      <c r="CTH840" s="203"/>
      <c r="CTI840" s="203"/>
      <c r="CTJ840" s="203"/>
      <c r="CTK840" s="203"/>
      <c r="CTL840" s="203"/>
      <c r="CTM840" s="203"/>
      <c r="CTN840" s="203"/>
      <c r="CTO840" s="203"/>
      <c r="CTP840" s="203"/>
      <c r="CTQ840" s="203"/>
      <c r="CTR840" s="203"/>
      <c r="CTS840" s="203"/>
      <c r="CTT840" s="203"/>
      <c r="CTU840" s="203"/>
      <c r="CTV840" s="203"/>
      <c r="CTW840" s="203"/>
      <c r="CTX840" s="203"/>
      <c r="CTY840" s="203"/>
      <c r="CTZ840" s="203"/>
      <c r="CUA840" s="203"/>
      <c r="CUB840" s="203"/>
      <c r="CUC840" s="203"/>
      <c r="CUD840" s="203"/>
      <c r="CUE840" s="203"/>
      <c r="CUF840" s="203"/>
      <c r="CUG840" s="203"/>
      <c r="CUH840" s="203"/>
      <c r="CUI840" s="203"/>
      <c r="CUJ840" s="203"/>
      <c r="CUK840" s="203"/>
      <c r="CUL840" s="203"/>
      <c r="CUM840" s="203"/>
      <c r="CUN840" s="203"/>
      <c r="CUO840" s="203"/>
      <c r="CUP840" s="203"/>
      <c r="CUQ840" s="203"/>
      <c r="CUR840" s="203"/>
      <c r="CUS840" s="203"/>
      <c r="CUT840" s="203"/>
      <c r="CUU840" s="203"/>
      <c r="CUV840" s="203"/>
      <c r="CUW840" s="203"/>
      <c r="CUX840" s="203"/>
      <c r="CUY840" s="203"/>
      <c r="CUZ840" s="203"/>
      <c r="CVA840" s="203"/>
      <c r="CVB840" s="203"/>
      <c r="CVC840" s="203"/>
      <c r="CVD840" s="203"/>
      <c r="CVE840" s="203"/>
      <c r="CVF840" s="203"/>
      <c r="CVG840" s="203"/>
      <c r="CVH840" s="203"/>
      <c r="CVI840" s="203"/>
      <c r="CVJ840" s="203"/>
      <c r="CVK840" s="203"/>
      <c r="CVL840" s="203"/>
      <c r="CVM840" s="203"/>
      <c r="CVN840" s="203"/>
      <c r="CVO840" s="203"/>
      <c r="CVP840" s="203"/>
      <c r="CVQ840" s="203"/>
      <c r="CVR840" s="203"/>
      <c r="CVS840" s="203"/>
      <c r="CVT840" s="203"/>
      <c r="CVU840" s="203"/>
      <c r="CVV840" s="203"/>
      <c r="CVW840" s="203"/>
      <c r="CVX840" s="203"/>
      <c r="CVY840" s="203"/>
      <c r="CVZ840" s="203"/>
      <c r="CWA840" s="203"/>
      <c r="CWB840" s="203"/>
      <c r="CWC840" s="203"/>
      <c r="CWD840" s="203"/>
      <c r="CWE840" s="203"/>
      <c r="CWF840" s="203"/>
      <c r="CWG840" s="203"/>
      <c r="CWH840" s="203"/>
      <c r="CWI840" s="203"/>
      <c r="CWJ840" s="203"/>
      <c r="CWK840" s="203"/>
      <c r="CWL840" s="203"/>
      <c r="CWM840" s="203"/>
      <c r="CWN840" s="203"/>
      <c r="CWO840" s="203"/>
      <c r="CWP840" s="203"/>
      <c r="CWQ840" s="203"/>
      <c r="CWR840" s="203"/>
      <c r="CWS840" s="203"/>
      <c r="CWT840" s="203"/>
      <c r="CWU840" s="203"/>
      <c r="CWV840" s="203"/>
      <c r="CWW840" s="203"/>
      <c r="CWX840" s="203"/>
      <c r="CWY840" s="203"/>
      <c r="CWZ840" s="203"/>
      <c r="CXA840" s="203"/>
      <c r="CXB840" s="203"/>
      <c r="CXC840" s="203"/>
      <c r="CXD840" s="203"/>
      <c r="CXE840" s="203"/>
      <c r="CXF840" s="203"/>
      <c r="CXG840" s="203"/>
      <c r="CXH840" s="203"/>
      <c r="CXI840" s="203"/>
      <c r="CXJ840" s="203"/>
      <c r="CXK840" s="203"/>
      <c r="CXL840" s="203"/>
      <c r="CXM840" s="203"/>
      <c r="CXN840" s="203"/>
      <c r="CXO840" s="203"/>
      <c r="CXP840" s="203"/>
      <c r="CXQ840" s="203"/>
      <c r="CXR840" s="203"/>
      <c r="CXS840" s="203"/>
      <c r="CXT840" s="203"/>
      <c r="CXU840" s="203"/>
      <c r="CXV840" s="203"/>
      <c r="CXW840" s="203"/>
      <c r="CXX840" s="203"/>
      <c r="CXY840" s="203"/>
      <c r="CXZ840" s="203"/>
      <c r="CYA840" s="203"/>
      <c r="CYB840" s="203"/>
      <c r="CYC840" s="203"/>
      <c r="CYD840" s="203"/>
      <c r="CYE840" s="203"/>
      <c r="CYF840" s="203"/>
      <c r="CYG840" s="203"/>
      <c r="CYH840" s="203"/>
      <c r="CYI840" s="203"/>
      <c r="CYJ840" s="203"/>
      <c r="CYK840" s="203"/>
      <c r="CYL840" s="203"/>
      <c r="CYM840" s="203"/>
      <c r="CYN840" s="203"/>
      <c r="CYO840" s="203"/>
      <c r="CYP840" s="203"/>
      <c r="CYQ840" s="203"/>
      <c r="CYR840" s="203"/>
      <c r="CYS840" s="203"/>
      <c r="CYT840" s="203"/>
      <c r="CYU840" s="203"/>
      <c r="CYV840" s="203"/>
      <c r="CYW840" s="203"/>
      <c r="CYX840" s="203"/>
      <c r="CYY840" s="203"/>
      <c r="CYZ840" s="203"/>
      <c r="CZA840" s="203"/>
      <c r="CZB840" s="203"/>
      <c r="CZC840" s="203"/>
      <c r="CZD840" s="203"/>
      <c r="CZE840" s="203"/>
      <c r="CZF840" s="203"/>
      <c r="CZG840" s="203"/>
      <c r="CZH840" s="203"/>
      <c r="CZI840" s="203"/>
      <c r="CZJ840" s="203"/>
      <c r="CZK840" s="203"/>
      <c r="CZL840" s="203"/>
      <c r="CZM840" s="203"/>
      <c r="CZN840" s="203"/>
      <c r="CZO840" s="203"/>
      <c r="CZP840" s="203"/>
      <c r="CZQ840" s="203"/>
      <c r="CZR840" s="203"/>
      <c r="CZS840" s="203"/>
      <c r="CZT840" s="203"/>
      <c r="CZU840" s="203"/>
      <c r="CZV840" s="203"/>
      <c r="CZW840" s="203"/>
      <c r="CZX840" s="203"/>
      <c r="CZY840" s="203"/>
      <c r="CZZ840" s="203"/>
      <c r="DAA840" s="203"/>
      <c r="DAB840" s="203"/>
      <c r="DAC840" s="203"/>
      <c r="DAD840" s="203"/>
      <c r="DAE840" s="203"/>
      <c r="DAF840" s="203"/>
      <c r="DAG840" s="203"/>
      <c r="DAH840" s="203"/>
      <c r="DAI840" s="203"/>
      <c r="DAJ840" s="203"/>
      <c r="DAK840" s="203"/>
      <c r="DAL840" s="203"/>
      <c r="DAM840" s="203"/>
      <c r="DAN840" s="203"/>
      <c r="DAO840" s="203"/>
      <c r="DAP840" s="203"/>
      <c r="DAQ840" s="203"/>
      <c r="DAR840" s="203"/>
      <c r="DAS840" s="203"/>
      <c r="DAT840" s="203"/>
      <c r="DAU840" s="203"/>
      <c r="DAV840" s="203"/>
      <c r="DAW840" s="203"/>
      <c r="DAX840" s="203"/>
      <c r="DAY840" s="203"/>
      <c r="DAZ840" s="203"/>
      <c r="DBA840" s="203"/>
      <c r="DBB840" s="203"/>
      <c r="DBC840" s="203"/>
      <c r="DBD840" s="203"/>
      <c r="DBE840" s="203"/>
      <c r="DBF840" s="203"/>
      <c r="DBG840" s="203"/>
      <c r="DBH840" s="203"/>
      <c r="DBI840" s="203"/>
      <c r="DBJ840" s="203"/>
      <c r="DBK840" s="203"/>
      <c r="DBL840" s="203"/>
      <c r="DBM840" s="203"/>
      <c r="DBN840" s="203"/>
      <c r="DBO840" s="203"/>
      <c r="DBP840" s="203"/>
      <c r="DBQ840" s="203"/>
      <c r="DBR840" s="203"/>
      <c r="DBS840" s="203"/>
      <c r="DBT840" s="203"/>
      <c r="DBU840" s="203"/>
      <c r="DBV840" s="203"/>
      <c r="DBW840" s="203"/>
      <c r="DBX840" s="203"/>
      <c r="DBY840" s="203"/>
      <c r="DBZ840" s="203"/>
      <c r="DCA840" s="203"/>
      <c r="DCB840" s="203"/>
      <c r="DCC840" s="203"/>
      <c r="DCD840" s="203"/>
      <c r="DCE840" s="203"/>
      <c r="DCF840" s="203"/>
      <c r="DCG840" s="203"/>
      <c r="DCH840" s="203"/>
      <c r="DCI840" s="203"/>
      <c r="DCJ840" s="203"/>
      <c r="DCK840" s="203"/>
      <c r="DCL840" s="203"/>
      <c r="DCM840" s="203"/>
      <c r="DCN840" s="203"/>
      <c r="DCO840" s="203"/>
      <c r="DCP840" s="203"/>
      <c r="DCQ840" s="203"/>
      <c r="DCR840" s="203"/>
      <c r="DCS840" s="203"/>
      <c r="DCT840" s="203"/>
      <c r="DCU840" s="203"/>
      <c r="DCV840" s="203"/>
      <c r="DCW840" s="203"/>
      <c r="DCX840" s="203"/>
      <c r="DCY840" s="203"/>
      <c r="DCZ840" s="203"/>
      <c r="DDA840" s="203"/>
      <c r="DDB840" s="203"/>
      <c r="DDC840" s="203"/>
      <c r="DDD840" s="203"/>
      <c r="DDE840" s="203"/>
      <c r="DDF840" s="203"/>
      <c r="DDG840" s="203"/>
      <c r="DDH840" s="203"/>
      <c r="DDI840" s="203"/>
      <c r="DDJ840" s="203"/>
      <c r="DDK840" s="203"/>
      <c r="DDL840" s="203"/>
      <c r="DDM840" s="203"/>
      <c r="DDN840" s="203"/>
      <c r="DDO840" s="203"/>
      <c r="DDP840" s="203"/>
      <c r="DDQ840" s="203"/>
      <c r="DDR840" s="203"/>
      <c r="DDS840" s="203"/>
      <c r="DDT840" s="203"/>
      <c r="DDU840" s="203"/>
      <c r="DDV840" s="203"/>
      <c r="DDW840" s="203"/>
      <c r="DDX840" s="203"/>
      <c r="DDY840" s="203"/>
      <c r="DDZ840" s="203"/>
      <c r="DEA840" s="203"/>
      <c r="DEB840" s="203"/>
      <c r="DEC840" s="203"/>
      <c r="DED840" s="203"/>
      <c r="DEE840" s="203"/>
      <c r="DEF840" s="203"/>
      <c r="DEG840" s="203"/>
      <c r="DEH840" s="203"/>
      <c r="DEI840" s="203"/>
      <c r="DEJ840" s="203"/>
      <c r="DEK840" s="203"/>
      <c r="DEL840" s="203"/>
      <c r="DEM840" s="203"/>
      <c r="DEN840" s="203"/>
      <c r="DEO840" s="203"/>
      <c r="DEP840" s="203"/>
      <c r="DEQ840" s="203"/>
      <c r="DER840" s="203"/>
      <c r="DES840" s="203"/>
      <c r="DET840" s="203"/>
      <c r="DEU840" s="203"/>
      <c r="DEV840" s="203"/>
      <c r="DEW840" s="203"/>
      <c r="DEX840" s="203"/>
      <c r="DEY840" s="203"/>
      <c r="DEZ840" s="203"/>
      <c r="DFA840" s="203"/>
      <c r="DFB840" s="203"/>
      <c r="DFC840" s="203"/>
      <c r="DFD840" s="203"/>
      <c r="DFE840" s="203"/>
      <c r="DFF840" s="203"/>
      <c r="DFG840" s="203"/>
      <c r="DFH840" s="203"/>
      <c r="DFI840" s="203"/>
      <c r="DFJ840" s="203"/>
      <c r="DFK840" s="203"/>
      <c r="DFL840" s="203"/>
      <c r="DFM840" s="203"/>
      <c r="DFN840" s="203"/>
      <c r="DFO840" s="203"/>
      <c r="DFP840" s="203"/>
      <c r="DFQ840" s="203"/>
      <c r="DFR840" s="203"/>
      <c r="DFS840" s="203"/>
      <c r="DFT840" s="203"/>
      <c r="DFU840" s="203"/>
      <c r="DFV840" s="203"/>
      <c r="DFW840" s="203"/>
      <c r="DFX840" s="203"/>
      <c r="DFY840" s="203"/>
      <c r="DFZ840" s="203"/>
      <c r="DGA840" s="203"/>
      <c r="DGB840" s="203"/>
      <c r="DGC840" s="203"/>
      <c r="DGD840" s="203"/>
      <c r="DGE840" s="203"/>
      <c r="DGF840" s="203"/>
      <c r="DGG840" s="203"/>
      <c r="DGH840" s="203"/>
      <c r="DGI840" s="203"/>
      <c r="DGJ840" s="203"/>
      <c r="DGK840" s="203"/>
      <c r="DGL840" s="203"/>
      <c r="DGM840" s="203"/>
      <c r="DGN840" s="203"/>
      <c r="DGO840" s="203"/>
      <c r="DGP840" s="203"/>
      <c r="DGQ840" s="203"/>
      <c r="DGR840" s="203"/>
      <c r="DGS840" s="203"/>
      <c r="DGT840" s="203"/>
      <c r="DGU840" s="203"/>
      <c r="DGV840" s="203"/>
      <c r="DGW840" s="203"/>
      <c r="DGX840" s="203"/>
      <c r="DGY840" s="203"/>
      <c r="DGZ840" s="203"/>
      <c r="DHA840" s="203"/>
      <c r="DHB840" s="203"/>
      <c r="DHC840" s="203"/>
      <c r="DHD840" s="203"/>
      <c r="DHE840" s="203"/>
      <c r="DHF840" s="203"/>
      <c r="DHG840" s="203"/>
      <c r="DHH840" s="203"/>
      <c r="DHI840" s="203"/>
      <c r="DHJ840" s="203"/>
      <c r="DHK840" s="203"/>
      <c r="DHL840" s="203"/>
      <c r="DHM840" s="203"/>
      <c r="DHN840" s="203"/>
      <c r="DHO840" s="203"/>
      <c r="DHP840" s="203"/>
      <c r="DHQ840" s="203"/>
      <c r="DHR840" s="203"/>
      <c r="DHS840" s="203"/>
      <c r="DHT840" s="203"/>
      <c r="DHU840" s="203"/>
      <c r="DHV840" s="203"/>
      <c r="DHW840" s="203"/>
      <c r="DHX840" s="203"/>
      <c r="DHY840" s="203"/>
      <c r="DHZ840" s="203"/>
      <c r="DIA840" s="203"/>
      <c r="DIB840" s="203"/>
      <c r="DIC840" s="203"/>
      <c r="DID840" s="203"/>
      <c r="DIE840" s="203"/>
      <c r="DIF840" s="203"/>
      <c r="DIG840" s="203"/>
      <c r="DIH840" s="203"/>
      <c r="DII840" s="203"/>
      <c r="DIJ840" s="203"/>
      <c r="DIK840" s="203"/>
      <c r="DIL840" s="203"/>
      <c r="DIM840" s="203"/>
      <c r="DIN840" s="203"/>
      <c r="DIO840" s="203"/>
      <c r="DIP840" s="203"/>
      <c r="DIQ840" s="203"/>
      <c r="DIR840" s="203"/>
      <c r="DIS840" s="203"/>
      <c r="DIT840" s="203"/>
      <c r="DIU840" s="203"/>
      <c r="DIV840" s="203"/>
      <c r="DIW840" s="203"/>
      <c r="DIX840" s="203"/>
      <c r="DIY840" s="203"/>
      <c r="DIZ840" s="203"/>
      <c r="DJA840" s="203"/>
      <c r="DJB840" s="203"/>
      <c r="DJC840" s="203"/>
      <c r="DJD840" s="203"/>
      <c r="DJE840" s="203"/>
      <c r="DJF840" s="203"/>
      <c r="DJG840" s="203"/>
      <c r="DJH840" s="203"/>
      <c r="DJI840" s="203"/>
      <c r="DJJ840" s="203"/>
      <c r="DJK840" s="203"/>
      <c r="DJL840" s="203"/>
      <c r="DJM840" s="203"/>
      <c r="DJN840" s="203"/>
      <c r="DJO840" s="203"/>
      <c r="DJP840" s="203"/>
      <c r="DJQ840" s="203"/>
      <c r="DJR840" s="203"/>
      <c r="DJS840" s="203"/>
      <c r="DJT840" s="203"/>
      <c r="DJU840" s="203"/>
      <c r="DJV840" s="203"/>
      <c r="DJW840" s="203"/>
      <c r="DJX840" s="203"/>
      <c r="DJY840" s="203"/>
      <c r="DJZ840" s="203"/>
      <c r="DKA840" s="203"/>
      <c r="DKB840" s="203"/>
      <c r="DKC840" s="203"/>
      <c r="DKD840" s="203"/>
      <c r="DKE840" s="203"/>
      <c r="DKF840" s="203"/>
      <c r="DKG840" s="203"/>
      <c r="DKH840" s="203"/>
      <c r="DKI840" s="203"/>
      <c r="DKJ840" s="203"/>
      <c r="DKK840" s="203"/>
      <c r="DKL840" s="203"/>
      <c r="DKM840" s="203"/>
      <c r="DKN840" s="203"/>
      <c r="DKO840" s="203"/>
      <c r="DKP840" s="203"/>
      <c r="DKQ840" s="203"/>
      <c r="DKR840" s="203"/>
      <c r="DKS840" s="203"/>
      <c r="DKT840" s="203"/>
      <c r="DKU840" s="203"/>
      <c r="DKV840" s="203"/>
      <c r="DKW840" s="203"/>
      <c r="DKX840" s="203"/>
      <c r="DKY840" s="203"/>
      <c r="DKZ840" s="203"/>
      <c r="DLA840" s="203"/>
      <c r="DLB840" s="203"/>
      <c r="DLC840" s="203"/>
      <c r="DLD840" s="203"/>
      <c r="DLE840" s="203"/>
      <c r="DLF840" s="203"/>
      <c r="DLG840" s="203"/>
      <c r="DLH840" s="203"/>
      <c r="DLI840" s="203"/>
      <c r="DLJ840" s="203"/>
      <c r="DLK840" s="203"/>
      <c r="DLL840" s="203"/>
      <c r="DLM840" s="203"/>
      <c r="DLN840" s="203"/>
      <c r="DLO840" s="203"/>
      <c r="DLP840" s="203"/>
      <c r="DLQ840" s="203"/>
      <c r="DLR840" s="203"/>
      <c r="DLS840" s="203"/>
      <c r="DLT840" s="203"/>
      <c r="DLU840" s="203"/>
      <c r="DLV840" s="203"/>
      <c r="DLW840" s="203"/>
      <c r="DLX840" s="203"/>
      <c r="DLY840" s="203"/>
      <c r="DLZ840" s="203"/>
      <c r="DMA840" s="203"/>
      <c r="DMB840" s="203"/>
      <c r="DMC840" s="203"/>
      <c r="DMD840" s="203"/>
      <c r="DME840" s="203"/>
      <c r="DMF840" s="203"/>
      <c r="DMG840" s="203"/>
      <c r="DMH840" s="203"/>
      <c r="DMI840" s="203"/>
      <c r="DMJ840" s="203"/>
      <c r="DMK840" s="203"/>
      <c r="DML840" s="203"/>
      <c r="DMM840" s="203"/>
      <c r="DMN840" s="203"/>
      <c r="DMO840" s="203"/>
      <c r="DMP840" s="203"/>
      <c r="DMQ840" s="203"/>
      <c r="DMR840" s="203"/>
      <c r="DMS840" s="203"/>
      <c r="DMT840" s="203"/>
      <c r="DMU840" s="203"/>
      <c r="DMV840" s="203"/>
      <c r="DMW840" s="203"/>
      <c r="DMX840" s="203"/>
      <c r="DMY840" s="203"/>
      <c r="DMZ840" s="203"/>
      <c r="DNA840" s="203"/>
      <c r="DNB840" s="203"/>
      <c r="DNC840" s="203"/>
      <c r="DND840" s="203"/>
      <c r="DNE840" s="203"/>
      <c r="DNF840" s="203"/>
      <c r="DNG840" s="203"/>
      <c r="DNH840" s="203"/>
      <c r="DNI840" s="203"/>
      <c r="DNJ840" s="203"/>
      <c r="DNK840" s="203"/>
      <c r="DNL840" s="203"/>
      <c r="DNM840" s="203"/>
      <c r="DNN840" s="203"/>
      <c r="DNO840" s="203"/>
      <c r="DNP840" s="203"/>
      <c r="DNQ840" s="203"/>
      <c r="DNR840" s="203"/>
      <c r="DNS840" s="203"/>
      <c r="DNT840" s="203"/>
      <c r="DNU840" s="203"/>
      <c r="DNV840" s="203"/>
      <c r="DNW840" s="203"/>
      <c r="DNX840" s="203"/>
      <c r="DNY840" s="203"/>
      <c r="DNZ840" s="203"/>
      <c r="DOA840" s="203"/>
      <c r="DOB840" s="203"/>
      <c r="DOC840" s="203"/>
      <c r="DOD840" s="203"/>
      <c r="DOE840" s="203"/>
      <c r="DOF840" s="203"/>
      <c r="DOG840" s="203"/>
      <c r="DOH840" s="203"/>
      <c r="DOI840" s="203"/>
      <c r="DOJ840" s="203"/>
      <c r="DOK840" s="203"/>
      <c r="DOL840" s="203"/>
      <c r="DOM840" s="203"/>
      <c r="DON840" s="203"/>
      <c r="DOO840" s="203"/>
      <c r="DOP840" s="203"/>
      <c r="DOQ840" s="203"/>
      <c r="DOR840" s="203"/>
      <c r="DOS840" s="203"/>
      <c r="DOT840" s="203"/>
      <c r="DOU840" s="203"/>
      <c r="DOV840" s="203"/>
      <c r="DOW840" s="203"/>
      <c r="DOX840" s="203"/>
      <c r="DOY840" s="203"/>
      <c r="DOZ840" s="203"/>
      <c r="DPA840" s="203"/>
      <c r="DPB840" s="203"/>
      <c r="DPC840" s="203"/>
      <c r="DPD840" s="203"/>
      <c r="DPE840" s="203"/>
      <c r="DPF840" s="203"/>
      <c r="DPG840" s="203"/>
      <c r="DPH840" s="203"/>
      <c r="DPI840" s="203"/>
      <c r="DPJ840" s="203"/>
      <c r="DPK840" s="203"/>
      <c r="DPL840" s="203"/>
      <c r="DPM840" s="203"/>
      <c r="DPN840" s="203"/>
      <c r="DPO840" s="203"/>
      <c r="DPP840" s="203"/>
      <c r="DPQ840" s="203"/>
      <c r="DPR840" s="203"/>
      <c r="DPS840" s="203"/>
      <c r="DPT840" s="203"/>
      <c r="DPU840" s="203"/>
      <c r="DPV840" s="203"/>
      <c r="DPW840" s="203"/>
      <c r="DPX840" s="203"/>
      <c r="DPY840" s="203"/>
      <c r="DPZ840" s="203"/>
      <c r="DQA840" s="203"/>
      <c r="DQB840" s="203"/>
      <c r="DQC840" s="203"/>
      <c r="DQD840" s="203"/>
      <c r="DQE840" s="203"/>
      <c r="DQF840" s="203"/>
      <c r="DQG840" s="203"/>
      <c r="DQH840" s="203"/>
      <c r="DQI840" s="203"/>
      <c r="DQJ840" s="203"/>
      <c r="DQK840" s="203"/>
      <c r="DQL840" s="203"/>
      <c r="DQM840" s="203"/>
      <c r="DQN840" s="203"/>
      <c r="DQO840" s="203"/>
      <c r="DQP840" s="203"/>
      <c r="DQQ840" s="203"/>
      <c r="DQR840" s="203"/>
      <c r="DQS840" s="203"/>
      <c r="DQT840" s="203"/>
      <c r="DQU840" s="203"/>
      <c r="DQV840" s="203"/>
      <c r="DQW840" s="203"/>
      <c r="DQX840" s="203"/>
      <c r="DQY840" s="203"/>
      <c r="DQZ840" s="203"/>
      <c r="DRA840" s="203"/>
      <c r="DRB840" s="203"/>
      <c r="DRC840" s="203"/>
      <c r="DRD840" s="203"/>
      <c r="DRE840" s="203"/>
      <c r="DRF840" s="203"/>
      <c r="DRG840" s="203"/>
      <c r="DRH840" s="203"/>
      <c r="DRI840" s="203"/>
      <c r="DRJ840" s="203"/>
      <c r="DRK840" s="203"/>
      <c r="DRL840" s="203"/>
      <c r="DRM840" s="203"/>
      <c r="DRN840" s="203"/>
      <c r="DRO840" s="203"/>
      <c r="DRP840" s="203"/>
      <c r="DRQ840" s="203"/>
      <c r="DRR840" s="203"/>
      <c r="DRS840" s="203"/>
      <c r="DRT840" s="203"/>
      <c r="DRU840" s="203"/>
      <c r="DRV840" s="203"/>
      <c r="DRW840" s="203"/>
      <c r="DRX840" s="203"/>
      <c r="DRY840" s="203"/>
      <c r="DRZ840" s="203"/>
      <c r="DSA840" s="203"/>
      <c r="DSB840" s="203"/>
      <c r="DSC840" s="203"/>
      <c r="DSD840" s="203"/>
      <c r="DSE840" s="203"/>
      <c r="DSF840" s="203"/>
      <c r="DSG840" s="203"/>
      <c r="DSH840" s="203"/>
      <c r="DSI840" s="203"/>
      <c r="DSJ840" s="203"/>
      <c r="DSK840" s="203"/>
      <c r="DSL840" s="203"/>
      <c r="DSM840" s="203"/>
      <c r="DSN840" s="203"/>
      <c r="DSO840" s="203"/>
      <c r="DSP840" s="203"/>
      <c r="DSQ840" s="203"/>
      <c r="DSR840" s="203"/>
      <c r="DSS840" s="203"/>
      <c r="DST840" s="203"/>
      <c r="DSU840" s="203"/>
      <c r="DSV840" s="203"/>
      <c r="DSW840" s="203"/>
      <c r="DSX840" s="203"/>
      <c r="DSY840" s="203"/>
      <c r="DSZ840" s="203"/>
      <c r="DTA840" s="203"/>
      <c r="DTB840" s="203"/>
      <c r="DTC840" s="203"/>
      <c r="DTD840" s="203"/>
      <c r="DTE840" s="203"/>
      <c r="DTF840" s="203"/>
      <c r="DTG840" s="203"/>
      <c r="DTH840" s="203"/>
      <c r="DTI840" s="203"/>
      <c r="DTJ840" s="203"/>
      <c r="DTK840" s="203"/>
      <c r="DTL840" s="203"/>
      <c r="DTM840" s="203"/>
      <c r="DTN840" s="203"/>
      <c r="DTO840" s="203"/>
      <c r="DTP840" s="203"/>
      <c r="DTQ840" s="203"/>
      <c r="DTR840" s="203"/>
      <c r="DTS840" s="203"/>
      <c r="DTT840" s="203"/>
      <c r="DTU840" s="203"/>
      <c r="DTV840" s="203"/>
      <c r="DTW840" s="203"/>
      <c r="DTX840" s="203"/>
      <c r="DTY840" s="203"/>
      <c r="DTZ840" s="203"/>
      <c r="DUA840" s="203"/>
      <c r="DUB840" s="203"/>
      <c r="DUC840" s="203"/>
      <c r="DUD840" s="203"/>
      <c r="DUE840" s="203"/>
      <c r="DUF840" s="203"/>
      <c r="DUG840" s="203"/>
      <c r="DUH840" s="203"/>
      <c r="DUI840" s="203"/>
      <c r="DUJ840" s="203"/>
      <c r="DUK840" s="203"/>
      <c r="DUL840" s="203"/>
      <c r="DUM840" s="203"/>
      <c r="DUN840" s="203"/>
      <c r="DUO840" s="203"/>
      <c r="DUP840" s="203"/>
      <c r="DUQ840" s="203"/>
      <c r="DUR840" s="203"/>
      <c r="DUS840" s="203"/>
      <c r="DUT840" s="203"/>
      <c r="DUU840" s="203"/>
      <c r="DUV840" s="203"/>
      <c r="DUW840" s="203"/>
      <c r="DUX840" s="203"/>
      <c r="DUY840" s="203"/>
      <c r="DUZ840" s="203"/>
      <c r="DVA840" s="203"/>
      <c r="DVB840" s="203"/>
      <c r="DVC840" s="203"/>
      <c r="DVD840" s="203"/>
      <c r="DVE840" s="203"/>
      <c r="DVF840" s="203"/>
      <c r="DVG840" s="203"/>
      <c r="DVH840" s="203"/>
      <c r="DVI840" s="203"/>
      <c r="DVJ840" s="203"/>
      <c r="DVK840" s="203"/>
      <c r="DVL840" s="203"/>
      <c r="DVM840" s="203"/>
      <c r="DVN840" s="203"/>
      <c r="DVO840" s="203"/>
      <c r="DVP840" s="203"/>
      <c r="DVQ840" s="203"/>
      <c r="DVR840" s="203"/>
      <c r="DVS840" s="203"/>
      <c r="DVT840" s="203"/>
      <c r="DVU840" s="203"/>
      <c r="DVV840" s="203"/>
      <c r="DVW840" s="203"/>
      <c r="DVX840" s="203"/>
      <c r="DVY840" s="203"/>
      <c r="DVZ840" s="203"/>
      <c r="DWA840" s="203"/>
      <c r="DWB840" s="203"/>
      <c r="DWC840" s="203"/>
      <c r="DWD840" s="203"/>
      <c r="DWE840" s="203"/>
      <c r="DWF840" s="203"/>
      <c r="DWG840" s="203"/>
      <c r="DWH840" s="203"/>
      <c r="DWI840" s="203"/>
      <c r="DWJ840" s="203"/>
      <c r="DWK840" s="203"/>
      <c r="DWL840" s="203"/>
      <c r="DWM840" s="203"/>
      <c r="DWN840" s="203"/>
      <c r="DWO840" s="203"/>
      <c r="DWP840" s="203"/>
      <c r="DWQ840" s="203"/>
      <c r="DWR840" s="203"/>
      <c r="DWS840" s="203"/>
      <c r="DWT840" s="203"/>
      <c r="DWU840" s="203"/>
      <c r="DWV840" s="203"/>
      <c r="DWW840" s="203"/>
      <c r="DWX840" s="203"/>
      <c r="DWY840" s="203"/>
      <c r="DWZ840" s="203"/>
      <c r="DXA840" s="203"/>
      <c r="DXB840" s="203"/>
      <c r="DXC840" s="203"/>
      <c r="DXD840" s="203"/>
      <c r="DXE840" s="203"/>
      <c r="DXF840" s="203"/>
      <c r="DXG840" s="203"/>
      <c r="DXH840" s="203"/>
      <c r="DXI840" s="203"/>
      <c r="DXJ840" s="203"/>
      <c r="DXK840" s="203"/>
      <c r="DXL840" s="203"/>
      <c r="DXM840" s="203"/>
      <c r="DXN840" s="203"/>
      <c r="DXO840" s="203"/>
      <c r="DXP840" s="203"/>
      <c r="DXQ840" s="203"/>
      <c r="DXR840" s="203"/>
      <c r="DXS840" s="203"/>
      <c r="DXT840" s="203"/>
      <c r="DXU840" s="203"/>
      <c r="DXV840" s="203"/>
      <c r="DXW840" s="203"/>
      <c r="DXX840" s="203"/>
      <c r="DXY840" s="203"/>
      <c r="DXZ840" s="203"/>
      <c r="DYA840" s="203"/>
      <c r="DYB840" s="203"/>
      <c r="DYC840" s="203"/>
      <c r="DYD840" s="203"/>
      <c r="DYE840" s="203"/>
      <c r="DYF840" s="203"/>
      <c r="DYG840" s="203"/>
      <c r="DYH840" s="203"/>
      <c r="DYI840" s="203"/>
      <c r="DYJ840" s="203"/>
      <c r="DYK840" s="203"/>
      <c r="DYL840" s="203"/>
      <c r="DYM840" s="203"/>
      <c r="DYN840" s="203"/>
      <c r="DYO840" s="203"/>
      <c r="DYP840" s="203"/>
      <c r="DYQ840" s="203"/>
      <c r="DYR840" s="203"/>
      <c r="DYS840" s="203"/>
      <c r="DYT840" s="203"/>
      <c r="DYU840" s="203"/>
      <c r="DYV840" s="203"/>
      <c r="DYW840" s="203"/>
      <c r="DYX840" s="203"/>
      <c r="DYY840" s="203"/>
      <c r="DYZ840" s="203"/>
      <c r="DZA840" s="203"/>
      <c r="DZB840" s="203"/>
      <c r="DZC840" s="203"/>
      <c r="DZD840" s="203"/>
      <c r="DZE840" s="203"/>
      <c r="DZF840" s="203"/>
      <c r="DZG840" s="203"/>
      <c r="DZH840" s="203"/>
      <c r="DZI840" s="203"/>
      <c r="DZJ840" s="203"/>
      <c r="DZK840" s="203"/>
      <c r="DZL840" s="203"/>
      <c r="DZM840" s="203"/>
      <c r="DZN840" s="203"/>
      <c r="DZO840" s="203"/>
      <c r="DZP840" s="203"/>
      <c r="DZQ840" s="203"/>
      <c r="DZR840" s="203"/>
      <c r="DZS840" s="203"/>
      <c r="DZT840" s="203"/>
      <c r="DZU840" s="203"/>
      <c r="DZV840" s="203"/>
      <c r="DZW840" s="203"/>
      <c r="DZX840" s="203"/>
      <c r="DZY840" s="203"/>
      <c r="DZZ840" s="203"/>
      <c r="EAA840" s="203"/>
      <c r="EAB840" s="203"/>
      <c r="EAC840" s="203"/>
      <c r="EAD840" s="203"/>
      <c r="EAE840" s="203"/>
      <c r="EAF840" s="203"/>
      <c r="EAG840" s="203"/>
      <c r="EAH840" s="203"/>
      <c r="EAI840" s="203"/>
      <c r="EAJ840" s="203"/>
      <c r="EAK840" s="203"/>
      <c r="EAL840" s="203"/>
      <c r="EAM840" s="203"/>
      <c r="EAN840" s="203"/>
      <c r="EAO840" s="203"/>
      <c r="EAP840" s="203"/>
      <c r="EAQ840" s="203"/>
      <c r="EAR840" s="203"/>
      <c r="EAS840" s="203"/>
      <c r="EAT840" s="203"/>
      <c r="EAU840" s="203"/>
      <c r="EAV840" s="203"/>
      <c r="EAW840" s="203"/>
      <c r="EAX840" s="203"/>
      <c r="EAY840" s="203"/>
      <c r="EAZ840" s="203"/>
      <c r="EBA840" s="203"/>
      <c r="EBB840" s="203"/>
      <c r="EBC840" s="203"/>
      <c r="EBD840" s="203"/>
      <c r="EBE840" s="203"/>
      <c r="EBF840" s="203"/>
      <c r="EBG840" s="203"/>
      <c r="EBH840" s="203"/>
      <c r="EBI840" s="203"/>
      <c r="EBJ840" s="203"/>
      <c r="EBK840" s="203"/>
      <c r="EBL840" s="203"/>
      <c r="EBM840" s="203"/>
      <c r="EBN840" s="203"/>
      <c r="EBO840" s="203"/>
      <c r="EBP840" s="203"/>
      <c r="EBQ840" s="203"/>
      <c r="EBR840" s="203"/>
      <c r="EBS840" s="203"/>
      <c r="EBT840" s="203"/>
      <c r="EBU840" s="203"/>
      <c r="EBV840" s="203"/>
      <c r="EBW840" s="203"/>
      <c r="EBX840" s="203"/>
      <c r="EBY840" s="203"/>
      <c r="EBZ840" s="203"/>
      <c r="ECA840" s="203"/>
      <c r="ECB840" s="203"/>
      <c r="ECC840" s="203"/>
      <c r="ECD840" s="203"/>
      <c r="ECE840" s="203"/>
      <c r="ECF840" s="203"/>
      <c r="ECG840" s="203"/>
      <c r="ECH840" s="203"/>
      <c r="ECI840" s="203"/>
      <c r="ECJ840" s="203"/>
      <c r="ECK840" s="203"/>
      <c r="ECL840" s="203"/>
      <c r="ECM840" s="203"/>
      <c r="ECN840" s="203"/>
      <c r="ECO840" s="203"/>
      <c r="ECP840" s="203"/>
      <c r="ECQ840" s="203"/>
      <c r="ECR840" s="203"/>
      <c r="ECS840" s="203"/>
      <c r="ECT840" s="203"/>
      <c r="ECU840" s="203"/>
      <c r="ECV840" s="203"/>
      <c r="ECW840" s="203"/>
      <c r="ECX840" s="203"/>
      <c r="ECY840" s="203"/>
      <c r="ECZ840" s="203"/>
      <c r="EDA840" s="203"/>
      <c r="EDB840" s="203"/>
      <c r="EDC840" s="203"/>
      <c r="EDD840" s="203"/>
      <c r="EDE840" s="203"/>
      <c r="EDF840" s="203"/>
      <c r="EDG840" s="203"/>
      <c r="EDH840" s="203"/>
      <c r="EDI840" s="203"/>
      <c r="EDJ840" s="203"/>
      <c r="EDK840" s="203"/>
      <c r="EDL840" s="203"/>
      <c r="EDM840" s="203"/>
      <c r="EDN840" s="203"/>
      <c r="EDO840" s="203"/>
      <c r="EDP840" s="203"/>
      <c r="EDQ840" s="203"/>
      <c r="EDR840" s="203"/>
      <c r="EDS840" s="203"/>
      <c r="EDT840" s="203"/>
      <c r="EDU840" s="203"/>
      <c r="EDV840" s="203"/>
      <c r="EDW840" s="203"/>
      <c r="EDX840" s="203"/>
      <c r="EDY840" s="203"/>
      <c r="EDZ840" s="203"/>
      <c r="EEA840" s="203"/>
      <c r="EEB840" s="203"/>
      <c r="EEC840" s="203"/>
      <c r="EED840" s="203"/>
      <c r="EEE840" s="203"/>
      <c r="EEF840" s="203"/>
      <c r="EEG840" s="203"/>
      <c r="EEH840" s="203"/>
      <c r="EEI840" s="203"/>
      <c r="EEJ840" s="203"/>
      <c r="EEK840" s="203"/>
      <c r="EEL840" s="203"/>
      <c r="EEM840" s="203"/>
      <c r="EEN840" s="203"/>
      <c r="EEO840" s="203"/>
      <c r="EEP840" s="203"/>
      <c r="EEQ840" s="203"/>
      <c r="EER840" s="203"/>
      <c r="EES840" s="203"/>
      <c r="EET840" s="203"/>
      <c r="EEU840" s="203"/>
      <c r="EEV840" s="203"/>
      <c r="EEW840" s="203"/>
      <c r="EEX840" s="203"/>
      <c r="EEY840" s="203"/>
      <c r="EEZ840" s="203"/>
      <c r="EFA840" s="203"/>
      <c r="EFB840" s="203"/>
      <c r="EFC840" s="203"/>
      <c r="EFD840" s="203"/>
      <c r="EFE840" s="203"/>
      <c r="EFF840" s="203"/>
      <c r="EFG840" s="203"/>
      <c r="EFH840" s="203"/>
      <c r="EFI840" s="203"/>
      <c r="EFJ840" s="203"/>
      <c r="EFK840" s="203"/>
      <c r="EFL840" s="203"/>
      <c r="EFM840" s="203"/>
      <c r="EFN840" s="203"/>
      <c r="EFO840" s="203"/>
      <c r="EFP840" s="203"/>
      <c r="EFQ840" s="203"/>
      <c r="EFR840" s="203"/>
      <c r="EFS840" s="203"/>
      <c r="EFT840" s="203"/>
      <c r="EFU840" s="203"/>
      <c r="EFV840" s="203"/>
      <c r="EFW840" s="203"/>
      <c r="EFX840" s="203"/>
      <c r="EFY840" s="203"/>
      <c r="EFZ840" s="203"/>
      <c r="EGA840" s="203"/>
      <c r="EGB840" s="203"/>
      <c r="EGC840" s="203"/>
      <c r="EGD840" s="203"/>
      <c r="EGE840" s="203"/>
      <c r="EGF840" s="203"/>
      <c r="EGG840" s="203"/>
      <c r="EGH840" s="203"/>
      <c r="EGI840" s="203"/>
      <c r="EGJ840" s="203"/>
      <c r="EGK840" s="203"/>
      <c r="EGL840" s="203"/>
      <c r="EGM840" s="203"/>
      <c r="EGN840" s="203"/>
      <c r="EGO840" s="203"/>
      <c r="EGP840" s="203"/>
      <c r="EGQ840" s="203"/>
      <c r="EGR840" s="203"/>
      <c r="EGS840" s="203"/>
      <c r="EGT840" s="203"/>
      <c r="EGU840" s="203"/>
      <c r="EGV840" s="203"/>
      <c r="EGW840" s="203"/>
      <c r="EGX840" s="203"/>
      <c r="EGY840" s="203"/>
      <c r="EGZ840" s="203"/>
      <c r="EHA840" s="203"/>
      <c r="EHB840" s="203"/>
      <c r="EHC840" s="203"/>
      <c r="EHD840" s="203"/>
      <c r="EHE840" s="203"/>
      <c r="EHF840" s="203"/>
      <c r="EHG840" s="203"/>
      <c r="EHH840" s="203"/>
      <c r="EHI840" s="203"/>
      <c r="EHJ840" s="203"/>
      <c r="EHK840" s="203"/>
      <c r="EHL840" s="203"/>
      <c r="EHM840" s="203"/>
      <c r="EHN840" s="203"/>
      <c r="EHO840" s="203"/>
      <c r="EHP840" s="203"/>
      <c r="EHQ840" s="203"/>
      <c r="EHR840" s="203"/>
      <c r="EHS840" s="203"/>
      <c r="EHT840" s="203"/>
      <c r="EHU840" s="203"/>
      <c r="EHV840" s="203"/>
      <c r="EHW840" s="203"/>
      <c r="EHX840" s="203"/>
      <c r="EHY840" s="203"/>
      <c r="EHZ840" s="203"/>
      <c r="EIA840" s="203"/>
      <c r="EIB840" s="203"/>
      <c r="EIC840" s="203"/>
      <c r="EID840" s="203"/>
      <c r="EIE840" s="203"/>
      <c r="EIF840" s="203"/>
      <c r="EIG840" s="203"/>
      <c r="EIH840" s="203"/>
      <c r="EII840" s="203"/>
      <c r="EIJ840" s="203"/>
      <c r="EIK840" s="203"/>
      <c r="EIL840" s="203"/>
      <c r="EIM840" s="203"/>
      <c r="EIN840" s="203"/>
      <c r="EIO840" s="203"/>
      <c r="EIP840" s="203"/>
      <c r="EIQ840" s="203"/>
      <c r="EIR840" s="203"/>
      <c r="EIS840" s="203"/>
      <c r="EIT840" s="203"/>
      <c r="EIU840" s="203"/>
      <c r="EIV840" s="203"/>
      <c r="EIW840" s="203"/>
      <c r="EIX840" s="203"/>
      <c r="EIY840" s="203"/>
      <c r="EIZ840" s="203"/>
      <c r="EJA840" s="203"/>
      <c r="EJB840" s="203"/>
      <c r="EJC840" s="203"/>
      <c r="EJD840" s="203"/>
      <c r="EJE840" s="203"/>
      <c r="EJF840" s="203"/>
      <c r="EJG840" s="203"/>
      <c r="EJH840" s="203"/>
      <c r="EJI840" s="203"/>
      <c r="EJJ840" s="203"/>
      <c r="EJK840" s="203"/>
      <c r="EJL840" s="203"/>
      <c r="EJM840" s="203"/>
      <c r="EJN840" s="203"/>
      <c r="EJO840" s="203"/>
      <c r="EJP840" s="203"/>
      <c r="EJQ840" s="203"/>
      <c r="EJR840" s="203"/>
      <c r="EJS840" s="203"/>
      <c r="EJT840" s="203"/>
      <c r="EJU840" s="203"/>
      <c r="EJV840" s="203"/>
      <c r="EJW840" s="203"/>
      <c r="EJX840" s="203"/>
      <c r="EJY840" s="203"/>
      <c r="EJZ840" s="203"/>
      <c r="EKA840" s="203"/>
      <c r="EKB840" s="203"/>
      <c r="EKC840" s="203"/>
      <c r="EKD840" s="203"/>
      <c r="EKE840" s="203"/>
      <c r="EKF840" s="203"/>
      <c r="EKG840" s="203"/>
      <c r="EKH840" s="203"/>
      <c r="EKI840" s="203"/>
      <c r="EKJ840" s="203"/>
      <c r="EKK840" s="203"/>
      <c r="EKL840" s="203"/>
      <c r="EKM840" s="203"/>
      <c r="EKN840" s="203"/>
      <c r="EKO840" s="203"/>
      <c r="EKP840" s="203"/>
      <c r="EKQ840" s="203"/>
      <c r="EKR840" s="203"/>
      <c r="EKS840" s="203"/>
      <c r="EKT840" s="203"/>
      <c r="EKU840" s="203"/>
      <c r="EKV840" s="203"/>
      <c r="EKW840" s="203"/>
      <c r="EKX840" s="203"/>
      <c r="EKY840" s="203"/>
      <c r="EKZ840" s="203"/>
      <c r="ELA840" s="203"/>
      <c r="ELB840" s="203"/>
      <c r="ELC840" s="203"/>
      <c r="ELD840" s="203"/>
      <c r="ELE840" s="203"/>
      <c r="ELF840" s="203"/>
      <c r="ELG840" s="203"/>
      <c r="ELH840" s="203"/>
      <c r="ELI840" s="203"/>
      <c r="ELJ840" s="203"/>
      <c r="ELK840" s="203"/>
      <c r="ELL840" s="203"/>
      <c r="ELM840" s="203"/>
      <c r="ELN840" s="203"/>
      <c r="ELO840" s="203"/>
      <c r="ELP840" s="203"/>
      <c r="ELQ840" s="203"/>
      <c r="ELR840" s="203"/>
      <c r="ELS840" s="203"/>
      <c r="ELT840" s="203"/>
      <c r="ELU840" s="203"/>
      <c r="ELV840" s="203"/>
      <c r="ELW840" s="203"/>
      <c r="ELX840" s="203"/>
      <c r="ELY840" s="203"/>
      <c r="ELZ840" s="203"/>
      <c r="EMA840" s="203"/>
      <c r="EMB840" s="203"/>
      <c r="EMC840" s="203"/>
      <c r="EMD840" s="203"/>
      <c r="EME840" s="203"/>
      <c r="EMF840" s="203"/>
      <c r="EMG840" s="203"/>
      <c r="EMH840" s="203"/>
      <c r="EMI840" s="203"/>
      <c r="EMJ840" s="203"/>
      <c r="EMK840" s="203"/>
      <c r="EML840" s="203"/>
      <c r="EMM840" s="203"/>
      <c r="EMN840" s="203"/>
      <c r="EMO840" s="203"/>
      <c r="EMP840" s="203"/>
      <c r="EMQ840" s="203"/>
      <c r="EMR840" s="203"/>
      <c r="EMS840" s="203"/>
      <c r="EMT840" s="203"/>
      <c r="EMU840" s="203"/>
      <c r="EMV840" s="203"/>
      <c r="EMW840" s="203"/>
      <c r="EMX840" s="203"/>
      <c r="EMY840" s="203"/>
      <c r="EMZ840" s="203"/>
      <c r="ENA840" s="203"/>
      <c r="ENB840" s="203"/>
      <c r="ENC840" s="203"/>
      <c r="END840" s="203"/>
      <c r="ENE840" s="203"/>
      <c r="ENF840" s="203"/>
      <c r="ENG840" s="203"/>
      <c r="ENH840" s="203"/>
      <c r="ENI840" s="203"/>
      <c r="ENJ840" s="203"/>
      <c r="ENK840" s="203"/>
      <c r="ENL840" s="203"/>
      <c r="ENM840" s="203"/>
      <c r="ENN840" s="203"/>
      <c r="ENO840" s="203"/>
      <c r="ENP840" s="203"/>
      <c r="ENQ840" s="203"/>
      <c r="ENR840" s="203"/>
      <c r="ENS840" s="203"/>
      <c r="ENT840" s="203"/>
      <c r="ENU840" s="203"/>
      <c r="ENV840" s="203"/>
      <c r="ENW840" s="203"/>
      <c r="ENX840" s="203"/>
      <c r="ENY840" s="203"/>
      <c r="ENZ840" s="203"/>
      <c r="EOA840" s="203"/>
      <c r="EOB840" s="203"/>
      <c r="EOC840" s="203"/>
      <c r="EOD840" s="203"/>
      <c r="EOE840" s="203"/>
      <c r="EOF840" s="203"/>
      <c r="EOG840" s="203"/>
      <c r="EOH840" s="203"/>
      <c r="EOI840" s="203"/>
      <c r="EOJ840" s="203"/>
      <c r="EOK840" s="203"/>
      <c r="EOL840" s="203"/>
      <c r="EOM840" s="203"/>
      <c r="EON840" s="203"/>
      <c r="EOO840" s="203"/>
      <c r="EOP840" s="203"/>
      <c r="EOQ840" s="203"/>
      <c r="EOR840" s="203"/>
      <c r="EOS840" s="203"/>
      <c r="EOT840" s="203"/>
      <c r="EOU840" s="203"/>
      <c r="EOV840" s="203"/>
      <c r="EOW840" s="203"/>
      <c r="EOX840" s="203"/>
      <c r="EOY840" s="203"/>
      <c r="EOZ840" s="203"/>
      <c r="EPA840" s="203"/>
      <c r="EPB840" s="203"/>
      <c r="EPC840" s="203"/>
      <c r="EPD840" s="203"/>
      <c r="EPE840" s="203"/>
      <c r="EPF840" s="203"/>
      <c r="EPG840" s="203"/>
      <c r="EPH840" s="203"/>
      <c r="EPI840" s="203"/>
      <c r="EPJ840" s="203"/>
      <c r="EPK840" s="203"/>
      <c r="EPL840" s="203"/>
      <c r="EPM840" s="203"/>
      <c r="EPN840" s="203"/>
      <c r="EPO840" s="203"/>
      <c r="EPP840" s="203"/>
      <c r="EPQ840" s="203"/>
      <c r="EPR840" s="203"/>
      <c r="EPS840" s="203"/>
      <c r="EPT840" s="203"/>
      <c r="EPU840" s="203"/>
      <c r="EPV840" s="203"/>
      <c r="EPW840" s="203"/>
      <c r="EPX840" s="203"/>
      <c r="EPY840" s="203"/>
      <c r="EPZ840" s="203"/>
      <c r="EQA840" s="203"/>
      <c r="EQB840" s="203"/>
      <c r="EQC840" s="203"/>
      <c r="EQD840" s="203"/>
      <c r="EQE840" s="203"/>
      <c r="EQF840" s="203"/>
      <c r="EQG840" s="203"/>
      <c r="EQH840" s="203"/>
      <c r="EQI840" s="203"/>
      <c r="EQJ840" s="203"/>
      <c r="EQK840" s="203"/>
      <c r="EQL840" s="203"/>
      <c r="EQM840" s="203"/>
      <c r="EQN840" s="203"/>
      <c r="EQO840" s="203"/>
      <c r="EQP840" s="203"/>
      <c r="EQQ840" s="203"/>
      <c r="EQR840" s="203"/>
      <c r="EQS840" s="203"/>
      <c r="EQT840" s="203"/>
      <c r="EQU840" s="203"/>
      <c r="EQV840" s="203"/>
      <c r="EQW840" s="203"/>
      <c r="EQX840" s="203"/>
      <c r="EQY840" s="203"/>
      <c r="EQZ840" s="203"/>
      <c r="ERA840" s="203"/>
      <c r="ERB840" s="203"/>
      <c r="ERC840" s="203"/>
      <c r="ERD840" s="203"/>
      <c r="ERE840" s="203"/>
      <c r="ERF840" s="203"/>
      <c r="ERG840" s="203"/>
      <c r="ERH840" s="203"/>
      <c r="ERI840" s="203"/>
      <c r="ERJ840" s="203"/>
      <c r="ERK840" s="203"/>
      <c r="ERL840" s="203"/>
      <c r="ERM840" s="203"/>
      <c r="ERN840" s="203"/>
      <c r="ERO840" s="203"/>
      <c r="ERP840" s="203"/>
      <c r="ERQ840" s="203"/>
      <c r="ERR840" s="203"/>
      <c r="ERS840" s="203"/>
      <c r="ERT840" s="203"/>
      <c r="ERU840" s="203"/>
      <c r="ERV840" s="203"/>
      <c r="ERW840" s="203"/>
      <c r="ERX840" s="203"/>
      <c r="ERY840" s="203"/>
      <c r="ERZ840" s="203"/>
      <c r="ESA840" s="203"/>
      <c r="ESB840" s="203"/>
      <c r="ESC840" s="203"/>
      <c r="ESD840" s="203"/>
      <c r="ESE840" s="203"/>
      <c r="ESF840" s="203"/>
      <c r="ESG840" s="203"/>
      <c r="ESH840" s="203"/>
      <c r="ESI840" s="203"/>
      <c r="ESJ840" s="203"/>
      <c r="ESK840" s="203"/>
      <c r="ESL840" s="203"/>
      <c r="ESM840" s="203"/>
      <c r="ESN840" s="203"/>
      <c r="ESO840" s="203"/>
      <c r="ESP840" s="203"/>
      <c r="ESQ840" s="203"/>
      <c r="ESR840" s="203"/>
      <c r="ESS840" s="203"/>
      <c r="EST840" s="203"/>
      <c r="ESU840" s="203"/>
      <c r="ESV840" s="203"/>
      <c r="ESW840" s="203"/>
      <c r="ESX840" s="203"/>
      <c r="ESY840" s="203"/>
      <c r="ESZ840" s="203"/>
      <c r="ETA840" s="203"/>
      <c r="ETB840" s="203"/>
      <c r="ETC840" s="203"/>
      <c r="ETD840" s="203"/>
      <c r="ETE840" s="203"/>
      <c r="ETF840" s="203"/>
      <c r="ETG840" s="203"/>
      <c r="ETH840" s="203"/>
      <c r="ETI840" s="203"/>
      <c r="ETJ840" s="203"/>
      <c r="ETK840" s="203"/>
      <c r="ETL840" s="203"/>
      <c r="ETM840" s="203"/>
      <c r="ETN840" s="203"/>
      <c r="ETO840" s="203"/>
      <c r="ETP840" s="203"/>
      <c r="ETQ840" s="203"/>
      <c r="ETR840" s="203"/>
      <c r="ETS840" s="203"/>
      <c r="ETT840" s="203"/>
      <c r="ETU840" s="203"/>
      <c r="ETV840" s="203"/>
      <c r="ETW840" s="203"/>
      <c r="ETX840" s="203"/>
      <c r="ETY840" s="203"/>
      <c r="ETZ840" s="203"/>
      <c r="EUA840" s="203"/>
      <c r="EUB840" s="203"/>
      <c r="EUC840" s="203"/>
      <c r="EUD840" s="203"/>
      <c r="EUE840" s="203"/>
      <c r="EUF840" s="203"/>
      <c r="EUG840" s="203"/>
      <c r="EUH840" s="203"/>
      <c r="EUI840" s="203"/>
      <c r="EUJ840" s="203"/>
      <c r="EUK840" s="203"/>
      <c r="EUL840" s="203"/>
      <c r="EUM840" s="203"/>
      <c r="EUN840" s="203"/>
      <c r="EUO840" s="203"/>
      <c r="EUP840" s="203"/>
      <c r="EUQ840" s="203"/>
      <c r="EUR840" s="203"/>
      <c r="EUS840" s="203"/>
      <c r="EUT840" s="203"/>
      <c r="EUU840" s="203"/>
      <c r="EUV840" s="203"/>
      <c r="EUW840" s="203"/>
      <c r="EUX840" s="203"/>
      <c r="EUY840" s="203"/>
      <c r="EUZ840" s="203"/>
      <c r="EVA840" s="203"/>
      <c r="EVB840" s="203"/>
      <c r="EVC840" s="203"/>
      <c r="EVD840" s="203"/>
      <c r="EVE840" s="203"/>
      <c r="EVF840" s="203"/>
      <c r="EVG840" s="203"/>
      <c r="EVH840" s="203"/>
      <c r="EVI840" s="203"/>
      <c r="EVJ840" s="203"/>
      <c r="EVK840" s="203"/>
      <c r="EVL840" s="203"/>
      <c r="EVM840" s="203"/>
      <c r="EVN840" s="203"/>
      <c r="EVO840" s="203"/>
      <c r="EVP840" s="203"/>
      <c r="EVQ840" s="203"/>
      <c r="EVR840" s="203"/>
      <c r="EVS840" s="203"/>
      <c r="EVT840" s="203"/>
      <c r="EVU840" s="203"/>
      <c r="EVV840" s="203"/>
      <c r="EVW840" s="203"/>
      <c r="EVX840" s="203"/>
      <c r="EVY840" s="203"/>
      <c r="EVZ840" s="203"/>
      <c r="EWA840" s="203"/>
      <c r="EWB840" s="203"/>
      <c r="EWC840" s="203"/>
      <c r="EWD840" s="203"/>
      <c r="EWE840" s="203"/>
      <c r="EWF840" s="203"/>
      <c r="EWG840" s="203"/>
      <c r="EWH840" s="203"/>
      <c r="EWI840" s="203"/>
      <c r="EWJ840" s="203"/>
      <c r="EWK840" s="203"/>
      <c r="EWL840" s="203"/>
      <c r="EWM840" s="203"/>
      <c r="EWN840" s="203"/>
      <c r="EWO840" s="203"/>
      <c r="EWP840" s="203"/>
      <c r="EWQ840" s="203"/>
      <c r="EWR840" s="203"/>
      <c r="EWS840" s="203"/>
      <c r="EWT840" s="203"/>
      <c r="EWU840" s="203"/>
      <c r="EWV840" s="203"/>
      <c r="EWW840" s="203"/>
      <c r="EWX840" s="203"/>
      <c r="EWY840" s="203"/>
      <c r="EWZ840" s="203"/>
      <c r="EXA840" s="203"/>
      <c r="EXB840" s="203"/>
      <c r="EXC840" s="203"/>
      <c r="EXD840" s="203"/>
      <c r="EXE840" s="203"/>
      <c r="EXF840" s="203"/>
      <c r="EXG840" s="203"/>
      <c r="EXH840" s="203"/>
      <c r="EXI840" s="203"/>
      <c r="EXJ840" s="203"/>
      <c r="EXK840" s="203"/>
      <c r="EXL840" s="203"/>
      <c r="EXM840" s="203"/>
      <c r="EXN840" s="203"/>
      <c r="EXO840" s="203"/>
      <c r="EXP840" s="203"/>
      <c r="EXQ840" s="203"/>
      <c r="EXR840" s="203"/>
      <c r="EXS840" s="203"/>
      <c r="EXT840" s="203"/>
      <c r="EXU840" s="203"/>
      <c r="EXV840" s="203"/>
      <c r="EXW840" s="203"/>
      <c r="EXX840" s="203"/>
      <c r="EXY840" s="203"/>
      <c r="EXZ840" s="203"/>
      <c r="EYA840" s="203"/>
      <c r="EYB840" s="203"/>
      <c r="EYC840" s="203"/>
      <c r="EYD840" s="203"/>
      <c r="EYE840" s="203"/>
      <c r="EYF840" s="203"/>
      <c r="EYG840" s="203"/>
      <c r="EYH840" s="203"/>
      <c r="EYI840" s="203"/>
      <c r="EYJ840" s="203"/>
      <c r="EYK840" s="203"/>
      <c r="EYL840" s="203"/>
      <c r="EYM840" s="203"/>
      <c r="EYN840" s="203"/>
      <c r="EYO840" s="203"/>
      <c r="EYP840" s="203"/>
      <c r="EYQ840" s="203"/>
      <c r="EYR840" s="203"/>
      <c r="EYS840" s="203"/>
      <c r="EYT840" s="203"/>
      <c r="EYU840" s="203"/>
      <c r="EYV840" s="203"/>
      <c r="EYW840" s="203"/>
      <c r="EYX840" s="203"/>
      <c r="EYY840" s="203"/>
      <c r="EYZ840" s="203"/>
      <c r="EZA840" s="203"/>
      <c r="EZB840" s="203"/>
      <c r="EZC840" s="203"/>
      <c r="EZD840" s="203"/>
      <c r="EZE840" s="203"/>
      <c r="EZF840" s="203"/>
      <c r="EZG840" s="203"/>
      <c r="EZH840" s="203"/>
      <c r="EZI840" s="203"/>
      <c r="EZJ840" s="203"/>
      <c r="EZK840" s="203"/>
      <c r="EZL840" s="203"/>
      <c r="EZM840" s="203"/>
      <c r="EZN840" s="203"/>
      <c r="EZO840" s="203"/>
      <c r="EZP840" s="203"/>
      <c r="EZQ840" s="203"/>
      <c r="EZR840" s="203"/>
      <c r="EZS840" s="203"/>
      <c r="EZT840" s="203"/>
      <c r="EZU840" s="203"/>
      <c r="EZV840" s="203"/>
      <c r="EZW840" s="203"/>
      <c r="EZX840" s="203"/>
      <c r="EZY840" s="203"/>
      <c r="EZZ840" s="203"/>
      <c r="FAA840" s="203"/>
      <c r="FAB840" s="203"/>
      <c r="FAC840" s="203"/>
      <c r="FAD840" s="203"/>
      <c r="FAE840" s="203"/>
      <c r="FAF840" s="203"/>
      <c r="FAG840" s="203"/>
      <c r="FAH840" s="203"/>
      <c r="FAI840" s="203"/>
      <c r="FAJ840" s="203"/>
      <c r="FAK840" s="203"/>
      <c r="FAL840" s="203"/>
      <c r="FAM840" s="203"/>
      <c r="FAN840" s="203"/>
      <c r="FAO840" s="203"/>
      <c r="FAP840" s="203"/>
      <c r="FAQ840" s="203"/>
      <c r="FAR840" s="203"/>
      <c r="FAS840" s="203"/>
      <c r="FAT840" s="203"/>
      <c r="FAU840" s="203"/>
      <c r="FAV840" s="203"/>
      <c r="FAW840" s="203"/>
      <c r="FAX840" s="203"/>
      <c r="FAY840" s="203"/>
      <c r="FAZ840" s="203"/>
      <c r="FBA840" s="203"/>
      <c r="FBB840" s="203"/>
      <c r="FBC840" s="203"/>
      <c r="FBD840" s="203"/>
      <c r="FBE840" s="203"/>
      <c r="FBF840" s="203"/>
      <c r="FBG840" s="203"/>
      <c r="FBH840" s="203"/>
      <c r="FBI840" s="203"/>
      <c r="FBJ840" s="203"/>
      <c r="FBK840" s="203"/>
      <c r="FBL840" s="203"/>
      <c r="FBM840" s="203"/>
      <c r="FBN840" s="203"/>
      <c r="FBO840" s="203"/>
      <c r="FBP840" s="203"/>
      <c r="FBQ840" s="203"/>
      <c r="FBR840" s="203"/>
      <c r="FBS840" s="203"/>
      <c r="FBT840" s="203"/>
      <c r="FBU840" s="203"/>
      <c r="FBV840" s="203"/>
      <c r="FBW840" s="203"/>
      <c r="FBX840" s="203"/>
      <c r="FBY840" s="203"/>
      <c r="FBZ840" s="203"/>
      <c r="FCA840" s="203"/>
      <c r="FCB840" s="203"/>
      <c r="FCC840" s="203"/>
      <c r="FCD840" s="203"/>
      <c r="FCE840" s="203"/>
      <c r="FCF840" s="203"/>
      <c r="FCG840" s="203"/>
      <c r="FCH840" s="203"/>
      <c r="FCI840" s="203"/>
      <c r="FCJ840" s="203"/>
      <c r="FCK840" s="203"/>
      <c r="FCL840" s="203"/>
      <c r="FCM840" s="203"/>
      <c r="FCN840" s="203"/>
      <c r="FCO840" s="203"/>
      <c r="FCP840" s="203"/>
      <c r="FCQ840" s="203"/>
      <c r="FCR840" s="203"/>
      <c r="FCS840" s="203"/>
      <c r="FCT840" s="203"/>
      <c r="FCU840" s="203"/>
      <c r="FCV840" s="203"/>
      <c r="FCW840" s="203"/>
      <c r="FCX840" s="203"/>
      <c r="FCY840" s="203"/>
      <c r="FCZ840" s="203"/>
      <c r="FDA840" s="203"/>
      <c r="FDB840" s="203"/>
      <c r="FDC840" s="203"/>
      <c r="FDD840" s="203"/>
      <c r="FDE840" s="203"/>
      <c r="FDF840" s="203"/>
      <c r="FDG840" s="203"/>
      <c r="FDH840" s="203"/>
      <c r="FDI840" s="203"/>
      <c r="FDJ840" s="203"/>
      <c r="FDK840" s="203"/>
      <c r="FDL840" s="203"/>
      <c r="FDM840" s="203"/>
      <c r="FDN840" s="203"/>
      <c r="FDO840" s="203"/>
      <c r="FDP840" s="203"/>
      <c r="FDQ840" s="203"/>
      <c r="FDR840" s="203"/>
      <c r="FDS840" s="203"/>
      <c r="FDT840" s="203"/>
      <c r="FDU840" s="203"/>
      <c r="FDV840" s="203"/>
      <c r="FDW840" s="203"/>
      <c r="FDX840" s="203"/>
      <c r="FDY840" s="203"/>
      <c r="FDZ840" s="203"/>
      <c r="FEA840" s="203"/>
      <c r="FEB840" s="203"/>
      <c r="FEC840" s="203"/>
      <c r="FED840" s="203"/>
      <c r="FEE840" s="203"/>
      <c r="FEF840" s="203"/>
      <c r="FEG840" s="203"/>
      <c r="FEH840" s="203"/>
      <c r="FEI840" s="203"/>
      <c r="FEJ840" s="203"/>
      <c r="FEK840" s="203"/>
      <c r="FEL840" s="203"/>
      <c r="FEM840" s="203"/>
      <c r="FEN840" s="203"/>
      <c r="FEO840" s="203"/>
      <c r="FEP840" s="203"/>
      <c r="FEQ840" s="203"/>
      <c r="FER840" s="203"/>
      <c r="FES840" s="203"/>
      <c r="FET840" s="203"/>
      <c r="FEU840" s="203"/>
      <c r="FEV840" s="203"/>
      <c r="FEW840" s="203"/>
      <c r="FEX840" s="203"/>
      <c r="FEY840" s="203"/>
      <c r="FEZ840" s="203"/>
      <c r="FFA840" s="203"/>
      <c r="FFB840" s="203"/>
      <c r="FFC840" s="203"/>
      <c r="FFD840" s="203"/>
      <c r="FFE840" s="203"/>
      <c r="FFF840" s="203"/>
      <c r="FFG840" s="203"/>
      <c r="FFH840" s="203"/>
      <c r="FFI840" s="203"/>
      <c r="FFJ840" s="203"/>
      <c r="FFK840" s="203"/>
      <c r="FFL840" s="203"/>
      <c r="FFM840" s="203"/>
      <c r="FFN840" s="203"/>
      <c r="FFO840" s="203"/>
      <c r="FFP840" s="203"/>
      <c r="FFQ840" s="203"/>
      <c r="FFR840" s="203"/>
      <c r="FFS840" s="203"/>
      <c r="FFT840" s="203"/>
      <c r="FFU840" s="203"/>
      <c r="FFV840" s="203"/>
      <c r="FFW840" s="203"/>
      <c r="FFX840" s="203"/>
      <c r="FFY840" s="203"/>
      <c r="FFZ840" s="203"/>
      <c r="FGA840" s="203"/>
      <c r="FGB840" s="203"/>
      <c r="FGC840" s="203"/>
      <c r="FGD840" s="203"/>
      <c r="FGE840" s="203"/>
      <c r="FGF840" s="203"/>
      <c r="FGG840" s="203"/>
      <c r="FGH840" s="203"/>
      <c r="FGI840" s="203"/>
      <c r="FGJ840" s="203"/>
      <c r="FGK840" s="203"/>
      <c r="FGL840" s="203"/>
      <c r="FGM840" s="203"/>
      <c r="FGN840" s="203"/>
      <c r="FGO840" s="203"/>
      <c r="FGP840" s="203"/>
      <c r="FGQ840" s="203"/>
      <c r="FGR840" s="203"/>
      <c r="FGS840" s="203"/>
      <c r="FGT840" s="203"/>
      <c r="FGU840" s="203"/>
      <c r="FGV840" s="203"/>
      <c r="FGW840" s="203"/>
      <c r="FGX840" s="203"/>
      <c r="FGY840" s="203"/>
      <c r="FGZ840" s="203"/>
      <c r="FHA840" s="203"/>
      <c r="FHB840" s="203"/>
      <c r="FHC840" s="203"/>
      <c r="FHD840" s="203"/>
      <c r="FHE840" s="203"/>
      <c r="FHF840" s="203"/>
      <c r="FHG840" s="203"/>
      <c r="FHH840" s="203"/>
      <c r="FHI840" s="203"/>
      <c r="FHJ840" s="203"/>
      <c r="FHK840" s="203"/>
      <c r="FHL840" s="203"/>
      <c r="FHM840" s="203"/>
      <c r="FHN840" s="203"/>
      <c r="FHO840" s="203"/>
      <c r="FHP840" s="203"/>
      <c r="FHQ840" s="203"/>
      <c r="FHR840" s="203"/>
      <c r="FHS840" s="203"/>
      <c r="FHT840" s="203"/>
      <c r="FHU840" s="203"/>
      <c r="FHV840" s="203"/>
      <c r="FHW840" s="203"/>
      <c r="FHX840" s="203"/>
      <c r="FHY840" s="203"/>
      <c r="FHZ840" s="203"/>
      <c r="FIA840" s="203"/>
      <c r="FIB840" s="203"/>
      <c r="FIC840" s="203"/>
      <c r="FID840" s="203"/>
      <c r="FIE840" s="203"/>
      <c r="FIF840" s="203"/>
      <c r="FIG840" s="203"/>
      <c r="FIH840" s="203"/>
      <c r="FII840" s="203"/>
      <c r="FIJ840" s="203"/>
      <c r="FIK840" s="203"/>
      <c r="FIL840" s="203"/>
      <c r="FIM840" s="203"/>
      <c r="FIN840" s="203"/>
      <c r="FIO840" s="203"/>
      <c r="FIP840" s="203"/>
      <c r="FIQ840" s="203"/>
      <c r="FIR840" s="203"/>
      <c r="FIS840" s="203"/>
      <c r="FIT840" s="203"/>
      <c r="FIU840" s="203"/>
      <c r="FIV840" s="203"/>
      <c r="FIW840" s="203"/>
      <c r="FIX840" s="203"/>
      <c r="FIY840" s="203"/>
      <c r="FIZ840" s="203"/>
      <c r="FJA840" s="203"/>
      <c r="FJB840" s="203"/>
      <c r="FJC840" s="203"/>
      <c r="FJD840" s="203"/>
      <c r="FJE840" s="203"/>
      <c r="FJF840" s="203"/>
      <c r="FJG840" s="203"/>
      <c r="FJH840" s="203"/>
      <c r="FJI840" s="203"/>
      <c r="FJJ840" s="203"/>
      <c r="FJK840" s="203"/>
      <c r="FJL840" s="203"/>
      <c r="FJM840" s="203"/>
      <c r="FJN840" s="203"/>
      <c r="FJO840" s="203"/>
      <c r="FJP840" s="203"/>
      <c r="FJQ840" s="203"/>
      <c r="FJR840" s="203"/>
      <c r="FJS840" s="203"/>
      <c r="FJT840" s="203"/>
      <c r="FJU840" s="203"/>
      <c r="FJV840" s="203"/>
      <c r="FJW840" s="203"/>
      <c r="FJX840" s="203"/>
      <c r="FJY840" s="203"/>
      <c r="FJZ840" s="203"/>
      <c r="FKA840" s="203"/>
      <c r="FKB840" s="203"/>
      <c r="FKC840" s="203"/>
      <c r="FKD840" s="203"/>
      <c r="FKE840" s="203"/>
      <c r="FKF840" s="203"/>
      <c r="FKG840" s="203"/>
      <c r="FKH840" s="203"/>
      <c r="FKI840" s="203"/>
      <c r="FKJ840" s="203"/>
      <c r="FKK840" s="203"/>
      <c r="FKL840" s="203"/>
      <c r="FKM840" s="203"/>
      <c r="FKN840" s="203"/>
      <c r="FKO840" s="203"/>
      <c r="FKP840" s="203"/>
      <c r="FKQ840" s="203"/>
      <c r="FKR840" s="203"/>
      <c r="FKS840" s="203"/>
      <c r="FKT840" s="203"/>
      <c r="FKU840" s="203"/>
      <c r="FKV840" s="203"/>
      <c r="FKW840" s="203"/>
      <c r="FKX840" s="203"/>
      <c r="FKY840" s="203"/>
      <c r="FKZ840" s="203"/>
      <c r="FLA840" s="203"/>
      <c r="FLB840" s="203"/>
      <c r="FLC840" s="203"/>
      <c r="FLD840" s="203"/>
      <c r="FLE840" s="203"/>
      <c r="FLF840" s="203"/>
      <c r="FLG840" s="203"/>
      <c r="FLH840" s="203"/>
      <c r="FLI840" s="203"/>
      <c r="FLJ840" s="203"/>
      <c r="FLK840" s="203"/>
      <c r="FLL840" s="203"/>
      <c r="FLM840" s="203"/>
      <c r="FLN840" s="203"/>
      <c r="FLO840" s="203"/>
      <c r="FLP840" s="203"/>
      <c r="FLQ840" s="203"/>
      <c r="FLR840" s="203"/>
      <c r="FLS840" s="203"/>
      <c r="FLT840" s="203"/>
      <c r="FLU840" s="203"/>
      <c r="FLV840" s="203"/>
      <c r="FLW840" s="203"/>
      <c r="FLX840" s="203"/>
      <c r="FLY840" s="203"/>
      <c r="FLZ840" s="203"/>
      <c r="FMA840" s="203"/>
      <c r="FMB840" s="203"/>
      <c r="FMC840" s="203"/>
      <c r="FMD840" s="203"/>
      <c r="FME840" s="203"/>
      <c r="FMF840" s="203"/>
      <c r="FMG840" s="203"/>
      <c r="FMH840" s="203"/>
      <c r="FMI840" s="203"/>
      <c r="FMJ840" s="203"/>
      <c r="FMK840" s="203"/>
      <c r="FML840" s="203"/>
      <c r="FMM840" s="203"/>
      <c r="FMN840" s="203"/>
      <c r="FMO840" s="203"/>
      <c r="FMP840" s="203"/>
      <c r="FMQ840" s="203"/>
      <c r="FMR840" s="203"/>
      <c r="FMS840" s="203"/>
      <c r="FMT840" s="203"/>
      <c r="FMU840" s="203"/>
      <c r="FMV840" s="203"/>
      <c r="FMW840" s="203"/>
      <c r="FMX840" s="203"/>
      <c r="FMY840" s="203"/>
      <c r="FMZ840" s="203"/>
      <c r="FNA840" s="203"/>
      <c r="FNB840" s="203"/>
      <c r="FNC840" s="203"/>
      <c r="FND840" s="203"/>
      <c r="FNE840" s="203"/>
      <c r="FNF840" s="203"/>
      <c r="FNG840" s="203"/>
      <c r="FNH840" s="203"/>
      <c r="FNI840" s="203"/>
      <c r="FNJ840" s="203"/>
      <c r="FNK840" s="203"/>
      <c r="FNL840" s="203"/>
      <c r="FNM840" s="203"/>
      <c r="FNN840" s="203"/>
      <c r="FNO840" s="203"/>
      <c r="FNP840" s="203"/>
      <c r="FNQ840" s="203"/>
      <c r="FNR840" s="203"/>
      <c r="FNS840" s="203"/>
      <c r="FNT840" s="203"/>
      <c r="FNU840" s="203"/>
      <c r="FNV840" s="203"/>
      <c r="FNW840" s="203"/>
      <c r="FNX840" s="203"/>
      <c r="FNY840" s="203"/>
      <c r="FNZ840" s="203"/>
      <c r="FOA840" s="203"/>
      <c r="FOB840" s="203"/>
      <c r="FOC840" s="203"/>
      <c r="FOD840" s="203"/>
      <c r="FOE840" s="203"/>
      <c r="FOF840" s="203"/>
      <c r="FOG840" s="203"/>
      <c r="FOH840" s="203"/>
      <c r="FOI840" s="203"/>
      <c r="FOJ840" s="203"/>
      <c r="FOK840" s="203"/>
      <c r="FOL840" s="203"/>
      <c r="FOM840" s="203"/>
      <c r="FON840" s="203"/>
      <c r="FOO840" s="203"/>
      <c r="FOP840" s="203"/>
      <c r="FOQ840" s="203"/>
      <c r="FOR840" s="203"/>
      <c r="FOS840" s="203"/>
      <c r="FOT840" s="203"/>
      <c r="FOU840" s="203"/>
      <c r="FOV840" s="203"/>
      <c r="FOW840" s="203"/>
      <c r="FOX840" s="203"/>
      <c r="FOY840" s="203"/>
      <c r="FOZ840" s="203"/>
      <c r="FPA840" s="203"/>
      <c r="FPB840" s="203"/>
      <c r="FPC840" s="203"/>
      <c r="FPD840" s="203"/>
      <c r="FPE840" s="203"/>
      <c r="FPF840" s="203"/>
      <c r="FPG840" s="203"/>
      <c r="FPH840" s="203"/>
      <c r="FPI840" s="203"/>
      <c r="FPJ840" s="203"/>
      <c r="FPK840" s="203"/>
      <c r="FPL840" s="203"/>
      <c r="FPM840" s="203"/>
      <c r="FPN840" s="203"/>
      <c r="FPO840" s="203"/>
      <c r="FPP840" s="203"/>
      <c r="FPQ840" s="203"/>
      <c r="FPR840" s="203"/>
      <c r="FPS840" s="203"/>
      <c r="FPT840" s="203"/>
      <c r="FPU840" s="203"/>
      <c r="FPV840" s="203"/>
      <c r="FPW840" s="203"/>
      <c r="FPX840" s="203"/>
      <c r="FPY840" s="203"/>
      <c r="FPZ840" s="203"/>
      <c r="FQA840" s="203"/>
      <c r="FQB840" s="203"/>
      <c r="FQC840" s="203"/>
      <c r="FQD840" s="203"/>
      <c r="FQE840" s="203"/>
      <c r="FQF840" s="203"/>
      <c r="FQG840" s="203"/>
      <c r="FQH840" s="203"/>
      <c r="FQI840" s="203"/>
      <c r="FQJ840" s="203"/>
      <c r="FQK840" s="203"/>
      <c r="FQL840" s="203"/>
      <c r="FQM840" s="203"/>
      <c r="FQN840" s="203"/>
      <c r="FQO840" s="203"/>
      <c r="FQP840" s="203"/>
      <c r="FQQ840" s="203"/>
      <c r="FQR840" s="203"/>
      <c r="FQS840" s="203"/>
      <c r="FQT840" s="203"/>
      <c r="FQU840" s="203"/>
      <c r="FQV840" s="203"/>
      <c r="FQW840" s="203"/>
      <c r="FQX840" s="203"/>
      <c r="FQY840" s="203"/>
      <c r="FQZ840" s="203"/>
      <c r="FRA840" s="203"/>
      <c r="FRB840" s="203"/>
      <c r="FRC840" s="203"/>
      <c r="FRD840" s="203"/>
      <c r="FRE840" s="203"/>
      <c r="FRF840" s="203"/>
      <c r="FRG840" s="203"/>
      <c r="FRH840" s="203"/>
      <c r="FRI840" s="203"/>
      <c r="FRJ840" s="203"/>
      <c r="FRK840" s="203"/>
      <c r="FRL840" s="203"/>
      <c r="FRM840" s="203"/>
      <c r="FRN840" s="203"/>
      <c r="FRO840" s="203"/>
      <c r="FRP840" s="203"/>
      <c r="FRQ840" s="203"/>
      <c r="FRR840" s="203"/>
      <c r="FRS840" s="203"/>
      <c r="FRT840" s="203"/>
      <c r="FRU840" s="203"/>
      <c r="FRV840" s="203"/>
      <c r="FRW840" s="203"/>
      <c r="FRX840" s="203"/>
      <c r="FRY840" s="203"/>
      <c r="FRZ840" s="203"/>
      <c r="FSA840" s="203"/>
      <c r="FSB840" s="203"/>
      <c r="FSC840" s="203"/>
      <c r="FSD840" s="203"/>
      <c r="FSE840" s="203"/>
      <c r="FSF840" s="203"/>
      <c r="FSG840" s="203"/>
      <c r="FSH840" s="203"/>
      <c r="FSI840" s="203"/>
      <c r="FSJ840" s="203"/>
      <c r="FSK840" s="203"/>
      <c r="FSL840" s="203"/>
      <c r="FSM840" s="203"/>
      <c r="FSN840" s="203"/>
      <c r="FSO840" s="203"/>
      <c r="FSP840" s="203"/>
      <c r="FSQ840" s="203"/>
      <c r="FSR840" s="203"/>
      <c r="FSS840" s="203"/>
      <c r="FST840" s="203"/>
      <c r="FSU840" s="203"/>
      <c r="FSV840" s="203"/>
      <c r="FSW840" s="203"/>
      <c r="FSX840" s="203"/>
      <c r="FSY840" s="203"/>
      <c r="FSZ840" s="203"/>
      <c r="FTA840" s="203"/>
      <c r="FTB840" s="203"/>
      <c r="FTC840" s="203"/>
      <c r="FTD840" s="203"/>
      <c r="FTE840" s="203"/>
      <c r="FTF840" s="203"/>
      <c r="FTG840" s="203"/>
      <c r="FTH840" s="203"/>
      <c r="FTI840" s="203"/>
      <c r="FTJ840" s="203"/>
      <c r="FTK840" s="203"/>
      <c r="FTL840" s="203"/>
      <c r="FTM840" s="203"/>
      <c r="FTN840" s="203"/>
      <c r="FTO840" s="203"/>
      <c r="FTP840" s="203"/>
      <c r="FTQ840" s="203"/>
      <c r="FTR840" s="203"/>
      <c r="FTS840" s="203"/>
      <c r="FTT840" s="203"/>
      <c r="FTU840" s="203"/>
      <c r="FTV840" s="203"/>
      <c r="FTW840" s="203"/>
      <c r="FTX840" s="203"/>
      <c r="FTY840" s="203"/>
      <c r="FTZ840" s="203"/>
      <c r="FUA840" s="203"/>
      <c r="FUB840" s="203"/>
      <c r="FUC840" s="203"/>
      <c r="FUD840" s="203"/>
      <c r="FUE840" s="203"/>
      <c r="FUF840" s="203"/>
      <c r="FUG840" s="203"/>
      <c r="FUH840" s="203"/>
      <c r="FUI840" s="203"/>
      <c r="FUJ840" s="203"/>
      <c r="FUK840" s="203"/>
      <c r="FUL840" s="203"/>
      <c r="FUM840" s="203"/>
      <c r="FUN840" s="203"/>
      <c r="FUO840" s="203"/>
      <c r="FUP840" s="203"/>
      <c r="FUQ840" s="203"/>
      <c r="FUR840" s="203"/>
      <c r="FUS840" s="203"/>
      <c r="FUT840" s="203"/>
      <c r="FUU840" s="203"/>
      <c r="FUV840" s="203"/>
      <c r="FUW840" s="203"/>
      <c r="FUX840" s="203"/>
      <c r="FUY840" s="203"/>
      <c r="FUZ840" s="203"/>
      <c r="FVA840" s="203"/>
      <c r="FVB840" s="203"/>
      <c r="FVC840" s="203"/>
      <c r="FVD840" s="203"/>
      <c r="FVE840" s="203"/>
      <c r="FVF840" s="203"/>
      <c r="FVG840" s="203"/>
      <c r="FVH840" s="203"/>
      <c r="FVI840" s="203"/>
      <c r="FVJ840" s="203"/>
      <c r="FVK840" s="203"/>
      <c r="FVL840" s="203"/>
      <c r="FVM840" s="203"/>
      <c r="FVN840" s="203"/>
      <c r="FVO840" s="203"/>
      <c r="FVP840" s="203"/>
      <c r="FVQ840" s="203"/>
      <c r="FVR840" s="203"/>
      <c r="FVS840" s="203"/>
      <c r="FVT840" s="203"/>
      <c r="FVU840" s="203"/>
      <c r="FVV840" s="203"/>
      <c r="FVW840" s="203"/>
      <c r="FVX840" s="203"/>
      <c r="FVY840" s="203"/>
      <c r="FVZ840" s="203"/>
      <c r="FWA840" s="203"/>
      <c r="FWB840" s="203"/>
      <c r="FWC840" s="203"/>
      <c r="FWD840" s="203"/>
      <c r="FWE840" s="203"/>
      <c r="FWF840" s="203"/>
      <c r="FWG840" s="203"/>
      <c r="FWH840" s="203"/>
      <c r="FWI840" s="203"/>
      <c r="FWJ840" s="203"/>
      <c r="FWK840" s="203"/>
      <c r="FWL840" s="203"/>
      <c r="FWM840" s="203"/>
      <c r="FWN840" s="203"/>
      <c r="FWO840" s="203"/>
      <c r="FWP840" s="203"/>
      <c r="FWQ840" s="203"/>
      <c r="FWR840" s="203"/>
      <c r="FWS840" s="203"/>
      <c r="FWT840" s="203"/>
      <c r="FWU840" s="203"/>
      <c r="FWV840" s="203"/>
      <c r="FWW840" s="203"/>
      <c r="FWX840" s="203"/>
      <c r="FWY840" s="203"/>
      <c r="FWZ840" s="203"/>
      <c r="FXA840" s="203"/>
      <c r="FXB840" s="203"/>
      <c r="FXC840" s="203"/>
      <c r="FXD840" s="203"/>
      <c r="FXE840" s="203"/>
      <c r="FXF840" s="203"/>
      <c r="FXG840" s="203"/>
      <c r="FXH840" s="203"/>
      <c r="FXI840" s="203"/>
      <c r="FXJ840" s="203"/>
      <c r="FXK840" s="203"/>
      <c r="FXL840" s="203"/>
      <c r="FXM840" s="203"/>
      <c r="FXN840" s="203"/>
      <c r="FXO840" s="203"/>
      <c r="FXP840" s="203"/>
      <c r="FXQ840" s="203"/>
      <c r="FXR840" s="203"/>
      <c r="FXS840" s="203"/>
      <c r="FXT840" s="203"/>
      <c r="FXU840" s="203"/>
      <c r="FXV840" s="203"/>
      <c r="FXW840" s="203"/>
      <c r="FXX840" s="203"/>
      <c r="FXY840" s="203"/>
      <c r="FXZ840" s="203"/>
      <c r="FYA840" s="203"/>
      <c r="FYB840" s="203"/>
      <c r="FYC840" s="203"/>
      <c r="FYD840" s="203"/>
      <c r="FYE840" s="203"/>
      <c r="FYF840" s="203"/>
      <c r="FYG840" s="203"/>
      <c r="FYH840" s="203"/>
      <c r="FYI840" s="203"/>
      <c r="FYJ840" s="203"/>
      <c r="FYK840" s="203"/>
      <c r="FYL840" s="203"/>
      <c r="FYM840" s="203"/>
      <c r="FYN840" s="203"/>
      <c r="FYO840" s="203"/>
      <c r="FYP840" s="203"/>
      <c r="FYQ840" s="203"/>
      <c r="FYR840" s="203"/>
      <c r="FYS840" s="203"/>
      <c r="FYT840" s="203"/>
      <c r="FYU840" s="203"/>
      <c r="FYV840" s="203"/>
      <c r="FYW840" s="203"/>
      <c r="FYX840" s="203"/>
      <c r="FYY840" s="203"/>
      <c r="FYZ840" s="203"/>
      <c r="FZA840" s="203"/>
      <c r="FZB840" s="203"/>
      <c r="FZC840" s="203"/>
      <c r="FZD840" s="203"/>
      <c r="FZE840" s="203"/>
      <c r="FZF840" s="203"/>
      <c r="FZG840" s="203"/>
      <c r="FZH840" s="203"/>
      <c r="FZI840" s="203"/>
      <c r="FZJ840" s="203"/>
      <c r="FZK840" s="203"/>
      <c r="FZL840" s="203"/>
      <c r="FZM840" s="203"/>
      <c r="FZN840" s="203"/>
      <c r="FZO840" s="203"/>
      <c r="FZP840" s="203"/>
      <c r="FZQ840" s="203"/>
      <c r="FZR840" s="203"/>
      <c r="FZS840" s="203"/>
      <c r="FZT840" s="203"/>
      <c r="FZU840" s="203"/>
      <c r="FZV840" s="203"/>
      <c r="FZW840" s="203"/>
      <c r="FZX840" s="203"/>
      <c r="FZY840" s="203"/>
      <c r="FZZ840" s="203"/>
      <c r="GAA840" s="203"/>
      <c r="GAB840" s="203"/>
      <c r="GAC840" s="203"/>
      <c r="GAD840" s="203"/>
      <c r="GAE840" s="203"/>
      <c r="GAF840" s="203"/>
      <c r="GAG840" s="203"/>
      <c r="GAH840" s="203"/>
      <c r="GAI840" s="203"/>
      <c r="GAJ840" s="203"/>
      <c r="GAK840" s="203"/>
      <c r="GAL840" s="203"/>
      <c r="GAM840" s="203"/>
      <c r="GAN840" s="203"/>
      <c r="GAO840" s="203"/>
      <c r="GAP840" s="203"/>
      <c r="GAQ840" s="203"/>
      <c r="GAR840" s="203"/>
      <c r="GAS840" s="203"/>
      <c r="GAT840" s="203"/>
      <c r="GAU840" s="203"/>
      <c r="GAV840" s="203"/>
      <c r="GAW840" s="203"/>
      <c r="GAX840" s="203"/>
      <c r="GAY840" s="203"/>
      <c r="GAZ840" s="203"/>
      <c r="GBA840" s="203"/>
      <c r="GBB840" s="203"/>
      <c r="GBC840" s="203"/>
      <c r="GBD840" s="203"/>
      <c r="GBE840" s="203"/>
      <c r="GBF840" s="203"/>
      <c r="GBG840" s="203"/>
      <c r="GBH840" s="203"/>
      <c r="GBI840" s="203"/>
      <c r="GBJ840" s="203"/>
      <c r="GBK840" s="203"/>
      <c r="GBL840" s="203"/>
      <c r="GBM840" s="203"/>
      <c r="GBN840" s="203"/>
      <c r="GBO840" s="203"/>
      <c r="GBP840" s="203"/>
      <c r="GBQ840" s="203"/>
      <c r="GBR840" s="203"/>
      <c r="GBS840" s="203"/>
      <c r="GBT840" s="203"/>
      <c r="GBU840" s="203"/>
      <c r="GBV840" s="203"/>
      <c r="GBW840" s="203"/>
      <c r="GBX840" s="203"/>
      <c r="GBY840" s="203"/>
      <c r="GBZ840" s="203"/>
      <c r="GCA840" s="203"/>
      <c r="GCB840" s="203"/>
      <c r="GCC840" s="203"/>
      <c r="GCD840" s="203"/>
      <c r="GCE840" s="203"/>
      <c r="GCF840" s="203"/>
      <c r="GCG840" s="203"/>
      <c r="GCH840" s="203"/>
      <c r="GCI840" s="203"/>
      <c r="GCJ840" s="203"/>
      <c r="GCK840" s="203"/>
      <c r="GCL840" s="203"/>
      <c r="GCM840" s="203"/>
      <c r="GCN840" s="203"/>
      <c r="GCO840" s="203"/>
      <c r="GCP840" s="203"/>
      <c r="GCQ840" s="203"/>
      <c r="GCR840" s="203"/>
      <c r="GCS840" s="203"/>
      <c r="GCT840" s="203"/>
      <c r="GCU840" s="203"/>
      <c r="GCV840" s="203"/>
      <c r="GCW840" s="203"/>
      <c r="GCX840" s="203"/>
      <c r="GCY840" s="203"/>
      <c r="GCZ840" s="203"/>
      <c r="GDA840" s="203"/>
      <c r="GDB840" s="203"/>
      <c r="GDC840" s="203"/>
      <c r="GDD840" s="203"/>
      <c r="GDE840" s="203"/>
      <c r="GDF840" s="203"/>
      <c r="GDG840" s="203"/>
      <c r="GDH840" s="203"/>
      <c r="GDI840" s="203"/>
      <c r="GDJ840" s="203"/>
      <c r="GDK840" s="203"/>
      <c r="GDL840" s="203"/>
      <c r="GDM840" s="203"/>
      <c r="GDN840" s="203"/>
      <c r="GDO840" s="203"/>
      <c r="GDP840" s="203"/>
      <c r="GDQ840" s="203"/>
      <c r="GDR840" s="203"/>
      <c r="GDS840" s="203"/>
      <c r="GDT840" s="203"/>
      <c r="GDU840" s="203"/>
      <c r="GDV840" s="203"/>
      <c r="GDW840" s="203"/>
      <c r="GDX840" s="203"/>
      <c r="GDY840" s="203"/>
      <c r="GDZ840" s="203"/>
      <c r="GEA840" s="203"/>
      <c r="GEB840" s="203"/>
      <c r="GEC840" s="203"/>
      <c r="GED840" s="203"/>
      <c r="GEE840" s="203"/>
      <c r="GEF840" s="203"/>
      <c r="GEG840" s="203"/>
      <c r="GEH840" s="203"/>
      <c r="GEI840" s="203"/>
      <c r="GEJ840" s="203"/>
      <c r="GEK840" s="203"/>
      <c r="GEL840" s="203"/>
      <c r="GEM840" s="203"/>
      <c r="GEN840" s="203"/>
      <c r="GEO840" s="203"/>
      <c r="GEP840" s="203"/>
      <c r="GEQ840" s="203"/>
      <c r="GER840" s="203"/>
      <c r="GES840" s="203"/>
      <c r="GET840" s="203"/>
      <c r="GEU840" s="203"/>
      <c r="GEV840" s="203"/>
      <c r="GEW840" s="203"/>
      <c r="GEX840" s="203"/>
      <c r="GEY840" s="203"/>
      <c r="GEZ840" s="203"/>
      <c r="GFA840" s="203"/>
      <c r="GFB840" s="203"/>
      <c r="GFC840" s="203"/>
      <c r="GFD840" s="203"/>
      <c r="GFE840" s="203"/>
      <c r="GFF840" s="203"/>
      <c r="GFG840" s="203"/>
      <c r="GFH840" s="203"/>
      <c r="GFI840" s="203"/>
      <c r="GFJ840" s="203"/>
      <c r="GFK840" s="203"/>
      <c r="GFL840" s="203"/>
      <c r="GFM840" s="203"/>
      <c r="GFN840" s="203"/>
      <c r="GFO840" s="203"/>
      <c r="GFP840" s="203"/>
      <c r="GFQ840" s="203"/>
      <c r="GFR840" s="203"/>
      <c r="GFS840" s="203"/>
      <c r="GFT840" s="203"/>
      <c r="GFU840" s="203"/>
      <c r="GFV840" s="203"/>
      <c r="GFW840" s="203"/>
      <c r="GFX840" s="203"/>
      <c r="GFY840" s="203"/>
      <c r="GFZ840" s="203"/>
      <c r="GGA840" s="203"/>
      <c r="GGB840" s="203"/>
      <c r="GGC840" s="203"/>
      <c r="GGD840" s="203"/>
      <c r="GGE840" s="203"/>
      <c r="GGF840" s="203"/>
      <c r="GGG840" s="203"/>
      <c r="GGH840" s="203"/>
      <c r="GGI840" s="203"/>
      <c r="GGJ840" s="203"/>
      <c r="GGK840" s="203"/>
      <c r="GGL840" s="203"/>
      <c r="GGM840" s="203"/>
      <c r="GGN840" s="203"/>
      <c r="GGO840" s="203"/>
      <c r="GGP840" s="203"/>
      <c r="GGQ840" s="203"/>
      <c r="GGR840" s="203"/>
      <c r="GGS840" s="203"/>
      <c r="GGT840" s="203"/>
      <c r="GGU840" s="203"/>
      <c r="GGV840" s="203"/>
      <c r="GGW840" s="203"/>
      <c r="GGX840" s="203"/>
      <c r="GGY840" s="203"/>
      <c r="GGZ840" s="203"/>
      <c r="GHA840" s="203"/>
      <c r="GHB840" s="203"/>
      <c r="GHC840" s="203"/>
      <c r="GHD840" s="203"/>
      <c r="GHE840" s="203"/>
      <c r="GHF840" s="203"/>
      <c r="GHG840" s="203"/>
      <c r="GHH840" s="203"/>
      <c r="GHI840" s="203"/>
      <c r="GHJ840" s="203"/>
      <c r="GHK840" s="203"/>
      <c r="GHL840" s="203"/>
      <c r="GHM840" s="203"/>
      <c r="GHN840" s="203"/>
      <c r="GHO840" s="203"/>
      <c r="GHP840" s="203"/>
      <c r="GHQ840" s="203"/>
      <c r="GHR840" s="203"/>
      <c r="GHS840" s="203"/>
      <c r="GHT840" s="203"/>
      <c r="GHU840" s="203"/>
      <c r="GHV840" s="203"/>
      <c r="GHW840" s="203"/>
      <c r="GHX840" s="203"/>
      <c r="GHY840" s="203"/>
      <c r="GHZ840" s="203"/>
      <c r="GIA840" s="203"/>
      <c r="GIB840" s="203"/>
      <c r="GIC840" s="203"/>
      <c r="GID840" s="203"/>
      <c r="GIE840" s="203"/>
      <c r="GIF840" s="203"/>
      <c r="GIG840" s="203"/>
      <c r="GIH840" s="203"/>
      <c r="GII840" s="203"/>
      <c r="GIJ840" s="203"/>
      <c r="GIK840" s="203"/>
      <c r="GIL840" s="203"/>
      <c r="GIM840" s="203"/>
      <c r="GIN840" s="203"/>
      <c r="GIO840" s="203"/>
      <c r="GIP840" s="203"/>
      <c r="GIQ840" s="203"/>
      <c r="GIR840" s="203"/>
      <c r="GIS840" s="203"/>
      <c r="GIT840" s="203"/>
      <c r="GIU840" s="203"/>
      <c r="GIV840" s="203"/>
      <c r="GIW840" s="203"/>
      <c r="GIX840" s="203"/>
      <c r="GIY840" s="203"/>
      <c r="GIZ840" s="203"/>
      <c r="GJA840" s="203"/>
      <c r="GJB840" s="203"/>
      <c r="GJC840" s="203"/>
      <c r="GJD840" s="203"/>
      <c r="GJE840" s="203"/>
      <c r="GJF840" s="203"/>
      <c r="GJG840" s="203"/>
      <c r="GJH840" s="203"/>
      <c r="GJI840" s="203"/>
      <c r="GJJ840" s="203"/>
      <c r="GJK840" s="203"/>
      <c r="GJL840" s="203"/>
      <c r="GJM840" s="203"/>
      <c r="GJN840" s="203"/>
      <c r="GJO840" s="203"/>
      <c r="GJP840" s="203"/>
      <c r="GJQ840" s="203"/>
      <c r="GJR840" s="203"/>
      <c r="GJS840" s="203"/>
      <c r="GJT840" s="203"/>
      <c r="GJU840" s="203"/>
      <c r="GJV840" s="203"/>
      <c r="GJW840" s="203"/>
      <c r="GJX840" s="203"/>
      <c r="GJY840" s="203"/>
      <c r="GJZ840" s="203"/>
      <c r="GKA840" s="203"/>
      <c r="GKB840" s="203"/>
      <c r="GKC840" s="203"/>
      <c r="GKD840" s="203"/>
      <c r="GKE840" s="203"/>
      <c r="GKF840" s="203"/>
      <c r="GKG840" s="203"/>
      <c r="GKH840" s="203"/>
      <c r="GKI840" s="203"/>
      <c r="GKJ840" s="203"/>
      <c r="GKK840" s="203"/>
      <c r="GKL840" s="203"/>
      <c r="GKM840" s="203"/>
      <c r="GKN840" s="203"/>
      <c r="GKO840" s="203"/>
      <c r="GKP840" s="203"/>
      <c r="GKQ840" s="203"/>
      <c r="GKR840" s="203"/>
      <c r="GKS840" s="203"/>
      <c r="GKT840" s="203"/>
      <c r="GKU840" s="203"/>
      <c r="GKV840" s="203"/>
      <c r="GKW840" s="203"/>
      <c r="GKX840" s="203"/>
      <c r="GKY840" s="203"/>
      <c r="GKZ840" s="203"/>
      <c r="GLA840" s="203"/>
      <c r="GLB840" s="203"/>
      <c r="GLC840" s="203"/>
      <c r="GLD840" s="203"/>
      <c r="GLE840" s="203"/>
      <c r="GLF840" s="203"/>
      <c r="GLG840" s="203"/>
      <c r="GLH840" s="203"/>
      <c r="GLI840" s="203"/>
      <c r="GLJ840" s="203"/>
      <c r="GLK840" s="203"/>
      <c r="GLL840" s="203"/>
      <c r="GLM840" s="203"/>
      <c r="GLN840" s="203"/>
      <c r="GLO840" s="203"/>
      <c r="GLP840" s="203"/>
      <c r="GLQ840" s="203"/>
      <c r="GLR840" s="203"/>
      <c r="GLS840" s="203"/>
      <c r="GLT840" s="203"/>
      <c r="GLU840" s="203"/>
      <c r="GLV840" s="203"/>
      <c r="GLW840" s="203"/>
      <c r="GLX840" s="203"/>
      <c r="GLY840" s="203"/>
      <c r="GLZ840" s="203"/>
      <c r="GMA840" s="203"/>
      <c r="GMB840" s="203"/>
      <c r="GMC840" s="203"/>
      <c r="GMD840" s="203"/>
      <c r="GME840" s="203"/>
      <c r="GMF840" s="203"/>
      <c r="GMG840" s="203"/>
      <c r="GMH840" s="203"/>
      <c r="GMI840" s="203"/>
      <c r="GMJ840" s="203"/>
      <c r="GMK840" s="203"/>
      <c r="GML840" s="203"/>
      <c r="GMM840" s="203"/>
      <c r="GMN840" s="203"/>
      <c r="GMO840" s="203"/>
      <c r="GMP840" s="203"/>
      <c r="GMQ840" s="203"/>
      <c r="GMR840" s="203"/>
      <c r="GMS840" s="203"/>
      <c r="GMT840" s="203"/>
      <c r="GMU840" s="203"/>
      <c r="GMV840" s="203"/>
      <c r="GMW840" s="203"/>
      <c r="GMX840" s="203"/>
      <c r="GMY840" s="203"/>
      <c r="GMZ840" s="203"/>
      <c r="GNA840" s="203"/>
      <c r="GNB840" s="203"/>
      <c r="GNC840" s="203"/>
      <c r="GND840" s="203"/>
      <c r="GNE840" s="203"/>
      <c r="GNF840" s="203"/>
      <c r="GNG840" s="203"/>
      <c r="GNH840" s="203"/>
      <c r="GNI840" s="203"/>
      <c r="GNJ840" s="203"/>
      <c r="GNK840" s="203"/>
      <c r="GNL840" s="203"/>
      <c r="GNM840" s="203"/>
      <c r="GNN840" s="203"/>
      <c r="GNO840" s="203"/>
      <c r="GNP840" s="203"/>
      <c r="GNQ840" s="203"/>
      <c r="GNR840" s="203"/>
      <c r="GNS840" s="203"/>
      <c r="GNT840" s="203"/>
      <c r="GNU840" s="203"/>
      <c r="GNV840" s="203"/>
      <c r="GNW840" s="203"/>
      <c r="GNX840" s="203"/>
      <c r="GNY840" s="203"/>
      <c r="GNZ840" s="203"/>
      <c r="GOA840" s="203"/>
      <c r="GOB840" s="203"/>
      <c r="GOC840" s="203"/>
      <c r="GOD840" s="203"/>
      <c r="GOE840" s="203"/>
      <c r="GOF840" s="203"/>
      <c r="GOG840" s="203"/>
      <c r="GOH840" s="203"/>
      <c r="GOI840" s="203"/>
      <c r="GOJ840" s="203"/>
      <c r="GOK840" s="203"/>
      <c r="GOL840" s="203"/>
      <c r="GOM840" s="203"/>
      <c r="GON840" s="203"/>
      <c r="GOO840" s="203"/>
      <c r="GOP840" s="203"/>
      <c r="GOQ840" s="203"/>
      <c r="GOR840" s="203"/>
      <c r="GOS840" s="203"/>
      <c r="GOT840" s="203"/>
      <c r="GOU840" s="203"/>
      <c r="GOV840" s="203"/>
      <c r="GOW840" s="203"/>
      <c r="GOX840" s="203"/>
      <c r="GOY840" s="203"/>
      <c r="GOZ840" s="203"/>
      <c r="GPA840" s="203"/>
      <c r="GPB840" s="203"/>
      <c r="GPC840" s="203"/>
      <c r="GPD840" s="203"/>
      <c r="GPE840" s="203"/>
      <c r="GPF840" s="203"/>
      <c r="GPG840" s="203"/>
      <c r="GPH840" s="203"/>
      <c r="GPI840" s="203"/>
      <c r="GPJ840" s="203"/>
      <c r="GPK840" s="203"/>
      <c r="GPL840" s="203"/>
      <c r="GPM840" s="203"/>
      <c r="GPN840" s="203"/>
      <c r="GPO840" s="203"/>
      <c r="GPP840" s="203"/>
      <c r="GPQ840" s="203"/>
      <c r="GPR840" s="203"/>
      <c r="GPS840" s="203"/>
      <c r="GPT840" s="203"/>
      <c r="GPU840" s="203"/>
      <c r="GPV840" s="203"/>
      <c r="GPW840" s="203"/>
      <c r="GPX840" s="203"/>
      <c r="GPY840" s="203"/>
      <c r="GPZ840" s="203"/>
      <c r="GQA840" s="203"/>
      <c r="GQB840" s="203"/>
      <c r="GQC840" s="203"/>
      <c r="GQD840" s="203"/>
      <c r="GQE840" s="203"/>
      <c r="GQF840" s="203"/>
      <c r="GQG840" s="203"/>
      <c r="GQH840" s="203"/>
      <c r="GQI840" s="203"/>
      <c r="GQJ840" s="203"/>
      <c r="GQK840" s="203"/>
      <c r="GQL840" s="203"/>
      <c r="GQM840" s="203"/>
      <c r="GQN840" s="203"/>
      <c r="GQO840" s="203"/>
      <c r="GQP840" s="203"/>
      <c r="GQQ840" s="203"/>
      <c r="GQR840" s="203"/>
      <c r="GQS840" s="203"/>
      <c r="GQT840" s="203"/>
      <c r="GQU840" s="203"/>
      <c r="GQV840" s="203"/>
      <c r="GQW840" s="203"/>
      <c r="GQX840" s="203"/>
      <c r="GQY840" s="203"/>
      <c r="GQZ840" s="203"/>
      <c r="GRA840" s="203"/>
      <c r="GRB840" s="203"/>
      <c r="GRC840" s="203"/>
      <c r="GRD840" s="203"/>
      <c r="GRE840" s="203"/>
      <c r="GRF840" s="203"/>
      <c r="GRG840" s="203"/>
      <c r="GRH840" s="203"/>
      <c r="GRI840" s="203"/>
      <c r="GRJ840" s="203"/>
      <c r="GRK840" s="203"/>
      <c r="GRL840" s="203"/>
      <c r="GRM840" s="203"/>
      <c r="GRN840" s="203"/>
      <c r="GRO840" s="203"/>
      <c r="GRP840" s="203"/>
      <c r="GRQ840" s="203"/>
      <c r="GRR840" s="203"/>
      <c r="GRS840" s="203"/>
      <c r="GRT840" s="203"/>
      <c r="GRU840" s="203"/>
      <c r="GRV840" s="203"/>
      <c r="GRW840" s="203"/>
      <c r="GRX840" s="203"/>
      <c r="GRY840" s="203"/>
      <c r="GRZ840" s="203"/>
      <c r="GSA840" s="203"/>
      <c r="GSB840" s="203"/>
      <c r="GSC840" s="203"/>
      <c r="GSD840" s="203"/>
      <c r="GSE840" s="203"/>
      <c r="GSF840" s="203"/>
      <c r="GSG840" s="203"/>
      <c r="GSH840" s="203"/>
      <c r="GSI840" s="203"/>
      <c r="GSJ840" s="203"/>
      <c r="GSK840" s="203"/>
      <c r="GSL840" s="203"/>
      <c r="GSM840" s="203"/>
      <c r="GSN840" s="203"/>
      <c r="GSO840" s="203"/>
      <c r="GSP840" s="203"/>
      <c r="GSQ840" s="203"/>
      <c r="GSR840" s="203"/>
      <c r="GSS840" s="203"/>
      <c r="GST840" s="203"/>
      <c r="GSU840" s="203"/>
      <c r="GSV840" s="203"/>
      <c r="GSW840" s="203"/>
      <c r="GSX840" s="203"/>
      <c r="GSY840" s="203"/>
      <c r="GSZ840" s="203"/>
      <c r="GTA840" s="203"/>
      <c r="GTB840" s="203"/>
      <c r="GTC840" s="203"/>
      <c r="GTD840" s="203"/>
      <c r="GTE840" s="203"/>
      <c r="GTF840" s="203"/>
      <c r="GTG840" s="203"/>
      <c r="GTH840" s="203"/>
      <c r="GTI840" s="203"/>
      <c r="GTJ840" s="203"/>
      <c r="GTK840" s="203"/>
      <c r="GTL840" s="203"/>
      <c r="GTM840" s="203"/>
      <c r="GTN840" s="203"/>
      <c r="GTO840" s="203"/>
      <c r="GTP840" s="203"/>
      <c r="GTQ840" s="203"/>
      <c r="GTR840" s="203"/>
      <c r="GTS840" s="203"/>
      <c r="GTT840" s="203"/>
      <c r="GTU840" s="203"/>
      <c r="GTV840" s="203"/>
      <c r="GTW840" s="203"/>
      <c r="GTX840" s="203"/>
      <c r="GTY840" s="203"/>
      <c r="GTZ840" s="203"/>
      <c r="GUA840" s="203"/>
      <c r="GUB840" s="203"/>
      <c r="GUC840" s="203"/>
      <c r="GUD840" s="203"/>
      <c r="GUE840" s="203"/>
      <c r="GUF840" s="203"/>
      <c r="GUG840" s="203"/>
      <c r="GUH840" s="203"/>
      <c r="GUI840" s="203"/>
      <c r="GUJ840" s="203"/>
      <c r="GUK840" s="203"/>
      <c r="GUL840" s="203"/>
      <c r="GUM840" s="203"/>
      <c r="GUN840" s="203"/>
      <c r="GUO840" s="203"/>
      <c r="GUP840" s="203"/>
      <c r="GUQ840" s="203"/>
      <c r="GUR840" s="203"/>
      <c r="GUS840" s="203"/>
      <c r="GUT840" s="203"/>
      <c r="GUU840" s="203"/>
      <c r="GUV840" s="203"/>
      <c r="GUW840" s="203"/>
      <c r="GUX840" s="203"/>
      <c r="GUY840" s="203"/>
      <c r="GUZ840" s="203"/>
      <c r="GVA840" s="203"/>
      <c r="GVB840" s="203"/>
      <c r="GVC840" s="203"/>
      <c r="GVD840" s="203"/>
      <c r="GVE840" s="203"/>
      <c r="GVF840" s="203"/>
      <c r="GVG840" s="203"/>
      <c r="GVH840" s="203"/>
      <c r="GVI840" s="203"/>
      <c r="GVJ840" s="203"/>
      <c r="GVK840" s="203"/>
      <c r="GVL840" s="203"/>
      <c r="GVM840" s="203"/>
      <c r="GVN840" s="203"/>
      <c r="GVO840" s="203"/>
      <c r="GVP840" s="203"/>
      <c r="GVQ840" s="203"/>
      <c r="GVR840" s="203"/>
      <c r="GVS840" s="203"/>
      <c r="GVT840" s="203"/>
      <c r="GVU840" s="203"/>
      <c r="GVV840" s="203"/>
      <c r="GVW840" s="203"/>
      <c r="GVX840" s="203"/>
      <c r="GVY840" s="203"/>
      <c r="GVZ840" s="203"/>
      <c r="GWA840" s="203"/>
      <c r="GWB840" s="203"/>
      <c r="GWC840" s="203"/>
      <c r="GWD840" s="203"/>
      <c r="GWE840" s="203"/>
      <c r="GWF840" s="203"/>
      <c r="GWG840" s="203"/>
      <c r="GWH840" s="203"/>
      <c r="GWI840" s="203"/>
      <c r="GWJ840" s="203"/>
      <c r="GWK840" s="203"/>
      <c r="GWL840" s="203"/>
      <c r="GWM840" s="203"/>
      <c r="GWN840" s="203"/>
      <c r="GWO840" s="203"/>
      <c r="GWP840" s="203"/>
      <c r="GWQ840" s="203"/>
      <c r="GWR840" s="203"/>
      <c r="GWS840" s="203"/>
      <c r="GWT840" s="203"/>
      <c r="GWU840" s="203"/>
      <c r="GWV840" s="203"/>
      <c r="GWW840" s="203"/>
      <c r="GWX840" s="203"/>
      <c r="GWY840" s="203"/>
      <c r="GWZ840" s="203"/>
      <c r="GXA840" s="203"/>
      <c r="GXB840" s="203"/>
      <c r="GXC840" s="203"/>
      <c r="GXD840" s="203"/>
      <c r="GXE840" s="203"/>
      <c r="GXF840" s="203"/>
      <c r="GXG840" s="203"/>
      <c r="GXH840" s="203"/>
      <c r="GXI840" s="203"/>
      <c r="GXJ840" s="203"/>
      <c r="GXK840" s="203"/>
      <c r="GXL840" s="203"/>
      <c r="GXM840" s="203"/>
      <c r="GXN840" s="203"/>
      <c r="GXO840" s="203"/>
      <c r="GXP840" s="203"/>
      <c r="GXQ840" s="203"/>
      <c r="GXR840" s="203"/>
      <c r="GXS840" s="203"/>
      <c r="GXT840" s="203"/>
      <c r="GXU840" s="203"/>
      <c r="GXV840" s="203"/>
      <c r="GXW840" s="203"/>
      <c r="GXX840" s="203"/>
      <c r="GXY840" s="203"/>
      <c r="GXZ840" s="203"/>
      <c r="GYA840" s="203"/>
      <c r="GYB840" s="203"/>
      <c r="GYC840" s="203"/>
      <c r="GYD840" s="203"/>
      <c r="GYE840" s="203"/>
      <c r="GYF840" s="203"/>
      <c r="GYG840" s="203"/>
      <c r="GYH840" s="203"/>
      <c r="GYI840" s="203"/>
      <c r="GYJ840" s="203"/>
      <c r="GYK840" s="203"/>
      <c r="GYL840" s="203"/>
      <c r="GYM840" s="203"/>
      <c r="GYN840" s="203"/>
      <c r="GYO840" s="203"/>
      <c r="GYP840" s="203"/>
      <c r="GYQ840" s="203"/>
      <c r="GYR840" s="203"/>
      <c r="GYS840" s="203"/>
      <c r="GYT840" s="203"/>
      <c r="GYU840" s="203"/>
      <c r="GYV840" s="203"/>
      <c r="GYW840" s="203"/>
      <c r="GYX840" s="203"/>
      <c r="GYY840" s="203"/>
      <c r="GYZ840" s="203"/>
      <c r="GZA840" s="203"/>
      <c r="GZB840" s="203"/>
      <c r="GZC840" s="203"/>
      <c r="GZD840" s="203"/>
      <c r="GZE840" s="203"/>
      <c r="GZF840" s="203"/>
      <c r="GZG840" s="203"/>
      <c r="GZH840" s="203"/>
      <c r="GZI840" s="203"/>
      <c r="GZJ840" s="203"/>
      <c r="GZK840" s="203"/>
      <c r="GZL840" s="203"/>
      <c r="GZM840" s="203"/>
      <c r="GZN840" s="203"/>
      <c r="GZO840" s="203"/>
      <c r="GZP840" s="203"/>
      <c r="GZQ840" s="203"/>
      <c r="GZR840" s="203"/>
      <c r="GZS840" s="203"/>
      <c r="GZT840" s="203"/>
      <c r="GZU840" s="203"/>
      <c r="GZV840" s="203"/>
      <c r="GZW840" s="203"/>
      <c r="GZX840" s="203"/>
      <c r="GZY840" s="203"/>
      <c r="GZZ840" s="203"/>
      <c r="HAA840" s="203"/>
      <c r="HAB840" s="203"/>
      <c r="HAC840" s="203"/>
      <c r="HAD840" s="203"/>
      <c r="HAE840" s="203"/>
      <c r="HAF840" s="203"/>
      <c r="HAG840" s="203"/>
      <c r="HAH840" s="203"/>
      <c r="HAI840" s="203"/>
      <c r="HAJ840" s="203"/>
      <c r="HAK840" s="203"/>
      <c r="HAL840" s="203"/>
      <c r="HAM840" s="203"/>
      <c r="HAN840" s="203"/>
      <c r="HAO840" s="203"/>
      <c r="HAP840" s="203"/>
      <c r="HAQ840" s="203"/>
      <c r="HAR840" s="203"/>
      <c r="HAS840" s="203"/>
      <c r="HAT840" s="203"/>
      <c r="HAU840" s="203"/>
      <c r="HAV840" s="203"/>
      <c r="HAW840" s="203"/>
      <c r="HAX840" s="203"/>
      <c r="HAY840" s="203"/>
      <c r="HAZ840" s="203"/>
      <c r="HBA840" s="203"/>
      <c r="HBB840" s="203"/>
      <c r="HBC840" s="203"/>
      <c r="HBD840" s="203"/>
      <c r="HBE840" s="203"/>
      <c r="HBF840" s="203"/>
      <c r="HBG840" s="203"/>
      <c r="HBH840" s="203"/>
      <c r="HBI840" s="203"/>
      <c r="HBJ840" s="203"/>
      <c r="HBK840" s="203"/>
      <c r="HBL840" s="203"/>
      <c r="HBM840" s="203"/>
      <c r="HBN840" s="203"/>
      <c r="HBO840" s="203"/>
      <c r="HBP840" s="203"/>
      <c r="HBQ840" s="203"/>
      <c r="HBR840" s="203"/>
      <c r="HBS840" s="203"/>
      <c r="HBT840" s="203"/>
      <c r="HBU840" s="203"/>
      <c r="HBV840" s="203"/>
      <c r="HBW840" s="203"/>
      <c r="HBX840" s="203"/>
      <c r="HBY840" s="203"/>
      <c r="HBZ840" s="203"/>
      <c r="HCA840" s="203"/>
      <c r="HCB840" s="203"/>
      <c r="HCC840" s="203"/>
      <c r="HCD840" s="203"/>
      <c r="HCE840" s="203"/>
      <c r="HCF840" s="203"/>
      <c r="HCG840" s="203"/>
      <c r="HCH840" s="203"/>
      <c r="HCI840" s="203"/>
      <c r="HCJ840" s="203"/>
      <c r="HCK840" s="203"/>
      <c r="HCL840" s="203"/>
      <c r="HCM840" s="203"/>
      <c r="HCN840" s="203"/>
      <c r="HCO840" s="203"/>
      <c r="HCP840" s="203"/>
      <c r="HCQ840" s="203"/>
      <c r="HCR840" s="203"/>
      <c r="HCS840" s="203"/>
      <c r="HCT840" s="203"/>
      <c r="HCU840" s="203"/>
      <c r="HCV840" s="203"/>
      <c r="HCW840" s="203"/>
      <c r="HCX840" s="203"/>
      <c r="HCY840" s="203"/>
      <c r="HCZ840" s="203"/>
      <c r="HDA840" s="203"/>
      <c r="HDB840" s="203"/>
      <c r="HDC840" s="203"/>
      <c r="HDD840" s="203"/>
      <c r="HDE840" s="203"/>
      <c r="HDF840" s="203"/>
      <c r="HDG840" s="203"/>
      <c r="HDH840" s="203"/>
      <c r="HDI840" s="203"/>
      <c r="HDJ840" s="203"/>
      <c r="HDK840" s="203"/>
      <c r="HDL840" s="203"/>
      <c r="HDM840" s="203"/>
      <c r="HDN840" s="203"/>
      <c r="HDO840" s="203"/>
      <c r="HDP840" s="203"/>
      <c r="HDQ840" s="203"/>
      <c r="HDR840" s="203"/>
      <c r="HDS840" s="203"/>
      <c r="HDT840" s="203"/>
      <c r="HDU840" s="203"/>
      <c r="HDV840" s="203"/>
      <c r="HDW840" s="203"/>
      <c r="HDX840" s="203"/>
      <c r="HDY840" s="203"/>
      <c r="HDZ840" s="203"/>
      <c r="HEA840" s="203"/>
      <c r="HEB840" s="203"/>
      <c r="HEC840" s="203"/>
      <c r="HED840" s="203"/>
      <c r="HEE840" s="203"/>
      <c r="HEF840" s="203"/>
      <c r="HEG840" s="203"/>
      <c r="HEH840" s="203"/>
      <c r="HEI840" s="203"/>
      <c r="HEJ840" s="203"/>
      <c r="HEK840" s="203"/>
      <c r="HEL840" s="203"/>
      <c r="HEM840" s="203"/>
      <c r="HEN840" s="203"/>
      <c r="HEO840" s="203"/>
      <c r="HEP840" s="203"/>
      <c r="HEQ840" s="203"/>
      <c r="HER840" s="203"/>
      <c r="HES840" s="203"/>
      <c r="HET840" s="203"/>
      <c r="HEU840" s="203"/>
      <c r="HEV840" s="203"/>
      <c r="HEW840" s="203"/>
      <c r="HEX840" s="203"/>
      <c r="HEY840" s="203"/>
      <c r="HEZ840" s="203"/>
      <c r="HFA840" s="203"/>
      <c r="HFB840" s="203"/>
      <c r="HFC840" s="203"/>
      <c r="HFD840" s="203"/>
      <c r="HFE840" s="203"/>
      <c r="HFF840" s="203"/>
      <c r="HFG840" s="203"/>
      <c r="HFH840" s="203"/>
      <c r="HFI840" s="203"/>
      <c r="HFJ840" s="203"/>
      <c r="HFK840" s="203"/>
      <c r="HFL840" s="203"/>
      <c r="HFM840" s="203"/>
      <c r="HFN840" s="203"/>
      <c r="HFO840" s="203"/>
      <c r="HFP840" s="203"/>
      <c r="HFQ840" s="203"/>
      <c r="HFR840" s="203"/>
      <c r="HFS840" s="203"/>
      <c r="HFT840" s="203"/>
      <c r="HFU840" s="203"/>
      <c r="HFV840" s="203"/>
      <c r="HFW840" s="203"/>
      <c r="HFX840" s="203"/>
      <c r="HFY840" s="203"/>
      <c r="HFZ840" s="203"/>
      <c r="HGA840" s="203"/>
      <c r="HGB840" s="203"/>
      <c r="HGC840" s="203"/>
      <c r="HGD840" s="203"/>
      <c r="HGE840" s="203"/>
      <c r="HGF840" s="203"/>
      <c r="HGG840" s="203"/>
      <c r="HGH840" s="203"/>
      <c r="HGI840" s="203"/>
      <c r="HGJ840" s="203"/>
      <c r="HGK840" s="203"/>
      <c r="HGL840" s="203"/>
      <c r="HGM840" s="203"/>
      <c r="HGN840" s="203"/>
      <c r="HGO840" s="203"/>
      <c r="HGP840" s="203"/>
      <c r="HGQ840" s="203"/>
      <c r="HGR840" s="203"/>
      <c r="HGS840" s="203"/>
      <c r="HGT840" s="203"/>
      <c r="HGU840" s="203"/>
      <c r="HGV840" s="203"/>
      <c r="HGW840" s="203"/>
      <c r="HGX840" s="203"/>
      <c r="HGY840" s="203"/>
      <c r="HGZ840" s="203"/>
      <c r="HHA840" s="203"/>
      <c r="HHB840" s="203"/>
      <c r="HHC840" s="203"/>
      <c r="HHD840" s="203"/>
      <c r="HHE840" s="203"/>
      <c r="HHF840" s="203"/>
      <c r="HHG840" s="203"/>
      <c r="HHH840" s="203"/>
      <c r="HHI840" s="203"/>
      <c r="HHJ840" s="203"/>
      <c r="HHK840" s="203"/>
      <c r="HHL840" s="203"/>
      <c r="HHM840" s="203"/>
      <c r="HHN840" s="203"/>
      <c r="HHO840" s="203"/>
      <c r="HHP840" s="203"/>
      <c r="HHQ840" s="203"/>
      <c r="HHR840" s="203"/>
      <c r="HHS840" s="203"/>
      <c r="HHT840" s="203"/>
      <c r="HHU840" s="203"/>
      <c r="HHV840" s="203"/>
      <c r="HHW840" s="203"/>
      <c r="HHX840" s="203"/>
      <c r="HHY840" s="203"/>
      <c r="HHZ840" s="203"/>
      <c r="HIA840" s="203"/>
      <c r="HIB840" s="203"/>
      <c r="HIC840" s="203"/>
      <c r="HID840" s="203"/>
      <c r="HIE840" s="203"/>
      <c r="HIF840" s="203"/>
      <c r="HIG840" s="203"/>
      <c r="HIH840" s="203"/>
      <c r="HII840" s="203"/>
      <c r="HIJ840" s="203"/>
      <c r="HIK840" s="203"/>
      <c r="HIL840" s="203"/>
      <c r="HIM840" s="203"/>
      <c r="HIN840" s="203"/>
      <c r="HIO840" s="203"/>
      <c r="HIP840" s="203"/>
      <c r="HIQ840" s="203"/>
      <c r="HIR840" s="203"/>
      <c r="HIS840" s="203"/>
      <c r="HIT840" s="203"/>
      <c r="HIU840" s="203"/>
      <c r="HIV840" s="203"/>
      <c r="HIW840" s="203"/>
      <c r="HIX840" s="203"/>
      <c r="HIY840" s="203"/>
      <c r="HIZ840" s="203"/>
      <c r="HJA840" s="203"/>
      <c r="HJB840" s="203"/>
      <c r="HJC840" s="203"/>
      <c r="HJD840" s="203"/>
      <c r="HJE840" s="203"/>
      <c r="HJF840" s="203"/>
      <c r="HJG840" s="203"/>
      <c r="HJH840" s="203"/>
      <c r="HJI840" s="203"/>
      <c r="HJJ840" s="203"/>
      <c r="HJK840" s="203"/>
      <c r="HJL840" s="203"/>
      <c r="HJM840" s="203"/>
      <c r="HJN840" s="203"/>
      <c r="HJO840" s="203"/>
      <c r="HJP840" s="203"/>
      <c r="HJQ840" s="203"/>
      <c r="HJR840" s="203"/>
      <c r="HJS840" s="203"/>
      <c r="HJT840" s="203"/>
      <c r="HJU840" s="203"/>
      <c r="HJV840" s="203"/>
      <c r="HJW840" s="203"/>
      <c r="HJX840" s="203"/>
      <c r="HJY840" s="203"/>
      <c r="HJZ840" s="203"/>
      <c r="HKA840" s="203"/>
      <c r="HKB840" s="203"/>
      <c r="HKC840" s="203"/>
      <c r="HKD840" s="203"/>
      <c r="HKE840" s="203"/>
      <c r="HKF840" s="203"/>
      <c r="HKG840" s="203"/>
      <c r="HKH840" s="203"/>
      <c r="HKI840" s="203"/>
      <c r="HKJ840" s="203"/>
      <c r="HKK840" s="203"/>
      <c r="HKL840" s="203"/>
      <c r="HKM840" s="203"/>
      <c r="HKN840" s="203"/>
      <c r="HKO840" s="203"/>
      <c r="HKP840" s="203"/>
      <c r="HKQ840" s="203"/>
      <c r="HKR840" s="203"/>
      <c r="HKS840" s="203"/>
      <c r="HKT840" s="203"/>
      <c r="HKU840" s="203"/>
      <c r="HKV840" s="203"/>
      <c r="HKW840" s="203"/>
      <c r="HKX840" s="203"/>
      <c r="HKY840" s="203"/>
      <c r="HKZ840" s="203"/>
      <c r="HLA840" s="203"/>
      <c r="HLB840" s="203"/>
      <c r="HLC840" s="203"/>
      <c r="HLD840" s="203"/>
      <c r="HLE840" s="203"/>
      <c r="HLF840" s="203"/>
      <c r="HLG840" s="203"/>
      <c r="HLH840" s="203"/>
      <c r="HLI840" s="203"/>
      <c r="HLJ840" s="203"/>
      <c r="HLK840" s="203"/>
      <c r="HLL840" s="203"/>
      <c r="HLM840" s="203"/>
      <c r="HLN840" s="203"/>
      <c r="HLO840" s="203"/>
      <c r="HLP840" s="203"/>
      <c r="HLQ840" s="203"/>
      <c r="HLR840" s="203"/>
      <c r="HLS840" s="203"/>
      <c r="HLT840" s="203"/>
      <c r="HLU840" s="203"/>
      <c r="HLV840" s="203"/>
      <c r="HLW840" s="203"/>
      <c r="HLX840" s="203"/>
      <c r="HLY840" s="203"/>
      <c r="HLZ840" s="203"/>
      <c r="HMA840" s="203"/>
      <c r="HMB840" s="203"/>
      <c r="HMC840" s="203"/>
      <c r="HMD840" s="203"/>
      <c r="HME840" s="203"/>
      <c r="HMF840" s="203"/>
      <c r="HMG840" s="203"/>
      <c r="HMH840" s="203"/>
      <c r="HMI840" s="203"/>
      <c r="HMJ840" s="203"/>
      <c r="HMK840" s="203"/>
      <c r="HML840" s="203"/>
      <c r="HMM840" s="203"/>
      <c r="HMN840" s="203"/>
      <c r="HMO840" s="203"/>
      <c r="HMP840" s="203"/>
      <c r="HMQ840" s="203"/>
      <c r="HMR840" s="203"/>
      <c r="HMS840" s="203"/>
      <c r="HMT840" s="203"/>
      <c r="HMU840" s="203"/>
      <c r="HMV840" s="203"/>
      <c r="HMW840" s="203"/>
      <c r="HMX840" s="203"/>
      <c r="HMY840" s="203"/>
      <c r="HMZ840" s="203"/>
      <c r="HNA840" s="203"/>
      <c r="HNB840" s="203"/>
      <c r="HNC840" s="203"/>
      <c r="HND840" s="203"/>
      <c r="HNE840" s="203"/>
      <c r="HNF840" s="203"/>
      <c r="HNG840" s="203"/>
      <c r="HNH840" s="203"/>
      <c r="HNI840" s="203"/>
      <c r="HNJ840" s="203"/>
      <c r="HNK840" s="203"/>
      <c r="HNL840" s="203"/>
      <c r="HNM840" s="203"/>
      <c r="HNN840" s="203"/>
      <c r="HNO840" s="203"/>
      <c r="HNP840" s="203"/>
      <c r="HNQ840" s="203"/>
      <c r="HNR840" s="203"/>
      <c r="HNS840" s="203"/>
      <c r="HNT840" s="203"/>
      <c r="HNU840" s="203"/>
      <c r="HNV840" s="203"/>
      <c r="HNW840" s="203"/>
      <c r="HNX840" s="203"/>
      <c r="HNY840" s="203"/>
      <c r="HNZ840" s="203"/>
      <c r="HOA840" s="203"/>
      <c r="HOB840" s="203"/>
      <c r="HOC840" s="203"/>
      <c r="HOD840" s="203"/>
      <c r="HOE840" s="203"/>
      <c r="HOF840" s="203"/>
      <c r="HOG840" s="203"/>
      <c r="HOH840" s="203"/>
      <c r="HOI840" s="203"/>
      <c r="HOJ840" s="203"/>
      <c r="HOK840" s="203"/>
      <c r="HOL840" s="203"/>
      <c r="HOM840" s="203"/>
      <c r="HON840" s="203"/>
      <c r="HOO840" s="203"/>
      <c r="HOP840" s="203"/>
      <c r="HOQ840" s="203"/>
      <c r="HOR840" s="203"/>
      <c r="HOS840" s="203"/>
      <c r="HOT840" s="203"/>
      <c r="HOU840" s="203"/>
      <c r="HOV840" s="203"/>
      <c r="HOW840" s="203"/>
      <c r="HOX840" s="203"/>
      <c r="HOY840" s="203"/>
      <c r="HOZ840" s="203"/>
      <c r="HPA840" s="203"/>
      <c r="HPB840" s="203"/>
      <c r="HPC840" s="203"/>
      <c r="HPD840" s="203"/>
      <c r="HPE840" s="203"/>
      <c r="HPF840" s="203"/>
      <c r="HPG840" s="203"/>
      <c r="HPH840" s="203"/>
      <c r="HPI840" s="203"/>
      <c r="HPJ840" s="203"/>
      <c r="HPK840" s="203"/>
      <c r="HPL840" s="203"/>
      <c r="HPM840" s="203"/>
      <c r="HPN840" s="203"/>
      <c r="HPO840" s="203"/>
      <c r="HPP840" s="203"/>
      <c r="HPQ840" s="203"/>
      <c r="HPR840" s="203"/>
      <c r="HPS840" s="203"/>
      <c r="HPT840" s="203"/>
      <c r="HPU840" s="203"/>
      <c r="HPV840" s="203"/>
      <c r="HPW840" s="203"/>
      <c r="HPX840" s="203"/>
      <c r="HPY840" s="203"/>
      <c r="HPZ840" s="203"/>
      <c r="HQA840" s="203"/>
      <c r="HQB840" s="203"/>
      <c r="HQC840" s="203"/>
      <c r="HQD840" s="203"/>
      <c r="HQE840" s="203"/>
      <c r="HQF840" s="203"/>
      <c r="HQG840" s="203"/>
      <c r="HQH840" s="203"/>
      <c r="HQI840" s="203"/>
      <c r="HQJ840" s="203"/>
      <c r="HQK840" s="203"/>
      <c r="HQL840" s="203"/>
      <c r="HQM840" s="203"/>
      <c r="HQN840" s="203"/>
      <c r="HQO840" s="203"/>
      <c r="HQP840" s="203"/>
      <c r="HQQ840" s="203"/>
      <c r="HQR840" s="203"/>
      <c r="HQS840" s="203"/>
      <c r="HQT840" s="203"/>
      <c r="HQU840" s="203"/>
      <c r="HQV840" s="203"/>
      <c r="HQW840" s="203"/>
      <c r="HQX840" s="203"/>
      <c r="HQY840" s="203"/>
      <c r="HQZ840" s="203"/>
      <c r="HRA840" s="203"/>
      <c r="HRB840" s="203"/>
      <c r="HRC840" s="203"/>
      <c r="HRD840" s="203"/>
      <c r="HRE840" s="203"/>
      <c r="HRF840" s="203"/>
      <c r="HRG840" s="203"/>
      <c r="HRH840" s="203"/>
      <c r="HRI840" s="203"/>
      <c r="HRJ840" s="203"/>
      <c r="HRK840" s="203"/>
      <c r="HRL840" s="203"/>
      <c r="HRM840" s="203"/>
      <c r="HRN840" s="203"/>
      <c r="HRO840" s="203"/>
      <c r="HRP840" s="203"/>
      <c r="HRQ840" s="203"/>
      <c r="HRR840" s="203"/>
      <c r="HRS840" s="203"/>
      <c r="HRT840" s="203"/>
      <c r="HRU840" s="203"/>
      <c r="HRV840" s="203"/>
      <c r="HRW840" s="203"/>
      <c r="HRX840" s="203"/>
      <c r="HRY840" s="203"/>
      <c r="HRZ840" s="203"/>
      <c r="HSA840" s="203"/>
      <c r="HSB840" s="203"/>
      <c r="HSC840" s="203"/>
      <c r="HSD840" s="203"/>
      <c r="HSE840" s="203"/>
      <c r="HSF840" s="203"/>
      <c r="HSG840" s="203"/>
      <c r="HSH840" s="203"/>
      <c r="HSI840" s="203"/>
      <c r="HSJ840" s="203"/>
      <c r="HSK840" s="203"/>
      <c r="HSL840" s="203"/>
      <c r="HSM840" s="203"/>
      <c r="HSN840" s="203"/>
      <c r="HSO840" s="203"/>
      <c r="HSP840" s="203"/>
      <c r="HSQ840" s="203"/>
      <c r="HSR840" s="203"/>
      <c r="HSS840" s="203"/>
      <c r="HST840" s="203"/>
      <c r="HSU840" s="203"/>
      <c r="HSV840" s="203"/>
      <c r="HSW840" s="203"/>
      <c r="HSX840" s="203"/>
      <c r="HSY840" s="203"/>
      <c r="HSZ840" s="203"/>
      <c r="HTA840" s="203"/>
      <c r="HTB840" s="203"/>
      <c r="HTC840" s="203"/>
      <c r="HTD840" s="203"/>
      <c r="HTE840" s="203"/>
      <c r="HTF840" s="203"/>
      <c r="HTG840" s="203"/>
      <c r="HTH840" s="203"/>
      <c r="HTI840" s="203"/>
      <c r="HTJ840" s="203"/>
      <c r="HTK840" s="203"/>
      <c r="HTL840" s="203"/>
      <c r="HTM840" s="203"/>
      <c r="HTN840" s="203"/>
      <c r="HTO840" s="203"/>
      <c r="HTP840" s="203"/>
      <c r="HTQ840" s="203"/>
      <c r="HTR840" s="203"/>
      <c r="HTS840" s="203"/>
      <c r="HTT840" s="203"/>
      <c r="HTU840" s="203"/>
      <c r="HTV840" s="203"/>
      <c r="HTW840" s="203"/>
      <c r="HTX840" s="203"/>
      <c r="HTY840" s="203"/>
      <c r="HTZ840" s="203"/>
      <c r="HUA840" s="203"/>
      <c r="HUB840" s="203"/>
      <c r="HUC840" s="203"/>
      <c r="HUD840" s="203"/>
      <c r="HUE840" s="203"/>
      <c r="HUF840" s="203"/>
      <c r="HUG840" s="203"/>
      <c r="HUH840" s="203"/>
      <c r="HUI840" s="203"/>
      <c r="HUJ840" s="203"/>
      <c r="HUK840" s="203"/>
      <c r="HUL840" s="203"/>
      <c r="HUM840" s="203"/>
      <c r="HUN840" s="203"/>
      <c r="HUO840" s="203"/>
      <c r="HUP840" s="203"/>
      <c r="HUQ840" s="203"/>
      <c r="HUR840" s="203"/>
      <c r="HUS840" s="203"/>
      <c r="HUT840" s="203"/>
      <c r="HUU840" s="203"/>
      <c r="HUV840" s="203"/>
      <c r="HUW840" s="203"/>
      <c r="HUX840" s="203"/>
      <c r="HUY840" s="203"/>
      <c r="HUZ840" s="203"/>
      <c r="HVA840" s="203"/>
      <c r="HVB840" s="203"/>
      <c r="HVC840" s="203"/>
      <c r="HVD840" s="203"/>
      <c r="HVE840" s="203"/>
      <c r="HVF840" s="203"/>
      <c r="HVG840" s="203"/>
      <c r="HVH840" s="203"/>
      <c r="HVI840" s="203"/>
      <c r="HVJ840" s="203"/>
      <c r="HVK840" s="203"/>
      <c r="HVL840" s="203"/>
      <c r="HVM840" s="203"/>
      <c r="HVN840" s="203"/>
      <c r="HVO840" s="203"/>
      <c r="HVP840" s="203"/>
      <c r="HVQ840" s="203"/>
      <c r="HVR840" s="203"/>
      <c r="HVS840" s="203"/>
      <c r="HVT840" s="203"/>
      <c r="HVU840" s="203"/>
      <c r="HVV840" s="203"/>
      <c r="HVW840" s="203"/>
      <c r="HVX840" s="203"/>
      <c r="HVY840" s="203"/>
      <c r="HVZ840" s="203"/>
      <c r="HWA840" s="203"/>
      <c r="HWB840" s="203"/>
      <c r="HWC840" s="203"/>
      <c r="HWD840" s="203"/>
      <c r="HWE840" s="203"/>
      <c r="HWF840" s="203"/>
      <c r="HWG840" s="203"/>
      <c r="HWH840" s="203"/>
      <c r="HWI840" s="203"/>
      <c r="HWJ840" s="203"/>
      <c r="HWK840" s="203"/>
      <c r="HWL840" s="203"/>
      <c r="HWM840" s="203"/>
      <c r="HWN840" s="203"/>
      <c r="HWO840" s="203"/>
      <c r="HWP840" s="203"/>
      <c r="HWQ840" s="203"/>
      <c r="HWR840" s="203"/>
      <c r="HWS840" s="203"/>
      <c r="HWT840" s="203"/>
      <c r="HWU840" s="203"/>
      <c r="HWV840" s="203"/>
      <c r="HWW840" s="203"/>
      <c r="HWX840" s="203"/>
      <c r="HWY840" s="203"/>
      <c r="HWZ840" s="203"/>
      <c r="HXA840" s="203"/>
      <c r="HXB840" s="203"/>
      <c r="HXC840" s="203"/>
      <c r="HXD840" s="203"/>
      <c r="HXE840" s="203"/>
      <c r="HXF840" s="203"/>
      <c r="HXG840" s="203"/>
      <c r="HXH840" s="203"/>
      <c r="HXI840" s="203"/>
      <c r="HXJ840" s="203"/>
      <c r="HXK840" s="203"/>
      <c r="HXL840" s="203"/>
      <c r="HXM840" s="203"/>
      <c r="HXN840" s="203"/>
      <c r="HXO840" s="203"/>
      <c r="HXP840" s="203"/>
      <c r="HXQ840" s="203"/>
      <c r="HXR840" s="203"/>
      <c r="HXS840" s="203"/>
      <c r="HXT840" s="203"/>
      <c r="HXU840" s="203"/>
      <c r="HXV840" s="203"/>
      <c r="HXW840" s="203"/>
      <c r="HXX840" s="203"/>
      <c r="HXY840" s="203"/>
      <c r="HXZ840" s="203"/>
      <c r="HYA840" s="203"/>
      <c r="HYB840" s="203"/>
      <c r="HYC840" s="203"/>
      <c r="HYD840" s="203"/>
      <c r="HYE840" s="203"/>
      <c r="HYF840" s="203"/>
      <c r="HYG840" s="203"/>
      <c r="HYH840" s="203"/>
      <c r="HYI840" s="203"/>
      <c r="HYJ840" s="203"/>
      <c r="HYK840" s="203"/>
      <c r="HYL840" s="203"/>
      <c r="HYM840" s="203"/>
      <c r="HYN840" s="203"/>
      <c r="HYO840" s="203"/>
      <c r="HYP840" s="203"/>
      <c r="HYQ840" s="203"/>
      <c r="HYR840" s="203"/>
      <c r="HYS840" s="203"/>
      <c r="HYT840" s="203"/>
      <c r="HYU840" s="203"/>
      <c r="HYV840" s="203"/>
      <c r="HYW840" s="203"/>
      <c r="HYX840" s="203"/>
      <c r="HYY840" s="203"/>
      <c r="HYZ840" s="203"/>
      <c r="HZA840" s="203"/>
      <c r="HZB840" s="203"/>
      <c r="HZC840" s="203"/>
      <c r="HZD840" s="203"/>
      <c r="HZE840" s="203"/>
      <c r="HZF840" s="203"/>
      <c r="HZG840" s="203"/>
      <c r="HZH840" s="203"/>
      <c r="HZI840" s="203"/>
      <c r="HZJ840" s="203"/>
      <c r="HZK840" s="203"/>
      <c r="HZL840" s="203"/>
      <c r="HZM840" s="203"/>
      <c r="HZN840" s="203"/>
      <c r="HZO840" s="203"/>
      <c r="HZP840" s="203"/>
      <c r="HZQ840" s="203"/>
      <c r="HZR840" s="203"/>
      <c r="HZS840" s="203"/>
      <c r="HZT840" s="203"/>
      <c r="HZU840" s="203"/>
      <c r="HZV840" s="203"/>
      <c r="HZW840" s="203"/>
      <c r="HZX840" s="203"/>
      <c r="HZY840" s="203"/>
      <c r="HZZ840" s="203"/>
      <c r="IAA840" s="203"/>
      <c r="IAB840" s="203"/>
      <c r="IAC840" s="203"/>
      <c r="IAD840" s="203"/>
      <c r="IAE840" s="203"/>
      <c r="IAF840" s="203"/>
      <c r="IAG840" s="203"/>
      <c r="IAH840" s="203"/>
      <c r="IAI840" s="203"/>
      <c r="IAJ840" s="203"/>
      <c r="IAK840" s="203"/>
      <c r="IAL840" s="203"/>
      <c r="IAM840" s="203"/>
      <c r="IAN840" s="203"/>
      <c r="IAO840" s="203"/>
      <c r="IAP840" s="203"/>
      <c r="IAQ840" s="203"/>
      <c r="IAR840" s="203"/>
      <c r="IAS840" s="203"/>
      <c r="IAT840" s="203"/>
      <c r="IAU840" s="203"/>
      <c r="IAV840" s="203"/>
      <c r="IAW840" s="203"/>
      <c r="IAX840" s="203"/>
      <c r="IAY840" s="203"/>
      <c r="IAZ840" s="203"/>
      <c r="IBA840" s="203"/>
      <c r="IBB840" s="203"/>
      <c r="IBC840" s="203"/>
      <c r="IBD840" s="203"/>
      <c r="IBE840" s="203"/>
      <c r="IBF840" s="203"/>
      <c r="IBG840" s="203"/>
      <c r="IBH840" s="203"/>
      <c r="IBI840" s="203"/>
      <c r="IBJ840" s="203"/>
      <c r="IBK840" s="203"/>
      <c r="IBL840" s="203"/>
      <c r="IBM840" s="203"/>
      <c r="IBN840" s="203"/>
      <c r="IBO840" s="203"/>
      <c r="IBP840" s="203"/>
      <c r="IBQ840" s="203"/>
      <c r="IBR840" s="203"/>
      <c r="IBS840" s="203"/>
      <c r="IBT840" s="203"/>
      <c r="IBU840" s="203"/>
      <c r="IBV840" s="203"/>
      <c r="IBW840" s="203"/>
      <c r="IBX840" s="203"/>
      <c r="IBY840" s="203"/>
      <c r="IBZ840" s="203"/>
      <c r="ICA840" s="203"/>
      <c r="ICB840" s="203"/>
      <c r="ICC840" s="203"/>
      <c r="ICD840" s="203"/>
      <c r="ICE840" s="203"/>
      <c r="ICF840" s="203"/>
      <c r="ICG840" s="203"/>
      <c r="ICH840" s="203"/>
      <c r="ICI840" s="203"/>
      <c r="ICJ840" s="203"/>
      <c r="ICK840" s="203"/>
      <c r="ICL840" s="203"/>
      <c r="ICM840" s="203"/>
      <c r="ICN840" s="203"/>
      <c r="ICO840" s="203"/>
      <c r="ICP840" s="203"/>
      <c r="ICQ840" s="203"/>
      <c r="ICR840" s="203"/>
      <c r="ICS840" s="203"/>
      <c r="ICT840" s="203"/>
      <c r="ICU840" s="203"/>
      <c r="ICV840" s="203"/>
      <c r="ICW840" s="203"/>
      <c r="ICX840" s="203"/>
      <c r="ICY840" s="203"/>
      <c r="ICZ840" s="203"/>
      <c r="IDA840" s="203"/>
      <c r="IDB840" s="203"/>
      <c r="IDC840" s="203"/>
      <c r="IDD840" s="203"/>
      <c r="IDE840" s="203"/>
      <c r="IDF840" s="203"/>
      <c r="IDG840" s="203"/>
      <c r="IDH840" s="203"/>
      <c r="IDI840" s="203"/>
      <c r="IDJ840" s="203"/>
      <c r="IDK840" s="203"/>
      <c r="IDL840" s="203"/>
      <c r="IDM840" s="203"/>
      <c r="IDN840" s="203"/>
      <c r="IDO840" s="203"/>
      <c r="IDP840" s="203"/>
      <c r="IDQ840" s="203"/>
      <c r="IDR840" s="203"/>
      <c r="IDS840" s="203"/>
      <c r="IDT840" s="203"/>
      <c r="IDU840" s="203"/>
      <c r="IDV840" s="203"/>
      <c r="IDW840" s="203"/>
      <c r="IDX840" s="203"/>
      <c r="IDY840" s="203"/>
      <c r="IDZ840" s="203"/>
      <c r="IEA840" s="203"/>
      <c r="IEB840" s="203"/>
      <c r="IEC840" s="203"/>
      <c r="IED840" s="203"/>
      <c r="IEE840" s="203"/>
      <c r="IEF840" s="203"/>
      <c r="IEG840" s="203"/>
      <c r="IEH840" s="203"/>
      <c r="IEI840" s="203"/>
      <c r="IEJ840" s="203"/>
      <c r="IEK840" s="203"/>
      <c r="IEL840" s="203"/>
      <c r="IEM840" s="203"/>
      <c r="IEN840" s="203"/>
      <c r="IEO840" s="203"/>
      <c r="IEP840" s="203"/>
      <c r="IEQ840" s="203"/>
      <c r="IER840" s="203"/>
      <c r="IES840" s="203"/>
      <c r="IET840" s="203"/>
      <c r="IEU840" s="203"/>
      <c r="IEV840" s="203"/>
      <c r="IEW840" s="203"/>
      <c r="IEX840" s="203"/>
      <c r="IEY840" s="203"/>
      <c r="IEZ840" s="203"/>
      <c r="IFA840" s="203"/>
      <c r="IFB840" s="203"/>
      <c r="IFC840" s="203"/>
      <c r="IFD840" s="203"/>
      <c r="IFE840" s="203"/>
      <c r="IFF840" s="203"/>
      <c r="IFG840" s="203"/>
      <c r="IFH840" s="203"/>
      <c r="IFI840" s="203"/>
      <c r="IFJ840" s="203"/>
      <c r="IFK840" s="203"/>
      <c r="IFL840" s="203"/>
      <c r="IFM840" s="203"/>
      <c r="IFN840" s="203"/>
      <c r="IFO840" s="203"/>
      <c r="IFP840" s="203"/>
      <c r="IFQ840" s="203"/>
      <c r="IFR840" s="203"/>
      <c r="IFS840" s="203"/>
      <c r="IFT840" s="203"/>
      <c r="IFU840" s="203"/>
      <c r="IFV840" s="203"/>
      <c r="IFW840" s="203"/>
      <c r="IFX840" s="203"/>
      <c r="IFY840" s="203"/>
      <c r="IFZ840" s="203"/>
      <c r="IGA840" s="203"/>
      <c r="IGB840" s="203"/>
      <c r="IGC840" s="203"/>
      <c r="IGD840" s="203"/>
      <c r="IGE840" s="203"/>
      <c r="IGF840" s="203"/>
      <c r="IGG840" s="203"/>
      <c r="IGH840" s="203"/>
      <c r="IGI840" s="203"/>
      <c r="IGJ840" s="203"/>
      <c r="IGK840" s="203"/>
      <c r="IGL840" s="203"/>
      <c r="IGM840" s="203"/>
      <c r="IGN840" s="203"/>
      <c r="IGO840" s="203"/>
      <c r="IGP840" s="203"/>
      <c r="IGQ840" s="203"/>
      <c r="IGR840" s="203"/>
      <c r="IGS840" s="203"/>
      <c r="IGT840" s="203"/>
      <c r="IGU840" s="203"/>
      <c r="IGV840" s="203"/>
      <c r="IGW840" s="203"/>
      <c r="IGX840" s="203"/>
      <c r="IGY840" s="203"/>
      <c r="IGZ840" s="203"/>
      <c r="IHA840" s="203"/>
      <c r="IHB840" s="203"/>
      <c r="IHC840" s="203"/>
      <c r="IHD840" s="203"/>
      <c r="IHE840" s="203"/>
      <c r="IHF840" s="203"/>
      <c r="IHG840" s="203"/>
      <c r="IHH840" s="203"/>
      <c r="IHI840" s="203"/>
      <c r="IHJ840" s="203"/>
      <c r="IHK840" s="203"/>
      <c r="IHL840" s="203"/>
      <c r="IHM840" s="203"/>
      <c r="IHN840" s="203"/>
      <c r="IHO840" s="203"/>
      <c r="IHP840" s="203"/>
      <c r="IHQ840" s="203"/>
      <c r="IHR840" s="203"/>
      <c r="IHS840" s="203"/>
      <c r="IHT840" s="203"/>
      <c r="IHU840" s="203"/>
      <c r="IHV840" s="203"/>
      <c r="IHW840" s="203"/>
      <c r="IHX840" s="203"/>
      <c r="IHY840" s="203"/>
      <c r="IHZ840" s="203"/>
      <c r="IIA840" s="203"/>
      <c r="IIB840" s="203"/>
      <c r="IIC840" s="203"/>
      <c r="IID840" s="203"/>
      <c r="IIE840" s="203"/>
      <c r="IIF840" s="203"/>
      <c r="IIG840" s="203"/>
      <c r="IIH840" s="203"/>
      <c r="III840" s="203"/>
      <c r="IIJ840" s="203"/>
      <c r="IIK840" s="203"/>
      <c r="IIL840" s="203"/>
      <c r="IIM840" s="203"/>
      <c r="IIN840" s="203"/>
      <c r="IIO840" s="203"/>
      <c r="IIP840" s="203"/>
      <c r="IIQ840" s="203"/>
      <c r="IIR840" s="203"/>
      <c r="IIS840" s="203"/>
      <c r="IIT840" s="203"/>
      <c r="IIU840" s="203"/>
      <c r="IIV840" s="203"/>
      <c r="IIW840" s="203"/>
      <c r="IIX840" s="203"/>
      <c r="IIY840" s="203"/>
      <c r="IIZ840" s="203"/>
      <c r="IJA840" s="203"/>
      <c r="IJB840" s="203"/>
      <c r="IJC840" s="203"/>
      <c r="IJD840" s="203"/>
      <c r="IJE840" s="203"/>
      <c r="IJF840" s="203"/>
      <c r="IJG840" s="203"/>
      <c r="IJH840" s="203"/>
      <c r="IJI840" s="203"/>
      <c r="IJJ840" s="203"/>
      <c r="IJK840" s="203"/>
      <c r="IJL840" s="203"/>
      <c r="IJM840" s="203"/>
      <c r="IJN840" s="203"/>
      <c r="IJO840" s="203"/>
      <c r="IJP840" s="203"/>
      <c r="IJQ840" s="203"/>
      <c r="IJR840" s="203"/>
      <c r="IJS840" s="203"/>
      <c r="IJT840" s="203"/>
      <c r="IJU840" s="203"/>
      <c r="IJV840" s="203"/>
      <c r="IJW840" s="203"/>
      <c r="IJX840" s="203"/>
      <c r="IJY840" s="203"/>
      <c r="IJZ840" s="203"/>
      <c r="IKA840" s="203"/>
      <c r="IKB840" s="203"/>
      <c r="IKC840" s="203"/>
      <c r="IKD840" s="203"/>
      <c r="IKE840" s="203"/>
      <c r="IKF840" s="203"/>
      <c r="IKG840" s="203"/>
      <c r="IKH840" s="203"/>
      <c r="IKI840" s="203"/>
      <c r="IKJ840" s="203"/>
      <c r="IKK840" s="203"/>
      <c r="IKL840" s="203"/>
      <c r="IKM840" s="203"/>
      <c r="IKN840" s="203"/>
      <c r="IKO840" s="203"/>
      <c r="IKP840" s="203"/>
      <c r="IKQ840" s="203"/>
      <c r="IKR840" s="203"/>
      <c r="IKS840" s="203"/>
      <c r="IKT840" s="203"/>
      <c r="IKU840" s="203"/>
      <c r="IKV840" s="203"/>
      <c r="IKW840" s="203"/>
      <c r="IKX840" s="203"/>
      <c r="IKY840" s="203"/>
      <c r="IKZ840" s="203"/>
      <c r="ILA840" s="203"/>
      <c r="ILB840" s="203"/>
      <c r="ILC840" s="203"/>
      <c r="ILD840" s="203"/>
      <c r="ILE840" s="203"/>
      <c r="ILF840" s="203"/>
      <c r="ILG840" s="203"/>
      <c r="ILH840" s="203"/>
      <c r="ILI840" s="203"/>
      <c r="ILJ840" s="203"/>
      <c r="ILK840" s="203"/>
      <c r="ILL840" s="203"/>
      <c r="ILM840" s="203"/>
      <c r="ILN840" s="203"/>
      <c r="ILO840" s="203"/>
      <c r="ILP840" s="203"/>
      <c r="ILQ840" s="203"/>
      <c r="ILR840" s="203"/>
      <c r="ILS840" s="203"/>
      <c r="ILT840" s="203"/>
      <c r="ILU840" s="203"/>
      <c r="ILV840" s="203"/>
      <c r="ILW840" s="203"/>
      <c r="ILX840" s="203"/>
      <c r="ILY840" s="203"/>
      <c r="ILZ840" s="203"/>
      <c r="IMA840" s="203"/>
      <c r="IMB840" s="203"/>
      <c r="IMC840" s="203"/>
      <c r="IMD840" s="203"/>
      <c r="IME840" s="203"/>
      <c r="IMF840" s="203"/>
      <c r="IMG840" s="203"/>
      <c r="IMH840" s="203"/>
      <c r="IMI840" s="203"/>
      <c r="IMJ840" s="203"/>
      <c r="IMK840" s="203"/>
      <c r="IML840" s="203"/>
      <c r="IMM840" s="203"/>
      <c r="IMN840" s="203"/>
      <c r="IMO840" s="203"/>
      <c r="IMP840" s="203"/>
      <c r="IMQ840" s="203"/>
      <c r="IMR840" s="203"/>
      <c r="IMS840" s="203"/>
      <c r="IMT840" s="203"/>
      <c r="IMU840" s="203"/>
      <c r="IMV840" s="203"/>
      <c r="IMW840" s="203"/>
      <c r="IMX840" s="203"/>
      <c r="IMY840" s="203"/>
      <c r="IMZ840" s="203"/>
      <c r="INA840" s="203"/>
      <c r="INB840" s="203"/>
      <c r="INC840" s="203"/>
      <c r="IND840" s="203"/>
      <c r="INE840" s="203"/>
      <c r="INF840" s="203"/>
      <c r="ING840" s="203"/>
      <c r="INH840" s="203"/>
      <c r="INI840" s="203"/>
      <c r="INJ840" s="203"/>
      <c r="INK840" s="203"/>
      <c r="INL840" s="203"/>
      <c r="INM840" s="203"/>
      <c r="INN840" s="203"/>
      <c r="INO840" s="203"/>
      <c r="INP840" s="203"/>
      <c r="INQ840" s="203"/>
      <c r="INR840" s="203"/>
      <c r="INS840" s="203"/>
      <c r="INT840" s="203"/>
      <c r="INU840" s="203"/>
      <c r="INV840" s="203"/>
      <c r="INW840" s="203"/>
      <c r="INX840" s="203"/>
      <c r="INY840" s="203"/>
      <c r="INZ840" s="203"/>
      <c r="IOA840" s="203"/>
      <c r="IOB840" s="203"/>
      <c r="IOC840" s="203"/>
      <c r="IOD840" s="203"/>
      <c r="IOE840" s="203"/>
      <c r="IOF840" s="203"/>
      <c r="IOG840" s="203"/>
      <c r="IOH840" s="203"/>
      <c r="IOI840" s="203"/>
      <c r="IOJ840" s="203"/>
      <c r="IOK840" s="203"/>
      <c r="IOL840" s="203"/>
      <c r="IOM840" s="203"/>
      <c r="ION840" s="203"/>
      <c r="IOO840" s="203"/>
      <c r="IOP840" s="203"/>
      <c r="IOQ840" s="203"/>
      <c r="IOR840" s="203"/>
      <c r="IOS840" s="203"/>
      <c r="IOT840" s="203"/>
      <c r="IOU840" s="203"/>
      <c r="IOV840" s="203"/>
      <c r="IOW840" s="203"/>
      <c r="IOX840" s="203"/>
      <c r="IOY840" s="203"/>
      <c r="IOZ840" s="203"/>
      <c r="IPA840" s="203"/>
      <c r="IPB840" s="203"/>
      <c r="IPC840" s="203"/>
      <c r="IPD840" s="203"/>
      <c r="IPE840" s="203"/>
      <c r="IPF840" s="203"/>
      <c r="IPG840" s="203"/>
      <c r="IPH840" s="203"/>
      <c r="IPI840" s="203"/>
      <c r="IPJ840" s="203"/>
      <c r="IPK840" s="203"/>
      <c r="IPL840" s="203"/>
      <c r="IPM840" s="203"/>
      <c r="IPN840" s="203"/>
      <c r="IPO840" s="203"/>
      <c r="IPP840" s="203"/>
      <c r="IPQ840" s="203"/>
      <c r="IPR840" s="203"/>
      <c r="IPS840" s="203"/>
      <c r="IPT840" s="203"/>
      <c r="IPU840" s="203"/>
      <c r="IPV840" s="203"/>
      <c r="IPW840" s="203"/>
      <c r="IPX840" s="203"/>
      <c r="IPY840" s="203"/>
      <c r="IPZ840" s="203"/>
      <c r="IQA840" s="203"/>
      <c r="IQB840" s="203"/>
      <c r="IQC840" s="203"/>
      <c r="IQD840" s="203"/>
      <c r="IQE840" s="203"/>
      <c r="IQF840" s="203"/>
      <c r="IQG840" s="203"/>
      <c r="IQH840" s="203"/>
      <c r="IQI840" s="203"/>
      <c r="IQJ840" s="203"/>
      <c r="IQK840" s="203"/>
      <c r="IQL840" s="203"/>
      <c r="IQM840" s="203"/>
      <c r="IQN840" s="203"/>
      <c r="IQO840" s="203"/>
      <c r="IQP840" s="203"/>
      <c r="IQQ840" s="203"/>
      <c r="IQR840" s="203"/>
      <c r="IQS840" s="203"/>
      <c r="IQT840" s="203"/>
      <c r="IQU840" s="203"/>
      <c r="IQV840" s="203"/>
      <c r="IQW840" s="203"/>
      <c r="IQX840" s="203"/>
      <c r="IQY840" s="203"/>
      <c r="IQZ840" s="203"/>
      <c r="IRA840" s="203"/>
      <c r="IRB840" s="203"/>
      <c r="IRC840" s="203"/>
      <c r="IRD840" s="203"/>
      <c r="IRE840" s="203"/>
      <c r="IRF840" s="203"/>
      <c r="IRG840" s="203"/>
      <c r="IRH840" s="203"/>
      <c r="IRI840" s="203"/>
      <c r="IRJ840" s="203"/>
      <c r="IRK840" s="203"/>
      <c r="IRL840" s="203"/>
      <c r="IRM840" s="203"/>
      <c r="IRN840" s="203"/>
      <c r="IRO840" s="203"/>
      <c r="IRP840" s="203"/>
      <c r="IRQ840" s="203"/>
      <c r="IRR840" s="203"/>
      <c r="IRS840" s="203"/>
      <c r="IRT840" s="203"/>
      <c r="IRU840" s="203"/>
      <c r="IRV840" s="203"/>
      <c r="IRW840" s="203"/>
      <c r="IRX840" s="203"/>
      <c r="IRY840" s="203"/>
      <c r="IRZ840" s="203"/>
      <c r="ISA840" s="203"/>
      <c r="ISB840" s="203"/>
      <c r="ISC840" s="203"/>
      <c r="ISD840" s="203"/>
      <c r="ISE840" s="203"/>
      <c r="ISF840" s="203"/>
      <c r="ISG840" s="203"/>
      <c r="ISH840" s="203"/>
      <c r="ISI840" s="203"/>
      <c r="ISJ840" s="203"/>
      <c r="ISK840" s="203"/>
      <c r="ISL840" s="203"/>
      <c r="ISM840" s="203"/>
      <c r="ISN840" s="203"/>
      <c r="ISO840" s="203"/>
      <c r="ISP840" s="203"/>
      <c r="ISQ840" s="203"/>
      <c r="ISR840" s="203"/>
      <c r="ISS840" s="203"/>
      <c r="IST840" s="203"/>
      <c r="ISU840" s="203"/>
      <c r="ISV840" s="203"/>
      <c r="ISW840" s="203"/>
      <c r="ISX840" s="203"/>
      <c r="ISY840" s="203"/>
      <c r="ISZ840" s="203"/>
      <c r="ITA840" s="203"/>
      <c r="ITB840" s="203"/>
      <c r="ITC840" s="203"/>
      <c r="ITD840" s="203"/>
      <c r="ITE840" s="203"/>
      <c r="ITF840" s="203"/>
      <c r="ITG840" s="203"/>
      <c r="ITH840" s="203"/>
      <c r="ITI840" s="203"/>
      <c r="ITJ840" s="203"/>
      <c r="ITK840" s="203"/>
      <c r="ITL840" s="203"/>
      <c r="ITM840" s="203"/>
      <c r="ITN840" s="203"/>
      <c r="ITO840" s="203"/>
      <c r="ITP840" s="203"/>
      <c r="ITQ840" s="203"/>
      <c r="ITR840" s="203"/>
      <c r="ITS840" s="203"/>
      <c r="ITT840" s="203"/>
      <c r="ITU840" s="203"/>
      <c r="ITV840" s="203"/>
      <c r="ITW840" s="203"/>
      <c r="ITX840" s="203"/>
      <c r="ITY840" s="203"/>
      <c r="ITZ840" s="203"/>
      <c r="IUA840" s="203"/>
      <c r="IUB840" s="203"/>
      <c r="IUC840" s="203"/>
      <c r="IUD840" s="203"/>
      <c r="IUE840" s="203"/>
      <c r="IUF840" s="203"/>
      <c r="IUG840" s="203"/>
      <c r="IUH840" s="203"/>
      <c r="IUI840" s="203"/>
      <c r="IUJ840" s="203"/>
      <c r="IUK840" s="203"/>
      <c r="IUL840" s="203"/>
      <c r="IUM840" s="203"/>
      <c r="IUN840" s="203"/>
      <c r="IUO840" s="203"/>
      <c r="IUP840" s="203"/>
      <c r="IUQ840" s="203"/>
      <c r="IUR840" s="203"/>
      <c r="IUS840" s="203"/>
      <c r="IUT840" s="203"/>
      <c r="IUU840" s="203"/>
      <c r="IUV840" s="203"/>
      <c r="IUW840" s="203"/>
      <c r="IUX840" s="203"/>
      <c r="IUY840" s="203"/>
      <c r="IUZ840" s="203"/>
      <c r="IVA840" s="203"/>
      <c r="IVB840" s="203"/>
      <c r="IVC840" s="203"/>
      <c r="IVD840" s="203"/>
      <c r="IVE840" s="203"/>
      <c r="IVF840" s="203"/>
      <c r="IVG840" s="203"/>
      <c r="IVH840" s="203"/>
      <c r="IVI840" s="203"/>
      <c r="IVJ840" s="203"/>
      <c r="IVK840" s="203"/>
      <c r="IVL840" s="203"/>
      <c r="IVM840" s="203"/>
      <c r="IVN840" s="203"/>
      <c r="IVO840" s="203"/>
      <c r="IVP840" s="203"/>
      <c r="IVQ840" s="203"/>
      <c r="IVR840" s="203"/>
      <c r="IVS840" s="203"/>
      <c r="IVT840" s="203"/>
      <c r="IVU840" s="203"/>
      <c r="IVV840" s="203"/>
      <c r="IVW840" s="203"/>
      <c r="IVX840" s="203"/>
      <c r="IVY840" s="203"/>
      <c r="IVZ840" s="203"/>
      <c r="IWA840" s="203"/>
      <c r="IWB840" s="203"/>
      <c r="IWC840" s="203"/>
      <c r="IWD840" s="203"/>
      <c r="IWE840" s="203"/>
      <c r="IWF840" s="203"/>
      <c r="IWG840" s="203"/>
      <c r="IWH840" s="203"/>
      <c r="IWI840" s="203"/>
      <c r="IWJ840" s="203"/>
      <c r="IWK840" s="203"/>
      <c r="IWL840" s="203"/>
      <c r="IWM840" s="203"/>
      <c r="IWN840" s="203"/>
      <c r="IWO840" s="203"/>
      <c r="IWP840" s="203"/>
      <c r="IWQ840" s="203"/>
      <c r="IWR840" s="203"/>
      <c r="IWS840" s="203"/>
      <c r="IWT840" s="203"/>
      <c r="IWU840" s="203"/>
      <c r="IWV840" s="203"/>
      <c r="IWW840" s="203"/>
      <c r="IWX840" s="203"/>
      <c r="IWY840" s="203"/>
      <c r="IWZ840" s="203"/>
      <c r="IXA840" s="203"/>
      <c r="IXB840" s="203"/>
      <c r="IXC840" s="203"/>
      <c r="IXD840" s="203"/>
      <c r="IXE840" s="203"/>
      <c r="IXF840" s="203"/>
      <c r="IXG840" s="203"/>
      <c r="IXH840" s="203"/>
      <c r="IXI840" s="203"/>
      <c r="IXJ840" s="203"/>
      <c r="IXK840" s="203"/>
      <c r="IXL840" s="203"/>
      <c r="IXM840" s="203"/>
      <c r="IXN840" s="203"/>
      <c r="IXO840" s="203"/>
      <c r="IXP840" s="203"/>
      <c r="IXQ840" s="203"/>
      <c r="IXR840" s="203"/>
      <c r="IXS840" s="203"/>
      <c r="IXT840" s="203"/>
      <c r="IXU840" s="203"/>
      <c r="IXV840" s="203"/>
      <c r="IXW840" s="203"/>
      <c r="IXX840" s="203"/>
      <c r="IXY840" s="203"/>
      <c r="IXZ840" s="203"/>
      <c r="IYA840" s="203"/>
      <c r="IYB840" s="203"/>
      <c r="IYC840" s="203"/>
      <c r="IYD840" s="203"/>
      <c r="IYE840" s="203"/>
      <c r="IYF840" s="203"/>
      <c r="IYG840" s="203"/>
      <c r="IYH840" s="203"/>
      <c r="IYI840" s="203"/>
      <c r="IYJ840" s="203"/>
      <c r="IYK840" s="203"/>
      <c r="IYL840" s="203"/>
      <c r="IYM840" s="203"/>
      <c r="IYN840" s="203"/>
      <c r="IYO840" s="203"/>
      <c r="IYP840" s="203"/>
      <c r="IYQ840" s="203"/>
      <c r="IYR840" s="203"/>
      <c r="IYS840" s="203"/>
      <c r="IYT840" s="203"/>
      <c r="IYU840" s="203"/>
      <c r="IYV840" s="203"/>
      <c r="IYW840" s="203"/>
      <c r="IYX840" s="203"/>
      <c r="IYY840" s="203"/>
      <c r="IYZ840" s="203"/>
      <c r="IZA840" s="203"/>
      <c r="IZB840" s="203"/>
      <c r="IZC840" s="203"/>
      <c r="IZD840" s="203"/>
      <c r="IZE840" s="203"/>
      <c r="IZF840" s="203"/>
      <c r="IZG840" s="203"/>
      <c r="IZH840" s="203"/>
      <c r="IZI840" s="203"/>
      <c r="IZJ840" s="203"/>
      <c r="IZK840" s="203"/>
      <c r="IZL840" s="203"/>
      <c r="IZM840" s="203"/>
      <c r="IZN840" s="203"/>
      <c r="IZO840" s="203"/>
      <c r="IZP840" s="203"/>
      <c r="IZQ840" s="203"/>
      <c r="IZR840" s="203"/>
      <c r="IZS840" s="203"/>
      <c r="IZT840" s="203"/>
      <c r="IZU840" s="203"/>
      <c r="IZV840" s="203"/>
      <c r="IZW840" s="203"/>
      <c r="IZX840" s="203"/>
      <c r="IZY840" s="203"/>
      <c r="IZZ840" s="203"/>
      <c r="JAA840" s="203"/>
      <c r="JAB840" s="203"/>
      <c r="JAC840" s="203"/>
      <c r="JAD840" s="203"/>
      <c r="JAE840" s="203"/>
      <c r="JAF840" s="203"/>
      <c r="JAG840" s="203"/>
      <c r="JAH840" s="203"/>
      <c r="JAI840" s="203"/>
      <c r="JAJ840" s="203"/>
      <c r="JAK840" s="203"/>
      <c r="JAL840" s="203"/>
      <c r="JAM840" s="203"/>
      <c r="JAN840" s="203"/>
      <c r="JAO840" s="203"/>
      <c r="JAP840" s="203"/>
      <c r="JAQ840" s="203"/>
      <c r="JAR840" s="203"/>
      <c r="JAS840" s="203"/>
      <c r="JAT840" s="203"/>
      <c r="JAU840" s="203"/>
      <c r="JAV840" s="203"/>
      <c r="JAW840" s="203"/>
      <c r="JAX840" s="203"/>
      <c r="JAY840" s="203"/>
      <c r="JAZ840" s="203"/>
      <c r="JBA840" s="203"/>
      <c r="JBB840" s="203"/>
      <c r="JBC840" s="203"/>
      <c r="JBD840" s="203"/>
      <c r="JBE840" s="203"/>
      <c r="JBF840" s="203"/>
      <c r="JBG840" s="203"/>
      <c r="JBH840" s="203"/>
      <c r="JBI840" s="203"/>
      <c r="JBJ840" s="203"/>
      <c r="JBK840" s="203"/>
      <c r="JBL840" s="203"/>
      <c r="JBM840" s="203"/>
      <c r="JBN840" s="203"/>
      <c r="JBO840" s="203"/>
      <c r="JBP840" s="203"/>
      <c r="JBQ840" s="203"/>
      <c r="JBR840" s="203"/>
      <c r="JBS840" s="203"/>
      <c r="JBT840" s="203"/>
      <c r="JBU840" s="203"/>
      <c r="JBV840" s="203"/>
      <c r="JBW840" s="203"/>
      <c r="JBX840" s="203"/>
      <c r="JBY840" s="203"/>
      <c r="JBZ840" s="203"/>
      <c r="JCA840" s="203"/>
      <c r="JCB840" s="203"/>
      <c r="JCC840" s="203"/>
      <c r="JCD840" s="203"/>
      <c r="JCE840" s="203"/>
      <c r="JCF840" s="203"/>
      <c r="JCG840" s="203"/>
      <c r="JCH840" s="203"/>
      <c r="JCI840" s="203"/>
      <c r="JCJ840" s="203"/>
      <c r="JCK840" s="203"/>
      <c r="JCL840" s="203"/>
      <c r="JCM840" s="203"/>
      <c r="JCN840" s="203"/>
      <c r="JCO840" s="203"/>
      <c r="JCP840" s="203"/>
      <c r="JCQ840" s="203"/>
      <c r="JCR840" s="203"/>
      <c r="JCS840" s="203"/>
      <c r="JCT840" s="203"/>
      <c r="JCU840" s="203"/>
      <c r="JCV840" s="203"/>
      <c r="JCW840" s="203"/>
      <c r="JCX840" s="203"/>
      <c r="JCY840" s="203"/>
      <c r="JCZ840" s="203"/>
      <c r="JDA840" s="203"/>
      <c r="JDB840" s="203"/>
      <c r="JDC840" s="203"/>
      <c r="JDD840" s="203"/>
      <c r="JDE840" s="203"/>
      <c r="JDF840" s="203"/>
      <c r="JDG840" s="203"/>
      <c r="JDH840" s="203"/>
      <c r="JDI840" s="203"/>
      <c r="JDJ840" s="203"/>
      <c r="JDK840" s="203"/>
      <c r="JDL840" s="203"/>
      <c r="JDM840" s="203"/>
      <c r="JDN840" s="203"/>
      <c r="JDO840" s="203"/>
      <c r="JDP840" s="203"/>
      <c r="JDQ840" s="203"/>
      <c r="JDR840" s="203"/>
      <c r="JDS840" s="203"/>
      <c r="JDT840" s="203"/>
      <c r="JDU840" s="203"/>
      <c r="JDV840" s="203"/>
      <c r="JDW840" s="203"/>
      <c r="JDX840" s="203"/>
      <c r="JDY840" s="203"/>
      <c r="JDZ840" s="203"/>
      <c r="JEA840" s="203"/>
      <c r="JEB840" s="203"/>
      <c r="JEC840" s="203"/>
      <c r="JED840" s="203"/>
      <c r="JEE840" s="203"/>
      <c r="JEF840" s="203"/>
      <c r="JEG840" s="203"/>
      <c r="JEH840" s="203"/>
      <c r="JEI840" s="203"/>
      <c r="JEJ840" s="203"/>
      <c r="JEK840" s="203"/>
      <c r="JEL840" s="203"/>
      <c r="JEM840" s="203"/>
      <c r="JEN840" s="203"/>
      <c r="JEO840" s="203"/>
      <c r="JEP840" s="203"/>
      <c r="JEQ840" s="203"/>
      <c r="JER840" s="203"/>
      <c r="JES840" s="203"/>
      <c r="JET840" s="203"/>
      <c r="JEU840" s="203"/>
      <c r="JEV840" s="203"/>
      <c r="JEW840" s="203"/>
      <c r="JEX840" s="203"/>
      <c r="JEY840" s="203"/>
      <c r="JEZ840" s="203"/>
      <c r="JFA840" s="203"/>
      <c r="JFB840" s="203"/>
      <c r="JFC840" s="203"/>
      <c r="JFD840" s="203"/>
      <c r="JFE840" s="203"/>
      <c r="JFF840" s="203"/>
      <c r="JFG840" s="203"/>
      <c r="JFH840" s="203"/>
      <c r="JFI840" s="203"/>
      <c r="JFJ840" s="203"/>
      <c r="JFK840" s="203"/>
      <c r="JFL840" s="203"/>
      <c r="JFM840" s="203"/>
      <c r="JFN840" s="203"/>
      <c r="JFO840" s="203"/>
      <c r="JFP840" s="203"/>
      <c r="JFQ840" s="203"/>
      <c r="JFR840" s="203"/>
      <c r="JFS840" s="203"/>
      <c r="JFT840" s="203"/>
      <c r="JFU840" s="203"/>
      <c r="JFV840" s="203"/>
      <c r="JFW840" s="203"/>
      <c r="JFX840" s="203"/>
      <c r="JFY840" s="203"/>
      <c r="JFZ840" s="203"/>
      <c r="JGA840" s="203"/>
      <c r="JGB840" s="203"/>
      <c r="JGC840" s="203"/>
      <c r="JGD840" s="203"/>
      <c r="JGE840" s="203"/>
      <c r="JGF840" s="203"/>
      <c r="JGG840" s="203"/>
      <c r="JGH840" s="203"/>
      <c r="JGI840" s="203"/>
      <c r="JGJ840" s="203"/>
      <c r="JGK840" s="203"/>
      <c r="JGL840" s="203"/>
      <c r="JGM840" s="203"/>
      <c r="JGN840" s="203"/>
      <c r="JGO840" s="203"/>
      <c r="JGP840" s="203"/>
      <c r="JGQ840" s="203"/>
      <c r="JGR840" s="203"/>
      <c r="JGS840" s="203"/>
      <c r="JGT840" s="203"/>
      <c r="JGU840" s="203"/>
      <c r="JGV840" s="203"/>
      <c r="JGW840" s="203"/>
      <c r="JGX840" s="203"/>
      <c r="JGY840" s="203"/>
      <c r="JGZ840" s="203"/>
      <c r="JHA840" s="203"/>
      <c r="JHB840" s="203"/>
      <c r="JHC840" s="203"/>
      <c r="JHD840" s="203"/>
      <c r="JHE840" s="203"/>
      <c r="JHF840" s="203"/>
      <c r="JHG840" s="203"/>
      <c r="JHH840" s="203"/>
      <c r="JHI840" s="203"/>
      <c r="JHJ840" s="203"/>
      <c r="JHK840" s="203"/>
      <c r="JHL840" s="203"/>
      <c r="JHM840" s="203"/>
      <c r="JHN840" s="203"/>
      <c r="JHO840" s="203"/>
      <c r="JHP840" s="203"/>
      <c r="JHQ840" s="203"/>
      <c r="JHR840" s="203"/>
      <c r="JHS840" s="203"/>
      <c r="JHT840" s="203"/>
      <c r="JHU840" s="203"/>
      <c r="JHV840" s="203"/>
      <c r="JHW840" s="203"/>
      <c r="JHX840" s="203"/>
      <c r="JHY840" s="203"/>
      <c r="JHZ840" s="203"/>
      <c r="JIA840" s="203"/>
      <c r="JIB840" s="203"/>
      <c r="JIC840" s="203"/>
      <c r="JID840" s="203"/>
      <c r="JIE840" s="203"/>
      <c r="JIF840" s="203"/>
      <c r="JIG840" s="203"/>
      <c r="JIH840" s="203"/>
      <c r="JII840" s="203"/>
      <c r="JIJ840" s="203"/>
      <c r="JIK840" s="203"/>
      <c r="JIL840" s="203"/>
      <c r="JIM840" s="203"/>
      <c r="JIN840" s="203"/>
      <c r="JIO840" s="203"/>
      <c r="JIP840" s="203"/>
      <c r="JIQ840" s="203"/>
      <c r="JIR840" s="203"/>
      <c r="JIS840" s="203"/>
      <c r="JIT840" s="203"/>
      <c r="JIU840" s="203"/>
      <c r="JIV840" s="203"/>
      <c r="JIW840" s="203"/>
      <c r="JIX840" s="203"/>
      <c r="JIY840" s="203"/>
      <c r="JIZ840" s="203"/>
      <c r="JJA840" s="203"/>
      <c r="JJB840" s="203"/>
      <c r="JJC840" s="203"/>
      <c r="JJD840" s="203"/>
      <c r="JJE840" s="203"/>
      <c r="JJF840" s="203"/>
      <c r="JJG840" s="203"/>
      <c r="JJH840" s="203"/>
      <c r="JJI840" s="203"/>
      <c r="JJJ840" s="203"/>
      <c r="JJK840" s="203"/>
      <c r="JJL840" s="203"/>
      <c r="JJM840" s="203"/>
      <c r="JJN840" s="203"/>
      <c r="JJO840" s="203"/>
      <c r="JJP840" s="203"/>
      <c r="JJQ840" s="203"/>
      <c r="JJR840" s="203"/>
      <c r="JJS840" s="203"/>
      <c r="JJT840" s="203"/>
      <c r="JJU840" s="203"/>
      <c r="JJV840" s="203"/>
      <c r="JJW840" s="203"/>
      <c r="JJX840" s="203"/>
      <c r="JJY840" s="203"/>
      <c r="JJZ840" s="203"/>
      <c r="JKA840" s="203"/>
      <c r="JKB840" s="203"/>
      <c r="JKC840" s="203"/>
      <c r="JKD840" s="203"/>
      <c r="JKE840" s="203"/>
      <c r="JKF840" s="203"/>
      <c r="JKG840" s="203"/>
      <c r="JKH840" s="203"/>
      <c r="JKI840" s="203"/>
      <c r="JKJ840" s="203"/>
      <c r="JKK840" s="203"/>
      <c r="JKL840" s="203"/>
      <c r="JKM840" s="203"/>
      <c r="JKN840" s="203"/>
      <c r="JKO840" s="203"/>
      <c r="JKP840" s="203"/>
      <c r="JKQ840" s="203"/>
      <c r="JKR840" s="203"/>
      <c r="JKS840" s="203"/>
      <c r="JKT840" s="203"/>
      <c r="JKU840" s="203"/>
      <c r="JKV840" s="203"/>
      <c r="JKW840" s="203"/>
      <c r="JKX840" s="203"/>
      <c r="JKY840" s="203"/>
      <c r="JKZ840" s="203"/>
      <c r="JLA840" s="203"/>
      <c r="JLB840" s="203"/>
      <c r="JLC840" s="203"/>
      <c r="JLD840" s="203"/>
      <c r="JLE840" s="203"/>
      <c r="JLF840" s="203"/>
      <c r="JLG840" s="203"/>
      <c r="JLH840" s="203"/>
      <c r="JLI840" s="203"/>
      <c r="JLJ840" s="203"/>
      <c r="JLK840" s="203"/>
      <c r="JLL840" s="203"/>
      <c r="JLM840" s="203"/>
      <c r="JLN840" s="203"/>
      <c r="JLO840" s="203"/>
      <c r="JLP840" s="203"/>
      <c r="JLQ840" s="203"/>
      <c r="JLR840" s="203"/>
      <c r="JLS840" s="203"/>
      <c r="JLT840" s="203"/>
      <c r="JLU840" s="203"/>
      <c r="JLV840" s="203"/>
      <c r="JLW840" s="203"/>
      <c r="JLX840" s="203"/>
      <c r="JLY840" s="203"/>
      <c r="JLZ840" s="203"/>
      <c r="JMA840" s="203"/>
      <c r="JMB840" s="203"/>
      <c r="JMC840" s="203"/>
      <c r="JMD840" s="203"/>
      <c r="JME840" s="203"/>
      <c r="JMF840" s="203"/>
      <c r="JMG840" s="203"/>
      <c r="JMH840" s="203"/>
      <c r="JMI840" s="203"/>
      <c r="JMJ840" s="203"/>
      <c r="JMK840" s="203"/>
      <c r="JML840" s="203"/>
      <c r="JMM840" s="203"/>
      <c r="JMN840" s="203"/>
      <c r="JMO840" s="203"/>
      <c r="JMP840" s="203"/>
      <c r="JMQ840" s="203"/>
      <c r="JMR840" s="203"/>
      <c r="JMS840" s="203"/>
      <c r="JMT840" s="203"/>
      <c r="JMU840" s="203"/>
      <c r="JMV840" s="203"/>
      <c r="JMW840" s="203"/>
      <c r="JMX840" s="203"/>
      <c r="JMY840" s="203"/>
      <c r="JMZ840" s="203"/>
      <c r="JNA840" s="203"/>
      <c r="JNB840" s="203"/>
      <c r="JNC840" s="203"/>
      <c r="JND840" s="203"/>
      <c r="JNE840" s="203"/>
      <c r="JNF840" s="203"/>
      <c r="JNG840" s="203"/>
      <c r="JNH840" s="203"/>
      <c r="JNI840" s="203"/>
      <c r="JNJ840" s="203"/>
      <c r="JNK840" s="203"/>
      <c r="JNL840" s="203"/>
      <c r="JNM840" s="203"/>
      <c r="JNN840" s="203"/>
      <c r="JNO840" s="203"/>
      <c r="JNP840" s="203"/>
      <c r="JNQ840" s="203"/>
      <c r="JNR840" s="203"/>
      <c r="JNS840" s="203"/>
      <c r="JNT840" s="203"/>
      <c r="JNU840" s="203"/>
      <c r="JNV840" s="203"/>
      <c r="JNW840" s="203"/>
      <c r="JNX840" s="203"/>
      <c r="JNY840" s="203"/>
      <c r="JNZ840" s="203"/>
      <c r="JOA840" s="203"/>
      <c r="JOB840" s="203"/>
      <c r="JOC840" s="203"/>
      <c r="JOD840" s="203"/>
      <c r="JOE840" s="203"/>
      <c r="JOF840" s="203"/>
      <c r="JOG840" s="203"/>
      <c r="JOH840" s="203"/>
      <c r="JOI840" s="203"/>
      <c r="JOJ840" s="203"/>
      <c r="JOK840" s="203"/>
      <c r="JOL840" s="203"/>
      <c r="JOM840" s="203"/>
      <c r="JON840" s="203"/>
      <c r="JOO840" s="203"/>
      <c r="JOP840" s="203"/>
      <c r="JOQ840" s="203"/>
      <c r="JOR840" s="203"/>
      <c r="JOS840" s="203"/>
      <c r="JOT840" s="203"/>
      <c r="JOU840" s="203"/>
      <c r="JOV840" s="203"/>
      <c r="JOW840" s="203"/>
      <c r="JOX840" s="203"/>
      <c r="JOY840" s="203"/>
      <c r="JOZ840" s="203"/>
      <c r="JPA840" s="203"/>
      <c r="JPB840" s="203"/>
      <c r="JPC840" s="203"/>
      <c r="JPD840" s="203"/>
      <c r="JPE840" s="203"/>
      <c r="JPF840" s="203"/>
      <c r="JPG840" s="203"/>
      <c r="JPH840" s="203"/>
      <c r="JPI840" s="203"/>
      <c r="JPJ840" s="203"/>
      <c r="JPK840" s="203"/>
      <c r="JPL840" s="203"/>
      <c r="JPM840" s="203"/>
      <c r="JPN840" s="203"/>
      <c r="JPO840" s="203"/>
      <c r="JPP840" s="203"/>
      <c r="JPQ840" s="203"/>
      <c r="JPR840" s="203"/>
      <c r="JPS840" s="203"/>
      <c r="JPT840" s="203"/>
      <c r="JPU840" s="203"/>
      <c r="JPV840" s="203"/>
      <c r="JPW840" s="203"/>
      <c r="JPX840" s="203"/>
      <c r="JPY840" s="203"/>
      <c r="JPZ840" s="203"/>
      <c r="JQA840" s="203"/>
      <c r="JQB840" s="203"/>
      <c r="JQC840" s="203"/>
      <c r="JQD840" s="203"/>
      <c r="JQE840" s="203"/>
      <c r="JQF840" s="203"/>
      <c r="JQG840" s="203"/>
      <c r="JQH840" s="203"/>
      <c r="JQI840" s="203"/>
      <c r="JQJ840" s="203"/>
      <c r="JQK840" s="203"/>
      <c r="JQL840" s="203"/>
      <c r="JQM840" s="203"/>
      <c r="JQN840" s="203"/>
      <c r="JQO840" s="203"/>
      <c r="JQP840" s="203"/>
      <c r="JQQ840" s="203"/>
      <c r="JQR840" s="203"/>
      <c r="JQS840" s="203"/>
      <c r="JQT840" s="203"/>
      <c r="JQU840" s="203"/>
      <c r="JQV840" s="203"/>
      <c r="JQW840" s="203"/>
      <c r="JQX840" s="203"/>
      <c r="JQY840" s="203"/>
      <c r="JQZ840" s="203"/>
      <c r="JRA840" s="203"/>
      <c r="JRB840" s="203"/>
      <c r="JRC840" s="203"/>
      <c r="JRD840" s="203"/>
      <c r="JRE840" s="203"/>
      <c r="JRF840" s="203"/>
      <c r="JRG840" s="203"/>
      <c r="JRH840" s="203"/>
      <c r="JRI840" s="203"/>
      <c r="JRJ840" s="203"/>
      <c r="JRK840" s="203"/>
      <c r="JRL840" s="203"/>
      <c r="JRM840" s="203"/>
      <c r="JRN840" s="203"/>
      <c r="JRO840" s="203"/>
      <c r="JRP840" s="203"/>
      <c r="JRQ840" s="203"/>
      <c r="JRR840" s="203"/>
      <c r="JRS840" s="203"/>
      <c r="JRT840" s="203"/>
      <c r="JRU840" s="203"/>
      <c r="JRV840" s="203"/>
      <c r="JRW840" s="203"/>
      <c r="JRX840" s="203"/>
      <c r="JRY840" s="203"/>
      <c r="JRZ840" s="203"/>
      <c r="JSA840" s="203"/>
      <c r="JSB840" s="203"/>
      <c r="JSC840" s="203"/>
      <c r="JSD840" s="203"/>
      <c r="JSE840" s="203"/>
      <c r="JSF840" s="203"/>
      <c r="JSG840" s="203"/>
      <c r="JSH840" s="203"/>
      <c r="JSI840" s="203"/>
      <c r="JSJ840" s="203"/>
      <c r="JSK840" s="203"/>
      <c r="JSL840" s="203"/>
      <c r="JSM840" s="203"/>
      <c r="JSN840" s="203"/>
      <c r="JSO840" s="203"/>
      <c r="JSP840" s="203"/>
      <c r="JSQ840" s="203"/>
      <c r="JSR840" s="203"/>
      <c r="JSS840" s="203"/>
      <c r="JST840" s="203"/>
      <c r="JSU840" s="203"/>
      <c r="JSV840" s="203"/>
      <c r="JSW840" s="203"/>
      <c r="JSX840" s="203"/>
      <c r="JSY840" s="203"/>
      <c r="JSZ840" s="203"/>
      <c r="JTA840" s="203"/>
      <c r="JTB840" s="203"/>
      <c r="JTC840" s="203"/>
      <c r="JTD840" s="203"/>
      <c r="JTE840" s="203"/>
      <c r="JTF840" s="203"/>
      <c r="JTG840" s="203"/>
      <c r="JTH840" s="203"/>
      <c r="JTI840" s="203"/>
      <c r="JTJ840" s="203"/>
      <c r="JTK840" s="203"/>
      <c r="JTL840" s="203"/>
      <c r="JTM840" s="203"/>
      <c r="JTN840" s="203"/>
      <c r="JTO840" s="203"/>
      <c r="JTP840" s="203"/>
      <c r="JTQ840" s="203"/>
      <c r="JTR840" s="203"/>
      <c r="JTS840" s="203"/>
      <c r="JTT840" s="203"/>
      <c r="JTU840" s="203"/>
      <c r="JTV840" s="203"/>
      <c r="JTW840" s="203"/>
      <c r="JTX840" s="203"/>
      <c r="JTY840" s="203"/>
      <c r="JTZ840" s="203"/>
      <c r="JUA840" s="203"/>
      <c r="JUB840" s="203"/>
      <c r="JUC840" s="203"/>
      <c r="JUD840" s="203"/>
      <c r="JUE840" s="203"/>
      <c r="JUF840" s="203"/>
      <c r="JUG840" s="203"/>
      <c r="JUH840" s="203"/>
      <c r="JUI840" s="203"/>
      <c r="JUJ840" s="203"/>
      <c r="JUK840" s="203"/>
      <c r="JUL840" s="203"/>
      <c r="JUM840" s="203"/>
      <c r="JUN840" s="203"/>
      <c r="JUO840" s="203"/>
      <c r="JUP840" s="203"/>
      <c r="JUQ840" s="203"/>
      <c r="JUR840" s="203"/>
      <c r="JUS840" s="203"/>
      <c r="JUT840" s="203"/>
      <c r="JUU840" s="203"/>
      <c r="JUV840" s="203"/>
      <c r="JUW840" s="203"/>
      <c r="JUX840" s="203"/>
      <c r="JUY840" s="203"/>
      <c r="JUZ840" s="203"/>
      <c r="JVA840" s="203"/>
      <c r="JVB840" s="203"/>
      <c r="JVC840" s="203"/>
      <c r="JVD840" s="203"/>
      <c r="JVE840" s="203"/>
      <c r="JVF840" s="203"/>
      <c r="JVG840" s="203"/>
      <c r="JVH840" s="203"/>
      <c r="JVI840" s="203"/>
      <c r="JVJ840" s="203"/>
      <c r="JVK840" s="203"/>
      <c r="JVL840" s="203"/>
      <c r="JVM840" s="203"/>
      <c r="JVN840" s="203"/>
      <c r="JVO840" s="203"/>
      <c r="JVP840" s="203"/>
      <c r="JVQ840" s="203"/>
      <c r="JVR840" s="203"/>
      <c r="JVS840" s="203"/>
      <c r="JVT840" s="203"/>
      <c r="JVU840" s="203"/>
      <c r="JVV840" s="203"/>
      <c r="JVW840" s="203"/>
      <c r="JVX840" s="203"/>
      <c r="JVY840" s="203"/>
      <c r="JVZ840" s="203"/>
      <c r="JWA840" s="203"/>
      <c r="JWB840" s="203"/>
      <c r="JWC840" s="203"/>
      <c r="JWD840" s="203"/>
      <c r="JWE840" s="203"/>
      <c r="JWF840" s="203"/>
      <c r="JWG840" s="203"/>
      <c r="JWH840" s="203"/>
      <c r="JWI840" s="203"/>
      <c r="JWJ840" s="203"/>
      <c r="JWK840" s="203"/>
      <c r="JWL840" s="203"/>
      <c r="JWM840" s="203"/>
      <c r="JWN840" s="203"/>
      <c r="JWO840" s="203"/>
      <c r="JWP840" s="203"/>
      <c r="JWQ840" s="203"/>
      <c r="JWR840" s="203"/>
      <c r="JWS840" s="203"/>
      <c r="JWT840" s="203"/>
      <c r="JWU840" s="203"/>
      <c r="JWV840" s="203"/>
      <c r="JWW840" s="203"/>
      <c r="JWX840" s="203"/>
      <c r="JWY840" s="203"/>
      <c r="JWZ840" s="203"/>
      <c r="JXA840" s="203"/>
      <c r="JXB840" s="203"/>
      <c r="JXC840" s="203"/>
      <c r="JXD840" s="203"/>
      <c r="JXE840" s="203"/>
      <c r="JXF840" s="203"/>
      <c r="JXG840" s="203"/>
      <c r="JXH840" s="203"/>
      <c r="JXI840" s="203"/>
      <c r="JXJ840" s="203"/>
      <c r="JXK840" s="203"/>
      <c r="JXL840" s="203"/>
      <c r="JXM840" s="203"/>
      <c r="JXN840" s="203"/>
      <c r="JXO840" s="203"/>
      <c r="JXP840" s="203"/>
      <c r="JXQ840" s="203"/>
      <c r="JXR840" s="203"/>
      <c r="JXS840" s="203"/>
      <c r="JXT840" s="203"/>
      <c r="JXU840" s="203"/>
      <c r="JXV840" s="203"/>
      <c r="JXW840" s="203"/>
      <c r="JXX840" s="203"/>
      <c r="JXY840" s="203"/>
      <c r="JXZ840" s="203"/>
      <c r="JYA840" s="203"/>
      <c r="JYB840" s="203"/>
      <c r="JYC840" s="203"/>
      <c r="JYD840" s="203"/>
      <c r="JYE840" s="203"/>
      <c r="JYF840" s="203"/>
      <c r="JYG840" s="203"/>
      <c r="JYH840" s="203"/>
      <c r="JYI840" s="203"/>
      <c r="JYJ840" s="203"/>
      <c r="JYK840" s="203"/>
      <c r="JYL840" s="203"/>
      <c r="JYM840" s="203"/>
      <c r="JYN840" s="203"/>
      <c r="JYO840" s="203"/>
      <c r="JYP840" s="203"/>
      <c r="JYQ840" s="203"/>
      <c r="JYR840" s="203"/>
      <c r="JYS840" s="203"/>
      <c r="JYT840" s="203"/>
      <c r="JYU840" s="203"/>
      <c r="JYV840" s="203"/>
      <c r="JYW840" s="203"/>
      <c r="JYX840" s="203"/>
      <c r="JYY840" s="203"/>
      <c r="JYZ840" s="203"/>
      <c r="JZA840" s="203"/>
      <c r="JZB840" s="203"/>
      <c r="JZC840" s="203"/>
      <c r="JZD840" s="203"/>
      <c r="JZE840" s="203"/>
      <c r="JZF840" s="203"/>
      <c r="JZG840" s="203"/>
      <c r="JZH840" s="203"/>
      <c r="JZI840" s="203"/>
      <c r="JZJ840" s="203"/>
      <c r="JZK840" s="203"/>
      <c r="JZL840" s="203"/>
      <c r="JZM840" s="203"/>
      <c r="JZN840" s="203"/>
      <c r="JZO840" s="203"/>
      <c r="JZP840" s="203"/>
      <c r="JZQ840" s="203"/>
      <c r="JZR840" s="203"/>
      <c r="JZS840" s="203"/>
      <c r="JZT840" s="203"/>
      <c r="JZU840" s="203"/>
      <c r="JZV840" s="203"/>
      <c r="JZW840" s="203"/>
      <c r="JZX840" s="203"/>
      <c r="JZY840" s="203"/>
      <c r="JZZ840" s="203"/>
      <c r="KAA840" s="203"/>
      <c r="KAB840" s="203"/>
      <c r="KAC840" s="203"/>
      <c r="KAD840" s="203"/>
      <c r="KAE840" s="203"/>
      <c r="KAF840" s="203"/>
      <c r="KAG840" s="203"/>
      <c r="KAH840" s="203"/>
      <c r="KAI840" s="203"/>
      <c r="KAJ840" s="203"/>
      <c r="KAK840" s="203"/>
      <c r="KAL840" s="203"/>
      <c r="KAM840" s="203"/>
      <c r="KAN840" s="203"/>
      <c r="KAO840" s="203"/>
      <c r="KAP840" s="203"/>
      <c r="KAQ840" s="203"/>
      <c r="KAR840" s="203"/>
      <c r="KAS840" s="203"/>
      <c r="KAT840" s="203"/>
      <c r="KAU840" s="203"/>
      <c r="KAV840" s="203"/>
      <c r="KAW840" s="203"/>
      <c r="KAX840" s="203"/>
      <c r="KAY840" s="203"/>
      <c r="KAZ840" s="203"/>
      <c r="KBA840" s="203"/>
      <c r="KBB840" s="203"/>
      <c r="KBC840" s="203"/>
      <c r="KBD840" s="203"/>
      <c r="KBE840" s="203"/>
      <c r="KBF840" s="203"/>
      <c r="KBG840" s="203"/>
      <c r="KBH840" s="203"/>
      <c r="KBI840" s="203"/>
      <c r="KBJ840" s="203"/>
      <c r="KBK840" s="203"/>
      <c r="KBL840" s="203"/>
      <c r="KBM840" s="203"/>
      <c r="KBN840" s="203"/>
      <c r="KBO840" s="203"/>
      <c r="KBP840" s="203"/>
      <c r="KBQ840" s="203"/>
      <c r="KBR840" s="203"/>
      <c r="KBS840" s="203"/>
      <c r="KBT840" s="203"/>
      <c r="KBU840" s="203"/>
      <c r="KBV840" s="203"/>
      <c r="KBW840" s="203"/>
      <c r="KBX840" s="203"/>
      <c r="KBY840" s="203"/>
      <c r="KBZ840" s="203"/>
      <c r="KCA840" s="203"/>
      <c r="KCB840" s="203"/>
      <c r="KCC840" s="203"/>
      <c r="KCD840" s="203"/>
      <c r="KCE840" s="203"/>
      <c r="KCF840" s="203"/>
      <c r="KCG840" s="203"/>
      <c r="KCH840" s="203"/>
      <c r="KCI840" s="203"/>
      <c r="KCJ840" s="203"/>
      <c r="KCK840" s="203"/>
      <c r="KCL840" s="203"/>
      <c r="KCM840" s="203"/>
      <c r="KCN840" s="203"/>
      <c r="KCO840" s="203"/>
      <c r="KCP840" s="203"/>
      <c r="KCQ840" s="203"/>
      <c r="KCR840" s="203"/>
      <c r="KCS840" s="203"/>
      <c r="KCT840" s="203"/>
      <c r="KCU840" s="203"/>
      <c r="KCV840" s="203"/>
      <c r="KCW840" s="203"/>
      <c r="KCX840" s="203"/>
      <c r="KCY840" s="203"/>
      <c r="KCZ840" s="203"/>
      <c r="KDA840" s="203"/>
      <c r="KDB840" s="203"/>
      <c r="KDC840" s="203"/>
      <c r="KDD840" s="203"/>
      <c r="KDE840" s="203"/>
      <c r="KDF840" s="203"/>
      <c r="KDG840" s="203"/>
      <c r="KDH840" s="203"/>
      <c r="KDI840" s="203"/>
      <c r="KDJ840" s="203"/>
      <c r="KDK840" s="203"/>
      <c r="KDL840" s="203"/>
      <c r="KDM840" s="203"/>
      <c r="KDN840" s="203"/>
      <c r="KDO840" s="203"/>
      <c r="KDP840" s="203"/>
      <c r="KDQ840" s="203"/>
      <c r="KDR840" s="203"/>
      <c r="KDS840" s="203"/>
      <c r="KDT840" s="203"/>
      <c r="KDU840" s="203"/>
      <c r="KDV840" s="203"/>
      <c r="KDW840" s="203"/>
      <c r="KDX840" s="203"/>
      <c r="KDY840" s="203"/>
      <c r="KDZ840" s="203"/>
      <c r="KEA840" s="203"/>
      <c r="KEB840" s="203"/>
      <c r="KEC840" s="203"/>
      <c r="KED840" s="203"/>
      <c r="KEE840" s="203"/>
      <c r="KEF840" s="203"/>
      <c r="KEG840" s="203"/>
      <c r="KEH840" s="203"/>
      <c r="KEI840" s="203"/>
      <c r="KEJ840" s="203"/>
      <c r="KEK840" s="203"/>
      <c r="KEL840" s="203"/>
      <c r="KEM840" s="203"/>
      <c r="KEN840" s="203"/>
      <c r="KEO840" s="203"/>
      <c r="KEP840" s="203"/>
      <c r="KEQ840" s="203"/>
      <c r="KER840" s="203"/>
      <c r="KES840" s="203"/>
      <c r="KET840" s="203"/>
      <c r="KEU840" s="203"/>
      <c r="KEV840" s="203"/>
      <c r="KEW840" s="203"/>
      <c r="KEX840" s="203"/>
      <c r="KEY840" s="203"/>
      <c r="KEZ840" s="203"/>
      <c r="KFA840" s="203"/>
      <c r="KFB840" s="203"/>
      <c r="KFC840" s="203"/>
      <c r="KFD840" s="203"/>
      <c r="KFE840" s="203"/>
      <c r="KFF840" s="203"/>
      <c r="KFG840" s="203"/>
      <c r="KFH840" s="203"/>
      <c r="KFI840" s="203"/>
      <c r="KFJ840" s="203"/>
      <c r="KFK840" s="203"/>
      <c r="KFL840" s="203"/>
      <c r="KFM840" s="203"/>
      <c r="KFN840" s="203"/>
      <c r="KFO840" s="203"/>
      <c r="KFP840" s="203"/>
      <c r="KFQ840" s="203"/>
      <c r="KFR840" s="203"/>
      <c r="KFS840" s="203"/>
      <c r="KFT840" s="203"/>
      <c r="KFU840" s="203"/>
      <c r="KFV840" s="203"/>
      <c r="KFW840" s="203"/>
      <c r="KFX840" s="203"/>
      <c r="KFY840" s="203"/>
      <c r="KFZ840" s="203"/>
      <c r="KGA840" s="203"/>
      <c r="KGB840" s="203"/>
      <c r="KGC840" s="203"/>
      <c r="KGD840" s="203"/>
      <c r="KGE840" s="203"/>
      <c r="KGF840" s="203"/>
      <c r="KGG840" s="203"/>
      <c r="KGH840" s="203"/>
      <c r="KGI840" s="203"/>
      <c r="KGJ840" s="203"/>
      <c r="KGK840" s="203"/>
      <c r="KGL840" s="203"/>
      <c r="KGM840" s="203"/>
      <c r="KGN840" s="203"/>
      <c r="KGO840" s="203"/>
      <c r="KGP840" s="203"/>
      <c r="KGQ840" s="203"/>
      <c r="KGR840" s="203"/>
      <c r="KGS840" s="203"/>
      <c r="KGT840" s="203"/>
      <c r="KGU840" s="203"/>
      <c r="KGV840" s="203"/>
      <c r="KGW840" s="203"/>
      <c r="KGX840" s="203"/>
      <c r="KGY840" s="203"/>
      <c r="KGZ840" s="203"/>
      <c r="KHA840" s="203"/>
      <c r="KHB840" s="203"/>
      <c r="KHC840" s="203"/>
      <c r="KHD840" s="203"/>
      <c r="KHE840" s="203"/>
      <c r="KHF840" s="203"/>
      <c r="KHG840" s="203"/>
      <c r="KHH840" s="203"/>
      <c r="KHI840" s="203"/>
      <c r="KHJ840" s="203"/>
      <c r="KHK840" s="203"/>
      <c r="KHL840" s="203"/>
      <c r="KHM840" s="203"/>
      <c r="KHN840" s="203"/>
      <c r="KHO840" s="203"/>
      <c r="KHP840" s="203"/>
      <c r="KHQ840" s="203"/>
      <c r="KHR840" s="203"/>
      <c r="KHS840" s="203"/>
      <c r="KHT840" s="203"/>
      <c r="KHU840" s="203"/>
      <c r="KHV840" s="203"/>
      <c r="KHW840" s="203"/>
      <c r="KHX840" s="203"/>
      <c r="KHY840" s="203"/>
      <c r="KHZ840" s="203"/>
      <c r="KIA840" s="203"/>
      <c r="KIB840" s="203"/>
      <c r="KIC840" s="203"/>
      <c r="KID840" s="203"/>
      <c r="KIE840" s="203"/>
      <c r="KIF840" s="203"/>
      <c r="KIG840" s="203"/>
      <c r="KIH840" s="203"/>
      <c r="KII840" s="203"/>
      <c r="KIJ840" s="203"/>
      <c r="KIK840" s="203"/>
      <c r="KIL840" s="203"/>
      <c r="KIM840" s="203"/>
      <c r="KIN840" s="203"/>
      <c r="KIO840" s="203"/>
      <c r="KIP840" s="203"/>
      <c r="KIQ840" s="203"/>
      <c r="KIR840" s="203"/>
      <c r="KIS840" s="203"/>
      <c r="KIT840" s="203"/>
      <c r="KIU840" s="203"/>
      <c r="KIV840" s="203"/>
      <c r="KIW840" s="203"/>
      <c r="KIX840" s="203"/>
      <c r="KIY840" s="203"/>
      <c r="KIZ840" s="203"/>
      <c r="KJA840" s="203"/>
      <c r="KJB840" s="203"/>
      <c r="KJC840" s="203"/>
      <c r="KJD840" s="203"/>
      <c r="KJE840" s="203"/>
      <c r="KJF840" s="203"/>
      <c r="KJG840" s="203"/>
      <c r="KJH840" s="203"/>
      <c r="KJI840" s="203"/>
      <c r="KJJ840" s="203"/>
      <c r="KJK840" s="203"/>
      <c r="KJL840" s="203"/>
      <c r="KJM840" s="203"/>
      <c r="KJN840" s="203"/>
      <c r="KJO840" s="203"/>
      <c r="KJP840" s="203"/>
      <c r="KJQ840" s="203"/>
      <c r="KJR840" s="203"/>
      <c r="KJS840" s="203"/>
      <c r="KJT840" s="203"/>
      <c r="KJU840" s="203"/>
      <c r="KJV840" s="203"/>
      <c r="KJW840" s="203"/>
      <c r="KJX840" s="203"/>
      <c r="KJY840" s="203"/>
      <c r="KJZ840" s="203"/>
      <c r="KKA840" s="203"/>
      <c r="KKB840" s="203"/>
      <c r="KKC840" s="203"/>
      <c r="KKD840" s="203"/>
      <c r="KKE840" s="203"/>
      <c r="KKF840" s="203"/>
      <c r="KKG840" s="203"/>
      <c r="KKH840" s="203"/>
      <c r="KKI840" s="203"/>
      <c r="KKJ840" s="203"/>
      <c r="KKK840" s="203"/>
      <c r="KKL840" s="203"/>
      <c r="KKM840" s="203"/>
      <c r="KKN840" s="203"/>
      <c r="KKO840" s="203"/>
      <c r="KKP840" s="203"/>
      <c r="KKQ840" s="203"/>
      <c r="KKR840" s="203"/>
      <c r="KKS840" s="203"/>
      <c r="KKT840" s="203"/>
      <c r="KKU840" s="203"/>
      <c r="KKV840" s="203"/>
      <c r="KKW840" s="203"/>
      <c r="KKX840" s="203"/>
      <c r="KKY840" s="203"/>
      <c r="KKZ840" s="203"/>
      <c r="KLA840" s="203"/>
      <c r="KLB840" s="203"/>
      <c r="KLC840" s="203"/>
      <c r="KLD840" s="203"/>
      <c r="KLE840" s="203"/>
      <c r="KLF840" s="203"/>
      <c r="KLG840" s="203"/>
      <c r="KLH840" s="203"/>
      <c r="KLI840" s="203"/>
      <c r="KLJ840" s="203"/>
      <c r="KLK840" s="203"/>
      <c r="KLL840" s="203"/>
      <c r="KLM840" s="203"/>
      <c r="KLN840" s="203"/>
      <c r="KLO840" s="203"/>
      <c r="KLP840" s="203"/>
      <c r="KLQ840" s="203"/>
      <c r="KLR840" s="203"/>
      <c r="KLS840" s="203"/>
      <c r="KLT840" s="203"/>
      <c r="KLU840" s="203"/>
      <c r="KLV840" s="203"/>
      <c r="KLW840" s="203"/>
      <c r="KLX840" s="203"/>
      <c r="KLY840" s="203"/>
      <c r="KLZ840" s="203"/>
      <c r="KMA840" s="203"/>
      <c r="KMB840" s="203"/>
      <c r="KMC840" s="203"/>
      <c r="KMD840" s="203"/>
      <c r="KME840" s="203"/>
      <c r="KMF840" s="203"/>
      <c r="KMG840" s="203"/>
      <c r="KMH840" s="203"/>
      <c r="KMI840" s="203"/>
      <c r="KMJ840" s="203"/>
      <c r="KMK840" s="203"/>
      <c r="KML840" s="203"/>
      <c r="KMM840" s="203"/>
      <c r="KMN840" s="203"/>
      <c r="KMO840" s="203"/>
      <c r="KMP840" s="203"/>
      <c r="KMQ840" s="203"/>
      <c r="KMR840" s="203"/>
      <c r="KMS840" s="203"/>
      <c r="KMT840" s="203"/>
      <c r="KMU840" s="203"/>
      <c r="KMV840" s="203"/>
      <c r="KMW840" s="203"/>
      <c r="KMX840" s="203"/>
      <c r="KMY840" s="203"/>
      <c r="KMZ840" s="203"/>
      <c r="KNA840" s="203"/>
      <c r="KNB840" s="203"/>
      <c r="KNC840" s="203"/>
      <c r="KND840" s="203"/>
      <c r="KNE840" s="203"/>
      <c r="KNF840" s="203"/>
      <c r="KNG840" s="203"/>
      <c r="KNH840" s="203"/>
      <c r="KNI840" s="203"/>
      <c r="KNJ840" s="203"/>
      <c r="KNK840" s="203"/>
      <c r="KNL840" s="203"/>
      <c r="KNM840" s="203"/>
      <c r="KNN840" s="203"/>
      <c r="KNO840" s="203"/>
      <c r="KNP840" s="203"/>
      <c r="KNQ840" s="203"/>
      <c r="KNR840" s="203"/>
      <c r="KNS840" s="203"/>
      <c r="KNT840" s="203"/>
      <c r="KNU840" s="203"/>
      <c r="KNV840" s="203"/>
      <c r="KNW840" s="203"/>
      <c r="KNX840" s="203"/>
      <c r="KNY840" s="203"/>
      <c r="KNZ840" s="203"/>
      <c r="KOA840" s="203"/>
      <c r="KOB840" s="203"/>
      <c r="KOC840" s="203"/>
      <c r="KOD840" s="203"/>
      <c r="KOE840" s="203"/>
      <c r="KOF840" s="203"/>
      <c r="KOG840" s="203"/>
      <c r="KOH840" s="203"/>
      <c r="KOI840" s="203"/>
      <c r="KOJ840" s="203"/>
      <c r="KOK840" s="203"/>
      <c r="KOL840" s="203"/>
      <c r="KOM840" s="203"/>
      <c r="KON840" s="203"/>
      <c r="KOO840" s="203"/>
      <c r="KOP840" s="203"/>
      <c r="KOQ840" s="203"/>
      <c r="KOR840" s="203"/>
      <c r="KOS840" s="203"/>
      <c r="KOT840" s="203"/>
      <c r="KOU840" s="203"/>
      <c r="KOV840" s="203"/>
      <c r="KOW840" s="203"/>
      <c r="KOX840" s="203"/>
      <c r="KOY840" s="203"/>
      <c r="KOZ840" s="203"/>
      <c r="KPA840" s="203"/>
      <c r="KPB840" s="203"/>
      <c r="KPC840" s="203"/>
      <c r="KPD840" s="203"/>
      <c r="KPE840" s="203"/>
      <c r="KPF840" s="203"/>
      <c r="KPG840" s="203"/>
      <c r="KPH840" s="203"/>
      <c r="KPI840" s="203"/>
      <c r="KPJ840" s="203"/>
      <c r="KPK840" s="203"/>
      <c r="KPL840" s="203"/>
      <c r="KPM840" s="203"/>
      <c r="KPN840" s="203"/>
      <c r="KPO840" s="203"/>
      <c r="KPP840" s="203"/>
      <c r="KPQ840" s="203"/>
      <c r="KPR840" s="203"/>
      <c r="KPS840" s="203"/>
      <c r="KPT840" s="203"/>
      <c r="KPU840" s="203"/>
      <c r="KPV840" s="203"/>
      <c r="KPW840" s="203"/>
      <c r="KPX840" s="203"/>
      <c r="KPY840" s="203"/>
      <c r="KPZ840" s="203"/>
      <c r="KQA840" s="203"/>
      <c r="KQB840" s="203"/>
      <c r="KQC840" s="203"/>
      <c r="KQD840" s="203"/>
      <c r="KQE840" s="203"/>
      <c r="KQF840" s="203"/>
      <c r="KQG840" s="203"/>
      <c r="KQH840" s="203"/>
      <c r="KQI840" s="203"/>
      <c r="KQJ840" s="203"/>
      <c r="KQK840" s="203"/>
      <c r="KQL840" s="203"/>
      <c r="KQM840" s="203"/>
      <c r="KQN840" s="203"/>
      <c r="KQO840" s="203"/>
      <c r="KQP840" s="203"/>
      <c r="KQQ840" s="203"/>
      <c r="KQR840" s="203"/>
      <c r="KQS840" s="203"/>
      <c r="KQT840" s="203"/>
      <c r="KQU840" s="203"/>
      <c r="KQV840" s="203"/>
      <c r="KQW840" s="203"/>
      <c r="KQX840" s="203"/>
      <c r="KQY840" s="203"/>
      <c r="KQZ840" s="203"/>
      <c r="KRA840" s="203"/>
      <c r="KRB840" s="203"/>
      <c r="KRC840" s="203"/>
      <c r="KRD840" s="203"/>
      <c r="KRE840" s="203"/>
      <c r="KRF840" s="203"/>
      <c r="KRG840" s="203"/>
      <c r="KRH840" s="203"/>
      <c r="KRI840" s="203"/>
      <c r="KRJ840" s="203"/>
      <c r="KRK840" s="203"/>
      <c r="KRL840" s="203"/>
      <c r="KRM840" s="203"/>
      <c r="KRN840" s="203"/>
      <c r="KRO840" s="203"/>
      <c r="KRP840" s="203"/>
      <c r="KRQ840" s="203"/>
      <c r="KRR840" s="203"/>
      <c r="KRS840" s="203"/>
      <c r="KRT840" s="203"/>
      <c r="KRU840" s="203"/>
      <c r="KRV840" s="203"/>
      <c r="KRW840" s="203"/>
      <c r="KRX840" s="203"/>
      <c r="KRY840" s="203"/>
      <c r="KRZ840" s="203"/>
      <c r="KSA840" s="203"/>
      <c r="KSB840" s="203"/>
      <c r="KSC840" s="203"/>
      <c r="KSD840" s="203"/>
      <c r="KSE840" s="203"/>
      <c r="KSF840" s="203"/>
      <c r="KSG840" s="203"/>
      <c r="KSH840" s="203"/>
      <c r="KSI840" s="203"/>
      <c r="KSJ840" s="203"/>
      <c r="KSK840" s="203"/>
      <c r="KSL840" s="203"/>
      <c r="KSM840" s="203"/>
      <c r="KSN840" s="203"/>
      <c r="KSO840" s="203"/>
      <c r="KSP840" s="203"/>
      <c r="KSQ840" s="203"/>
      <c r="KSR840" s="203"/>
      <c r="KSS840" s="203"/>
      <c r="KST840" s="203"/>
      <c r="KSU840" s="203"/>
      <c r="KSV840" s="203"/>
      <c r="KSW840" s="203"/>
      <c r="KSX840" s="203"/>
      <c r="KSY840" s="203"/>
      <c r="KSZ840" s="203"/>
      <c r="KTA840" s="203"/>
      <c r="KTB840" s="203"/>
      <c r="KTC840" s="203"/>
      <c r="KTD840" s="203"/>
      <c r="KTE840" s="203"/>
      <c r="KTF840" s="203"/>
      <c r="KTG840" s="203"/>
      <c r="KTH840" s="203"/>
      <c r="KTI840" s="203"/>
      <c r="KTJ840" s="203"/>
      <c r="KTK840" s="203"/>
      <c r="KTL840" s="203"/>
      <c r="KTM840" s="203"/>
      <c r="KTN840" s="203"/>
      <c r="KTO840" s="203"/>
      <c r="KTP840" s="203"/>
      <c r="KTQ840" s="203"/>
      <c r="KTR840" s="203"/>
      <c r="KTS840" s="203"/>
      <c r="KTT840" s="203"/>
      <c r="KTU840" s="203"/>
      <c r="KTV840" s="203"/>
      <c r="KTW840" s="203"/>
      <c r="KTX840" s="203"/>
      <c r="KTY840" s="203"/>
      <c r="KTZ840" s="203"/>
      <c r="KUA840" s="203"/>
      <c r="KUB840" s="203"/>
      <c r="KUC840" s="203"/>
      <c r="KUD840" s="203"/>
      <c r="KUE840" s="203"/>
      <c r="KUF840" s="203"/>
      <c r="KUG840" s="203"/>
      <c r="KUH840" s="203"/>
      <c r="KUI840" s="203"/>
      <c r="KUJ840" s="203"/>
      <c r="KUK840" s="203"/>
      <c r="KUL840" s="203"/>
      <c r="KUM840" s="203"/>
      <c r="KUN840" s="203"/>
      <c r="KUO840" s="203"/>
      <c r="KUP840" s="203"/>
      <c r="KUQ840" s="203"/>
      <c r="KUR840" s="203"/>
      <c r="KUS840" s="203"/>
      <c r="KUT840" s="203"/>
      <c r="KUU840" s="203"/>
      <c r="KUV840" s="203"/>
      <c r="KUW840" s="203"/>
      <c r="KUX840" s="203"/>
      <c r="KUY840" s="203"/>
      <c r="KUZ840" s="203"/>
      <c r="KVA840" s="203"/>
      <c r="KVB840" s="203"/>
      <c r="KVC840" s="203"/>
      <c r="KVD840" s="203"/>
      <c r="KVE840" s="203"/>
      <c r="KVF840" s="203"/>
      <c r="KVG840" s="203"/>
      <c r="KVH840" s="203"/>
      <c r="KVI840" s="203"/>
      <c r="KVJ840" s="203"/>
      <c r="KVK840" s="203"/>
      <c r="KVL840" s="203"/>
      <c r="KVM840" s="203"/>
      <c r="KVN840" s="203"/>
      <c r="KVO840" s="203"/>
      <c r="KVP840" s="203"/>
      <c r="KVQ840" s="203"/>
      <c r="KVR840" s="203"/>
      <c r="KVS840" s="203"/>
      <c r="KVT840" s="203"/>
      <c r="KVU840" s="203"/>
      <c r="KVV840" s="203"/>
      <c r="KVW840" s="203"/>
      <c r="KVX840" s="203"/>
      <c r="KVY840" s="203"/>
      <c r="KVZ840" s="203"/>
      <c r="KWA840" s="203"/>
      <c r="KWB840" s="203"/>
      <c r="KWC840" s="203"/>
      <c r="KWD840" s="203"/>
      <c r="KWE840" s="203"/>
      <c r="KWF840" s="203"/>
      <c r="KWG840" s="203"/>
      <c r="KWH840" s="203"/>
      <c r="KWI840" s="203"/>
      <c r="KWJ840" s="203"/>
      <c r="KWK840" s="203"/>
      <c r="KWL840" s="203"/>
      <c r="KWM840" s="203"/>
      <c r="KWN840" s="203"/>
      <c r="KWO840" s="203"/>
      <c r="KWP840" s="203"/>
      <c r="KWQ840" s="203"/>
      <c r="KWR840" s="203"/>
      <c r="KWS840" s="203"/>
      <c r="KWT840" s="203"/>
      <c r="KWU840" s="203"/>
      <c r="KWV840" s="203"/>
      <c r="KWW840" s="203"/>
      <c r="KWX840" s="203"/>
      <c r="KWY840" s="203"/>
      <c r="KWZ840" s="203"/>
      <c r="KXA840" s="203"/>
      <c r="KXB840" s="203"/>
      <c r="KXC840" s="203"/>
      <c r="KXD840" s="203"/>
      <c r="KXE840" s="203"/>
      <c r="KXF840" s="203"/>
      <c r="KXG840" s="203"/>
      <c r="KXH840" s="203"/>
      <c r="KXI840" s="203"/>
      <c r="KXJ840" s="203"/>
      <c r="KXK840" s="203"/>
      <c r="KXL840" s="203"/>
      <c r="KXM840" s="203"/>
      <c r="KXN840" s="203"/>
      <c r="KXO840" s="203"/>
      <c r="KXP840" s="203"/>
      <c r="KXQ840" s="203"/>
      <c r="KXR840" s="203"/>
      <c r="KXS840" s="203"/>
      <c r="KXT840" s="203"/>
      <c r="KXU840" s="203"/>
      <c r="KXV840" s="203"/>
      <c r="KXW840" s="203"/>
      <c r="KXX840" s="203"/>
      <c r="KXY840" s="203"/>
      <c r="KXZ840" s="203"/>
      <c r="KYA840" s="203"/>
      <c r="KYB840" s="203"/>
      <c r="KYC840" s="203"/>
      <c r="KYD840" s="203"/>
      <c r="KYE840" s="203"/>
      <c r="KYF840" s="203"/>
      <c r="KYG840" s="203"/>
      <c r="KYH840" s="203"/>
      <c r="KYI840" s="203"/>
      <c r="KYJ840" s="203"/>
      <c r="KYK840" s="203"/>
      <c r="KYL840" s="203"/>
      <c r="KYM840" s="203"/>
      <c r="KYN840" s="203"/>
      <c r="KYO840" s="203"/>
      <c r="KYP840" s="203"/>
      <c r="KYQ840" s="203"/>
      <c r="KYR840" s="203"/>
      <c r="KYS840" s="203"/>
      <c r="KYT840" s="203"/>
      <c r="KYU840" s="203"/>
      <c r="KYV840" s="203"/>
      <c r="KYW840" s="203"/>
      <c r="KYX840" s="203"/>
      <c r="KYY840" s="203"/>
      <c r="KYZ840" s="203"/>
      <c r="KZA840" s="203"/>
      <c r="KZB840" s="203"/>
      <c r="KZC840" s="203"/>
      <c r="KZD840" s="203"/>
      <c r="KZE840" s="203"/>
      <c r="KZF840" s="203"/>
      <c r="KZG840" s="203"/>
      <c r="KZH840" s="203"/>
      <c r="KZI840" s="203"/>
      <c r="KZJ840" s="203"/>
      <c r="KZK840" s="203"/>
      <c r="KZL840" s="203"/>
      <c r="KZM840" s="203"/>
      <c r="KZN840" s="203"/>
      <c r="KZO840" s="203"/>
      <c r="KZP840" s="203"/>
      <c r="KZQ840" s="203"/>
      <c r="KZR840" s="203"/>
      <c r="KZS840" s="203"/>
      <c r="KZT840" s="203"/>
      <c r="KZU840" s="203"/>
      <c r="KZV840" s="203"/>
      <c r="KZW840" s="203"/>
      <c r="KZX840" s="203"/>
      <c r="KZY840" s="203"/>
      <c r="KZZ840" s="203"/>
      <c r="LAA840" s="203"/>
      <c r="LAB840" s="203"/>
      <c r="LAC840" s="203"/>
      <c r="LAD840" s="203"/>
      <c r="LAE840" s="203"/>
      <c r="LAF840" s="203"/>
      <c r="LAG840" s="203"/>
      <c r="LAH840" s="203"/>
      <c r="LAI840" s="203"/>
      <c r="LAJ840" s="203"/>
      <c r="LAK840" s="203"/>
      <c r="LAL840" s="203"/>
      <c r="LAM840" s="203"/>
      <c r="LAN840" s="203"/>
      <c r="LAO840" s="203"/>
      <c r="LAP840" s="203"/>
      <c r="LAQ840" s="203"/>
      <c r="LAR840" s="203"/>
      <c r="LAS840" s="203"/>
      <c r="LAT840" s="203"/>
      <c r="LAU840" s="203"/>
      <c r="LAV840" s="203"/>
      <c r="LAW840" s="203"/>
      <c r="LAX840" s="203"/>
      <c r="LAY840" s="203"/>
      <c r="LAZ840" s="203"/>
      <c r="LBA840" s="203"/>
      <c r="LBB840" s="203"/>
      <c r="LBC840" s="203"/>
      <c r="LBD840" s="203"/>
      <c r="LBE840" s="203"/>
      <c r="LBF840" s="203"/>
      <c r="LBG840" s="203"/>
      <c r="LBH840" s="203"/>
      <c r="LBI840" s="203"/>
      <c r="LBJ840" s="203"/>
      <c r="LBK840" s="203"/>
      <c r="LBL840" s="203"/>
      <c r="LBM840" s="203"/>
      <c r="LBN840" s="203"/>
      <c r="LBO840" s="203"/>
      <c r="LBP840" s="203"/>
      <c r="LBQ840" s="203"/>
      <c r="LBR840" s="203"/>
      <c r="LBS840" s="203"/>
      <c r="LBT840" s="203"/>
      <c r="LBU840" s="203"/>
      <c r="LBV840" s="203"/>
      <c r="LBW840" s="203"/>
      <c r="LBX840" s="203"/>
      <c r="LBY840" s="203"/>
      <c r="LBZ840" s="203"/>
      <c r="LCA840" s="203"/>
      <c r="LCB840" s="203"/>
      <c r="LCC840" s="203"/>
      <c r="LCD840" s="203"/>
      <c r="LCE840" s="203"/>
      <c r="LCF840" s="203"/>
      <c r="LCG840" s="203"/>
      <c r="LCH840" s="203"/>
      <c r="LCI840" s="203"/>
      <c r="LCJ840" s="203"/>
      <c r="LCK840" s="203"/>
      <c r="LCL840" s="203"/>
      <c r="LCM840" s="203"/>
      <c r="LCN840" s="203"/>
      <c r="LCO840" s="203"/>
      <c r="LCP840" s="203"/>
      <c r="LCQ840" s="203"/>
      <c r="LCR840" s="203"/>
      <c r="LCS840" s="203"/>
      <c r="LCT840" s="203"/>
      <c r="LCU840" s="203"/>
      <c r="LCV840" s="203"/>
      <c r="LCW840" s="203"/>
      <c r="LCX840" s="203"/>
      <c r="LCY840" s="203"/>
      <c r="LCZ840" s="203"/>
      <c r="LDA840" s="203"/>
      <c r="LDB840" s="203"/>
      <c r="LDC840" s="203"/>
      <c r="LDD840" s="203"/>
      <c r="LDE840" s="203"/>
      <c r="LDF840" s="203"/>
      <c r="LDG840" s="203"/>
      <c r="LDH840" s="203"/>
      <c r="LDI840" s="203"/>
      <c r="LDJ840" s="203"/>
      <c r="LDK840" s="203"/>
      <c r="LDL840" s="203"/>
      <c r="LDM840" s="203"/>
      <c r="LDN840" s="203"/>
      <c r="LDO840" s="203"/>
      <c r="LDP840" s="203"/>
      <c r="LDQ840" s="203"/>
      <c r="LDR840" s="203"/>
      <c r="LDS840" s="203"/>
      <c r="LDT840" s="203"/>
      <c r="LDU840" s="203"/>
      <c r="LDV840" s="203"/>
      <c r="LDW840" s="203"/>
      <c r="LDX840" s="203"/>
      <c r="LDY840" s="203"/>
      <c r="LDZ840" s="203"/>
      <c r="LEA840" s="203"/>
      <c r="LEB840" s="203"/>
      <c r="LEC840" s="203"/>
      <c r="LED840" s="203"/>
      <c r="LEE840" s="203"/>
      <c r="LEF840" s="203"/>
      <c r="LEG840" s="203"/>
      <c r="LEH840" s="203"/>
      <c r="LEI840" s="203"/>
      <c r="LEJ840" s="203"/>
      <c r="LEK840" s="203"/>
      <c r="LEL840" s="203"/>
      <c r="LEM840" s="203"/>
      <c r="LEN840" s="203"/>
      <c r="LEO840" s="203"/>
      <c r="LEP840" s="203"/>
      <c r="LEQ840" s="203"/>
      <c r="LER840" s="203"/>
      <c r="LES840" s="203"/>
      <c r="LET840" s="203"/>
      <c r="LEU840" s="203"/>
      <c r="LEV840" s="203"/>
      <c r="LEW840" s="203"/>
      <c r="LEX840" s="203"/>
      <c r="LEY840" s="203"/>
      <c r="LEZ840" s="203"/>
      <c r="LFA840" s="203"/>
      <c r="LFB840" s="203"/>
      <c r="LFC840" s="203"/>
      <c r="LFD840" s="203"/>
      <c r="LFE840" s="203"/>
      <c r="LFF840" s="203"/>
      <c r="LFG840" s="203"/>
      <c r="LFH840" s="203"/>
      <c r="LFI840" s="203"/>
      <c r="LFJ840" s="203"/>
      <c r="LFK840" s="203"/>
      <c r="LFL840" s="203"/>
      <c r="LFM840" s="203"/>
      <c r="LFN840" s="203"/>
      <c r="LFO840" s="203"/>
      <c r="LFP840" s="203"/>
      <c r="LFQ840" s="203"/>
      <c r="LFR840" s="203"/>
      <c r="LFS840" s="203"/>
      <c r="LFT840" s="203"/>
      <c r="LFU840" s="203"/>
      <c r="LFV840" s="203"/>
      <c r="LFW840" s="203"/>
      <c r="LFX840" s="203"/>
      <c r="LFY840" s="203"/>
      <c r="LFZ840" s="203"/>
      <c r="LGA840" s="203"/>
      <c r="LGB840" s="203"/>
      <c r="LGC840" s="203"/>
      <c r="LGD840" s="203"/>
      <c r="LGE840" s="203"/>
      <c r="LGF840" s="203"/>
      <c r="LGG840" s="203"/>
      <c r="LGH840" s="203"/>
      <c r="LGI840" s="203"/>
      <c r="LGJ840" s="203"/>
      <c r="LGK840" s="203"/>
      <c r="LGL840" s="203"/>
      <c r="LGM840" s="203"/>
      <c r="LGN840" s="203"/>
      <c r="LGO840" s="203"/>
      <c r="LGP840" s="203"/>
      <c r="LGQ840" s="203"/>
      <c r="LGR840" s="203"/>
      <c r="LGS840" s="203"/>
      <c r="LGT840" s="203"/>
      <c r="LGU840" s="203"/>
      <c r="LGV840" s="203"/>
      <c r="LGW840" s="203"/>
      <c r="LGX840" s="203"/>
      <c r="LGY840" s="203"/>
      <c r="LGZ840" s="203"/>
      <c r="LHA840" s="203"/>
      <c r="LHB840" s="203"/>
      <c r="LHC840" s="203"/>
      <c r="LHD840" s="203"/>
      <c r="LHE840" s="203"/>
      <c r="LHF840" s="203"/>
      <c r="LHG840" s="203"/>
      <c r="LHH840" s="203"/>
      <c r="LHI840" s="203"/>
      <c r="LHJ840" s="203"/>
      <c r="LHK840" s="203"/>
      <c r="LHL840" s="203"/>
      <c r="LHM840" s="203"/>
      <c r="LHN840" s="203"/>
      <c r="LHO840" s="203"/>
      <c r="LHP840" s="203"/>
      <c r="LHQ840" s="203"/>
      <c r="LHR840" s="203"/>
      <c r="LHS840" s="203"/>
      <c r="LHT840" s="203"/>
      <c r="LHU840" s="203"/>
      <c r="LHV840" s="203"/>
      <c r="LHW840" s="203"/>
      <c r="LHX840" s="203"/>
      <c r="LHY840" s="203"/>
      <c r="LHZ840" s="203"/>
      <c r="LIA840" s="203"/>
      <c r="LIB840" s="203"/>
      <c r="LIC840" s="203"/>
      <c r="LID840" s="203"/>
      <c r="LIE840" s="203"/>
      <c r="LIF840" s="203"/>
      <c r="LIG840" s="203"/>
      <c r="LIH840" s="203"/>
      <c r="LII840" s="203"/>
      <c r="LIJ840" s="203"/>
      <c r="LIK840" s="203"/>
      <c r="LIL840" s="203"/>
      <c r="LIM840" s="203"/>
      <c r="LIN840" s="203"/>
      <c r="LIO840" s="203"/>
      <c r="LIP840" s="203"/>
      <c r="LIQ840" s="203"/>
      <c r="LIR840" s="203"/>
      <c r="LIS840" s="203"/>
      <c r="LIT840" s="203"/>
      <c r="LIU840" s="203"/>
      <c r="LIV840" s="203"/>
      <c r="LIW840" s="203"/>
      <c r="LIX840" s="203"/>
      <c r="LIY840" s="203"/>
      <c r="LIZ840" s="203"/>
      <c r="LJA840" s="203"/>
      <c r="LJB840" s="203"/>
      <c r="LJC840" s="203"/>
      <c r="LJD840" s="203"/>
      <c r="LJE840" s="203"/>
      <c r="LJF840" s="203"/>
      <c r="LJG840" s="203"/>
      <c r="LJH840" s="203"/>
      <c r="LJI840" s="203"/>
      <c r="LJJ840" s="203"/>
      <c r="LJK840" s="203"/>
      <c r="LJL840" s="203"/>
      <c r="LJM840" s="203"/>
      <c r="LJN840" s="203"/>
      <c r="LJO840" s="203"/>
      <c r="LJP840" s="203"/>
      <c r="LJQ840" s="203"/>
      <c r="LJR840" s="203"/>
      <c r="LJS840" s="203"/>
      <c r="LJT840" s="203"/>
      <c r="LJU840" s="203"/>
      <c r="LJV840" s="203"/>
      <c r="LJW840" s="203"/>
      <c r="LJX840" s="203"/>
      <c r="LJY840" s="203"/>
      <c r="LJZ840" s="203"/>
      <c r="LKA840" s="203"/>
      <c r="LKB840" s="203"/>
      <c r="LKC840" s="203"/>
      <c r="LKD840" s="203"/>
      <c r="LKE840" s="203"/>
      <c r="LKF840" s="203"/>
      <c r="LKG840" s="203"/>
      <c r="LKH840" s="203"/>
      <c r="LKI840" s="203"/>
      <c r="LKJ840" s="203"/>
      <c r="LKK840" s="203"/>
      <c r="LKL840" s="203"/>
      <c r="LKM840" s="203"/>
      <c r="LKN840" s="203"/>
      <c r="LKO840" s="203"/>
      <c r="LKP840" s="203"/>
      <c r="LKQ840" s="203"/>
      <c r="LKR840" s="203"/>
      <c r="LKS840" s="203"/>
      <c r="LKT840" s="203"/>
      <c r="LKU840" s="203"/>
      <c r="LKV840" s="203"/>
      <c r="LKW840" s="203"/>
      <c r="LKX840" s="203"/>
      <c r="LKY840" s="203"/>
      <c r="LKZ840" s="203"/>
      <c r="LLA840" s="203"/>
      <c r="LLB840" s="203"/>
      <c r="LLC840" s="203"/>
      <c r="LLD840" s="203"/>
      <c r="LLE840" s="203"/>
      <c r="LLF840" s="203"/>
      <c r="LLG840" s="203"/>
      <c r="LLH840" s="203"/>
      <c r="LLI840" s="203"/>
      <c r="LLJ840" s="203"/>
      <c r="LLK840" s="203"/>
      <c r="LLL840" s="203"/>
      <c r="LLM840" s="203"/>
      <c r="LLN840" s="203"/>
      <c r="LLO840" s="203"/>
      <c r="LLP840" s="203"/>
      <c r="LLQ840" s="203"/>
      <c r="LLR840" s="203"/>
      <c r="LLS840" s="203"/>
      <c r="LLT840" s="203"/>
      <c r="LLU840" s="203"/>
      <c r="LLV840" s="203"/>
      <c r="LLW840" s="203"/>
      <c r="LLX840" s="203"/>
      <c r="LLY840" s="203"/>
      <c r="LLZ840" s="203"/>
      <c r="LMA840" s="203"/>
      <c r="LMB840" s="203"/>
      <c r="LMC840" s="203"/>
      <c r="LMD840" s="203"/>
      <c r="LME840" s="203"/>
      <c r="LMF840" s="203"/>
      <c r="LMG840" s="203"/>
      <c r="LMH840" s="203"/>
      <c r="LMI840" s="203"/>
      <c r="LMJ840" s="203"/>
      <c r="LMK840" s="203"/>
      <c r="LML840" s="203"/>
      <c r="LMM840" s="203"/>
      <c r="LMN840" s="203"/>
      <c r="LMO840" s="203"/>
      <c r="LMP840" s="203"/>
      <c r="LMQ840" s="203"/>
      <c r="LMR840" s="203"/>
      <c r="LMS840" s="203"/>
      <c r="LMT840" s="203"/>
      <c r="LMU840" s="203"/>
      <c r="LMV840" s="203"/>
      <c r="LMW840" s="203"/>
      <c r="LMX840" s="203"/>
      <c r="LMY840" s="203"/>
      <c r="LMZ840" s="203"/>
      <c r="LNA840" s="203"/>
      <c r="LNB840" s="203"/>
      <c r="LNC840" s="203"/>
      <c r="LND840" s="203"/>
      <c r="LNE840" s="203"/>
      <c r="LNF840" s="203"/>
      <c r="LNG840" s="203"/>
      <c r="LNH840" s="203"/>
      <c r="LNI840" s="203"/>
      <c r="LNJ840" s="203"/>
      <c r="LNK840" s="203"/>
      <c r="LNL840" s="203"/>
      <c r="LNM840" s="203"/>
      <c r="LNN840" s="203"/>
      <c r="LNO840" s="203"/>
      <c r="LNP840" s="203"/>
      <c r="LNQ840" s="203"/>
      <c r="LNR840" s="203"/>
      <c r="LNS840" s="203"/>
      <c r="LNT840" s="203"/>
      <c r="LNU840" s="203"/>
      <c r="LNV840" s="203"/>
      <c r="LNW840" s="203"/>
      <c r="LNX840" s="203"/>
      <c r="LNY840" s="203"/>
      <c r="LNZ840" s="203"/>
      <c r="LOA840" s="203"/>
      <c r="LOB840" s="203"/>
      <c r="LOC840" s="203"/>
      <c r="LOD840" s="203"/>
      <c r="LOE840" s="203"/>
      <c r="LOF840" s="203"/>
      <c r="LOG840" s="203"/>
      <c r="LOH840" s="203"/>
      <c r="LOI840" s="203"/>
      <c r="LOJ840" s="203"/>
      <c r="LOK840" s="203"/>
      <c r="LOL840" s="203"/>
      <c r="LOM840" s="203"/>
      <c r="LON840" s="203"/>
      <c r="LOO840" s="203"/>
      <c r="LOP840" s="203"/>
      <c r="LOQ840" s="203"/>
      <c r="LOR840" s="203"/>
      <c r="LOS840" s="203"/>
      <c r="LOT840" s="203"/>
      <c r="LOU840" s="203"/>
      <c r="LOV840" s="203"/>
      <c r="LOW840" s="203"/>
      <c r="LOX840" s="203"/>
      <c r="LOY840" s="203"/>
      <c r="LOZ840" s="203"/>
      <c r="LPA840" s="203"/>
      <c r="LPB840" s="203"/>
      <c r="LPC840" s="203"/>
      <c r="LPD840" s="203"/>
      <c r="LPE840" s="203"/>
      <c r="LPF840" s="203"/>
      <c r="LPG840" s="203"/>
      <c r="LPH840" s="203"/>
      <c r="LPI840" s="203"/>
      <c r="LPJ840" s="203"/>
      <c r="LPK840" s="203"/>
      <c r="LPL840" s="203"/>
      <c r="LPM840" s="203"/>
      <c r="LPN840" s="203"/>
      <c r="LPO840" s="203"/>
      <c r="LPP840" s="203"/>
      <c r="LPQ840" s="203"/>
      <c r="LPR840" s="203"/>
      <c r="LPS840" s="203"/>
      <c r="LPT840" s="203"/>
      <c r="LPU840" s="203"/>
      <c r="LPV840" s="203"/>
      <c r="LPW840" s="203"/>
      <c r="LPX840" s="203"/>
      <c r="LPY840" s="203"/>
      <c r="LPZ840" s="203"/>
      <c r="LQA840" s="203"/>
      <c r="LQB840" s="203"/>
      <c r="LQC840" s="203"/>
      <c r="LQD840" s="203"/>
      <c r="LQE840" s="203"/>
      <c r="LQF840" s="203"/>
      <c r="LQG840" s="203"/>
      <c r="LQH840" s="203"/>
      <c r="LQI840" s="203"/>
      <c r="LQJ840" s="203"/>
      <c r="LQK840" s="203"/>
      <c r="LQL840" s="203"/>
      <c r="LQM840" s="203"/>
      <c r="LQN840" s="203"/>
      <c r="LQO840" s="203"/>
      <c r="LQP840" s="203"/>
      <c r="LQQ840" s="203"/>
      <c r="LQR840" s="203"/>
      <c r="LQS840" s="203"/>
      <c r="LQT840" s="203"/>
      <c r="LQU840" s="203"/>
      <c r="LQV840" s="203"/>
      <c r="LQW840" s="203"/>
      <c r="LQX840" s="203"/>
      <c r="LQY840" s="203"/>
      <c r="LQZ840" s="203"/>
      <c r="LRA840" s="203"/>
      <c r="LRB840" s="203"/>
      <c r="LRC840" s="203"/>
      <c r="LRD840" s="203"/>
      <c r="LRE840" s="203"/>
      <c r="LRF840" s="203"/>
      <c r="LRG840" s="203"/>
      <c r="LRH840" s="203"/>
      <c r="LRI840" s="203"/>
      <c r="LRJ840" s="203"/>
      <c r="LRK840" s="203"/>
      <c r="LRL840" s="203"/>
      <c r="LRM840" s="203"/>
      <c r="LRN840" s="203"/>
      <c r="LRO840" s="203"/>
      <c r="LRP840" s="203"/>
      <c r="LRQ840" s="203"/>
      <c r="LRR840" s="203"/>
      <c r="LRS840" s="203"/>
      <c r="LRT840" s="203"/>
      <c r="LRU840" s="203"/>
      <c r="LRV840" s="203"/>
      <c r="LRW840" s="203"/>
      <c r="LRX840" s="203"/>
      <c r="LRY840" s="203"/>
      <c r="LRZ840" s="203"/>
      <c r="LSA840" s="203"/>
      <c r="LSB840" s="203"/>
      <c r="LSC840" s="203"/>
      <c r="LSD840" s="203"/>
      <c r="LSE840" s="203"/>
      <c r="LSF840" s="203"/>
      <c r="LSG840" s="203"/>
      <c r="LSH840" s="203"/>
      <c r="LSI840" s="203"/>
      <c r="LSJ840" s="203"/>
      <c r="LSK840" s="203"/>
      <c r="LSL840" s="203"/>
      <c r="LSM840" s="203"/>
      <c r="LSN840" s="203"/>
      <c r="LSO840" s="203"/>
      <c r="LSP840" s="203"/>
      <c r="LSQ840" s="203"/>
      <c r="LSR840" s="203"/>
      <c r="LSS840" s="203"/>
      <c r="LST840" s="203"/>
      <c r="LSU840" s="203"/>
      <c r="LSV840" s="203"/>
      <c r="LSW840" s="203"/>
      <c r="LSX840" s="203"/>
      <c r="LSY840" s="203"/>
      <c r="LSZ840" s="203"/>
      <c r="LTA840" s="203"/>
      <c r="LTB840" s="203"/>
      <c r="LTC840" s="203"/>
      <c r="LTD840" s="203"/>
      <c r="LTE840" s="203"/>
      <c r="LTF840" s="203"/>
      <c r="LTG840" s="203"/>
      <c r="LTH840" s="203"/>
      <c r="LTI840" s="203"/>
      <c r="LTJ840" s="203"/>
      <c r="LTK840" s="203"/>
      <c r="LTL840" s="203"/>
      <c r="LTM840" s="203"/>
      <c r="LTN840" s="203"/>
      <c r="LTO840" s="203"/>
      <c r="LTP840" s="203"/>
      <c r="LTQ840" s="203"/>
      <c r="LTR840" s="203"/>
      <c r="LTS840" s="203"/>
      <c r="LTT840" s="203"/>
      <c r="LTU840" s="203"/>
      <c r="LTV840" s="203"/>
      <c r="LTW840" s="203"/>
      <c r="LTX840" s="203"/>
      <c r="LTY840" s="203"/>
      <c r="LTZ840" s="203"/>
      <c r="LUA840" s="203"/>
      <c r="LUB840" s="203"/>
      <c r="LUC840" s="203"/>
      <c r="LUD840" s="203"/>
      <c r="LUE840" s="203"/>
      <c r="LUF840" s="203"/>
      <c r="LUG840" s="203"/>
      <c r="LUH840" s="203"/>
      <c r="LUI840" s="203"/>
      <c r="LUJ840" s="203"/>
      <c r="LUK840" s="203"/>
      <c r="LUL840" s="203"/>
      <c r="LUM840" s="203"/>
      <c r="LUN840" s="203"/>
      <c r="LUO840" s="203"/>
      <c r="LUP840" s="203"/>
      <c r="LUQ840" s="203"/>
      <c r="LUR840" s="203"/>
      <c r="LUS840" s="203"/>
      <c r="LUT840" s="203"/>
      <c r="LUU840" s="203"/>
      <c r="LUV840" s="203"/>
      <c r="LUW840" s="203"/>
      <c r="LUX840" s="203"/>
      <c r="LUY840" s="203"/>
      <c r="LUZ840" s="203"/>
      <c r="LVA840" s="203"/>
      <c r="LVB840" s="203"/>
      <c r="LVC840" s="203"/>
      <c r="LVD840" s="203"/>
      <c r="LVE840" s="203"/>
      <c r="LVF840" s="203"/>
      <c r="LVG840" s="203"/>
      <c r="LVH840" s="203"/>
      <c r="LVI840" s="203"/>
      <c r="LVJ840" s="203"/>
      <c r="LVK840" s="203"/>
      <c r="LVL840" s="203"/>
      <c r="LVM840" s="203"/>
      <c r="LVN840" s="203"/>
      <c r="LVO840" s="203"/>
      <c r="LVP840" s="203"/>
      <c r="LVQ840" s="203"/>
      <c r="LVR840" s="203"/>
      <c r="LVS840" s="203"/>
      <c r="LVT840" s="203"/>
      <c r="LVU840" s="203"/>
      <c r="LVV840" s="203"/>
      <c r="LVW840" s="203"/>
      <c r="LVX840" s="203"/>
      <c r="LVY840" s="203"/>
      <c r="LVZ840" s="203"/>
      <c r="LWA840" s="203"/>
      <c r="LWB840" s="203"/>
      <c r="LWC840" s="203"/>
      <c r="LWD840" s="203"/>
      <c r="LWE840" s="203"/>
      <c r="LWF840" s="203"/>
      <c r="LWG840" s="203"/>
      <c r="LWH840" s="203"/>
      <c r="LWI840" s="203"/>
      <c r="LWJ840" s="203"/>
      <c r="LWK840" s="203"/>
      <c r="LWL840" s="203"/>
      <c r="LWM840" s="203"/>
      <c r="LWN840" s="203"/>
      <c r="LWO840" s="203"/>
      <c r="LWP840" s="203"/>
      <c r="LWQ840" s="203"/>
      <c r="LWR840" s="203"/>
      <c r="LWS840" s="203"/>
      <c r="LWT840" s="203"/>
      <c r="LWU840" s="203"/>
      <c r="LWV840" s="203"/>
      <c r="LWW840" s="203"/>
      <c r="LWX840" s="203"/>
      <c r="LWY840" s="203"/>
      <c r="LWZ840" s="203"/>
      <c r="LXA840" s="203"/>
      <c r="LXB840" s="203"/>
      <c r="LXC840" s="203"/>
      <c r="LXD840" s="203"/>
      <c r="LXE840" s="203"/>
      <c r="LXF840" s="203"/>
      <c r="LXG840" s="203"/>
      <c r="LXH840" s="203"/>
      <c r="LXI840" s="203"/>
      <c r="LXJ840" s="203"/>
      <c r="LXK840" s="203"/>
      <c r="LXL840" s="203"/>
      <c r="LXM840" s="203"/>
      <c r="LXN840" s="203"/>
      <c r="LXO840" s="203"/>
      <c r="LXP840" s="203"/>
      <c r="LXQ840" s="203"/>
      <c r="LXR840" s="203"/>
      <c r="LXS840" s="203"/>
      <c r="LXT840" s="203"/>
      <c r="LXU840" s="203"/>
      <c r="LXV840" s="203"/>
      <c r="LXW840" s="203"/>
      <c r="LXX840" s="203"/>
      <c r="LXY840" s="203"/>
      <c r="LXZ840" s="203"/>
      <c r="LYA840" s="203"/>
      <c r="LYB840" s="203"/>
      <c r="LYC840" s="203"/>
      <c r="LYD840" s="203"/>
      <c r="LYE840" s="203"/>
      <c r="LYF840" s="203"/>
      <c r="LYG840" s="203"/>
      <c r="LYH840" s="203"/>
      <c r="LYI840" s="203"/>
      <c r="LYJ840" s="203"/>
      <c r="LYK840" s="203"/>
      <c r="LYL840" s="203"/>
      <c r="LYM840" s="203"/>
      <c r="LYN840" s="203"/>
      <c r="LYO840" s="203"/>
      <c r="LYP840" s="203"/>
      <c r="LYQ840" s="203"/>
      <c r="LYR840" s="203"/>
      <c r="LYS840" s="203"/>
      <c r="LYT840" s="203"/>
      <c r="LYU840" s="203"/>
      <c r="LYV840" s="203"/>
      <c r="LYW840" s="203"/>
      <c r="LYX840" s="203"/>
      <c r="LYY840" s="203"/>
      <c r="LYZ840" s="203"/>
      <c r="LZA840" s="203"/>
      <c r="LZB840" s="203"/>
      <c r="LZC840" s="203"/>
      <c r="LZD840" s="203"/>
      <c r="LZE840" s="203"/>
      <c r="LZF840" s="203"/>
      <c r="LZG840" s="203"/>
      <c r="LZH840" s="203"/>
      <c r="LZI840" s="203"/>
      <c r="LZJ840" s="203"/>
      <c r="LZK840" s="203"/>
      <c r="LZL840" s="203"/>
      <c r="LZM840" s="203"/>
      <c r="LZN840" s="203"/>
      <c r="LZO840" s="203"/>
      <c r="LZP840" s="203"/>
      <c r="LZQ840" s="203"/>
      <c r="LZR840" s="203"/>
      <c r="LZS840" s="203"/>
      <c r="LZT840" s="203"/>
      <c r="LZU840" s="203"/>
      <c r="LZV840" s="203"/>
      <c r="LZW840" s="203"/>
      <c r="LZX840" s="203"/>
      <c r="LZY840" s="203"/>
      <c r="LZZ840" s="203"/>
      <c r="MAA840" s="203"/>
      <c r="MAB840" s="203"/>
      <c r="MAC840" s="203"/>
      <c r="MAD840" s="203"/>
      <c r="MAE840" s="203"/>
      <c r="MAF840" s="203"/>
      <c r="MAG840" s="203"/>
      <c r="MAH840" s="203"/>
      <c r="MAI840" s="203"/>
      <c r="MAJ840" s="203"/>
      <c r="MAK840" s="203"/>
      <c r="MAL840" s="203"/>
      <c r="MAM840" s="203"/>
      <c r="MAN840" s="203"/>
      <c r="MAO840" s="203"/>
      <c r="MAP840" s="203"/>
      <c r="MAQ840" s="203"/>
      <c r="MAR840" s="203"/>
      <c r="MAS840" s="203"/>
      <c r="MAT840" s="203"/>
      <c r="MAU840" s="203"/>
      <c r="MAV840" s="203"/>
      <c r="MAW840" s="203"/>
      <c r="MAX840" s="203"/>
      <c r="MAY840" s="203"/>
      <c r="MAZ840" s="203"/>
      <c r="MBA840" s="203"/>
      <c r="MBB840" s="203"/>
      <c r="MBC840" s="203"/>
      <c r="MBD840" s="203"/>
      <c r="MBE840" s="203"/>
      <c r="MBF840" s="203"/>
      <c r="MBG840" s="203"/>
      <c r="MBH840" s="203"/>
      <c r="MBI840" s="203"/>
      <c r="MBJ840" s="203"/>
      <c r="MBK840" s="203"/>
      <c r="MBL840" s="203"/>
      <c r="MBM840" s="203"/>
      <c r="MBN840" s="203"/>
      <c r="MBO840" s="203"/>
      <c r="MBP840" s="203"/>
      <c r="MBQ840" s="203"/>
      <c r="MBR840" s="203"/>
      <c r="MBS840" s="203"/>
      <c r="MBT840" s="203"/>
      <c r="MBU840" s="203"/>
      <c r="MBV840" s="203"/>
      <c r="MBW840" s="203"/>
      <c r="MBX840" s="203"/>
      <c r="MBY840" s="203"/>
      <c r="MBZ840" s="203"/>
      <c r="MCA840" s="203"/>
      <c r="MCB840" s="203"/>
      <c r="MCC840" s="203"/>
      <c r="MCD840" s="203"/>
      <c r="MCE840" s="203"/>
      <c r="MCF840" s="203"/>
      <c r="MCG840" s="203"/>
      <c r="MCH840" s="203"/>
      <c r="MCI840" s="203"/>
      <c r="MCJ840" s="203"/>
      <c r="MCK840" s="203"/>
      <c r="MCL840" s="203"/>
      <c r="MCM840" s="203"/>
      <c r="MCN840" s="203"/>
      <c r="MCO840" s="203"/>
      <c r="MCP840" s="203"/>
      <c r="MCQ840" s="203"/>
      <c r="MCR840" s="203"/>
      <c r="MCS840" s="203"/>
      <c r="MCT840" s="203"/>
      <c r="MCU840" s="203"/>
      <c r="MCV840" s="203"/>
      <c r="MCW840" s="203"/>
      <c r="MCX840" s="203"/>
      <c r="MCY840" s="203"/>
      <c r="MCZ840" s="203"/>
      <c r="MDA840" s="203"/>
      <c r="MDB840" s="203"/>
      <c r="MDC840" s="203"/>
      <c r="MDD840" s="203"/>
      <c r="MDE840" s="203"/>
      <c r="MDF840" s="203"/>
      <c r="MDG840" s="203"/>
      <c r="MDH840" s="203"/>
      <c r="MDI840" s="203"/>
      <c r="MDJ840" s="203"/>
      <c r="MDK840" s="203"/>
      <c r="MDL840" s="203"/>
      <c r="MDM840" s="203"/>
      <c r="MDN840" s="203"/>
      <c r="MDO840" s="203"/>
      <c r="MDP840" s="203"/>
      <c r="MDQ840" s="203"/>
      <c r="MDR840" s="203"/>
      <c r="MDS840" s="203"/>
      <c r="MDT840" s="203"/>
      <c r="MDU840" s="203"/>
      <c r="MDV840" s="203"/>
      <c r="MDW840" s="203"/>
      <c r="MDX840" s="203"/>
      <c r="MDY840" s="203"/>
      <c r="MDZ840" s="203"/>
      <c r="MEA840" s="203"/>
      <c r="MEB840" s="203"/>
      <c r="MEC840" s="203"/>
      <c r="MED840" s="203"/>
      <c r="MEE840" s="203"/>
      <c r="MEF840" s="203"/>
      <c r="MEG840" s="203"/>
      <c r="MEH840" s="203"/>
      <c r="MEI840" s="203"/>
      <c r="MEJ840" s="203"/>
      <c r="MEK840" s="203"/>
      <c r="MEL840" s="203"/>
      <c r="MEM840" s="203"/>
      <c r="MEN840" s="203"/>
      <c r="MEO840" s="203"/>
      <c r="MEP840" s="203"/>
      <c r="MEQ840" s="203"/>
      <c r="MER840" s="203"/>
      <c r="MES840" s="203"/>
      <c r="MET840" s="203"/>
      <c r="MEU840" s="203"/>
      <c r="MEV840" s="203"/>
      <c r="MEW840" s="203"/>
      <c r="MEX840" s="203"/>
      <c r="MEY840" s="203"/>
      <c r="MEZ840" s="203"/>
      <c r="MFA840" s="203"/>
      <c r="MFB840" s="203"/>
      <c r="MFC840" s="203"/>
      <c r="MFD840" s="203"/>
      <c r="MFE840" s="203"/>
      <c r="MFF840" s="203"/>
      <c r="MFG840" s="203"/>
      <c r="MFH840" s="203"/>
      <c r="MFI840" s="203"/>
      <c r="MFJ840" s="203"/>
      <c r="MFK840" s="203"/>
      <c r="MFL840" s="203"/>
      <c r="MFM840" s="203"/>
      <c r="MFN840" s="203"/>
      <c r="MFO840" s="203"/>
      <c r="MFP840" s="203"/>
      <c r="MFQ840" s="203"/>
      <c r="MFR840" s="203"/>
      <c r="MFS840" s="203"/>
      <c r="MFT840" s="203"/>
      <c r="MFU840" s="203"/>
      <c r="MFV840" s="203"/>
      <c r="MFW840" s="203"/>
      <c r="MFX840" s="203"/>
      <c r="MFY840" s="203"/>
      <c r="MFZ840" s="203"/>
      <c r="MGA840" s="203"/>
      <c r="MGB840" s="203"/>
      <c r="MGC840" s="203"/>
      <c r="MGD840" s="203"/>
      <c r="MGE840" s="203"/>
      <c r="MGF840" s="203"/>
      <c r="MGG840" s="203"/>
      <c r="MGH840" s="203"/>
      <c r="MGI840" s="203"/>
      <c r="MGJ840" s="203"/>
      <c r="MGK840" s="203"/>
      <c r="MGL840" s="203"/>
      <c r="MGM840" s="203"/>
      <c r="MGN840" s="203"/>
      <c r="MGO840" s="203"/>
      <c r="MGP840" s="203"/>
      <c r="MGQ840" s="203"/>
      <c r="MGR840" s="203"/>
      <c r="MGS840" s="203"/>
      <c r="MGT840" s="203"/>
      <c r="MGU840" s="203"/>
      <c r="MGV840" s="203"/>
      <c r="MGW840" s="203"/>
      <c r="MGX840" s="203"/>
      <c r="MGY840" s="203"/>
      <c r="MGZ840" s="203"/>
      <c r="MHA840" s="203"/>
      <c r="MHB840" s="203"/>
      <c r="MHC840" s="203"/>
      <c r="MHD840" s="203"/>
      <c r="MHE840" s="203"/>
      <c r="MHF840" s="203"/>
      <c r="MHG840" s="203"/>
      <c r="MHH840" s="203"/>
      <c r="MHI840" s="203"/>
      <c r="MHJ840" s="203"/>
      <c r="MHK840" s="203"/>
      <c r="MHL840" s="203"/>
      <c r="MHM840" s="203"/>
      <c r="MHN840" s="203"/>
      <c r="MHO840" s="203"/>
      <c r="MHP840" s="203"/>
      <c r="MHQ840" s="203"/>
      <c r="MHR840" s="203"/>
      <c r="MHS840" s="203"/>
      <c r="MHT840" s="203"/>
      <c r="MHU840" s="203"/>
      <c r="MHV840" s="203"/>
      <c r="MHW840" s="203"/>
      <c r="MHX840" s="203"/>
      <c r="MHY840" s="203"/>
      <c r="MHZ840" s="203"/>
      <c r="MIA840" s="203"/>
      <c r="MIB840" s="203"/>
      <c r="MIC840" s="203"/>
      <c r="MID840" s="203"/>
      <c r="MIE840" s="203"/>
      <c r="MIF840" s="203"/>
      <c r="MIG840" s="203"/>
      <c r="MIH840" s="203"/>
      <c r="MII840" s="203"/>
      <c r="MIJ840" s="203"/>
      <c r="MIK840" s="203"/>
      <c r="MIL840" s="203"/>
      <c r="MIM840" s="203"/>
      <c r="MIN840" s="203"/>
      <c r="MIO840" s="203"/>
      <c r="MIP840" s="203"/>
      <c r="MIQ840" s="203"/>
      <c r="MIR840" s="203"/>
      <c r="MIS840" s="203"/>
      <c r="MIT840" s="203"/>
      <c r="MIU840" s="203"/>
      <c r="MIV840" s="203"/>
      <c r="MIW840" s="203"/>
      <c r="MIX840" s="203"/>
      <c r="MIY840" s="203"/>
      <c r="MIZ840" s="203"/>
      <c r="MJA840" s="203"/>
      <c r="MJB840" s="203"/>
      <c r="MJC840" s="203"/>
      <c r="MJD840" s="203"/>
      <c r="MJE840" s="203"/>
      <c r="MJF840" s="203"/>
      <c r="MJG840" s="203"/>
      <c r="MJH840" s="203"/>
      <c r="MJI840" s="203"/>
      <c r="MJJ840" s="203"/>
      <c r="MJK840" s="203"/>
      <c r="MJL840" s="203"/>
      <c r="MJM840" s="203"/>
      <c r="MJN840" s="203"/>
      <c r="MJO840" s="203"/>
      <c r="MJP840" s="203"/>
      <c r="MJQ840" s="203"/>
      <c r="MJR840" s="203"/>
      <c r="MJS840" s="203"/>
      <c r="MJT840" s="203"/>
      <c r="MJU840" s="203"/>
      <c r="MJV840" s="203"/>
      <c r="MJW840" s="203"/>
      <c r="MJX840" s="203"/>
      <c r="MJY840" s="203"/>
      <c r="MJZ840" s="203"/>
      <c r="MKA840" s="203"/>
      <c r="MKB840" s="203"/>
      <c r="MKC840" s="203"/>
      <c r="MKD840" s="203"/>
      <c r="MKE840" s="203"/>
      <c r="MKF840" s="203"/>
      <c r="MKG840" s="203"/>
      <c r="MKH840" s="203"/>
      <c r="MKI840" s="203"/>
      <c r="MKJ840" s="203"/>
      <c r="MKK840" s="203"/>
      <c r="MKL840" s="203"/>
      <c r="MKM840" s="203"/>
      <c r="MKN840" s="203"/>
      <c r="MKO840" s="203"/>
      <c r="MKP840" s="203"/>
      <c r="MKQ840" s="203"/>
      <c r="MKR840" s="203"/>
      <c r="MKS840" s="203"/>
      <c r="MKT840" s="203"/>
      <c r="MKU840" s="203"/>
      <c r="MKV840" s="203"/>
      <c r="MKW840" s="203"/>
      <c r="MKX840" s="203"/>
      <c r="MKY840" s="203"/>
      <c r="MKZ840" s="203"/>
      <c r="MLA840" s="203"/>
      <c r="MLB840" s="203"/>
      <c r="MLC840" s="203"/>
      <c r="MLD840" s="203"/>
      <c r="MLE840" s="203"/>
      <c r="MLF840" s="203"/>
      <c r="MLG840" s="203"/>
      <c r="MLH840" s="203"/>
      <c r="MLI840" s="203"/>
      <c r="MLJ840" s="203"/>
      <c r="MLK840" s="203"/>
      <c r="MLL840" s="203"/>
      <c r="MLM840" s="203"/>
      <c r="MLN840" s="203"/>
      <c r="MLO840" s="203"/>
      <c r="MLP840" s="203"/>
      <c r="MLQ840" s="203"/>
      <c r="MLR840" s="203"/>
      <c r="MLS840" s="203"/>
      <c r="MLT840" s="203"/>
      <c r="MLU840" s="203"/>
      <c r="MLV840" s="203"/>
      <c r="MLW840" s="203"/>
      <c r="MLX840" s="203"/>
      <c r="MLY840" s="203"/>
      <c r="MLZ840" s="203"/>
      <c r="MMA840" s="203"/>
      <c r="MMB840" s="203"/>
      <c r="MMC840" s="203"/>
      <c r="MMD840" s="203"/>
      <c r="MME840" s="203"/>
      <c r="MMF840" s="203"/>
      <c r="MMG840" s="203"/>
      <c r="MMH840" s="203"/>
      <c r="MMI840" s="203"/>
      <c r="MMJ840" s="203"/>
      <c r="MMK840" s="203"/>
      <c r="MML840" s="203"/>
      <c r="MMM840" s="203"/>
      <c r="MMN840" s="203"/>
      <c r="MMO840" s="203"/>
      <c r="MMP840" s="203"/>
      <c r="MMQ840" s="203"/>
      <c r="MMR840" s="203"/>
      <c r="MMS840" s="203"/>
      <c r="MMT840" s="203"/>
      <c r="MMU840" s="203"/>
      <c r="MMV840" s="203"/>
      <c r="MMW840" s="203"/>
      <c r="MMX840" s="203"/>
      <c r="MMY840" s="203"/>
      <c r="MMZ840" s="203"/>
      <c r="MNA840" s="203"/>
      <c r="MNB840" s="203"/>
      <c r="MNC840" s="203"/>
      <c r="MND840" s="203"/>
      <c r="MNE840" s="203"/>
      <c r="MNF840" s="203"/>
      <c r="MNG840" s="203"/>
      <c r="MNH840" s="203"/>
      <c r="MNI840" s="203"/>
      <c r="MNJ840" s="203"/>
      <c r="MNK840" s="203"/>
      <c r="MNL840" s="203"/>
      <c r="MNM840" s="203"/>
      <c r="MNN840" s="203"/>
      <c r="MNO840" s="203"/>
      <c r="MNP840" s="203"/>
      <c r="MNQ840" s="203"/>
      <c r="MNR840" s="203"/>
      <c r="MNS840" s="203"/>
      <c r="MNT840" s="203"/>
      <c r="MNU840" s="203"/>
      <c r="MNV840" s="203"/>
      <c r="MNW840" s="203"/>
      <c r="MNX840" s="203"/>
      <c r="MNY840" s="203"/>
      <c r="MNZ840" s="203"/>
      <c r="MOA840" s="203"/>
      <c r="MOB840" s="203"/>
      <c r="MOC840" s="203"/>
      <c r="MOD840" s="203"/>
      <c r="MOE840" s="203"/>
      <c r="MOF840" s="203"/>
      <c r="MOG840" s="203"/>
      <c r="MOH840" s="203"/>
      <c r="MOI840" s="203"/>
      <c r="MOJ840" s="203"/>
      <c r="MOK840" s="203"/>
      <c r="MOL840" s="203"/>
      <c r="MOM840" s="203"/>
      <c r="MON840" s="203"/>
      <c r="MOO840" s="203"/>
      <c r="MOP840" s="203"/>
      <c r="MOQ840" s="203"/>
      <c r="MOR840" s="203"/>
      <c r="MOS840" s="203"/>
      <c r="MOT840" s="203"/>
      <c r="MOU840" s="203"/>
      <c r="MOV840" s="203"/>
      <c r="MOW840" s="203"/>
      <c r="MOX840" s="203"/>
      <c r="MOY840" s="203"/>
      <c r="MOZ840" s="203"/>
      <c r="MPA840" s="203"/>
      <c r="MPB840" s="203"/>
      <c r="MPC840" s="203"/>
      <c r="MPD840" s="203"/>
      <c r="MPE840" s="203"/>
      <c r="MPF840" s="203"/>
      <c r="MPG840" s="203"/>
      <c r="MPH840" s="203"/>
      <c r="MPI840" s="203"/>
      <c r="MPJ840" s="203"/>
      <c r="MPK840" s="203"/>
      <c r="MPL840" s="203"/>
      <c r="MPM840" s="203"/>
      <c r="MPN840" s="203"/>
      <c r="MPO840" s="203"/>
      <c r="MPP840" s="203"/>
      <c r="MPQ840" s="203"/>
      <c r="MPR840" s="203"/>
      <c r="MPS840" s="203"/>
      <c r="MPT840" s="203"/>
      <c r="MPU840" s="203"/>
      <c r="MPV840" s="203"/>
      <c r="MPW840" s="203"/>
      <c r="MPX840" s="203"/>
      <c r="MPY840" s="203"/>
      <c r="MPZ840" s="203"/>
      <c r="MQA840" s="203"/>
      <c r="MQB840" s="203"/>
      <c r="MQC840" s="203"/>
      <c r="MQD840" s="203"/>
      <c r="MQE840" s="203"/>
      <c r="MQF840" s="203"/>
      <c r="MQG840" s="203"/>
      <c r="MQH840" s="203"/>
      <c r="MQI840" s="203"/>
      <c r="MQJ840" s="203"/>
      <c r="MQK840" s="203"/>
      <c r="MQL840" s="203"/>
      <c r="MQM840" s="203"/>
      <c r="MQN840" s="203"/>
      <c r="MQO840" s="203"/>
      <c r="MQP840" s="203"/>
      <c r="MQQ840" s="203"/>
      <c r="MQR840" s="203"/>
      <c r="MQS840" s="203"/>
      <c r="MQT840" s="203"/>
      <c r="MQU840" s="203"/>
      <c r="MQV840" s="203"/>
      <c r="MQW840" s="203"/>
      <c r="MQX840" s="203"/>
      <c r="MQY840" s="203"/>
      <c r="MQZ840" s="203"/>
      <c r="MRA840" s="203"/>
      <c r="MRB840" s="203"/>
      <c r="MRC840" s="203"/>
      <c r="MRD840" s="203"/>
      <c r="MRE840" s="203"/>
      <c r="MRF840" s="203"/>
      <c r="MRG840" s="203"/>
      <c r="MRH840" s="203"/>
      <c r="MRI840" s="203"/>
      <c r="MRJ840" s="203"/>
      <c r="MRK840" s="203"/>
      <c r="MRL840" s="203"/>
      <c r="MRM840" s="203"/>
      <c r="MRN840" s="203"/>
      <c r="MRO840" s="203"/>
      <c r="MRP840" s="203"/>
      <c r="MRQ840" s="203"/>
      <c r="MRR840" s="203"/>
      <c r="MRS840" s="203"/>
      <c r="MRT840" s="203"/>
      <c r="MRU840" s="203"/>
      <c r="MRV840" s="203"/>
      <c r="MRW840" s="203"/>
      <c r="MRX840" s="203"/>
      <c r="MRY840" s="203"/>
      <c r="MRZ840" s="203"/>
      <c r="MSA840" s="203"/>
      <c r="MSB840" s="203"/>
      <c r="MSC840" s="203"/>
      <c r="MSD840" s="203"/>
      <c r="MSE840" s="203"/>
      <c r="MSF840" s="203"/>
      <c r="MSG840" s="203"/>
      <c r="MSH840" s="203"/>
      <c r="MSI840" s="203"/>
      <c r="MSJ840" s="203"/>
      <c r="MSK840" s="203"/>
      <c r="MSL840" s="203"/>
      <c r="MSM840" s="203"/>
      <c r="MSN840" s="203"/>
      <c r="MSO840" s="203"/>
      <c r="MSP840" s="203"/>
      <c r="MSQ840" s="203"/>
      <c r="MSR840" s="203"/>
      <c r="MSS840" s="203"/>
      <c r="MST840" s="203"/>
      <c r="MSU840" s="203"/>
      <c r="MSV840" s="203"/>
      <c r="MSW840" s="203"/>
      <c r="MSX840" s="203"/>
      <c r="MSY840" s="203"/>
      <c r="MSZ840" s="203"/>
      <c r="MTA840" s="203"/>
      <c r="MTB840" s="203"/>
      <c r="MTC840" s="203"/>
      <c r="MTD840" s="203"/>
      <c r="MTE840" s="203"/>
      <c r="MTF840" s="203"/>
      <c r="MTG840" s="203"/>
      <c r="MTH840" s="203"/>
      <c r="MTI840" s="203"/>
      <c r="MTJ840" s="203"/>
      <c r="MTK840" s="203"/>
      <c r="MTL840" s="203"/>
      <c r="MTM840" s="203"/>
      <c r="MTN840" s="203"/>
      <c r="MTO840" s="203"/>
      <c r="MTP840" s="203"/>
      <c r="MTQ840" s="203"/>
      <c r="MTR840" s="203"/>
      <c r="MTS840" s="203"/>
      <c r="MTT840" s="203"/>
      <c r="MTU840" s="203"/>
      <c r="MTV840" s="203"/>
      <c r="MTW840" s="203"/>
      <c r="MTX840" s="203"/>
      <c r="MTY840" s="203"/>
      <c r="MTZ840" s="203"/>
      <c r="MUA840" s="203"/>
      <c r="MUB840" s="203"/>
      <c r="MUC840" s="203"/>
      <c r="MUD840" s="203"/>
      <c r="MUE840" s="203"/>
      <c r="MUF840" s="203"/>
      <c r="MUG840" s="203"/>
      <c r="MUH840" s="203"/>
      <c r="MUI840" s="203"/>
      <c r="MUJ840" s="203"/>
      <c r="MUK840" s="203"/>
      <c r="MUL840" s="203"/>
      <c r="MUM840" s="203"/>
      <c r="MUN840" s="203"/>
      <c r="MUO840" s="203"/>
      <c r="MUP840" s="203"/>
      <c r="MUQ840" s="203"/>
      <c r="MUR840" s="203"/>
      <c r="MUS840" s="203"/>
      <c r="MUT840" s="203"/>
      <c r="MUU840" s="203"/>
      <c r="MUV840" s="203"/>
      <c r="MUW840" s="203"/>
      <c r="MUX840" s="203"/>
      <c r="MUY840" s="203"/>
      <c r="MUZ840" s="203"/>
      <c r="MVA840" s="203"/>
      <c r="MVB840" s="203"/>
      <c r="MVC840" s="203"/>
      <c r="MVD840" s="203"/>
      <c r="MVE840" s="203"/>
      <c r="MVF840" s="203"/>
      <c r="MVG840" s="203"/>
      <c r="MVH840" s="203"/>
      <c r="MVI840" s="203"/>
      <c r="MVJ840" s="203"/>
      <c r="MVK840" s="203"/>
      <c r="MVL840" s="203"/>
      <c r="MVM840" s="203"/>
      <c r="MVN840" s="203"/>
      <c r="MVO840" s="203"/>
      <c r="MVP840" s="203"/>
      <c r="MVQ840" s="203"/>
      <c r="MVR840" s="203"/>
      <c r="MVS840" s="203"/>
      <c r="MVT840" s="203"/>
      <c r="MVU840" s="203"/>
      <c r="MVV840" s="203"/>
      <c r="MVW840" s="203"/>
      <c r="MVX840" s="203"/>
      <c r="MVY840" s="203"/>
      <c r="MVZ840" s="203"/>
      <c r="MWA840" s="203"/>
      <c r="MWB840" s="203"/>
      <c r="MWC840" s="203"/>
      <c r="MWD840" s="203"/>
      <c r="MWE840" s="203"/>
      <c r="MWF840" s="203"/>
      <c r="MWG840" s="203"/>
      <c r="MWH840" s="203"/>
      <c r="MWI840" s="203"/>
      <c r="MWJ840" s="203"/>
      <c r="MWK840" s="203"/>
      <c r="MWL840" s="203"/>
      <c r="MWM840" s="203"/>
      <c r="MWN840" s="203"/>
      <c r="MWO840" s="203"/>
      <c r="MWP840" s="203"/>
      <c r="MWQ840" s="203"/>
      <c r="MWR840" s="203"/>
      <c r="MWS840" s="203"/>
      <c r="MWT840" s="203"/>
      <c r="MWU840" s="203"/>
      <c r="MWV840" s="203"/>
      <c r="MWW840" s="203"/>
      <c r="MWX840" s="203"/>
      <c r="MWY840" s="203"/>
      <c r="MWZ840" s="203"/>
      <c r="MXA840" s="203"/>
      <c r="MXB840" s="203"/>
      <c r="MXC840" s="203"/>
      <c r="MXD840" s="203"/>
      <c r="MXE840" s="203"/>
      <c r="MXF840" s="203"/>
      <c r="MXG840" s="203"/>
      <c r="MXH840" s="203"/>
      <c r="MXI840" s="203"/>
      <c r="MXJ840" s="203"/>
      <c r="MXK840" s="203"/>
      <c r="MXL840" s="203"/>
      <c r="MXM840" s="203"/>
      <c r="MXN840" s="203"/>
      <c r="MXO840" s="203"/>
      <c r="MXP840" s="203"/>
      <c r="MXQ840" s="203"/>
      <c r="MXR840" s="203"/>
      <c r="MXS840" s="203"/>
      <c r="MXT840" s="203"/>
      <c r="MXU840" s="203"/>
      <c r="MXV840" s="203"/>
      <c r="MXW840" s="203"/>
      <c r="MXX840" s="203"/>
      <c r="MXY840" s="203"/>
      <c r="MXZ840" s="203"/>
      <c r="MYA840" s="203"/>
      <c r="MYB840" s="203"/>
      <c r="MYC840" s="203"/>
      <c r="MYD840" s="203"/>
      <c r="MYE840" s="203"/>
      <c r="MYF840" s="203"/>
      <c r="MYG840" s="203"/>
      <c r="MYH840" s="203"/>
      <c r="MYI840" s="203"/>
      <c r="MYJ840" s="203"/>
      <c r="MYK840" s="203"/>
      <c r="MYL840" s="203"/>
      <c r="MYM840" s="203"/>
      <c r="MYN840" s="203"/>
      <c r="MYO840" s="203"/>
      <c r="MYP840" s="203"/>
      <c r="MYQ840" s="203"/>
      <c r="MYR840" s="203"/>
      <c r="MYS840" s="203"/>
      <c r="MYT840" s="203"/>
      <c r="MYU840" s="203"/>
      <c r="MYV840" s="203"/>
      <c r="MYW840" s="203"/>
      <c r="MYX840" s="203"/>
      <c r="MYY840" s="203"/>
      <c r="MYZ840" s="203"/>
      <c r="MZA840" s="203"/>
      <c r="MZB840" s="203"/>
      <c r="MZC840" s="203"/>
      <c r="MZD840" s="203"/>
      <c r="MZE840" s="203"/>
      <c r="MZF840" s="203"/>
      <c r="MZG840" s="203"/>
      <c r="MZH840" s="203"/>
      <c r="MZI840" s="203"/>
      <c r="MZJ840" s="203"/>
      <c r="MZK840" s="203"/>
      <c r="MZL840" s="203"/>
      <c r="MZM840" s="203"/>
      <c r="MZN840" s="203"/>
      <c r="MZO840" s="203"/>
      <c r="MZP840" s="203"/>
      <c r="MZQ840" s="203"/>
      <c r="MZR840" s="203"/>
      <c r="MZS840" s="203"/>
      <c r="MZT840" s="203"/>
      <c r="MZU840" s="203"/>
      <c r="MZV840" s="203"/>
      <c r="MZW840" s="203"/>
      <c r="MZX840" s="203"/>
      <c r="MZY840" s="203"/>
      <c r="MZZ840" s="203"/>
      <c r="NAA840" s="203"/>
      <c r="NAB840" s="203"/>
      <c r="NAC840" s="203"/>
      <c r="NAD840" s="203"/>
      <c r="NAE840" s="203"/>
      <c r="NAF840" s="203"/>
      <c r="NAG840" s="203"/>
      <c r="NAH840" s="203"/>
      <c r="NAI840" s="203"/>
      <c r="NAJ840" s="203"/>
      <c r="NAK840" s="203"/>
      <c r="NAL840" s="203"/>
      <c r="NAM840" s="203"/>
      <c r="NAN840" s="203"/>
      <c r="NAO840" s="203"/>
      <c r="NAP840" s="203"/>
      <c r="NAQ840" s="203"/>
      <c r="NAR840" s="203"/>
      <c r="NAS840" s="203"/>
      <c r="NAT840" s="203"/>
      <c r="NAU840" s="203"/>
      <c r="NAV840" s="203"/>
      <c r="NAW840" s="203"/>
      <c r="NAX840" s="203"/>
      <c r="NAY840" s="203"/>
      <c r="NAZ840" s="203"/>
      <c r="NBA840" s="203"/>
      <c r="NBB840" s="203"/>
      <c r="NBC840" s="203"/>
      <c r="NBD840" s="203"/>
      <c r="NBE840" s="203"/>
      <c r="NBF840" s="203"/>
      <c r="NBG840" s="203"/>
      <c r="NBH840" s="203"/>
      <c r="NBI840" s="203"/>
      <c r="NBJ840" s="203"/>
      <c r="NBK840" s="203"/>
      <c r="NBL840" s="203"/>
      <c r="NBM840" s="203"/>
      <c r="NBN840" s="203"/>
      <c r="NBO840" s="203"/>
      <c r="NBP840" s="203"/>
      <c r="NBQ840" s="203"/>
      <c r="NBR840" s="203"/>
      <c r="NBS840" s="203"/>
      <c r="NBT840" s="203"/>
      <c r="NBU840" s="203"/>
      <c r="NBV840" s="203"/>
      <c r="NBW840" s="203"/>
      <c r="NBX840" s="203"/>
      <c r="NBY840" s="203"/>
      <c r="NBZ840" s="203"/>
      <c r="NCA840" s="203"/>
      <c r="NCB840" s="203"/>
      <c r="NCC840" s="203"/>
      <c r="NCD840" s="203"/>
      <c r="NCE840" s="203"/>
      <c r="NCF840" s="203"/>
      <c r="NCG840" s="203"/>
      <c r="NCH840" s="203"/>
      <c r="NCI840" s="203"/>
      <c r="NCJ840" s="203"/>
      <c r="NCK840" s="203"/>
      <c r="NCL840" s="203"/>
      <c r="NCM840" s="203"/>
      <c r="NCN840" s="203"/>
      <c r="NCO840" s="203"/>
      <c r="NCP840" s="203"/>
      <c r="NCQ840" s="203"/>
      <c r="NCR840" s="203"/>
      <c r="NCS840" s="203"/>
      <c r="NCT840" s="203"/>
      <c r="NCU840" s="203"/>
      <c r="NCV840" s="203"/>
      <c r="NCW840" s="203"/>
      <c r="NCX840" s="203"/>
      <c r="NCY840" s="203"/>
      <c r="NCZ840" s="203"/>
      <c r="NDA840" s="203"/>
      <c r="NDB840" s="203"/>
      <c r="NDC840" s="203"/>
      <c r="NDD840" s="203"/>
      <c r="NDE840" s="203"/>
      <c r="NDF840" s="203"/>
      <c r="NDG840" s="203"/>
      <c r="NDH840" s="203"/>
      <c r="NDI840" s="203"/>
      <c r="NDJ840" s="203"/>
      <c r="NDK840" s="203"/>
      <c r="NDL840" s="203"/>
      <c r="NDM840" s="203"/>
      <c r="NDN840" s="203"/>
      <c r="NDO840" s="203"/>
      <c r="NDP840" s="203"/>
      <c r="NDQ840" s="203"/>
      <c r="NDR840" s="203"/>
      <c r="NDS840" s="203"/>
      <c r="NDT840" s="203"/>
      <c r="NDU840" s="203"/>
      <c r="NDV840" s="203"/>
      <c r="NDW840" s="203"/>
      <c r="NDX840" s="203"/>
      <c r="NDY840" s="203"/>
      <c r="NDZ840" s="203"/>
      <c r="NEA840" s="203"/>
      <c r="NEB840" s="203"/>
      <c r="NEC840" s="203"/>
      <c r="NED840" s="203"/>
      <c r="NEE840" s="203"/>
      <c r="NEF840" s="203"/>
      <c r="NEG840" s="203"/>
      <c r="NEH840" s="203"/>
      <c r="NEI840" s="203"/>
      <c r="NEJ840" s="203"/>
      <c r="NEK840" s="203"/>
      <c r="NEL840" s="203"/>
      <c r="NEM840" s="203"/>
      <c r="NEN840" s="203"/>
      <c r="NEO840" s="203"/>
      <c r="NEP840" s="203"/>
      <c r="NEQ840" s="203"/>
      <c r="NER840" s="203"/>
      <c r="NES840" s="203"/>
      <c r="NET840" s="203"/>
      <c r="NEU840" s="203"/>
      <c r="NEV840" s="203"/>
      <c r="NEW840" s="203"/>
      <c r="NEX840" s="203"/>
      <c r="NEY840" s="203"/>
      <c r="NEZ840" s="203"/>
      <c r="NFA840" s="203"/>
      <c r="NFB840" s="203"/>
      <c r="NFC840" s="203"/>
      <c r="NFD840" s="203"/>
      <c r="NFE840" s="203"/>
      <c r="NFF840" s="203"/>
      <c r="NFG840" s="203"/>
      <c r="NFH840" s="203"/>
      <c r="NFI840" s="203"/>
      <c r="NFJ840" s="203"/>
      <c r="NFK840" s="203"/>
      <c r="NFL840" s="203"/>
      <c r="NFM840" s="203"/>
      <c r="NFN840" s="203"/>
      <c r="NFO840" s="203"/>
      <c r="NFP840" s="203"/>
      <c r="NFQ840" s="203"/>
      <c r="NFR840" s="203"/>
      <c r="NFS840" s="203"/>
      <c r="NFT840" s="203"/>
      <c r="NFU840" s="203"/>
      <c r="NFV840" s="203"/>
      <c r="NFW840" s="203"/>
      <c r="NFX840" s="203"/>
      <c r="NFY840" s="203"/>
      <c r="NFZ840" s="203"/>
      <c r="NGA840" s="203"/>
      <c r="NGB840" s="203"/>
      <c r="NGC840" s="203"/>
      <c r="NGD840" s="203"/>
      <c r="NGE840" s="203"/>
      <c r="NGF840" s="203"/>
      <c r="NGG840" s="203"/>
      <c r="NGH840" s="203"/>
      <c r="NGI840" s="203"/>
      <c r="NGJ840" s="203"/>
      <c r="NGK840" s="203"/>
      <c r="NGL840" s="203"/>
      <c r="NGM840" s="203"/>
      <c r="NGN840" s="203"/>
      <c r="NGO840" s="203"/>
      <c r="NGP840" s="203"/>
      <c r="NGQ840" s="203"/>
      <c r="NGR840" s="203"/>
      <c r="NGS840" s="203"/>
      <c r="NGT840" s="203"/>
      <c r="NGU840" s="203"/>
      <c r="NGV840" s="203"/>
      <c r="NGW840" s="203"/>
      <c r="NGX840" s="203"/>
      <c r="NGY840" s="203"/>
      <c r="NGZ840" s="203"/>
      <c r="NHA840" s="203"/>
      <c r="NHB840" s="203"/>
      <c r="NHC840" s="203"/>
      <c r="NHD840" s="203"/>
      <c r="NHE840" s="203"/>
      <c r="NHF840" s="203"/>
      <c r="NHG840" s="203"/>
      <c r="NHH840" s="203"/>
      <c r="NHI840" s="203"/>
      <c r="NHJ840" s="203"/>
      <c r="NHK840" s="203"/>
      <c r="NHL840" s="203"/>
      <c r="NHM840" s="203"/>
      <c r="NHN840" s="203"/>
      <c r="NHO840" s="203"/>
      <c r="NHP840" s="203"/>
      <c r="NHQ840" s="203"/>
      <c r="NHR840" s="203"/>
      <c r="NHS840" s="203"/>
      <c r="NHT840" s="203"/>
      <c r="NHU840" s="203"/>
      <c r="NHV840" s="203"/>
      <c r="NHW840" s="203"/>
      <c r="NHX840" s="203"/>
      <c r="NHY840" s="203"/>
      <c r="NHZ840" s="203"/>
      <c r="NIA840" s="203"/>
      <c r="NIB840" s="203"/>
      <c r="NIC840" s="203"/>
      <c r="NID840" s="203"/>
      <c r="NIE840" s="203"/>
      <c r="NIF840" s="203"/>
      <c r="NIG840" s="203"/>
      <c r="NIH840" s="203"/>
      <c r="NII840" s="203"/>
      <c r="NIJ840" s="203"/>
      <c r="NIK840" s="203"/>
      <c r="NIL840" s="203"/>
      <c r="NIM840" s="203"/>
      <c r="NIN840" s="203"/>
      <c r="NIO840" s="203"/>
      <c r="NIP840" s="203"/>
      <c r="NIQ840" s="203"/>
      <c r="NIR840" s="203"/>
      <c r="NIS840" s="203"/>
      <c r="NIT840" s="203"/>
      <c r="NIU840" s="203"/>
      <c r="NIV840" s="203"/>
      <c r="NIW840" s="203"/>
      <c r="NIX840" s="203"/>
      <c r="NIY840" s="203"/>
      <c r="NIZ840" s="203"/>
      <c r="NJA840" s="203"/>
      <c r="NJB840" s="203"/>
      <c r="NJC840" s="203"/>
      <c r="NJD840" s="203"/>
      <c r="NJE840" s="203"/>
      <c r="NJF840" s="203"/>
      <c r="NJG840" s="203"/>
      <c r="NJH840" s="203"/>
      <c r="NJI840" s="203"/>
      <c r="NJJ840" s="203"/>
      <c r="NJK840" s="203"/>
      <c r="NJL840" s="203"/>
      <c r="NJM840" s="203"/>
      <c r="NJN840" s="203"/>
      <c r="NJO840" s="203"/>
      <c r="NJP840" s="203"/>
      <c r="NJQ840" s="203"/>
      <c r="NJR840" s="203"/>
      <c r="NJS840" s="203"/>
      <c r="NJT840" s="203"/>
      <c r="NJU840" s="203"/>
      <c r="NJV840" s="203"/>
      <c r="NJW840" s="203"/>
      <c r="NJX840" s="203"/>
      <c r="NJY840" s="203"/>
      <c r="NJZ840" s="203"/>
      <c r="NKA840" s="203"/>
      <c r="NKB840" s="203"/>
      <c r="NKC840" s="203"/>
      <c r="NKD840" s="203"/>
      <c r="NKE840" s="203"/>
      <c r="NKF840" s="203"/>
      <c r="NKG840" s="203"/>
      <c r="NKH840" s="203"/>
      <c r="NKI840" s="203"/>
      <c r="NKJ840" s="203"/>
      <c r="NKK840" s="203"/>
      <c r="NKL840" s="203"/>
      <c r="NKM840" s="203"/>
      <c r="NKN840" s="203"/>
      <c r="NKO840" s="203"/>
      <c r="NKP840" s="203"/>
      <c r="NKQ840" s="203"/>
      <c r="NKR840" s="203"/>
      <c r="NKS840" s="203"/>
      <c r="NKT840" s="203"/>
      <c r="NKU840" s="203"/>
      <c r="NKV840" s="203"/>
      <c r="NKW840" s="203"/>
      <c r="NKX840" s="203"/>
      <c r="NKY840" s="203"/>
      <c r="NKZ840" s="203"/>
      <c r="NLA840" s="203"/>
      <c r="NLB840" s="203"/>
      <c r="NLC840" s="203"/>
      <c r="NLD840" s="203"/>
      <c r="NLE840" s="203"/>
      <c r="NLF840" s="203"/>
      <c r="NLG840" s="203"/>
      <c r="NLH840" s="203"/>
      <c r="NLI840" s="203"/>
      <c r="NLJ840" s="203"/>
      <c r="NLK840" s="203"/>
      <c r="NLL840" s="203"/>
      <c r="NLM840" s="203"/>
      <c r="NLN840" s="203"/>
      <c r="NLO840" s="203"/>
      <c r="NLP840" s="203"/>
      <c r="NLQ840" s="203"/>
      <c r="NLR840" s="203"/>
      <c r="NLS840" s="203"/>
      <c r="NLT840" s="203"/>
      <c r="NLU840" s="203"/>
      <c r="NLV840" s="203"/>
      <c r="NLW840" s="203"/>
      <c r="NLX840" s="203"/>
      <c r="NLY840" s="203"/>
      <c r="NLZ840" s="203"/>
      <c r="NMA840" s="203"/>
      <c r="NMB840" s="203"/>
      <c r="NMC840" s="203"/>
      <c r="NMD840" s="203"/>
      <c r="NME840" s="203"/>
      <c r="NMF840" s="203"/>
      <c r="NMG840" s="203"/>
      <c r="NMH840" s="203"/>
      <c r="NMI840" s="203"/>
      <c r="NMJ840" s="203"/>
      <c r="NMK840" s="203"/>
      <c r="NML840" s="203"/>
      <c r="NMM840" s="203"/>
      <c r="NMN840" s="203"/>
      <c r="NMO840" s="203"/>
      <c r="NMP840" s="203"/>
      <c r="NMQ840" s="203"/>
      <c r="NMR840" s="203"/>
      <c r="NMS840" s="203"/>
      <c r="NMT840" s="203"/>
      <c r="NMU840" s="203"/>
      <c r="NMV840" s="203"/>
      <c r="NMW840" s="203"/>
      <c r="NMX840" s="203"/>
      <c r="NMY840" s="203"/>
      <c r="NMZ840" s="203"/>
      <c r="NNA840" s="203"/>
      <c r="NNB840" s="203"/>
      <c r="NNC840" s="203"/>
      <c r="NND840" s="203"/>
      <c r="NNE840" s="203"/>
      <c r="NNF840" s="203"/>
      <c r="NNG840" s="203"/>
      <c r="NNH840" s="203"/>
      <c r="NNI840" s="203"/>
      <c r="NNJ840" s="203"/>
      <c r="NNK840" s="203"/>
      <c r="NNL840" s="203"/>
      <c r="NNM840" s="203"/>
      <c r="NNN840" s="203"/>
      <c r="NNO840" s="203"/>
      <c r="NNP840" s="203"/>
      <c r="NNQ840" s="203"/>
      <c r="NNR840" s="203"/>
      <c r="NNS840" s="203"/>
      <c r="NNT840" s="203"/>
      <c r="NNU840" s="203"/>
      <c r="NNV840" s="203"/>
      <c r="NNW840" s="203"/>
      <c r="NNX840" s="203"/>
      <c r="NNY840" s="203"/>
      <c r="NNZ840" s="203"/>
      <c r="NOA840" s="203"/>
      <c r="NOB840" s="203"/>
      <c r="NOC840" s="203"/>
      <c r="NOD840" s="203"/>
      <c r="NOE840" s="203"/>
      <c r="NOF840" s="203"/>
      <c r="NOG840" s="203"/>
      <c r="NOH840" s="203"/>
      <c r="NOI840" s="203"/>
      <c r="NOJ840" s="203"/>
      <c r="NOK840" s="203"/>
      <c r="NOL840" s="203"/>
      <c r="NOM840" s="203"/>
      <c r="NON840" s="203"/>
      <c r="NOO840" s="203"/>
      <c r="NOP840" s="203"/>
      <c r="NOQ840" s="203"/>
      <c r="NOR840" s="203"/>
      <c r="NOS840" s="203"/>
      <c r="NOT840" s="203"/>
      <c r="NOU840" s="203"/>
      <c r="NOV840" s="203"/>
      <c r="NOW840" s="203"/>
      <c r="NOX840" s="203"/>
      <c r="NOY840" s="203"/>
      <c r="NOZ840" s="203"/>
      <c r="NPA840" s="203"/>
      <c r="NPB840" s="203"/>
      <c r="NPC840" s="203"/>
      <c r="NPD840" s="203"/>
      <c r="NPE840" s="203"/>
      <c r="NPF840" s="203"/>
      <c r="NPG840" s="203"/>
      <c r="NPH840" s="203"/>
      <c r="NPI840" s="203"/>
      <c r="NPJ840" s="203"/>
      <c r="NPK840" s="203"/>
      <c r="NPL840" s="203"/>
      <c r="NPM840" s="203"/>
      <c r="NPN840" s="203"/>
      <c r="NPO840" s="203"/>
      <c r="NPP840" s="203"/>
      <c r="NPQ840" s="203"/>
      <c r="NPR840" s="203"/>
      <c r="NPS840" s="203"/>
      <c r="NPT840" s="203"/>
      <c r="NPU840" s="203"/>
      <c r="NPV840" s="203"/>
      <c r="NPW840" s="203"/>
      <c r="NPX840" s="203"/>
      <c r="NPY840" s="203"/>
      <c r="NPZ840" s="203"/>
      <c r="NQA840" s="203"/>
      <c r="NQB840" s="203"/>
      <c r="NQC840" s="203"/>
      <c r="NQD840" s="203"/>
      <c r="NQE840" s="203"/>
      <c r="NQF840" s="203"/>
      <c r="NQG840" s="203"/>
      <c r="NQH840" s="203"/>
      <c r="NQI840" s="203"/>
      <c r="NQJ840" s="203"/>
      <c r="NQK840" s="203"/>
      <c r="NQL840" s="203"/>
      <c r="NQM840" s="203"/>
      <c r="NQN840" s="203"/>
      <c r="NQO840" s="203"/>
      <c r="NQP840" s="203"/>
      <c r="NQQ840" s="203"/>
      <c r="NQR840" s="203"/>
      <c r="NQS840" s="203"/>
      <c r="NQT840" s="203"/>
      <c r="NQU840" s="203"/>
      <c r="NQV840" s="203"/>
      <c r="NQW840" s="203"/>
      <c r="NQX840" s="203"/>
      <c r="NQY840" s="203"/>
      <c r="NQZ840" s="203"/>
      <c r="NRA840" s="203"/>
      <c r="NRB840" s="203"/>
      <c r="NRC840" s="203"/>
      <c r="NRD840" s="203"/>
      <c r="NRE840" s="203"/>
      <c r="NRF840" s="203"/>
      <c r="NRG840" s="203"/>
      <c r="NRH840" s="203"/>
      <c r="NRI840" s="203"/>
      <c r="NRJ840" s="203"/>
      <c r="NRK840" s="203"/>
      <c r="NRL840" s="203"/>
      <c r="NRM840" s="203"/>
      <c r="NRN840" s="203"/>
      <c r="NRO840" s="203"/>
      <c r="NRP840" s="203"/>
      <c r="NRQ840" s="203"/>
      <c r="NRR840" s="203"/>
      <c r="NRS840" s="203"/>
      <c r="NRT840" s="203"/>
      <c r="NRU840" s="203"/>
      <c r="NRV840" s="203"/>
      <c r="NRW840" s="203"/>
      <c r="NRX840" s="203"/>
      <c r="NRY840" s="203"/>
      <c r="NRZ840" s="203"/>
      <c r="NSA840" s="203"/>
      <c r="NSB840" s="203"/>
      <c r="NSC840" s="203"/>
      <c r="NSD840" s="203"/>
      <c r="NSE840" s="203"/>
      <c r="NSF840" s="203"/>
      <c r="NSG840" s="203"/>
      <c r="NSH840" s="203"/>
      <c r="NSI840" s="203"/>
      <c r="NSJ840" s="203"/>
      <c r="NSK840" s="203"/>
      <c r="NSL840" s="203"/>
      <c r="NSM840" s="203"/>
      <c r="NSN840" s="203"/>
      <c r="NSO840" s="203"/>
      <c r="NSP840" s="203"/>
      <c r="NSQ840" s="203"/>
      <c r="NSR840" s="203"/>
      <c r="NSS840" s="203"/>
      <c r="NST840" s="203"/>
      <c r="NSU840" s="203"/>
      <c r="NSV840" s="203"/>
      <c r="NSW840" s="203"/>
      <c r="NSX840" s="203"/>
      <c r="NSY840" s="203"/>
      <c r="NSZ840" s="203"/>
      <c r="NTA840" s="203"/>
      <c r="NTB840" s="203"/>
      <c r="NTC840" s="203"/>
      <c r="NTD840" s="203"/>
      <c r="NTE840" s="203"/>
      <c r="NTF840" s="203"/>
      <c r="NTG840" s="203"/>
      <c r="NTH840" s="203"/>
      <c r="NTI840" s="203"/>
      <c r="NTJ840" s="203"/>
      <c r="NTK840" s="203"/>
      <c r="NTL840" s="203"/>
      <c r="NTM840" s="203"/>
      <c r="NTN840" s="203"/>
      <c r="NTO840" s="203"/>
      <c r="NTP840" s="203"/>
      <c r="NTQ840" s="203"/>
      <c r="NTR840" s="203"/>
      <c r="NTS840" s="203"/>
      <c r="NTT840" s="203"/>
      <c r="NTU840" s="203"/>
      <c r="NTV840" s="203"/>
      <c r="NTW840" s="203"/>
      <c r="NTX840" s="203"/>
      <c r="NTY840" s="203"/>
      <c r="NTZ840" s="203"/>
      <c r="NUA840" s="203"/>
      <c r="NUB840" s="203"/>
      <c r="NUC840" s="203"/>
      <c r="NUD840" s="203"/>
      <c r="NUE840" s="203"/>
      <c r="NUF840" s="203"/>
      <c r="NUG840" s="203"/>
      <c r="NUH840" s="203"/>
      <c r="NUI840" s="203"/>
      <c r="NUJ840" s="203"/>
      <c r="NUK840" s="203"/>
      <c r="NUL840" s="203"/>
      <c r="NUM840" s="203"/>
      <c r="NUN840" s="203"/>
      <c r="NUO840" s="203"/>
      <c r="NUP840" s="203"/>
      <c r="NUQ840" s="203"/>
      <c r="NUR840" s="203"/>
      <c r="NUS840" s="203"/>
      <c r="NUT840" s="203"/>
      <c r="NUU840" s="203"/>
      <c r="NUV840" s="203"/>
      <c r="NUW840" s="203"/>
      <c r="NUX840" s="203"/>
      <c r="NUY840" s="203"/>
      <c r="NUZ840" s="203"/>
      <c r="NVA840" s="203"/>
      <c r="NVB840" s="203"/>
      <c r="NVC840" s="203"/>
      <c r="NVD840" s="203"/>
      <c r="NVE840" s="203"/>
      <c r="NVF840" s="203"/>
      <c r="NVG840" s="203"/>
      <c r="NVH840" s="203"/>
      <c r="NVI840" s="203"/>
      <c r="NVJ840" s="203"/>
      <c r="NVK840" s="203"/>
      <c r="NVL840" s="203"/>
      <c r="NVM840" s="203"/>
      <c r="NVN840" s="203"/>
      <c r="NVO840" s="203"/>
      <c r="NVP840" s="203"/>
      <c r="NVQ840" s="203"/>
      <c r="NVR840" s="203"/>
      <c r="NVS840" s="203"/>
      <c r="NVT840" s="203"/>
      <c r="NVU840" s="203"/>
      <c r="NVV840" s="203"/>
      <c r="NVW840" s="203"/>
      <c r="NVX840" s="203"/>
      <c r="NVY840" s="203"/>
      <c r="NVZ840" s="203"/>
      <c r="NWA840" s="203"/>
      <c r="NWB840" s="203"/>
      <c r="NWC840" s="203"/>
      <c r="NWD840" s="203"/>
      <c r="NWE840" s="203"/>
      <c r="NWF840" s="203"/>
      <c r="NWG840" s="203"/>
      <c r="NWH840" s="203"/>
      <c r="NWI840" s="203"/>
      <c r="NWJ840" s="203"/>
      <c r="NWK840" s="203"/>
      <c r="NWL840" s="203"/>
      <c r="NWM840" s="203"/>
      <c r="NWN840" s="203"/>
      <c r="NWO840" s="203"/>
      <c r="NWP840" s="203"/>
      <c r="NWQ840" s="203"/>
      <c r="NWR840" s="203"/>
      <c r="NWS840" s="203"/>
      <c r="NWT840" s="203"/>
      <c r="NWU840" s="203"/>
      <c r="NWV840" s="203"/>
      <c r="NWW840" s="203"/>
      <c r="NWX840" s="203"/>
      <c r="NWY840" s="203"/>
      <c r="NWZ840" s="203"/>
      <c r="NXA840" s="203"/>
      <c r="NXB840" s="203"/>
      <c r="NXC840" s="203"/>
      <c r="NXD840" s="203"/>
      <c r="NXE840" s="203"/>
      <c r="NXF840" s="203"/>
      <c r="NXG840" s="203"/>
      <c r="NXH840" s="203"/>
      <c r="NXI840" s="203"/>
      <c r="NXJ840" s="203"/>
      <c r="NXK840" s="203"/>
      <c r="NXL840" s="203"/>
      <c r="NXM840" s="203"/>
      <c r="NXN840" s="203"/>
      <c r="NXO840" s="203"/>
      <c r="NXP840" s="203"/>
      <c r="NXQ840" s="203"/>
      <c r="NXR840" s="203"/>
      <c r="NXS840" s="203"/>
      <c r="NXT840" s="203"/>
      <c r="NXU840" s="203"/>
      <c r="NXV840" s="203"/>
      <c r="NXW840" s="203"/>
      <c r="NXX840" s="203"/>
      <c r="NXY840" s="203"/>
      <c r="NXZ840" s="203"/>
      <c r="NYA840" s="203"/>
      <c r="NYB840" s="203"/>
      <c r="NYC840" s="203"/>
      <c r="NYD840" s="203"/>
      <c r="NYE840" s="203"/>
      <c r="NYF840" s="203"/>
      <c r="NYG840" s="203"/>
      <c r="NYH840" s="203"/>
      <c r="NYI840" s="203"/>
      <c r="NYJ840" s="203"/>
      <c r="NYK840" s="203"/>
      <c r="NYL840" s="203"/>
      <c r="NYM840" s="203"/>
      <c r="NYN840" s="203"/>
      <c r="NYO840" s="203"/>
      <c r="NYP840" s="203"/>
      <c r="NYQ840" s="203"/>
      <c r="NYR840" s="203"/>
      <c r="NYS840" s="203"/>
      <c r="NYT840" s="203"/>
      <c r="NYU840" s="203"/>
      <c r="NYV840" s="203"/>
      <c r="NYW840" s="203"/>
      <c r="NYX840" s="203"/>
      <c r="NYY840" s="203"/>
      <c r="NYZ840" s="203"/>
      <c r="NZA840" s="203"/>
      <c r="NZB840" s="203"/>
      <c r="NZC840" s="203"/>
      <c r="NZD840" s="203"/>
      <c r="NZE840" s="203"/>
      <c r="NZF840" s="203"/>
      <c r="NZG840" s="203"/>
      <c r="NZH840" s="203"/>
      <c r="NZI840" s="203"/>
      <c r="NZJ840" s="203"/>
      <c r="NZK840" s="203"/>
      <c r="NZL840" s="203"/>
      <c r="NZM840" s="203"/>
      <c r="NZN840" s="203"/>
      <c r="NZO840" s="203"/>
      <c r="NZP840" s="203"/>
      <c r="NZQ840" s="203"/>
      <c r="NZR840" s="203"/>
      <c r="NZS840" s="203"/>
      <c r="NZT840" s="203"/>
      <c r="NZU840" s="203"/>
      <c r="NZV840" s="203"/>
      <c r="NZW840" s="203"/>
      <c r="NZX840" s="203"/>
      <c r="NZY840" s="203"/>
      <c r="NZZ840" s="203"/>
      <c r="OAA840" s="203"/>
      <c r="OAB840" s="203"/>
      <c r="OAC840" s="203"/>
      <c r="OAD840" s="203"/>
      <c r="OAE840" s="203"/>
      <c r="OAF840" s="203"/>
      <c r="OAG840" s="203"/>
      <c r="OAH840" s="203"/>
      <c r="OAI840" s="203"/>
      <c r="OAJ840" s="203"/>
      <c r="OAK840" s="203"/>
      <c r="OAL840" s="203"/>
      <c r="OAM840" s="203"/>
      <c r="OAN840" s="203"/>
      <c r="OAO840" s="203"/>
      <c r="OAP840" s="203"/>
      <c r="OAQ840" s="203"/>
      <c r="OAR840" s="203"/>
      <c r="OAS840" s="203"/>
      <c r="OAT840" s="203"/>
      <c r="OAU840" s="203"/>
      <c r="OAV840" s="203"/>
      <c r="OAW840" s="203"/>
      <c r="OAX840" s="203"/>
      <c r="OAY840" s="203"/>
      <c r="OAZ840" s="203"/>
      <c r="OBA840" s="203"/>
      <c r="OBB840" s="203"/>
      <c r="OBC840" s="203"/>
      <c r="OBD840" s="203"/>
      <c r="OBE840" s="203"/>
      <c r="OBF840" s="203"/>
      <c r="OBG840" s="203"/>
      <c r="OBH840" s="203"/>
      <c r="OBI840" s="203"/>
      <c r="OBJ840" s="203"/>
      <c r="OBK840" s="203"/>
      <c r="OBL840" s="203"/>
      <c r="OBM840" s="203"/>
      <c r="OBN840" s="203"/>
      <c r="OBO840" s="203"/>
      <c r="OBP840" s="203"/>
      <c r="OBQ840" s="203"/>
      <c r="OBR840" s="203"/>
      <c r="OBS840" s="203"/>
      <c r="OBT840" s="203"/>
      <c r="OBU840" s="203"/>
      <c r="OBV840" s="203"/>
      <c r="OBW840" s="203"/>
      <c r="OBX840" s="203"/>
      <c r="OBY840" s="203"/>
      <c r="OBZ840" s="203"/>
      <c r="OCA840" s="203"/>
      <c r="OCB840" s="203"/>
      <c r="OCC840" s="203"/>
      <c r="OCD840" s="203"/>
      <c r="OCE840" s="203"/>
      <c r="OCF840" s="203"/>
      <c r="OCG840" s="203"/>
      <c r="OCH840" s="203"/>
      <c r="OCI840" s="203"/>
      <c r="OCJ840" s="203"/>
      <c r="OCK840" s="203"/>
      <c r="OCL840" s="203"/>
      <c r="OCM840" s="203"/>
      <c r="OCN840" s="203"/>
      <c r="OCO840" s="203"/>
      <c r="OCP840" s="203"/>
      <c r="OCQ840" s="203"/>
      <c r="OCR840" s="203"/>
      <c r="OCS840" s="203"/>
      <c r="OCT840" s="203"/>
      <c r="OCU840" s="203"/>
      <c r="OCV840" s="203"/>
      <c r="OCW840" s="203"/>
      <c r="OCX840" s="203"/>
      <c r="OCY840" s="203"/>
      <c r="OCZ840" s="203"/>
      <c r="ODA840" s="203"/>
      <c r="ODB840" s="203"/>
      <c r="ODC840" s="203"/>
      <c r="ODD840" s="203"/>
      <c r="ODE840" s="203"/>
      <c r="ODF840" s="203"/>
      <c r="ODG840" s="203"/>
      <c r="ODH840" s="203"/>
      <c r="ODI840" s="203"/>
      <c r="ODJ840" s="203"/>
      <c r="ODK840" s="203"/>
      <c r="ODL840" s="203"/>
      <c r="ODM840" s="203"/>
      <c r="ODN840" s="203"/>
      <c r="ODO840" s="203"/>
      <c r="ODP840" s="203"/>
      <c r="ODQ840" s="203"/>
      <c r="ODR840" s="203"/>
      <c r="ODS840" s="203"/>
      <c r="ODT840" s="203"/>
      <c r="ODU840" s="203"/>
      <c r="ODV840" s="203"/>
      <c r="ODW840" s="203"/>
      <c r="ODX840" s="203"/>
      <c r="ODY840" s="203"/>
      <c r="ODZ840" s="203"/>
      <c r="OEA840" s="203"/>
      <c r="OEB840" s="203"/>
      <c r="OEC840" s="203"/>
      <c r="OED840" s="203"/>
      <c r="OEE840" s="203"/>
      <c r="OEF840" s="203"/>
      <c r="OEG840" s="203"/>
      <c r="OEH840" s="203"/>
      <c r="OEI840" s="203"/>
      <c r="OEJ840" s="203"/>
      <c r="OEK840" s="203"/>
      <c r="OEL840" s="203"/>
      <c r="OEM840" s="203"/>
      <c r="OEN840" s="203"/>
      <c r="OEO840" s="203"/>
      <c r="OEP840" s="203"/>
      <c r="OEQ840" s="203"/>
      <c r="OER840" s="203"/>
      <c r="OES840" s="203"/>
      <c r="OET840" s="203"/>
      <c r="OEU840" s="203"/>
      <c r="OEV840" s="203"/>
      <c r="OEW840" s="203"/>
      <c r="OEX840" s="203"/>
      <c r="OEY840" s="203"/>
      <c r="OEZ840" s="203"/>
      <c r="OFA840" s="203"/>
      <c r="OFB840" s="203"/>
      <c r="OFC840" s="203"/>
      <c r="OFD840" s="203"/>
      <c r="OFE840" s="203"/>
      <c r="OFF840" s="203"/>
      <c r="OFG840" s="203"/>
      <c r="OFH840" s="203"/>
      <c r="OFI840" s="203"/>
      <c r="OFJ840" s="203"/>
      <c r="OFK840" s="203"/>
      <c r="OFL840" s="203"/>
      <c r="OFM840" s="203"/>
      <c r="OFN840" s="203"/>
      <c r="OFO840" s="203"/>
      <c r="OFP840" s="203"/>
      <c r="OFQ840" s="203"/>
      <c r="OFR840" s="203"/>
      <c r="OFS840" s="203"/>
      <c r="OFT840" s="203"/>
      <c r="OFU840" s="203"/>
      <c r="OFV840" s="203"/>
      <c r="OFW840" s="203"/>
      <c r="OFX840" s="203"/>
      <c r="OFY840" s="203"/>
      <c r="OFZ840" s="203"/>
      <c r="OGA840" s="203"/>
      <c r="OGB840" s="203"/>
      <c r="OGC840" s="203"/>
      <c r="OGD840" s="203"/>
      <c r="OGE840" s="203"/>
      <c r="OGF840" s="203"/>
      <c r="OGG840" s="203"/>
      <c r="OGH840" s="203"/>
      <c r="OGI840" s="203"/>
      <c r="OGJ840" s="203"/>
      <c r="OGK840" s="203"/>
      <c r="OGL840" s="203"/>
      <c r="OGM840" s="203"/>
      <c r="OGN840" s="203"/>
      <c r="OGO840" s="203"/>
      <c r="OGP840" s="203"/>
      <c r="OGQ840" s="203"/>
      <c r="OGR840" s="203"/>
      <c r="OGS840" s="203"/>
      <c r="OGT840" s="203"/>
      <c r="OGU840" s="203"/>
      <c r="OGV840" s="203"/>
      <c r="OGW840" s="203"/>
      <c r="OGX840" s="203"/>
      <c r="OGY840" s="203"/>
      <c r="OGZ840" s="203"/>
      <c r="OHA840" s="203"/>
      <c r="OHB840" s="203"/>
      <c r="OHC840" s="203"/>
      <c r="OHD840" s="203"/>
      <c r="OHE840" s="203"/>
      <c r="OHF840" s="203"/>
      <c r="OHG840" s="203"/>
      <c r="OHH840" s="203"/>
      <c r="OHI840" s="203"/>
      <c r="OHJ840" s="203"/>
      <c r="OHK840" s="203"/>
      <c r="OHL840" s="203"/>
      <c r="OHM840" s="203"/>
      <c r="OHN840" s="203"/>
      <c r="OHO840" s="203"/>
      <c r="OHP840" s="203"/>
      <c r="OHQ840" s="203"/>
      <c r="OHR840" s="203"/>
      <c r="OHS840" s="203"/>
      <c r="OHT840" s="203"/>
      <c r="OHU840" s="203"/>
      <c r="OHV840" s="203"/>
      <c r="OHW840" s="203"/>
      <c r="OHX840" s="203"/>
      <c r="OHY840" s="203"/>
      <c r="OHZ840" s="203"/>
      <c r="OIA840" s="203"/>
      <c r="OIB840" s="203"/>
      <c r="OIC840" s="203"/>
      <c r="OID840" s="203"/>
      <c r="OIE840" s="203"/>
      <c r="OIF840" s="203"/>
      <c r="OIG840" s="203"/>
      <c r="OIH840" s="203"/>
      <c r="OII840" s="203"/>
      <c r="OIJ840" s="203"/>
      <c r="OIK840" s="203"/>
      <c r="OIL840" s="203"/>
      <c r="OIM840" s="203"/>
      <c r="OIN840" s="203"/>
      <c r="OIO840" s="203"/>
      <c r="OIP840" s="203"/>
      <c r="OIQ840" s="203"/>
      <c r="OIR840" s="203"/>
      <c r="OIS840" s="203"/>
      <c r="OIT840" s="203"/>
      <c r="OIU840" s="203"/>
      <c r="OIV840" s="203"/>
      <c r="OIW840" s="203"/>
      <c r="OIX840" s="203"/>
      <c r="OIY840" s="203"/>
      <c r="OIZ840" s="203"/>
      <c r="OJA840" s="203"/>
      <c r="OJB840" s="203"/>
      <c r="OJC840" s="203"/>
      <c r="OJD840" s="203"/>
      <c r="OJE840" s="203"/>
      <c r="OJF840" s="203"/>
      <c r="OJG840" s="203"/>
      <c r="OJH840" s="203"/>
      <c r="OJI840" s="203"/>
      <c r="OJJ840" s="203"/>
      <c r="OJK840" s="203"/>
      <c r="OJL840" s="203"/>
      <c r="OJM840" s="203"/>
      <c r="OJN840" s="203"/>
      <c r="OJO840" s="203"/>
      <c r="OJP840" s="203"/>
      <c r="OJQ840" s="203"/>
      <c r="OJR840" s="203"/>
      <c r="OJS840" s="203"/>
      <c r="OJT840" s="203"/>
      <c r="OJU840" s="203"/>
      <c r="OJV840" s="203"/>
      <c r="OJW840" s="203"/>
      <c r="OJX840" s="203"/>
      <c r="OJY840" s="203"/>
      <c r="OJZ840" s="203"/>
      <c r="OKA840" s="203"/>
      <c r="OKB840" s="203"/>
      <c r="OKC840" s="203"/>
      <c r="OKD840" s="203"/>
      <c r="OKE840" s="203"/>
      <c r="OKF840" s="203"/>
      <c r="OKG840" s="203"/>
      <c r="OKH840" s="203"/>
      <c r="OKI840" s="203"/>
      <c r="OKJ840" s="203"/>
      <c r="OKK840" s="203"/>
      <c r="OKL840" s="203"/>
      <c r="OKM840" s="203"/>
      <c r="OKN840" s="203"/>
      <c r="OKO840" s="203"/>
      <c r="OKP840" s="203"/>
      <c r="OKQ840" s="203"/>
      <c r="OKR840" s="203"/>
      <c r="OKS840" s="203"/>
      <c r="OKT840" s="203"/>
      <c r="OKU840" s="203"/>
      <c r="OKV840" s="203"/>
      <c r="OKW840" s="203"/>
      <c r="OKX840" s="203"/>
      <c r="OKY840" s="203"/>
      <c r="OKZ840" s="203"/>
      <c r="OLA840" s="203"/>
      <c r="OLB840" s="203"/>
      <c r="OLC840" s="203"/>
      <c r="OLD840" s="203"/>
      <c r="OLE840" s="203"/>
      <c r="OLF840" s="203"/>
      <c r="OLG840" s="203"/>
      <c r="OLH840" s="203"/>
      <c r="OLI840" s="203"/>
      <c r="OLJ840" s="203"/>
      <c r="OLK840" s="203"/>
      <c r="OLL840" s="203"/>
      <c r="OLM840" s="203"/>
      <c r="OLN840" s="203"/>
      <c r="OLO840" s="203"/>
      <c r="OLP840" s="203"/>
      <c r="OLQ840" s="203"/>
      <c r="OLR840" s="203"/>
      <c r="OLS840" s="203"/>
      <c r="OLT840" s="203"/>
      <c r="OLU840" s="203"/>
      <c r="OLV840" s="203"/>
      <c r="OLW840" s="203"/>
      <c r="OLX840" s="203"/>
      <c r="OLY840" s="203"/>
      <c r="OLZ840" s="203"/>
      <c r="OMA840" s="203"/>
      <c r="OMB840" s="203"/>
      <c r="OMC840" s="203"/>
      <c r="OMD840" s="203"/>
      <c r="OME840" s="203"/>
      <c r="OMF840" s="203"/>
      <c r="OMG840" s="203"/>
      <c r="OMH840" s="203"/>
      <c r="OMI840" s="203"/>
      <c r="OMJ840" s="203"/>
      <c r="OMK840" s="203"/>
      <c r="OML840" s="203"/>
      <c r="OMM840" s="203"/>
      <c r="OMN840" s="203"/>
      <c r="OMO840" s="203"/>
      <c r="OMP840" s="203"/>
      <c r="OMQ840" s="203"/>
      <c r="OMR840" s="203"/>
      <c r="OMS840" s="203"/>
      <c r="OMT840" s="203"/>
      <c r="OMU840" s="203"/>
      <c r="OMV840" s="203"/>
      <c r="OMW840" s="203"/>
      <c r="OMX840" s="203"/>
      <c r="OMY840" s="203"/>
      <c r="OMZ840" s="203"/>
      <c r="ONA840" s="203"/>
      <c r="ONB840" s="203"/>
      <c r="ONC840" s="203"/>
      <c r="OND840" s="203"/>
      <c r="ONE840" s="203"/>
      <c r="ONF840" s="203"/>
      <c r="ONG840" s="203"/>
      <c r="ONH840" s="203"/>
      <c r="ONI840" s="203"/>
      <c r="ONJ840" s="203"/>
      <c r="ONK840" s="203"/>
      <c r="ONL840" s="203"/>
      <c r="ONM840" s="203"/>
      <c r="ONN840" s="203"/>
      <c r="ONO840" s="203"/>
      <c r="ONP840" s="203"/>
      <c r="ONQ840" s="203"/>
      <c r="ONR840" s="203"/>
      <c r="ONS840" s="203"/>
      <c r="ONT840" s="203"/>
      <c r="ONU840" s="203"/>
      <c r="ONV840" s="203"/>
      <c r="ONW840" s="203"/>
      <c r="ONX840" s="203"/>
      <c r="ONY840" s="203"/>
      <c r="ONZ840" s="203"/>
      <c r="OOA840" s="203"/>
      <c r="OOB840" s="203"/>
      <c r="OOC840" s="203"/>
      <c r="OOD840" s="203"/>
      <c r="OOE840" s="203"/>
      <c r="OOF840" s="203"/>
      <c r="OOG840" s="203"/>
      <c r="OOH840" s="203"/>
      <c r="OOI840" s="203"/>
      <c r="OOJ840" s="203"/>
      <c r="OOK840" s="203"/>
      <c r="OOL840" s="203"/>
      <c r="OOM840" s="203"/>
      <c r="OON840" s="203"/>
      <c r="OOO840" s="203"/>
      <c r="OOP840" s="203"/>
      <c r="OOQ840" s="203"/>
      <c r="OOR840" s="203"/>
      <c r="OOS840" s="203"/>
      <c r="OOT840" s="203"/>
      <c r="OOU840" s="203"/>
      <c r="OOV840" s="203"/>
      <c r="OOW840" s="203"/>
      <c r="OOX840" s="203"/>
      <c r="OOY840" s="203"/>
      <c r="OOZ840" s="203"/>
      <c r="OPA840" s="203"/>
      <c r="OPB840" s="203"/>
      <c r="OPC840" s="203"/>
      <c r="OPD840" s="203"/>
      <c r="OPE840" s="203"/>
      <c r="OPF840" s="203"/>
      <c r="OPG840" s="203"/>
      <c r="OPH840" s="203"/>
      <c r="OPI840" s="203"/>
      <c r="OPJ840" s="203"/>
      <c r="OPK840" s="203"/>
      <c r="OPL840" s="203"/>
      <c r="OPM840" s="203"/>
      <c r="OPN840" s="203"/>
      <c r="OPO840" s="203"/>
      <c r="OPP840" s="203"/>
      <c r="OPQ840" s="203"/>
      <c r="OPR840" s="203"/>
      <c r="OPS840" s="203"/>
      <c r="OPT840" s="203"/>
      <c r="OPU840" s="203"/>
      <c r="OPV840" s="203"/>
      <c r="OPW840" s="203"/>
      <c r="OPX840" s="203"/>
      <c r="OPY840" s="203"/>
      <c r="OPZ840" s="203"/>
      <c r="OQA840" s="203"/>
      <c r="OQB840" s="203"/>
      <c r="OQC840" s="203"/>
      <c r="OQD840" s="203"/>
      <c r="OQE840" s="203"/>
      <c r="OQF840" s="203"/>
      <c r="OQG840" s="203"/>
      <c r="OQH840" s="203"/>
      <c r="OQI840" s="203"/>
      <c r="OQJ840" s="203"/>
      <c r="OQK840" s="203"/>
      <c r="OQL840" s="203"/>
      <c r="OQM840" s="203"/>
      <c r="OQN840" s="203"/>
      <c r="OQO840" s="203"/>
      <c r="OQP840" s="203"/>
      <c r="OQQ840" s="203"/>
      <c r="OQR840" s="203"/>
      <c r="OQS840" s="203"/>
      <c r="OQT840" s="203"/>
      <c r="OQU840" s="203"/>
      <c r="OQV840" s="203"/>
      <c r="OQW840" s="203"/>
      <c r="OQX840" s="203"/>
      <c r="OQY840" s="203"/>
      <c r="OQZ840" s="203"/>
      <c r="ORA840" s="203"/>
      <c r="ORB840" s="203"/>
      <c r="ORC840" s="203"/>
      <c r="ORD840" s="203"/>
      <c r="ORE840" s="203"/>
      <c r="ORF840" s="203"/>
      <c r="ORG840" s="203"/>
      <c r="ORH840" s="203"/>
      <c r="ORI840" s="203"/>
      <c r="ORJ840" s="203"/>
      <c r="ORK840" s="203"/>
      <c r="ORL840" s="203"/>
      <c r="ORM840" s="203"/>
      <c r="ORN840" s="203"/>
      <c r="ORO840" s="203"/>
      <c r="ORP840" s="203"/>
      <c r="ORQ840" s="203"/>
      <c r="ORR840" s="203"/>
      <c r="ORS840" s="203"/>
      <c r="ORT840" s="203"/>
      <c r="ORU840" s="203"/>
      <c r="ORV840" s="203"/>
      <c r="ORW840" s="203"/>
      <c r="ORX840" s="203"/>
      <c r="ORY840" s="203"/>
      <c r="ORZ840" s="203"/>
      <c r="OSA840" s="203"/>
      <c r="OSB840" s="203"/>
      <c r="OSC840" s="203"/>
      <c r="OSD840" s="203"/>
      <c r="OSE840" s="203"/>
      <c r="OSF840" s="203"/>
      <c r="OSG840" s="203"/>
      <c r="OSH840" s="203"/>
      <c r="OSI840" s="203"/>
      <c r="OSJ840" s="203"/>
      <c r="OSK840" s="203"/>
      <c r="OSL840" s="203"/>
      <c r="OSM840" s="203"/>
      <c r="OSN840" s="203"/>
      <c r="OSO840" s="203"/>
      <c r="OSP840" s="203"/>
      <c r="OSQ840" s="203"/>
      <c r="OSR840" s="203"/>
      <c r="OSS840" s="203"/>
      <c r="OST840" s="203"/>
      <c r="OSU840" s="203"/>
      <c r="OSV840" s="203"/>
      <c r="OSW840" s="203"/>
      <c r="OSX840" s="203"/>
      <c r="OSY840" s="203"/>
      <c r="OSZ840" s="203"/>
      <c r="OTA840" s="203"/>
      <c r="OTB840" s="203"/>
      <c r="OTC840" s="203"/>
      <c r="OTD840" s="203"/>
      <c r="OTE840" s="203"/>
      <c r="OTF840" s="203"/>
      <c r="OTG840" s="203"/>
      <c r="OTH840" s="203"/>
      <c r="OTI840" s="203"/>
      <c r="OTJ840" s="203"/>
      <c r="OTK840" s="203"/>
      <c r="OTL840" s="203"/>
      <c r="OTM840" s="203"/>
      <c r="OTN840" s="203"/>
      <c r="OTO840" s="203"/>
      <c r="OTP840" s="203"/>
      <c r="OTQ840" s="203"/>
      <c r="OTR840" s="203"/>
      <c r="OTS840" s="203"/>
      <c r="OTT840" s="203"/>
      <c r="OTU840" s="203"/>
      <c r="OTV840" s="203"/>
      <c r="OTW840" s="203"/>
      <c r="OTX840" s="203"/>
      <c r="OTY840" s="203"/>
      <c r="OTZ840" s="203"/>
      <c r="OUA840" s="203"/>
      <c r="OUB840" s="203"/>
      <c r="OUC840" s="203"/>
      <c r="OUD840" s="203"/>
      <c r="OUE840" s="203"/>
      <c r="OUF840" s="203"/>
      <c r="OUG840" s="203"/>
      <c r="OUH840" s="203"/>
      <c r="OUI840" s="203"/>
      <c r="OUJ840" s="203"/>
      <c r="OUK840" s="203"/>
      <c r="OUL840" s="203"/>
      <c r="OUM840" s="203"/>
      <c r="OUN840" s="203"/>
      <c r="OUO840" s="203"/>
      <c r="OUP840" s="203"/>
      <c r="OUQ840" s="203"/>
      <c r="OUR840" s="203"/>
      <c r="OUS840" s="203"/>
      <c r="OUT840" s="203"/>
      <c r="OUU840" s="203"/>
      <c r="OUV840" s="203"/>
      <c r="OUW840" s="203"/>
      <c r="OUX840" s="203"/>
      <c r="OUY840" s="203"/>
      <c r="OUZ840" s="203"/>
      <c r="OVA840" s="203"/>
      <c r="OVB840" s="203"/>
      <c r="OVC840" s="203"/>
      <c r="OVD840" s="203"/>
      <c r="OVE840" s="203"/>
      <c r="OVF840" s="203"/>
      <c r="OVG840" s="203"/>
      <c r="OVH840" s="203"/>
      <c r="OVI840" s="203"/>
      <c r="OVJ840" s="203"/>
      <c r="OVK840" s="203"/>
      <c r="OVL840" s="203"/>
      <c r="OVM840" s="203"/>
      <c r="OVN840" s="203"/>
      <c r="OVO840" s="203"/>
      <c r="OVP840" s="203"/>
      <c r="OVQ840" s="203"/>
      <c r="OVR840" s="203"/>
      <c r="OVS840" s="203"/>
      <c r="OVT840" s="203"/>
      <c r="OVU840" s="203"/>
      <c r="OVV840" s="203"/>
      <c r="OVW840" s="203"/>
      <c r="OVX840" s="203"/>
      <c r="OVY840" s="203"/>
      <c r="OVZ840" s="203"/>
      <c r="OWA840" s="203"/>
      <c r="OWB840" s="203"/>
      <c r="OWC840" s="203"/>
      <c r="OWD840" s="203"/>
      <c r="OWE840" s="203"/>
      <c r="OWF840" s="203"/>
      <c r="OWG840" s="203"/>
      <c r="OWH840" s="203"/>
      <c r="OWI840" s="203"/>
      <c r="OWJ840" s="203"/>
      <c r="OWK840" s="203"/>
      <c r="OWL840" s="203"/>
      <c r="OWM840" s="203"/>
      <c r="OWN840" s="203"/>
      <c r="OWO840" s="203"/>
      <c r="OWP840" s="203"/>
      <c r="OWQ840" s="203"/>
      <c r="OWR840" s="203"/>
      <c r="OWS840" s="203"/>
      <c r="OWT840" s="203"/>
      <c r="OWU840" s="203"/>
      <c r="OWV840" s="203"/>
      <c r="OWW840" s="203"/>
      <c r="OWX840" s="203"/>
      <c r="OWY840" s="203"/>
      <c r="OWZ840" s="203"/>
      <c r="OXA840" s="203"/>
      <c r="OXB840" s="203"/>
      <c r="OXC840" s="203"/>
      <c r="OXD840" s="203"/>
      <c r="OXE840" s="203"/>
      <c r="OXF840" s="203"/>
      <c r="OXG840" s="203"/>
      <c r="OXH840" s="203"/>
      <c r="OXI840" s="203"/>
      <c r="OXJ840" s="203"/>
      <c r="OXK840" s="203"/>
      <c r="OXL840" s="203"/>
      <c r="OXM840" s="203"/>
      <c r="OXN840" s="203"/>
      <c r="OXO840" s="203"/>
      <c r="OXP840" s="203"/>
      <c r="OXQ840" s="203"/>
      <c r="OXR840" s="203"/>
      <c r="OXS840" s="203"/>
      <c r="OXT840" s="203"/>
      <c r="OXU840" s="203"/>
      <c r="OXV840" s="203"/>
      <c r="OXW840" s="203"/>
      <c r="OXX840" s="203"/>
      <c r="OXY840" s="203"/>
      <c r="OXZ840" s="203"/>
      <c r="OYA840" s="203"/>
      <c r="OYB840" s="203"/>
      <c r="OYC840" s="203"/>
      <c r="OYD840" s="203"/>
      <c r="OYE840" s="203"/>
      <c r="OYF840" s="203"/>
      <c r="OYG840" s="203"/>
      <c r="OYH840" s="203"/>
      <c r="OYI840" s="203"/>
      <c r="OYJ840" s="203"/>
      <c r="OYK840" s="203"/>
      <c r="OYL840" s="203"/>
      <c r="OYM840" s="203"/>
      <c r="OYN840" s="203"/>
      <c r="OYO840" s="203"/>
      <c r="OYP840" s="203"/>
      <c r="OYQ840" s="203"/>
      <c r="OYR840" s="203"/>
      <c r="OYS840" s="203"/>
      <c r="OYT840" s="203"/>
      <c r="OYU840" s="203"/>
      <c r="OYV840" s="203"/>
      <c r="OYW840" s="203"/>
      <c r="OYX840" s="203"/>
      <c r="OYY840" s="203"/>
      <c r="OYZ840" s="203"/>
      <c r="OZA840" s="203"/>
      <c r="OZB840" s="203"/>
      <c r="OZC840" s="203"/>
      <c r="OZD840" s="203"/>
      <c r="OZE840" s="203"/>
      <c r="OZF840" s="203"/>
      <c r="OZG840" s="203"/>
      <c r="OZH840" s="203"/>
      <c r="OZI840" s="203"/>
      <c r="OZJ840" s="203"/>
      <c r="OZK840" s="203"/>
      <c r="OZL840" s="203"/>
      <c r="OZM840" s="203"/>
      <c r="OZN840" s="203"/>
      <c r="OZO840" s="203"/>
      <c r="OZP840" s="203"/>
      <c r="OZQ840" s="203"/>
      <c r="OZR840" s="203"/>
      <c r="OZS840" s="203"/>
      <c r="OZT840" s="203"/>
      <c r="OZU840" s="203"/>
      <c r="OZV840" s="203"/>
      <c r="OZW840" s="203"/>
      <c r="OZX840" s="203"/>
      <c r="OZY840" s="203"/>
      <c r="OZZ840" s="203"/>
      <c r="PAA840" s="203"/>
      <c r="PAB840" s="203"/>
      <c r="PAC840" s="203"/>
      <c r="PAD840" s="203"/>
      <c r="PAE840" s="203"/>
      <c r="PAF840" s="203"/>
      <c r="PAG840" s="203"/>
      <c r="PAH840" s="203"/>
      <c r="PAI840" s="203"/>
      <c r="PAJ840" s="203"/>
      <c r="PAK840" s="203"/>
      <c r="PAL840" s="203"/>
      <c r="PAM840" s="203"/>
      <c r="PAN840" s="203"/>
      <c r="PAO840" s="203"/>
      <c r="PAP840" s="203"/>
      <c r="PAQ840" s="203"/>
      <c r="PAR840" s="203"/>
      <c r="PAS840" s="203"/>
      <c r="PAT840" s="203"/>
      <c r="PAU840" s="203"/>
      <c r="PAV840" s="203"/>
      <c r="PAW840" s="203"/>
      <c r="PAX840" s="203"/>
      <c r="PAY840" s="203"/>
      <c r="PAZ840" s="203"/>
      <c r="PBA840" s="203"/>
      <c r="PBB840" s="203"/>
      <c r="PBC840" s="203"/>
      <c r="PBD840" s="203"/>
      <c r="PBE840" s="203"/>
      <c r="PBF840" s="203"/>
      <c r="PBG840" s="203"/>
      <c r="PBH840" s="203"/>
      <c r="PBI840" s="203"/>
      <c r="PBJ840" s="203"/>
      <c r="PBK840" s="203"/>
      <c r="PBL840" s="203"/>
      <c r="PBM840" s="203"/>
      <c r="PBN840" s="203"/>
      <c r="PBO840" s="203"/>
      <c r="PBP840" s="203"/>
      <c r="PBQ840" s="203"/>
      <c r="PBR840" s="203"/>
      <c r="PBS840" s="203"/>
      <c r="PBT840" s="203"/>
      <c r="PBU840" s="203"/>
      <c r="PBV840" s="203"/>
      <c r="PBW840" s="203"/>
      <c r="PBX840" s="203"/>
      <c r="PBY840" s="203"/>
      <c r="PBZ840" s="203"/>
      <c r="PCA840" s="203"/>
      <c r="PCB840" s="203"/>
      <c r="PCC840" s="203"/>
      <c r="PCD840" s="203"/>
      <c r="PCE840" s="203"/>
      <c r="PCF840" s="203"/>
      <c r="PCG840" s="203"/>
      <c r="PCH840" s="203"/>
      <c r="PCI840" s="203"/>
      <c r="PCJ840" s="203"/>
      <c r="PCK840" s="203"/>
      <c r="PCL840" s="203"/>
      <c r="PCM840" s="203"/>
      <c r="PCN840" s="203"/>
      <c r="PCO840" s="203"/>
      <c r="PCP840" s="203"/>
      <c r="PCQ840" s="203"/>
      <c r="PCR840" s="203"/>
      <c r="PCS840" s="203"/>
      <c r="PCT840" s="203"/>
      <c r="PCU840" s="203"/>
      <c r="PCV840" s="203"/>
      <c r="PCW840" s="203"/>
      <c r="PCX840" s="203"/>
      <c r="PCY840" s="203"/>
      <c r="PCZ840" s="203"/>
      <c r="PDA840" s="203"/>
      <c r="PDB840" s="203"/>
      <c r="PDC840" s="203"/>
      <c r="PDD840" s="203"/>
      <c r="PDE840" s="203"/>
      <c r="PDF840" s="203"/>
      <c r="PDG840" s="203"/>
      <c r="PDH840" s="203"/>
      <c r="PDI840" s="203"/>
      <c r="PDJ840" s="203"/>
      <c r="PDK840" s="203"/>
      <c r="PDL840" s="203"/>
      <c r="PDM840" s="203"/>
      <c r="PDN840" s="203"/>
      <c r="PDO840" s="203"/>
      <c r="PDP840" s="203"/>
      <c r="PDQ840" s="203"/>
      <c r="PDR840" s="203"/>
      <c r="PDS840" s="203"/>
      <c r="PDT840" s="203"/>
      <c r="PDU840" s="203"/>
      <c r="PDV840" s="203"/>
      <c r="PDW840" s="203"/>
      <c r="PDX840" s="203"/>
      <c r="PDY840" s="203"/>
      <c r="PDZ840" s="203"/>
      <c r="PEA840" s="203"/>
      <c r="PEB840" s="203"/>
      <c r="PEC840" s="203"/>
      <c r="PED840" s="203"/>
      <c r="PEE840" s="203"/>
      <c r="PEF840" s="203"/>
      <c r="PEG840" s="203"/>
      <c r="PEH840" s="203"/>
      <c r="PEI840" s="203"/>
      <c r="PEJ840" s="203"/>
      <c r="PEK840" s="203"/>
      <c r="PEL840" s="203"/>
      <c r="PEM840" s="203"/>
      <c r="PEN840" s="203"/>
      <c r="PEO840" s="203"/>
      <c r="PEP840" s="203"/>
      <c r="PEQ840" s="203"/>
      <c r="PER840" s="203"/>
      <c r="PES840" s="203"/>
      <c r="PET840" s="203"/>
      <c r="PEU840" s="203"/>
      <c r="PEV840" s="203"/>
      <c r="PEW840" s="203"/>
      <c r="PEX840" s="203"/>
      <c r="PEY840" s="203"/>
      <c r="PEZ840" s="203"/>
      <c r="PFA840" s="203"/>
      <c r="PFB840" s="203"/>
      <c r="PFC840" s="203"/>
      <c r="PFD840" s="203"/>
      <c r="PFE840" s="203"/>
      <c r="PFF840" s="203"/>
      <c r="PFG840" s="203"/>
      <c r="PFH840" s="203"/>
      <c r="PFI840" s="203"/>
      <c r="PFJ840" s="203"/>
      <c r="PFK840" s="203"/>
      <c r="PFL840" s="203"/>
      <c r="PFM840" s="203"/>
      <c r="PFN840" s="203"/>
      <c r="PFO840" s="203"/>
      <c r="PFP840" s="203"/>
      <c r="PFQ840" s="203"/>
      <c r="PFR840" s="203"/>
      <c r="PFS840" s="203"/>
      <c r="PFT840" s="203"/>
      <c r="PFU840" s="203"/>
      <c r="PFV840" s="203"/>
      <c r="PFW840" s="203"/>
      <c r="PFX840" s="203"/>
      <c r="PFY840" s="203"/>
      <c r="PFZ840" s="203"/>
      <c r="PGA840" s="203"/>
      <c r="PGB840" s="203"/>
      <c r="PGC840" s="203"/>
      <c r="PGD840" s="203"/>
      <c r="PGE840" s="203"/>
      <c r="PGF840" s="203"/>
      <c r="PGG840" s="203"/>
      <c r="PGH840" s="203"/>
      <c r="PGI840" s="203"/>
      <c r="PGJ840" s="203"/>
      <c r="PGK840" s="203"/>
      <c r="PGL840" s="203"/>
      <c r="PGM840" s="203"/>
      <c r="PGN840" s="203"/>
      <c r="PGO840" s="203"/>
      <c r="PGP840" s="203"/>
      <c r="PGQ840" s="203"/>
      <c r="PGR840" s="203"/>
      <c r="PGS840" s="203"/>
      <c r="PGT840" s="203"/>
      <c r="PGU840" s="203"/>
      <c r="PGV840" s="203"/>
      <c r="PGW840" s="203"/>
      <c r="PGX840" s="203"/>
      <c r="PGY840" s="203"/>
      <c r="PGZ840" s="203"/>
      <c r="PHA840" s="203"/>
      <c r="PHB840" s="203"/>
      <c r="PHC840" s="203"/>
      <c r="PHD840" s="203"/>
      <c r="PHE840" s="203"/>
      <c r="PHF840" s="203"/>
      <c r="PHG840" s="203"/>
      <c r="PHH840" s="203"/>
      <c r="PHI840" s="203"/>
      <c r="PHJ840" s="203"/>
      <c r="PHK840" s="203"/>
      <c r="PHL840" s="203"/>
      <c r="PHM840" s="203"/>
      <c r="PHN840" s="203"/>
      <c r="PHO840" s="203"/>
      <c r="PHP840" s="203"/>
      <c r="PHQ840" s="203"/>
      <c r="PHR840" s="203"/>
      <c r="PHS840" s="203"/>
      <c r="PHT840" s="203"/>
      <c r="PHU840" s="203"/>
      <c r="PHV840" s="203"/>
      <c r="PHW840" s="203"/>
      <c r="PHX840" s="203"/>
      <c r="PHY840" s="203"/>
      <c r="PHZ840" s="203"/>
      <c r="PIA840" s="203"/>
      <c r="PIB840" s="203"/>
      <c r="PIC840" s="203"/>
      <c r="PID840" s="203"/>
      <c r="PIE840" s="203"/>
      <c r="PIF840" s="203"/>
      <c r="PIG840" s="203"/>
      <c r="PIH840" s="203"/>
      <c r="PII840" s="203"/>
      <c r="PIJ840" s="203"/>
      <c r="PIK840" s="203"/>
      <c r="PIL840" s="203"/>
      <c r="PIM840" s="203"/>
      <c r="PIN840" s="203"/>
      <c r="PIO840" s="203"/>
      <c r="PIP840" s="203"/>
      <c r="PIQ840" s="203"/>
      <c r="PIR840" s="203"/>
      <c r="PIS840" s="203"/>
      <c r="PIT840" s="203"/>
      <c r="PIU840" s="203"/>
      <c r="PIV840" s="203"/>
      <c r="PIW840" s="203"/>
      <c r="PIX840" s="203"/>
      <c r="PIY840" s="203"/>
      <c r="PIZ840" s="203"/>
      <c r="PJA840" s="203"/>
      <c r="PJB840" s="203"/>
      <c r="PJC840" s="203"/>
      <c r="PJD840" s="203"/>
      <c r="PJE840" s="203"/>
      <c r="PJF840" s="203"/>
      <c r="PJG840" s="203"/>
      <c r="PJH840" s="203"/>
      <c r="PJI840" s="203"/>
      <c r="PJJ840" s="203"/>
      <c r="PJK840" s="203"/>
      <c r="PJL840" s="203"/>
      <c r="PJM840" s="203"/>
      <c r="PJN840" s="203"/>
      <c r="PJO840" s="203"/>
      <c r="PJP840" s="203"/>
      <c r="PJQ840" s="203"/>
      <c r="PJR840" s="203"/>
      <c r="PJS840" s="203"/>
      <c r="PJT840" s="203"/>
      <c r="PJU840" s="203"/>
      <c r="PJV840" s="203"/>
      <c r="PJW840" s="203"/>
      <c r="PJX840" s="203"/>
      <c r="PJY840" s="203"/>
      <c r="PJZ840" s="203"/>
      <c r="PKA840" s="203"/>
      <c r="PKB840" s="203"/>
      <c r="PKC840" s="203"/>
      <c r="PKD840" s="203"/>
      <c r="PKE840" s="203"/>
      <c r="PKF840" s="203"/>
      <c r="PKG840" s="203"/>
      <c r="PKH840" s="203"/>
      <c r="PKI840" s="203"/>
      <c r="PKJ840" s="203"/>
      <c r="PKK840" s="203"/>
      <c r="PKL840" s="203"/>
      <c r="PKM840" s="203"/>
      <c r="PKN840" s="203"/>
      <c r="PKO840" s="203"/>
      <c r="PKP840" s="203"/>
      <c r="PKQ840" s="203"/>
      <c r="PKR840" s="203"/>
      <c r="PKS840" s="203"/>
      <c r="PKT840" s="203"/>
      <c r="PKU840" s="203"/>
      <c r="PKV840" s="203"/>
      <c r="PKW840" s="203"/>
      <c r="PKX840" s="203"/>
      <c r="PKY840" s="203"/>
      <c r="PKZ840" s="203"/>
      <c r="PLA840" s="203"/>
      <c r="PLB840" s="203"/>
      <c r="PLC840" s="203"/>
      <c r="PLD840" s="203"/>
      <c r="PLE840" s="203"/>
      <c r="PLF840" s="203"/>
      <c r="PLG840" s="203"/>
      <c r="PLH840" s="203"/>
      <c r="PLI840" s="203"/>
      <c r="PLJ840" s="203"/>
      <c r="PLK840" s="203"/>
      <c r="PLL840" s="203"/>
      <c r="PLM840" s="203"/>
      <c r="PLN840" s="203"/>
      <c r="PLO840" s="203"/>
      <c r="PLP840" s="203"/>
      <c r="PLQ840" s="203"/>
      <c r="PLR840" s="203"/>
      <c r="PLS840" s="203"/>
      <c r="PLT840" s="203"/>
      <c r="PLU840" s="203"/>
      <c r="PLV840" s="203"/>
      <c r="PLW840" s="203"/>
      <c r="PLX840" s="203"/>
      <c r="PLY840" s="203"/>
      <c r="PLZ840" s="203"/>
      <c r="PMA840" s="203"/>
      <c r="PMB840" s="203"/>
      <c r="PMC840" s="203"/>
      <c r="PMD840" s="203"/>
      <c r="PME840" s="203"/>
      <c r="PMF840" s="203"/>
      <c r="PMG840" s="203"/>
      <c r="PMH840" s="203"/>
      <c r="PMI840" s="203"/>
      <c r="PMJ840" s="203"/>
      <c r="PMK840" s="203"/>
      <c r="PML840" s="203"/>
      <c r="PMM840" s="203"/>
      <c r="PMN840" s="203"/>
      <c r="PMO840" s="203"/>
      <c r="PMP840" s="203"/>
      <c r="PMQ840" s="203"/>
      <c r="PMR840" s="203"/>
      <c r="PMS840" s="203"/>
      <c r="PMT840" s="203"/>
      <c r="PMU840" s="203"/>
      <c r="PMV840" s="203"/>
      <c r="PMW840" s="203"/>
      <c r="PMX840" s="203"/>
      <c r="PMY840" s="203"/>
      <c r="PMZ840" s="203"/>
      <c r="PNA840" s="203"/>
      <c r="PNB840" s="203"/>
      <c r="PNC840" s="203"/>
      <c r="PND840" s="203"/>
      <c r="PNE840" s="203"/>
      <c r="PNF840" s="203"/>
      <c r="PNG840" s="203"/>
      <c r="PNH840" s="203"/>
      <c r="PNI840" s="203"/>
      <c r="PNJ840" s="203"/>
      <c r="PNK840" s="203"/>
      <c r="PNL840" s="203"/>
      <c r="PNM840" s="203"/>
      <c r="PNN840" s="203"/>
      <c r="PNO840" s="203"/>
      <c r="PNP840" s="203"/>
      <c r="PNQ840" s="203"/>
      <c r="PNR840" s="203"/>
      <c r="PNS840" s="203"/>
      <c r="PNT840" s="203"/>
      <c r="PNU840" s="203"/>
      <c r="PNV840" s="203"/>
      <c r="PNW840" s="203"/>
      <c r="PNX840" s="203"/>
      <c r="PNY840" s="203"/>
      <c r="PNZ840" s="203"/>
      <c r="POA840" s="203"/>
      <c r="POB840" s="203"/>
      <c r="POC840" s="203"/>
      <c r="POD840" s="203"/>
      <c r="POE840" s="203"/>
      <c r="POF840" s="203"/>
      <c r="POG840" s="203"/>
      <c r="POH840" s="203"/>
      <c r="POI840" s="203"/>
      <c r="POJ840" s="203"/>
      <c r="POK840" s="203"/>
      <c r="POL840" s="203"/>
      <c r="POM840" s="203"/>
      <c r="PON840" s="203"/>
      <c r="POO840" s="203"/>
      <c r="POP840" s="203"/>
      <c r="POQ840" s="203"/>
      <c r="POR840" s="203"/>
      <c r="POS840" s="203"/>
      <c r="POT840" s="203"/>
      <c r="POU840" s="203"/>
      <c r="POV840" s="203"/>
      <c r="POW840" s="203"/>
      <c r="POX840" s="203"/>
      <c r="POY840" s="203"/>
      <c r="POZ840" s="203"/>
      <c r="PPA840" s="203"/>
      <c r="PPB840" s="203"/>
      <c r="PPC840" s="203"/>
      <c r="PPD840" s="203"/>
      <c r="PPE840" s="203"/>
      <c r="PPF840" s="203"/>
      <c r="PPG840" s="203"/>
      <c r="PPH840" s="203"/>
      <c r="PPI840" s="203"/>
      <c r="PPJ840" s="203"/>
      <c r="PPK840" s="203"/>
      <c r="PPL840" s="203"/>
      <c r="PPM840" s="203"/>
      <c r="PPN840" s="203"/>
      <c r="PPO840" s="203"/>
      <c r="PPP840" s="203"/>
      <c r="PPQ840" s="203"/>
      <c r="PPR840" s="203"/>
      <c r="PPS840" s="203"/>
      <c r="PPT840" s="203"/>
      <c r="PPU840" s="203"/>
      <c r="PPV840" s="203"/>
      <c r="PPW840" s="203"/>
      <c r="PPX840" s="203"/>
      <c r="PPY840" s="203"/>
      <c r="PPZ840" s="203"/>
      <c r="PQA840" s="203"/>
      <c r="PQB840" s="203"/>
      <c r="PQC840" s="203"/>
      <c r="PQD840" s="203"/>
      <c r="PQE840" s="203"/>
      <c r="PQF840" s="203"/>
      <c r="PQG840" s="203"/>
      <c r="PQH840" s="203"/>
      <c r="PQI840" s="203"/>
      <c r="PQJ840" s="203"/>
      <c r="PQK840" s="203"/>
      <c r="PQL840" s="203"/>
      <c r="PQM840" s="203"/>
      <c r="PQN840" s="203"/>
      <c r="PQO840" s="203"/>
      <c r="PQP840" s="203"/>
      <c r="PQQ840" s="203"/>
      <c r="PQR840" s="203"/>
      <c r="PQS840" s="203"/>
      <c r="PQT840" s="203"/>
      <c r="PQU840" s="203"/>
      <c r="PQV840" s="203"/>
      <c r="PQW840" s="203"/>
      <c r="PQX840" s="203"/>
      <c r="PQY840" s="203"/>
      <c r="PQZ840" s="203"/>
      <c r="PRA840" s="203"/>
      <c r="PRB840" s="203"/>
      <c r="PRC840" s="203"/>
      <c r="PRD840" s="203"/>
      <c r="PRE840" s="203"/>
      <c r="PRF840" s="203"/>
      <c r="PRG840" s="203"/>
      <c r="PRH840" s="203"/>
      <c r="PRI840" s="203"/>
      <c r="PRJ840" s="203"/>
      <c r="PRK840" s="203"/>
      <c r="PRL840" s="203"/>
      <c r="PRM840" s="203"/>
      <c r="PRN840" s="203"/>
      <c r="PRO840" s="203"/>
      <c r="PRP840" s="203"/>
      <c r="PRQ840" s="203"/>
      <c r="PRR840" s="203"/>
      <c r="PRS840" s="203"/>
      <c r="PRT840" s="203"/>
      <c r="PRU840" s="203"/>
      <c r="PRV840" s="203"/>
      <c r="PRW840" s="203"/>
      <c r="PRX840" s="203"/>
      <c r="PRY840" s="203"/>
      <c r="PRZ840" s="203"/>
      <c r="PSA840" s="203"/>
      <c r="PSB840" s="203"/>
      <c r="PSC840" s="203"/>
      <c r="PSD840" s="203"/>
      <c r="PSE840" s="203"/>
      <c r="PSF840" s="203"/>
      <c r="PSG840" s="203"/>
      <c r="PSH840" s="203"/>
      <c r="PSI840" s="203"/>
      <c r="PSJ840" s="203"/>
      <c r="PSK840" s="203"/>
      <c r="PSL840" s="203"/>
      <c r="PSM840" s="203"/>
      <c r="PSN840" s="203"/>
      <c r="PSO840" s="203"/>
      <c r="PSP840" s="203"/>
      <c r="PSQ840" s="203"/>
      <c r="PSR840" s="203"/>
      <c r="PSS840" s="203"/>
      <c r="PST840" s="203"/>
      <c r="PSU840" s="203"/>
      <c r="PSV840" s="203"/>
      <c r="PSW840" s="203"/>
      <c r="PSX840" s="203"/>
      <c r="PSY840" s="203"/>
      <c r="PSZ840" s="203"/>
      <c r="PTA840" s="203"/>
      <c r="PTB840" s="203"/>
      <c r="PTC840" s="203"/>
      <c r="PTD840" s="203"/>
      <c r="PTE840" s="203"/>
      <c r="PTF840" s="203"/>
      <c r="PTG840" s="203"/>
      <c r="PTH840" s="203"/>
      <c r="PTI840" s="203"/>
      <c r="PTJ840" s="203"/>
      <c r="PTK840" s="203"/>
      <c r="PTL840" s="203"/>
      <c r="PTM840" s="203"/>
      <c r="PTN840" s="203"/>
      <c r="PTO840" s="203"/>
      <c r="PTP840" s="203"/>
      <c r="PTQ840" s="203"/>
      <c r="PTR840" s="203"/>
      <c r="PTS840" s="203"/>
      <c r="PTT840" s="203"/>
      <c r="PTU840" s="203"/>
      <c r="PTV840" s="203"/>
      <c r="PTW840" s="203"/>
      <c r="PTX840" s="203"/>
      <c r="PTY840" s="203"/>
      <c r="PTZ840" s="203"/>
      <c r="PUA840" s="203"/>
      <c r="PUB840" s="203"/>
      <c r="PUC840" s="203"/>
      <c r="PUD840" s="203"/>
      <c r="PUE840" s="203"/>
      <c r="PUF840" s="203"/>
      <c r="PUG840" s="203"/>
      <c r="PUH840" s="203"/>
      <c r="PUI840" s="203"/>
      <c r="PUJ840" s="203"/>
      <c r="PUK840" s="203"/>
      <c r="PUL840" s="203"/>
      <c r="PUM840" s="203"/>
      <c r="PUN840" s="203"/>
      <c r="PUO840" s="203"/>
      <c r="PUP840" s="203"/>
      <c r="PUQ840" s="203"/>
      <c r="PUR840" s="203"/>
      <c r="PUS840" s="203"/>
      <c r="PUT840" s="203"/>
      <c r="PUU840" s="203"/>
      <c r="PUV840" s="203"/>
      <c r="PUW840" s="203"/>
      <c r="PUX840" s="203"/>
      <c r="PUY840" s="203"/>
      <c r="PUZ840" s="203"/>
      <c r="PVA840" s="203"/>
      <c r="PVB840" s="203"/>
      <c r="PVC840" s="203"/>
      <c r="PVD840" s="203"/>
      <c r="PVE840" s="203"/>
      <c r="PVF840" s="203"/>
      <c r="PVG840" s="203"/>
      <c r="PVH840" s="203"/>
      <c r="PVI840" s="203"/>
      <c r="PVJ840" s="203"/>
      <c r="PVK840" s="203"/>
      <c r="PVL840" s="203"/>
      <c r="PVM840" s="203"/>
      <c r="PVN840" s="203"/>
      <c r="PVO840" s="203"/>
      <c r="PVP840" s="203"/>
      <c r="PVQ840" s="203"/>
      <c r="PVR840" s="203"/>
      <c r="PVS840" s="203"/>
      <c r="PVT840" s="203"/>
      <c r="PVU840" s="203"/>
      <c r="PVV840" s="203"/>
      <c r="PVW840" s="203"/>
      <c r="PVX840" s="203"/>
      <c r="PVY840" s="203"/>
      <c r="PVZ840" s="203"/>
      <c r="PWA840" s="203"/>
      <c r="PWB840" s="203"/>
      <c r="PWC840" s="203"/>
      <c r="PWD840" s="203"/>
      <c r="PWE840" s="203"/>
      <c r="PWF840" s="203"/>
      <c r="PWG840" s="203"/>
      <c r="PWH840" s="203"/>
      <c r="PWI840" s="203"/>
      <c r="PWJ840" s="203"/>
      <c r="PWK840" s="203"/>
      <c r="PWL840" s="203"/>
      <c r="PWM840" s="203"/>
      <c r="PWN840" s="203"/>
      <c r="PWO840" s="203"/>
      <c r="PWP840" s="203"/>
      <c r="PWQ840" s="203"/>
      <c r="PWR840" s="203"/>
      <c r="PWS840" s="203"/>
      <c r="PWT840" s="203"/>
      <c r="PWU840" s="203"/>
      <c r="PWV840" s="203"/>
      <c r="PWW840" s="203"/>
      <c r="PWX840" s="203"/>
      <c r="PWY840" s="203"/>
      <c r="PWZ840" s="203"/>
      <c r="PXA840" s="203"/>
      <c r="PXB840" s="203"/>
      <c r="PXC840" s="203"/>
      <c r="PXD840" s="203"/>
      <c r="PXE840" s="203"/>
      <c r="PXF840" s="203"/>
      <c r="PXG840" s="203"/>
      <c r="PXH840" s="203"/>
      <c r="PXI840" s="203"/>
      <c r="PXJ840" s="203"/>
      <c r="PXK840" s="203"/>
      <c r="PXL840" s="203"/>
      <c r="PXM840" s="203"/>
      <c r="PXN840" s="203"/>
      <c r="PXO840" s="203"/>
      <c r="PXP840" s="203"/>
      <c r="PXQ840" s="203"/>
      <c r="PXR840" s="203"/>
      <c r="PXS840" s="203"/>
      <c r="PXT840" s="203"/>
      <c r="PXU840" s="203"/>
      <c r="PXV840" s="203"/>
      <c r="PXW840" s="203"/>
      <c r="PXX840" s="203"/>
      <c r="PXY840" s="203"/>
      <c r="PXZ840" s="203"/>
      <c r="PYA840" s="203"/>
      <c r="PYB840" s="203"/>
      <c r="PYC840" s="203"/>
      <c r="PYD840" s="203"/>
      <c r="PYE840" s="203"/>
      <c r="PYF840" s="203"/>
      <c r="PYG840" s="203"/>
      <c r="PYH840" s="203"/>
      <c r="PYI840" s="203"/>
      <c r="PYJ840" s="203"/>
      <c r="PYK840" s="203"/>
      <c r="PYL840" s="203"/>
      <c r="PYM840" s="203"/>
      <c r="PYN840" s="203"/>
      <c r="PYO840" s="203"/>
      <c r="PYP840" s="203"/>
      <c r="PYQ840" s="203"/>
      <c r="PYR840" s="203"/>
      <c r="PYS840" s="203"/>
      <c r="PYT840" s="203"/>
      <c r="PYU840" s="203"/>
      <c r="PYV840" s="203"/>
      <c r="PYW840" s="203"/>
      <c r="PYX840" s="203"/>
      <c r="PYY840" s="203"/>
      <c r="PYZ840" s="203"/>
      <c r="PZA840" s="203"/>
      <c r="PZB840" s="203"/>
      <c r="PZC840" s="203"/>
      <c r="PZD840" s="203"/>
      <c r="PZE840" s="203"/>
      <c r="PZF840" s="203"/>
      <c r="PZG840" s="203"/>
      <c r="PZH840" s="203"/>
      <c r="PZI840" s="203"/>
      <c r="PZJ840" s="203"/>
      <c r="PZK840" s="203"/>
      <c r="PZL840" s="203"/>
      <c r="PZM840" s="203"/>
      <c r="PZN840" s="203"/>
      <c r="PZO840" s="203"/>
      <c r="PZP840" s="203"/>
      <c r="PZQ840" s="203"/>
      <c r="PZR840" s="203"/>
      <c r="PZS840" s="203"/>
      <c r="PZT840" s="203"/>
      <c r="PZU840" s="203"/>
      <c r="PZV840" s="203"/>
      <c r="PZW840" s="203"/>
      <c r="PZX840" s="203"/>
      <c r="PZY840" s="203"/>
      <c r="PZZ840" s="203"/>
      <c r="QAA840" s="203"/>
      <c r="QAB840" s="203"/>
      <c r="QAC840" s="203"/>
      <c r="QAD840" s="203"/>
      <c r="QAE840" s="203"/>
      <c r="QAF840" s="203"/>
      <c r="QAG840" s="203"/>
      <c r="QAH840" s="203"/>
      <c r="QAI840" s="203"/>
      <c r="QAJ840" s="203"/>
      <c r="QAK840" s="203"/>
      <c r="QAL840" s="203"/>
      <c r="QAM840" s="203"/>
      <c r="QAN840" s="203"/>
      <c r="QAO840" s="203"/>
      <c r="QAP840" s="203"/>
      <c r="QAQ840" s="203"/>
      <c r="QAR840" s="203"/>
      <c r="QAS840" s="203"/>
      <c r="QAT840" s="203"/>
      <c r="QAU840" s="203"/>
      <c r="QAV840" s="203"/>
      <c r="QAW840" s="203"/>
      <c r="QAX840" s="203"/>
      <c r="QAY840" s="203"/>
      <c r="QAZ840" s="203"/>
      <c r="QBA840" s="203"/>
      <c r="QBB840" s="203"/>
      <c r="QBC840" s="203"/>
      <c r="QBD840" s="203"/>
      <c r="QBE840" s="203"/>
      <c r="QBF840" s="203"/>
      <c r="QBG840" s="203"/>
      <c r="QBH840" s="203"/>
      <c r="QBI840" s="203"/>
      <c r="QBJ840" s="203"/>
      <c r="QBK840" s="203"/>
      <c r="QBL840" s="203"/>
      <c r="QBM840" s="203"/>
      <c r="QBN840" s="203"/>
      <c r="QBO840" s="203"/>
      <c r="QBP840" s="203"/>
      <c r="QBQ840" s="203"/>
      <c r="QBR840" s="203"/>
      <c r="QBS840" s="203"/>
      <c r="QBT840" s="203"/>
      <c r="QBU840" s="203"/>
      <c r="QBV840" s="203"/>
      <c r="QBW840" s="203"/>
      <c r="QBX840" s="203"/>
      <c r="QBY840" s="203"/>
      <c r="QBZ840" s="203"/>
      <c r="QCA840" s="203"/>
      <c r="QCB840" s="203"/>
      <c r="QCC840" s="203"/>
      <c r="QCD840" s="203"/>
      <c r="QCE840" s="203"/>
      <c r="QCF840" s="203"/>
      <c r="QCG840" s="203"/>
      <c r="QCH840" s="203"/>
      <c r="QCI840" s="203"/>
      <c r="QCJ840" s="203"/>
      <c r="QCK840" s="203"/>
      <c r="QCL840" s="203"/>
      <c r="QCM840" s="203"/>
      <c r="QCN840" s="203"/>
      <c r="QCO840" s="203"/>
      <c r="QCP840" s="203"/>
      <c r="QCQ840" s="203"/>
      <c r="QCR840" s="203"/>
      <c r="QCS840" s="203"/>
      <c r="QCT840" s="203"/>
      <c r="QCU840" s="203"/>
      <c r="QCV840" s="203"/>
      <c r="QCW840" s="203"/>
      <c r="QCX840" s="203"/>
      <c r="QCY840" s="203"/>
      <c r="QCZ840" s="203"/>
      <c r="QDA840" s="203"/>
      <c r="QDB840" s="203"/>
      <c r="QDC840" s="203"/>
      <c r="QDD840" s="203"/>
      <c r="QDE840" s="203"/>
      <c r="QDF840" s="203"/>
      <c r="QDG840" s="203"/>
      <c r="QDH840" s="203"/>
      <c r="QDI840" s="203"/>
      <c r="QDJ840" s="203"/>
      <c r="QDK840" s="203"/>
      <c r="QDL840" s="203"/>
      <c r="QDM840" s="203"/>
      <c r="QDN840" s="203"/>
      <c r="QDO840" s="203"/>
      <c r="QDP840" s="203"/>
      <c r="QDQ840" s="203"/>
      <c r="QDR840" s="203"/>
      <c r="QDS840" s="203"/>
      <c r="QDT840" s="203"/>
      <c r="QDU840" s="203"/>
      <c r="QDV840" s="203"/>
      <c r="QDW840" s="203"/>
      <c r="QDX840" s="203"/>
      <c r="QDY840" s="203"/>
      <c r="QDZ840" s="203"/>
      <c r="QEA840" s="203"/>
      <c r="QEB840" s="203"/>
      <c r="QEC840" s="203"/>
      <c r="QED840" s="203"/>
      <c r="QEE840" s="203"/>
      <c r="QEF840" s="203"/>
      <c r="QEG840" s="203"/>
      <c r="QEH840" s="203"/>
      <c r="QEI840" s="203"/>
      <c r="QEJ840" s="203"/>
      <c r="QEK840" s="203"/>
      <c r="QEL840" s="203"/>
      <c r="QEM840" s="203"/>
      <c r="QEN840" s="203"/>
      <c r="QEO840" s="203"/>
      <c r="QEP840" s="203"/>
      <c r="QEQ840" s="203"/>
      <c r="QER840" s="203"/>
      <c r="QES840" s="203"/>
      <c r="QET840" s="203"/>
      <c r="QEU840" s="203"/>
      <c r="QEV840" s="203"/>
      <c r="QEW840" s="203"/>
      <c r="QEX840" s="203"/>
      <c r="QEY840" s="203"/>
      <c r="QEZ840" s="203"/>
      <c r="QFA840" s="203"/>
      <c r="QFB840" s="203"/>
      <c r="QFC840" s="203"/>
      <c r="QFD840" s="203"/>
      <c r="QFE840" s="203"/>
      <c r="QFF840" s="203"/>
      <c r="QFG840" s="203"/>
      <c r="QFH840" s="203"/>
      <c r="QFI840" s="203"/>
      <c r="QFJ840" s="203"/>
      <c r="QFK840" s="203"/>
      <c r="QFL840" s="203"/>
      <c r="QFM840" s="203"/>
      <c r="QFN840" s="203"/>
      <c r="QFO840" s="203"/>
      <c r="QFP840" s="203"/>
      <c r="QFQ840" s="203"/>
      <c r="QFR840" s="203"/>
      <c r="QFS840" s="203"/>
      <c r="QFT840" s="203"/>
      <c r="QFU840" s="203"/>
      <c r="QFV840" s="203"/>
      <c r="QFW840" s="203"/>
      <c r="QFX840" s="203"/>
      <c r="QFY840" s="203"/>
      <c r="QFZ840" s="203"/>
      <c r="QGA840" s="203"/>
      <c r="QGB840" s="203"/>
      <c r="QGC840" s="203"/>
      <c r="QGD840" s="203"/>
      <c r="QGE840" s="203"/>
      <c r="QGF840" s="203"/>
      <c r="QGG840" s="203"/>
      <c r="QGH840" s="203"/>
      <c r="QGI840" s="203"/>
      <c r="QGJ840" s="203"/>
      <c r="QGK840" s="203"/>
      <c r="QGL840" s="203"/>
      <c r="QGM840" s="203"/>
      <c r="QGN840" s="203"/>
      <c r="QGO840" s="203"/>
      <c r="QGP840" s="203"/>
      <c r="QGQ840" s="203"/>
      <c r="QGR840" s="203"/>
      <c r="QGS840" s="203"/>
      <c r="QGT840" s="203"/>
      <c r="QGU840" s="203"/>
      <c r="QGV840" s="203"/>
      <c r="QGW840" s="203"/>
      <c r="QGX840" s="203"/>
      <c r="QGY840" s="203"/>
      <c r="QGZ840" s="203"/>
      <c r="QHA840" s="203"/>
      <c r="QHB840" s="203"/>
      <c r="QHC840" s="203"/>
      <c r="QHD840" s="203"/>
      <c r="QHE840" s="203"/>
      <c r="QHF840" s="203"/>
      <c r="QHG840" s="203"/>
      <c r="QHH840" s="203"/>
      <c r="QHI840" s="203"/>
      <c r="QHJ840" s="203"/>
      <c r="QHK840" s="203"/>
      <c r="QHL840" s="203"/>
      <c r="QHM840" s="203"/>
      <c r="QHN840" s="203"/>
      <c r="QHO840" s="203"/>
      <c r="QHP840" s="203"/>
      <c r="QHQ840" s="203"/>
      <c r="QHR840" s="203"/>
      <c r="QHS840" s="203"/>
      <c r="QHT840" s="203"/>
      <c r="QHU840" s="203"/>
      <c r="QHV840" s="203"/>
      <c r="QHW840" s="203"/>
      <c r="QHX840" s="203"/>
      <c r="QHY840" s="203"/>
      <c r="QHZ840" s="203"/>
      <c r="QIA840" s="203"/>
      <c r="QIB840" s="203"/>
      <c r="QIC840" s="203"/>
      <c r="QID840" s="203"/>
      <c r="QIE840" s="203"/>
      <c r="QIF840" s="203"/>
      <c r="QIG840" s="203"/>
      <c r="QIH840" s="203"/>
      <c r="QII840" s="203"/>
      <c r="QIJ840" s="203"/>
      <c r="QIK840" s="203"/>
      <c r="QIL840" s="203"/>
      <c r="QIM840" s="203"/>
      <c r="QIN840" s="203"/>
      <c r="QIO840" s="203"/>
      <c r="QIP840" s="203"/>
      <c r="QIQ840" s="203"/>
      <c r="QIR840" s="203"/>
      <c r="QIS840" s="203"/>
      <c r="QIT840" s="203"/>
      <c r="QIU840" s="203"/>
      <c r="QIV840" s="203"/>
      <c r="QIW840" s="203"/>
      <c r="QIX840" s="203"/>
      <c r="QIY840" s="203"/>
      <c r="QIZ840" s="203"/>
      <c r="QJA840" s="203"/>
      <c r="QJB840" s="203"/>
      <c r="QJC840" s="203"/>
      <c r="QJD840" s="203"/>
      <c r="QJE840" s="203"/>
      <c r="QJF840" s="203"/>
      <c r="QJG840" s="203"/>
      <c r="QJH840" s="203"/>
      <c r="QJI840" s="203"/>
      <c r="QJJ840" s="203"/>
      <c r="QJK840" s="203"/>
      <c r="QJL840" s="203"/>
      <c r="QJM840" s="203"/>
      <c r="QJN840" s="203"/>
      <c r="QJO840" s="203"/>
      <c r="QJP840" s="203"/>
      <c r="QJQ840" s="203"/>
      <c r="QJR840" s="203"/>
      <c r="QJS840" s="203"/>
      <c r="QJT840" s="203"/>
      <c r="QJU840" s="203"/>
      <c r="QJV840" s="203"/>
      <c r="QJW840" s="203"/>
      <c r="QJX840" s="203"/>
      <c r="QJY840" s="203"/>
      <c r="QJZ840" s="203"/>
      <c r="QKA840" s="203"/>
      <c r="QKB840" s="203"/>
      <c r="QKC840" s="203"/>
      <c r="QKD840" s="203"/>
      <c r="QKE840" s="203"/>
      <c r="QKF840" s="203"/>
      <c r="QKG840" s="203"/>
      <c r="QKH840" s="203"/>
      <c r="QKI840" s="203"/>
      <c r="QKJ840" s="203"/>
      <c r="QKK840" s="203"/>
      <c r="QKL840" s="203"/>
      <c r="QKM840" s="203"/>
      <c r="QKN840" s="203"/>
      <c r="QKO840" s="203"/>
      <c r="QKP840" s="203"/>
      <c r="QKQ840" s="203"/>
      <c r="QKR840" s="203"/>
      <c r="QKS840" s="203"/>
      <c r="QKT840" s="203"/>
      <c r="QKU840" s="203"/>
      <c r="QKV840" s="203"/>
      <c r="QKW840" s="203"/>
      <c r="QKX840" s="203"/>
      <c r="QKY840" s="203"/>
      <c r="QKZ840" s="203"/>
      <c r="QLA840" s="203"/>
      <c r="QLB840" s="203"/>
      <c r="QLC840" s="203"/>
      <c r="QLD840" s="203"/>
      <c r="QLE840" s="203"/>
      <c r="QLF840" s="203"/>
      <c r="QLG840" s="203"/>
      <c r="QLH840" s="203"/>
      <c r="QLI840" s="203"/>
      <c r="QLJ840" s="203"/>
      <c r="QLK840" s="203"/>
      <c r="QLL840" s="203"/>
      <c r="QLM840" s="203"/>
      <c r="QLN840" s="203"/>
      <c r="QLO840" s="203"/>
      <c r="QLP840" s="203"/>
      <c r="QLQ840" s="203"/>
      <c r="QLR840" s="203"/>
      <c r="QLS840" s="203"/>
      <c r="QLT840" s="203"/>
      <c r="QLU840" s="203"/>
      <c r="QLV840" s="203"/>
      <c r="QLW840" s="203"/>
      <c r="QLX840" s="203"/>
      <c r="QLY840" s="203"/>
      <c r="QLZ840" s="203"/>
      <c r="QMA840" s="203"/>
      <c r="QMB840" s="203"/>
      <c r="QMC840" s="203"/>
      <c r="QMD840" s="203"/>
      <c r="QME840" s="203"/>
      <c r="QMF840" s="203"/>
      <c r="QMG840" s="203"/>
      <c r="QMH840" s="203"/>
      <c r="QMI840" s="203"/>
      <c r="QMJ840" s="203"/>
      <c r="QMK840" s="203"/>
      <c r="QML840" s="203"/>
      <c r="QMM840" s="203"/>
      <c r="QMN840" s="203"/>
      <c r="QMO840" s="203"/>
      <c r="QMP840" s="203"/>
      <c r="QMQ840" s="203"/>
      <c r="QMR840" s="203"/>
      <c r="QMS840" s="203"/>
      <c r="QMT840" s="203"/>
      <c r="QMU840" s="203"/>
      <c r="QMV840" s="203"/>
      <c r="QMW840" s="203"/>
      <c r="QMX840" s="203"/>
      <c r="QMY840" s="203"/>
      <c r="QMZ840" s="203"/>
      <c r="QNA840" s="203"/>
      <c r="QNB840" s="203"/>
      <c r="QNC840" s="203"/>
      <c r="QND840" s="203"/>
      <c r="QNE840" s="203"/>
      <c r="QNF840" s="203"/>
      <c r="QNG840" s="203"/>
      <c r="QNH840" s="203"/>
      <c r="QNI840" s="203"/>
      <c r="QNJ840" s="203"/>
      <c r="QNK840" s="203"/>
      <c r="QNL840" s="203"/>
      <c r="QNM840" s="203"/>
      <c r="QNN840" s="203"/>
      <c r="QNO840" s="203"/>
      <c r="QNP840" s="203"/>
      <c r="QNQ840" s="203"/>
      <c r="QNR840" s="203"/>
      <c r="QNS840" s="203"/>
      <c r="QNT840" s="203"/>
      <c r="QNU840" s="203"/>
      <c r="QNV840" s="203"/>
      <c r="QNW840" s="203"/>
      <c r="QNX840" s="203"/>
      <c r="QNY840" s="203"/>
      <c r="QNZ840" s="203"/>
      <c r="QOA840" s="203"/>
      <c r="QOB840" s="203"/>
      <c r="QOC840" s="203"/>
      <c r="QOD840" s="203"/>
      <c r="QOE840" s="203"/>
      <c r="QOF840" s="203"/>
      <c r="QOG840" s="203"/>
      <c r="QOH840" s="203"/>
      <c r="QOI840" s="203"/>
      <c r="QOJ840" s="203"/>
      <c r="QOK840" s="203"/>
      <c r="QOL840" s="203"/>
      <c r="QOM840" s="203"/>
      <c r="QON840" s="203"/>
      <c r="QOO840" s="203"/>
      <c r="QOP840" s="203"/>
      <c r="QOQ840" s="203"/>
      <c r="QOR840" s="203"/>
      <c r="QOS840" s="203"/>
      <c r="QOT840" s="203"/>
      <c r="QOU840" s="203"/>
      <c r="QOV840" s="203"/>
      <c r="QOW840" s="203"/>
      <c r="QOX840" s="203"/>
      <c r="QOY840" s="203"/>
      <c r="QOZ840" s="203"/>
      <c r="QPA840" s="203"/>
      <c r="QPB840" s="203"/>
      <c r="QPC840" s="203"/>
      <c r="QPD840" s="203"/>
      <c r="QPE840" s="203"/>
      <c r="QPF840" s="203"/>
      <c r="QPG840" s="203"/>
      <c r="QPH840" s="203"/>
      <c r="QPI840" s="203"/>
      <c r="QPJ840" s="203"/>
      <c r="QPK840" s="203"/>
      <c r="QPL840" s="203"/>
      <c r="QPM840" s="203"/>
      <c r="QPN840" s="203"/>
      <c r="QPO840" s="203"/>
      <c r="QPP840" s="203"/>
      <c r="QPQ840" s="203"/>
      <c r="QPR840" s="203"/>
      <c r="QPS840" s="203"/>
      <c r="QPT840" s="203"/>
      <c r="QPU840" s="203"/>
      <c r="QPV840" s="203"/>
      <c r="QPW840" s="203"/>
      <c r="QPX840" s="203"/>
      <c r="QPY840" s="203"/>
      <c r="QPZ840" s="203"/>
      <c r="QQA840" s="203"/>
      <c r="QQB840" s="203"/>
      <c r="QQC840" s="203"/>
      <c r="QQD840" s="203"/>
      <c r="QQE840" s="203"/>
      <c r="QQF840" s="203"/>
      <c r="QQG840" s="203"/>
      <c r="QQH840" s="203"/>
      <c r="QQI840" s="203"/>
      <c r="QQJ840" s="203"/>
      <c r="QQK840" s="203"/>
      <c r="QQL840" s="203"/>
      <c r="QQM840" s="203"/>
      <c r="QQN840" s="203"/>
      <c r="QQO840" s="203"/>
      <c r="QQP840" s="203"/>
      <c r="QQQ840" s="203"/>
      <c r="QQR840" s="203"/>
      <c r="QQS840" s="203"/>
      <c r="QQT840" s="203"/>
      <c r="QQU840" s="203"/>
      <c r="QQV840" s="203"/>
      <c r="QQW840" s="203"/>
      <c r="QQX840" s="203"/>
      <c r="QQY840" s="203"/>
      <c r="QQZ840" s="203"/>
      <c r="QRA840" s="203"/>
      <c r="QRB840" s="203"/>
      <c r="QRC840" s="203"/>
      <c r="QRD840" s="203"/>
      <c r="QRE840" s="203"/>
      <c r="QRF840" s="203"/>
      <c r="QRG840" s="203"/>
      <c r="QRH840" s="203"/>
      <c r="QRI840" s="203"/>
      <c r="QRJ840" s="203"/>
      <c r="QRK840" s="203"/>
      <c r="QRL840" s="203"/>
      <c r="QRM840" s="203"/>
      <c r="QRN840" s="203"/>
      <c r="QRO840" s="203"/>
      <c r="QRP840" s="203"/>
      <c r="QRQ840" s="203"/>
      <c r="QRR840" s="203"/>
      <c r="QRS840" s="203"/>
      <c r="QRT840" s="203"/>
      <c r="QRU840" s="203"/>
      <c r="QRV840" s="203"/>
      <c r="QRW840" s="203"/>
      <c r="QRX840" s="203"/>
      <c r="QRY840" s="203"/>
      <c r="QRZ840" s="203"/>
      <c r="QSA840" s="203"/>
      <c r="QSB840" s="203"/>
      <c r="QSC840" s="203"/>
      <c r="QSD840" s="203"/>
      <c r="QSE840" s="203"/>
      <c r="QSF840" s="203"/>
      <c r="QSG840" s="203"/>
      <c r="QSH840" s="203"/>
      <c r="QSI840" s="203"/>
      <c r="QSJ840" s="203"/>
      <c r="QSK840" s="203"/>
      <c r="QSL840" s="203"/>
      <c r="QSM840" s="203"/>
      <c r="QSN840" s="203"/>
      <c r="QSO840" s="203"/>
      <c r="QSP840" s="203"/>
      <c r="QSQ840" s="203"/>
      <c r="QSR840" s="203"/>
      <c r="QSS840" s="203"/>
      <c r="QST840" s="203"/>
      <c r="QSU840" s="203"/>
      <c r="QSV840" s="203"/>
      <c r="QSW840" s="203"/>
      <c r="QSX840" s="203"/>
      <c r="QSY840" s="203"/>
      <c r="QSZ840" s="203"/>
      <c r="QTA840" s="203"/>
      <c r="QTB840" s="203"/>
      <c r="QTC840" s="203"/>
      <c r="QTD840" s="203"/>
      <c r="QTE840" s="203"/>
      <c r="QTF840" s="203"/>
      <c r="QTG840" s="203"/>
      <c r="QTH840" s="203"/>
      <c r="QTI840" s="203"/>
      <c r="QTJ840" s="203"/>
      <c r="QTK840" s="203"/>
      <c r="QTL840" s="203"/>
      <c r="QTM840" s="203"/>
      <c r="QTN840" s="203"/>
      <c r="QTO840" s="203"/>
      <c r="QTP840" s="203"/>
      <c r="QTQ840" s="203"/>
      <c r="QTR840" s="203"/>
      <c r="QTS840" s="203"/>
      <c r="QTT840" s="203"/>
      <c r="QTU840" s="203"/>
      <c r="QTV840" s="203"/>
      <c r="QTW840" s="203"/>
      <c r="QTX840" s="203"/>
      <c r="QTY840" s="203"/>
      <c r="QTZ840" s="203"/>
      <c r="QUA840" s="203"/>
      <c r="QUB840" s="203"/>
      <c r="QUC840" s="203"/>
      <c r="QUD840" s="203"/>
      <c r="QUE840" s="203"/>
      <c r="QUF840" s="203"/>
      <c r="QUG840" s="203"/>
      <c r="QUH840" s="203"/>
      <c r="QUI840" s="203"/>
      <c r="QUJ840" s="203"/>
      <c r="QUK840" s="203"/>
      <c r="QUL840" s="203"/>
      <c r="QUM840" s="203"/>
      <c r="QUN840" s="203"/>
      <c r="QUO840" s="203"/>
      <c r="QUP840" s="203"/>
      <c r="QUQ840" s="203"/>
      <c r="QUR840" s="203"/>
      <c r="QUS840" s="203"/>
      <c r="QUT840" s="203"/>
      <c r="QUU840" s="203"/>
      <c r="QUV840" s="203"/>
      <c r="QUW840" s="203"/>
      <c r="QUX840" s="203"/>
      <c r="QUY840" s="203"/>
      <c r="QUZ840" s="203"/>
      <c r="QVA840" s="203"/>
      <c r="QVB840" s="203"/>
      <c r="QVC840" s="203"/>
      <c r="QVD840" s="203"/>
      <c r="QVE840" s="203"/>
      <c r="QVF840" s="203"/>
      <c r="QVG840" s="203"/>
      <c r="QVH840" s="203"/>
      <c r="QVI840" s="203"/>
      <c r="QVJ840" s="203"/>
      <c r="QVK840" s="203"/>
      <c r="QVL840" s="203"/>
      <c r="QVM840" s="203"/>
      <c r="QVN840" s="203"/>
      <c r="QVO840" s="203"/>
      <c r="QVP840" s="203"/>
      <c r="QVQ840" s="203"/>
      <c r="QVR840" s="203"/>
      <c r="QVS840" s="203"/>
      <c r="QVT840" s="203"/>
      <c r="QVU840" s="203"/>
      <c r="QVV840" s="203"/>
      <c r="QVW840" s="203"/>
      <c r="QVX840" s="203"/>
      <c r="QVY840" s="203"/>
      <c r="QVZ840" s="203"/>
      <c r="QWA840" s="203"/>
      <c r="QWB840" s="203"/>
      <c r="QWC840" s="203"/>
      <c r="QWD840" s="203"/>
      <c r="QWE840" s="203"/>
      <c r="QWF840" s="203"/>
      <c r="QWG840" s="203"/>
      <c r="QWH840" s="203"/>
      <c r="QWI840" s="203"/>
      <c r="QWJ840" s="203"/>
      <c r="QWK840" s="203"/>
      <c r="QWL840" s="203"/>
      <c r="QWM840" s="203"/>
      <c r="QWN840" s="203"/>
      <c r="QWO840" s="203"/>
      <c r="QWP840" s="203"/>
      <c r="QWQ840" s="203"/>
      <c r="QWR840" s="203"/>
      <c r="QWS840" s="203"/>
      <c r="QWT840" s="203"/>
      <c r="QWU840" s="203"/>
      <c r="QWV840" s="203"/>
      <c r="QWW840" s="203"/>
      <c r="QWX840" s="203"/>
      <c r="QWY840" s="203"/>
      <c r="QWZ840" s="203"/>
      <c r="QXA840" s="203"/>
      <c r="QXB840" s="203"/>
      <c r="QXC840" s="203"/>
      <c r="QXD840" s="203"/>
      <c r="QXE840" s="203"/>
      <c r="QXF840" s="203"/>
      <c r="QXG840" s="203"/>
      <c r="QXH840" s="203"/>
      <c r="QXI840" s="203"/>
      <c r="QXJ840" s="203"/>
      <c r="QXK840" s="203"/>
      <c r="QXL840" s="203"/>
      <c r="QXM840" s="203"/>
      <c r="QXN840" s="203"/>
      <c r="QXO840" s="203"/>
      <c r="QXP840" s="203"/>
      <c r="QXQ840" s="203"/>
      <c r="QXR840" s="203"/>
      <c r="QXS840" s="203"/>
      <c r="QXT840" s="203"/>
      <c r="QXU840" s="203"/>
      <c r="QXV840" s="203"/>
      <c r="QXW840" s="203"/>
      <c r="QXX840" s="203"/>
      <c r="QXY840" s="203"/>
      <c r="QXZ840" s="203"/>
      <c r="QYA840" s="203"/>
      <c r="QYB840" s="203"/>
      <c r="QYC840" s="203"/>
      <c r="QYD840" s="203"/>
      <c r="QYE840" s="203"/>
      <c r="QYF840" s="203"/>
      <c r="QYG840" s="203"/>
      <c r="QYH840" s="203"/>
      <c r="QYI840" s="203"/>
      <c r="QYJ840" s="203"/>
      <c r="QYK840" s="203"/>
      <c r="QYL840" s="203"/>
      <c r="QYM840" s="203"/>
      <c r="QYN840" s="203"/>
      <c r="QYO840" s="203"/>
      <c r="QYP840" s="203"/>
      <c r="QYQ840" s="203"/>
      <c r="QYR840" s="203"/>
      <c r="QYS840" s="203"/>
      <c r="QYT840" s="203"/>
      <c r="QYU840" s="203"/>
      <c r="QYV840" s="203"/>
      <c r="QYW840" s="203"/>
      <c r="QYX840" s="203"/>
      <c r="QYY840" s="203"/>
      <c r="QYZ840" s="203"/>
      <c r="QZA840" s="203"/>
      <c r="QZB840" s="203"/>
      <c r="QZC840" s="203"/>
      <c r="QZD840" s="203"/>
      <c r="QZE840" s="203"/>
      <c r="QZF840" s="203"/>
      <c r="QZG840" s="203"/>
      <c r="QZH840" s="203"/>
      <c r="QZI840" s="203"/>
      <c r="QZJ840" s="203"/>
      <c r="QZK840" s="203"/>
      <c r="QZL840" s="203"/>
      <c r="QZM840" s="203"/>
      <c r="QZN840" s="203"/>
      <c r="QZO840" s="203"/>
      <c r="QZP840" s="203"/>
      <c r="QZQ840" s="203"/>
      <c r="QZR840" s="203"/>
      <c r="QZS840" s="203"/>
      <c r="QZT840" s="203"/>
      <c r="QZU840" s="203"/>
      <c r="QZV840" s="203"/>
      <c r="QZW840" s="203"/>
      <c r="QZX840" s="203"/>
      <c r="QZY840" s="203"/>
      <c r="QZZ840" s="203"/>
      <c r="RAA840" s="203"/>
      <c r="RAB840" s="203"/>
      <c r="RAC840" s="203"/>
      <c r="RAD840" s="203"/>
      <c r="RAE840" s="203"/>
      <c r="RAF840" s="203"/>
      <c r="RAG840" s="203"/>
      <c r="RAH840" s="203"/>
      <c r="RAI840" s="203"/>
      <c r="RAJ840" s="203"/>
      <c r="RAK840" s="203"/>
      <c r="RAL840" s="203"/>
      <c r="RAM840" s="203"/>
      <c r="RAN840" s="203"/>
      <c r="RAO840" s="203"/>
      <c r="RAP840" s="203"/>
      <c r="RAQ840" s="203"/>
      <c r="RAR840" s="203"/>
      <c r="RAS840" s="203"/>
      <c r="RAT840" s="203"/>
      <c r="RAU840" s="203"/>
      <c r="RAV840" s="203"/>
      <c r="RAW840" s="203"/>
      <c r="RAX840" s="203"/>
      <c r="RAY840" s="203"/>
      <c r="RAZ840" s="203"/>
      <c r="RBA840" s="203"/>
      <c r="RBB840" s="203"/>
      <c r="RBC840" s="203"/>
      <c r="RBD840" s="203"/>
      <c r="RBE840" s="203"/>
      <c r="RBF840" s="203"/>
      <c r="RBG840" s="203"/>
      <c r="RBH840" s="203"/>
      <c r="RBI840" s="203"/>
      <c r="RBJ840" s="203"/>
      <c r="RBK840" s="203"/>
      <c r="RBL840" s="203"/>
      <c r="RBM840" s="203"/>
      <c r="RBN840" s="203"/>
      <c r="RBO840" s="203"/>
      <c r="RBP840" s="203"/>
      <c r="RBQ840" s="203"/>
      <c r="RBR840" s="203"/>
      <c r="RBS840" s="203"/>
      <c r="RBT840" s="203"/>
      <c r="RBU840" s="203"/>
      <c r="RBV840" s="203"/>
      <c r="RBW840" s="203"/>
      <c r="RBX840" s="203"/>
      <c r="RBY840" s="203"/>
      <c r="RBZ840" s="203"/>
      <c r="RCA840" s="203"/>
      <c r="RCB840" s="203"/>
      <c r="RCC840" s="203"/>
      <c r="RCD840" s="203"/>
      <c r="RCE840" s="203"/>
      <c r="RCF840" s="203"/>
      <c r="RCG840" s="203"/>
      <c r="RCH840" s="203"/>
      <c r="RCI840" s="203"/>
      <c r="RCJ840" s="203"/>
      <c r="RCK840" s="203"/>
      <c r="RCL840" s="203"/>
      <c r="RCM840" s="203"/>
      <c r="RCN840" s="203"/>
      <c r="RCO840" s="203"/>
      <c r="RCP840" s="203"/>
      <c r="RCQ840" s="203"/>
      <c r="RCR840" s="203"/>
      <c r="RCS840" s="203"/>
      <c r="RCT840" s="203"/>
      <c r="RCU840" s="203"/>
      <c r="RCV840" s="203"/>
      <c r="RCW840" s="203"/>
      <c r="RCX840" s="203"/>
      <c r="RCY840" s="203"/>
      <c r="RCZ840" s="203"/>
      <c r="RDA840" s="203"/>
      <c r="RDB840" s="203"/>
      <c r="RDC840" s="203"/>
      <c r="RDD840" s="203"/>
      <c r="RDE840" s="203"/>
      <c r="RDF840" s="203"/>
      <c r="RDG840" s="203"/>
      <c r="RDH840" s="203"/>
      <c r="RDI840" s="203"/>
      <c r="RDJ840" s="203"/>
      <c r="RDK840" s="203"/>
      <c r="RDL840" s="203"/>
      <c r="RDM840" s="203"/>
      <c r="RDN840" s="203"/>
      <c r="RDO840" s="203"/>
      <c r="RDP840" s="203"/>
      <c r="RDQ840" s="203"/>
      <c r="RDR840" s="203"/>
      <c r="RDS840" s="203"/>
      <c r="RDT840" s="203"/>
      <c r="RDU840" s="203"/>
      <c r="RDV840" s="203"/>
      <c r="RDW840" s="203"/>
      <c r="RDX840" s="203"/>
      <c r="RDY840" s="203"/>
      <c r="RDZ840" s="203"/>
      <c r="REA840" s="203"/>
      <c r="REB840" s="203"/>
      <c r="REC840" s="203"/>
      <c r="RED840" s="203"/>
      <c r="REE840" s="203"/>
      <c r="REF840" s="203"/>
      <c r="REG840" s="203"/>
      <c r="REH840" s="203"/>
      <c r="REI840" s="203"/>
      <c r="REJ840" s="203"/>
      <c r="REK840" s="203"/>
      <c r="REL840" s="203"/>
      <c r="REM840" s="203"/>
      <c r="REN840" s="203"/>
      <c r="REO840" s="203"/>
      <c r="REP840" s="203"/>
      <c r="REQ840" s="203"/>
      <c r="RER840" s="203"/>
      <c r="RES840" s="203"/>
      <c r="RET840" s="203"/>
      <c r="REU840" s="203"/>
      <c r="REV840" s="203"/>
      <c r="REW840" s="203"/>
      <c r="REX840" s="203"/>
      <c r="REY840" s="203"/>
      <c r="REZ840" s="203"/>
      <c r="RFA840" s="203"/>
      <c r="RFB840" s="203"/>
      <c r="RFC840" s="203"/>
      <c r="RFD840" s="203"/>
      <c r="RFE840" s="203"/>
      <c r="RFF840" s="203"/>
      <c r="RFG840" s="203"/>
      <c r="RFH840" s="203"/>
      <c r="RFI840" s="203"/>
      <c r="RFJ840" s="203"/>
      <c r="RFK840" s="203"/>
      <c r="RFL840" s="203"/>
      <c r="RFM840" s="203"/>
      <c r="RFN840" s="203"/>
      <c r="RFO840" s="203"/>
      <c r="RFP840" s="203"/>
      <c r="RFQ840" s="203"/>
      <c r="RFR840" s="203"/>
      <c r="RFS840" s="203"/>
      <c r="RFT840" s="203"/>
      <c r="RFU840" s="203"/>
      <c r="RFV840" s="203"/>
      <c r="RFW840" s="203"/>
      <c r="RFX840" s="203"/>
      <c r="RFY840" s="203"/>
      <c r="RFZ840" s="203"/>
      <c r="RGA840" s="203"/>
      <c r="RGB840" s="203"/>
      <c r="RGC840" s="203"/>
      <c r="RGD840" s="203"/>
      <c r="RGE840" s="203"/>
      <c r="RGF840" s="203"/>
      <c r="RGG840" s="203"/>
      <c r="RGH840" s="203"/>
      <c r="RGI840" s="203"/>
      <c r="RGJ840" s="203"/>
      <c r="RGK840" s="203"/>
      <c r="RGL840" s="203"/>
      <c r="RGM840" s="203"/>
      <c r="RGN840" s="203"/>
      <c r="RGO840" s="203"/>
      <c r="RGP840" s="203"/>
      <c r="RGQ840" s="203"/>
      <c r="RGR840" s="203"/>
      <c r="RGS840" s="203"/>
      <c r="RGT840" s="203"/>
      <c r="RGU840" s="203"/>
      <c r="RGV840" s="203"/>
      <c r="RGW840" s="203"/>
      <c r="RGX840" s="203"/>
      <c r="RGY840" s="203"/>
      <c r="RGZ840" s="203"/>
      <c r="RHA840" s="203"/>
      <c r="RHB840" s="203"/>
      <c r="RHC840" s="203"/>
      <c r="RHD840" s="203"/>
      <c r="RHE840" s="203"/>
      <c r="RHF840" s="203"/>
      <c r="RHG840" s="203"/>
      <c r="RHH840" s="203"/>
      <c r="RHI840" s="203"/>
      <c r="RHJ840" s="203"/>
      <c r="RHK840" s="203"/>
      <c r="RHL840" s="203"/>
      <c r="RHM840" s="203"/>
      <c r="RHN840" s="203"/>
      <c r="RHO840" s="203"/>
      <c r="RHP840" s="203"/>
      <c r="RHQ840" s="203"/>
      <c r="RHR840" s="203"/>
      <c r="RHS840" s="203"/>
      <c r="RHT840" s="203"/>
      <c r="RHU840" s="203"/>
      <c r="RHV840" s="203"/>
      <c r="RHW840" s="203"/>
      <c r="RHX840" s="203"/>
      <c r="RHY840" s="203"/>
      <c r="RHZ840" s="203"/>
      <c r="RIA840" s="203"/>
      <c r="RIB840" s="203"/>
      <c r="RIC840" s="203"/>
      <c r="RID840" s="203"/>
      <c r="RIE840" s="203"/>
      <c r="RIF840" s="203"/>
      <c r="RIG840" s="203"/>
      <c r="RIH840" s="203"/>
      <c r="RII840" s="203"/>
      <c r="RIJ840" s="203"/>
      <c r="RIK840" s="203"/>
      <c r="RIL840" s="203"/>
      <c r="RIM840" s="203"/>
      <c r="RIN840" s="203"/>
      <c r="RIO840" s="203"/>
      <c r="RIP840" s="203"/>
      <c r="RIQ840" s="203"/>
      <c r="RIR840" s="203"/>
      <c r="RIS840" s="203"/>
      <c r="RIT840" s="203"/>
      <c r="RIU840" s="203"/>
      <c r="RIV840" s="203"/>
      <c r="RIW840" s="203"/>
      <c r="RIX840" s="203"/>
      <c r="RIY840" s="203"/>
      <c r="RIZ840" s="203"/>
      <c r="RJA840" s="203"/>
      <c r="RJB840" s="203"/>
      <c r="RJC840" s="203"/>
      <c r="RJD840" s="203"/>
      <c r="RJE840" s="203"/>
      <c r="RJF840" s="203"/>
      <c r="RJG840" s="203"/>
      <c r="RJH840" s="203"/>
      <c r="RJI840" s="203"/>
      <c r="RJJ840" s="203"/>
      <c r="RJK840" s="203"/>
      <c r="RJL840" s="203"/>
      <c r="RJM840" s="203"/>
      <c r="RJN840" s="203"/>
      <c r="RJO840" s="203"/>
      <c r="RJP840" s="203"/>
      <c r="RJQ840" s="203"/>
      <c r="RJR840" s="203"/>
      <c r="RJS840" s="203"/>
      <c r="RJT840" s="203"/>
      <c r="RJU840" s="203"/>
      <c r="RJV840" s="203"/>
      <c r="RJW840" s="203"/>
      <c r="RJX840" s="203"/>
      <c r="RJY840" s="203"/>
      <c r="RJZ840" s="203"/>
      <c r="RKA840" s="203"/>
      <c r="RKB840" s="203"/>
      <c r="RKC840" s="203"/>
      <c r="RKD840" s="203"/>
      <c r="RKE840" s="203"/>
      <c r="RKF840" s="203"/>
      <c r="RKG840" s="203"/>
      <c r="RKH840" s="203"/>
      <c r="RKI840" s="203"/>
      <c r="RKJ840" s="203"/>
      <c r="RKK840" s="203"/>
      <c r="RKL840" s="203"/>
      <c r="RKM840" s="203"/>
      <c r="RKN840" s="203"/>
      <c r="RKO840" s="203"/>
      <c r="RKP840" s="203"/>
      <c r="RKQ840" s="203"/>
      <c r="RKR840" s="203"/>
      <c r="RKS840" s="203"/>
      <c r="RKT840" s="203"/>
      <c r="RKU840" s="203"/>
      <c r="RKV840" s="203"/>
      <c r="RKW840" s="203"/>
      <c r="RKX840" s="203"/>
      <c r="RKY840" s="203"/>
      <c r="RKZ840" s="203"/>
      <c r="RLA840" s="203"/>
      <c r="RLB840" s="203"/>
      <c r="RLC840" s="203"/>
      <c r="RLD840" s="203"/>
      <c r="RLE840" s="203"/>
      <c r="RLF840" s="203"/>
      <c r="RLG840" s="203"/>
      <c r="RLH840" s="203"/>
      <c r="RLI840" s="203"/>
      <c r="RLJ840" s="203"/>
      <c r="RLK840" s="203"/>
      <c r="RLL840" s="203"/>
      <c r="RLM840" s="203"/>
      <c r="RLN840" s="203"/>
      <c r="RLO840" s="203"/>
      <c r="RLP840" s="203"/>
      <c r="RLQ840" s="203"/>
      <c r="RLR840" s="203"/>
      <c r="RLS840" s="203"/>
      <c r="RLT840" s="203"/>
      <c r="RLU840" s="203"/>
      <c r="RLV840" s="203"/>
      <c r="RLW840" s="203"/>
      <c r="RLX840" s="203"/>
      <c r="RLY840" s="203"/>
      <c r="RLZ840" s="203"/>
      <c r="RMA840" s="203"/>
      <c r="RMB840" s="203"/>
      <c r="RMC840" s="203"/>
      <c r="RMD840" s="203"/>
      <c r="RME840" s="203"/>
      <c r="RMF840" s="203"/>
      <c r="RMG840" s="203"/>
      <c r="RMH840" s="203"/>
      <c r="RMI840" s="203"/>
      <c r="RMJ840" s="203"/>
      <c r="RMK840" s="203"/>
      <c r="RML840" s="203"/>
      <c r="RMM840" s="203"/>
      <c r="RMN840" s="203"/>
      <c r="RMO840" s="203"/>
      <c r="RMP840" s="203"/>
      <c r="RMQ840" s="203"/>
      <c r="RMR840" s="203"/>
      <c r="RMS840" s="203"/>
      <c r="RMT840" s="203"/>
      <c r="RMU840" s="203"/>
      <c r="RMV840" s="203"/>
      <c r="RMW840" s="203"/>
      <c r="RMX840" s="203"/>
      <c r="RMY840" s="203"/>
      <c r="RMZ840" s="203"/>
      <c r="RNA840" s="203"/>
      <c r="RNB840" s="203"/>
      <c r="RNC840" s="203"/>
      <c r="RND840" s="203"/>
      <c r="RNE840" s="203"/>
      <c r="RNF840" s="203"/>
      <c r="RNG840" s="203"/>
      <c r="RNH840" s="203"/>
      <c r="RNI840" s="203"/>
      <c r="RNJ840" s="203"/>
      <c r="RNK840" s="203"/>
      <c r="RNL840" s="203"/>
      <c r="RNM840" s="203"/>
      <c r="RNN840" s="203"/>
      <c r="RNO840" s="203"/>
      <c r="RNP840" s="203"/>
      <c r="RNQ840" s="203"/>
      <c r="RNR840" s="203"/>
      <c r="RNS840" s="203"/>
      <c r="RNT840" s="203"/>
      <c r="RNU840" s="203"/>
      <c r="RNV840" s="203"/>
      <c r="RNW840" s="203"/>
      <c r="RNX840" s="203"/>
      <c r="RNY840" s="203"/>
      <c r="RNZ840" s="203"/>
      <c r="ROA840" s="203"/>
      <c r="ROB840" s="203"/>
      <c r="ROC840" s="203"/>
      <c r="ROD840" s="203"/>
      <c r="ROE840" s="203"/>
      <c r="ROF840" s="203"/>
      <c r="ROG840" s="203"/>
      <c r="ROH840" s="203"/>
      <c r="ROI840" s="203"/>
      <c r="ROJ840" s="203"/>
      <c r="ROK840" s="203"/>
      <c r="ROL840" s="203"/>
      <c r="ROM840" s="203"/>
      <c r="RON840" s="203"/>
      <c r="ROO840" s="203"/>
      <c r="ROP840" s="203"/>
      <c r="ROQ840" s="203"/>
      <c r="ROR840" s="203"/>
      <c r="ROS840" s="203"/>
      <c r="ROT840" s="203"/>
      <c r="ROU840" s="203"/>
      <c r="ROV840" s="203"/>
      <c r="ROW840" s="203"/>
      <c r="ROX840" s="203"/>
      <c r="ROY840" s="203"/>
      <c r="ROZ840" s="203"/>
      <c r="RPA840" s="203"/>
      <c r="RPB840" s="203"/>
      <c r="RPC840" s="203"/>
      <c r="RPD840" s="203"/>
      <c r="RPE840" s="203"/>
      <c r="RPF840" s="203"/>
      <c r="RPG840" s="203"/>
      <c r="RPH840" s="203"/>
      <c r="RPI840" s="203"/>
      <c r="RPJ840" s="203"/>
      <c r="RPK840" s="203"/>
      <c r="RPL840" s="203"/>
      <c r="RPM840" s="203"/>
      <c r="RPN840" s="203"/>
      <c r="RPO840" s="203"/>
      <c r="RPP840" s="203"/>
      <c r="RPQ840" s="203"/>
      <c r="RPR840" s="203"/>
      <c r="RPS840" s="203"/>
      <c r="RPT840" s="203"/>
      <c r="RPU840" s="203"/>
      <c r="RPV840" s="203"/>
      <c r="RPW840" s="203"/>
      <c r="RPX840" s="203"/>
      <c r="RPY840" s="203"/>
      <c r="RPZ840" s="203"/>
      <c r="RQA840" s="203"/>
      <c r="RQB840" s="203"/>
      <c r="RQC840" s="203"/>
      <c r="RQD840" s="203"/>
      <c r="RQE840" s="203"/>
      <c r="RQF840" s="203"/>
      <c r="RQG840" s="203"/>
      <c r="RQH840" s="203"/>
      <c r="RQI840" s="203"/>
      <c r="RQJ840" s="203"/>
      <c r="RQK840" s="203"/>
      <c r="RQL840" s="203"/>
      <c r="RQM840" s="203"/>
      <c r="RQN840" s="203"/>
      <c r="RQO840" s="203"/>
      <c r="RQP840" s="203"/>
      <c r="RQQ840" s="203"/>
      <c r="RQR840" s="203"/>
      <c r="RQS840" s="203"/>
      <c r="RQT840" s="203"/>
      <c r="RQU840" s="203"/>
      <c r="RQV840" s="203"/>
      <c r="RQW840" s="203"/>
      <c r="RQX840" s="203"/>
      <c r="RQY840" s="203"/>
      <c r="RQZ840" s="203"/>
      <c r="RRA840" s="203"/>
      <c r="RRB840" s="203"/>
      <c r="RRC840" s="203"/>
      <c r="RRD840" s="203"/>
      <c r="RRE840" s="203"/>
      <c r="RRF840" s="203"/>
      <c r="RRG840" s="203"/>
      <c r="RRH840" s="203"/>
      <c r="RRI840" s="203"/>
      <c r="RRJ840" s="203"/>
      <c r="RRK840" s="203"/>
      <c r="RRL840" s="203"/>
      <c r="RRM840" s="203"/>
      <c r="RRN840" s="203"/>
      <c r="RRO840" s="203"/>
      <c r="RRP840" s="203"/>
      <c r="RRQ840" s="203"/>
      <c r="RRR840" s="203"/>
      <c r="RRS840" s="203"/>
      <c r="RRT840" s="203"/>
      <c r="RRU840" s="203"/>
      <c r="RRV840" s="203"/>
      <c r="RRW840" s="203"/>
      <c r="RRX840" s="203"/>
      <c r="RRY840" s="203"/>
      <c r="RRZ840" s="203"/>
      <c r="RSA840" s="203"/>
      <c r="RSB840" s="203"/>
      <c r="RSC840" s="203"/>
      <c r="RSD840" s="203"/>
      <c r="RSE840" s="203"/>
      <c r="RSF840" s="203"/>
      <c r="RSG840" s="203"/>
      <c r="RSH840" s="203"/>
      <c r="RSI840" s="203"/>
      <c r="RSJ840" s="203"/>
      <c r="RSK840" s="203"/>
      <c r="RSL840" s="203"/>
      <c r="RSM840" s="203"/>
      <c r="RSN840" s="203"/>
      <c r="RSO840" s="203"/>
      <c r="RSP840" s="203"/>
      <c r="RSQ840" s="203"/>
      <c r="RSR840" s="203"/>
      <c r="RSS840" s="203"/>
      <c r="RST840" s="203"/>
      <c r="RSU840" s="203"/>
      <c r="RSV840" s="203"/>
      <c r="RSW840" s="203"/>
      <c r="RSX840" s="203"/>
      <c r="RSY840" s="203"/>
      <c r="RSZ840" s="203"/>
      <c r="RTA840" s="203"/>
      <c r="RTB840" s="203"/>
      <c r="RTC840" s="203"/>
      <c r="RTD840" s="203"/>
      <c r="RTE840" s="203"/>
      <c r="RTF840" s="203"/>
      <c r="RTG840" s="203"/>
      <c r="RTH840" s="203"/>
      <c r="RTI840" s="203"/>
      <c r="RTJ840" s="203"/>
      <c r="RTK840" s="203"/>
      <c r="RTL840" s="203"/>
      <c r="RTM840" s="203"/>
      <c r="RTN840" s="203"/>
      <c r="RTO840" s="203"/>
      <c r="RTP840" s="203"/>
      <c r="RTQ840" s="203"/>
      <c r="RTR840" s="203"/>
      <c r="RTS840" s="203"/>
      <c r="RTT840" s="203"/>
      <c r="RTU840" s="203"/>
      <c r="RTV840" s="203"/>
      <c r="RTW840" s="203"/>
      <c r="RTX840" s="203"/>
      <c r="RTY840" s="203"/>
      <c r="RTZ840" s="203"/>
      <c r="RUA840" s="203"/>
      <c r="RUB840" s="203"/>
      <c r="RUC840" s="203"/>
      <c r="RUD840" s="203"/>
      <c r="RUE840" s="203"/>
      <c r="RUF840" s="203"/>
      <c r="RUG840" s="203"/>
      <c r="RUH840" s="203"/>
      <c r="RUI840" s="203"/>
      <c r="RUJ840" s="203"/>
      <c r="RUK840" s="203"/>
      <c r="RUL840" s="203"/>
      <c r="RUM840" s="203"/>
      <c r="RUN840" s="203"/>
      <c r="RUO840" s="203"/>
      <c r="RUP840" s="203"/>
      <c r="RUQ840" s="203"/>
      <c r="RUR840" s="203"/>
      <c r="RUS840" s="203"/>
      <c r="RUT840" s="203"/>
      <c r="RUU840" s="203"/>
      <c r="RUV840" s="203"/>
      <c r="RUW840" s="203"/>
      <c r="RUX840" s="203"/>
      <c r="RUY840" s="203"/>
      <c r="RUZ840" s="203"/>
      <c r="RVA840" s="203"/>
      <c r="RVB840" s="203"/>
      <c r="RVC840" s="203"/>
      <c r="RVD840" s="203"/>
      <c r="RVE840" s="203"/>
      <c r="RVF840" s="203"/>
      <c r="RVG840" s="203"/>
      <c r="RVH840" s="203"/>
      <c r="RVI840" s="203"/>
      <c r="RVJ840" s="203"/>
      <c r="RVK840" s="203"/>
      <c r="RVL840" s="203"/>
      <c r="RVM840" s="203"/>
      <c r="RVN840" s="203"/>
      <c r="RVO840" s="203"/>
      <c r="RVP840" s="203"/>
      <c r="RVQ840" s="203"/>
      <c r="RVR840" s="203"/>
      <c r="RVS840" s="203"/>
      <c r="RVT840" s="203"/>
      <c r="RVU840" s="203"/>
      <c r="RVV840" s="203"/>
      <c r="RVW840" s="203"/>
      <c r="RVX840" s="203"/>
      <c r="RVY840" s="203"/>
      <c r="RVZ840" s="203"/>
      <c r="RWA840" s="203"/>
      <c r="RWB840" s="203"/>
      <c r="RWC840" s="203"/>
      <c r="RWD840" s="203"/>
      <c r="RWE840" s="203"/>
      <c r="RWF840" s="203"/>
      <c r="RWG840" s="203"/>
      <c r="RWH840" s="203"/>
      <c r="RWI840" s="203"/>
      <c r="RWJ840" s="203"/>
      <c r="RWK840" s="203"/>
      <c r="RWL840" s="203"/>
      <c r="RWM840" s="203"/>
      <c r="RWN840" s="203"/>
      <c r="RWO840" s="203"/>
      <c r="RWP840" s="203"/>
      <c r="RWQ840" s="203"/>
      <c r="RWR840" s="203"/>
      <c r="RWS840" s="203"/>
      <c r="RWT840" s="203"/>
      <c r="RWU840" s="203"/>
      <c r="RWV840" s="203"/>
      <c r="RWW840" s="203"/>
      <c r="RWX840" s="203"/>
      <c r="RWY840" s="203"/>
      <c r="RWZ840" s="203"/>
      <c r="RXA840" s="203"/>
      <c r="RXB840" s="203"/>
      <c r="RXC840" s="203"/>
      <c r="RXD840" s="203"/>
      <c r="RXE840" s="203"/>
      <c r="RXF840" s="203"/>
      <c r="RXG840" s="203"/>
      <c r="RXH840" s="203"/>
      <c r="RXI840" s="203"/>
      <c r="RXJ840" s="203"/>
      <c r="RXK840" s="203"/>
      <c r="RXL840" s="203"/>
      <c r="RXM840" s="203"/>
      <c r="RXN840" s="203"/>
      <c r="RXO840" s="203"/>
      <c r="RXP840" s="203"/>
      <c r="RXQ840" s="203"/>
      <c r="RXR840" s="203"/>
      <c r="RXS840" s="203"/>
      <c r="RXT840" s="203"/>
      <c r="RXU840" s="203"/>
      <c r="RXV840" s="203"/>
      <c r="RXW840" s="203"/>
      <c r="RXX840" s="203"/>
      <c r="RXY840" s="203"/>
      <c r="RXZ840" s="203"/>
      <c r="RYA840" s="203"/>
      <c r="RYB840" s="203"/>
      <c r="RYC840" s="203"/>
      <c r="RYD840" s="203"/>
      <c r="RYE840" s="203"/>
      <c r="RYF840" s="203"/>
      <c r="RYG840" s="203"/>
      <c r="RYH840" s="203"/>
      <c r="RYI840" s="203"/>
      <c r="RYJ840" s="203"/>
      <c r="RYK840" s="203"/>
      <c r="RYL840" s="203"/>
      <c r="RYM840" s="203"/>
      <c r="RYN840" s="203"/>
      <c r="RYO840" s="203"/>
      <c r="RYP840" s="203"/>
      <c r="RYQ840" s="203"/>
      <c r="RYR840" s="203"/>
      <c r="RYS840" s="203"/>
      <c r="RYT840" s="203"/>
      <c r="RYU840" s="203"/>
      <c r="RYV840" s="203"/>
      <c r="RYW840" s="203"/>
      <c r="RYX840" s="203"/>
      <c r="RYY840" s="203"/>
      <c r="RYZ840" s="203"/>
      <c r="RZA840" s="203"/>
      <c r="RZB840" s="203"/>
      <c r="RZC840" s="203"/>
      <c r="RZD840" s="203"/>
      <c r="RZE840" s="203"/>
      <c r="RZF840" s="203"/>
      <c r="RZG840" s="203"/>
      <c r="RZH840" s="203"/>
      <c r="RZI840" s="203"/>
      <c r="RZJ840" s="203"/>
      <c r="RZK840" s="203"/>
      <c r="RZL840" s="203"/>
      <c r="RZM840" s="203"/>
      <c r="RZN840" s="203"/>
      <c r="RZO840" s="203"/>
      <c r="RZP840" s="203"/>
      <c r="RZQ840" s="203"/>
      <c r="RZR840" s="203"/>
      <c r="RZS840" s="203"/>
      <c r="RZT840" s="203"/>
      <c r="RZU840" s="203"/>
      <c r="RZV840" s="203"/>
      <c r="RZW840" s="203"/>
      <c r="RZX840" s="203"/>
      <c r="RZY840" s="203"/>
      <c r="RZZ840" s="203"/>
      <c r="SAA840" s="203"/>
      <c r="SAB840" s="203"/>
      <c r="SAC840" s="203"/>
      <c r="SAD840" s="203"/>
      <c r="SAE840" s="203"/>
      <c r="SAF840" s="203"/>
      <c r="SAG840" s="203"/>
      <c r="SAH840" s="203"/>
      <c r="SAI840" s="203"/>
      <c r="SAJ840" s="203"/>
      <c r="SAK840" s="203"/>
      <c r="SAL840" s="203"/>
      <c r="SAM840" s="203"/>
      <c r="SAN840" s="203"/>
      <c r="SAO840" s="203"/>
      <c r="SAP840" s="203"/>
      <c r="SAQ840" s="203"/>
      <c r="SAR840" s="203"/>
      <c r="SAS840" s="203"/>
      <c r="SAT840" s="203"/>
      <c r="SAU840" s="203"/>
      <c r="SAV840" s="203"/>
      <c r="SAW840" s="203"/>
      <c r="SAX840" s="203"/>
      <c r="SAY840" s="203"/>
      <c r="SAZ840" s="203"/>
      <c r="SBA840" s="203"/>
      <c r="SBB840" s="203"/>
      <c r="SBC840" s="203"/>
      <c r="SBD840" s="203"/>
      <c r="SBE840" s="203"/>
      <c r="SBF840" s="203"/>
      <c r="SBG840" s="203"/>
      <c r="SBH840" s="203"/>
      <c r="SBI840" s="203"/>
      <c r="SBJ840" s="203"/>
      <c r="SBK840" s="203"/>
      <c r="SBL840" s="203"/>
      <c r="SBM840" s="203"/>
      <c r="SBN840" s="203"/>
      <c r="SBO840" s="203"/>
      <c r="SBP840" s="203"/>
      <c r="SBQ840" s="203"/>
      <c r="SBR840" s="203"/>
      <c r="SBS840" s="203"/>
      <c r="SBT840" s="203"/>
      <c r="SBU840" s="203"/>
      <c r="SBV840" s="203"/>
      <c r="SBW840" s="203"/>
      <c r="SBX840" s="203"/>
      <c r="SBY840" s="203"/>
      <c r="SBZ840" s="203"/>
      <c r="SCA840" s="203"/>
      <c r="SCB840" s="203"/>
      <c r="SCC840" s="203"/>
      <c r="SCD840" s="203"/>
      <c r="SCE840" s="203"/>
      <c r="SCF840" s="203"/>
      <c r="SCG840" s="203"/>
      <c r="SCH840" s="203"/>
      <c r="SCI840" s="203"/>
      <c r="SCJ840" s="203"/>
      <c r="SCK840" s="203"/>
      <c r="SCL840" s="203"/>
      <c r="SCM840" s="203"/>
      <c r="SCN840" s="203"/>
      <c r="SCO840" s="203"/>
      <c r="SCP840" s="203"/>
      <c r="SCQ840" s="203"/>
      <c r="SCR840" s="203"/>
      <c r="SCS840" s="203"/>
      <c r="SCT840" s="203"/>
      <c r="SCU840" s="203"/>
      <c r="SCV840" s="203"/>
      <c r="SCW840" s="203"/>
      <c r="SCX840" s="203"/>
      <c r="SCY840" s="203"/>
      <c r="SCZ840" s="203"/>
      <c r="SDA840" s="203"/>
      <c r="SDB840" s="203"/>
      <c r="SDC840" s="203"/>
      <c r="SDD840" s="203"/>
      <c r="SDE840" s="203"/>
      <c r="SDF840" s="203"/>
      <c r="SDG840" s="203"/>
      <c r="SDH840" s="203"/>
      <c r="SDI840" s="203"/>
      <c r="SDJ840" s="203"/>
      <c r="SDK840" s="203"/>
      <c r="SDL840" s="203"/>
      <c r="SDM840" s="203"/>
      <c r="SDN840" s="203"/>
      <c r="SDO840" s="203"/>
      <c r="SDP840" s="203"/>
      <c r="SDQ840" s="203"/>
      <c r="SDR840" s="203"/>
      <c r="SDS840" s="203"/>
      <c r="SDT840" s="203"/>
      <c r="SDU840" s="203"/>
      <c r="SDV840" s="203"/>
      <c r="SDW840" s="203"/>
      <c r="SDX840" s="203"/>
      <c r="SDY840" s="203"/>
      <c r="SDZ840" s="203"/>
      <c r="SEA840" s="203"/>
      <c r="SEB840" s="203"/>
      <c r="SEC840" s="203"/>
      <c r="SED840" s="203"/>
      <c r="SEE840" s="203"/>
      <c r="SEF840" s="203"/>
      <c r="SEG840" s="203"/>
      <c r="SEH840" s="203"/>
      <c r="SEI840" s="203"/>
      <c r="SEJ840" s="203"/>
      <c r="SEK840" s="203"/>
      <c r="SEL840" s="203"/>
      <c r="SEM840" s="203"/>
      <c r="SEN840" s="203"/>
      <c r="SEO840" s="203"/>
      <c r="SEP840" s="203"/>
      <c r="SEQ840" s="203"/>
      <c r="SER840" s="203"/>
      <c r="SES840" s="203"/>
      <c r="SET840" s="203"/>
      <c r="SEU840" s="203"/>
      <c r="SEV840" s="203"/>
      <c r="SEW840" s="203"/>
      <c r="SEX840" s="203"/>
      <c r="SEY840" s="203"/>
      <c r="SEZ840" s="203"/>
      <c r="SFA840" s="203"/>
      <c r="SFB840" s="203"/>
      <c r="SFC840" s="203"/>
      <c r="SFD840" s="203"/>
      <c r="SFE840" s="203"/>
      <c r="SFF840" s="203"/>
      <c r="SFG840" s="203"/>
      <c r="SFH840" s="203"/>
      <c r="SFI840" s="203"/>
      <c r="SFJ840" s="203"/>
      <c r="SFK840" s="203"/>
      <c r="SFL840" s="203"/>
      <c r="SFM840" s="203"/>
      <c r="SFN840" s="203"/>
      <c r="SFO840" s="203"/>
      <c r="SFP840" s="203"/>
      <c r="SFQ840" s="203"/>
      <c r="SFR840" s="203"/>
      <c r="SFS840" s="203"/>
      <c r="SFT840" s="203"/>
      <c r="SFU840" s="203"/>
      <c r="SFV840" s="203"/>
      <c r="SFW840" s="203"/>
      <c r="SFX840" s="203"/>
      <c r="SFY840" s="203"/>
      <c r="SFZ840" s="203"/>
      <c r="SGA840" s="203"/>
      <c r="SGB840" s="203"/>
      <c r="SGC840" s="203"/>
      <c r="SGD840" s="203"/>
      <c r="SGE840" s="203"/>
      <c r="SGF840" s="203"/>
      <c r="SGG840" s="203"/>
      <c r="SGH840" s="203"/>
      <c r="SGI840" s="203"/>
      <c r="SGJ840" s="203"/>
      <c r="SGK840" s="203"/>
      <c r="SGL840" s="203"/>
      <c r="SGM840" s="203"/>
      <c r="SGN840" s="203"/>
      <c r="SGO840" s="203"/>
      <c r="SGP840" s="203"/>
      <c r="SGQ840" s="203"/>
      <c r="SGR840" s="203"/>
      <c r="SGS840" s="203"/>
      <c r="SGT840" s="203"/>
      <c r="SGU840" s="203"/>
      <c r="SGV840" s="203"/>
      <c r="SGW840" s="203"/>
      <c r="SGX840" s="203"/>
      <c r="SGY840" s="203"/>
      <c r="SGZ840" s="203"/>
      <c r="SHA840" s="203"/>
      <c r="SHB840" s="203"/>
      <c r="SHC840" s="203"/>
      <c r="SHD840" s="203"/>
      <c r="SHE840" s="203"/>
      <c r="SHF840" s="203"/>
      <c r="SHG840" s="203"/>
      <c r="SHH840" s="203"/>
      <c r="SHI840" s="203"/>
      <c r="SHJ840" s="203"/>
      <c r="SHK840" s="203"/>
      <c r="SHL840" s="203"/>
      <c r="SHM840" s="203"/>
      <c r="SHN840" s="203"/>
      <c r="SHO840" s="203"/>
      <c r="SHP840" s="203"/>
      <c r="SHQ840" s="203"/>
      <c r="SHR840" s="203"/>
      <c r="SHS840" s="203"/>
      <c r="SHT840" s="203"/>
      <c r="SHU840" s="203"/>
      <c r="SHV840" s="203"/>
      <c r="SHW840" s="203"/>
      <c r="SHX840" s="203"/>
      <c r="SHY840" s="203"/>
      <c r="SHZ840" s="203"/>
      <c r="SIA840" s="203"/>
      <c r="SIB840" s="203"/>
      <c r="SIC840" s="203"/>
      <c r="SID840" s="203"/>
      <c r="SIE840" s="203"/>
      <c r="SIF840" s="203"/>
      <c r="SIG840" s="203"/>
      <c r="SIH840" s="203"/>
      <c r="SII840" s="203"/>
      <c r="SIJ840" s="203"/>
      <c r="SIK840" s="203"/>
      <c r="SIL840" s="203"/>
      <c r="SIM840" s="203"/>
      <c r="SIN840" s="203"/>
      <c r="SIO840" s="203"/>
      <c r="SIP840" s="203"/>
      <c r="SIQ840" s="203"/>
      <c r="SIR840" s="203"/>
      <c r="SIS840" s="203"/>
      <c r="SIT840" s="203"/>
      <c r="SIU840" s="203"/>
      <c r="SIV840" s="203"/>
      <c r="SIW840" s="203"/>
      <c r="SIX840" s="203"/>
      <c r="SIY840" s="203"/>
      <c r="SIZ840" s="203"/>
      <c r="SJA840" s="203"/>
      <c r="SJB840" s="203"/>
      <c r="SJC840" s="203"/>
      <c r="SJD840" s="203"/>
      <c r="SJE840" s="203"/>
      <c r="SJF840" s="203"/>
      <c r="SJG840" s="203"/>
      <c r="SJH840" s="203"/>
      <c r="SJI840" s="203"/>
      <c r="SJJ840" s="203"/>
      <c r="SJK840" s="203"/>
      <c r="SJL840" s="203"/>
      <c r="SJM840" s="203"/>
      <c r="SJN840" s="203"/>
      <c r="SJO840" s="203"/>
      <c r="SJP840" s="203"/>
      <c r="SJQ840" s="203"/>
      <c r="SJR840" s="203"/>
      <c r="SJS840" s="203"/>
      <c r="SJT840" s="203"/>
      <c r="SJU840" s="203"/>
      <c r="SJV840" s="203"/>
      <c r="SJW840" s="203"/>
      <c r="SJX840" s="203"/>
      <c r="SJY840" s="203"/>
      <c r="SJZ840" s="203"/>
      <c r="SKA840" s="203"/>
      <c r="SKB840" s="203"/>
      <c r="SKC840" s="203"/>
      <c r="SKD840" s="203"/>
      <c r="SKE840" s="203"/>
      <c r="SKF840" s="203"/>
      <c r="SKG840" s="203"/>
      <c r="SKH840" s="203"/>
      <c r="SKI840" s="203"/>
      <c r="SKJ840" s="203"/>
      <c r="SKK840" s="203"/>
      <c r="SKL840" s="203"/>
      <c r="SKM840" s="203"/>
      <c r="SKN840" s="203"/>
      <c r="SKO840" s="203"/>
      <c r="SKP840" s="203"/>
      <c r="SKQ840" s="203"/>
      <c r="SKR840" s="203"/>
      <c r="SKS840" s="203"/>
      <c r="SKT840" s="203"/>
      <c r="SKU840" s="203"/>
      <c r="SKV840" s="203"/>
      <c r="SKW840" s="203"/>
      <c r="SKX840" s="203"/>
      <c r="SKY840" s="203"/>
      <c r="SKZ840" s="203"/>
      <c r="SLA840" s="203"/>
      <c r="SLB840" s="203"/>
      <c r="SLC840" s="203"/>
      <c r="SLD840" s="203"/>
      <c r="SLE840" s="203"/>
      <c r="SLF840" s="203"/>
      <c r="SLG840" s="203"/>
      <c r="SLH840" s="203"/>
      <c r="SLI840" s="203"/>
      <c r="SLJ840" s="203"/>
      <c r="SLK840" s="203"/>
      <c r="SLL840" s="203"/>
      <c r="SLM840" s="203"/>
      <c r="SLN840" s="203"/>
      <c r="SLO840" s="203"/>
      <c r="SLP840" s="203"/>
      <c r="SLQ840" s="203"/>
      <c r="SLR840" s="203"/>
      <c r="SLS840" s="203"/>
      <c r="SLT840" s="203"/>
      <c r="SLU840" s="203"/>
      <c r="SLV840" s="203"/>
      <c r="SLW840" s="203"/>
      <c r="SLX840" s="203"/>
      <c r="SLY840" s="203"/>
      <c r="SLZ840" s="203"/>
      <c r="SMA840" s="203"/>
      <c r="SMB840" s="203"/>
      <c r="SMC840" s="203"/>
      <c r="SMD840" s="203"/>
      <c r="SME840" s="203"/>
      <c r="SMF840" s="203"/>
      <c r="SMG840" s="203"/>
      <c r="SMH840" s="203"/>
      <c r="SMI840" s="203"/>
      <c r="SMJ840" s="203"/>
      <c r="SMK840" s="203"/>
      <c r="SML840" s="203"/>
      <c r="SMM840" s="203"/>
      <c r="SMN840" s="203"/>
      <c r="SMO840" s="203"/>
      <c r="SMP840" s="203"/>
      <c r="SMQ840" s="203"/>
      <c r="SMR840" s="203"/>
      <c r="SMS840" s="203"/>
      <c r="SMT840" s="203"/>
      <c r="SMU840" s="203"/>
      <c r="SMV840" s="203"/>
      <c r="SMW840" s="203"/>
      <c r="SMX840" s="203"/>
      <c r="SMY840" s="203"/>
      <c r="SMZ840" s="203"/>
      <c r="SNA840" s="203"/>
      <c r="SNB840" s="203"/>
      <c r="SNC840" s="203"/>
      <c r="SND840" s="203"/>
      <c r="SNE840" s="203"/>
      <c r="SNF840" s="203"/>
      <c r="SNG840" s="203"/>
      <c r="SNH840" s="203"/>
      <c r="SNI840" s="203"/>
      <c r="SNJ840" s="203"/>
      <c r="SNK840" s="203"/>
      <c r="SNL840" s="203"/>
      <c r="SNM840" s="203"/>
      <c r="SNN840" s="203"/>
      <c r="SNO840" s="203"/>
      <c r="SNP840" s="203"/>
      <c r="SNQ840" s="203"/>
      <c r="SNR840" s="203"/>
      <c r="SNS840" s="203"/>
      <c r="SNT840" s="203"/>
      <c r="SNU840" s="203"/>
      <c r="SNV840" s="203"/>
      <c r="SNW840" s="203"/>
      <c r="SNX840" s="203"/>
      <c r="SNY840" s="203"/>
      <c r="SNZ840" s="203"/>
      <c r="SOA840" s="203"/>
      <c r="SOB840" s="203"/>
      <c r="SOC840" s="203"/>
      <c r="SOD840" s="203"/>
      <c r="SOE840" s="203"/>
      <c r="SOF840" s="203"/>
      <c r="SOG840" s="203"/>
      <c r="SOH840" s="203"/>
      <c r="SOI840" s="203"/>
      <c r="SOJ840" s="203"/>
      <c r="SOK840" s="203"/>
      <c r="SOL840" s="203"/>
      <c r="SOM840" s="203"/>
      <c r="SON840" s="203"/>
      <c r="SOO840" s="203"/>
      <c r="SOP840" s="203"/>
      <c r="SOQ840" s="203"/>
      <c r="SOR840" s="203"/>
      <c r="SOS840" s="203"/>
      <c r="SOT840" s="203"/>
      <c r="SOU840" s="203"/>
      <c r="SOV840" s="203"/>
      <c r="SOW840" s="203"/>
      <c r="SOX840" s="203"/>
      <c r="SOY840" s="203"/>
      <c r="SOZ840" s="203"/>
      <c r="SPA840" s="203"/>
      <c r="SPB840" s="203"/>
      <c r="SPC840" s="203"/>
      <c r="SPD840" s="203"/>
      <c r="SPE840" s="203"/>
      <c r="SPF840" s="203"/>
      <c r="SPG840" s="203"/>
      <c r="SPH840" s="203"/>
      <c r="SPI840" s="203"/>
      <c r="SPJ840" s="203"/>
      <c r="SPK840" s="203"/>
      <c r="SPL840" s="203"/>
      <c r="SPM840" s="203"/>
      <c r="SPN840" s="203"/>
      <c r="SPO840" s="203"/>
      <c r="SPP840" s="203"/>
      <c r="SPQ840" s="203"/>
      <c r="SPR840" s="203"/>
      <c r="SPS840" s="203"/>
      <c r="SPT840" s="203"/>
      <c r="SPU840" s="203"/>
      <c r="SPV840" s="203"/>
      <c r="SPW840" s="203"/>
      <c r="SPX840" s="203"/>
      <c r="SPY840" s="203"/>
      <c r="SPZ840" s="203"/>
      <c r="SQA840" s="203"/>
      <c r="SQB840" s="203"/>
      <c r="SQC840" s="203"/>
      <c r="SQD840" s="203"/>
      <c r="SQE840" s="203"/>
      <c r="SQF840" s="203"/>
      <c r="SQG840" s="203"/>
      <c r="SQH840" s="203"/>
      <c r="SQI840" s="203"/>
      <c r="SQJ840" s="203"/>
      <c r="SQK840" s="203"/>
      <c r="SQL840" s="203"/>
      <c r="SQM840" s="203"/>
      <c r="SQN840" s="203"/>
      <c r="SQO840" s="203"/>
      <c r="SQP840" s="203"/>
      <c r="SQQ840" s="203"/>
      <c r="SQR840" s="203"/>
      <c r="SQS840" s="203"/>
      <c r="SQT840" s="203"/>
      <c r="SQU840" s="203"/>
      <c r="SQV840" s="203"/>
      <c r="SQW840" s="203"/>
      <c r="SQX840" s="203"/>
      <c r="SQY840" s="203"/>
      <c r="SQZ840" s="203"/>
      <c r="SRA840" s="203"/>
      <c r="SRB840" s="203"/>
      <c r="SRC840" s="203"/>
      <c r="SRD840" s="203"/>
      <c r="SRE840" s="203"/>
      <c r="SRF840" s="203"/>
      <c r="SRG840" s="203"/>
      <c r="SRH840" s="203"/>
      <c r="SRI840" s="203"/>
      <c r="SRJ840" s="203"/>
      <c r="SRK840" s="203"/>
      <c r="SRL840" s="203"/>
      <c r="SRM840" s="203"/>
      <c r="SRN840" s="203"/>
      <c r="SRO840" s="203"/>
      <c r="SRP840" s="203"/>
      <c r="SRQ840" s="203"/>
      <c r="SRR840" s="203"/>
      <c r="SRS840" s="203"/>
      <c r="SRT840" s="203"/>
      <c r="SRU840" s="203"/>
      <c r="SRV840" s="203"/>
      <c r="SRW840" s="203"/>
      <c r="SRX840" s="203"/>
      <c r="SRY840" s="203"/>
      <c r="SRZ840" s="203"/>
      <c r="SSA840" s="203"/>
      <c r="SSB840" s="203"/>
      <c r="SSC840" s="203"/>
      <c r="SSD840" s="203"/>
      <c r="SSE840" s="203"/>
      <c r="SSF840" s="203"/>
      <c r="SSG840" s="203"/>
      <c r="SSH840" s="203"/>
      <c r="SSI840" s="203"/>
      <c r="SSJ840" s="203"/>
      <c r="SSK840" s="203"/>
      <c r="SSL840" s="203"/>
      <c r="SSM840" s="203"/>
      <c r="SSN840" s="203"/>
      <c r="SSO840" s="203"/>
      <c r="SSP840" s="203"/>
      <c r="SSQ840" s="203"/>
      <c r="SSR840" s="203"/>
      <c r="SSS840" s="203"/>
      <c r="SST840" s="203"/>
      <c r="SSU840" s="203"/>
      <c r="SSV840" s="203"/>
      <c r="SSW840" s="203"/>
      <c r="SSX840" s="203"/>
      <c r="SSY840" s="203"/>
      <c r="SSZ840" s="203"/>
      <c r="STA840" s="203"/>
      <c r="STB840" s="203"/>
      <c r="STC840" s="203"/>
      <c r="STD840" s="203"/>
      <c r="STE840" s="203"/>
      <c r="STF840" s="203"/>
      <c r="STG840" s="203"/>
      <c r="STH840" s="203"/>
      <c r="STI840" s="203"/>
      <c r="STJ840" s="203"/>
      <c r="STK840" s="203"/>
      <c r="STL840" s="203"/>
      <c r="STM840" s="203"/>
      <c r="STN840" s="203"/>
      <c r="STO840" s="203"/>
      <c r="STP840" s="203"/>
      <c r="STQ840" s="203"/>
      <c r="STR840" s="203"/>
      <c r="STS840" s="203"/>
      <c r="STT840" s="203"/>
      <c r="STU840" s="203"/>
      <c r="STV840" s="203"/>
      <c r="STW840" s="203"/>
      <c r="STX840" s="203"/>
      <c r="STY840" s="203"/>
      <c r="STZ840" s="203"/>
      <c r="SUA840" s="203"/>
      <c r="SUB840" s="203"/>
      <c r="SUC840" s="203"/>
      <c r="SUD840" s="203"/>
      <c r="SUE840" s="203"/>
      <c r="SUF840" s="203"/>
      <c r="SUG840" s="203"/>
      <c r="SUH840" s="203"/>
      <c r="SUI840" s="203"/>
      <c r="SUJ840" s="203"/>
      <c r="SUK840" s="203"/>
      <c r="SUL840" s="203"/>
      <c r="SUM840" s="203"/>
      <c r="SUN840" s="203"/>
      <c r="SUO840" s="203"/>
      <c r="SUP840" s="203"/>
      <c r="SUQ840" s="203"/>
      <c r="SUR840" s="203"/>
      <c r="SUS840" s="203"/>
      <c r="SUT840" s="203"/>
      <c r="SUU840" s="203"/>
      <c r="SUV840" s="203"/>
      <c r="SUW840" s="203"/>
      <c r="SUX840" s="203"/>
      <c r="SUY840" s="203"/>
      <c r="SUZ840" s="203"/>
      <c r="SVA840" s="203"/>
      <c r="SVB840" s="203"/>
      <c r="SVC840" s="203"/>
      <c r="SVD840" s="203"/>
      <c r="SVE840" s="203"/>
      <c r="SVF840" s="203"/>
      <c r="SVG840" s="203"/>
      <c r="SVH840" s="203"/>
      <c r="SVI840" s="203"/>
      <c r="SVJ840" s="203"/>
      <c r="SVK840" s="203"/>
      <c r="SVL840" s="203"/>
      <c r="SVM840" s="203"/>
      <c r="SVN840" s="203"/>
      <c r="SVO840" s="203"/>
      <c r="SVP840" s="203"/>
      <c r="SVQ840" s="203"/>
      <c r="SVR840" s="203"/>
      <c r="SVS840" s="203"/>
      <c r="SVT840" s="203"/>
      <c r="SVU840" s="203"/>
      <c r="SVV840" s="203"/>
      <c r="SVW840" s="203"/>
      <c r="SVX840" s="203"/>
      <c r="SVY840" s="203"/>
      <c r="SVZ840" s="203"/>
      <c r="SWA840" s="203"/>
      <c r="SWB840" s="203"/>
      <c r="SWC840" s="203"/>
      <c r="SWD840" s="203"/>
      <c r="SWE840" s="203"/>
      <c r="SWF840" s="203"/>
      <c r="SWG840" s="203"/>
      <c r="SWH840" s="203"/>
      <c r="SWI840" s="203"/>
      <c r="SWJ840" s="203"/>
      <c r="SWK840" s="203"/>
      <c r="SWL840" s="203"/>
      <c r="SWM840" s="203"/>
      <c r="SWN840" s="203"/>
      <c r="SWO840" s="203"/>
      <c r="SWP840" s="203"/>
      <c r="SWQ840" s="203"/>
      <c r="SWR840" s="203"/>
      <c r="SWS840" s="203"/>
      <c r="SWT840" s="203"/>
      <c r="SWU840" s="203"/>
      <c r="SWV840" s="203"/>
      <c r="SWW840" s="203"/>
      <c r="SWX840" s="203"/>
      <c r="SWY840" s="203"/>
      <c r="SWZ840" s="203"/>
      <c r="SXA840" s="203"/>
      <c r="SXB840" s="203"/>
      <c r="SXC840" s="203"/>
      <c r="SXD840" s="203"/>
      <c r="SXE840" s="203"/>
      <c r="SXF840" s="203"/>
      <c r="SXG840" s="203"/>
      <c r="SXH840" s="203"/>
      <c r="SXI840" s="203"/>
      <c r="SXJ840" s="203"/>
      <c r="SXK840" s="203"/>
      <c r="SXL840" s="203"/>
      <c r="SXM840" s="203"/>
      <c r="SXN840" s="203"/>
      <c r="SXO840" s="203"/>
      <c r="SXP840" s="203"/>
      <c r="SXQ840" s="203"/>
      <c r="SXR840" s="203"/>
      <c r="SXS840" s="203"/>
      <c r="SXT840" s="203"/>
      <c r="SXU840" s="203"/>
      <c r="SXV840" s="203"/>
      <c r="SXW840" s="203"/>
      <c r="SXX840" s="203"/>
      <c r="SXY840" s="203"/>
      <c r="SXZ840" s="203"/>
      <c r="SYA840" s="203"/>
      <c r="SYB840" s="203"/>
      <c r="SYC840" s="203"/>
      <c r="SYD840" s="203"/>
      <c r="SYE840" s="203"/>
      <c r="SYF840" s="203"/>
      <c r="SYG840" s="203"/>
      <c r="SYH840" s="203"/>
      <c r="SYI840" s="203"/>
      <c r="SYJ840" s="203"/>
      <c r="SYK840" s="203"/>
      <c r="SYL840" s="203"/>
      <c r="SYM840" s="203"/>
      <c r="SYN840" s="203"/>
      <c r="SYO840" s="203"/>
      <c r="SYP840" s="203"/>
      <c r="SYQ840" s="203"/>
      <c r="SYR840" s="203"/>
      <c r="SYS840" s="203"/>
      <c r="SYT840" s="203"/>
      <c r="SYU840" s="203"/>
      <c r="SYV840" s="203"/>
      <c r="SYW840" s="203"/>
      <c r="SYX840" s="203"/>
      <c r="SYY840" s="203"/>
      <c r="SYZ840" s="203"/>
      <c r="SZA840" s="203"/>
      <c r="SZB840" s="203"/>
      <c r="SZC840" s="203"/>
      <c r="SZD840" s="203"/>
      <c r="SZE840" s="203"/>
      <c r="SZF840" s="203"/>
      <c r="SZG840" s="203"/>
      <c r="SZH840" s="203"/>
      <c r="SZI840" s="203"/>
      <c r="SZJ840" s="203"/>
      <c r="SZK840" s="203"/>
      <c r="SZL840" s="203"/>
      <c r="SZM840" s="203"/>
      <c r="SZN840" s="203"/>
      <c r="SZO840" s="203"/>
      <c r="SZP840" s="203"/>
      <c r="SZQ840" s="203"/>
      <c r="SZR840" s="203"/>
      <c r="SZS840" s="203"/>
      <c r="SZT840" s="203"/>
      <c r="SZU840" s="203"/>
      <c r="SZV840" s="203"/>
      <c r="SZW840" s="203"/>
      <c r="SZX840" s="203"/>
      <c r="SZY840" s="203"/>
      <c r="SZZ840" s="203"/>
      <c r="TAA840" s="203"/>
      <c r="TAB840" s="203"/>
      <c r="TAC840" s="203"/>
      <c r="TAD840" s="203"/>
      <c r="TAE840" s="203"/>
      <c r="TAF840" s="203"/>
      <c r="TAG840" s="203"/>
      <c r="TAH840" s="203"/>
      <c r="TAI840" s="203"/>
      <c r="TAJ840" s="203"/>
      <c r="TAK840" s="203"/>
      <c r="TAL840" s="203"/>
      <c r="TAM840" s="203"/>
      <c r="TAN840" s="203"/>
      <c r="TAO840" s="203"/>
      <c r="TAP840" s="203"/>
      <c r="TAQ840" s="203"/>
      <c r="TAR840" s="203"/>
      <c r="TAS840" s="203"/>
      <c r="TAT840" s="203"/>
      <c r="TAU840" s="203"/>
      <c r="TAV840" s="203"/>
      <c r="TAW840" s="203"/>
      <c r="TAX840" s="203"/>
      <c r="TAY840" s="203"/>
      <c r="TAZ840" s="203"/>
      <c r="TBA840" s="203"/>
      <c r="TBB840" s="203"/>
      <c r="TBC840" s="203"/>
      <c r="TBD840" s="203"/>
      <c r="TBE840" s="203"/>
      <c r="TBF840" s="203"/>
      <c r="TBG840" s="203"/>
      <c r="TBH840" s="203"/>
      <c r="TBI840" s="203"/>
      <c r="TBJ840" s="203"/>
      <c r="TBK840" s="203"/>
      <c r="TBL840" s="203"/>
      <c r="TBM840" s="203"/>
      <c r="TBN840" s="203"/>
      <c r="TBO840" s="203"/>
      <c r="TBP840" s="203"/>
      <c r="TBQ840" s="203"/>
      <c r="TBR840" s="203"/>
      <c r="TBS840" s="203"/>
      <c r="TBT840" s="203"/>
      <c r="TBU840" s="203"/>
      <c r="TBV840" s="203"/>
      <c r="TBW840" s="203"/>
      <c r="TBX840" s="203"/>
      <c r="TBY840" s="203"/>
      <c r="TBZ840" s="203"/>
      <c r="TCA840" s="203"/>
      <c r="TCB840" s="203"/>
      <c r="TCC840" s="203"/>
      <c r="TCD840" s="203"/>
      <c r="TCE840" s="203"/>
      <c r="TCF840" s="203"/>
      <c r="TCG840" s="203"/>
      <c r="TCH840" s="203"/>
      <c r="TCI840" s="203"/>
      <c r="TCJ840" s="203"/>
      <c r="TCK840" s="203"/>
      <c r="TCL840" s="203"/>
      <c r="TCM840" s="203"/>
      <c r="TCN840" s="203"/>
      <c r="TCO840" s="203"/>
      <c r="TCP840" s="203"/>
      <c r="TCQ840" s="203"/>
      <c r="TCR840" s="203"/>
      <c r="TCS840" s="203"/>
      <c r="TCT840" s="203"/>
      <c r="TCU840" s="203"/>
      <c r="TCV840" s="203"/>
      <c r="TCW840" s="203"/>
      <c r="TCX840" s="203"/>
      <c r="TCY840" s="203"/>
      <c r="TCZ840" s="203"/>
      <c r="TDA840" s="203"/>
      <c r="TDB840" s="203"/>
      <c r="TDC840" s="203"/>
      <c r="TDD840" s="203"/>
      <c r="TDE840" s="203"/>
      <c r="TDF840" s="203"/>
      <c r="TDG840" s="203"/>
      <c r="TDH840" s="203"/>
      <c r="TDI840" s="203"/>
      <c r="TDJ840" s="203"/>
      <c r="TDK840" s="203"/>
      <c r="TDL840" s="203"/>
      <c r="TDM840" s="203"/>
      <c r="TDN840" s="203"/>
      <c r="TDO840" s="203"/>
      <c r="TDP840" s="203"/>
      <c r="TDQ840" s="203"/>
      <c r="TDR840" s="203"/>
      <c r="TDS840" s="203"/>
      <c r="TDT840" s="203"/>
      <c r="TDU840" s="203"/>
      <c r="TDV840" s="203"/>
      <c r="TDW840" s="203"/>
      <c r="TDX840" s="203"/>
      <c r="TDY840" s="203"/>
      <c r="TDZ840" s="203"/>
      <c r="TEA840" s="203"/>
      <c r="TEB840" s="203"/>
      <c r="TEC840" s="203"/>
      <c r="TED840" s="203"/>
      <c r="TEE840" s="203"/>
      <c r="TEF840" s="203"/>
      <c r="TEG840" s="203"/>
      <c r="TEH840" s="203"/>
      <c r="TEI840" s="203"/>
      <c r="TEJ840" s="203"/>
      <c r="TEK840" s="203"/>
      <c r="TEL840" s="203"/>
      <c r="TEM840" s="203"/>
      <c r="TEN840" s="203"/>
      <c r="TEO840" s="203"/>
      <c r="TEP840" s="203"/>
      <c r="TEQ840" s="203"/>
      <c r="TER840" s="203"/>
      <c r="TES840" s="203"/>
      <c r="TET840" s="203"/>
      <c r="TEU840" s="203"/>
      <c r="TEV840" s="203"/>
      <c r="TEW840" s="203"/>
      <c r="TEX840" s="203"/>
      <c r="TEY840" s="203"/>
      <c r="TEZ840" s="203"/>
      <c r="TFA840" s="203"/>
      <c r="TFB840" s="203"/>
      <c r="TFC840" s="203"/>
      <c r="TFD840" s="203"/>
      <c r="TFE840" s="203"/>
      <c r="TFF840" s="203"/>
      <c r="TFG840" s="203"/>
      <c r="TFH840" s="203"/>
      <c r="TFI840" s="203"/>
      <c r="TFJ840" s="203"/>
      <c r="TFK840" s="203"/>
      <c r="TFL840" s="203"/>
      <c r="TFM840" s="203"/>
      <c r="TFN840" s="203"/>
      <c r="TFO840" s="203"/>
      <c r="TFP840" s="203"/>
      <c r="TFQ840" s="203"/>
      <c r="TFR840" s="203"/>
      <c r="TFS840" s="203"/>
      <c r="TFT840" s="203"/>
      <c r="TFU840" s="203"/>
      <c r="TFV840" s="203"/>
      <c r="TFW840" s="203"/>
      <c r="TFX840" s="203"/>
      <c r="TFY840" s="203"/>
      <c r="TFZ840" s="203"/>
      <c r="TGA840" s="203"/>
      <c r="TGB840" s="203"/>
      <c r="TGC840" s="203"/>
      <c r="TGD840" s="203"/>
      <c r="TGE840" s="203"/>
      <c r="TGF840" s="203"/>
      <c r="TGG840" s="203"/>
      <c r="TGH840" s="203"/>
      <c r="TGI840" s="203"/>
      <c r="TGJ840" s="203"/>
      <c r="TGK840" s="203"/>
      <c r="TGL840" s="203"/>
      <c r="TGM840" s="203"/>
      <c r="TGN840" s="203"/>
      <c r="TGO840" s="203"/>
      <c r="TGP840" s="203"/>
      <c r="TGQ840" s="203"/>
      <c r="TGR840" s="203"/>
      <c r="TGS840" s="203"/>
      <c r="TGT840" s="203"/>
      <c r="TGU840" s="203"/>
      <c r="TGV840" s="203"/>
      <c r="TGW840" s="203"/>
      <c r="TGX840" s="203"/>
      <c r="TGY840" s="203"/>
      <c r="TGZ840" s="203"/>
      <c r="THA840" s="203"/>
      <c r="THB840" s="203"/>
      <c r="THC840" s="203"/>
      <c r="THD840" s="203"/>
      <c r="THE840" s="203"/>
      <c r="THF840" s="203"/>
      <c r="THG840" s="203"/>
      <c r="THH840" s="203"/>
      <c r="THI840" s="203"/>
      <c r="THJ840" s="203"/>
      <c r="THK840" s="203"/>
      <c r="THL840" s="203"/>
      <c r="THM840" s="203"/>
      <c r="THN840" s="203"/>
      <c r="THO840" s="203"/>
      <c r="THP840" s="203"/>
      <c r="THQ840" s="203"/>
      <c r="THR840" s="203"/>
      <c r="THS840" s="203"/>
      <c r="THT840" s="203"/>
      <c r="THU840" s="203"/>
      <c r="THV840" s="203"/>
      <c r="THW840" s="203"/>
      <c r="THX840" s="203"/>
      <c r="THY840" s="203"/>
      <c r="THZ840" s="203"/>
      <c r="TIA840" s="203"/>
      <c r="TIB840" s="203"/>
      <c r="TIC840" s="203"/>
      <c r="TID840" s="203"/>
      <c r="TIE840" s="203"/>
      <c r="TIF840" s="203"/>
      <c r="TIG840" s="203"/>
      <c r="TIH840" s="203"/>
      <c r="TII840" s="203"/>
      <c r="TIJ840" s="203"/>
      <c r="TIK840" s="203"/>
      <c r="TIL840" s="203"/>
      <c r="TIM840" s="203"/>
      <c r="TIN840" s="203"/>
      <c r="TIO840" s="203"/>
      <c r="TIP840" s="203"/>
      <c r="TIQ840" s="203"/>
      <c r="TIR840" s="203"/>
      <c r="TIS840" s="203"/>
      <c r="TIT840" s="203"/>
      <c r="TIU840" s="203"/>
      <c r="TIV840" s="203"/>
      <c r="TIW840" s="203"/>
      <c r="TIX840" s="203"/>
      <c r="TIY840" s="203"/>
      <c r="TIZ840" s="203"/>
      <c r="TJA840" s="203"/>
      <c r="TJB840" s="203"/>
      <c r="TJC840" s="203"/>
      <c r="TJD840" s="203"/>
      <c r="TJE840" s="203"/>
      <c r="TJF840" s="203"/>
      <c r="TJG840" s="203"/>
      <c r="TJH840" s="203"/>
      <c r="TJI840" s="203"/>
      <c r="TJJ840" s="203"/>
      <c r="TJK840" s="203"/>
      <c r="TJL840" s="203"/>
      <c r="TJM840" s="203"/>
      <c r="TJN840" s="203"/>
      <c r="TJO840" s="203"/>
      <c r="TJP840" s="203"/>
      <c r="TJQ840" s="203"/>
      <c r="TJR840" s="203"/>
      <c r="TJS840" s="203"/>
      <c r="TJT840" s="203"/>
      <c r="TJU840" s="203"/>
      <c r="TJV840" s="203"/>
      <c r="TJW840" s="203"/>
      <c r="TJX840" s="203"/>
      <c r="TJY840" s="203"/>
      <c r="TJZ840" s="203"/>
      <c r="TKA840" s="203"/>
      <c r="TKB840" s="203"/>
      <c r="TKC840" s="203"/>
      <c r="TKD840" s="203"/>
      <c r="TKE840" s="203"/>
      <c r="TKF840" s="203"/>
      <c r="TKG840" s="203"/>
      <c r="TKH840" s="203"/>
      <c r="TKI840" s="203"/>
      <c r="TKJ840" s="203"/>
      <c r="TKK840" s="203"/>
      <c r="TKL840" s="203"/>
      <c r="TKM840" s="203"/>
      <c r="TKN840" s="203"/>
      <c r="TKO840" s="203"/>
      <c r="TKP840" s="203"/>
      <c r="TKQ840" s="203"/>
      <c r="TKR840" s="203"/>
      <c r="TKS840" s="203"/>
      <c r="TKT840" s="203"/>
      <c r="TKU840" s="203"/>
      <c r="TKV840" s="203"/>
      <c r="TKW840" s="203"/>
      <c r="TKX840" s="203"/>
      <c r="TKY840" s="203"/>
      <c r="TKZ840" s="203"/>
      <c r="TLA840" s="203"/>
      <c r="TLB840" s="203"/>
      <c r="TLC840" s="203"/>
      <c r="TLD840" s="203"/>
      <c r="TLE840" s="203"/>
      <c r="TLF840" s="203"/>
      <c r="TLG840" s="203"/>
      <c r="TLH840" s="203"/>
      <c r="TLI840" s="203"/>
      <c r="TLJ840" s="203"/>
      <c r="TLK840" s="203"/>
      <c r="TLL840" s="203"/>
      <c r="TLM840" s="203"/>
      <c r="TLN840" s="203"/>
      <c r="TLO840" s="203"/>
      <c r="TLP840" s="203"/>
      <c r="TLQ840" s="203"/>
      <c r="TLR840" s="203"/>
      <c r="TLS840" s="203"/>
      <c r="TLT840" s="203"/>
      <c r="TLU840" s="203"/>
      <c r="TLV840" s="203"/>
      <c r="TLW840" s="203"/>
      <c r="TLX840" s="203"/>
      <c r="TLY840" s="203"/>
      <c r="TLZ840" s="203"/>
      <c r="TMA840" s="203"/>
      <c r="TMB840" s="203"/>
      <c r="TMC840" s="203"/>
      <c r="TMD840" s="203"/>
      <c r="TME840" s="203"/>
      <c r="TMF840" s="203"/>
      <c r="TMG840" s="203"/>
      <c r="TMH840" s="203"/>
      <c r="TMI840" s="203"/>
      <c r="TMJ840" s="203"/>
      <c r="TMK840" s="203"/>
      <c r="TML840" s="203"/>
      <c r="TMM840" s="203"/>
      <c r="TMN840" s="203"/>
      <c r="TMO840" s="203"/>
      <c r="TMP840" s="203"/>
      <c r="TMQ840" s="203"/>
      <c r="TMR840" s="203"/>
      <c r="TMS840" s="203"/>
      <c r="TMT840" s="203"/>
      <c r="TMU840" s="203"/>
      <c r="TMV840" s="203"/>
      <c r="TMW840" s="203"/>
      <c r="TMX840" s="203"/>
      <c r="TMY840" s="203"/>
      <c r="TMZ840" s="203"/>
      <c r="TNA840" s="203"/>
      <c r="TNB840" s="203"/>
      <c r="TNC840" s="203"/>
      <c r="TND840" s="203"/>
      <c r="TNE840" s="203"/>
      <c r="TNF840" s="203"/>
      <c r="TNG840" s="203"/>
      <c r="TNH840" s="203"/>
      <c r="TNI840" s="203"/>
      <c r="TNJ840" s="203"/>
      <c r="TNK840" s="203"/>
      <c r="TNL840" s="203"/>
      <c r="TNM840" s="203"/>
      <c r="TNN840" s="203"/>
      <c r="TNO840" s="203"/>
      <c r="TNP840" s="203"/>
      <c r="TNQ840" s="203"/>
      <c r="TNR840" s="203"/>
      <c r="TNS840" s="203"/>
      <c r="TNT840" s="203"/>
      <c r="TNU840" s="203"/>
      <c r="TNV840" s="203"/>
      <c r="TNW840" s="203"/>
      <c r="TNX840" s="203"/>
      <c r="TNY840" s="203"/>
      <c r="TNZ840" s="203"/>
      <c r="TOA840" s="203"/>
      <c r="TOB840" s="203"/>
      <c r="TOC840" s="203"/>
      <c r="TOD840" s="203"/>
      <c r="TOE840" s="203"/>
      <c r="TOF840" s="203"/>
      <c r="TOG840" s="203"/>
      <c r="TOH840" s="203"/>
      <c r="TOI840" s="203"/>
      <c r="TOJ840" s="203"/>
      <c r="TOK840" s="203"/>
      <c r="TOL840" s="203"/>
      <c r="TOM840" s="203"/>
      <c r="TON840" s="203"/>
      <c r="TOO840" s="203"/>
      <c r="TOP840" s="203"/>
      <c r="TOQ840" s="203"/>
      <c r="TOR840" s="203"/>
      <c r="TOS840" s="203"/>
      <c r="TOT840" s="203"/>
      <c r="TOU840" s="203"/>
      <c r="TOV840" s="203"/>
      <c r="TOW840" s="203"/>
      <c r="TOX840" s="203"/>
      <c r="TOY840" s="203"/>
      <c r="TOZ840" s="203"/>
      <c r="TPA840" s="203"/>
      <c r="TPB840" s="203"/>
      <c r="TPC840" s="203"/>
      <c r="TPD840" s="203"/>
      <c r="TPE840" s="203"/>
      <c r="TPF840" s="203"/>
      <c r="TPG840" s="203"/>
      <c r="TPH840" s="203"/>
      <c r="TPI840" s="203"/>
      <c r="TPJ840" s="203"/>
      <c r="TPK840" s="203"/>
      <c r="TPL840" s="203"/>
      <c r="TPM840" s="203"/>
      <c r="TPN840" s="203"/>
      <c r="TPO840" s="203"/>
      <c r="TPP840" s="203"/>
      <c r="TPQ840" s="203"/>
      <c r="TPR840" s="203"/>
      <c r="TPS840" s="203"/>
      <c r="TPT840" s="203"/>
      <c r="TPU840" s="203"/>
      <c r="TPV840" s="203"/>
      <c r="TPW840" s="203"/>
      <c r="TPX840" s="203"/>
      <c r="TPY840" s="203"/>
      <c r="TPZ840" s="203"/>
      <c r="TQA840" s="203"/>
      <c r="TQB840" s="203"/>
      <c r="TQC840" s="203"/>
      <c r="TQD840" s="203"/>
      <c r="TQE840" s="203"/>
      <c r="TQF840" s="203"/>
      <c r="TQG840" s="203"/>
      <c r="TQH840" s="203"/>
      <c r="TQI840" s="203"/>
      <c r="TQJ840" s="203"/>
      <c r="TQK840" s="203"/>
      <c r="TQL840" s="203"/>
      <c r="TQM840" s="203"/>
      <c r="TQN840" s="203"/>
      <c r="TQO840" s="203"/>
      <c r="TQP840" s="203"/>
      <c r="TQQ840" s="203"/>
      <c r="TQR840" s="203"/>
      <c r="TQS840" s="203"/>
      <c r="TQT840" s="203"/>
      <c r="TQU840" s="203"/>
      <c r="TQV840" s="203"/>
      <c r="TQW840" s="203"/>
      <c r="TQX840" s="203"/>
      <c r="TQY840" s="203"/>
      <c r="TQZ840" s="203"/>
      <c r="TRA840" s="203"/>
      <c r="TRB840" s="203"/>
      <c r="TRC840" s="203"/>
      <c r="TRD840" s="203"/>
      <c r="TRE840" s="203"/>
      <c r="TRF840" s="203"/>
      <c r="TRG840" s="203"/>
      <c r="TRH840" s="203"/>
      <c r="TRI840" s="203"/>
      <c r="TRJ840" s="203"/>
      <c r="TRK840" s="203"/>
      <c r="TRL840" s="203"/>
      <c r="TRM840" s="203"/>
      <c r="TRN840" s="203"/>
      <c r="TRO840" s="203"/>
      <c r="TRP840" s="203"/>
      <c r="TRQ840" s="203"/>
      <c r="TRR840" s="203"/>
      <c r="TRS840" s="203"/>
      <c r="TRT840" s="203"/>
      <c r="TRU840" s="203"/>
      <c r="TRV840" s="203"/>
      <c r="TRW840" s="203"/>
      <c r="TRX840" s="203"/>
      <c r="TRY840" s="203"/>
      <c r="TRZ840" s="203"/>
      <c r="TSA840" s="203"/>
      <c r="TSB840" s="203"/>
      <c r="TSC840" s="203"/>
      <c r="TSD840" s="203"/>
      <c r="TSE840" s="203"/>
      <c r="TSF840" s="203"/>
      <c r="TSG840" s="203"/>
      <c r="TSH840" s="203"/>
      <c r="TSI840" s="203"/>
      <c r="TSJ840" s="203"/>
      <c r="TSK840" s="203"/>
      <c r="TSL840" s="203"/>
      <c r="TSM840" s="203"/>
      <c r="TSN840" s="203"/>
      <c r="TSO840" s="203"/>
      <c r="TSP840" s="203"/>
      <c r="TSQ840" s="203"/>
      <c r="TSR840" s="203"/>
      <c r="TSS840" s="203"/>
      <c r="TST840" s="203"/>
      <c r="TSU840" s="203"/>
      <c r="TSV840" s="203"/>
      <c r="TSW840" s="203"/>
      <c r="TSX840" s="203"/>
      <c r="TSY840" s="203"/>
      <c r="TSZ840" s="203"/>
      <c r="TTA840" s="203"/>
      <c r="TTB840" s="203"/>
      <c r="TTC840" s="203"/>
      <c r="TTD840" s="203"/>
      <c r="TTE840" s="203"/>
      <c r="TTF840" s="203"/>
      <c r="TTG840" s="203"/>
      <c r="TTH840" s="203"/>
      <c r="TTI840" s="203"/>
      <c r="TTJ840" s="203"/>
      <c r="TTK840" s="203"/>
      <c r="TTL840" s="203"/>
      <c r="TTM840" s="203"/>
      <c r="TTN840" s="203"/>
      <c r="TTO840" s="203"/>
      <c r="TTP840" s="203"/>
      <c r="TTQ840" s="203"/>
      <c r="TTR840" s="203"/>
      <c r="TTS840" s="203"/>
      <c r="TTT840" s="203"/>
      <c r="TTU840" s="203"/>
      <c r="TTV840" s="203"/>
      <c r="TTW840" s="203"/>
      <c r="TTX840" s="203"/>
      <c r="TTY840" s="203"/>
      <c r="TTZ840" s="203"/>
      <c r="TUA840" s="203"/>
      <c r="TUB840" s="203"/>
      <c r="TUC840" s="203"/>
      <c r="TUD840" s="203"/>
      <c r="TUE840" s="203"/>
      <c r="TUF840" s="203"/>
      <c r="TUG840" s="203"/>
      <c r="TUH840" s="203"/>
      <c r="TUI840" s="203"/>
      <c r="TUJ840" s="203"/>
      <c r="TUK840" s="203"/>
      <c r="TUL840" s="203"/>
      <c r="TUM840" s="203"/>
      <c r="TUN840" s="203"/>
      <c r="TUO840" s="203"/>
      <c r="TUP840" s="203"/>
      <c r="TUQ840" s="203"/>
      <c r="TUR840" s="203"/>
      <c r="TUS840" s="203"/>
      <c r="TUT840" s="203"/>
      <c r="TUU840" s="203"/>
      <c r="TUV840" s="203"/>
      <c r="TUW840" s="203"/>
      <c r="TUX840" s="203"/>
      <c r="TUY840" s="203"/>
      <c r="TUZ840" s="203"/>
      <c r="TVA840" s="203"/>
      <c r="TVB840" s="203"/>
      <c r="TVC840" s="203"/>
      <c r="TVD840" s="203"/>
      <c r="TVE840" s="203"/>
      <c r="TVF840" s="203"/>
      <c r="TVG840" s="203"/>
      <c r="TVH840" s="203"/>
      <c r="TVI840" s="203"/>
      <c r="TVJ840" s="203"/>
      <c r="TVK840" s="203"/>
      <c r="TVL840" s="203"/>
      <c r="TVM840" s="203"/>
      <c r="TVN840" s="203"/>
      <c r="TVO840" s="203"/>
      <c r="TVP840" s="203"/>
      <c r="TVQ840" s="203"/>
      <c r="TVR840" s="203"/>
      <c r="TVS840" s="203"/>
      <c r="TVT840" s="203"/>
      <c r="TVU840" s="203"/>
      <c r="TVV840" s="203"/>
      <c r="TVW840" s="203"/>
      <c r="TVX840" s="203"/>
      <c r="TVY840" s="203"/>
      <c r="TVZ840" s="203"/>
      <c r="TWA840" s="203"/>
      <c r="TWB840" s="203"/>
      <c r="TWC840" s="203"/>
      <c r="TWD840" s="203"/>
      <c r="TWE840" s="203"/>
      <c r="TWF840" s="203"/>
      <c r="TWG840" s="203"/>
      <c r="TWH840" s="203"/>
      <c r="TWI840" s="203"/>
      <c r="TWJ840" s="203"/>
      <c r="TWK840" s="203"/>
      <c r="TWL840" s="203"/>
      <c r="TWM840" s="203"/>
      <c r="TWN840" s="203"/>
      <c r="TWO840" s="203"/>
      <c r="TWP840" s="203"/>
      <c r="TWQ840" s="203"/>
      <c r="TWR840" s="203"/>
      <c r="TWS840" s="203"/>
      <c r="TWT840" s="203"/>
      <c r="TWU840" s="203"/>
      <c r="TWV840" s="203"/>
      <c r="TWW840" s="203"/>
      <c r="TWX840" s="203"/>
      <c r="TWY840" s="203"/>
      <c r="TWZ840" s="203"/>
      <c r="TXA840" s="203"/>
      <c r="TXB840" s="203"/>
      <c r="TXC840" s="203"/>
      <c r="TXD840" s="203"/>
      <c r="TXE840" s="203"/>
      <c r="TXF840" s="203"/>
      <c r="TXG840" s="203"/>
      <c r="TXH840" s="203"/>
      <c r="TXI840" s="203"/>
      <c r="TXJ840" s="203"/>
      <c r="TXK840" s="203"/>
      <c r="TXL840" s="203"/>
      <c r="TXM840" s="203"/>
      <c r="TXN840" s="203"/>
      <c r="TXO840" s="203"/>
      <c r="TXP840" s="203"/>
      <c r="TXQ840" s="203"/>
      <c r="TXR840" s="203"/>
      <c r="TXS840" s="203"/>
      <c r="TXT840" s="203"/>
      <c r="TXU840" s="203"/>
      <c r="TXV840" s="203"/>
      <c r="TXW840" s="203"/>
      <c r="TXX840" s="203"/>
      <c r="TXY840" s="203"/>
      <c r="TXZ840" s="203"/>
      <c r="TYA840" s="203"/>
      <c r="TYB840" s="203"/>
      <c r="TYC840" s="203"/>
      <c r="TYD840" s="203"/>
      <c r="TYE840" s="203"/>
      <c r="TYF840" s="203"/>
      <c r="TYG840" s="203"/>
      <c r="TYH840" s="203"/>
      <c r="TYI840" s="203"/>
      <c r="TYJ840" s="203"/>
      <c r="TYK840" s="203"/>
      <c r="TYL840" s="203"/>
      <c r="TYM840" s="203"/>
      <c r="TYN840" s="203"/>
      <c r="TYO840" s="203"/>
      <c r="TYP840" s="203"/>
      <c r="TYQ840" s="203"/>
      <c r="TYR840" s="203"/>
      <c r="TYS840" s="203"/>
      <c r="TYT840" s="203"/>
      <c r="TYU840" s="203"/>
      <c r="TYV840" s="203"/>
      <c r="TYW840" s="203"/>
      <c r="TYX840" s="203"/>
      <c r="TYY840" s="203"/>
      <c r="TYZ840" s="203"/>
      <c r="TZA840" s="203"/>
      <c r="TZB840" s="203"/>
      <c r="TZC840" s="203"/>
      <c r="TZD840" s="203"/>
      <c r="TZE840" s="203"/>
      <c r="TZF840" s="203"/>
      <c r="TZG840" s="203"/>
      <c r="TZH840" s="203"/>
      <c r="TZI840" s="203"/>
      <c r="TZJ840" s="203"/>
      <c r="TZK840" s="203"/>
      <c r="TZL840" s="203"/>
      <c r="TZM840" s="203"/>
      <c r="TZN840" s="203"/>
      <c r="TZO840" s="203"/>
      <c r="TZP840" s="203"/>
      <c r="TZQ840" s="203"/>
      <c r="TZR840" s="203"/>
      <c r="TZS840" s="203"/>
      <c r="TZT840" s="203"/>
      <c r="TZU840" s="203"/>
      <c r="TZV840" s="203"/>
      <c r="TZW840" s="203"/>
      <c r="TZX840" s="203"/>
      <c r="TZY840" s="203"/>
      <c r="TZZ840" s="203"/>
      <c r="UAA840" s="203"/>
      <c r="UAB840" s="203"/>
      <c r="UAC840" s="203"/>
      <c r="UAD840" s="203"/>
      <c r="UAE840" s="203"/>
      <c r="UAF840" s="203"/>
      <c r="UAG840" s="203"/>
      <c r="UAH840" s="203"/>
      <c r="UAI840" s="203"/>
      <c r="UAJ840" s="203"/>
      <c r="UAK840" s="203"/>
      <c r="UAL840" s="203"/>
      <c r="UAM840" s="203"/>
      <c r="UAN840" s="203"/>
      <c r="UAO840" s="203"/>
      <c r="UAP840" s="203"/>
      <c r="UAQ840" s="203"/>
      <c r="UAR840" s="203"/>
      <c r="UAS840" s="203"/>
      <c r="UAT840" s="203"/>
      <c r="UAU840" s="203"/>
      <c r="UAV840" s="203"/>
      <c r="UAW840" s="203"/>
      <c r="UAX840" s="203"/>
      <c r="UAY840" s="203"/>
      <c r="UAZ840" s="203"/>
      <c r="UBA840" s="203"/>
      <c r="UBB840" s="203"/>
      <c r="UBC840" s="203"/>
      <c r="UBD840" s="203"/>
      <c r="UBE840" s="203"/>
      <c r="UBF840" s="203"/>
      <c r="UBG840" s="203"/>
      <c r="UBH840" s="203"/>
      <c r="UBI840" s="203"/>
      <c r="UBJ840" s="203"/>
      <c r="UBK840" s="203"/>
      <c r="UBL840" s="203"/>
      <c r="UBM840" s="203"/>
      <c r="UBN840" s="203"/>
      <c r="UBO840" s="203"/>
      <c r="UBP840" s="203"/>
      <c r="UBQ840" s="203"/>
      <c r="UBR840" s="203"/>
      <c r="UBS840" s="203"/>
      <c r="UBT840" s="203"/>
      <c r="UBU840" s="203"/>
      <c r="UBV840" s="203"/>
      <c r="UBW840" s="203"/>
      <c r="UBX840" s="203"/>
      <c r="UBY840" s="203"/>
      <c r="UBZ840" s="203"/>
      <c r="UCA840" s="203"/>
      <c r="UCB840" s="203"/>
      <c r="UCC840" s="203"/>
      <c r="UCD840" s="203"/>
      <c r="UCE840" s="203"/>
      <c r="UCF840" s="203"/>
      <c r="UCG840" s="203"/>
      <c r="UCH840" s="203"/>
      <c r="UCI840" s="203"/>
      <c r="UCJ840" s="203"/>
      <c r="UCK840" s="203"/>
      <c r="UCL840" s="203"/>
      <c r="UCM840" s="203"/>
      <c r="UCN840" s="203"/>
      <c r="UCO840" s="203"/>
      <c r="UCP840" s="203"/>
      <c r="UCQ840" s="203"/>
      <c r="UCR840" s="203"/>
      <c r="UCS840" s="203"/>
      <c r="UCT840" s="203"/>
      <c r="UCU840" s="203"/>
      <c r="UCV840" s="203"/>
      <c r="UCW840" s="203"/>
      <c r="UCX840" s="203"/>
      <c r="UCY840" s="203"/>
      <c r="UCZ840" s="203"/>
      <c r="UDA840" s="203"/>
      <c r="UDB840" s="203"/>
      <c r="UDC840" s="203"/>
      <c r="UDD840" s="203"/>
      <c r="UDE840" s="203"/>
      <c r="UDF840" s="203"/>
      <c r="UDG840" s="203"/>
      <c r="UDH840" s="203"/>
      <c r="UDI840" s="203"/>
      <c r="UDJ840" s="203"/>
      <c r="UDK840" s="203"/>
      <c r="UDL840" s="203"/>
      <c r="UDM840" s="203"/>
      <c r="UDN840" s="203"/>
      <c r="UDO840" s="203"/>
      <c r="UDP840" s="203"/>
      <c r="UDQ840" s="203"/>
      <c r="UDR840" s="203"/>
      <c r="UDS840" s="203"/>
      <c r="UDT840" s="203"/>
      <c r="UDU840" s="203"/>
      <c r="UDV840" s="203"/>
      <c r="UDW840" s="203"/>
      <c r="UDX840" s="203"/>
      <c r="UDY840" s="203"/>
      <c r="UDZ840" s="203"/>
      <c r="UEA840" s="203"/>
      <c r="UEB840" s="203"/>
      <c r="UEC840" s="203"/>
      <c r="UED840" s="203"/>
      <c r="UEE840" s="203"/>
      <c r="UEF840" s="203"/>
      <c r="UEG840" s="203"/>
      <c r="UEH840" s="203"/>
      <c r="UEI840" s="203"/>
      <c r="UEJ840" s="203"/>
      <c r="UEK840" s="203"/>
      <c r="UEL840" s="203"/>
      <c r="UEM840" s="203"/>
      <c r="UEN840" s="203"/>
      <c r="UEO840" s="203"/>
      <c r="UEP840" s="203"/>
      <c r="UEQ840" s="203"/>
      <c r="UER840" s="203"/>
      <c r="UES840" s="203"/>
      <c r="UET840" s="203"/>
      <c r="UEU840" s="203"/>
      <c r="UEV840" s="203"/>
      <c r="UEW840" s="203"/>
      <c r="UEX840" s="203"/>
      <c r="UEY840" s="203"/>
      <c r="UEZ840" s="203"/>
      <c r="UFA840" s="203"/>
      <c r="UFB840" s="203"/>
      <c r="UFC840" s="203"/>
      <c r="UFD840" s="203"/>
      <c r="UFE840" s="203"/>
      <c r="UFF840" s="203"/>
      <c r="UFG840" s="203"/>
      <c r="UFH840" s="203"/>
      <c r="UFI840" s="203"/>
      <c r="UFJ840" s="203"/>
      <c r="UFK840" s="203"/>
      <c r="UFL840" s="203"/>
      <c r="UFM840" s="203"/>
      <c r="UFN840" s="203"/>
      <c r="UFO840" s="203"/>
      <c r="UFP840" s="203"/>
      <c r="UFQ840" s="203"/>
      <c r="UFR840" s="203"/>
      <c r="UFS840" s="203"/>
      <c r="UFT840" s="203"/>
      <c r="UFU840" s="203"/>
      <c r="UFV840" s="203"/>
      <c r="UFW840" s="203"/>
      <c r="UFX840" s="203"/>
      <c r="UFY840" s="203"/>
      <c r="UFZ840" s="203"/>
      <c r="UGA840" s="203"/>
      <c r="UGB840" s="203"/>
      <c r="UGC840" s="203"/>
      <c r="UGD840" s="203"/>
      <c r="UGE840" s="203"/>
      <c r="UGF840" s="203"/>
      <c r="UGG840" s="203"/>
      <c r="UGH840" s="203"/>
      <c r="UGI840" s="203"/>
      <c r="UGJ840" s="203"/>
      <c r="UGK840" s="203"/>
      <c r="UGL840" s="203"/>
      <c r="UGM840" s="203"/>
      <c r="UGN840" s="203"/>
      <c r="UGO840" s="203"/>
      <c r="UGP840" s="203"/>
      <c r="UGQ840" s="203"/>
      <c r="UGR840" s="203"/>
      <c r="UGS840" s="203"/>
      <c r="UGT840" s="203"/>
      <c r="UGU840" s="203"/>
      <c r="UGV840" s="203"/>
      <c r="UGW840" s="203"/>
      <c r="UGX840" s="203"/>
      <c r="UGY840" s="203"/>
      <c r="UGZ840" s="203"/>
      <c r="UHA840" s="203"/>
      <c r="UHB840" s="203"/>
      <c r="UHC840" s="203"/>
      <c r="UHD840" s="203"/>
      <c r="UHE840" s="203"/>
      <c r="UHF840" s="203"/>
      <c r="UHG840" s="203"/>
      <c r="UHH840" s="203"/>
      <c r="UHI840" s="203"/>
      <c r="UHJ840" s="203"/>
      <c r="UHK840" s="203"/>
      <c r="UHL840" s="203"/>
      <c r="UHM840" s="203"/>
      <c r="UHN840" s="203"/>
      <c r="UHO840" s="203"/>
      <c r="UHP840" s="203"/>
      <c r="UHQ840" s="203"/>
      <c r="UHR840" s="203"/>
      <c r="UHS840" s="203"/>
      <c r="UHT840" s="203"/>
      <c r="UHU840" s="203"/>
      <c r="UHV840" s="203"/>
      <c r="UHW840" s="203"/>
      <c r="UHX840" s="203"/>
      <c r="UHY840" s="203"/>
      <c r="UHZ840" s="203"/>
      <c r="UIA840" s="203"/>
      <c r="UIB840" s="203"/>
      <c r="UIC840" s="203"/>
      <c r="UID840" s="203"/>
      <c r="UIE840" s="203"/>
      <c r="UIF840" s="203"/>
      <c r="UIG840" s="203"/>
      <c r="UIH840" s="203"/>
      <c r="UII840" s="203"/>
      <c r="UIJ840" s="203"/>
      <c r="UIK840" s="203"/>
      <c r="UIL840" s="203"/>
      <c r="UIM840" s="203"/>
      <c r="UIN840" s="203"/>
      <c r="UIO840" s="203"/>
      <c r="UIP840" s="203"/>
      <c r="UIQ840" s="203"/>
      <c r="UIR840" s="203"/>
      <c r="UIS840" s="203"/>
      <c r="UIT840" s="203"/>
      <c r="UIU840" s="203"/>
      <c r="UIV840" s="203"/>
      <c r="UIW840" s="203"/>
      <c r="UIX840" s="203"/>
      <c r="UIY840" s="203"/>
      <c r="UIZ840" s="203"/>
      <c r="UJA840" s="203"/>
      <c r="UJB840" s="203"/>
      <c r="UJC840" s="203"/>
      <c r="UJD840" s="203"/>
      <c r="UJE840" s="203"/>
      <c r="UJF840" s="203"/>
      <c r="UJG840" s="203"/>
      <c r="UJH840" s="203"/>
      <c r="UJI840" s="203"/>
      <c r="UJJ840" s="203"/>
      <c r="UJK840" s="203"/>
      <c r="UJL840" s="203"/>
      <c r="UJM840" s="203"/>
      <c r="UJN840" s="203"/>
      <c r="UJO840" s="203"/>
      <c r="UJP840" s="203"/>
      <c r="UJQ840" s="203"/>
      <c r="UJR840" s="203"/>
      <c r="UJS840" s="203"/>
      <c r="UJT840" s="203"/>
      <c r="UJU840" s="203"/>
      <c r="UJV840" s="203"/>
      <c r="UJW840" s="203"/>
      <c r="UJX840" s="203"/>
      <c r="UJY840" s="203"/>
      <c r="UJZ840" s="203"/>
      <c r="UKA840" s="203"/>
      <c r="UKB840" s="203"/>
      <c r="UKC840" s="203"/>
      <c r="UKD840" s="203"/>
      <c r="UKE840" s="203"/>
      <c r="UKF840" s="203"/>
      <c r="UKG840" s="203"/>
      <c r="UKH840" s="203"/>
      <c r="UKI840" s="203"/>
      <c r="UKJ840" s="203"/>
      <c r="UKK840" s="203"/>
      <c r="UKL840" s="203"/>
      <c r="UKM840" s="203"/>
      <c r="UKN840" s="203"/>
      <c r="UKO840" s="203"/>
      <c r="UKP840" s="203"/>
      <c r="UKQ840" s="203"/>
      <c r="UKR840" s="203"/>
      <c r="UKS840" s="203"/>
      <c r="UKT840" s="203"/>
      <c r="UKU840" s="203"/>
      <c r="UKV840" s="203"/>
      <c r="UKW840" s="203"/>
      <c r="UKX840" s="203"/>
      <c r="UKY840" s="203"/>
      <c r="UKZ840" s="203"/>
      <c r="ULA840" s="203"/>
      <c r="ULB840" s="203"/>
      <c r="ULC840" s="203"/>
      <c r="ULD840" s="203"/>
      <c r="ULE840" s="203"/>
      <c r="ULF840" s="203"/>
      <c r="ULG840" s="203"/>
      <c r="ULH840" s="203"/>
      <c r="ULI840" s="203"/>
      <c r="ULJ840" s="203"/>
      <c r="ULK840" s="203"/>
      <c r="ULL840" s="203"/>
      <c r="ULM840" s="203"/>
      <c r="ULN840" s="203"/>
      <c r="ULO840" s="203"/>
      <c r="ULP840" s="203"/>
      <c r="ULQ840" s="203"/>
      <c r="ULR840" s="203"/>
      <c r="ULS840" s="203"/>
      <c r="ULT840" s="203"/>
      <c r="ULU840" s="203"/>
      <c r="ULV840" s="203"/>
      <c r="ULW840" s="203"/>
      <c r="ULX840" s="203"/>
      <c r="ULY840" s="203"/>
      <c r="ULZ840" s="203"/>
      <c r="UMA840" s="203"/>
      <c r="UMB840" s="203"/>
      <c r="UMC840" s="203"/>
      <c r="UMD840" s="203"/>
      <c r="UME840" s="203"/>
      <c r="UMF840" s="203"/>
      <c r="UMG840" s="203"/>
      <c r="UMH840" s="203"/>
      <c r="UMI840" s="203"/>
      <c r="UMJ840" s="203"/>
      <c r="UMK840" s="203"/>
      <c r="UML840" s="203"/>
      <c r="UMM840" s="203"/>
      <c r="UMN840" s="203"/>
      <c r="UMO840" s="203"/>
      <c r="UMP840" s="203"/>
      <c r="UMQ840" s="203"/>
      <c r="UMR840" s="203"/>
      <c r="UMS840" s="203"/>
      <c r="UMT840" s="203"/>
      <c r="UMU840" s="203"/>
      <c r="UMV840" s="203"/>
      <c r="UMW840" s="203"/>
      <c r="UMX840" s="203"/>
      <c r="UMY840" s="203"/>
      <c r="UMZ840" s="203"/>
      <c r="UNA840" s="203"/>
      <c r="UNB840" s="203"/>
      <c r="UNC840" s="203"/>
      <c r="UND840" s="203"/>
      <c r="UNE840" s="203"/>
      <c r="UNF840" s="203"/>
      <c r="UNG840" s="203"/>
      <c r="UNH840" s="203"/>
      <c r="UNI840" s="203"/>
      <c r="UNJ840" s="203"/>
      <c r="UNK840" s="203"/>
      <c r="UNL840" s="203"/>
      <c r="UNM840" s="203"/>
      <c r="UNN840" s="203"/>
      <c r="UNO840" s="203"/>
      <c r="UNP840" s="203"/>
      <c r="UNQ840" s="203"/>
      <c r="UNR840" s="203"/>
      <c r="UNS840" s="203"/>
      <c r="UNT840" s="203"/>
      <c r="UNU840" s="203"/>
      <c r="UNV840" s="203"/>
      <c r="UNW840" s="203"/>
      <c r="UNX840" s="203"/>
      <c r="UNY840" s="203"/>
      <c r="UNZ840" s="203"/>
      <c r="UOA840" s="203"/>
      <c r="UOB840" s="203"/>
      <c r="UOC840" s="203"/>
      <c r="UOD840" s="203"/>
      <c r="UOE840" s="203"/>
      <c r="UOF840" s="203"/>
      <c r="UOG840" s="203"/>
      <c r="UOH840" s="203"/>
      <c r="UOI840" s="203"/>
      <c r="UOJ840" s="203"/>
      <c r="UOK840" s="203"/>
      <c r="UOL840" s="203"/>
      <c r="UOM840" s="203"/>
      <c r="UON840" s="203"/>
      <c r="UOO840" s="203"/>
      <c r="UOP840" s="203"/>
      <c r="UOQ840" s="203"/>
      <c r="UOR840" s="203"/>
      <c r="UOS840" s="203"/>
      <c r="UOT840" s="203"/>
      <c r="UOU840" s="203"/>
      <c r="UOV840" s="203"/>
      <c r="UOW840" s="203"/>
      <c r="UOX840" s="203"/>
      <c r="UOY840" s="203"/>
      <c r="UOZ840" s="203"/>
      <c r="UPA840" s="203"/>
      <c r="UPB840" s="203"/>
      <c r="UPC840" s="203"/>
      <c r="UPD840" s="203"/>
      <c r="UPE840" s="203"/>
      <c r="UPF840" s="203"/>
      <c r="UPG840" s="203"/>
      <c r="UPH840" s="203"/>
      <c r="UPI840" s="203"/>
      <c r="UPJ840" s="203"/>
      <c r="UPK840" s="203"/>
      <c r="UPL840" s="203"/>
      <c r="UPM840" s="203"/>
      <c r="UPN840" s="203"/>
      <c r="UPO840" s="203"/>
      <c r="UPP840" s="203"/>
      <c r="UPQ840" s="203"/>
      <c r="UPR840" s="203"/>
      <c r="UPS840" s="203"/>
      <c r="UPT840" s="203"/>
      <c r="UPU840" s="203"/>
      <c r="UPV840" s="203"/>
      <c r="UPW840" s="203"/>
      <c r="UPX840" s="203"/>
      <c r="UPY840" s="203"/>
      <c r="UPZ840" s="203"/>
      <c r="UQA840" s="203"/>
      <c r="UQB840" s="203"/>
      <c r="UQC840" s="203"/>
      <c r="UQD840" s="203"/>
      <c r="UQE840" s="203"/>
      <c r="UQF840" s="203"/>
      <c r="UQG840" s="203"/>
      <c r="UQH840" s="203"/>
      <c r="UQI840" s="203"/>
      <c r="UQJ840" s="203"/>
      <c r="UQK840" s="203"/>
      <c r="UQL840" s="203"/>
      <c r="UQM840" s="203"/>
      <c r="UQN840" s="203"/>
      <c r="UQO840" s="203"/>
      <c r="UQP840" s="203"/>
      <c r="UQQ840" s="203"/>
      <c r="UQR840" s="203"/>
      <c r="UQS840" s="203"/>
      <c r="UQT840" s="203"/>
      <c r="UQU840" s="203"/>
      <c r="UQV840" s="203"/>
      <c r="UQW840" s="203"/>
      <c r="UQX840" s="203"/>
      <c r="UQY840" s="203"/>
      <c r="UQZ840" s="203"/>
      <c r="URA840" s="203"/>
      <c r="URB840" s="203"/>
      <c r="URC840" s="203"/>
      <c r="URD840" s="203"/>
      <c r="URE840" s="203"/>
      <c r="URF840" s="203"/>
      <c r="URG840" s="203"/>
      <c r="URH840" s="203"/>
      <c r="URI840" s="203"/>
      <c r="URJ840" s="203"/>
      <c r="URK840" s="203"/>
      <c r="URL840" s="203"/>
      <c r="URM840" s="203"/>
      <c r="URN840" s="203"/>
      <c r="URO840" s="203"/>
      <c r="URP840" s="203"/>
      <c r="URQ840" s="203"/>
      <c r="URR840" s="203"/>
      <c r="URS840" s="203"/>
      <c r="URT840" s="203"/>
      <c r="URU840" s="203"/>
      <c r="URV840" s="203"/>
      <c r="URW840" s="203"/>
      <c r="URX840" s="203"/>
      <c r="URY840" s="203"/>
      <c r="URZ840" s="203"/>
      <c r="USA840" s="203"/>
      <c r="USB840" s="203"/>
      <c r="USC840" s="203"/>
      <c r="USD840" s="203"/>
      <c r="USE840" s="203"/>
      <c r="USF840" s="203"/>
      <c r="USG840" s="203"/>
      <c r="USH840" s="203"/>
      <c r="USI840" s="203"/>
      <c r="USJ840" s="203"/>
      <c r="USK840" s="203"/>
      <c r="USL840" s="203"/>
      <c r="USM840" s="203"/>
      <c r="USN840" s="203"/>
      <c r="USO840" s="203"/>
      <c r="USP840" s="203"/>
      <c r="USQ840" s="203"/>
      <c r="USR840" s="203"/>
      <c r="USS840" s="203"/>
      <c r="UST840" s="203"/>
      <c r="USU840" s="203"/>
      <c r="USV840" s="203"/>
      <c r="USW840" s="203"/>
      <c r="USX840" s="203"/>
      <c r="USY840" s="203"/>
      <c r="USZ840" s="203"/>
      <c r="UTA840" s="203"/>
      <c r="UTB840" s="203"/>
      <c r="UTC840" s="203"/>
      <c r="UTD840" s="203"/>
      <c r="UTE840" s="203"/>
      <c r="UTF840" s="203"/>
      <c r="UTG840" s="203"/>
      <c r="UTH840" s="203"/>
      <c r="UTI840" s="203"/>
      <c r="UTJ840" s="203"/>
      <c r="UTK840" s="203"/>
      <c r="UTL840" s="203"/>
      <c r="UTM840" s="203"/>
      <c r="UTN840" s="203"/>
      <c r="UTO840" s="203"/>
      <c r="UTP840" s="203"/>
      <c r="UTQ840" s="203"/>
      <c r="UTR840" s="203"/>
      <c r="UTS840" s="203"/>
      <c r="UTT840" s="203"/>
      <c r="UTU840" s="203"/>
      <c r="UTV840" s="203"/>
      <c r="UTW840" s="203"/>
      <c r="UTX840" s="203"/>
      <c r="UTY840" s="203"/>
      <c r="UTZ840" s="203"/>
      <c r="UUA840" s="203"/>
      <c r="UUB840" s="203"/>
      <c r="UUC840" s="203"/>
      <c r="UUD840" s="203"/>
      <c r="UUE840" s="203"/>
      <c r="UUF840" s="203"/>
      <c r="UUG840" s="203"/>
      <c r="UUH840" s="203"/>
      <c r="UUI840" s="203"/>
      <c r="UUJ840" s="203"/>
      <c r="UUK840" s="203"/>
      <c r="UUL840" s="203"/>
      <c r="UUM840" s="203"/>
      <c r="UUN840" s="203"/>
      <c r="UUO840" s="203"/>
      <c r="UUP840" s="203"/>
      <c r="UUQ840" s="203"/>
      <c r="UUR840" s="203"/>
      <c r="UUS840" s="203"/>
      <c r="UUT840" s="203"/>
      <c r="UUU840" s="203"/>
      <c r="UUV840" s="203"/>
      <c r="UUW840" s="203"/>
      <c r="UUX840" s="203"/>
      <c r="UUY840" s="203"/>
      <c r="UUZ840" s="203"/>
      <c r="UVA840" s="203"/>
      <c r="UVB840" s="203"/>
      <c r="UVC840" s="203"/>
      <c r="UVD840" s="203"/>
      <c r="UVE840" s="203"/>
      <c r="UVF840" s="203"/>
      <c r="UVG840" s="203"/>
      <c r="UVH840" s="203"/>
      <c r="UVI840" s="203"/>
      <c r="UVJ840" s="203"/>
      <c r="UVK840" s="203"/>
      <c r="UVL840" s="203"/>
      <c r="UVM840" s="203"/>
      <c r="UVN840" s="203"/>
      <c r="UVO840" s="203"/>
      <c r="UVP840" s="203"/>
      <c r="UVQ840" s="203"/>
      <c r="UVR840" s="203"/>
      <c r="UVS840" s="203"/>
      <c r="UVT840" s="203"/>
      <c r="UVU840" s="203"/>
      <c r="UVV840" s="203"/>
      <c r="UVW840" s="203"/>
      <c r="UVX840" s="203"/>
      <c r="UVY840" s="203"/>
      <c r="UVZ840" s="203"/>
      <c r="UWA840" s="203"/>
      <c r="UWB840" s="203"/>
      <c r="UWC840" s="203"/>
      <c r="UWD840" s="203"/>
      <c r="UWE840" s="203"/>
      <c r="UWF840" s="203"/>
      <c r="UWG840" s="203"/>
      <c r="UWH840" s="203"/>
      <c r="UWI840" s="203"/>
      <c r="UWJ840" s="203"/>
      <c r="UWK840" s="203"/>
      <c r="UWL840" s="203"/>
      <c r="UWM840" s="203"/>
      <c r="UWN840" s="203"/>
      <c r="UWO840" s="203"/>
      <c r="UWP840" s="203"/>
      <c r="UWQ840" s="203"/>
      <c r="UWR840" s="203"/>
      <c r="UWS840" s="203"/>
      <c r="UWT840" s="203"/>
      <c r="UWU840" s="203"/>
      <c r="UWV840" s="203"/>
      <c r="UWW840" s="203"/>
      <c r="UWX840" s="203"/>
      <c r="UWY840" s="203"/>
      <c r="UWZ840" s="203"/>
      <c r="UXA840" s="203"/>
      <c r="UXB840" s="203"/>
      <c r="UXC840" s="203"/>
      <c r="UXD840" s="203"/>
      <c r="UXE840" s="203"/>
      <c r="UXF840" s="203"/>
      <c r="UXG840" s="203"/>
      <c r="UXH840" s="203"/>
      <c r="UXI840" s="203"/>
      <c r="UXJ840" s="203"/>
      <c r="UXK840" s="203"/>
      <c r="UXL840" s="203"/>
      <c r="UXM840" s="203"/>
      <c r="UXN840" s="203"/>
      <c r="UXO840" s="203"/>
      <c r="UXP840" s="203"/>
      <c r="UXQ840" s="203"/>
      <c r="UXR840" s="203"/>
      <c r="UXS840" s="203"/>
      <c r="UXT840" s="203"/>
      <c r="UXU840" s="203"/>
      <c r="UXV840" s="203"/>
      <c r="UXW840" s="203"/>
      <c r="UXX840" s="203"/>
      <c r="UXY840" s="203"/>
      <c r="UXZ840" s="203"/>
      <c r="UYA840" s="203"/>
      <c r="UYB840" s="203"/>
      <c r="UYC840" s="203"/>
      <c r="UYD840" s="203"/>
      <c r="UYE840" s="203"/>
      <c r="UYF840" s="203"/>
      <c r="UYG840" s="203"/>
      <c r="UYH840" s="203"/>
      <c r="UYI840" s="203"/>
      <c r="UYJ840" s="203"/>
      <c r="UYK840" s="203"/>
      <c r="UYL840" s="203"/>
      <c r="UYM840" s="203"/>
      <c r="UYN840" s="203"/>
      <c r="UYO840" s="203"/>
      <c r="UYP840" s="203"/>
      <c r="UYQ840" s="203"/>
      <c r="UYR840" s="203"/>
      <c r="UYS840" s="203"/>
      <c r="UYT840" s="203"/>
      <c r="UYU840" s="203"/>
      <c r="UYV840" s="203"/>
      <c r="UYW840" s="203"/>
      <c r="UYX840" s="203"/>
      <c r="UYY840" s="203"/>
      <c r="UYZ840" s="203"/>
      <c r="UZA840" s="203"/>
      <c r="UZB840" s="203"/>
      <c r="UZC840" s="203"/>
      <c r="UZD840" s="203"/>
      <c r="UZE840" s="203"/>
      <c r="UZF840" s="203"/>
      <c r="UZG840" s="203"/>
      <c r="UZH840" s="203"/>
      <c r="UZI840" s="203"/>
      <c r="UZJ840" s="203"/>
      <c r="UZK840" s="203"/>
      <c r="UZL840" s="203"/>
      <c r="UZM840" s="203"/>
      <c r="UZN840" s="203"/>
      <c r="UZO840" s="203"/>
      <c r="UZP840" s="203"/>
      <c r="UZQ840" s="203"/>
      <c r="UZR840" s="203"/>
      <c r="UZS840" s="203"/>
      <c r="UZT840" s="203"/>
      <c r="UZU840" s="203"/>
      <c r="UZV840" s="203"/>
      <c r="UZW840" s="203"/>
      <c r="UZX840" s="203"/>
      <c r="UZY840" s="203"/>
      <c r="UZZ840" s="203"/>
      <c r="VAA840" s="203"/>
      <c r="VAB840" s="203"/>
      <c r="VAC840" s="203"/>
      <c r="VAD840" s="203"/>
      <c r="VAE840" s="203"/>
      <c r="VAF840" s="203"/>
      <c r="VAG840" s="203"/>
      <c r="VAH840" s="203"/>
      <c r="VAI840" s="203"/>
      <c r="VAJ840" s="203"/>
      <c r="VAK840" s="203"/>
      <c r="VAL840" s="203"/>
      <c r="VAM840" s="203"/>
      <c r="VAN840" s="203"/>
      <c r="VAO840" s="203"/>
      <c r="VAP840" s="203"/>
      <c r="VAQ840" s="203"/>
      <c r="VAR840" s="203"/>
      <c r="VAS840" s="203"/>
      <c r="VAT840" s="203"/>
      <c r="VAU840" s="203"/>
      <c r="VAV840" s="203"/>
      <c r="VAW840" s="203"/>
      <c r="VAX840" s="203"/>
      <c r="VAY840" s="203"/>
      <c r="VAZ840" s="203"/>
      <c r="VBA840" s="203"/>
      <c r="VBB840" s="203"/>
      <c r="VBC840" s="203"/>
      <c r="VBD840" s="203"/>
      <c r="VBE840" s="203"/>
      <c r="VBF840" s="203"/>
      <c r="VBG840" s="203"/>
      <c r="VBH840" s="203"/>
      <c r="VBI840" s="203"/>
      <c r="VBJ840" s="203"/>
      <c r="VBK840" s="203"/>
      <c r="VBL840" s="203"/>
      <c r="VBM840" s="203"/>
      <c r="VBN840" s="203"/>
      <c r="VBO840" s="203"/>
      <c r="VBP840" s="203"/>
      <c r="VBQ840" s="203"/>
      <c r="VBR840" s="203"/>
      <c r="VBS840" s="203"/>
      <c r="VBT840" s="203"/>
      <c r="VBU840" s="203"/>
      <c r="VBV840" s="203"/>
      <c r="VBW840" s="203"/>
      <c r="VBX840" s="203"/>
      <c r="VBY840" s="203"/>
      <c r="VBZ840" s="203"/>
      <c r="VCA840" s="203"/>
      <c r="VCB840" s="203"/>
      <c r="VCC840" s="203"/>
      <c r="VCD840" s="203"/>
      <c r="VCE840" s="203"/>
      <c r="VCF840" s="203"/>
      <c r="VCG840" s="203"/>
      <c r="VCH840" s="203"/>
      <c r="VCI840" s="203"/>
      <c r="VCJ840" s="203"/>
      <c r="VCK840" s="203"/>
      <c r="VCL840" s="203"/>
      <c r="VCM840" s="203"/>
      <c r="VCN840" s="203"/>
      <c r="VCO840" s="203"/>
      <c r="VCP840" s="203"/>
      <c r="VCQ840" s="203"/>
      <c r="VCR840" s="203"/>
      <c r="VCS840" s="203"/>
      <c r="VCT840" s="203"/>
      <c r="VCU840" s="203"/>
      <c r="VCV840" s="203"/>
      <c r="VCW840" s="203"/>
      <c r="VCX840" s="203"/>
      <c r="VCY840" s="203"/>
      <c r="VCZ840" s="203"/>
      <c r="VDA840" s="203"/>
      <c r="VDB840" s="203"/>
      <c r="VDC840" s="203"/>
      <c r="VDD840" s="203"/>
      <c r="VDE840" s="203"/>
      <c r="VDF840" s="203"/>
      <c r="VDG840" s="203"/>
      <c r="VDH840" s="203"/>
      <c r="VDI840" s="203"/>
      <c r="VDJ840" s="203"/>
      <c r="VDK840" s="203"/>
      <c r="VDL840" s="203"/>
      <c r="VDM840" s="203"/>
      <c r="VDN840" s="203"/>
      <c r="VDO840" s="203"/>
      <c r="VDP840" s="203"/>
      <c r="VDQ840" s="203"/>
      <c r="VDR840" s="203"/>
      <c r="VDS840" s="203"/>
      <c r="VDT840" s="203"/>
      <c r="VDU840" s="203"/>
      <c r="VDV840" s="203"/>
      <c r="VDW840" s="203"/>
      <c r="VDX840" s="203"/>
      <c r="VDY840" s="203"/>
      <c r="VDZ840" s="203"/>
      <c r="VEA840" s="203"/>
      <c r="VEB840" s="203"/>
      <c r="VEC840" s="203"/>
      <c r="VED840" s="203"/>
      <c r="VEE840" s="203"/>
      <c r="VEF840" s="203"/>
      <c r="VEG840" s="203"/>
      <c r="VEH840" s="203"/>
      <c r="VEI840" s="203"/>
      <c r="VEJ840" s="203"/>
      <c r="VEK840" s="203"/>
      <c r="VEL840" s="203"/>
      <c r="VEM840" s="203"/>
      <c r="VEN840" s="203"/>
      <c r="VEO840" s="203"/>
      <c r="VEP840" s="203"/>
      <c r="VEQ840" s="203"/>
      <c r="VER840" s="203"/>
      <c r="VES840" s="203"/>
      <c r="VET840" s="203"/>
      <c r="VEU840" s="203"/>
      <c r="VEV840" s="203"/>
      <c r="VEW840" s="203"/>
      <c r="VEX840" s="203"/>
      <c r="VEY840" s="203"/>
      <c r="VEZ840" s="203"/>
      <c r="VFA840" s="203"/>
      <c r="VFB840" s="203"/>
      <c r="VFC840" s="203"/>
      <c r="VFD840" s="203"/>
      <c r="VFE840" s="203"/>
      <c r="VFF840" s="203"/>
      <c r="VFG840" s="203"/>
      <c r="VFH840" s="203"/>
      <c r="VFI840" s="203"/>
      <c r="VFJ840" s="203"/>
      <c r="VFK840" s="203"/>
      <c r="VFL840" s="203"/>
      <c r="VFM840" s="203"/>
      <c r="VFN840" s="203"/>
      <c r="VFO840" s="203"/>
      <c r="VFP840" s="203"/>
      <c r="VFQ840" s="203"/>
      <c r="VFR840" s="203"/>
      <c r="VFS840" s="203"/>
      <c r="VFT840" s="203"/>
      <c r="VFU840" s="203"/>
      <c r="VFV840" s="203"/>
      <c r="VFW840" s="203"/>
      <c r="VFX840" s="203"/>
      <c r="VFY840" s="203"/>
      <c r="VFZ840" s="203"/>
      <c r="VGA840" s="203"/>
      <c r="VGB840" s="203"/>
      <c r="VGC840" s="203"/>
      <c r="VGD840" s="203"/>
      <c r="VGE840" s="203"/>
      <c r="VGF840" s="203"/>
      <c r="VGG840" s="203"/>
      <c r="VGH840" s="203"/>
      <c r="VGI840" s="203"/>
      <c r="VGJ840" s="203"/>
      <c r="VGK840" s="203"/>
      <c r="VGL840" s="203"/>
      <c r="VGM840" s="203"/>
      <c r="VGN840" s="203"/>
      <c r="VGO840" s="203"/>
      <c r="VGP840" s="203"/>
      <c r="VGQ840" s="203"/>
      <c r="VGR840" s="203"/>
      <c r="VGS840" s="203"/>
      <c r="VGT840" s="203"/>
      <c r="VGU840" s="203"/>
      <c r="VGV840" s="203"/>
      <c r="VGW840" s="203"/>
      <c r="VGX840" s="203"/>
      <c r="VGY840" s="203"/>
      <c r="VGZ840" s="203"/>
      <c r="VHA840" s="203"/>
      <c r="VHB840" s="203"/>
      <c r="VHC840" s="203"/>
      <c r="VHD840" s="203"/>
      <c r="VHE840" s="203"/>
      <c r="VHF840" s="203"/>
      <c r="VHG840" s="203"/>
      <c r="VHH840" s="203"/>
      <c r="VHI840" s="203"/>
      <c r="VHJ840" s="203"/>
      <c r="VHK840" s="203"/>
      <c r="VHL840" s="203"/>
      <c r="VHM840" s="203"/>
      <c r="VHN840" s="203"/>
      <c r="VHO840" s="203"/>
      <c r="VHP840" s="203"/>
      <c r="VHQ840" s="203"/>
      <c r="VHR840" s="203"/>
      <c r="VHS840" s="203"/>
      <c r="VHT840" s="203"/>
      <c r="VHU840" s="203"/>
      <c r="VHV840" s="203"/>
      <c r="VHW840" s="203"/>
      <c r="VHX840" s="203"/>
      <c r="VHY840" s="203"/>
      <c r="VHZ840" s="203"/>
      <c r="VIA840" s="203"/>
      <c r="VIB840" s="203"/>
      <c r="VIC840" s="203"/>
      <c r="VID840" s="203"/>
      <c r="VIE840" s="203"/>
      <c r="VIF840" s="203"/>
      <c r="VIG840" s="203"/>
      <c r="VIH840" s="203"/>
      <c r="VII840" s="203"/>
      <c r="VIJ840" s="203"/>
      <c r="VIK840" s="203"/>
      <c r="VIL840" s="203"/>
      <c r="VIM840" s="203"/>
      <c r="VIN840" s="203"/>
      <c r="VIO840" s="203"/>
      <c r="VIP840" s="203"/>
      <c r="VIQ840" s="203"/>
      <c r="VIR840" s="203"/>
      <c r="VIS840" s="203"/>
      <c r="VIT840" s="203"/>
      <c r="VIU840" s="203"/>
      <c r="VIV840" s="203"/>
      <c r="VIW840" s="203"/>
      <c r="VIX840" s="203"/>
      <c r="VIY840" s="203"/>
      <c r="VIZ840" s="203"/>
      <c r="VJA840" s="203"/>
      <c r="VJB840" s="203"/>
      <c r="VJC840" s="203"/>
      <c r="VJD840" s="203"/>
      <c r="VJE840" s="203"/>
      <c r="VJF840" s="203"/>
      <c r="VJG840" s="203"/>
      <c r="VJH840" s="203"/>
      <c r="VJI840" s="203"/>
      <c r="VJJ840" s="203"/>
      <c r="VJK840" s="203"/>
      <c r="VJL840" s="203"/>
      <c r="VJM840" s="203"/>
      <c r="VJN840" s="203"/>
      <c r="VJO840" s="203"/>
      <c r="VJP840" s="203"/>
      <c r="VJQ840" s="203"/>
      <c r="VJR840" s="203"/>
      <c r="VJS840" s="203"/>
      <c r="VJT840" s="203"/>
      <c r="VJU840" s="203"/>
      <c r="VJV840" s="203"/>
      <c r="VJW840" s="203"/>
      <c r="VJX840" s="203"/>
      <c r="VJY840" s="203"/>
      <c r="VJZ840" s="203"/>
      <c r="VKA840" s="203"/>
      <c r="VKB840" s="203"/>
      <c r="VKC840" s="203"/>
      <c r="VKD840" s="203"/>
      <c r="VKE840" s="203"/>
      <c r="VKF840" s="203"/>
      <c r="VKG840" s="203"/>
      <c r="VKH840" s="203"/>
      <c r="VKI840" s="203"/>
      <c r="VKJ840" s="203"/>
      <c r="VKK840" s="203"/>
      <c r="VKL840" s="203"/>
      <c r="VKM840" s="203"/>
      <c r="VKN840" s="203"/>
      <c r="VKO840" s="203"/>
      <c r="VKP840" s="203"/>
      <c r="VKQ840" s="203"/>
      <c r="VKR840" s="203"/>
      <c r="VKS840" s="203"/>
      <c r="VKT840" s="203"/>
      <c r="VKU840" s="203"/>
      <c r="VKV840" s="203"/>
      <c r="VKW840" s="203"/>
      <c r="VKX840" s="203"/>
      <c r="VKY840" s="203"/>
      <c r="VKZ840" s="203"/>
      <c r="VLA840" s="203"/>
      <c r="VLB840" s="203"/>
      <c r="VLC840" s="203"/>
      <c r="VLD840" s="203"/>
      <c r="VLE840" s="203"/>
      <c r="VLF840" s="203"/>
      <c r="VLG840" s="203"/>
      <c r="VLH840" s="203"/>
      <c r="VLI840" s="203"/>
      <c r="VLJ840" s="203"/>
      <c r="VLK840" s="203"/>
      <c r="VLL840" s="203"/>
      <c r="VLM840" s="203"/>
      <c r="VLN840" s="203"/>
      <c r="VLO840" s="203"/>
      <c r="VLP840" s="203"/>
      <c r="VLQ840" s="203"/>
      <c r="VLR840" s="203"/>
      <c r="VLS840" s="203"/>
      <c r="VLT840" s="203"/>
      <c r="VLU840" s="203"/>
      <c r="VLV840" s="203"/>
      <c r="VLW840" s="203"/>
      <c r="VLX840" s="203"/>
      <c r="VLY840" s="203"/>
      <c r="VLZ840" s="203"/>
      <c r="VMA840" s="203"/>
      <c r="VMB840" s="203"/>
      <c r="VMC840" s="203"/>
      <c r="VMD840" s="203"/>
      <c r="VME840" s="203"/>
      <c r="VMF840" s="203"/>
      <c r="VMG840" s="203"/>
      <c r="VMH840" s="203"/>
      <c r="VMI840" s="203"/>
      <c r="VMJ840" s="203"/>
      <c r="VMK840" s="203"/>
      <c r="VML840" s="203"/>
      <c r="VMM840" s="203"/>
      <c r="VMN840" s="203"/>
      <c r="VMO840" s="203"/>
      <c r="VMP840" s="203"/>
      <c r="VMQ840" s="203"/>
      <c r="VMR840" s="203"/>
      <c r="VMS840" s="203"/>
      <c r="VMT840" s="203"/>
      <c r="VMU840" s="203"/>
      <c r="VMV840" s="203"/>
      <c r="VMW840" s="203"/>
      <c r="VMX840" s="203"/>
      <c r="VMY840" s="203"/>
      <c r="VMZ840" s="203"/>
      <c r="VNA840" s="203"/>
      <c r="VNB840" s="203"/>
      <c r="VNC840" s="203"/>
      <c r="VND840" s="203"/>
      <c r="VNE840" s="203"/>
      <c r="VNF840" s="203"/>
      <c r="VNG840" s="203"/>
      <c r="VNH840" s="203"/>
      <c r="VNI840" s="203"/>
      <c r="VNJ840" s="203"/>
      <c r="VNK840" s="203"/>
      <c r="VNL840" s="203"/>
      <c r="VNM840" s="203"/>
      <c r="VNN840" s="203"/>
      <c r="VNO840" s="203"/>
      <c r="VNP840" s="203"/>
      <c r="VNQ840" s="203"/>
      <c r="VNR840" s="203"/>
      <c r="VNS840" s="203"/>
      <c r="VNT840" s="203"/>
      <c r="VNU840" s="203"/>
      <c r="VNV840" s="203"/>
      <c r="VNW840" s="203"/>
      <c r="VNX840" s="203"/>
      <c r="VNY840" s="203"/>
      <c r="VNZ840" s="203"/>
      <c r="VOA840" s="203"/>
      <c r="VOB840" s="203"/>
      <c r="VOC840" s="203"/>
      <c r="VOD840" s="203"/>
      <c r="VOE840" s="203"/>
      <c r="VOF840" s="203"/>
      <c r="VOG840" s="203"/>
      <c r="VOH840" s="203"/>
      <c r="VOI840" s="203"/>
      <c r="VOJ840" s="203"/>
      <c r="VOK840" s="203"/>
      <c r="VOL840" s="203"/>
      <c r="VOM840" s="203"/>
      <c r="VON840" s="203"/>
      <c r="VOO840" s="203"/>
      <c r="VOP840" s="203"/>
      <c r="VOQ840" s="203"/>
      <c r="VOR840" s="203"/>
      <c r="VOS840" s="203"/>
      <c r="VOT840" s="203"/>
      <c r="VOU840" s="203"/>
      <c r="VOV840" s="203"/>
      <c r="VOW840" s="203"/>
      <c r="VOX840" s="203"/>
      <c r="VOY840" s="203"/>
      <c r="VOZ840" s="203"/>
      <c r="VPA840" s="203"/>
      <c r="VPB840" s="203"/>
      <c r="VPC840" s="203"/>
      <c r="VPD840" s="203"/>
      <c r="VPE840" s="203"/>
      <c r="VPF840" s="203"/>
      <c r="VPG840" s="203"/>
      <c r="VPH840" s="203"/>
      <c r="VPI840" s="203"/>
      <c r="VPJ840" s="203"/>
      <c r="VPK840" s="203"/>
      <c r="VPL840" s="203"/>
      <c r="VPM840" s="203"/>
      <c r="VPN840" s="203"/>
      <c r="VPO840" s="203"/>
      <c r="VPP840" s="203"/>
      <c r="VPQ840" s="203"/>
      <c r="VPR840" s="203"/>
      <c r="VPS840" s="203"/>
      <c r="VPT840" s="203"/>
      <c r="VPU840" s="203"/>
      <c r="VPV840" s="203"/>
      <c r="VPW840" s="203"/>
      <c r="VPX840" s="203"/>
      <c r="VPY840" s="203"/>
      <c r="VPZ840" s="203"/>
      <c r="VQA840" s="203"/>
      <c r="VQB840" s="203"/>
      <c r="VQC840" s="203"/>
      <c r="VQD840" s="203"/>
      <c r="VQE840" s="203"/>
      <c r="VQF840" s="203"/>
      <c r="VQG840" s="203"/>
      <c r="VQH840" s="203"/>
      <c r="VQI840" s="203"/>
      <c r="VQJ840" s="203"/>
      <c r="VQK840" s="203"/>
      <c r="VQL840" s="203"/>
      <c r="VQM840" s="203"/>
      <c r="VQN840" s="203"/>
      <c r="VQO840" s="203"/>
      <c r="VQP840" s="203"/>
      <c r="VQQ840" s="203"/>
      <c r="VQR840" s="203"/>
      <c r="VQS840" s="203"/>
      <c r="VQT840" s="203"/>
      <c r="VQU840" s="203"/>
      <c r="VQV840" s="203"/>
      <c r="VQW840" s="203"/>
      <c r="VQX840" s="203"/>
      <c r="VQY840" s="203"/>
      <c r="VQZ840" s="203"/>
      <c r="VRA840" s="203"/>
      <c r="VRB840" s="203"/>
      <c r="VRC840" s="203"/>
      <c r="VRD840" s="203"/>
      <c r="VRE840" s="203"/>
      <c r="VRF840" s="203"/>
      <c r="VRG840" s="203"/>
      <c r="VRH840" s="203"/>
      <c r="VRI840" s="203"/>
      <c r="VRJ840" s="203"/>
      <c r="VRK840" s="203"/>
      <c r="VRL840" s="203"/>
      <c r="VRM840" s="203"/>
      <c r="VRN840" s="203"/>
      <c r="VRO840" s="203"/>
      <c r="VRP840" s="203"/>
      <c r="VRQ840" s="203"/>
      <c r="VRR840" s="203"/>
      <c r="VRS840" s="203"/>
      <c r="VRT840" s="203"/>
      <c r="VRU840" s="203"/>
      <c r="VRV840" s="203"/>
      <c r="VRW840" s="203"/>
      <c r="VRX840" s="203"/>
      <c r="VRY840" s="203"/>
      <c r="VRZ840" s="203"/>
      <c r="VSA840" s="203"/>
      <c r="VSB840" s="203"/>
      <c r="VSC840" s="203"/>
      <c r="VSD840" s="203"/>
      <c r="VSE840" s="203"/>
      <c r="VSF840" s="203"/>
      <c r="VSG840" s="203"/>
      <c r="VSH840" s="203"/>
      <c r="VSI840" s="203"/>
      <c r="VSJ840" s="203"/>
      <c r="VSK840" s="203"/>
      <c r="VSL840" s="203"/>
      <c r="VSM840" s="203"/>
      <c r="VSN840" s="203"/>
      <c r="VSO840" s="203"/>
      <c r="VSP840" s="203"/>
      <c r="VSQ840" s="203"/>
      <c r="VSR840" s="203"/>
      <c r="VSS840" s="203"/>
      <c r="VST840" s="203"/>
      <c r="VSU840" s="203"/>
      <c r="VSV840" s="203"/>
      <c r="VSW840" s="203"/>
      <c r="VSX840" s="203"/>
      <c r="VSY840" s="203"/>
      <c r="VSZ840" s="203"/>
      <c r="VTA840" s="203"/>
      <c r="VTB840" s="203"/>
      <c r="VTC840" s="203"/>
      <c r="VTD840" s="203"/>
      <c r="VTE840" s="203"/>
      <c r="VTF840" s="203"/>
      <c r="VTG840" s="203"/>
      <c r="VTH840" s="203"/>
      <c r="VTI840" s="203"/>
      <c r="VTJ840" s="203"/>
      <c r="VTK840" s="203"/>
      <c r="VTL840" s="203"/>
      <c r="VTM840" s="203"/>
      <c r="VTN840" s="203"/>
      <c r="VTO840" s="203"/>
      <c r="VTP840" s="203"/>
      <c r="VTQ840" s="203"/>
      <c r="VTR840" s="203"/>
      <c r="VTS840" s="203"/>
      <c r="VTT840" s="203"/>
      <c r="VTU840" s="203"/>
      <c r="VTV840" s="203"/>
      <c r="VTW840" s="203"/>
      <c r="VTX840" s="203"/>
      <c r="VTY840" s="203"/>
      <c r="VTZ840" s="203"/>
      <c r="VUA840" s="203"/>
      <c r="VUB840" s="203"/>
      <c r="VUC840" s="203"/>
      <c r="VUD840" s="203"/>
      <c r="VUE840" s="203"/>
      <c r="VUF840" s="203"/>
      <c r="VUG840" s="203"/>
      <c r="VUH840" s="203"/>
      <c r="VUI840" s="203"/>
      <c r="VUJ840" s="203"/>
      <c r="VUK840" s="203"/>
      <c r="VUL840" s="203"/>
      <c r="VUM840" s="203"/>
      <c r="VUN840" s="203"/>
      <c r="VUO840" s="203"/>
      <c r="VUP840" s="203"/>
      <c r="VUQ840" s="203"/>
      <c r="VUR840" s="203"/>
      <c r="VUS840" s="203"/>
      <c r="VUT840" s="203"/>
      <c r="VUU840" s="203"/>
      <c r="VUV840" s="203"/>
      <c r="VUW840" s="203"/>
      <c r="VUX840" s="203"/>
      <c r="VUY840" s="203"/>
      <c r="VUZ840" s="203"/>
      <c r="VVA840" s="203"/>
      <c r="VVB840" s="203"/>
      <c r="VVC840" s="203"/>
      <c r="VVD840" s="203"/>
      <c r="VVE840" s="203"/>
      <c r="VVF840" s="203"/>
      <c r="VVG840" s="203"/>
      <c r="VVH840" s="203"/>
      <c r="VVI840" s="203"/>
      <c r="VVJ840" s="203"/>
      <c r="VVK840" s="203"/>
      <c r="VVL840" s="203"/>
      <c r="VVM840" s="203"/>
      <c r="VVN840" s="203"/>
      <c r="VVO840" s="203"/>
      <c r="VVP840" s="203"/>
      <c r="VVQ840" s="203"/>
      <c r="VVR840" s="203"/>
      <c r="VVS840" s="203"/>
      <c r="VVT840" s="203"/>
      <c r="VVU840" s="203"/>
      <c r="VVV840" s="203"/>
      <c r="VVW840" s="203"/>
      <c r="VVX840" s="203"/>
      <c r="VVY840" s="203"/>
      <c r="VVZ840" s="203"/>
      <c r="VWA840" s="203"/>
      <c r="VWB840" s="203"/>
      <c r="VWC840" s="203"/>
      <c r="VWD840" s="203"/>
      <c r="VWE840" s="203"/>
      <c r="VWF840" s="203"/>
      <c r="VWG840" s="203"/>
      <c r="VWH840" s="203"/>
      <c r="VWI840" s="203"/>
      <c r="VWJ840" s="203"/>
      <c r="VWK840" s="203"/>
      <c r="VWL840" s="203"/>
      <c r="VWM840" s="203"/>
      <c r="VWN840" s="203"/>
      <c r="VWO840" s="203"/>
      <c r="VWP840" s="203"/>
      <c r="VWQ840" s="203"/>
      <c r="VWR840" s="203"/>
      <c r="VWS840" s="203"/>
      <c r="VWT840" s="203"/>
      <c r="VWU840" s="203"/>
      <c r="VWV840" s="203"/>
      <c r="VWW840" s="203"/>
      <c r="VWX840" s="203"/>
      <c r="VWY840" s="203"/>
      <c r="VWZ840" s="203"/>
      <c r="VXA840" s="203"/>
      <c r="VXB840" s="203"/>
      <c r="VXC840" s="203"/>
      <c r="VXD840" s="203"/>
      <c r="VXE840" s="203"/>
      <c r="VXF840" s="203"/>
      <c r="VXG840" s="203"/>
      <c r="VXH840" s="203"/>
      <c r="VXI840" s="203"/>
      <c r="VXJ840" s="203"/>
      <c r="VXK840" s="203"/>
      <c r="VXL840" s="203"/>
      <c r="VXM840" s="203"/>
      <c r="VXN840" s="203"/>
      <c r="VXO840" s="203"/>
      <c r="VXP840" s="203"/>
      <c r="VXQ840" s="203"/>
      <c r="VXR840" s="203"/>
      <c r="VXS840" s="203"/>
      <c r="VXT840" s="203"/>
      <c r="VXU840" s="203"/>
      <c r="VXV840" s="203"/>
      <c r="VXW840" s="203"/>
      <c r="VXX840" s="203"/>
      <c r="VXY840" s="203"/>
      <c r="VXZ840" s="203"/>
      <c r="VYA840" s="203"/>
      <c r="VYB840" s="203"/>
      <c r="VYC840" s="203"/>
      <c r="VYD840" s="203"/>
      <c r="VYE840" s="203"/>
      <c r="VYF840" s="203"/>
      <c r="VYG840" s="203"/>
      <c r="VYH840" s="203"/>
      <c r="VYI840" s="203"/>
      <c r="VYJ840" s="203"/>
      <c r="VYK840" s="203"/>
      <c r="VYL840" s="203"/>
      <c r="VYM840" s="203"/>
      <c r="VYN840" s="203"/>
      <c r="VYO840" s="203"/>
      <c r="VYP840" s="203"/>
      <c r="VYQ840" s="203"/>
      <c r="VYR840" s="203"/>
      <c r="VYS840" s="203"/>
      <c r="VYT840" s="203"/>
      <c r="VYU840" s="203"/>
      <c r="VYV840" s="203"/>
      <c r="VYW840" s="203"/>
      <c r="VYX840" s="203"/>
      <c r="VYY840" s="203"/>
      <c r="VYZ840" s="203"/>
      <c r="VZA840" s="203"/>
      <c r="VZB840" s="203"/>
      <c r="VZC840" s="203"/>
      <c r="VZD840" s="203"/>
      <c r="VZE840" s="203"/>
      <c r="VZF840" s="203"/>
      <c r="VZG840" s="203"/>
      <c r="VZH840" s="203"/>
      <c r="VZI840" s="203"/>
      <c r="VZJ840" s="203"/>
      <c r="VZK840" s="203"/>
      <c r="VZL840" s="203"/>
      <c r="VZM840" s="203"/>
      <c r="VZN840" s="203"/>
      <c r="VZO840" s="203"/>
      <c r="VZP840" s="203"/>
      <c r="VZQ840" s="203"/>
      <c r="VZR840" s="203"/>
      <c r="VZS840" s="203"/>
      <c r="VZT840" s="203"/>
      <c r="VZU840" s="203"/>
      <c r="VZV840" s="203"/>
      <c r="VZW840" s="203"/>
      <c r="VZX840" s="203"/>
      <c r="VZY840" s="203"/>
      <c r="VZZ840" s="203"/>
      <c r="WAA840" s="203"/>
      <c r="WAB840" s="203"/>
      <c r="WAC840" s="203"/>
      <c r="WAD840" s="203"/>
      <c r="WAE840" s="203"/>
      <c r="WAF840" s="203"/>
      <c r="WAG840" s="203"/>
      <c r="WAH840" s="203"/>
      <c r="WAI840" s="203"/>
      <c r="WAJ840" s="203"/>
      <c r="WAK840" s="203"/>
      <c r="WAL840" s="203"/>
      <c r="WAM840" s="203"/>
      <c r="WAN840" s="203"/>
      <c r="WAO840" s="203"/>
      <c r="WAP840" s="203"/>
      <c r="WAQ840" s="203"/>
      <c r="WAR840" s="203"/>
      <c r="WAS840" s="203"/>
      <c r="WAT840" s="203"/>
      <c r="WAU840" s="203"/>
      <c r="WAV840" s="203"/>
      <c r="WAW840" s="203"/>
      <c r="WAX840" s="203"/>
      <c r="WAY840" s="203"/>
      <c r="WAZ840" s="203"/>
      <c r="WBA840" s="203"/>
      <c r="WBB840" s="203"/>
      <c r="WBC840" s="203"/>
      <c r="WBD840" s="203"/>
      <c r="WBE840" s="203"/>
      <c r="WBF840" s="203"/>
      <c r="WBG840" s="203"/>
      <c r="WBH840" s="203"/>
      <c r="WBI840" s="203"/>
      <c r="WBJ840" s="203"/>
      <c r="WBK840" s="203"/>
      <c r="WBL840" s="203"/>
      <c r="WBM840" s="203"/>
      <c r="WBN840" s="203"/>
      <c r="WBO840" s="203"/>
      <c r="WBP840" s="203"/>
      <c r="WBQ840" s="203"/>
      <c r="WBR840" s="203"/>
      <c r="WBS840" s="203"/>
      <c r="WBT840" s="203"/>
      <c r="WBU840" s="203"/>
      <c r="WBV840" s="203"/>
      <c r="WBW840" s="203"/>
      <c r="WBX840" s="203"/>
      <c r="WBY840" s="203"/>
      <c r="WBZ840" s="203"/>
      <c r="WCA840" s="203"/>
      <c r="WCB840" s="203"/>
      <c r="WCC840" s="203"/>
      <c r="WCD840" s="203"/>
      <c r="WCE840" s="203"/>
      <c r="WCF840" s="203"/>
      <c r="WCG840" s="203"/>
      <c r="WCH840" s="203"/>
      <c r="WCI840" s="203"/>
      <c r="WCJ840" s="203"/>
      <c r="WCK840" s="203"/>
      <c r="WCL840" s="203"/>
      <c r="WCM840" s="203"/>
      <c r="WCN840" s="203"/>
      <c r="WCO840" s="203"/>
      <c r="WCP840" s="203"/>
      <c r="WCQ840" s="203"/>
      <c r="WCR840" s="203"/>
      <c r="WCS840" s="203"/>
      <c r="WCT840" s="203"/>
      <c r="WCU840" s="203"/>
      <c r="WCV840" s="203"/>
      <c r="WCW840" s="203"/>
      <c r="WCX840" s="203"/>
      <c r="WCY840" s="203"/>
      <c r="WCZ840" s="203"/>
      <c r="WDA840" s="203"/>
      <c r="WDB840" s="203"/>
      <c r="WDC840" s="203"/>
      <c r="WDD840" s="203"/>
      <c r="WDE840" s="203"/>
      <c r="WDF840" s="203"/>
      <c r="WDG840" s="203"/>
      <c r="WDH840" s="203"/>
      <c r="WDI840" s="203"/>
      <c r="WDJ840" s="203"/>
      <c r="WDK840" s="203"/>
      <c r="WDL840" s="203"/>
      <c r="WDM840" s="203"/>
      <c r="WDN840" s="203"/>
      <c r="WDO840" s="203"/>
      <c r="WDP840" s="203"/>
      <c r="WDQ840" s="203"/>
      <c r="WDR840" s="203"/>
      <c r="WDS840" s="203"/>
      <c r="WDT840" s="203"/>
      <c r="WDU840" s="203"/>
      <c r="WDV840" s="203"/>
      <c r="WDW840" s="203"/>
      <c r="WDX840" s="203"/>
      <c r="WDY840" s="203"/>
      <c r="WDZ840" s="203"/>
      <c r="WEA840" s="203"/>
      <c r="WEB840" s="203"/>
      <c r="WEC840" s="203"/>
      <c r="WED840" s="203"/>
      <c r="WEE840" s="203"/>
      <c r="WEF840" s="203"/>
      <c r="WEG840" s="203"/>
      <c r="WEH840" s="203"/>
      <c r="WEI840" s="203"/>
      <c r="WEJ840" s="203"/>
      <c r="WEK840" s="203"/>
      <c r="WEL840" s="203"/>
      <c r="WEM840" s="203"/>
      <c r="WEN840" s="203"/>
      <c r="WEO840" s="203"/>
      <c r="WEP840" s="203"/>
      <c r="WEQ840" s="203"/>
      <c r="WER840" s="203"/>
      <c r="WES840" s="203"/>
      <c r="WET840" s="203"/>
      <c r="WEU840" s="203"/>
      <c r="WEV840" s="203"/>
      <c r="WEW840" s="203"/>
      <c r="WEX840" s="203"/>
      <c r="WEY840" s="203"/>
      <c r="WEZ840" s="203"/>
      <c r="WFA840" s="203"/>
      <c r="WFB840" s="203"/>
      <c r="WFC840" s="203"/>
      <c r="WFD840" s="203"/>
      <c r="WFE840" s="203"/>
      <c r="WFF840" s="203"/>
      <c r="WFG840" s="203"/>
      <c r="WFH840" s="203"/>
      <c r="WFI840" s="203"/>
      <c r="WFJ840" s="203"/>
      <c r="WFK840" s="203"/>
      <c r="WFL840" s="203"/>
      <c r="WFM840" s="203"/>
      <c r="WFN840" s="203"/>
      <c r="WFO840" s="203"/>
      <c r="WFP840" s="203"/>
      <c r="WFQ840" s="203"/>
      <c r="WFR840" s="203"/>
      <c r="WFS840" s="203"/>
      <c r="WFT840" s="203"/>
      <c r="WFU840" s="203"/>
      <c r="WFV840" s="203"/>
      <c r="WFW840" s="203"/>
      <c r="WFX840" s="203"/>
      <c r="WFY840" s="203"/>
      <c r="WFZ840" s="203"/>
      <c r="WGA840" s="203"/>
      <c r="WGB840" s="203"/>
      <c r="WGC840" s="203"/>
      <c r="WGD840" s="203"/>
      <c r="WGE840" s="203"/>
      <c r="WGF840" s="203"/>
      <c r="WGG840" s="203"/>
      <c r="WGH840" s="203"/>
      <c r="WGI840" s="203"/>
      <c r="WGJ840" s="203"/>
      <c r="WGK840" s="203"/>
      <c r="WGL840" s="203"/>
      <c r="WGM840" s="203"/>
      <c r="WGN840" s="203"/>
      <c r="WGO840" s="203"/>
      <c r="WGP840" s="203"/>
      <c r="WGQ840" s="203"/>
      <c r="WGR840" s="203"/>
      <c r="WGS840" s="203"/>
      <c r="WGT840" s="203"/>
      <c r="WGU840" s="203"/>
      <c r="WGV840" s="203"/>
      <c r="WGW840" s="203"/>
      <c r="WGX840" s="203"/>
      <c r="WGY840" s="203"/>
      <c r="WGZ840" s="203"/>
      <c r="WHA840" s="203"/>
      <c r="WHB840" s="203"/>
      <c r="WHC840" s="203"/>
      <c r="WHD840" s="203"/>
      <c r="WHE840" s="203"/>
      <c r="WHF840" s="203"/>
      <c r="WHG840" s="203"/>
      <c r="WHH840" s="203"/>
      <c r="WHI840" s="203"/>
      <c r="WHJ840" s="203"/>
      <c r="WHK840" s="203"/>
      <c r="WHL840" s="203"/>
      <c r="WHM840" s="203"/>
      <c r="WHN840" s="203"/>
      <c r="WHO840" s="203"/>
      <c r="WHP840" s="203"/>
      <c r="WHQ840" s="203"/>
      <c r="WHR840" s="203"/>
      <c r="WHS840" s="203"/>
      <c r="WHT840" s="203"/>
      <c r="WHU840" s="203"/>
      <c r="WHV840" s="203"/>
      <c r="WHW840" s="203"/>
      <c r="WHX840" s="203"/>
      <c r="WHY840" s="203"/>
      <c r="WHZ840" s="203"/>
      <c r="WIA840" s="203"/>
      <c r="WIB840" s="203"/>
      <c r="WIC840" s="203"/>
      <c r="WID840" s="203"/>
      <c r="WIE840" s="203"/>
      <c r="WIF840" s="203"/>
      <c r="WIG840" s="203"/>
      <c r="WIH840" s="203"/>
      <c r="WII840" s="203"/>
      <c r="WIJ840" s="203"/>
      <c r="WIK840" s="203"/>
      <c r="WIL840" s="203"/>
      <c r="WIM840" s="203"/>
      <c r="WIN840" s="203"/>
      <c r="WIO840" s="203"/>
      <c r="WIP840" s="203"/>
      <c r="WIQ840" s="203"/>
      <c r="WIR840" s="203"/>
      <c r="WIS840" s="203"/>
      <c r="WIT840" s="203"/>
      <c r="WIU840" s="203"/>
      <c r="WIV840" s="203"/>
      <c r="WIW840" s="203"/>
      <c r="WIX840" s="203"/>
      <c r="WIY840" s="203"/>
      <c r="WIZ840" s="203"/>
      <c r="WJA840" s="203"/>
      <c r="WJB840" s="203"/>
      <c r="WJC840" s="203"/>
      <c r="WJD840" s="203"/>
      <c r="WJE840" s="203"/>
      <c r="WJF840" s="203"/>
      <c r="WJG840" s="203"/>
      <c r="WJH840" s="203"/>
      <c r="WJI840" s="203"/>
      <c r="WJJ840" s="203"/>
      <c r="WJK840" s="203"/>
      <c r="WJL840" s="203"/>
      <c r="WJM840" s="203"/>
      <c r="WJN840" s="203"/>
      <c r="WJO840" s="203"/>
      <c r="WJP840" s="203"/>
      <c r="WJQ840" s="203"/>
      <c r="WJR840" s="203"/>
      <c r="WJS840" s="203"/>
      <c r="WJT840" s="203"/>
      <c r="WJU840" s="203"/>
      <c r="WJV840" s="203"/>
      <c r="WJW840" s="203"/>
      <c r="WJX840" s="203"/>
      <c r="WJY840" s="203"/>
      <c r="WJZ840" s="203"/>
      <c r="WKA840" s="203"/>
      <c r="WKB840" s="203"/>
      <c r="WKC840" s="203"/>
      <c r="WKD840" s="203"/>
      <c r="WKE840" s="203"/>
      <c r="WKF840" s="203"/>
      <c r="WKG840" s="203"/>
      <c r="WKH840" s="203"/>
      <c r="WKI840" s="203"/>
      <c r="WKJ840" s="203"/>
      <c r="WKK840" s="203"/>
      <c r="WKL840" s="203"/>
      <c r="WKM840" s="203"/>
      <c r="WKN840" s="203"/>
      <c r="WKO840" s="203"/>
      <c r="WKP840" s="203"/>
      <c r="WKQ840" s="203"/>
      <c r="WKR840" s="203"/>
      <c r="WKS840" s="203"/>
      <c r="WKT840" s="203"/>
      <c r="WKU840" s="203"/>
      <c r="WKV840" s="203"/>
      <c r="WKW840" s="203"/>
      <c r="WKX840" s="203"/>
      <c r="WKY840" s="203"/>
      <c r="WKZ840" s="203"/>
      <c r="WLA840" s="203"/>
      <c r="WLB840" s="203"/>
      <c r="WLC840" s="203"/>
      <c r="WLD840" s="203"/>
      <c r="WLE840" s="203"/>
      <c r="WLF840" s="203"/>
      <c r="WLG840" s="203"/>
      <c r="WLH840" s="203"/>
      <c r="WLI840" s="203"/>
      <c r="WLJ840" s="203"/>
      <c r="WLK840" s="203"/>
      <c r="WLL840" s="203"/>
      <c r="WLM840" s="203"/>
      <c r="WLN840" s="203"/>
      <c r="WLO840" s="203"/>
      <c r="WLP840" s="203"/>
      <c r="WLQ840" s="203"/>
      <c r="WLR840" s="203"/>
      <c r="WLS840" s="203"/>
      <c r="WLT840" s="203"/>
      <c r="WLU840" s="203"/>
      <c r="WLV840" s="203"/>
      <c r="WLW840" s="203"/>
      <c r="WLX840" s="203"/>
      <c r="WLY840" s="203"/>
      <c r="WLZ840" s="203"/>
      <c r="WMA840" s="203"/>
      <c r="WMB840" s="203"/>
      <c r="WMC840" s="203"/>
      <c r="WMD840" s="203"/>
      <c r="WME840" s="203"/>
      <c r="WMF840" s="203"/>
      <c r="WMG840" s="203"/>
      <c r="WMH840" s="203"/>
      <c r="WMI840" s="203"/>
      <c r="WMJ840" s="203"/>
      <c r="WMK840" s="203"/>
      <c r="WML840" s="203"/>
      <c r="WMM840" s="203"/>
      <c r="WMN840" s="203"/>
      <c r="WMO840" s="203"/>
      <c r="WMP840" s="203"/>
      <c r="WMQ840" s="203"/>
      <c r="WMR840" s="203"/>
      <c r="WMS840" s="203"/>
      <c r="WMT840" s="203"/>
      <c r="WMU840" s="203"/>
      <c r="WMV840" s="203"/>
      <c r="WMW840" s="203"/>
      <c r="WMX840" s="203"/>
      <c r="WMY840" s="203"/>
      <c r="WMZ840" s="203"/>
      <c r="WNA840" s="203"/>
      <c r="WNB840" s="203"/>
      <c r="WNC840" s="203"/>
      <c r="WND840" s="203"/>
      <c r="WNE840" s="203"/>
      <c r="WNF840" s="203"/>
      <c r="WNG840" s="203"/>
      <c r="WNH840" s="203"/>
      <c r="WNI840" s="203"/>
      <c r="WNJ840" s="203"/>
      <c r="WNK840" s="203"/>
      <c r="WNL840" s="203"/>
      <c r="WNM840" s="203"/>
      <c r="WNN840" s="203"/>
      <c r="WNO840" s="203"/>
      <c r="WNP840" s="203"/>
      <c r="WNQ840" s="203"/>
      <c r="WNR840" s="203"/>
      <c r="WNS840" s="203"/>
      <c r="WNT840" s="203"/>
      <c r="WNU840" s="203"/>
      <c r="WNV840" s="203"/>
      <c r="WNW840" s="203"/>
      <c r="WNX840" s="203"/>
      <c r="WNY840" s="203"/>
      <c r="WNZ840" s="203"/>
      <c r="WOA840" s="203"/>
      <c r="WOB840" s="203"/>
      <c r="WOC840" s="203"/>
      <c r="WOD840" s="203"/>
      <c r="WOE840" s="203"/>
      <c r="WOF840" s="203"/>
      <c r="WOG840" s="203"/>
      <c r="WOH840" s="203"/>
      <c r="WOI840" s="203"/>
      <c r="WOJ840" s="203"/>
      <c r="WOK840" s="203"/>
      <c r="WOL840" s="203"/>
      <c r="WOM840" s="203"/>
      <c r="WON840" s="203"/>
      <c r="WOO840" s="203"/>
      <c r="WOP840" s="203"/>
      <c r="WOQ840" s="203"/>
      <c r="WOR840" s="203"/>
      <c r="WOS840" s="203"/>
      <c r="WOT840" s="203"/>
      <c r="WOU840" s="203"/>
      <c r="WOV840" s="203"/>
      <c r="WOW840" s="203"/>
      <c r="WOX840" s="203"/>
      <c r="WOY840" s="203"/>
      <c r="WOZ840" s="203"/>
      <c r="WPA840" s="203"/>
      <c r="WPB840" s="203"/>
      <c r="WPC840" s="203"/>
      <c r="WPD840" s="203"/>
      <c r="WPE840" s="203"/>
      <c r="WPF840" s="203"/>
      <c r="WPG840" s="203"/>
      <c r="WPH840" s="203"/>
      <c r="WPI840" s="203"/>
      <c r="WPJ840" s="203"/>
      <c r="WPK840" s="203"/>
      <c r="WPL840" s="203"/>
      <c r="WPM840" s="203"/>
      <c r="WPN840" s="203"/>
      <c r="WPO840" s="203"/>
      <c r="WPP840" s="203"/>
      <c r="WPQ840" s="203"/>
      <c r="WPR840" s="203"/>
      <c r="WPS840" s="203"/>
      <c r="WPT840" s="203"/>
      <c r="WPU840" s="203"/>
      <c r="WPV840" s="203"/>
      <c r="WPW840" s="203"/>
      <c r="WPX840" s="203"/>
      <c r="WPY840" s="203"/>
      <c r="WPZ840" s="203"/>
      <c r="WQA840" s="203"/>
      <c r="WQB840" s="203"/>
      <c r="WQC840" s="203"/>
      <c r="WQD840" s="203"/>
      <c r="WQE840" s="203"/>
      <c r="WQF840" s="203"/>
      <c r="WQG840" s="203"/>
      <c r="WQH840" s="203"/>
      <c r="WQI840" s="203"/>
      <c r="WQJ840" s="203"/>
      <c r="WQK840" s="203"/>
      <c r="WQL840" s="203"/>
      <c r="WQM840" s="203"/>
      <c r="WQN840" s="203"/>
      <c r="WQO840" s="203"/>
      <c r="WQP840" s="203"/>
      <c r="WQQ840" s="203"/>
      <c r="WQR840" s="203"/>
      <c r="WQS840" s="203"/>
      <c r="WQT840" s="203"/>
      <c r="WQU840" s="203"/>
      <c r="WQV840" s="203"/>
      <c r="WQW840" s="203"/>
      <c r="WQX840" s="203"/>
      <c r="WQY840" s="203"/>
      <c r="WQZ840" s="203"/>
      <c r="WRA840" s="203"/>
      <c r="WRB840" s="203"/>
      <c r="WRC840" s="203"/>
      <c r="WRD840" s="203"/>
      <c r="WRE840" s="203"/>
      <c r="WRF840" s="203"/>
      <c r="WRG840" s="203"/>
      <c r="WRH840" s="203"/>
      <c r="WRI840" s="203"/>
      <c r="WRJ840" s="203"/>
      <c r="WRK840" s="203"/>
      <c r="WRL840" s="203"/>
      <c r="WRM840" s="203"/>
      <c r="WRN840" s="203"/>
      <c r="WRO840" s="203"/>
      <c r="WRP840" s="203"/>
      <c r="WRQ840" s="203"/>
      <c r="WRR840" s="203"/>
      <c r="WRS840" s="203"/>
      <c r="WRT840" s="203"/>
      <c r="WRU840" s="203"/>
      <c r="WRV840" s="203"/>
      <c r="WRW840" s="203"/>
      <c r="WRX840" s="203"/>
      <c r="WRY840" s="203"/>
      <c r="WRZ840" s="203"/>
      <c r="WSA840" s="203"/>
      <c r="WSB840" s="203"/>
      <c r="WSC840" s="203"/>
      <c r="WSD840" s="203"/>
      <c r="WSE840" s="203"/>
      <c r="WSF840" s="203"/>
      <c r="WSG840" s="203"/>
      <c r="WSH840" s="203"/>
      <c r="WSI840" s="203"/>
      <c r="WSJ840" s="203"/>
      <c r="WSK840" s="203"/>
      <c r="WSL840" s="203"/>
      <c r="WSM840" s="203"/>
      <c r="WSN840" s="203"/>
      <c r="WSO840" s="203"/>
      <c r="WSP840" s="203"/>
      <c r="WSQ840" s="203"/>
      <c r="WSR840" s="203"/>
      <c r="WSS840" s="203"/>
      <c r="WST840" s="203"/>
      <c r="WSU840" s="203"/>
      <c r="WSV840" s="203"/>
      <c r="WSW840" s="203"/>
      <c r="WSX840" s="203"/>
      <c r="WSY840" s="203"/>
      <c r="WSZ840" s="203"/>
      <c r="WTA840" s="203"/>
      <c r="WTB840" s="203"/>
      <c r="WTC840" s="203"/>
      <c r="WTD840" s="203"/>
      <c r="WTE840" s="203"/>
      <c r="WTF840" s="203"/>
      <c r="WTG840" s="203"/>
      <c r="WTH840" s="203"/>
      <c r="WTI840" s="203"/>
      <c r="WTJ840" s="203"/>
      <c r="WTK840" s="203"/>
      <c r="WTL840" s="203"/>
      <c r="WTM840" s="203"/>
      <c r="WTN840" s="203"/>
      <c r="WTO840" s="203"/>
      <c r="WTP840" s="203"/>
      <c r="WTQ840" s="203"/>
      <c r="WTR840" s="203"/>
      <c r="WTS840" s="203"/>
      <c r="WTT840" s="203"/>
      <c r="WTU840" s="203"/>
      <c r="WTV840" s="203"/>
      <c r="WTW840" s="203"/>
      <c r="WTX840" s="203"/>
      <c r="WTY840" s="203"/>
      <c r="WTZ840" s="203"/>
      <c r="WUA840" s="203"/>
      <c r="WUB840" s="203"/>
      <c r="WUC840" s="203"/>
      <c r="WUD840" s="203"/>
      <c r="WUE840" s="203"/>
      <c r="WUF840" s="203"/>
      <c r="WUG840" s="203"/>
      <c r="WUH840" s="203"/>
      <c r="WUI840" s="203"/>
      <c r="WUJ840" s="203"/>
      <c r="WUK840" s="203"/>
      <c r="WUL840" s="203"/>
      <c r="WUM840" s="203"/>
      <c r="WUN840" s="203"/>
      <c r="WUO840" s="203"/>
      <c r="WUP840" s="203"/>
      <c r="WUQ840" s="203"/>
      <c r="WUR840" s="203"/>
      <c r="WUS840" s="203"/>
      <c r="WUT840" s="203"/>
      <c r="WUU840" s="203"/>
      <c r="WUV840" s="203"/>
      <c r="WUW840" s="203"/>
      <c r="WUX840" s="203"/>
      <c r="WUY840" s="203"/>
      <c r="WUZ840" s="203"/>
      <c r="WVA840" s="203"/>
      <c r="WVB840" s="203"/>
      <c r="WVC840" s="203"/>
      <c r="WVD840" s="203"/>
      <c r="WVE840" s="203"/>
      <c r="WVF840" s="203"/>
      <c r="WVG840" s="203"/>
      <c r="WVH840" s="203"/>
      <c r="WVI840" s="203"/>
      <c r="WVJ840" s="203"/>
      <c r="WVK840" s="203"/>
      <c r="WVL840" s="203"/>
      <c r="WVM840" s="203"/>
      <c r="WVN840" s="203"/>
      <c r="WVO840" s="203"/>
      <c r="WVP840" s="203"/>
      <c r="WVQ840" s="203"/>
      <c r="WVR840" s="203"/>
      <c r="WVS840" s="203"/>
      <c r="WVT840" s="203"/>
      <c r="WVU840" s="203"/>
      <c r="WVV840" s="203"/>
      <c r="WVW840" s="203"/>
      <c r="WVX840" s="203"/>
      <c r="WVY840" s="203"/>
      <c r="WVZ840" s="203"/>
      <c r="WWA840" s="203"/>
      <c r="WWB840" s="203"/>
      <c r="WWC840" s="203"/>
      <c r="WWD840" s="203"/>
      <c r="WWE840" s="203"/>
      <c r="WWF840" s="203"/>
      <c r="WWG840" s="203"/>
      <c r="WWH840" s="203"/>
      <c r="WWI840" s="203"/>
      <c r="WWJ840" s="203"/>
      <c r="WWK840" s="203"/>
      <c r="WWL840" s="203"/>
      <c r="WWM840" s="203"/>
      <c r="WWN840" s="203"/>
      <c r="WWO840" s="203"/>
      <c r="WWP840" s="203"/>
      <c r="WWQ840" s="203"/>
      <c r="WWR840" s="203"/>
      <c r="WWS840" s="203"/>
      <c r="WWT840" s="203"/>
      <c r="WWU840" s="203"/>
      <c r="WWV840" s="203"/>
      <c r="WWW840" s="203"/>
      <c r="WWX840" s="203"/>
      <c r="WWY840" s="203"/>
      <c r="WWZ840" s="203"/>
      <c r="WXA840" s="203"/>
      <c r="WXB840" s="203"/>
      <c r="WXC840" s="203"/>
      <c r="WXD840" s="203"/>
      <c r="WXE840" s="203"/>
      <c r="WXF840" s="203"/>
      <c r="WXG840" s="203"/>
      <c r="WXH840" s="203"/>
      <c r="WXI840" s="203"/>
      <c r="WXJ840" s="203"/>
      <c r="WXK840" s="203"/>
      <c r="WXL840" s="203"/>
      <c r="WXM840" s="203"/>
      <c r="WXN840" s="203"/>
      <c r="WXO840" s="203"/>
      <c r="WXP840" s="203"/>
      <c r="WXQ840" s="203"/>
      <c r="WXR840" s="203"/>
      <c r="WXS840" s="203"/>
      <c r="WXT840" s="203"/>
      <c r="WXU840" s="203"/>
      <c r="WXV840" s="203"/>
      <c r="WXW840" s="203"/>
      <c r="WXX840" s="203"/>
      <c r="WXY840" s="203"/>
      <c r="WXZ840" s="203"/>
      <c r="WYA840" s="203"/>
      <c r="WYB840" s="203"/>
      <c r="WYC840" s="203"/>
      <c r="WYD840" s="203"/>
      <c r="WYE840" s="203"/>
      <c r="WYF840" s="203"/>
      <c r="WYG840" s="203"/>
      <c r="WYH840" s="203"/>
      <c r="WYI840" s="203"/>
      <c r="WYJ840" s="203"/>
      <c r="WYK840" s="203"/>
      <c r="WYL840" s="203"/>
      <c r="WYM840" s="203"/>
      <c r="WYN840" s="203"/>
      <c r="WYO840" s="203"/>
      <c r="WYP840" s="203"/>
      <c r="WYQ840" s="203"/>
      <c r="WYR840" s="203"/>
      <c r="WYS840" s="203"/>
      <c r="WYT840" s="203"/>
      <c r="WYU840" s="203"/>
      <c r="WYV840" s="203"/>
      <c r="WYW840" s="203"/>
      <c r="WYX840" s="203"/>
      <c r="WYY840" s="203"/>
      <c r="WYZ840" s="203"/>
      <c r="WZA840" s="203"/>
      <c r="WZB840" s="203"/>
      <c r="WZC840" s="203"/>
      <c r="WZD840" s="203"/>
      <c r="WZE840" s="203"/>
      <c r="WZF840" s="203"/>
      <c r="WZG840" s="203"/>
      <c r="WZH840" s="203"/>
      <c r="WZI840" s="203"/>
      <c r="WZJ840" s="203"/>
      <c r="WZK840" s="203"/>
      <c r="WZL840" s="203"/>
      <c r="WZM840" s="203"/>
      <c r="WZN840" s="203"/>
      <c r="WZO840" s="203"/>
      <c r="WZP840" s="203"/>
      <c r="WZQ840" s="203"/>
      <c r="WZR840" s="203"/>
      <c r="WZS840" s="203"/>
      <c r="WZT840" s="203"/>
      <c r="WZU840" s="203"/>
      <c r="WZV840" s="203"/>
      <c r="WZW840" s="203"/>
      <c r="WZX840" s="203"/>
      <c r="WZY840" s="203"/>
      <c r="WZZ840" s="203"/>
      <c r="XAA840" s="203"/>
      <c r="XAB840" s="203"/>
      <c r="XAC840" s="203"/>
      <c r="XAD840" s="203"/>
      <c r="XAE840" s="203"/>
      <c r="XAF840" s="203"/>
      <c r="XAG840" s="203"/>
      <c r="XAH840" s="203"/>
      <c r="XAI840" s="203"/>
      <c r="XAJ840" s="203"/>
      <c r="XAK840" s="203"/>
      <c r="XAL840" s="203"/>
      <c r="XAM840" s="203"/>
      <c r="XAN840" s="203"/>
      <c r="XAO840" s="203"/>
      <c r="XAP840" s="203"/>
      <c r="XAQ840" s="203"/>
      <c r="XAR840" s="203"/>
      <c r="XAS840" s="203"/>
      <c r="XAT840" s="203"/>
      <c r="XAU840" s="203"/>
      <c r="XAV840" s="203"/>
      <c r="XAW840" s="203"/>
      <c r="XAX840" s="203"/>
      <c r="XAY840" s="203"/>
      <c r="XAZ840" s="203"/>
      <c r="XBA840" s="203"/>
      <c r="XBB840" s="203"/>
      <c r="XBC840" s="203"/>
      <c r="XBD840" s="203"/>
      <c r="XBE840" s="203"/>
      <c r="XBF840" s="203"/>
      <c r="XBG840" s="203"/>
      <c r="XBH840" s="203"/>
      <c r="XBI840" s="203"/>
      <c r="XBJ840" s="203"/>
      <c r="XBK840" s="203"/>
      <c r="XBL840" s="203"/>
      <c r="XBM840" s="203"/>
      <c r="XBN840" s="203"/>
      <c r="XBO840" s="203"/>
      <c r="XBP840" s="203"/>
      <c r="XBQ840" s="203"/>
      <c r="XBR840" s="203"/>
      <c r="XBS840" s="203"/>
      <c r="XBT840" s="203"/>
      <c r="XBU840" s="203"/>
      <c r="XBV840" s="203"/>
      <c r="XBW840" s="203"/>
      <c r="XBX840" s="203"/>
      <c r="XBY840" s="203"/>
      <c r="XBZ840" s="203"/>
      <c r="XCA840" s="203"/>
      <c r="XCB840" s="203"/>
      <c r="XCC840" s="203"/>
      <c r="XCD840" s="203"/>
      <c r="XCE840" s="203"/>
      <c r="XCF840" s="203"/>
      <c r="XCG840" s="203"/>
      <c r="XCH840" s="203"/>
      <c r="XCI840" s="203"/>
      <c r="XCJ840" s="203"/>
      <c r="XCK840" s="203"/>
      <c r="XCL840" s="203"/>
      <c r="XCM840" s="203"/>
      <c r="XCN840" s="203"/>
      <c r="XCO840" s="203"/>
      <c r="XCP840" s="203"/>
      <c r="XCQ840" s="203"/>
      <c r="XCR840" s="203"/>
      <c r="XCS840" s="203"/>
      <c r="XCT840" s="203"/>
      <c r="XCU840" s="203"/>
      <c r="XCV840" s="203"/>
      <c r="XCW840" s="203"/>
      <c r="XCX840" s="203"/>
      <c r="XCY840" s="203"/>
      <c r="XCZ840" s="203"/>
      <c r="XDA840" s="203"/>
      <c r="XDB840" s="203"/>
      <c r="XDC840" s="203"/>
      <c r="XDD840" s="203"/>
      <c r="XDE840" s="203"/>
      <c r="XDF840" s="203"/>
      <c r="XDG840" s="203"/>
      <c r="XDH840" s="203"/>
      <c r="XDI840" s="203"/>
      <c r="XDJ840" s="203"/>
      <c r="XDK840" s="203"/>
      <c r="XDL840" s="203"/>
      <c r="XDM840" s="203"/>
      <c r="XDN840" s="203"/>
      <c r="XDO840" s="203"/>
      <c r="XDP840" s="203"/>
      <c r="XDQ840" s="203"/>
      <c r="XDR840" s="203"/>
      <c r="XDS840" s="203"/>
      <c r="XDT840" s="203"/>
      <c r="XDU840" s="203"/>
      <c r="XDV840" s="203"/>
      <c r="XDW840" s="203"/>
      <c r="XDX840" s="203"/>
      <c r="XDY840" s="203"/>
      <c r="XDZ840" s="203"/>
      <c r="XEA840" s="203"/>
      <c r="XEB840" s="203"/>
      <c r="XEC840" s="203"/>
      <c r="XED840" s="203"/>
      <c r="XEE840" s="203"/>
    </row>
    <row r="841" s="14" customFormat="1" ht="36" spans="1:16359">
      <c r="A841" s="35">
        <v>832</v>
      </c>
      <c r="B841" s="36" t="s">
        <v>2510</v>
      </c>
      <c r="C841" s="36" t="s">
        <v>31</v>
      </c>
      <c r="D841" s="36" t="s">
        <v>34</v>
      </c>
      <c r="E841" s="36" t="s">
        <v>2112</v>
      </c>
      <c r="F841" s="37">
        <v>44348</v>
      </c>
      <c r="G841" s="37">
        <v>44440</v>
      </c>
      <c r="H841" s="36" t="s">
        <v>2414</v>
      </c>
      <c r="I841" s="36" t="s">
        <v>2523</v>
      </c>
      <c r="J841" s="53">
        <v>40</v>
      </c>
      <c r="K841" s="53"/>
      <c r="L841" s="53">
        <v>40</v>
      </c>
      <c r="M841" s="53"/>
      <c r="N841" s="53"/>
      <c r="O841" s="53">
        <v>1</v>
      </c>
      <c r="P841" s="36">
        <v>80</v>
      </c>
      <c r="Q841" s="36">
        <v>314</v>
      </c>
      <c r="R841" s="53">
        <v>1</v>
      </c>
      <c r="S841" s="36">
        <v>80</v>
      </c>
      <c r="T841" s="36">
        <v>314</v>
      </c>
      <c r="U841" s="36" t="s">
        <v>2524</v>
      </c>
      <c r="V841" s="42" t="s">
        <v>39</v>
      </c>
      <c r="W841" s="36" t="s">
        <v>54</v>
      </c>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c r="AT841" s="203"/>
      <c r="AU841" s="203"/>
      <c r="AV841" s="203"/>
      <c r="AW841" s="203"/>
      <c r="AX841" s="203"/>
      <c r="AY841" s="203"/>
      <c r="AZ841" s="203"/>
      <c r="BA841" s="203"/>
      <c r="BB841" s="203"/>
      <c r="BC841" s="203"/>
      <c r="BD841" s="203"/>
      <c r="BE841" s="203"/>
      <c r="BF841" s="203"/>
      <c r="BG841" s="203"/>
      <c r="BH841" s="203"/>
      <c r="BI841" s="203"/>
      <c r="BJ841" s="203"/>
      <c r="BK841" s="203"/>
      <c r="BL841" s="203"/>
      <c r="BM841" s="203"/>
      <c r="BN841" s="203"/>
      <c r="BO841" s="203"/>
      <c r="BP841" s="203"/>
      <c r="BQ841" s="203"/>
      <c r="BR841" s="203"/>
      <c r="BS841" s="203"/>
      <c r="BT841" s="203"/>
      <c r="BU841" s="203"/>
      <c r="BV841" s="203"/>
      <c r="BW841" s="203"/>
      <c r="BX841" s="203"/>
      <c r="BY841" s="203"/>
      <c r="BZ841" s="203"/>
      <c r="CA841" s="203"/>
      <c r="CB841" s="203"/>
      <c r="CC841" s="203"/>
      <c r="CD841" s="203"/>
      <c r="CE841" s="203"/>
      <c r="CF841" s="203"/>
      <c r="CG841" s="203"/>
      <c r="CH841" s="203"/>
      <c r="CI841" s="203"/>
      <c r="CJ841" s="203"/>
      <c r="CK841" s="203"/>
      <c r="CL841" s="203"/>
      <c r="CM841" s="203"/>
      <c r="CN841" s="203"/>
      <c r="CO841" s="203"/>
      <c r="CP841" s="203"/>
      <c r="CQ841" s="203"/>
      <c r="CR841" s="203"/>
      <c r="CS841" s="203"/>
      <c r="CT841" s="203"/>
      <c r="CU841" s="203"/>
      <c r="CV841" s="203"/>
      <c r="CW841" s="203"/>
      <c r="CX841" s="203"/>
      <c r="CY841" s="203"/>
      <c r="CZ841" s="203"/>
      <c r="DA841" s="203"/>
      <c r="DB841" s="203"/>
      <c r="DC841" s="203"/>
      <c r="DD841" s="203"/>
      <c r="DE841" s="203"/>
      <c r="DF841" s="203"/>
      <c r="DG841" s="203"/>
      <c r="DH841" s="203"/>
      <c r="DI841" s="203"/>
      <c r="DJ841" s="203"/>
      <c r="DK841" s="203"/>
      <c r="DL841" s="203"/>
      <c r="DM841" s="203"/>
      <c r="DN841" s="203"/>
      <c r="DO841" s="203"/>
      <c r="DP841" s="203"/>
      <c r="DQ841" s="203"/>
      <c r="DR841" s="203"/>
      <c r="DS841" s="203"/>
      <c r="DT841" s="203"/>
      <c r="DU841" s="203"/>
      <c r="DV841" s="203"/>
      <c r="DW841" s="203"/>
      <c r="DX841" s="203"/>
      <c r="DY841" s="203"/>
      <c r="DZ841" s="203"/>
      <c r="EA841" s="203"/>
      <c r="EB841" s="203"/>
      <c r="EC841" s="203"/>
      <c r="ED841" s="203"/>
      <c r="EE841" s="203"/>
      <c r="EF841" s="203"/>
      <c r="EG841" s="203"/>
      <c r="EH841" s="203"/>
      <c r="EI841" s="203"/>
      <c r="EJ841" s="203"/>
      <c r="EK841" s="203"/>
      <c r="EL841" s="203"/>
      <c r="EM841" s="203"/>
      <c r="EN841" s="203"/>
      <c r="EO841" s="203"/>
      <c r="EP841" s="203"/>
      <c r="EQ841" s="203"/>
      <c r="ER841" s="203"/>
      <c r="ES841" s="203"/>
      <c r="ET841" s="203"/>
      <c r="EU841" s="203"/>
      <c r="EV841" s="203"/>
      <c r="EW841" s="203"/>
      <c r="EX841" s="203"/>
      <c r="EY841" s="203"/>
      <c r="EZ841" s="203"/>
      <c r="FA841" s="203"/>
      <c r="FB841" s="203"/>
      <c r="FC841" s="203"/>
      <c r="FD841" s="203"/>
      <c r="FE841" s="203"/>
      <c r="FF841" s="203"/>
      <c r="FG841" s="203"/>
      <c r="FH841" s="203"/>
      <c r="FI841" s="203"/>
      <c r="FJ841" s="203"/>
      <c r="FK841" s="203"/>
      <c r="FL841" s="203"/>
      <c r="FM841" s="203"/>
      <c r="FN841" s="203"/>
      <c r="FO841" s="203"/>
      <c r="FP841" s="203"/>
      <c r="FQ841" s="203"/>
      <c r="FR841" s="203"/>
      <c r="FS841" s="203"/>
      <c r="FT841" s="203"/>
      <c r="FU841" s="203"/>
      <c r="FV841" s="203"/>
      <c r="FW841" s="203"/>
      <c r="FX841" s="203"/>
      <c r="FY841" s="203"/>
      <c r="FZ841" s="203"/>
      <c r="GA841" s="203"/>
      <c r="GB841" s="203"/>
      <c r="GC841" s="203"/>
      <c r="GD841" s="203"/>
      <c r="GE841" s="203"/>
      <c r="GF841" s="203"/>
      <c r="GG841" s="203"/>
      <c r="GH841" s="203"/>
      <c r="GI841" s="203"/>
      <c r="GJ841" s="203"/>
      <c r="GK841" s="203"/>
      <c r="GL841" s="203"/>
      <c r="GM841" s="203"/>
      <c r="GN841" s="203"/>
      <c r="GO841" s="203"/>
      <c r="GP841" s="203"/>
      <c r="GQ841" s="203"/>
      <c r="GR841" s="203"/>
      <c r="GS841" s="203"/>
      <c r="GT841" s="203"/>
      <c r="GU841" s="203"/>
      <c r="GV841" s="203"/>
      <c r="GW841" s="203"/>
      <c r="GX841" s="203"/>
      <c r="GY841" s="203"/>
      <c r="GZ841" s="203"/>
      <c r="HA841" s="203"/>
      <c r="HB841" s="203"/>
      <c r="HC841" s="203"/>
      <c r="HD841" s="203"/>
      <c r="HE841" s="203"/>
      <c r="HF841" s="203"/>
      <c r="HG841" s="203"/>
      <c r="HH841" s="203"/>
      <c r="HI841" s="203"/>
      <c r="HJ841" s="203"/>
      <c r="HK841" s="203"/>
      <c r="HL841" s="203"/>
      <c r="HM841" s="203"/>
      <c r="HN841" s="203"/>
      <c r="HO841" s="203"/>
      <c r="HP841" s="203"/>
      <c r="HQ841" s="203"/>
      <c r="HR841" s="203"/>
      <c r="HS841" s="203"/>
      <c r="HT841" s="203"/>
      <c r="HU841" s="203"/>
      <c r="HV841" s="203"/>
      <c r="HW841" s="203"/>
      <c r="HX841" s="203"/>
      <c r="HY841" s="203"/>
      <c r="HZ841" s="203"/>
      <c r="IA841" s="203"/>
      <c r="IB841" s="203"/>
      <c r="IC841" s="203"/>
      <c r="ID841" s="203"/>
      <c r="IE841" s="203"/>
      <c r="IF841" s="203"/>
      <c r="IG841" s="203"/>
      <c r="IH841" s="203"/>
      <c r="II841" s="203"/>
      <c r="IJ841" s="203"/>
      <c r="IK841" s="203"/>
      <c r="IL841" s="203"/>
      <c r="IM841" s="203"/>
      <c r="IN841" s="203"/>
      <c r="IO841" s="203"/>
      <c r="IP841" s="203"/>
      <c r="IQ841" s="203"/>
      <c r="IR841" s="203"/>
      <c r="IS841" s="203"/>
      <c r="IT841" s="203"/>
      <c r="IU841" s="203"/>
      <c r="IV841" s="203"/>
      <c r="IW841" s="203"/>
      <c r="IX841" s="203"/>
      <c r="IY841" s="203"/>
      <c r="IZ841" s="203"/>
      <c r="JA841" s="203"/>
      <c r="JB841" s="203"/>
      <c r="JC841" s="203"/>
      <c r="JD841" s="203"/>
      <c r="JE841" s="203"/>
      <c r="JF841" s="203"/>
      <c r="JG841" s="203"/>
      <c r="JH841" s="203"/>
      <c r="JI841" s="203"/>
      <c r="JJ841" s="203"/>
      <c r="JK841" s="203"/>
      <c r="JL841" s="203"/>
      <c r="JM841" s="203"/>
      <c r="JN841" s="203"/>
      <c r="JO841" s="203"/>
      <c r="JP841" s="203"/>
      <c r="JQ841" s="203"/>
      <c r="JR841" s="203"/>
      <c r="JS841" s="203"/>
      <c r="JT841" s="203"/>
      <c r="JU841" s="203"/>
      <c r="JV841" s="203"/>
      <c r="JW841" s="203"/>
      <c r="JX841" s="203"/>
      <c r="JY841" s="203"/>
      <c r="JZ841" s="203"/>
      <c r="KA841" s="203"/>
      <c r="KB841" s="203"/>
      <c r="KC841" s="203"/>
      <c r="KD841" s="203"/>
      <c r="KE841" s="203"/>
      <c r="KF841" s="203"/>
      <c r="KG841" s="203"/>
      <c r="KH841" s="203"/>
      <c r="KI841" s="203"/>
      <c r="KJ841" s="203"/>
      <c r="KK841" s="203"/>
      <c r="KL841" s="203"/>
      <c r="KM841" s="203"/>
      <c r="KN841" s="203"/>
      <c r="KO841" s="203"/>
      <c r="KP841" s="203"/>
      <c r="KQ841" s="203"/>
      <c r="KR841" s="203"/>
      <c r="KS841" s="203"/>
      <c r="KT841" s="203"/>
      <c r="KU841" s="203"/>
      <c r="KV841" s="203"/>
      <c r="KW841" s="203"/>
      <c r="KX841" s="203"/>
      <c r="KY841" s="203"/>
      <c r="KZ841" s="203"/>
      <c r="LA841" s="203"/>
      <c r="LB841" s="203"/>
      <c r="LC841" s="203"/>
      <c r="LD841" s="203"/>
      <c r="LE841" s="203"/>
      <c r="LF841" s="203"/>
      <c r="LG841" s="203"/>
      <c r="LH841" s="203"/>
      <c r="LI841" s="203"/>
      <c r="LJ841" s="203"/>
      <c r="LK841" s="203"/>
      <c r="LL841" s="203"/>
      <c r="LM841" s="203"/>
      <c r="LN841" s="203"/>
      <c r="LO841" s="203"/>
      <c r="LP841" s="203"/>
      <c r="LQ841" s="203"/>
      <c r="LR841" s="203"/>
      <c r="LS841" s="203"/>
      <c r="LT841" s="203"/>
      <c r="LU841" s="203"/>
      <c r="LV841" s="203"/>
      <c r="LW841" s="203"/>
      <c r="LX841" s="203"/>
      <c r="LY841" s="203"/>
      <c r="LZ841" s="203"/>
      <c r="MA841" s="203"/>
      <c r="MB841" s="203"/>
      <c r="MC841" s="203"/>
      <c r="MD841" s="203"/>
      <c r="ME841" s="203"/>
      <c r="MF841" s="203"/>
      <c r="MG841" s="203"/>
      <c r="MH841" s="203"/>
      <c r="MI841" s="203"/>
      <c r="MJ841" s="203"/>
      <c r="MK841" s="203"/>
      <c r="ML841" s="203"/>
      <c r="MM841" s="203"/>
      <c r="MN841" s="203"/>
      <c r="MO841" s="203"/>
      <c r="MP841" s="203"/>
      <c r="MQ841" s="203"/>
      <c r="MR841" s="203"/>
      <c r="MS841" s="203"/>
      <c r="MT841" s="203"/>
      <c r="MU841" s="203"/>
      <c r="MV841" s="203"/>
      <c r="MW841" s="203"/>
      <c r="MX841" s="203"/>
      <c r="MY841" s="203"/>
      <c r="MZ841" s="203"/>
      <c r="NA841" s="203"/>
      <c r="NB841" s="203"/>
      <c r="NC841" s="203"/>
      <c r="ND841" s="203"/>
      <c r="NE841" s="203"/>
      <c r="NF841" s="203"/>
      <c r="NG841" s="203"/>
      <c r="NH841" s="203"/>
      <c r="NI841" s="203"/>
      <c r="NJ841" s="203"/>
      <c r="NK841" s="203"/>
      <c r="NL841" s="203"/>
      <c r="NM841" s="203"/>
      <c r="NN841" s="203"/>
      <c r="NO841" s="203"/>
      <c r="NP841" s="203"/>
      <c r="NQ841" s="203"/>
      <c r="NR841" s="203"/>
      <c r="NS841" s="203"/>
      <c r="NT841" s="203"/>
      <c r="NU841" s="203"/>
      <c r="NV841" s="203"/>
      <c r="NW841" s="203"/>
      <c r="NX841" s="203"/>
      <c r="NY841" s="203"/>
      <c r="NZ841" s="203"/>
      <c r="OA841" s="203"/>
      <c r="OB841" s="203"/>
      <c r="OC841" s="203"/>
      <c r="OD841" s="203"/>
      <c r="OE841" s="203"/>
      <c r="OF841" s="203"/>
      <c r="OG841" s="203"/>
      <c r="OH841" s="203"/>
      <c r="OI841" s="203"/>
      <c r="OJ841" s="203"/>
      <c r="OK841" s="203"/>
      <c r="OL841" s="203"/>
      <c r="OM841" s="203"/>
      <c r="ON841" s="203"/>
      <c r="OO841" s="203"/>
      <c r="OP841" s="203"/>
      <c r="OQ841" s="203"/>
      <c r="OR841" s="203"/>
      <c r="OS841" s="203"/>
      <c r="OT841" s="203"/>
      <c r="OU841" s="203"/>
      <c r="OV841" s="203"/>
      <c r="OW841" s="203"/>
      <c r="OX841" s="203"/>
      <c r="OY841" s="203"/>
      <c r="OZ841" s="203"/>
      <c r="PA841" s="203"/>
      <c r="PB841" s="203"/>
      <c r="PC841" s="203"/>
      <c r="PD841" s="203"/>
      <c r="PE841" s="203"/>
      <c r="PF841" s="203"/>
      <c r="PG841" s="203"/>
      <c r="PH841" s="203"/>
      <c r="PI841" s="203"/>
      <c r="PJ841" s="203"/>
      <c r="PK841" s="203"/>
      <c r="PL841" s="203"/>
      <c r="PM841" s="203"/>
      <c r="PN841" s="203"/>
      <c r="PO841" s="203"/>
      <c r="PP841" s="203"/>
      <c r="PQ841" s="203"/>
      <c r="PR841" s="203"/>
      <c r="PS841" s="203"/>
      <c r="PT841" s="203"/>
      <c r="PU841" s="203"/>
      <c r="PV841" s="203"/>
      <c r="PW841" s="203"/>
      <c r="PX841" s="203"/>
      <c r="PY841" s="203"/>
      <c r="PZ841" s="203"/>
      <c r="QA841" s="203"/>
      <c r="QB841" s="203"/>
      <c r="QC841" s="203"/>
      <c r="QD841" s="203"/>
      <c r="QE841" s="203"/>
      <c r="QF841" s="203"/>
      <c r="QG841" s="203"/>
      <c r="QH841" s="203"/>
      <c r="QI841" s="203"/>
      <c r="QJ841" s="203"/>
      <c r="QK841" s="203"/>
      <c r="QL841" s="203"/>
      <c r="QM841" s="203"/>
      <c r="QN841" s="203"/>
      <c r="QO841" s="203"/>
      <c r="QP841" s="203"/>
      <c r="QQ841" s="203"/>
      <c r="QR841" s="203"/>
      <c r="QS841" s="203"/>
      <c r="QT841" s="203"/>
      <c r="QU841" s="203"/>
      <c r="QV841" s="203"/>
      <c r="QW841" s="203"/>
      <c r="QX841" s="203"/>
      <c r="QY841" s="203"/>
      <c r="QZ841" s="203"/>
      <c r="RA841" s="203"/>
      <c r="RB841" s="203"/>
      <c r="RC841" s="203"/>
      <c r="RD841" s="203"/>
      <c r="RE841" s="203"/>
      <c r="RF841" s="203"/>
      <c r="RG841" s="203"/>
      <c r="RH841" s="203"/>
      <c r="RI841" s="203"/>
      <c r="RJ841" s="203"/>
      <c r="RK841" s="203"/>
      <c r="RL841" s="203"/>
      <c r="RM841" s="203"/>
      <c r="RN841" s="203"/>
      <c r="RO841" s="203"/>
      <c r="RP841" s="203"/>
      <c r="RQ841" s="203"/>
      <c r="RR841" s="203"/>
      <c r="RS841" s="203"/>
      <c r="RT841" s="203"/>
      <c r="RU841" s="203"/>
      <c r="RV841" s="203"/>
      <c r="RW841" s="203"/>
      <c r="RX841" s="203"/>
      <c r="RY841" s="203"/>
      <c r="RZ841" s="203"/>
      <c r="SA841" s="203"/>
      <c r="SB841" s="203"/>
      <c r="SC841" s="203"/>
      <c r="SD841" s="203"/>
      <c r="SE841" s="203"/>
      <c r="SF841" s="203"/>
      <c r="SG841" s="203"/>
      <c r="SH841" s="203"/>
      <c r="SI841" s="203"/>
      <c r="SJ841" s="203"/>
      <c r="SK841" s="203"/>
      <c r="SL841" s="203"/>
      <c r="SM841" s="203"/>
      <c r="SN841" s="203"/>
      <c r="SO841" s="203"/>
      <c r="SP841" s="203"/>
      <c r="SQ841" s="203"/>
      <c r="SR841" s="203"/>
      <c r="SS841" s="203"/>
      <c r="ST841" s="203"/>
      <c r="SU841" s="203"/>
      <c r="SV841" s="203"/>
      <c r="SW841" s="203"/>
      <c r="SX841" s="203"/>
      <c r="SY841" s="203"/>
      <c r="SZ841" s="203"/>
      <c r="TA841" s="203"/>
      <c r="TB841" s="203"/>
      <c r="TC841" s="203"/>
      <c r="TD841" s="203"/>
      <c r="TE841" s="203"/>
      <c r="TF841" s="203"/>
      <c r="TG841" s="203"/>
      <c r="TH841" s="203"/>
      <c r="TI841" s="203"/>
      <c r="TJ841" s="203"/>
      <c r="TK841" s="203"/>
      <c r="TL841" s="203"/>
      <c r="TM841" s="203"/>
      <c r="TN841" s="203"/>
      <c r="TO841" s="203"/>
      <c r="TP841" s="203"/>
      <c r="TQ841" s="203"/>
      <c r="TR841" s="203"/>
      <c r="TS841" s="203"/>
      <c r="TT841" s="203"/>
      <c r="TU841" s="203"/>
      <c r="TV841" s="203"/>
      <c r="TW841" s="203"/>
      <c r="TX841" s="203"/>
      <c r="TY841" s="203"/>
      <c r="TZ841" s="203"/>
      <c r="UA841" s="203"/>
      <c r="UB841" s="203"/>
      <c r="UC841" s="203"/>
      <c r="UD841" s="203"/>
      <c r="UE841" s="203"/>
      <c r="UF841" s="203"/>
      <c r="UG841" s="203"/>
      <c r="UH841" s="203"/>
      <c r="UI841" s="203"/>
      <c r="UJ841" s="203"/>
      <c r="UK841" s="203"/>
      <c r="UL841" s="203"/>
      <c r="UM841" s="203"/>
      <c r="UN841" s="203"/>
      <c r="UO841" s="203"/>
      <c r="UP841" s="203"/>
      <c r="UQ841" s="203"/>
      <c r="UR841" s="203"/>
      <c r="US841" s="203"/>
      <c r="UT841" s="203"/>
      <c r="UU841" s="203"/>
      <c r="UV841" s="203"/>
      <c r="UW841" s="203"/>
      <c r="UX841" s="203"/>
      <c r="UY841" s="203"/>
      <c r="UZ841" s="203"/>
      <c r="VA841" s="203"/>
      <c r="VB841" s="203"/>
      <c r="VC841" s="203"/>
      <c r="VD841" s="203"/>
      <c r="VE841" s="203"/>
      <c r="VF841" s="203"/>
      <c r="VG841" s="203"/>
      <c r="VH841" s="203"/>
      <c r="VI841" s="203"/>
      <c r="VJ841" s="203"/>
      <c r="VK841" s="203"/>
      <c r="VL841" s="203"/>
      <c r="VM841" s="203"/>
      <c r="VN841" s="203"/>
      <c r="VO841" s="203"/>
      <c r="VP841" s="203"/>
      <c r="VQ841" s="203"/>
      <c r="VR841" s="203"/>
      <c r="VS841" s="203"/>
      <c r="VT841" s="203"/>
      <c r="VU841" s="203"/>
      <c r="VV841" s="203"/>
      <c r="VW841" s="203"/>
      <c r="VX841" s="203"/>
      <c r="VY841" s="203"/>
      <c r="VZ841" s="203"/>
      <c r="WA841" s="203"/>
      <c r="WB841" s="203"/>
      <c r="WC841" s="203"/>
      <c r="WD841" s="203"/>
      <c r="WE841" s="203"/>
      <c r="WF841" s="203"/>
      <c r="WG841" s="203"/>
      <c r="WH841" s="203"/>
      <c r="WI841" s="203"/>
      <c r="WJ841" s="203"/>
      <c r="WK841" s="203"/>
      <c r="WL841" s="203"/>
      <c r="WM841" s="203"/>
      <c r="WN841" s="203"/>
      <c r="WO841" s="203"/>
      <c r="WP841" s="203"/>
      <c r="WQ841" s="203"/>
      <c r="WR841" s="203"/>
      <c r="WS841" s="203"/>
      <c r="WT841" s="203"/>
      <c r="WU841" s="203"/>
      <c r="WV841" s="203"/>
      <c r="WW841" s="203"/>
      <c r="WX841" s="203"/>
      <c r="WY841" s="203"/>
      <c r="WZ841" s="203"/>
      <c r="XA841" s="203"/>
      <c r="XB841" s="203"/>
      <c r="XC841" s="203"/>
      <c r="XD841" s="203"/>
      <c r="XE841" s="203"/>
      <c r="XF841" s="203"/>
      <c r="XG841" s="203"/>
      <c r="XH841" s="203"/>
      <c r="XI841" s="203"/>
      <c r="XJ841" s="203"/>
      <c r="XK841" s="203"/>
      <c r="XL841" s="203"/>
      <c r="XM841" s="203"/>
      <c r="XN841" s="203"/>
      <c r="XO841" s="203"/>
      <c r="XP841" s="203"/>
      <c r="XQ841" s="203"/>
      <c r="XR841" s="203"/>
      <c r="XS841" s="203"/>
      <c r="XT841" s="203"/>
      <c r="XU841" s="203"/>
      <c r="XV841" s="203"/>
      <c r="XW841" s="203"/>
      <c r="XX841" s="203"/>
      <c r="XY841" s="203"/>
      <c r="XZ841" s="203"/>
      <c r="YA841" s="203"/>
      <c r="YB841" s="203"/>
      <c r="YC841" s="203"/>
      <c r="YD841" s="203"/>
      <c r="YE841" s="203"/>
      <c r="YF841" s="203"/>
      <c r="YG841" s="203"/>
      <c r="YH841" s="203"/>
      <c r="YI841" s="203"/>
      <c r="YJ841" s="203"/>
      <c r="YK841" s="203"/>
      <c r="YL841" s="203"/>
      <c r="YM841" s="203"/>
      <c r="YN841" s="203"/>
      <c r="YO841" s="203"/>
      <c r="YP841" s="203"/>
      <c r="YQ841" s="203"/>
      <c r="YR841" s="203"/>
      <c r="YS841" s="203"/>
      <c r="YT841" s="203"/>
      <c r="YU841" s="203"/>
      <c r="YV841" s="203"/>
      <c r="YW841" s="203"/>
      <c r="YX841" s="203"/>
      <c r="YY841" s="203"/>
      <c r="YZ841" s="203"/>
      <c r="ZA841" s="203"/>
      <c r="ZB841" s="203"/>
      <c r="ZC841" s="203"/>
      <c r="ZD841" s="203"/>
      <c r="ZE841" s="203"/>
      <c r="ZF841" s="203"/>
      <c r="ZG841" s="203"/>
      <c r="ZH841" s="203"/>
      <c r="ZI841" s="203"/>
      <c r="ZJ841" s="203"/>
      <c r="ZK841" s="203"/>
      <c r="ZL841" s="203"/>
      <c r="ZM841" s="203"/>
      <c r="ZN841" s="203"/>
      <c r="ZO841" s="203"/>
      <c r="ZP841" s="203"/>
      <c r="ZQ841" s="203"/>
      <c r="ZR841" s="203"/>
      <c r="ZS841" s="203"/>
      <c r="ZT841" s="203"/>
      <c r="ZU841" s="203"/>
      <c r="ZV841" s="203"/>
      <c r="ZW841" s="203"/>
      <c r="ZX841" s="203"/>
      <c r="ZY841" s="203"/>
      <c r="ZZ841" s="203"/>
      <c r="AAA841" s="203"/>
      <c r="AAB841" s="203"/>
      <c r="AAC841" s="203"/>
      <c r="AAD841" s="203"/>
      <c r="AAE841" s="203"/>
      <c r="AAF841" s="203"/>
      <c r="AAG841" s="203"/>
      <c r="AAH841" s="203"/>
      <c r="AAI841" s="203"/>
      <c r="AAJ841" s="203"/>
      <c r="AAK841" s="203"/>
      <c r="AAL841" s="203"/>
      <c r="AAM841" s="203"/>
      <c r="AAN841" s="203"/>
      <c r="AAO841" s="203"/>
      <c r="AAP841" s="203"/>
      <c r="AAQ841" s="203"/>
      <c r="AAR841" s="203"/>
      <c r="AAS841" s="203"/>
      <c r="AAT841" s="203"/>
      <c r="AAU841" s="203"/>
      <c r="AAV841" s="203"/>
      <c r="AAW841" s="203"/>
      <c r="AAX841" s="203"/>
      <c r="AAY841" s="203"/>
      <c r="AAZ841" s="203"/>
      <c r="ABA841" s="203"/>
      <c r="ABB841" s="203"/>
      <c r="ABC841" s="203"/>
      <c r="ABD841" s="203"/>
      <c r="ABE841" s="203"/>
      <c r="ABF841" s="203"/>
      <c r="ABG841" s="203"/>
      <c r="ABH841" s="203"/>
      <c r="ABI841" s="203"/>
      <c r="ABJ841" s="203"/>
      <c r="ABK841" s="203"/>
      <c r="ABL841" s="203"/>
      <c r="ABM841" s="203"/>
      <c r="ABN841" s="203"/>
      <c r="ABO841" s="203"/>
      <c r="ABP841" s="203"/>
      <c r="ABQ841" s="203"/>
      <c r="ABR841" s="203"/>
      <c r="ABS841" s="203"/>
      <c r="ABT841" s="203"/>
      <c r="ABU841" s="203"/>
      <c r="ABV841" s="203"/>
      <c r="ABW841" s="203"/>
      <c r="ABX841" s="203"/>
      <c r="ABY841" s="203"/>
      <c r="ABZ841" s="203"/>
      <c r="ACA841" s="203"/>
      <c r="ACB841" s="203"/>
      <c r="ACC841" s="203"/>
      <c r="ACD841" s="203"/>
      <c r="ACE841" s="203"/>
      <c r="ACF841" s="203"/>
      <c r="ACG841" s="203"/>
      <c r="ACH841" s="203"/>
      <c r="ACI841" s="203"/>
      <c r="ACJ841" s="203"/>
      <c r="ACK841" s="203"/>
      <c r="ACL841" s="203"/>
      <c r="ACM841" s="203"/>
      <c r="ACN841" s="203"/>
      <c r="ACO841" s="203"/>
      <c r="ACP841" s="203"/>
      <c r="ACQ841" s="203"/>
      <c r="ACR841" s="203"/>
      <c r="ACS841" s="203"/>
      <c r="ACT841" s="203"/>
      <c r="ACU841" s="203"/>
      <c r="ACV841" s="203"/>
      <c r="ACW841" s="203"/>
      <c r="ACX841" s="203"/>
      <c r="ACY841" s="203"/>
      <c r="ACZ841" s="203"/>
      <c r="ADA841" s="203"/>
      <c r="ADB841" s="203"/>
      <c r="ADC841" s="203"/>
      <c r="ADD841" s="203"/>
      <c r="ADE841" s="203"/>
      <c r="ADF841" s="203"/>
      <c r="ADG841" s="203"/>
      <c r="ADH841" s="203"/>
      <c r="ADI841" s="203"/>
      <c r="ADJ841" s="203"/>
      <c r="ADK841" s="203"/>
      <c r="ADL841" s="203"/>
      <c r="ADM841" s="203"/>
      <c r="ADN841" s="203"/>
      <c r="ADO841" s="203"/>
      <c r="ADP841" s="203"/>
      <c r="ADQ841" s="203"/>
      <c r="ADR841" s="203"/>
      <c r="ADS841" s="203"/>
      <c r="ADT841" s="203"/>
      <c r="ADU841" s="203"/>
      <c r="ADV841" s="203"/>
      <c r="ADW841" s="203"/>
      <c r="ADX841" s="203"/>
      <c r="ADY841" s="203"/>
      <c r="ADZ841" s="203"/>
      <c r="AEA841" s="203"/>
      <c r="AEB841" s="203"/>
      <c r="AEC841" s="203"/>
      <c r="AED841" s="203"/>
      <c r="AEE841" s="203"/>
      <c r="AEF841" s="203"/>
      <c r="AEG841" s="203"/>
      <c r="AEH841" s="203"/>
      <c r="AEI841" s="203"/>
      <c r="AEJ841" s="203"/>
      <c r="AEK841" s="203"/>
      <c r="AEL841" s="203"/>
      <c r="AEM841" s="203"/>
      <c r="AEN841" s="203"/>
      <c r="AEO841" s="203"/>
      <c r="AEP841" s="203"/>
      <c r="AEQ841" s="203"/>
      <c r="AER841" s="203"/>
      <c r="AES841" s="203"/>
      <c r="AET841" s="203"/>
      <c r="AEU841" s="203"/>
      <c r="AEV841" s="203"/>
      <c r="AEW841" s="203"/>
      <c r="AEX841" s="203"/>
      <c r="AEY841" s="203"/>
      <c r="AEZ841" s="203"/>
      <c r="AFA841" s="203"/>
      <c r="AFB841" s="203"/>
      <c r="AFC841" s="203"/>
      <c r="AFD841" s="203"/>
      <c r="AFE841" s="203"/>
      <c r="AFF841" s="203"/>
      <c r="AFG841" s="203"/>
      <c r="AFH841" s="203"/>
      <c r="AFI841" s="203"/>
      <c r="AFJ841" s="203"/>
      <c r="AFK841" s="203"/>
      <c r="AFL841" s="203"/>
      <c r="AFM841" s="203"/>
      <c r="AFN841" s="203"/>
      <c r="AFO841" s="203"/>
      <c r="AFP841" s="203"/>
      <c r="AFQ841" s="203"/>
      <c r="AFR841" s="203"/>
      <c r="AFS841" s="203"/>
      <c r="AFT841" s="203"/>
      <c r="AFU841" s="203"/>
      <c r="AFV841" s="203"/>
      <c r="AFW841" s="203"/>
      <c r="AFX841" s="203"/>
      <c r="AFY841" s="203"/>
      <c r="AFZ841" s="203"/>
      <c r="AGA841" s="203"/>
      <c r="AGB841" s="203"/>
      <c r="AGC841" s="203"/>
      <c r="AGD841" s="203"/>
      <c r="AGE841" s="203"/>
      <c r="AGF841" s="203"/>
      <c r="AGG841" s="203"/>
      <c r="AGH841" s="203"/>
      <c r="AGI841" s="203"/>
      <c r="AGJ841" s="203"/>
      <c r="AGK841" s="203"/>
      <c r="AGL841" s="203"/>
      <c r="AGM841" s="203"/>
      <c r="AGN841" s="203"/>
      <c r="AGO841" s="203"/>
      <c r="AGP841" s="203"/>
      <c r="AGQ841" s="203"/>
      <c r="AGR841" s="203"/>
      <c r="AGS841" s="203"/>
      <c r="AGT841" s="203"/>
      <c r="AGU841" s="203"/>
      <c r="AGV841" s="203"/>
      <c r="AGW841" s="203"/>
      <c r="AGX841" s="203"/>
      <c r="AGY841" s="203"/>
      <c r="AGZ841" s="203"/>
      <c r="AHA841" s="203"/>
      <c r="AHB841" s="203"/>
      <c r="AHC841" s="203"/>
      <c r="AHD841" s="203"/>
      <c r="AHE841" s="203"/>
      <c r="AHF841" s="203"/>
      <c r="AHG841" s="203"/>
      <c r="AHH841" s="203"/>
      <c r="AHI841" s="203"/>
      <c r="AHJ841" s="203"/>
      <c r="AHK841" s="203"/>
      <c r="AHL841" s="203"/>
      <c r="AHM841" s="203"/>
      <c r="AHN841" s="203"/>
      <c r="AHO841" s="203"/>
      <c r="AHP841" s="203"/>
      <c r="AHQ841" s="203"/>
      <c r="AHR841" s="203"/>
      <c r="AHS841" s="203"/>
      <c r="AHT841" s="203"/>
      <c r="AHU841" s="203"/>
      <c r="AHV841" s="203"/>
      <c r="AHW841" s="203"/>
      <c r="AHX841" s="203"/>
      <c r="AHY841" s="203"/>
      <c r="AHZ841" s="203"/>
      <c r="AIA841" s="203"/>
      <c r="AIB841" s="203"/>
      <c r="AIC841" s="203"/>
      <c r="AID841" s="203"/>
      <c r="AIE841" s="203"/>
      <c r="AIF841" s="203"/>
      <c r="AIG841" s="203"/>
      <c r="AIH841" s="203"/>
      <c r="AII841" s="203"/>
      <c r="AIJ841" s="203"/>
      <c r="AIK841" s="203"/>
      <c r="AIL841" s="203"/>
      <c r="AIM841" s="203"/>
      <c r="AIN841" s="203"/>
      <c r="AIO841" s="203"/>
      <c r="AIP841" s="203"/>
      <c r="AIQ841" s="203"/>
      <c r="AIR841" s="203"/>
      <c r="AIS841" s="203"/>
      <c r="AIT841" s="203"/>
      <c r="AIU841" s="203"/>
      <c r="AIV841" s="203"/>
      <c r="AIW841" s="203"/>
      <c r="AIX841" s="203"/>
      <c r="AIY841" s="203"/>
      <c r="AIZ841" s="203"/>
      <c r="AJA841" s="203"/>
      <c r="AJB841" s="203"/>
      <c r="AJC841" s="203"/>
      <c r="AJD841" s="203"/>
      <c r="AJE841" s="203"/>
      <c r="AJF841" s="203"/>
      <c r="AJG841" s="203"/>
      <c r="AJH841" s="203"/>
      <c r="AJI841" s="203"/>
      <c r="AJJ841" s="203"/>
      <c r="AJK841" s="203"/>
      <c r="AJL841" s="203"/>
      <c r="AJM841" s="203"/>
      <c r="AJN841" s="203"/>
      <c r="AJO841" s="203"/>
      <c r="AJP841" s="203"/>
      <c r="AJQ841" s="203"/>
      <c r="AJR841" s="203"/>
      <c r="AJS841" s="203"/>
      <c r="AJT841" s="203"/>
      <c r="AJU841" s="203"/>
      <c r="AJV841" s="203"/>
      <c r="AJW841" s="203"/>
      <c r="AJX841" s="203"/>
      <c r="AJY841" s="203"/>
      <c r="AJZ841" s="203"/>
      <c r="AKA841" s="203"/>
      <c r="AKB841" s="203"/>
      <c r="AKC841" s="203"/>
      <c r="AKD841" s="203"/>
      <c r="AKE841" s="203"/>
      <c r="AKF841" s="203"/>
      <c r="AKG841" s="203"/>
      <c r="AKH841" s="203"/>
      <c r="AKI841" s="203"/>
      <c r="AKJ841" s="203"/>
      <c r="AKK841" s="203"/>
      <c r="AKL841" s="203"/>
      <c r="AKM841" s="203"/>
      <c r="AKN841" s="203"/>
      <c r="AKO841" s="203"/>
      <c r="AKP841" s="203"/>
      <c r="AKQ841" s="203"/>
      <c r="AKR841" s="203"/>
      <c r="AKS841" s="203"/>
      <c r="AKT841" s="203"/>
      <c r="AKU841" s="203"/>
      <c r="AKV841" s="203"/>
      <c r="AKW841" s="203"/>
      <c r="AKX841" s="203"/>
      <c r="AKY841" s="203"/>
      <c r="AKZ841" s="203"/>
      <c r="ALA841" s="203"/>
      <c r="ALB841" s="203"/>
      <c r="ALC841" s="203"/>
      <c r="ALD841" s="203"/>
      <c r="ALE841" s="203"/>
      <c r="ALF841" s="203"/>
      <c r="ALG841" s="203"/>
      <c r="ALH841" s="203"/>
      <c r="ALI841" s="203"/>
      <c r="ALJ841" s="203"/>
      <c r="ALK841" s="203"/>
      <c r="ALL841" s="203"/>
      <c r="ALM841" s="203"/>
      <c r="ALN841" s="203"/>
      <c r="ALO841" s="203"/>
      <c r="ALP841" s="203"/>
      <c r="ALQ841" s="203"/>
      <c r="ALR841" s="203"/>
      <c r="ALS841" s="203"/>
      <c r="ALT841" s="203"/>
      <c r="ALU841" s="203"/>
      <c r="ALV841" s="203"/>
      <c r="ALW841" s="203"/>
      <c r="ALX841" s="203"/>
      <c r="ALY841" s="203"/>
      <c r="ALZ841" s="203"/>
      <c r="AMA841" s="203"/>
      <c r="AMB841" s="203"/>
      <c r="AMC841" s="203"/>
      <c r="AMD841" s="203"/>
      <c r="AME841" s="203"/>
      <c r="AMF841" s="203"/>
      <c r="AMG841" s="203"/>
      <c r="AMH841" s="203"/>
      <c r="AMI841" s="203"/>
      <c r="AMJ841" s="203"/>
      <c r="AMK841" s="203"/>
      <c r="AML841" s="203"/>
      <c r="AMM841" s="203"/>
      <c r="AMN841" s="203"/>
      <c r="AMO841" s="203"/>
      <c r="AMP841" s="203"/>
      <c r="AMQ841" s="203"/>
      <c r="AMR841" s="203"/>
      <c r="AMS841" s="203"/>
      <c r="AMT841" s="203"/>
      <c r="AMU841" s="203"/>
      <c r="AMV841" s="203"/>
      <c r="AMW841" s="203"/>
      <c r="AMX841" s="203"/>
      <c r="AMY841" s="203"/>
      <c r="AMZ841" s="203"/>
      <c r="ANA841" s="203"/>
      <c r="ANB841" s="203"/>
      <c r="ANC841" s="203"/>
      <c r="AND841" s="203"/>
      <c r="ANE841" s="203"/>
      <c r="ANF841" s="203"/>
      <c r="ANG841" s="203"/>
      <c r="ANH841" s="203"/>
      <c r="ANI841" s="203"/>
      <c r="ANJ841" s="203"/>
      <c r="ANK841" s="203"/>
      <c r="ANL841" s="203"/>
      <c r="ANM841" s="203"/>
      <c r="ANN841" s="203"/>
      <c r="ANO841" s="203"/>
      <c r="ANP841" s="203"/>
      <c r="ANQ841" s="203"/>
      <c r="ANR841" s="203"/>
      <c r="ANS841" s="203"/>
      <c r="ANT841" s="203"/>
      <c r="ANU841" s="203"/>
      <c r="ANV841" s="203"/>
      <c r="ANW841" s="203"/>
      <c r="ANX841" s="203"/>
      <c r="ANY841" s="203"/>
      <c r="ANZ841" s="203"/>
      <c r="AOA841" s="203"/>
      <c r="AOB841" s="203"/>
      <c r="AOC841" s="203"/>
      <c r="AOD841" s="203"/>
      <c r="AOE841" s="203"/>
      <c r="AOF841" s="203"/>
      <c r="AOG841" s="203"/>
      <c r="AOH841" s="203"/>
      <c r="AOI841" s="203"/>
      <c r="AOJ841" s="203"/>
      <c r="AOK841" s="203"/>
      <c r="AOL841" s="203"/>
      <c r="AOM841" s="203"/>
      <c r="AON841" s="203"/>
      <c r="AOO841" s="203"/>
      <c r="AOP841" s="203"/>
      <c r="AOQ841" s="203"/>
      <c r="AOR841" s="203"/>
      <c r="AOS841" s="203"/>
      <c r="AOT841" s="203"/>
      <c r="AOU841" s="203"/>
      <c r="AOV841" s="203"/>
      <c r="AOW841" s="203"/>
      <c r="AOX841" s="203"/>
      <c r="AOY841" s="203"/>
      <c r="AOZ841" s="203"/>
      <c r="APA841" s="203"/>
      <c r="APB841" s="203"/>
      <c r="APC841" s="203"/>
      <c r="APD841" s="203"/>
      <c r="APE841" s="203"/>
      <c r="APF841" s="203"/>
      <c r="APG841" s="203"/>
      <c r="APH841" s="203"/>
      <c r="API841" s="203"/>
      <c r="APJ841" s="203"/>
      <c r="APK841" s="203"/>
      <c r="APL841" s="203"/>
      <c r="APM841" s="203"/>
      <c r="APN841" s="203"/>
      <c r="APO841" s="203"/>
      <c r="APP841" s="203"/>
      <c r="APQ841" s="203"/>
      <c r="APR841" s="203"/>
      <c r="APS841" s="203"/>
      <c r="APT841" s="203"/>
      <c r="APU841" s="203"/>
      <c r="APV841" s="203"/>
      <c r="APW841" s="203"/>
      <c r="APX841" s="203"/>
      <c r="APY841" s="203"/>
      <c r="APZ841" s="203"/>
      <c r="AQA841" s="203"/>
      <c r="AQB841" s="203"/>
      <c r="AQC841" s="203"/>
      <c r="AQD841" s="203"/>
      <c r="AQE841" s="203"/>
      <c r="AQF841" s="203"/>
      <c r="AQG841" s="203"/>
      <c r="AQH841" s="203"/>
      <c r="AQI841" s="203"/>
      <c r="AQJ841" s="203"/>
      <c r="AQK841" s="203"/>
      <c r="AQL841" s="203"/>
      <c r="AQM841" s="203"/>
      <c r="AQN841" s="203"/>
      <c r="AQO841" s="203"/>
      <c r="AQP841" s="203"/>
      <c r="AQQ841" s="203"/>
      <c r="AQR841" s="203"/>
      <c r="AQS841" s="203"/>
      <c r="AQT841" s="203"/>
      <c r="AQU841" s="203"/>
      <c r="AQV841" s="203"/>
      <c r="AQW841" s="203"/>
      <c r="AQX841" s="203"/>
      <c r="AQY841" s="203"/>
      <c r="AQZ841" s="203"/>
      <c r="ARA841" s="203"/>
      <c r="ARB841" s="203"/>
      <c r="ARC841" s="203"/>
      <c r="ARD841" s="203"/>
      <c r="ARE841" s="203"/>
      <c r="ARF841" s="203"/>
      <c r="ARG841" s="203"/>
      <c r="ARH841" s="203"/>
      <c r="ARI841" s="203"/>
      <c r="ARJ841" s="203"/>
      <c r="ARK841" s="203"/>
      <c r="ARL841" s="203"/>
      <c r="ARM841" s="203"/>
      <c r="ARN841" s="203"/>
      <c r="ARO841" s="203"/>
      <c r="ARP841" s="203"/>
      <c r="ARQ841" s="203"/>
      <c r="ARR841" s="203"/>
      <c r="ARS841" s="203"/>
      <c r="ART841" s="203"/>
      <c r="ARU841" s="203"/>
      <c r="ARV841" s="203"/>
      <c r="ARW841" s="203"/>
      <c r="ARX841" s="203"/>
      <c r="ARY841" s="203"/>
      <c r="ARZ841" s="203"/>
      <c r="ASA841" s="203"/>
      <c r="ASB841" s="203"/>
      <c r="ASC841" s="203"/>
      <c r="ASD841" s="203"/>
      <c r="ASE841" s="203"/>
      <c r="ASF841" s="203"/>
      <c r="ASG841" s="203"/>
      <c r="ASH841" s="203"/>
      <c r="ASI841" s="203"/>
      <c r="ASJ841" s="203"/>
      <c r="ASK841" s="203"/>
      <c r="ASL841" s="203"/>
      <c r="ASM841" s="203"/>
      <c r="ASN841" s="203"/>
      <c r="ASO841" s="203"/>
      <c r="ASP841" s="203"/>
      <c r="ASQ841" s="203"/>
      <c r="ASR841" s="203"/>
      <c r="ASS841" s="203"/>
      <c r="AST841" s="203"/>
      <c r="ASU841" s="203"/>
      <c r="ASV841" s="203"/>
      <c r="ASW841" s="203"/>
      <c r="ASX841" s="203"/>
      <c r="ASY841" s="203"/>
      <c r="ASZ841" s="203"/>
      <c r="ATA841" s="203"/>
      <c r="ATB841" s="203"/>
      <c r="ATC841" s="203"/>
      <c r="ATD841" s="203"/>
      <c r="ATE841" s="203"/>
      <c r="ATF841" s="203"/>
      <c r="ATG841" s="203"/>
      <c r="ATH841" s="203"/>
      <c r="ATI841" s="203"/>
      <c r="ATJ841" s="203"/>
      <c r="ATK841" s="203"/>
      <c r="ATL841" s="203"/>
      <c r="ATM841" s="203"/>
      <c r="ATN841" s="203"/>
      <c r="ATO841" s="203"/>
      <c r="ATP841" s="203"/>
      <c r="ATQ841" s="203"/>
      <c r="ATR841" s="203"/>
      <c r="ATS841" s="203"/>
      <c r="ATT841" s="203"/>
      <c r="ATU841" s="203"/>
      <c r="ATV841" s="203"/>
      <c r="ATW841" s="203"/>
      <c r="ATX841" s="203"/>
      <c r="ATY841" s="203"/>
      <c r="ATZ841" s="203"/>
      <c r="AUA841" s="203"/>
      <c r="AUB841" s="203"/>
      <c r="AUC841" s="203"/>
      <c r="AUD841" s="203"/>
      <c r="AUE841" s="203"/>
      <c r="AUF841" s="203"/>
      <c r="AUG841" s="203"/>
      <c r="AUH841" s="203"/>
      <c r="AUI841" s="203"/>
      <c r="AUJ841" s="203"/>
      <c r="AUK841" s="203"/>
      <c r="AUL841" s="203"/>
      <c r="AUM841" s="203"/>
      <c r="AUN841" s="203"/>
      <c r="AUO841" s="203"/>
      <c r="AUP841" s="203"/>
      <c r="AUQ841" s="203"/>
      <c r="AUR841" s="203"/>
      <c r="AUS841" s="203"/>
      <c r="AUT841" s="203"/>
      <c r="AUU841" s="203"/>
      <c r="AUV841" s="203"/>
      <c r="AUW841" s="203"/>
      <c r="AUX841" s="203"/>
      <c r="AUY841" s="203"/>
      <c r="AUZ841" s="203"/>
      <c r="AVA841" s="203"/>
      <c r="AVB841" s="203"/>
      <c r="AVC841" s="203"/>
      <c r="AVD841" s="203"/>
      <c r="AVE841" s="203"/>
      <c r="AVF841" s="203"/>
      <c r="AVG841" s="203"/>
      <c r="AVH841" s="203"/>
      <c r="AVI841" s="203"/>
      <c r="AVJ841" s="203"/>
      <c r="AVK841" s="203"/>
      <c r="AVL841" s="203"/>
      <c r="AVM841" s="203"/>
      <c r="AVN841" s="203"/>
      <c r="AVO841" s="203"/>
      <c r="AVP841" s="203"/>
      <c r="AVQ841" s="203"/>
      <c r="AVR841" s="203"/>
      <c r="AVS841" s="203"/>
      <c r="AVT841" s="203"/>
      <c r="AVU841" s="203"/>
      <c r="AVV841" s="203"/>
      <c r="AVW841" s="203"/>
      <c r="AVX841" s="203"/>
      <c r="AVY841" s="203"/>
      <c r="AVZ841" s="203"/>
      <c r="AWA841" s="203"/>
      <c r="AWB841" s="203"/>
      <c r="AWC841" s="203"/>
      <c r="AWD841" s="203"/>
      <c r="AWE841" s="203"/>
      <c r="AWF841" s="203"/>
      <c r="AWG841" s="203"/>
      <c r="AWH841" s="203"/>
      <c r="AWI841" s="203"/>
      <c r="AWJ841" s="203"/>
      <c r="AWK841" s="203"/>
      <c r="AWL841" s="203"/>
      <c r="AWM841" s="203"/>
      <c r="AWN841" s="203"/>
      <c r="AWO841" s="203"/>
      <c r="AWP841" s="203"/>
      <c r="AWQ841" s="203"/>
      <c r="AWR841" s="203"/>
      <c r="AWS841" s="203"/>
      <c r="AWT841" s="203"/>
      <c r="AWU841" s="203"/>
      <c r="AWV841" s="203"/>
      <c r="AWW841" s="203"/>
      <c r="AWX841" s="203"/>
      <c r="AWY841" s="203"/>
      <c r="AWZ841" s="203"/>
      <c r="AXA841" s="203"/>
      <c r="AXB841" s="203"/>
      <c r="AXC841" s="203"/>
      <c r="AXD841" s="203"/>
      <c r="AXE841" s="203"/>
      <c r="AXF841" s="203"/>
      <c r="AXG841" s="203"/>
      <c r="AXH841" s="203"/>
      <c r="AXI841" s="203"/>
      <c r="AXJ841" s="203"/>
      <c r="AXK841" s="203"/>
      <c r="AXL841" s="203"/>
      <c r="AXM841" s="203"/>
      <c r="AXN841" s="203"/>
      <c r="AXO841" s="203"/>
      <c r="AXP841" s="203"/>
      <c r="AXQ841" s="203"/>
      <c r="AXR841" s="203"/>
      <c r="AXS841" s="203"/>
      <c r="AXT841" s="203"/>
      <c r="AXU841" s="203"/>
      <c r="AXV841" s="203"/>
      <c r="AXW841" s="203"/>
      <c r="AXX841" s="203"/>
      <c r="AXY841" s="203"/>
      <c r="AXZ841" s="203"/>
      <c r="AYA841" s="203"/>
      <c r="AYB841" s="203"/>
      <c r="AYC841" s="203"/>
      <c r="AYD841" s="203"/>
      <c r="AYE841" s="203"/>
      <c r="AYF841" s="203"/>
      <c r="AYG841" s="203"/>
      <c r="AYH841" s="203"/>
      <c r="AYI841" s="203"/>
      <c r="AYJ841" s="203"/>
      <c r="AYK841" s="203"/>
      <c r="AYL841" s="203"/>
      <c r="AYM841" s="203"/>
      <c r="AYN841" s="203"/>
      <c r="AYO841" s="203"/>
      <c r="AYP841" s="203"/>
      <c r="AYQ841" s="203"/>
      <c r="AYR841" s="203"/>
      <c r="AYS841" s="203"/>
      <c r="AYT841" s="203"/>
      <c r="AYU841" s="203"/>
      <c r="AYV841" s="203"/>
      <c r="AYW841" s="203"/>
      <c r="AYX841" s="203"/>
      <c r="AYY841" s="203"/>
      <c r="AYZ841" s="203"/>
      <c r="AZA841" s="203"/>
      <c r="AZB841" s="203"/>
      <c r="AZC841" s="203"/>
      <c r="AZD841" s="203"/>
      <c r="AZE841" s="203"/>
      <c r="AZF841" s="203"/>
      <c r="AZG841" s="203"/>
      <c r="AZH841" s="203"/>
      <c r="AZI841" s="203"/>
      <c r="AZJ841" s="203"/>
      <c r="AZK841" s="203"/>
      <c r="AZL841" s="203"/>
      <c r="AZM841" s="203"/>
      <c r="AZN841" s="203"/>
      <c r="AZO841" s="203"/>
      <c r="AZP841" s="203"/>
      <c r="AZQ841" s="203"/>
      <c r="AZR841" s="203"/>
      <c r="AZS841" s="203"/>
      <c r="AZT841" s="203"/>
      <c r="AZU841" s="203"/>
      <c r="AZV841" s="203"/>
      <c r="AZW841" s="203"/>
      <c r="AZX841" s="203"/>
      <c r="AZY841" s="203"/>
      <c r="AZZ841" s="203"/>
      <c r="BAA841" s="203"/>
      <c r="BAB841" s="203"/>
      <c r="BAC841" s="203"/>
      <c r="BAD841" s="203"/>
      <c r="BAE841" s="203"/>
      <c r="BAF841" s="203"/>
      <c r="BAG841" s="203"/>
      <c r="BAH841" s="203"/>
      <c r="BAI841" s="203"/>
      <c r="BAJ841" s="203"/>
      <c r="BAK841" s="203"/>
      <c r="BAL841" s="203"/>
      <c r="BAM841" s="203"/>
      <c r="BAN841" s="203"/>
      <c r="BAO841" s="203"/>
      <c r="BAP841" s="203"/>
      <c r="BAQ841" s="203"/>
      <c r="BAR841" s="203"/>
      <c r="BAS841" s="203"/>
      <c r="BAT841" s="203"/>
      <c r="BAU841" s="203"/>
      <c r="BAV841" s="203"/>
      <c r="BAW841" s="203"/>
      <c r="BAX841" s="203"/>
      <c r="BAY841" s="203"/>
      <c r="BAZ841" s="203"/>
      <c r="BBA841" s="203"/>
      <c r="BBB841" s="203"/>
      <c r="BBC841" s="203"/>
      <c r="BBD841" s="203"/>
      <c r="BBE841" s="203"/>
      <c r="BBF841" s="203"/>
      <c r="BBG841" s="203"/>
      <c r="BBH841" s="203"/>
      <c r="BBI841" s="203"/>
      <c r="BBJ841" s="203"/>
      <c r="BBK841" s="203"/>
      <c r="BBL841" s="203"/>
      <c r="BBM841" s="203"/>
      <c r="BBN841" s="203"/>
      <c r="BBO841" s="203"/>
      <c r="BBP841" s="203"/>
      <c r="BBQ841" s="203"/>
      <c r="BBR841" s="203"/>
      <c r="BBS841" s="203"/>
      <c r="BBT841" s="203"/>
      <c r="BBU841" s="203"/>
      <c r="BBV841" s="203"/>
      <c r="BBW841" s="203"/>
      <c r="BBX841" s="203"/>
      <c r="BBY841" s="203"/>
      <c r="BBZ841" s="203"/>
      <c r="BCA841" s="203"/>
      <c r="BCB841" s="203"/>
      <c r="BCC841" s="203"/>
      <c r="BCD841" s="203"/>
      <c r="BCE841" s="203"/>
      <c r="BCF841" s="203"/>
      <c r="BCG841" s="203"/>
      <c r="BCH841" s="203"/>
      <c r="BCI841" s="203"/>
      <c r="BCJ841" s="203"/>
      <c r="BCK841" s="203"/>
      <c r="BCL841" s="203"/>
      <c r="BCM841" s="203"/>
      <c r="BCN841" s="203"/>
      <c r="BCO841" s="203"/>
      <c r="BCP841" s="203"/>
      <c r="BCQ841" s="203"/>
      <c r="BCR841" s="203"/>
      <c r="BCS841" s="203"/>
      <c r="BCT841" s="203"/>
      <c r="BCU841" s="203"/>
      <c r="BCV841" s="203"/>
      <c r="BCW841" s="203"/>
      <c r="BCX841" s="203"/>
      <c r="BCY841" s="203"/>
      <c r="BCZ841" s="203"/>
      <c r="BDA841" s="203"/>
      <c r="BDB841" s="203"/>
      <c r="BDC841" s="203"/>
      <c r="BDD841" s="203"/>
      <c r="BDE841" s="203"/>
      <c r="BDF841" s="203"/>
      <c r="BDG841" s="203"/>
      <c r="BDH841" s="203"/>
      <c r="BDI841" s="203"/>
      <c r="BDJ841" s="203"/>
      <c r="BDK841" s="203"/>
      <c r="BDL841" s="203"/>
      <c r="BDM841" s="203"/>
      <c r="BDN841" s="203"/>
      <c r="BDO841" s="203"/>
      <c r="BDP841" s="203"/>
      <c r="BDQ841" s="203"/>
      <c r="BDR841" s="203"/>
      <c r="BDS841" s="203"/>
      <c r="BDT841" s="203"/>
      <c r="BDU841" s="203"/>
      <c r="BDV841" s="203"/>
      <c r="BDW841" s="203"/>
      <c r="BDX841" s="203"/>
      <c r="BDY841" s="203"/>
      <c r="BDZ841" s="203"/>
      <c r="BEA841" s="203"/>
      <c r="BEB841" s="203"/>
      <c r="BEC841" s="203"/>
      <c r="BED841" s="203"/>
      <c r="BEE841" s="203"/>
      <c r="BEF841" s="203"/>
      <c r="BEG841" s="203"/>
      <c r="BEH841" s="203"/>
      <c r="BEI841" s="203"/>
      <c r="BEJ841" s="203"/>
      <c r="BEK841" s="203"/>
      <c r="BEL841" s="203"/>
      <c r="BEM841" s="203"/>
      <c r="BEN841" s="203"/>
      <c r="BEO841" s="203"/>
      <c r="BEP841" s="203"/>
      <c r="BEQ841" s="203"/>
      <c r="BER841" s="203"/>
      <c r="BES841" s="203"/>
      <c r="BET841" s="203"/>
      <c r="BEU841" s="203"/>
      <c r="BEV841" s="203"/>
      <c r="BEW841" s="203"/>
      <c r="BEX841" s="203"/>
      <c r="BEY841" s="203"/>
      <c r="BEZ841" s="203"/>
      <c r="BFA841" s="203"/>
      <c r="BFB841" s="203"/>
      <c r="BFC841" s="203"/>
      <c r="BFD841" s="203"/>
      <c r="BFE841" s="203"/>
      <c r="BFF841" s="203"/>
      <c r="BFG841" s="203"/>
      <c r="BFH841" s="203"/>
      <c r="BFI841" s="203"/>
      <c r="BFJ841" s="203"/>
      <c r="BFK841" s="203"/>
      <c r="BFL841" s="203"/>
      <c r="BFM841" s="203"/>
      <c r="BFN841" s="203"/>
      <c r="BFO841" s="203"/>
      <c r="BFP841" s="203"/>
      <c r="BFQ841" s="203"/>
      <c r="BFR841" s="203"/>
      <c r="BFS841" s="203"/>
      <c r="BFT841" s="203"/>
      <c r="BFU841" s="203"/>
      <c r="BFV841" s="203"/>
      <c r="BFW841" s="203"/>
      <c r="BFX841" s="203"/>
      <c r="BFY841" s="203"/>
      <c r="BFZ841" s="203"/>
      <c r="BGA841" s="203"/>
      <c r="BGB841" s="203"/>
      <c r="BGC841" s="203"/>
      <c r="BGD841" s="203"/>
      <c r="BGE841" s="203"/>
      <c r="BGF841" s="203"/>
      <c r="BGG841" s="203"/>
      <c r="BGH841" s="203"/>
      <c r="BGI841" s="203"/>
      <c r="BGJ841" s="203"/>
      <c r="BGK841" s="203"/>
      <c r="BGL841" s="203"/>
      <c r="BGM841" s="203"/>
      <c r="BGN841" s="203"/>
      <c r="BGO841" s="203"/>
      <c r="BGP841" s="203"/>
      <c r="BGQ841" s="203"/>
      <c r="BGR841" s="203"/>
      <c r="BGS841" s="203"/>
      <c r="BGT841" s="203"/>
      <c r="BGU841" s="203"/>
      <c r="BGV841" s="203"/>
      <c r="BGW841" s="203"/>
      <c r="BGX841" s="203"/>
      <c r="BGY841" s="203"/>
      <c r="BGZ841" s="203"/>
      <c r="BHA841" s="203"/>
      <c r="BHB841" s="203"/>
      <c r="BHC841" s="203"/>
      <c r="BHD841" s="203"/>
      <c r="BHE841" s="203"/>
      <c r="BHF841" s="203"/>
      <c r="BHG841" s="203"/>
      <c r="BHH841" s="203"/>
      <c r="BHI841" s="203"/>
      <c r="BHJ841" s="203"/>
      <c r="BHK841" s="203"/>
      <c r="BHL841" s="203"/>
      <c r="BHM841" s="203"/>
      <c r="BHN841" s="203"/>
      <c r="BHO841" s="203"/>
      <c r="BHP841" s="203"/>
      <c r="BHQ841" s="203"/>
      <c r="BHR841" s="203"/>
      <c r="BHS841" s="203"/>
      <c r="BHT841" s="203"/>
      <c r="BHU841" s="203"/>
      <c r="BHV841" s="203"/>
      <c r="BHW841" s="203"/>
      <c r="BHX841" s="203"/>
      <c r="BHY841" s="203"/>
      <c r="BHZ841" s="203"/>
      <c r="BIA841" s="203"/>
      <c r="BIB841" s="203"/>
      <c r="BIC841" s="203"/>
      <c r="BID841" s="203"/>
      <c r="BIE841" s="203"/>
      <c r="BIF841" s="203"/>
      <c r="BIG841" s="203"/>
      <c r="BIH841" s="203"/>
      <c r="BII841" s="203"/>
      <c r="BIJ841" s="203"/>
      <c r="BIK841" s="203"/>
      <c r="BIL841" s="203"/>
      <c r="BIM841" s="203"/>
      <c r="BIN841" s="203"/>
      <c r="BIO841" s="203"/>
      <c r="BIP841" s="203"/>
      <c r="BIQ841" s="203"/>
      <c r="BIR841" s="203"/>
      <c r="BIS841" s="203"/>
      <c r="BIT841" s="203"/>
      <c r="BIU841" s="203"/>
      <c r="BIV841" s="203"/>
      <c r="BIW841" s="203"/>
      <c r="BIX841" s="203"/>
      <c r="BIY841" s="203"/>
      <c r="BIZ841" s="203"/>
      <c r="BJA841" s="203"/>
      <c r="BJB841" s="203"/>
      <c r="BJC841" s="203"/>
      <c r="BJD841" s="203"/>
      <c r="BJE841" s="203"/>
      <c r="BJF841" s="203"/>
      <c r="BJG841" s="203"/>
      <c r="BJH841" s="203"/>
      <c r="BJI841" s="203"/>
      <c r="BJJ841" s="203"/>
      <c r="BJK841" s="203"/>
      <c r="BJL841" s="203"/>
      <c r="BJM841" s="203"/>
      <c r="BJN841" s="203"/>
      <c r="BJO841" s="203"/>
      <c r="BJP841" s="203"/>
      <c r="BJQ841" s="203"/>
      <c r="BJR841" s="203"/>
      <c r="BJS841" s="203"/>
      <c r="BJT841" s="203"/>
      <c r="BJU841" s="203"/>
      <c r="BJV841" s="203"/>
      <c r="BJW841" s="203"/>
      <c r="BJX841" s="203"/>
      <c r="BJY841" s="203"/>
      <c r="BJZ841" s="203"/>
      <c r="BKA841" s="203"/>
      <c r="BKB841" s="203"/>
      <c r="BKC841" s="203"/>
      <c r="BKD841" s="203"/>
      <c r="BKE841" s="203"/>
      <c r="BKF841" s="203"/>
      <c r="BKG841" s="203"/>
      <c r="BKH841" s="203"/>
      <c r="BKI841" s="203"/>
      <c r="BKJ841" s="203"/>
      <c r="BKK841" s="203"/>
      <c r="BKL841" s="203"/>
      <c r="BKM841" s="203"/>
      <c r="BKN841" s="203"/>
      <c r="BKO841" s="203"/>
      <c r="BKP841" s="203"/>
      <c r="BKQ841" s="203"/>
      <c r="BKR841" s="203"/>
      <c r="BKS841" s="203"/>
      <c r="BKT841" s="203"/>
      <c r="BKU841" s="203"/>
      <c r="BKV841" s="203"/>
      <c r="BKW841" s="203"/>
      <c r="BKX841" s="203"/>
      <c r="BKY841" s="203"/>
      <c r="BKZ841" s="203"/>
      <c r="BLA841" s="203"/>
      <c r="BLB841" s="203"/>
      <c r="BLC841" s="203"/>
      <c r="BLD841" s="203"/>
      <c r="BLE841" s="203"/>
      <c r="BLF841" s="203"/>
      <c r="BLG841" s="203"/>
      <c r="BLH841" s="203"/>
      <c r="BLI841" s="203"/>
      <c r="BLJ841" s="203"/>
      <c r="BLK841" s="203"/>
      <c r="BLL841" s="203"/>
      <c r="BLM841" s="203"/>
      <c r="BLN841" s="203"/>
      <c r="BLO841" s="203"/>
      <c r="BLP841" s="203"/>
      <c r="BLQ841" s="203"/>
      <c r="BLR841" s="203"/>
      <c r="BLS841" s="203"/>
      <c r="BLT841" s="203"/>
      <c r="BLU841" s="203"/>
      <c r="BLV841" s="203"/>
      <c r="BLW841" s="203"/>
      <c r="BLX841" s="203"/>
      <c r="BLY841" s="203"/>
      <c r="BLZ841" s="203"/>
      <c r="BMA841" s="203"/>
      <c r="BMB841" s="203"/>
      <c r="BMC841" s="203"/>
      <c r="BMD841" s="203"/>
      <c r="BME841" s="203"/>
      <c r="BMF841" s="203"/>
      <c r="BMG841" s="203"/>
      <c r="BMH841" s="203"/>
      <c r="BMI841" s="203"/>
      <c r="BMJ841" s="203"/>
      <c r="BMK841" s="203"/>
      <c r="BML841" s="203"/>
      <c r="BMM841" s="203"/>
      <c r="BMN841" s="203"/>
      <c r="BMO841" s="203"/>
      <c r="BMP841" s="203"/>
      <c r="BMQ841" s="203"/>
      <c r="BMR841" s="203"/>
      <c r="BMS841" s="203"/>
      <c r="BMT841" s="203"/>
      <c r="BMU841" s="203"/>
      <c r="BMV841" s="203"/>
      <c r="BMW841" s="203"/>
      <c r="BMX841" s="203"/>
      <c r="BMY841" s="203"/>
      <c r="BMZ841" s="203"/>
      <c r="BNA841" s="203"/>
      <c r="BNB841" s="203"/>
      <c r="BNC841" s="203"/>
      <c r="BND841" s="203"/>
      <c r="BNE841" s="203"/>
      <c r="BNF841" s="203"/>
      <c r="BNG841" s="203"/>
      <c r="BNH841" s="203"/>
      <c r="BNI841" s="203"/>
      <c r="BNJ841" s="203"/>
      <c r="BNK841" s="203"/>
      <c r="BNL841" s="203"/>
      <c r="BNM841" s="203"/>
      <c r="BNN841" s="203"/>
      <c r="BNO841" s="203"/>
      <c r="BNP841" s="203"/>
      <c r="BNQ841" s="203"/>
      <c r="BNR841" s="203"/>
      <c r="BNS841" s="203"/>
      <c r="BNT841" s="203"/>
      <c r="BNU841" s="203"/>
      <c r="BNV841" s="203"/>
      <c r="BNW841" s="203"/>
      <c r="BNX841" s="203"/>
      <c r="BNY841" s="203"/>
      <c r="BNZ841" s="203"/>
      <c r="BOA841" s="203"/>
      <c r="BOB841" s="203"/>
      <c r="BOC841" s="203"/>
      <c r="BOD841" s="203"/>
      <c r="BOE841" s="203"/>
      <c r="BOF841" s="203"/>
      <c r="BOG841" s="203"/>
      <c r="BOH841" s="203"/>
      <c r="BOI841" s="203"/>
      <c r="BOJ841" s="203"/>
      <c r="BOK841" s="203"/>
      <c r="BOL841" s="203"/>
      <c r="BOM841" s="203"/>
      <c r="BON841" s="203"/>
      <c r="BOO841" s="203"/>
      <c r="BOP841" s="203"/>
      <c r="BOQ841" s="203"/>
      <c r="BOR841" s="203"/>
      <c r="BOS841" s="203"/>
      <c r="BOT841" s="203"/>
      <c r="BOU841" s="203"/>
      <c r="BOV841" s="203"/>
      <c r="BOW841" s="203"/>
      <c r="BOX841" s="203"/>
      <c r="BOY841" s="203"/>
      <c r="BOZ841" s="203"/>
      <c r="BPA841" s="203"/>
      <c r="BPB841" s="203"/>
      <c r="BPC841" s="203"/>
      <c r="BPD841" s="203"/>
      <c r="BPE841" s="203"/>
      <c r="BPF841" s="203"/>
      <c r="BPG841" s="203"/>
      <c r="BPH841" s="203"/>
      <c r="BPI841" s="203"/>
      <c r="BPJ841" s="203"/>
      <c r="BPK841" s="203"/>
      <c r="BPL841" s="203"/>
      <c r="BPM841" s="203"/>
      <c r="BPN841" s="203"/>
      <c r="BPO841" s="203"/>
      <c r="BPP841" s="203"/>
      <c r="BPQ841" s="203"/>
      <c r="BPR841" s="203"/>
      <c r="BPS841" s="203"/>
      <c r="BPT841" s="203"/>
      <c r="BPU841" s="203"/>
      <c r="BPV841" s="203"/>
      <c r="BPW841" s="203"/>
      <c r="BPX841" s="203"/>
      <c r="BPY841" s="203"/>
      <c r="BPZ841" s="203"/>
      <c r="BQA841" s="203"/>
      <c r="BQB841" s="203"/>
      <c r="BQC841" s="203"/>
      <c r="BQD841" s="203"/>
      <c r="BQE841" s="203"/>
      <c r="BQF841" s="203"/>
      <c r="BQG841" s="203"/>
      <c r="BQH841" s="203"/>
      <c r="BQI841" s="203"/>
      <c r="BQJ841" s="203"/>
      <c r="BQK841" s="203"/>
      <c r="BQL841" s="203"/>
      <c r="BQM841" s="203"/>
      <c r="BQN841" s="203"/>
      <c r="BQO841" s="203"/>
      <c r="BQP841" s="203"/>
      <c r="BQQ841" s="203"/>
      <c r="BQR841" s="203"/>
      <c r="BQS841" s="203"/>
      <c r="BQT841" s="203"/>
      <c r="BQU841" s="203"/>
      <c r="BQV841" s="203"/>
      <c r="BQW841" s="203"/>
      <c r="BQX841" s="203"/>
      <c r="BQY841" s="203"/>
      <c r="BQZ841" s="203"/>
      <c r="BRA841" s="203"/>
      <c r="BRB841" s="203"/>
      <c r="BRC841" s="203"/>
      <c r="BRD841" s="203"/>
      <c r="BRE841" s="203"/>
      <c r="BRF841" s="203"/>
      <c r="BRG841" s="203"/>
      <c r="BRH841" s="203"/>
      <c r="BRI841" s="203"/>
      <c r="BRJ841" s="203"/>
      <c r="BRK841" s="203"/>
      <c r="BRL841" s="203"/>
      <c r="BRM841" s="203"/>
      <c r="BRN841" s="203"/>
      <c r="BRO841" s="203"/>
      <c r="BRP841" s="203"/>
      <c r="BRQ841" s="203"/>
      <c r="BRR841" s="203"/>
      <c r="BRS841" s="203"/>
      <c r="BRT841" s="203"/>
      <c r="BRU841" s="203"/>
      <c r="BRV841" s="203"/>
      <c r="BRW841" s="203"/>
      <c r="BRX841" s="203"/>
      <c r="BRY841" s="203"/>
      <c r="BRZ841" s="203"/>
      <c r="BSA841" s="203"/>
      <c r="BSB841" s="203"/>
      <c r="BSC841" s="203"/>
      <c r="BSD841" s="203"/>
      <c r="BSE841" s="203"/>
      <c r="BSF841" s="203"/>
      <c r="BSG841" s="203"/>
      <c r="BSH841" s="203"/>
      <c r="BSI841" s="203"/>
      <c r="BSJ841" s="203"/>
      <c r="BSK841" s="203"/>
      <c r="BSL841" s="203"/>
      <c r="BSM841" s="203"/>
      <c r="BSN841" s="203"/>
      <c r="BSO841" s="203"/>
      <c r="BSP841" s="203"/>
      <c r="BSQ841" s="203"/>
      <c r="BSR841" s="203"/>
      <c r="BSS841" s="203"/>
      <c r="BST841" s="203"/>
      <c r="BSU841" s="203"/>
      <c r="BSV841" s="203"/>
      <c r="BSW841" s="203"/>
      <c r="BSX841" s="203"/>
      <c r="BSY841" s="203"/>
      <c r="BSZ841" s="203"/>
      <c r="BTA841" s="203"/>
      <c r="BTB841" s="203"/>
      <c r="BTC841" s="203"/>
      <c r="BTD841" s="203"/>
      <c r="BTE841" s="203"/>
      <c r="BTF841" s="203"/>
      <c r="BTG841" s="203"/>
      <c r="BTH841" s="203"/>
      <c r="BTI841" s="203"/>
      <c r="BTJ841" s="203"/>
      <c r="BTK841" s="203"/>
      <c r="BTL841" s="203"/>
      <c r="BTM841" s="203"/>
      <c r="BTN841" s="203"/>
      <c r="BTO841" s="203"/>
      <c r="BTP841" s="203"/>
      <c r="BTQ841" s="203"/>
      <c r="BTR841" s="203"/>
      <c r="BTS841" s="203"/>
      <c r="BTT841" s="203"/>
      <c r="BTU841" s="203"/>
      <c r="BTV841" s="203"/>
      <c r="BTW841" s="203"/>
      <c r="BTX841" s="203"/>
      <c r="BTY841" s="203"/>
      <c r="BTZ841" s="203"/>
      <c r="BUA841" s="203"/>
      <c r="BUB841" s="203"/>
      <c r="BUC841" s="203"/>
      <c r="BUD841" s="203"/>
      <c r="BUE841" s="203"/>
      <c r="BUF841" s="203"/>
      <c r="BUG841" s="203"/>
      <c r="BUH841" s="203"/>
      <c r="BUI841" s="203"/>
      <c r="BUJ841" s="203"/>
      <c r="BUK841" s="203"/>
      <c r="BUL841" s="203"/>
      <c r="BUM841" s="203"/>
      <c r="BUN841" s="203"/>
      <c r="BUO841" s="203"/>
      <c r="BUP841" s="203"/>
      <c r="BUQ841" s="203"/>
      <c r="BUR841" s="203"/>
      <c r="BUS841" s="203"/>
      <c r="BUT841" s="203"/>
      <c r="BUU841" s="203"/>
      <c r="BUV841" s="203"/>
      <c r="BUW841" s="203"/>
      <c r="BUX841" s="203"/>
      <c r="BUY841" s="203"/>
      <c r="BUZ841" s="203"/>
      <c r="BVA841" s="203"/>
      <c r="BVB841" s="203"/>
      <c r="BVC841" s="203"/>
      <c r="BVD841" s="203"/>
      <c r="BVE841" s="203"/>
      <c r="BVF841" s="203"/>
      <c r="BVG841" s="203"/>
      <c r="BVH841" s="203"/>
      <c r="BVI841" s="203"/>
      <c r="BVJ841" s="203"/>
      <c r="BVK841" s="203"/>
      <c r="BVL841" s="203"/>
      <c r="BVM841" s="203"/>
      <c r="BVN841" s="203"/>
      <c r="BVO841" s="203"/>
      <c r="BVP841" s="203"/>
      <c r="BVQ841" s="203"/>
      <c r="BVR841" s="203"/>
      <c r="BVS841" s="203"/>
      <c r="BVT841" s="203"/>
      <c r="BVU841" s="203"/>
      <c r="BVV841" s="203"/>
      <c r="BVW841" s="203"/>
      <c r="BVX841" s="203"/>
      <c r="BVY841" s="203"/>
      <c r="BVZ841" s="203"/>
      <c r="BWA841" s="203"/>
      <c r="BWB841" s="203"/>
      <c r="BWC841" s="203"/>
      <c r="BWD841" s="203"/>
      <c r="BWE841" s="203"/>
      <c r="BWF841" s="203"/>
      <c r="BWG841" s="203"/>
      <c r="BWH841" s="203"/>
      <c r="BWI841" s="203"/>
      <c r="BWJ841" s="203"/>
      <c r="BWK841" s="203"/>
      <c r="BWL841" s="203"/>
      <c r="BWM841" s="203"/>
      <c r="BWN841" s="203"/>
      <c r="BWO841" s="203"/>
      <c r="BWP841" s="203"/>
      <c r="BWQ841" s="203"/>
      <c r="BWR841" s="203"/>
      <c r="BWS841" s="203"/>
      <c r="BWT841" s="203"/>
      <c r="BWU841" s="203"/>
      <c r="BWV841" s="203"/>
      <c r="BWW841" s="203"/>
      <c r="BWX841" s="203"/>
      <c r="BWY841" s="203"/>
      <c r="BWZ841" s="203"/>
      <c r="BXA841" s="203"/>
      <c r="BXB841" s="203"/>
      <c r="BXC841" s="203"/>
      <c r="BXD841" s="203"/>
      <c r="BXE841" s="203"/>
      <c r="BXF841" s="203"/>
      <c r="BXG841" s="203"/>
      <c r="BXH841" s="203"/>
      <c r="BXI841" s="203"/>
      <c r="BXJ841" s="203"/>
      <c r="BXK841" s="203"/>
      <c r="BXL841" s="203"/>
      <c r="BXM841" s="203"/>
      <c r="BXN841" s="203"/>
      <c r="BXO841" s="203"/>
      <c r="BXP841" s="203"/>
      <c r="BXQ841" s="203"/>
      <c r="BXR841" s="203"/>
      <c r="BXS841" s="203"/>
      <c r="BXT841" s="203"/>
      <c r="BXU841" s="203"/>
      <c r="BXV841" s="203"/>
      <c r="BXW841" s="203"/>
      <c r="BXX841" s="203"/>
      <c r="BXY841" s="203"/>
      <c r="BXZ841" s="203"/>
      <c r="BYA841" s="203"/>
      <c r="BYB841" s="203"/>
      <c r="BYC841" s="203"/>
      <c r="BYD841" s="203"/>
      <c r="BYE841" s="203"/>
      <c r="BYF841" s="203"/>
      <c r="BYG841" s="203"/>
      <c r="BYH841" s="203"/>
      <c r="BYI841" s="203"/>
      <c r="BYJ841" s="203"/>
      <c r="BYK841" s="203"/>
      <c r="BYL841" s="203"/>
      <c r="BYM841" s="203"/>
      <c r="BYN841" s="203"/>
      <c r="BYO841" s="203"/>
      <c r="BYP841" s="203"/>
      <c r="BYQ841" s="203"/>
      <c r="BYR841" s="203"/>
      <c r="BYS841" s="203"/>
      <c r="BYT841" s="203"/>
      <c r="BYU841" s="203"/>
      <c r="BYV841" s="203"/>
      <c r="BYW841" s="203"/>
      <c r="BYX841" s="203"/>
      <c r="BYY841" s="203"/>
      <c r="BYZ841" s="203"/>
      <c r="BZA841" s="203"/>
      <c r="BZB841" s="203"/>
      <c r="BZC841" s="203"/>
      <c r="BZD841" s="203"/>
      <c r="BZE841" s="203"/>
      <c r="BZF841" s="203"/>
      <c r="BZG841" s="203"/>
      <c r="BZH841" s="203"/>
      <c r="BZI841" s="203"/>
      <c r="BZJ841" s="203"/>
      <c r="BZK841" s="203"/>
      <c r="BZL841" s="203"/>
      <c r="BZM841" s="203"/>
      <c r="BZN841" s="203"/>
      <c r="BZO841" s="203"/>
      <c r="BZP841" s="203"/>
      <c r="BZQ841" s="203"/>
      <c r="BZR841" s="203"/>
      <c r="BZS841" s="203"/>
      <c r="BZT841" s="203"/>
      <c r="BZU841" s="203"/>
      <c r="BZV841" s="203"/>
      <c r="BZW841" s="203"/>
      <c r="BZX841" s="203"/>
      <c r="BZY841" s="203"/>
      <c r="BZZ841" s="203"/>
      <c r="CAA841" s="203"/>
      <c r="CAB841" s="203"/>
      <c r="CAC841" s="203"/>
      <c r="CAD841" s="203"/>
      <c r="CAE841" s="203"/>
      <c r="CAF841" s="203"/>
      <c r="CAG841" s="203"/>
      <c r="CAH841" s="203"/>
      <c r="CAI841" s="203"/>
      <c r="CAJ841" s="203"/>
      <c r="CAK841" s="203"/>
      <c r="CAL841" s="203"/>
      <c r="CAM841" s="203"/>
      <c r="CAN841" s="203"/>
      <c r="CAO841" s="203"/>
      <c r="CAP841" s="203"/>
      <c r="CAQ841" s="203"/>
      <c r="CAR841" s="203"/>
      <c r="CAS841" s="203"/>
      <c r="CAT841" s="203"/>
      <c r="CAU841" s="203"/>
      <c r="CAV841" s="203"/>
      <c r="CAW841" s="203"/>
      <c r="CAX841" s="203"/>
      <c r="CAY841" s="203"/>
      <c r="CAZ841" s="203"/>
      <c r="CBA841" s="203"/>
      <c r="CBB841" s="203"/>
      <c r="CBC841" s="203"/>
      <c r="CBD841" s="203"/>
      <c r="CBE841" s="203"/>
      <c r="CBF841" s="203"/>
      <c r="CBG841" s="203"/>
      <c r="CBH841" s="203"/>
      <c r="CBI841" s="203"/>
      <c r="CBJ841" s="203"/>
      <c r="CBK841" s="203"/>
      <c r="CBL841" s="203"/>
      <c r="CBM841" s="203"/>
      <c r="CBN841" s="203"/>
      <c r="CBO841" s="203"/>
      <c r="CBP841" s="203"/>
      <c r="CBQ841" s="203"/>
      <c r="CBR841" s="203"/>
      <c r="CBS841" s="203"/>
      <c r="CBT841" s="203"/>
      <c r="CBU841" s="203"/>
      <c r="CBV841" s="203"/>
      <c r="CBW841" s="203"/>
      <c r="CBX841" s="203"/>
      <c r="CBY841" s="203"/>
      <c r="CBZ841" s="203"/>
      <c r="CCA841" s="203"/>
      <c r="CCB841" s="203"/>
      <c r="CCC841" s="203"/>
      <c r="CCD841" s="203"/>
      <c r="CCE841" s="203"/>
      <c r="CCF841" s="203"/>
      <c r="CCG841" s="203"/>
      <c r="CCH841" s="203"/>
      <c r="CCI841" s="203"/>
      <c r="CCJ841" s="203"/>
      <c r="CCK841" s="203"/>
      <c r="CCL841" s="203"/>
      <c r="CCM841" s="203"/>
      <c r="CCN841" s="203"/>
      <c r="CCO841" s="203"/>
      <c r="CCP841" s="203"/>
      <c r="CCQ841" s="203"/>
      <c r="CCR841" s="203"/>
      <c r="CCS841" s="203"/>
      <c r="CCT841" s="203"/>
      <c r="CCU841" s="203"/>
      <c r="CCV841" s="203"/>
      <c r="CCW841" s="203"/>
      <c r="CCX841" s="203"/>
      <c r="CCY841" s="203"/>
      <c r="CCZ841" s="203"/>
      <c r="CDA841" s="203"/>
      <c r="CDB841" s="203"/>
      <c r="CDC841" s="203"/>
      <c r="CDD841" s="203"/>
      <c r="CDE841" s="203"/>
      <c r="CDF841" s="203"/>
      <c r="CDG841" s="203"/>
      <c r="CDH841" s="203"/>
      <c r="CDI841" s="203"/>
      <c r="CDJ841" s="203"/>
      <c r="CDK841" s="203"/>
      <c r="CDL841" s="203"/>
      <c r="CDM841" s="203"/>
      <c r="CDN841" s="203"/>
      <c r="CDO841" s="203"/>
      <c r="CDP841" s="203"/>
      <c r="CDQ841" s="203"/>
      <c r="CDR841" s="203"/>
      <c r="CDS841" s="203"/>
      <c r="CDT841" s="203"/>
      <c r="CDU841" s="203"/>
      <c r="CDV841" s="203"/>
      <c r="CDW841" s="203"/>
      <c r="CDX841" s="203"/>
      <c r="CDY841" s="203"/>
      <c r="CDZ841" s="203"/>
      <c r="CEA841" s="203"/>
      <c r="CEB841" s="203"/>
      <c r="CEC841" s="203"/>
      <c r="CED841" s="203"/>
      <c r="CEE841" s="203"/>
      <c r="CEF841" s="203"/>
      <c r="CEG841" s="203"/>
      <c r="CEH841" s="203"/>
      <c r="CEI841" s="203"/>
      <c r="CEJ841" s="203"/>
      <c r="CEK841" s="203"/>
      <c r="CEL841" s="203"/>
      <c r="CEM841" s="203"/>
      <c r="CEN841" s="203"/>
      <c r="CEO841" s="203"/>
      <c r="CEP841" s="203"/>
      <c r="CEQ841" s="203"/>
      <c r="CER841" s="203"/>
      <c r="CES841" s="203"/>
      <c r="CET841" s="203"/>
      <c r="CEU841" s="203"/>
      <c r="CEV841" s="203"/>
      <c r="CEW841" s="203"/>
      <c r="CEX841" s="203"/>
      <c r="CEY841" s="203"/>
      <c r="CEZ841" s="203"/>
      <c r="CFA841" s="203"/>
      <c r="CFB841" s="203"/>
      <c r="CFC841" s="203"/>
      <c r="CFD841" s="203"/>
      <c r="CFE841" s="203"/>
      <c r="CFF841" s="203"/>
      <c r="CFG841" s="203"/>
      <c r="CFH841" s="203"/>
      <c r="CFI841" s="203"/>
      <c r="CFJ841" s="203"/>
      <c r="CFK841" s="203"/>
      <c r="CFL841" s="203"/>
      <c r="CFM841" s="203"/>
      <c r="CFN841" s="203"/>
      <c r="CFO841" s="203"/>
      <c r="CFP841" s="203"/>
      <c r="CFQ841" s="203"/>
      <c r="CFR841" s="203"/>
      <c r="CFS841" s="203"/>
      <c r="CFT841" s="203"/>
      <c r="CFU841" s="203"/>
      <c r="CFV841" s="203"/>
      <c r="CFW841" s="203"/>
      <c r="CFX841" s="203"/>
      <c r="CFY841" s="203"/>
      <c r="CFZ841" s="203"/>
      <c r="CGA841" s="203"/>
      <c r="CGB841" s="203"/>
      <c r="CGC841" s="203"/>
      <c r="CGD841" s="203"/>
      <c r="CGE841" s="203"/>
      <c r="CGF841" s="203"/>
      <c r="CGG841" s="203"/>
      <c r="CGH841" s="203"/>
      <c r="CGI841" s="203"/>
      <c r="CGJ841" s="203"/>
      <c r="CGK841" s="203"/>
      <c r="CGL841" s="203"/>
      <c r="CGM841" s="203"/>
      <c r="CGN841" s="203"/>
      <c r="CGO841" s="203"/>
      <c r="CGP841" s="203"/>
      <c r="CGQ841" s="203"/>
      <c r="CGR841" s="203"/>
      <c r="CGS841" s="203"/>
      <c r="CGT841" s="203"/>
      <c r="CGU841" s="203"/>
      <c r="CGV841" s="203"/>
      <c r="CGW841" s="203"/>
      <c r="CGX841" s="203"/>
      <c r="CGY841" s="203"/>
      <c r="CGZ841" s="203"/>
      <c r="CHA841" s="203"/>
      <c r="CHB841" s="203"/>
      <c r="CHC841" s="203"/>
      <c r="CHD841" s="203"/>
      <c r="CHE841" s="203"/>
      <c r="CHF841" s="203"/>
      <c r="CHG841" s="203"/>
      <c r="CHH841" s="203"/>
      <c r="CHI841" s="203"/>
      <c r="CHJ841" s="203"/>
      <c r="CHK841" s="203"/>
      <c r="CHL841" s="203"/>
      <c r="CHM841" s="203"/>
      <c r="CHN841" s="203"/>
      <c r="CHO841" s="203"/>
      <c r="CHP841" s="203"/>
      <c r="CHQ841" s="203"/>
      <c r="CHR841" s="203"/>
      <c r="CHS841" s="203"/>
      <c r="CHT841" s="203"/>
      <c r="CHU841" s="203"/>
      <c r="CHV841" s="203"/>
      <c r="CHW841" s="203"/>
      <c r="CHX841" s="203"/>
      <c r="CHY841" s="203"/>
      <c r="CHZ841" s="203"/>
      <c r="CIA841" s="203"/>
      <c r="CIB841" s="203"/>
      <c r="CIC841" s="203"/>
      <c r="CID841" s="203"/>
      <c r="CIE841" s="203"/>
      <c r="CIF841" s="203"/>
      <c r="CIG841" s="203"/>
      <c r="CIH841" s="203"/>
      <c r="CII841" s="203"/>
      <c r="CIJ841" s="203"/>
      <c r="CIK841" s="203"/>
      <c r="CIL841" s="203"/>
      <c r="CIM841" s="203"/>
      <c r="CIN841" s="203"/>
      <c r="CIO841" s="203"/>
      <c r="CIP841" s="203"/>
      <c r="CIQ841" s="203"/>
      <c r="CIR841" s="203"/>
      <c r="CIS841" s="203"/>
      <c r="CIT841" s="203"/>
      <c r="CIU841" s="203"/>
      <c r="CIV841" s="203"/>
      <c r="CIW841" s="203"/>
      <c r="CIX841" s="203"/>
      <c r="CIY841" s="203"/>
      <c r="CIZ841" s="203"/>
      <c r="CJA841" s="203"/>
      <c r="CJB841" s="203"/>
      <c r="CJC841" s="203"/>
      <c r="CJD841" s="203"/>
      <c r="CJE841" s="203"/>
      <c r="CJF841" s="203"/>
      <c r="CJG841" s="203"/>
      <c r="CJH841" s="203"/>
      <c r="CJI841" s="203"/>
      <c r="CJJ841" s="203"/>
      <c r="CJK841" s="203"/>
      <c r="CJL841" s="203"/>
      <c r="CJM841" s="203"/>
      <c r="CJN841" s="203"/>
      <c r="CJO841" s="203"/>
      <c r="CJP841" s="203"/>
      <c r="CJQ841" s="203"/>
      <c r="CJR841" s="203"/>
      <c r="CJS841" s="203"/>
      <c r="CJT841" s="203"/>
      <c r="CJU841" s="203"/>
      <c r="CJV841" s="203"/>
      <c r="CJW841" s="203"/>
      <c r="CJX841" s="203"/>
      <c r="CJY841" s="203"/>
      <c r="CJZ841" s="203"/>
      <c r="CKA841" s="203"/>
      <c r="CKB841" s="203"/>
      <c r="CKC841" s="203"/>
      <c r="CKD841" s="203"/>
      <c r="CKE841" s="203"/>
      <c r="CKF841" s="203"/>
      <c r="CKG841" s="203"/>
      <c r="CKH841" s="203"/>
      <c r="CKI841" s="203"/>
      <c r="CKJ841" s="203"/>
      <c r="CKK841" s="203"/>
      <c r="CKL841" s="203"/>
      <c r="CKM841" s="203"/>
      <c r="CKN841" s="203"/>
      <c r="CKO841" s="203"/>
      <c r="CKP841" s="203"/>
      <c r="CKQ841" s="203"/>
      <c r="CKR841" s="203"/>
      <c r="CKS841" s="203"/>
      <c r="CKT841" s="203"/>
      <c r="CKU841" s="203"/>
      <c r="CKV841" s="203"/>
      <c r="CKW841" s="203"/>
      <c r="CKX841" s="203"/>
      <c r="CKY841" s="203"/>
      <c r="CKZ841" s="203"/>
      <c r="CLA841" s="203"/>
      <c r="CLB841" s="203"/>
      <c r="CLC841" s="203"/>
      <c r="CLD841" s="203"/>
      <c r="CLE841" s="203"/>
      <c r="CLF841" s="203"/>
      <c r="CLG841" s="203"/>
      <c r="CLH841" s="203"/>
      <c r="CLI841" s="203"/>
      <c r="CLJ841" s="203"/>
      <c r="CLK841" s="203"/>
      <c r="CLL841" s="203"/>
      <c r="CLM841" s="203"/>
      <c r="CLN841" s="203"/>
      <c r="CLO841" s="203"/>
      <c r="CLP841" s="203"/>
      <c r="CLQ841" s="203"/>
      <c r="CLR841" s="203"/>
      <c r="CLS841" s="203"/>
      <c r="CLT841" s="203"/>
      <c r="CLU841" s="203"/>
      <c r="CLV841" s="203"/>
      <c r="CLW841" s="203"/>
      <c r="CLX841" s="203"/>
      <c r="CLY841" s="203"/>
      <c r="CLZ841" s="203"/>
      <c r="CMA841" s="203"/>
      <c r="CMB841" s="203"/>
      <c r="CMC841" s="203"/>
      <c r="CMD841" s="203"/>
      <c r="CME841" s="203"/>
      <c r="CMF841" s="203"/>
      <c r="CMG841" s="203"/>
      <c r="CMH841" s="203"/>
      <c r="CMI841" s="203"/>
      <c r="CMJ841" s="203"/>
      <c r="CMK841" s="203"/>
      <c r="CML841" s="203"/>
      <c r="CMM841" s="203"/>
      <c r="CMN841" s="203"/>
      <c r="CMO841" s="203"/>
      <c r="CMP841" s="203"/>
      <c r="CMQ841" s="203"/>
      <c r="CMR841" s="203"/>
      <c r="CMS841" s="203"/>
      <c r="CMT841" s="203"/>
      <c r="CMU841" s="203"/>
      <c r="CMV841" s="203"/>
      <c r="CMW841" s="203"/>
      <c r="CMX841" s="203"/>
      <c r="CMY841" s="203"/>
      <c r="CMZ841" s="203"/>
      <c r="CNA841" s="203"/>
      <c r="CNB841" s="203"/>
      <c r="CNC841" s="203"/>
      <c r="CND841" s="203"/>
      <c r="CNE841" s="203"/>
      <c r="CNF841" s="203"/>
      <c r="CNG841" s="203"/>
      <c r="CNH841" s="203"/>
      <c r="CNI841" s="203"/>
      <c r="CNJ841" s="203"/>
      <c r="CNK841" s="203"/>
      <c r="CNL841" s="203"/>
      <c r="CNM841" s="203"/>
      <c r="CNN841" s="203"/>
      <c r="CNO841" s="203"/>
      <c r="CNP841" s="203"/>
      <c r="CNQ841" s="203"/>
      <c r="CNR841" s="203"/>
      <c r="CNS841" s="203"/>
      <c r="CNT841" s="203"/>
      <c r="CNU841" s="203"/>
      <c r="CNV841" s="203"/>
      <c r="CNW841" s="203"/>
      <c r="CNX841" s="203"/>
      <c r="CNY841" s="203"/>
      <c r="CNZ841" s="203"/>
      <c r="COA841" s="203"/>
      <c r="COB841" s="203"/>
      <c r="COC841" s="203"/>
      <c r="COD841" s="203"/>
      <c r="COE841" s="203"/>
      <c r="COF841" s="203"/>
      <c r="COG841" s="203"/>
      <c r="COH841" s="203"/>
      <c r="COI841" s="203"/>
      <c r="COJ841" s="203"/>
      <c r="COK841" s="203"/>
      <c r="COL841" s="203"/>
      <c r="COM841" s="203"/>
      <c r="CON841" s="203"/>
      <c r="COO841" s="203"/>
      <c r="COP841" s="203"/>
      <c r="COQ841" s="203"/>
      <c r="COR841" s="203"/>
      <c r="COS841" s="203"/>
      <c r="COT841" s="203"/>
      <c r="COU841" s="203"/>
      <c r="COV841" s="203"/>
      <c r="COW841" s="203"/>
      <c r="COX841" s="203"/>
      <c r="COY841" s="203"/>
      <c r="COZ841" s="203"/>
      <c r="CPA841" s="203"/>
      <c r="CPB841" s="203"/>
      <c r="CPC841" s="203"/>
      <c r="CPD841" s="203"/>
      <c r="CPE841" s="203"/>
      <c r="CPF841" s="203"/>
      <c r="CPG841" s="203"/>
      <c r="CPH841" s="203"/>
      <c r="CPI841" s="203"/>
      <c r="CPJ841" s="203"/>
      <c r="CPK841" s="203"/>
      <c r="CPL841" s="203"/>
      <c r="CPM841" s="203"/>
      <c r="CPN841" s="203"/>
      <c r="CPO841" s="203"/>
      <c r="CPP841" s="203"/>
      <c r="CPQ841" s="203"/>
      <c r="CPR841" s="203"/>
      <c r="CPS841" s="203"/>
      <c r="CPT841" s="203"/>
      <c r="CPU841" s="203"/>
      <c r="CPV841" s="203"/>
      <c r="CPW841" s="203"/>
      <c r="CPX841" s="203"/>
      <c r="CPY841" s="203"/>
      <c r="CPZ841" s="203"/>
      <c r="CQA841" s="203"/>
      <c r="CQB841" s="203"/>
      <c r="CQC841" s="203"/>
      <c r="CQD841" s="203"/>
      <c r="CQE841" s="203"/>
      <c r="CQF841" s="203"/>
      <c r="CQG841" s="203"/>
      <c r="CQH841" s="203"/>
      <c r="CQI841" s="203"/>
      <c r="CQJ841" s="203"/>
      <c r="CQK841" s="203"/>
      <c r="CQL841" s="203"/>
      <c r="CQM841" s="203"/>
      <c r="CQN841" s="203"/>
      <c r="CQO841" s="203"/>
      <c r="CQP841" s="203"/>
      <c r="CQQ841" s="203"/>
      <c r="CQR841" s="203"/>
      <c r="CQS841" s="203"/>
      <c r="CQT841" s="203"/>
      <c r="CQU841" s="203"/>
      <c r="CQV841" s="203"/>
      <c r="CQW841" s="203"/>
      <c r="CQX841" s="203"/>
      <c r="CQY841" s="203"/>
      <c r="CQZ841" s="203"/>
      <c r="CRA841" s="203"/>
      <c r="CRB841" s="203"/>
      <c r="CRC841" s="203"/>
      <c r="CRD841" s="203"/>
      <c r="CRE841" s="203"/>
      <c r="CRF841" s="203"/>
      <c r="CRG841" s="203"/>
      <c r="CRH841" s="203"/>
      <c r="CRI841" s="203"/>
      <c r="CRJ841" s="203"/>
      <c r="CRK841" s="203"/>
      <c r="CRL841" s="203"/>
      <c r="CRM841" s="203"/>
      <c r="CRN841" s="203"/>
      <c r="CRO841" s="203"/>
      <c r="CRP841" s="203"/>
      <c r="CRQ841" s="203"/>
      <c r="CRR841" s="203"/>
      <c r="CRS841" s="203"/>
      <c r="CRT841" s="203"/>
      <c r="CRU841" s="203"/>
      <c r="CRV841" s="203"/>
      <c r="CRW841" s="203"/>
      <c r="CRX841" s="203"/>
      <c r="CRY841" s="203"/>
      <c r="CRZ841" s="203"/>
      <c r="CSA841" s="203"/>
      <c r="CSB841" s="203"/>
      <c r="CSC841" s="203"/>
      <c r="CSD841" s="203"/>
      <c r="CSE841" s="203"/>
      <c r="CSF841" s="203"/>
      <c r="CSG841" s="203"/>
      <c r="CSH841" s="203"/>
      <c r="CSI841" s="203"/>
      <c r="CSJ841" s="203"/>
      <c r="CSK841" s="203"/>
      <c r="CSL841" s="203"/>
      <c r="CSM841" s="203"/>
      <c r="CSN841" s="203"/>
      <c r="CSO841" s="203"/>
      <c r="CSP841" s="203"/>
      <c r="CSQ841" s="203"/>
      <c r="CSR841" s="203"/>
      <c r="CSS841" s="203"/>
      <c r="CST841" s="203"/>
      <c r="CSU841" s="203"/>
      <c r="CSV841" s="203"/>
      <c r="CSW841" s="203"/>
      <c r="CSX841" s="203"/>
      <c r="CSY841" s="203"/>
      <c r="CSZ841" s="203"/>
      <c r="CTA841" s="203"/>
      <c r="CTB841" s="203"/>
      <c r="CTC841" s="203"/>
      <c r="CTD841" s="203"/>
      <c r="CTE841" s="203"/>
      <c r="CTF841" s="203"/>
      <c r="CTG841" s="203"/>
      <c r="CTH841" s="203"/>
      <c r="CTI841" s="203"/>
      <c r="CTJ841" s="203"/>
      <c r="CTK841" s="203"/>
      <c r="CTL841" s="203"/>
      <c r="CTM841" s="203"/>
      <c r="CTN841" s="203"/>
      <c r="CTO841" s="203"/>
      <c r="CTP841" s="203"/>
      <c r="CTQ841" s="203"/>
      <c r="CTR841" s="203"/>
      <c r="CTS841" s="203"/>
      <c r="CTT841" s="203"/>
      <c r="CTU841" s="203"/>
      <c r="CTV841" s="203"/>
      <c r="CTW841" s="203"/>
      <c r="CTX841" s="203"/>
      <c r="CTY841" s="203"/>
      <c r="CTZ841" s="203"/>
      <c r="CUA841" s="203"/>
      <c r="CUB841" s="203"/>
      <c r="CUC841" s="203"/>
      <c r="CUD841" s="203"/>
      <c r="CUE841" s="203"/>
      <c r="CUF841" s="203"/>
      <c r="CUG841" s="203"/>
      <c r="CUH841" s="203"/>
      <c r="CUI841" s="203"/>
      <c r="CUJ841" s="203"/>
      <c r="CUK841" s="203"/>
      <c r="CUL841" s="203"/>
      <c r="CUM841" s="203"/>
      <c r="CUN841" s="203"/>
      <c r="CUO841" s="203"/>
      <c r="CUP841" s="203"/>
      <c r="CUQ841" s="203"/>
      <c r="CUR841" s="203"/>
      <c r="CUS841" s="203"/>
      <c r="CUT841" s="203"/>
      <c r="CUU841" s="203"/>
      <c r="CUV841" s="203"/>
      <c r="CUW841" s="203"/>
      <c r="CUX841" s="203"/>
      <c r="CUY841" s="203"/>
      <c r="CUZ841" s="203"/>
      <c r="CVA841" s="203"/>
      <c r="CVB841" s="203"/>
      <c r="CVC841" s="203"/>
      <c r="CVD841" s="203"/>
      <c r="CVE841" s="203"/>
      <c r="CVF841" s="203"/>
      <c r="CVG841" s="203"/>
      <c r="CVH841" s="203"/>
      <c r="CVI841" s="203"/>
      <c r="CVJ841" s="203"/>
      <c r="CVK841" s="203"/>
      <c r="CVL841" s="203"/>
      <c r="CVM841" s="203"/>
      <c r="CVN841" s="203"/>
      <c r="CVO841" s="203"/>
      <c r="CVP841" s="203"/>
      <c r="CVQ841" s="203"/>
      <c r="CVR841" s="203"/>
      <c r="CVS841" s="203"/>
      <c r="CVT841" s="203"/>
      <c r="CVU841" s="203"/>
      <c r="CVV841" s="203"/>
      <c r="CVW841" s="203"/>
      <c r="CVX841" s="203"/>
      <c r="CVY841" s="203"/>
      <c r="CVZ841" s="203"/>
      <c r="CWA841" s="203"/>
      <c r="CWB841" s="203"/>
      <c r="CWC841" s="203"/>
      <c r="CWD841" s="203"/>
      <c r="CWE841" s="203"/>
      <c r="CWF841" s="203"/>
      <c r="CWG841" s="203"/>
      <c r="CWH841" s="203"/>
      <c r="CWI841" s="203"/>
      <c r="CWJ841" s="203"/>
      <c r="CWK841" s="203"/>
      <c r="CWL841" s="203"/>
      <c r="CWM841" s="203"/>
      <c r="CWN841" s="203"/>
      <c r="CWO841" s="203"/>
      <c r="CWP841" s="203"/>
      <c r="CWQ841" s="203"/>
      <c r="CWR841" s="203"/>
      <c r="CWS841" s="203"/>
      <c r="CWT841" s="203"/>
      <c r="CWU841" s="203"/>
      <c r="CWV841" s="203"/>
      <c r="CWW841" s="203"/>
      <c r="CWX841" s="203"/>
      <c r="CWY841" s="203"/>
      <c r="CWZ841" s="203"/>
      <c r="CXA841" s="203"/>
      <c r="CXB841" s="203"/>
      <c r="CXC841" s="203"/>
      <c r="CXD841" s="203"/>
      <c r="CXE841" s="203"/>
      <c r="CXF841" s="203"/>
      <c r="CXG841" s="203"/>
      <c r="CXH841" s="203"/>
      <c r="CXI841" s="203"/>
      <c r="CXJ841" s="203"/>
      <c r="CXK841" s="203"/>
      <c r="CXL841" s="203"/>
      <c r="CXM841" s="203"/>
      <c r="CXN841" s="203"/>
      <c r="CXO841" s="203"/>
      <c r="CXP841" s="203"/>
      <c r="CXQ841" s="203"/>
      <c r="CXR841" s="203"/>
      <c r="CXS841" s="203"/>
      <c r="CXT841" s="203"/>
      <c r="CXU841" s="203"/>
      <c r="CXV841" s="203"/>
      <c r="CXW841" s="203"/>
      <c r="CXX841" s="203"/>
      <c r="CXY841" s="203"/>
      <c r="CXZ841" s="203"/>
      <c r="CYA841" s="203"/>
      <c r="CYB841" s="203"/>
      <c r="CYC841" s="203"/>
      <c r="CYD841" s="203"/>
      <c r="CYE841" s="203"/>
      <c r="CYF841" s="203"/>
      <c r="CYG841" s="203"/>
      <c r="CYH841" s="203"/>
      <c r="CYI841" s="203"/>
      <c r="CYJ841" s="203"/>
      <c r="CYK841" s="203"/>
      <c r="CYL841" s="203"/>
      <c r="CYM841" s="203"/>
      <c r="CYN841" s="203"/>
      <c r="CYO841" s="203"/>
      <c r="CYP841" s="203"/>
      <c r="CYQ841" s="203"/>
      <c r="CYR841" s="203"/>
      <c r="CYS841" s="203"/>
      <c r="CYT841" s="203"/>
      <c r="CYU841" s="203"/>
      <c r="CYV841" s="203"/>
      <c r="CYW841" s="203"/>
      <c r="CYX841" s="203"/>
      <c r="CYY841" s="203"/>
      <c r="CYZ841" s="203"/>
      <c r="CZA841" s="203"/>
      <c r="CZB841" s="203"/>
      <c r="CZC841" s="203"/>
      <c r="CZD841" s="203"/>
      <c r="CZE841" s="203"/>
      <c r="CZF841" s="203"/>
      <c r="CZG841" s="203"/>
      <c r="CZH841" s="203"/>
      <c r="CZI841" s="203"/>
      <c r="CZJ841" s="203"/>
      <c r="CZK841" s="203"/>
      <c r="CZL841" s="203"/>
      <c r="CZM841" s="203"/>
      <c r="CZN841" s="203"/>
      <c r="CZO841" s="203"/>
      <c r="CZP841" s="203"/>
      <c r="CZQ841" s="203"/>
      <c r="CZR841" s="203"/>
      <c r="CZS841" s="203"/>
      <c r="CZT841" s="203"/>
      <c r="CZU841" s="203"/>
      <c r="CZV841" s="203"/>
      <c r="CZW841" s="203"/>
      <c r="CZX841" s="203"/>
      <c r="CZY841" s="203"/>
      <c r="CZZ841" s="203"/>
      <c r="DAA841" s="203"/>
      <c r="DAB841" s="203"/>
      <c r="DAC841" s="203"/>
      <c r="DAD841" s="203"/>
      <c r="DAE841" s="203"/>
      <c r="DAF841" s="203"/>
      <c r="DAG841" s="203"/>
      <c r="DAH841" s="203"/>
      <c r="DAI841" s="203"/>
      <c r="DAJ841" s="203"/>
      <c r="DAK841" s="203"/>
      <c r="DAL841" s="203"/>
      <c r="DAM841" s="203"/>
      <c r="DAN841" s="203"/>
      <c r="DAO841" s="203"/>
      <c r="DAP841" s="203"/>
      <c r="DAQ841" s="203"/>
      <c r="DAR841" s="203"/>
      <c r="DAS841" s="203"/>
      <c r="DAT841" s="203"/>
      <c r="DAU841" s="203"/>
      <c r="DAV841" s="203"/>
      <c r="DAW841" s="203"/>
      <c r="DAX841" s="203"/>
      <c r="DAY841" s="203"/>
      <c r="DAZ841" s="203"/>
      <c r="DBA841" s="203"/>
      <c r="DBB841" s="203"/>
      <c r="DBC841" s="203"/>
      <c r="DBD841" s="203"/>
      <c r="DBE841" s="203"/>
      <c r="DBF841" s="203"/>
      <c r="DBG841" s="203"/>
      <c r="DBH841" s="203"/>
      <c r="DBI841" s="203"/>
      <c r="DBJ841" s="203"/>
      <c r="DBK841" s="203"/>
      <c r="DBL841" s="203"/>
      <c r="DBM841" s="203"/>
      <c r="DBN841" s="203"/>
      <c r="DBO841" s="203"/>
      <c r="DBP841" s="203"/>
      <c r="DBQ841" s="203"/>
      <c r="DBR841" s="203"/>
      <c r="DBS841" s="203"/>
      <c r="DBT841" s="203"/>
      <c r="DBU841" s="203"/>
      <c r="DBV841" s="203"/>
      <c r="DBW841" s="203"/>
      <c r="DBX841" s="203"/>
      <c r="DBY841" s="203"/>
      <c r="DBZ841" s="203"/>
      <c r="DCA841" s="203"/>
      <c r="DCB841" s="203"/>
      <c r="DCC841" s="203"/>
      <c r="DCD841" s="203"/>
      <c r="DCE841" s="203"/>
      <c r="DCF841" s="203"/>
      <c r="DCG841" s="203"/>
      <c r="DCH841" s="203"/>
      <c r="DCI841" s="203"/>
      <c r="DCJ841" s="203"/>
      <c r="DCK841" s="203"/>
      <c r="DCL841" s="203"/>
      <c r="DCM841" s="203"/>
      <c r="DCN841" s="203"/>
      <c r="DCO841" s="203"/>
      <c r="DCP841" s="203"/>
      <c r="DCQ841" s="203"/>
      <c r="DCR841" s="203"/>
      <c r="DCS841" s="203"/>
      <c r="DCT841" s="203"/>
      <c r="DCU841" s="203"/>
      <c r="DCV841" s="203"/>
      <c r="DCW841" s="203"/>
      <c r="DCX841" s="203"/>
      <c r="DCY841" s="203"/>
      <c r="DCZ841" s="203"/>
      <c r="DDA841" s="203"/>
      <c r="DDB841" s="203"/>
      <c r="DDC841" s="203"/>
      <c r="DDD841" s="203"/>
      <c r="DDE841" s="203"/>
      <c r="DDF841" s="203"/>
      <c r="DDG841" s="203"/>
      <c r="DDH841" s="203"/>
      <c r="DDI841" s="203"/>
      <c r="DDJ841" s="203"/>
      <c r="DDK841" s="203"/>
      <c r="DDL841" s="203"/>
      <c r="DDM841" s="203"/>
      <c r="DDN841" s="203"/>
      <c r="DDO841" s="203"/>
      <c r="DDP841" s="203"/>
      <c r="DDQ841" s="203"/>
      <c r="DDR841" s="203"/>
      <c r="DDS841" s="203"/>
      <c r="DDT841" s="203"/>
      <c r="DDU841" s="203"/>
      <c r="DDV841" s="203"/>
      <c r="DDW841" s="203"/>
      <c r="DDX841" s="203"/>
      <c r="DDY841" s="203"/>
      <c r="DDZ841" s="203"/>
      <c r="DEA841" s="203"/>
      <c r="DEB841" s="203"/>
      <c r="DEC841" s="203"/>
      <c r="DED841" s="203"/>
      <c r="DEE841" s="203"/>
      <c r="DEF841" s="203"/>
      <c r="DEG841" s="203"/>
      <c r="DEH841" s="203"/>
      <c r="DEI841" s="203"/>
      <c r="DEJ841" s="203"/>
      <c r="DEK841" s="203"/>
      <c r="DEL841" s="203"/>
      <c r="DEM841" s="203"/>
      <c r="DEN841" s="203"/>
      <c r="DEO841" s="203"/>
      <c r="DEP841" s="203"/>
      <c r="DEQ841" s="203"/>
      <c r="DER841" s="203"/>
      <c r="DES841" s="203"/>
      <c r="DET841" s="203"/>
      <c r="DEU841" s="203"/>
      <c r="DEV841" s="203"/>
      <c r="DEW841" s="203"/>
      <c r="DEX841" s="203"/>
      <c r="DEY841" s="203"/>
      <c r="DEZ841" s="203"/>
      <c r="DFA841" s="203"/>
      <c r="DFB841" s="203"/>
      <c r="DFC841" s="203"/>
      <c r="DFD841" s="203"/>
      <c r="DFE841" s="203"/>
      <c r="DFF841" s="203"/>
      <c r="DFG841" s="203"/>
      <c r="DFH841" s="203"/>
      <c r="DFI841" s="203"/>
      <c r="DFJ841" s="203"/>
      <c r="DFK841" s="203"/>
      <c r="DFL841" s="203"/>
      <c r="DFM841" s="203"/>
      <c r="DFN841" s="203"/>
      <c r="DFO841" s="203"/>
      <c r="DFP841" s="203"/>
      <c r="DFQ841" s="203"/>
      <c r="DFR841" s="203"/>
      <c r="DFS841" s="203"/>
      <c r="DFT841" s="203"/>
      <c r="DFU841" s="203"/>
      <c r="DFV841" s="203"/>
      <c r="DFW841" s="203"/>
      <c r="DFX841" s="203"/>
      <c r="DFY841" s="203"/>
      <c r="DFZ841" s="203"/>
      <c r="DGA841" s="203"/>
      <c r="DGB841" s="203"/>
      <c r="DGC841" s="203"/>
      <c r="DGD841" s="203"/>
      <c r="DGE841" s="203"/>
      <c r="DGF841" s="203"/>
      <c r="DGG841" s="203"/>
      <c r="DGH841" s="203"/>
      <c r="DGI841" s="203"/>
      <c r="DGJ841" s="203"/>
      <c r="DGK841" s="203"/>
      <c r="DGL841" s="203"/>
      <c r="DGM841" s="203"/>
      <c r="DGN841" s="203"/>
      <c r="DGO841" s="203"/>
      <c r="DGP841" s="203"/>
      <c r="DGQ841" s="203"/>
      <c r="DGR841" s="203"/>
      <c r="DGS841" s="203"/>
      <c r="DGT841" s="203"/>
      <c r="DGU841" s="203"/>
      <c r="DGV841" s="203"/>
      <c r="DGW841" s="203"/>
      <c r="DGX841" s="203"/>
      <c r="DGY841" s="203"/>
      <c r="DGZ841" s="203"/>
      <c r="DHA841" s="203"/>
      <c r="DHB841" s="203"/>
      <c r="DHC841" s="203"/>
      <c r="DHD841" s="203"/>
      <c r="DHE841" s="203"/>
      <c r="DHF841" s="203"/>
      <c r="DHG841" s="203"/>
      <c r="DHH841" s="203"/>
      <c r="DHI841" s="203"/>
      <c r="DHJ841" s="203"/>
      <c r="DHK841" s="203"/>
      <c r="DHL841" s="203"/>
      <c r="DHM841" s="203"/>
      <c r="DHN841" s="203"/>
      <c r="DHO841" s="203"/>
      <c r="DHP841" s="203"/>
      <c r="DHQ841" s="203"/>
      <c r="DHR841" s="203"/>
      <c r="DHS841" s="203"/>
      <c r="DHT841" s="203"/>
      <c r="DHU841" s="203"/>
      <c r="DHV841" s="203"/>
      <c r="DHW841" s="203"/>
      <c r="DHX841" s="203"/>
      <c r="DHY841" s="203"/>
      <c r="DHZ841" s="203"/>
      <c r="DIA841" s="203"/>
      <c r="DIB841" s="203"/>
      <c r="DIC841" s="203"/>
      <c r="DID841" s="203"/>
      <c r="DIE841" s="203"/>
      <c r="DIF841" s="203"/>
      <c r="DIG841" s="203"/>
      <c r="DIH841" s="203"/>
      <c r="DII841" s="203"/>
      <c r="DIJ841" s="203"/>
      <c r="DIK841" s="203"/>
      <c r="DIL841" s="203"/>
      <c r="DIM841" s="203"/>
      <c r="DIN841" s="203"/>
      <c r="DIO841" s="203"/>
      <c r="DIP841" s="203"/>
      <c r="DIQ841" s="203"/>
      <c r="DIR841" s="203"/>
      <c r="DIS841" s="203"/>
      <c r="DIT841" s="203"/>
      <c r="DIU841" s="203"/>
      <c r="DIV841" s="203"/>
      <c r="DIW841" s="203"/>
      <c r="DIX841" s="203"/>
      <c r="DIY841" s="203"/>
      <c r="DIZ841" s="203"/>
      <c r="DJA841" s="203"/>
      <c r="DJB841" s="203"/>
      <c r="DJC841" s="203"/>
      <c r="DJD841" s="203"/>
      <c r="DJE841" s="203"/>
      <c r="DJF841" s="203"/>
      <c r="DJG841" s="203"/>
      <c r="DJH841" s="203"/>
      <c r="DJI841" s="203"/>
      <c r="DJJ841" s="203"/>
      <c r="DJK841" s="203"/>
      <c r="DJL841" s="203"/>
      <c r="DJM841" s="203"/>
      <c r="DJN841" s="203"/>
      <c r="DJO841" s="203"/>
      <c r="DJP841" s="203"/>
      <c r="DJQ841" s="203"/>
      <c r="DJR841" s="203"/>
      <c r="DJS841" s="203"/>
      <c r="DJT841" s="203"/>
      <c r="DJU841" s="203"/>
      <c r="DJV841" s="203"/>
      <c r="DJW841" s="203"/>
      <c r="DJX841" s="203"/>
      <c r="DJY841" s="203"/>
      <c r="DJZ841" s="203"/>
      <c r="DKA841" s="203"/>
      <c r="DKB841" s="203"/>
      <c r="DKC841" s="203"/>
      <c r="DKD841" s="203"/>
      <c r="DKE841" s="203"/>
      <c r="DKF841" s="203"/>
      <c r="DKG841" s="203"/>
      <c r="DKH841" s="203"/>
      <c r="DKI841" s="203"/>
      <c r="DKJ841" s="203"/>
      <c r="DKK841" s="203"/>
      <c r="DKL841" s="203"/>
      <c r="DKM841" s="203"/>
      <c r="DKN841" s="203"/>
      <c r="DKO841" s="203"/>
      <c r="DKP841" s="203"/>
      <c r="DKQ841" s="203"/>
      <c r="DKR841" s="203"/>
      <c r="DKS841" s="203"/>
      <c r="DKT841" s="203"/>
      <c r="DKU841" s="203"/>
      <c r="DKV841" s="203"/>
      <c r="DKW841" s="203"/>
      <c r="DKX841" s="203"/>
      <c r="DKY841" s="203"/>
      <c r="DKZ841" s="203"/>
      <c r="DLA841" s="203"/>
      <c r="DLB841" s="203"/>
      <c r="DLC841" s="203"/>
      <c r="DLD841" s="203"/>
      <c r="DLE841" s="203"/>
      <c r="DLF841" s="203"/>
      <c r="DLG841" s="203"/>
      <c r="DLH841" s="203"/>
      <c r="DLI841" s="203"/>
      <c r="DLJ841" s="203"/>
      <c r="DLK841" s="203"/>
      <c r="DLL841" s="203"/>
      <c r="DLM841" s="203"/>
      <c r="DLN841" s="203"/>
      <c r="DLO841" s="203"/>
      <c r="DLP841" s="203"/>
      <c r="DLQ841" s="203"/>
      <c r="DLR841" s="203"/>
      <c r="DLS841" s="203"/>
      <c r="DLT841" s="203"/>
      <c r="DLU841" s="203"/>
      <c r="DLV841" s="203"/>
      <c r="DLW841" s="203"/>
      <c r="DLX841" s="203"/>
      <c r="DLY841" s="203"/>
      <c r="DLZ841" s="203"/>
      <c r="DMA841" s="203"/>
      <c r="DMB841" s="203"/>
      <c r="DMC841" s="203"/>
      <c r="DMD841" s="203"/>
      <c r="DME841" s="203"/>
      <c r="DMF841" s="203"/>
      <c r="DMG841" s="203"/>
      <c r="DMH841" s="203"/>
      <c r="DMI841" s="203"/>
      <c r="DMJ841" s="203"/>
      <c r="DMK841" s="203"/>
      <c r="DML841" s="203"/>
      <c r="DMM841" s="203"/>
      <c r="DMN841" s="203"/>
      <c r="DMO841" s="203"/>
      <c r="DMP841" s="203"/>
      <c r="DMQ841" s="203"/>
      <c r="DMR841" s="203"/>
      <c r="DMS841" s="203"/>
      <c r="DMT841" s="203"/>
      <c r="DMU841" s="203"/>
      <c r="DMV841" s="203"/>
      <c r="DMW841" s="203"/>
      <c r="DMX841" s="203"/>
      <c r="DMY841" s="203"/>
      <c r="DMZ841" s="203"/>
      <c r="DNA841" s="203"/>
      <c r="DNB841" s="203"/>
      <c r="DNC841" s="203"/>
      <c r="DND841" s="203"/>
      <c r="DNE841" s="203"/>
      <c r="DNF841" s="203"/>
      <c r="DNG841" s="203"/>
      <c r="DNH841" s="203"/>
      <c r="DNI841" s="203"/>
      <c r="DNJ841" s="203"/>
      <c r="DNK841" s="203"/>
      <c r="DNL841" s="203"/>
      <c r="DNM841" s="203"/>
      <c r="DNN841" s="203"/>
      <c r="DNO841" s="203"/>
      <c r="DNP841" s="203"/>
      <c r="DNQ841" s="203"/>
      <c r="DNR841" s="203"/>
      <c r="DNS841" s="203"/>
      <c r="DNT841" s="203"/>
      <c r="DNU841" s="203"/>
      <c r="DNV841" s="203"/>
      <c r="DNW841" s="203"/>
      <c r="DNX841" s="203"/>
      <c r="DNY841" s="203"/>
      <c r="DNZ841" s="203"/>
      <c r="DOA841" s="203"/>
      <c r="DOB841" s="203"/>
      <c r="DOC841" s="203"/>
      <c r="DOD841" s="203"/>
      <c r="DOE841" s="203"/>
      <c r="DOF841" s="203"/>
      <c r="DOG841" s="203"/>
      <c r="DOH841" s="203"/>
      <c r="DOI841" s="203"/>
      <c r="DOJ841" s="203"/>
      <c r="DOK841" s="203"/>
      <c r="DOL841" s="203"/>
      <c r="DOM841" s="203"/>
      <c r="DON841" s="203"/>
      <c r="DOO841" s="203"/>
      <c r="DOP841" s="203"/>
      <c r="DOQ841" s="203"/>
      <c r="DOR841" s="203"/>
      <c r="DOS841" s="203"/>
      <c r="DOT841" s="203"/>
      <c r="DOU841" s="203"/>
      <c r="DOV841" s="203"/>
      <c r="DOW841" s="203"/>
      <c r="DOX841" s="203"/>
      <c r="DOY841" s="203"/>
      <c r="DOZ841" s="203"/>
      <c r="DPA841" s="203"/>
      <c r="DPB841" s="203"/>
      <c r="DPC841" s="203"/>
      <c r="DPD841" s="203"/>
      <c r="DPE841" s="203"/>
      <c r="DPF841" s="203"/>
      <c r="DPG841" s="203"/>
      <c r="DPH841" s="203"/>
      <c r="DPI841" s="203"/>
      <c r="DPJ841" s="203"/>
      <c r="DPK841" s="203"/>
      <c r="DPL841" s="203"/>
      <c r="DPM841" s="203"/>
      <c r="DPN841" s="203"/>
      <c r="DPO841" s="203"/>
      <c r="DPP841" s="203"/>
      <c r="DPQ841" s="203"/>
      <c r="DPR841" s="203"/>
      <c r="DPS841" s="203"/>
      <c r="DPT841" s="203"/>
      <c r="DPU841" s="203"/>
      <c r="DPV841" s="203"/>
      <c r="DPW841" s="203"/>
      <c r="DPX841" s="203"/>
      <c r="DPY841" s="203"/>
      <c r="DPZ841" s="203"/>
      <c r="DQA841" s="203"/>
      <c r="DQB841" s="203"/>
      <c r="DQC841" s="203"/>
      <c r="DQD841" s="203"/>
      <c r="DQE841" s="203"/>
      <c r="DQF841" s="203"/>
      <c r="DQG841" s="203"/>
      <c r="DQH841" s="203"/>
      <c r="DQI841" s="203"/>
      <c r="DQJ841" s="203"/>
      <c r="DQK841" s="203"/>
      <c r="DQL841" s="203"/>
      <c r="DQM841" s="203"/>
      <c r="DQN841" s="203"/>
      <c r="DQO841" s="203"/>
      <c r="DQP841" s="203"/>
      <c r="DQQ841" s="203"/>
      <c r="DQR841" s="203"/>
      <c r="DQS841" s="203"/>
      <c r="DQT841" s="203"/>
      <c r="DQU841" s="203"/>
      <c r="DQV841" s="203"/>
      <c r="DQW841" s="203"/>
      <c r="DQX841" s="203"/>
      <c r="DQY841" s="203"/>
      <c r="DQZ841" s="203"/>
      <c r="DRA841" s="203"/>
      <c r="DRB841" s="203"/>
      <c r="DRC841" s="203"/>
      <c r="DRD841" s="203"/>
      <c r="DRE841" s="203"/>
      <c r="DRF841" s="203"/>
      <c r="DRG841" s="203"/>
      <c r="DRH841" s="203"/>
      <c r="DRI841" s="203"/>
      <c r="DRJ841" s="203"/>
      <c r="DRK841" s="203"/>
      <c r="DRL841" s="203"/>
      <c r="DRM841" s="203"/>
      <c r="DRN841" s="203"/>
      <c r="DRO841" s="203"/>
      <c r="DRP841" s="203"/>
      <c r="DRQ841" s="203"/>
      <c r="DRR841" s="203"/>
      <c r="DRS841" s="203"/>
      <c r="DRT841" s="203"/>
      <c r="DRU841" s="203"/>
      <c r="DRV841" s="203"/>
      <c r="DRW841" s="203"/>
      <c r="DRX841" s="203"/>
      <c r="DRY841" s="203"/>
      <c r="DRZ841" s="203"/>
      <c r="DSA841" s="203"/>
      <c r="DSB841" s="203"/>
      <c r="DSC841" s="203"/>
      <c r="DSD841" s="203"/>
      <c r="DSE841" s="203"/>
      <c r="DSF841" s="203"/>
      <c r="DSG841" s="203"/>
      <c r="DSH841" s="203"/>
      <c r="DSI841" s="203"/>
      <c r="DSJ841" s="203"/>
      <c r="DSK841" s="203"/>
      <c r="DSL841" s="203"/>
      <c r="DSM841" s="203"/>
      <c r="DSN841" s="203"/>
      <c r="DSO841" s="203"/>
      <c r="DSP841" s="203"/>
      <c r="DSQ841" s="203"/>
      <c r="DSR841" s="203"/>
      <c r="DSS841" s="203"/>
      <c r="DST841" s="203"/>
      <c r="DSU841" s="203"/>
      <c r="DSV841" s="203"/>
      <c r="DSW841" s="203"/>
      <c r="DSX841" s="203"/>
      <c r="DSY841" s="203"/>
      <c r="DSZ841" s="203"/>
      <c r="DTA841" s="203"/>
      <c r="DTB841" s="203"/>
      <c r="DTC841" s="203"/>
      <c r="DTD841" s="203"/>
      <c r="DTE841" s="203"/>
      <c r="DTF841" s="203"/>
      <c r="DTG841" s="203"/>
      <c r="DTH841" s="203"/>
      <c r="DTI841" s="203"/>
      <c r="DTJ841" s="203"/>
      <c r="DTK841" s="203"/>
      <c r="DTL841" s="203"/>
      <c r="DTM841" s="203"/>
      <c r="DTN841" s="203"/>
      <c r="DTO841" s="203"/>
      <c r="DTP841" s="203"/>
      <c r="DTQ841" s="203"/>
      <c r="DTR841" s="203"/>
      <c r="DTS841" s="203"/>
      <c r="DTT841" s="203"/>
      <c r="DTU841" s="203"/>
      <c r="DTV841" s="203"/>
      <c r="DTW841" s="203"/>
      <c r="DTX841" s="203"/>
      <c r="DTY841" s="203"/>
      <c r="DTZ841" s="203"/>
      <c r="DUA841" s="203"/>
      <c r="DUB841" s="203"/>
      <c r="DUC841" s="203"/>
      <c r="DUD841" s="203"/>
      <c r="DUE841" s="203"/>
      <c r="DUF841" s="203"/>
      <c r="DUG841" s="203"/>
      <c r="DUH841" s="203"/>
      <c r="DUI841" s="203"/>
      <c r="DUJ841" s="203"/>
      <c r="DUK841" s="203"/>
      <c r="DUL841" s="203"/>
      <c r="DUM841" s="203"/>
      <c r="DUN841" s="203"/>
      <c r="DUO841" s="203"/>
      <c r="DUP841" s="203"/>
      <c r="DUQ841" s="203"/>
      <c r="DUR841" s="203"/>
      <c r="DUS841" s="203"/>
      <c r="DUT841" s="203"/>
      <c r="DUU841" s="203"/>
      <c r="DUV841" s="203"/>
      <c r="DUW841" s="203"/>
      <c r="DUX841" s="203"/>
      <c r="DUY841" s="203"/>
      <c r="DUZ841" s="203"/>
      <c r="DVA841" s="203"/>
      <c r="DVB841" s="203"/>
      <c r="DVC841" s="203"/>
      <c r="DVD841" s="203"/>
      <c r="DVE841" s="203"/>
      <c r="DVF841" s="203"/>
      <c r="DVG841" s="203"/>
      <c r="DVH841" s="203"/>
      <c r="DVI841" s="203"/>
      <c r="DVJ841" s="203"/>
      <c r="DVK841" s="203"/>
      <c r="DVL841" s="203"/>
      <c r="DVM841" s="203"/>
      <c r="DVN841" s="203"/>
      <c r="DVO841" s="203"/>
      <c r="DVP841" s="203"/>
      <c r="DVQ841" s="203"/>
      <c r="DVR841" s="203"/>
      <c r="DVS841" s="203"/>
      <c r="DVT841" s="203"/>
      <c r="DVU841" s="203"/>
      <c r="DVV841" s="203"/>
      <c r="DVW841" s="203"/>
      <c r="DVX841" s="203"/>
      <c r="DVY841" s="203"/>
      <c r="DVZ841" s="203"/>
      <c r="DWA841" s="203"/>
      <c r="DWB841" s="203"/>
      <c r="DWC841" s="203"/>
      <c r="DWD841" s="203"/>
      <c r="DWE841" s="203"/>
      <c r="DWF841" s="203"/>
      <c r="DWG841" s="203"/>
      <c r="DWH841" s="203"/>
      <c r="DWI841" s="203"/>
      <c r="DWJ841" s="203"/>
      <c r="DWK841" s="203"/>
      <c r="DWL841" s="203"/>
      <c r="DWM841" s="203"/>
      <c r="DWN841" s="203"/>
      <c r="DWO841" s="203"/>
      <c r="DWP841" s="203"/>
      <c r="DWQ841" s="203"/>
      <c r="DWR841" s="203"/>
      <c r="DWS841" s="203"/>
      <c r="DWT841" s="203"/>
      <c r="DWU841" s="203"/>
      <c r="DWV841" s="203"/>
      <c r="DWW841" s="203"/>
      <c r="DWX841" s="203"/>
      <c r="DWY841" s="203"/>
      <c r="DWZ841" s="203"/>
      <c r="DXA841" s="203"/>
      <c r="DXB841" s="203"/>
      <c r="DXC841" s="203"/>
      <c r="DXD841" s="203"/>
      <c r="DXE841" s="203"/>
      <c r="DXF841" s="203"/>
      <c r="DXG841" s="203"/>
      <c r="DXH841" s="203"/>
      <c r="DXI841" s="203"/>
      <c r="DXJ841" s="203"/>
      <c r="DXK841" s="203"/>
      <c r="DXL841" s="203"/>
      <c r="DXM841" s="203"/>
      <c r="DXN841" s="203"/>
      <c r="DXO841" s="203"/>
      <c r="DXP841" s="203"/>
      <c r="DXQ841" s="203"/>
      <c r="DXR841" s="203"/>
      <c r="DXS841" s="203"/>
      <c r="DXT841" s="203"/>
      <c r="DXU841" s="203"/>
      <c r="DXV841" s="203"/>
      <c r="DXW841" s="203"/>
      <c r="DXX841" s="203"/>
      <c r="DXY841" s="203"/>
      <c r="DXZ841" s="203"/>
      <c r="DYA841" s="203"/>
      <c r="DYB841" s="203"/>
      <c r="DYC841" s="203"/>
      <c r="DYD841" s="203"/>
      <c r="DYE841" s="203"/>
      <c r="DYF841" s="203"/>
      <c r="DYG841" s="203"/>
      <c r="DYH841" s="203"/>
      <c r="DYI841" s="203"/>
      <c r="DYJ841" s="203"/>
      <c r="DYK841" s="203"/>
      <c r="DYL841" s="203"/>
      <c r="DYM841" s="203"/>
      <c r="DYN841" s="203"/>
      <c r="DYO841" s="203"/>
      <c r="DYP841" s="203"/>
      <c r="DYQ841" s="203"/>
      <c r="DYR841" s="203"/>
      <c r="DYS841" s="203"/>
      <c r="DYT841" s="203"/>
      <c r="DYU841" s="203"/>
      <c r="DYV841" s="203"/>
      <c r="DYW841" s="203"/>
      <c r="DYX841" s="203"/>
      <c r="DYY841" s="203"/>
      <c r="DYZ841" s="203"/>
      <c r="DZA841" s="203"/>
      <c r="DZB841" s="203"/>
      <c r="DZC841" s="203"/>
      <c r="DZD841" s="203"/>
      <c r="DZE841" s="203"/>
      <c r="DZF841" s="203"/>
      <c r="DZG841" s="203"/>
      <c r="DZH841" s="203"/>
      <c r="DZI841" s="203"/>
      <c r="DZJ841" s="203"/>
      <c r="DZK841" s="203"/>
      <c r="DZL841" s="203"/>
      <c r="DZM841" s="203"/>
      <c r="DZN841" s="203"/>
      <c r="DZO841" s="203"/>
      <c r="DZP841" s="203"/>
      <c r="DZQ841" s="203"/>
      <c r="DZR841" s="203"/>
      <c r="DZS841" s="203"/>
      <c r="DZT841" s="203"/>
      <c r="DZU841" s="203"/>
      <c r="DZV841" s="203"/>
      <c r="DZW841" s="203"/>
      <c r="DZX841" s="203"/>
      <c r="DZY841" s="203"/>
      <c r="DZZ841" s="203"/>
      <c r="EAA841" s="203"/>
      <c r="EAB841" s="203"/>
      <c r="EAC841" s="203"/>
      <c r="EAD841" s="203"/>
      <c r="EAE841" s="203"/>
      <c r="EAF841" s="203"/>
      <c r="EAG841" s="203"/>
      <c r="EAH841" s="203"/>
      <c r="EAI841" s="203"/>
      <c r="EAJ841" s="203"/>
      <c r="EAK841" s="203"/>
      <c r="EAL841" s="203"/>
      <c r="EAM841" s="203"/>
      <c r="EAN841" s="203"/>
      <c r="EAO841" s="203"/>
      <c r="EAP841" s="203"/>
      <c r="EAQ841" s="203"/>
      <c r="EAR841" s="203"/>
      <c r="EAS841" s="203"/>
      <c r="EAT841" s="203"/>
      <c r="EAU841" s="203"/>
      <c r="EAV841" s="203"/>
      <c r="EAW841" s="203"/>
      <c r="EAX841" s="203"/>
      <c r="EAY841" s="203"/>
      <c r="EAZ841" s="203"/>
      <c r="EBA841" s="203"/>
      <c r="EBB841" s="203"/>
      <c r="EBC841" s="203"/>
      <c r="EBD841" s="203"/>
      <c r="EBE841" s="203"/>
      <c r="EBF841" s="203"/>
      <c r="EBG841" s="203"/>
      <c r="EBH841" s="203"/>
      <c r="EBI841" s="203"/>
      <c r="EBJ841" s="203"/>
      <c r="EBK841" s="203"/>
      <c r="EBL841" s="203"/>
      <c r="EBM841" s="203"/>
      <c r="EBN841" s="203"/>
      <c r="EBO841" s="203"/>
      <c r="EBP841" s="203"/>
      <c r="EBQ841" s="203"/>
      <c r="EBR841" s="203"/>
      <c r="EBS841" s="203"/>
      <c r="EBT841" s="203"/>
      <c r="EBU841" s="203"/>
      <c r="EBV841" s="203"/>
      <c r="EBW841" s="203"/>
      <c r="EBX841" s="203"/>
      <c r="EBY841" s="203"/>
      <c r="EBZ841" s="203"/>
      <c r="ECA841" s="203"/>
      <c r="ECB841" s="203"/>
      <c r="ECC841" s="203"/>
      <c r="ECD841" s="203"/>
      <c r="ECE841" s="203"/>
      <c r="ECF841" s="203"/>
      <c r="ECG841" s="203"/>
      <c r="ECH841" s="203"/>
      <c r="ECI841" s="203"/>
      <c r="ECJ841" s="203"/>
      <c r="ECK841" s="203"/>
      <c r="ECL841" s="203"/>
      <c r="ECM841" s="203"/>
      <c r="ECN841" s="203"/>
      <c r="ECO841" s="203"/>
      <c r="ECP841" s="203"/>
      <c r="ECQ841" s="203"/>
      <c r="ECR841" s="203"/>
      <c r="ECS841" s="203"/>
      <c r="ECT841" s="203"/>
      <c r="ECU841" s="203"/>
      <c r="ECV841" s="203"/>
      <c r="ECW841" s="203"/>
      <c r="ECX841" s="203"/>
      <c r="ECY841" s="203"/>
      <c r="ECZ841" s="203"/>
      <c r="EDA841" s="203"/>
      <c r="EDB841" s="203"/>
      <c r="EDC841" s="203"/>
      <c r="EDD841" s="203"/>
      <c r="EDE841" s="203"/>
      <c r="EDF841" s="203"/>
      <c r="EDG841" s="203"/>
      <c r="EDH841" s="203"/>
      <c r="EDI841" s="203"/>
      <c r="EDJ841" s="203"/>
      <c r="EDK841" s="203"/>
      <c r="EDL841" s="203"/>
      <c r="EDM841" s="203"/>
      <c r="EDN841" s="203"/>
      <c r="EDO841" s="203"/>
      <c r="EDP841" s="203"/>
      <c r="EDQ841" s="203"/>
      <c r="EDR841" s="203"/>
      <c r="EDS841" s="203"/>
      <c r="EDT841" s="203"/>
      <c r="EDU841" s="203"/>
      <c r="EDV841" s="203"/>
      <c r="EDW841" s="203"/>
      <c r="EDX841" s="203"/>
      <c r="EDY841" s="203"/>
      <c r="EDZ841" s="203"/>
      <c r="EEA841" s="203"/>
      <c r="EEB841" s="203"/>
      <c r="EEC841" s="203"/>
      <c r="EED841" s="203"/>
      <c r="EEE841" s="203"/>
      <c r="EEF841" s="203"/>
      <c r="EEG841" s="203"/>
      <c r="EEH841" s="203"/>
      <c r="EEI841" s="203"/>
      <c r="EEJ841" s="203"/>
      <c r="EEK841" s="203"/>
      <c r="EEL841" s="203"/>
      <c r="EEM841" s="203"/>
      <c r="EEN841" s="203"/>
      <c r="EEO841" s="203"/>
      <c r="EEP841" s="203"/>
      <c r="EEQ841" s="203"/>
      <c r="EER841" s="203"/>
      <c r="EES841" s="203"/>
      <c r="EET841" s="203"/>
      <c r="EEU841" s="203"/>
      <c r="EEV841" s="203"/>
      <c r="EEW841" s="203"/>
      <c r="EEX841" s="203"/>
      <c r="EEY841" s="203"/>
      <c r="EEZ841" s="203"/>
      <c r="EFA841" s="203"/>
      <c r="EFB841" s="203"/>
      <c r="EFC841" s="203"/>
      <c r="EFD841" s="203"/>
      <c r="EFE841" s="203"/>
      <c r="EFF841" s="203"/>
      <c r="EFG841" s="203"/>
      <c r="EFH841" s="203"/>
      <c r="EFI841" s="203"/>
      <c r="EFJ841" s="203"/>
      <c r="EFK841" s="203"/>
      <c r="EFL841" s="203"/>
      <c r="EFM841" s="203"/>
      <c r="EFN841" s="203"/>
      <c r="EFO841" s="203"/>
      <c r="EFP841" s="203"/>
      <c r="EFQ841" s="203"/>
      <c r="EFR841" s="203"/>
      <c r="EFS841" s="203"/>
      <c r="EFT841" s="203"/>
      <c r="EFU841" s="203"/>
      <c r="EFV841" s="203"/>
      <c r="EFW841" s="203"/>
      <c r="EFX841" s="203"/>
      <c r="EFY841" s="203"/>
      <c r="EFZ841" s="203"/>
      <c r="EGA841" s="203"/>
      <c r="EGB841" s="203"/>
      <c r="EGC841" s="203"/>
      <c r="EGD841" s="203"/>
      <c r="EGE841" s="203"/>
      <c r="EGF841" s="203"/>
      <c r="EGG841" s="203"/>
      <c r="EGH841" s="203"/>
      <c r="EGI841" s="203"/>
      <c r="EGJ841" s="203"/>
      <c r="EGK841" s="203"/>
      <c r="EGL841" s="203"/>
      <c r="EGM841" s="203"/>
      <c r="EGN841" s="203"/>
      <c r="EGO841" s="203"/>
      <c r="EGP841" s="203"/>
      <c r="EGQ841" s="203"/>
      <c r="EGR841" s="203"/>
      <c r="EGS841" s="203"/>
      <c r="EGT841" s="203"/>
      <c r="EGU841" s="203"/>
      <c r="EGV841" s="203"/>
      <c r="EGW841" s="203"/>
      <c r="EGX841" s="203"/>
      <c r="EGY841" s="203"/>
      <c r="EGZ841" s="203"/>
      <c r="EHA841" s="203"/>
      <c r="EHB841" s="203"/>
      <c r="EHC841" s="203"/>
      <c r="EHD841" s="203"/>
      <c r="EHE841" s="203"/>
      <c r="EHF841" s="203"/>
      <c r="EHG841" s="203"/>
      <c r="EHH841" s="203"/>
      <c r="EHI841" s="203"/>
      <c r="EHJ841" s="203"/>
      <c r="EHK841" s="203"/>
      <c r="EHL841" s="203"/>
      <c r="EHM841" s="203"/>
      <c r="EHN841" s="203"/>
      <c r="EHO841" s="203"/>
      <c r="EHP841" s="203"/>
      <c r="EHQ841" s="203"/>
      <c r="EHR841" s="203"/>
      <c r="EHS841" s="203"/>
      <c r="EHT841" s="203"/>
      <c r="EHU841" s="203"/>
      <c r="EHV841" s="203"/>
      <c r="EHW841" s="203"/>
      <c r="EHX841" s="203"/>
      <c r="EHY841" s="203"/>
      <c r="EHZ841" s="203"/>
      <c r="EIA841" s="203"/>
      <c r="EIB841" s="203"/>
      <c r="EIC841" s="203"/>
      <c r="EID841" s="203"/>
      <c r="EIE841" s="203"/>
      <c r="EIF841" s="203"/>
      <c r="EIG841" s="203"/>
      <c r="EIH841" s="203"/>
      <c r="EII841" s="203"/>
      <c r="EIJ841" s="203"/>
      <c r="EIK841" s="203"/>
      <c r="EIL841" s="203"/>
      <c r="EIM841" s="203"/>
      <c r="EIN841" s="203"/>
      <c r="EIO841" s="203"/>
      <c r="EIP841" s="203"/>
      <c r="EIQ841" s="203"/>
      <c r="EIR841" s="203"/>
      <c r="EIS841" s="203"/>
      <c r="EIT841" s="203"/>
      <c r="EIU841" s="203"/>
      <c r="EIV841" s="203"/>
      <c r="EIW841" s="203"/>
      <c r="EIX841" s="203"/>
      <c r="EIY841" s="203"/>
      <c r="EIZ841" s="203"/>
      <c r="EJA841" s="203"/>
      <c r="EJB841" s="203"/>
      <c r="EJC841" s="203"/>
      <c r="EJD841" s="203"/>
      <c r="EJE841" s="203"/>
      <c r="EJF841" s="203"/>
      <c r="EJG841" s="203"/>
      <c r="EJH841" s="203"/>
      <c r="EJI841" s="203"/>
      <c r="EJJ841" s="203"/>
      <c r="EJK841" s="203"/>
      <c r="EJL841" s="203"/>
      <c r="EJM841" s="203"/>
      <c r="EJN841" s="203"/>
      <c r="EJO841" s="203"/>
      <c r="EJP841" s="203"/>
      <c r="EJQ841" s="203"/>
      <c r="EJR841" s="203"/>
      <c r="EJS841" s="203"/>
      <c r="EJT841" s="203"/>
      <c r="EJU841" s="203"/>
      <c r="EJV841" s="203"/>
      <c r="EJW841" s="203"/>
      <c r="EJX841" s="203"/>
      <c r="EJY841" s="203"/>
      <c r="EJZ841" s="203"/>
      <c r="EKA841" s="203"/>
      <c r="EKB841" s="203"/>
      <c r="EKC841" s="203"/>
      <c r="EKD841" s="203"/>
      <c r="EKE841" s="203"/>
      <c r="EKF841" s="203"/>
      <c r="EKG841" s="203"/>
      <c r="EKH841" s="203"/>
      <c r="EKI841" s="203"/>
      <c r="EKJ841" s="203"/>
      <c r="EKK841" s="203"/>
      <c r="EKL841" s="203"/>
      <c r="EKM841" s="203"/>
      <c r="EKN841" s="203"/>
      <c r="EKO841" s="203"/>
      <c r="EKP841" s="203"/>
      <c r="EKQ841" s="203"/>
      <c r="EKR841" s="203"/>
      <c r="EKS841" s="203"/>
      <c r="EKT841" s="203"/>
      <c r="EKU841" s="203"/>
      <c r="EKV841" s="203"/>
      <c r="EKW841" s="203"/>
      <c r="EKX841" s="203"/>
      <c r="EKY841" s="203"/>
      <c r="EKZ841" s="203"/>
      <c r="ELA841" s="203"/>
      <c r="ELB841" s="203"/>
      <c r="ELC841" s="203"/>
      <c r="ELD841" s="203"/>
      <c r="ELE841" s="203"/>
      <c r="ELF841" s="203"/>
      <c r="ELG841" s="203"/>
      <c r="ELH841" s="203"/>
      <c r="ELI841" s="203"/>
      <c r="ELJ841" s="203"/>
      <c r="ELK841" s="203"/>
      <c r="ELL841" s="203"/>
      <c r="ELM841" s="203"/>
      <c r="ELN841" s="203"/>
      <c r="ELO841" s="203"/>
      <c r="ELP841" s="203"/>
      <c r="ELQ841" s="203"/>
      <c r="ELR841" s="203"/>
      <c r="ELS841" s="203"/>
      <c r="ELT841" s="203"/>
      <c r="ELU841" s="203"/>
      <c r="ELV841" s="203"/>
      <c r="ELW841" s="203"/>
      <c r="ELX841" s="203"/>
      <c r="ELY841" s="203"/>
      <c r="ELZ841" s="203"/>
      <c r="EMA841" s="203"/>
      <c r="EMB841" s="203"/>
      <c r="EMC841" s="203"/>
      <c r="EMD841" s="203"/>
      <c r="EME841" s="203"/>
      <c r="EMF841" s="203"/>
      <c r="EMG841" s="203"/>
      <c r="EMH841" s="203"/>
      <c r="EMI841" s="203"/>
      <c r="EMJ841" s="203"/>
      <c r="EMK841" s="203"/>
      <c r="EML841" s="203"/>
      <c r="EMM841" s="203"/>
      <c r="EMN841" s="203"/>
      <c r="EMO841" s="203"/>
      <c r="EMP841" s="203"/>
      <c r="EMQ841" s="203"/>
      <c r="EMR841" s="203"/>
      <c r="EMS841" s="203"/>
      <c r="EMT841" s="203"/>
      <c r="EMU841" s="203"/>
      <c r="EMV841" s="203"/>
      <c r="EMW841" s="203"/>
      <c r="EMX841" s="203"/>
      <c r="EMY841" s="203"/>
      <c r="EMZ841" s="203"/>
      <c r="ENA841" s="203"/>
      <c r="ENB841" s="203"/>
      <c r="ENC841" s="203"/>
      <c r="END841" s="203"/>
      <c r="ENE841" s="203"/>
      <c r="ENF841" s="203"/>
      <c r="ENG841" s="203"/>
      <c r="ENH841" s="203"/>
      <c r="ENI841" s="203"/>
      <c r="ENJ841" s="203"/>
      <c r="ENK841" s="203"/>
      <c r="ENL841" s="203"/>
      <c r="ENM841" s="203"/>
      <c r="ENN841" s="203"/>
      <c r="ENO841" s="203"/>
      <c r="ENP841" s="203"/>
      <c r="ENQ841" s="203"/>
      <c r="ENR841" s="203"/>
      <c r="ENS841" s="203"/>
      <c r="ENT841" s="203"/>
      <c r="ENU841" s="203"/>
      <c r="ENV841" s="203"/>
      <c r="ENW841" s="203"/>
      <c r="ENX841" s="203"/>
      <c r="ENY841" s="203"/>
      <c r="ENZ841" s="203"/>
      <c r="EOA841" s="203"/>
      <c r="EOB841" s="203"/>
      <c r="EOC841" s="203"/>
      <c r="EOD841" s="203"/>
      <c r="EOE841" s="203"/>
      <c r="EOF841" s="203"/>
      <c r="EOG841" s="203"/>
      <c r="EOH841" s="203"/>
      <c r="EOI841" s="203"/>
      <c r="EOJ841" s="203"/>
      <c r="EOK841" s="203"/>
      <c r="EOL841" s="203"/>
      <c r="EOM841" s="203"/>
      <c r="EON841" s="203"/>
      <c r="EOO841" s="203"/>
      <c r="EOP841" s="203"/>
      <c r="EOQ841" s="203"/>
      <c r="EOR841" s="203"/>
      <c r="EOS841" s="203"/>
      <c r="EOT841" s="203"/>
      <c r="EOU841" s="203"/>
      <c r="EOV841" s="203"/>
      <c r="EOW841" s="203"/>
      <c r="EOX841" s="203"/>
      <c r="EOY841" s="203"/>
      <c r="EOZ841" s="203"/>
      <c r="EPA841" s="203"/>
      <c r="EPB841" s="203"/>
      <c r="EPC841" s="203"/>
      <c r="EPD841" s="203"/>
      <c r="EPE841" s="203"/>
      <c r="EPF841" s="203"/>
      <c r="EPG841" s="203"/>
      <c r="EPH841" s="203"/>
      <c r="EPI841" s="203"/>
      <c r="EPJ841" s="203"/>
      <c r="EPK841" s="203"/>
      <c r="EPL841" s="203"/>
      <c r="EPM841" s="203"/>
      <c r="EPN841" s="203"/>
      <c r="EPO841" s="203"/>
      <c r="EPP841" s="203"/>
      <c r="EPQ841" s="203"/>
      <c r="EPR841" s="203"/>
      <c r="EPS841" s="203"/>
      <c r="EPT841" s="203"/>
      <c r="EPU841" s="203"/>
      <c r="EPV841" s="203"/>
      <c r="EPW841" s="203"/>
      <c r="EPX841" s="203"/>
      <c r="EPY841" s="203"/>
      <c r="EPZ841" s="203"/>
      <c r="EQA841" s="203"/>
      <c r="EQB841" s="203"/>
      <c r="EQC841" s="203"/>
      <c r="EQD841" s="203"/>
      <c r="EQE841" s="203"/>
      <c r="EQF841" s="203"/>
      <c r="EQG841" s="203"/>
      <c r="EQH841" s="203"/>
      <c r="EQI841" s="203"/>
      <c r="EQJ841" s="203"/>
      <c r="EQK841" s="203"/>
      <c r="EQL841" s="203"/>
      <c r="EQM841" s="203"/>
      <c r="EQN841" s="203"/>
      <c r="EQO841" s="203"/>
      <c r="EQP841" s="203"/>
      <c r="EQQ841" s="203"/>
      <c r="EQR841" s="203"/>
      <c r="EQS841" s="203"/>
      <c r="EQT841" s="203"/>
      <c r="EQU841" s="203"/>
      <c r="EQV841" s="203"/>
      <c r="EQW841" s="203"/>
      <c r="EQX841" s="203"/>
      <c r="EQY841" s="203"/>
      <c r="EQZ841" s="203"/>
      <c r="ERA841" s="203"/>
      <c r="ERB841" s="203"/>
      <c r="ERC841" s="203"/>
      <c r="ERD841" s="203"/>
      <c r="ERE841" s="203"/>
      <c r="ERF841" s="203"/>
      <c r="ERG841" s="203"/>
      <c r="ERH841" s="203"/>
      <c r="ERI841" s="203"/>
      <c r="ERJ841" s="203"/>
      <c r="ERK841" s="203"/>
      <c r="ERL841" s="203"/>
      <c r="ERM841" s="203"/>
      <c r="ERN841" s="203"/>
      <c r="ERO841" s="203"/>
      <c r="ERP841" s="203"/>
      <c r="ERQ841" s="203"/>
      <c r="ERR841" s="203"/>
      <c r="ERS841" s="203"/>
      <c r="ERT841" s="203"/>
      <c r="ERU841" s="203"/>
      <c r="ERV841" s="203"/>
      <c r="ERW841" s="203"/>
      <c r="ERX841" s="203"/>
      <c r="ERY841" s="203"/>
      <c r="ERZ841" s="203"/>
      <c r="ESA841" s="203"/>
      <c r="ESB841" s="203"/>
      <c r="ESC841" s="203"/>
      <c r="ESD841" s="203"/>
      <c r="ESE841" s="203"/>
      <c r="ESF841" s="203"/>
      <c r="ESG841" s="203"/>
      <c r="ESH841" s="203"/>
      <c r="ESI841" s="203"/>
      <c r="ESJ841" s="203"/>
      <c r="ESK841" s="203"/>
      <c r="ESL841" s="203"/>
      <c r="ESM841" s="203"/>
      <c r="ESN841" s="203"/>
      <c r="ESO841" s="203"/>
      <c r="ESP841" s="203"/>
      <c r="ESQ841" s="203"/>
      <c r="ESR841" s="203"/>
      <c r="ESS841" s="203"/>
      <c r="EST841" s="203"/>
      <c r="ESU841" s="203"/>
      <c r="ESV841" s="203"/>
      <c r="ESW841" s="203"/>
      <c r="ESX841" s="203"/>
      <c r="ESY841" s="203"/>
      <c r="ESZ841" s="203"/>
      <c r="ETA841" s="203"/>
      <c r="ETB841" s="203"/>
      <c r="ETC841" s="203"/>
      <c r="ETD841" s="203"/>
      <c r="ETE841" s="203"/>
      <c r="ETF841" s="203"/>
      <c r="ETG841" s="203"/>
      <c r="ETH841" s="203"/>
      <c r="ETI841" s="203"/>
      <c r="ETJ841" s="203"/>
      <c r="ETK841" s="203"/>
      <c r="ETL841" s="203"/>
      <c r="ETM841" s="203"/>
      <c r="ETN841" s="203"/>
      <c r="ETO841" s="203"/>
      <c r="ETP841" s="203"/>
      <c r="ETQ841" s="203"/>
      <c r="ETR841" s="203"/>
      <c r="ETS841" s="203"/>
      <c r="ETT841" s="203"/>
      <c r="ETU841" s="203"/>
      <c r="ETV841" s="203"/>
      <c r="ETW841" s="203"/>
      <c r="ETX841" s="203"/>
      <c r="ETY841" s="203"/>
      <c r="ETZ841" s="203"/>
      <c r="EUA841" s="203"/>
      <c r="EUB841" s="203"/>
      <c r="EUC841" s="203"/>
      <c r="EUD841" s="203"/>
      <c r="EUE841" s="203"/>
      <c r="EUF841" s="203"/>
      <c r="EUG841" s="203"/>
      <c r="EUH841" s="203"/>
      <c r="EUI841" s="203"/>
      <c r="EUJ841" s="203"/>
      <c r="EUK841" s="203"/>
      <c r="EUL841" s="203"/>
      <c r="EUM841" s="203"/>
      <c r="EUN841" s="203"/>
      <c r="EUO841" s="203"/>
      <c r="EUP841" s="203"/>
      <c r="EUQ841" s="203"/>
      <c r="EUR841" s="203"/>
      <c r="EUS841" s="203"/>
      <c r="EUT841" s="203"/>
      <c r="EUU841" s="203"/>
      <c r="EUV841" s="203"/>
      <c r="EUW841" s="203"/>
      <c r="EUX841" s="203"/>
      <c r="EUY841" s="203"/>
      <c r="EUZ841" s="203"/>
      <c r="EVA841" s="203"/>
      <c r="EVB841" s="203"/>
      <c r="EVC841" s="203"/>
      <c r="EVD841" s="203"/>
      <c r="EVE841" s="203"/>
      <c r="EVF841" s="203"/>
      <c r="EVG841" s="203"/>
      <c r="EVH841" s="203"/>
      <c r="EVI841" s="203"/>
      <c r="EVJ841" s="203"/>
      <c r="EVK841" s="203"/>
      <c r="EVL841" s="203"/>
      <c r="EVM841" s="203"/>
      <c r="EVN841" s="203"/>
      <c r="EVO841" s="203"/>
      <c r="EVP841" s="203"/>
      <c r="EVQ841" s="203"/>
      <c r="EVR841" s="203"/>
      <c r="EVS841" s="203"/>
      <c r="EVT841" s="203"/>
      <c r="EVU841" s="203"/>
      <c r="EVV841" s="203"/>
      <c r="EVW841" s="203"/>
      <c r="EVX841" s="203"/>
      <c r="EVY841" s="203"/>
      <c r="EVZ841" s="203"/>
      <c r="EWA841" s="203"/>
      <c r="EWB841" s="203"/>
      <c r="EWC841" s="203"/>
      <c r="EWD841" s="203"/>
      <c r="EWE841" s="203"/>
      <c r="EWF841" s="203"/>
      <c r="EWG841" s="203"/>
      <c r="EWH841" s="203"/>
      <c r="EWI841" s="203"/>
      <c r="EWJ841" s="203"/>
      <c r="EWK841" s="203"/>
      <c r="EWL841" s="203"/>
      <c r="EWM841" s="203"/>
      <c r="EWN841" s="203"/>
      <c r="EWO841" s="203"/>
      <c r="EWP841" s="203"/>
      <c r="EWQ841" s="203"/>
      <c r="EWR841" s="203"/>
      <c r="EWS841" s="203"/>
      <c r="EWT841" s="203"/>
      <c r="EWU841" s="203"/>
      <c r="EWV841" s="203"/>
      <c r="EWW841" s="203"/>
      <c r="EWX841" s="203"/>
      <c r="EWY841" s="203"/>
      <c r="EWZ841" s="203"/>
      <c r="EXA841" s="203"/>
      <c r="EXB841" s="203"/>
      <c r="EXC841" s="203"/>
      <c r="EXD841" s="203"/>
      <c r="EXE841" s="203"/>
      <c r="EXF841" s="203"/>
      <c r="EXG841" s="203"/>
      <c r="EXH841" s="203"/>
      <c r="EXI841" s="203"/>
      <c r="EXJ841" s="203"/>
      <c r="EXK841" s="203"/>
      <c r="EXL841" s="203"/>
      <c r="EXM841" s="203"/>
      <c r="EXN841" s="203"/>
      <c r="EXO841" s="203"/>
      <c r="EXP841" s="203"/>
      <c r="EXQ841" s="203"/>
      <c r="EXR841" s="203"/>
      <c r="EXS841" s="203"/>
      <c r="EXT841" s="203"/>
      <c r="EXU841" s="203"/>
      <c r="EXV841" s="203"/>
      <c r="EXW841" s="203"/>
      <c r="EXX841" s="203"/>
      <c r="EXY841" s="203"/>
      <c r="EXZ841" s="203"/>
      <c r="EYA841" s="203"/>
      <c r="EYB841" s="203"/>
      <c r="EYC841" s="203"/>
      <c r="EYD841" s="203"/>
      <c r="EYE841" s="203"/>
      <c r="EYF841" s="203"/>
      <c r="EYG841" s="203"/>
      <c r="EYH841" s="203"/>
      <c r="EYI841" s="203"/>
      <c r="EYJ841" s="203"/>
      <c r="EYK841" s="203"/>
      <c r="EYL841" s="203"/>
      <c r="EYM841" s="203"/>
      <c r="EYN841" s="203"/>
      <c r="EYO841" s="203"/>
      <c r="EYP841" s="203"/>
      <c r="EYQ841" s="203"/>
      <c r="EYR841" s="203"/>
      <c r="EYS841" s="203"/>
      <c r="EYT841" s="203"/>
      <c r="EYU841" s="203"/>
      <c r="EYV841" s="203"/>
      <c r="EYW841" s="203"/>
      <c r="EYX841" s="203"/>
      <c r="EYY841" s="203"/>
      <c r="EYZ841" s="203"/>
      <c r="EZA841" s="203"/>
      <c r="EZB841" s="203"/>
      <c r="EZC841" s="203"/>
      <c r="EZD841" s="203"/>
      <c r="EZE841" s="203"/>
      <c r="EZF841" s="203"/>
      <c r="EZG841" s="203"/>
      <c r="EZH841" s="203"/>
      <c r="EZI841" s="203"/>
      <c r="EZJ841" s="203"/>
      <c r="EZK841" s="203"/>
      <c r="EZL841" s="203"/>
      <c r="EZM841" s="203"/>
      <c r="EZN841" s="203"/>
      <c r="EZO841" s="203"/>
      <c r="EZP841" s="203"/>
      <c r="EZQ841" s="203"/>
      <c r="EZR841" s="203"/>
      <c r="EZS841" s="203"/>
      <c r="EZT841" s="203"/>
      <c r="EZU841" s="203"/>
      <c r="EZV841" s="203"/>
      <c r="EZW841" s="203"/>
      <c r="EZX841" s="203"/>
      <c r="EZY841" s="203"/>
      <c r="EZZ841" s="203"/>
      <c r="FAA841" s="203"/>
      <c r="FAB841" s="203"/>
      <c r="FAC841" s="203"/>
      <c r="FAD841" s="203"/>
      <c r="FAE841" s="203"/>
      <c r="FAF841" s="203"/>
      <c r="FAG841" s="203"/>
      <c r="FAH841" s="203"/>
      <c r="FAI841" s="203"/>
      <c r="FAJ841" s="203"/>
      <c r="FAK841" s="203"/>
      <c r="FAL841" s="203"/>
      <c r="FAM841" s="203"/>
      <c r="FAN841" s="203"/>
      <c r="FAO841" s="203"/>
      <c r="FAP841" s="203"/>
      <c r="FAQ841" s="203"/>
      <c r="FAR841" s="203"/>
      <c r="FAS841" s="203"/>
      <c r="FAT841" s="203"/>
      <c r="FAU841" s="203"/>
      <c r="FAV841" s="203"/>
      <c r="FAW841" s="203"/>
      <c r="FAX841" s="203"/>
      <c r="FAY841" s="203"/>
      <c r="FAZ841" s="203"/>
      <c r="FBA841" s="203"/>
      <c r="FBB841" s="203"/>
      <c r="FBC841" s="203"/>
      <c r="FBD841" s="203"/>
      <c r="FBE841" s="203"/>
      <c r="FBF841" s="203"/>
      <c r="FBG841" s="203"/>
      <c r="FBH841" s="203"/>
      <c r="FBI841" s="203"/>
      <c r="FBJ841" s="203"/>
      <c r="FBK841" s="203"/>
      <c r="FBL841" s="203"/>
      <c r="FBM841" s="203"/>
      <c r="FBN841" s="203"/>
      <c r="FBO841" s="203"/>
      <c r="FBP841" s="203"/>
      <c r="FBQ841" s="203"/>
      <c r="FBR841" s="203"/>
      <c r="FBS841" s="203"/>
      <c r="FBT841" s="203"/>
      <c r="FBU841" s="203"/>
      <c r="FBV841" s="203"/>
      <c r="FBW841" s="203"/>
      <c r="FBX841" s="203"/>
      <c r="FBY841" s="203"/>
      <c r="FBZ841" s="203"/>
      <c r="FCA841" s="203"/>
      <c r="FCB841" s="203"/>
      <c r="FCC841" s="203"/>
      <c r="FCD841" s="203"/>
      <c r="FCE841" s="203"/>
      <c r="FCF841" s="203"/>
      <c r="FCG841" s="203"/>
      <c r="FCH841" s="203"/>
      <c r="FCI841" s="203"/>
      <c r="FCJ841" s="203"/>
      <c r="FCK841" s="203"/>
      <c r="FCL841" s="203"/>
      <c r="FCM841" s="203"/>
      <c r="FCN841" s="203"/>
      <c r="FCO841" s="203"/>
      <c r="FCP841" s="203"/>
      <c r="FCQ841" s="203"/>
      <c r="FCR841" s="203"/>
      <c r="FCS841" s="203"/>
      <c r="FCT841" s="203"/>
      <c r="FCU841" s="203"/>
      <c r="FCV841" s="203"/>
      <c r="FCW841" s="203"/>
      <c r="FCX841" s="203"/>
      <c r="FCY841" s="203"/>
      <c r="FCZ841" s="203"/>
      <c r="FDA841" s="203"/>
      <c r="FDB841" s="203"/>
      <c r="FDC841" s="203"/>
      <c r="FDD841" s="203"/>
      <c r="FDE841" s="203"/>
      <c r="FDF841" s="203"/>
      <c r="FDG841" s="203"/>
      <c r="FDH841" s="203"/>
      <c r="FDI841" s="203"/>
      <c r="FDJ841" s="203"/>
      <c r="FDK841" s="203"/>
      <c r="FDL841" s="203"/>
      <c r="FDM841" s="203"/>
      <c r="FDN841" s="203"/>
      <c r="FDO841" s="203"/>
      <c r="FDP841" s="203"/>
      <c r="FDQ841" s="203"/>
      <c r="FDR841" s="203"/>
      <c r="FDS841" s="203"/>
      <c r="FDT841" s="203"/>
      <c r="FDU841" s="203"/>
      <c r="FDV841" s="203"/>
      <c r="FDW841" s="203"/>
      <c r="FDX841" s="203"/>
      <c r="FDY841" s="203"/>
      <c r="FDZ841" s="203"/>
      <c r="FEA841" s="203"/>
      <c r="FEB841" s="203"/>
      <c r="FEC841" s="203"/>
      <c r="FED841" s="203"/>
      <c r="FEE841" s="203"/>
      <c r="FEF841" s="203"/>
      <c r="FEG841" s="203"/>
      <c r="FEH841" s="203"/>
      <c r="FEI841" s="203"/>
      <c r="FEJ841" s="203"/>
      <c r="FEK841" s="203"/>
      <c r="FEL841" s="203"/>
      <c r="FEM841" s="203"/>
      <c r="FEN841" s="203"/>
      <c r="FEO841" s="203"/>
      <c r="FEP841" s="203"/>
      <c r="FEQ841" s="203"/>
      <c r="FER841" s="203"/>
      <c r="FES841" s="203"/>
      <c r="FET841" s="203"/>
      <c r="FEU841" s="203"/>
      <c r="FEV841" s="203"/>
      <c r="FEW841" s="203"/>
      <c r="FEX841" s="203"/>
      <c r="FEY841" s="203"/>
      <c r="FEZ841" s="203"/>
      <c r="FFA841" s="203"/>
      <c r="FFB841" s="203"/>
      <c r="FFC841" s="203"/>
      <c r="FFD841" s="203"/>
      <c r="FFE841" s="203"/>
      <c r="FFF841" s="203"/>
      <c r="FFG841" s="203"/>
      <c r="FFH841" s="203"/>
      <c r="FFI841" s="203"/>
      <c r="FFJ841" s="203"/>
      <c r="FFK841" s="203"/>
      <c r="FFL841" s="203"/>
      <c r="FFM841" s="203"/>
      <c r="FFN841" s="203"/>
      <c r="FFO841" s="203"/>
      <c r="FFP841" s="203"/>
      <c r="FFQ841" s="203"/>
      <c r="FFR841" s="203"/>
      <c r="FFS841" s="203"/>
      <c r="FFT841" s="203"/>
      <c r="FFU841" s="203"/>
      <c r="FFV841" s="203"/>
      <c r="FFW841" s="203"/>
      <c r="FFX841" s="203"/>
      <c r="FFY841" s="203"/>
      <c r="FFZ841" s="203"/>
      <c r="FGA841" s="203"/>
      <c r="FGB841" s="203"/>
      <c r="FGC841" s="203"/>
      <c r="FGD841" s="203"/>
      <c r="FGE841" s="203"/>
      <c r="FGF841" s="203"/>
      <c r="FGG841" s="203"/>
      <c r="FGH841" s="203"/>
      <c r="FGI841" s="203"/>
      <c r="FGJ841" s="203"/>
      <c r="FGK841" s="203"/>
      <c r="FGL841" s="203"/>
      <c r="FGM841" s="203"/>
      <c r="FGN841" s="203"/>
      <c r="FGO841" s="203"/>
      <c r="FGP841" s="203"/>
      <c r="FGQ841" s="203"/>
      <c r="FGR841" s="203"/>
      <c r="FGS841" s="203"/>
      <c r="FGT841" s="203"/>
      <c r="FGU841" s="203"/>
      <c r="FGV841" s="203"/>
      <c r="FGW841" s="203"/>
      <c r="FGX841" s="203"/>
      <c r="FGY841" s="203"/>
      <c r="FGZ841" s="203"/>
      <c r="FHA841" s="203"/>
      <c r="FHB841" s="203"/>
      <c r="FHC841" s="203"/>
      <c r="FHD841" s="203"/>
      <c r="FHE841" s="203"/>
      <c r="FHF841" s="203"/>
      <c r="FHG841" s="203"/>
      <c r="FHH841" s="203"/>
      <c r="FHI841" s="203"/>
      <c r="FHJ841" s="203"/>
      <c r="FHK841" s="203"/>
      <c r="FHL841" s="203"/>
      <c r="FHM841" s="203"/>
      <c r="FHN841" s="203"/>
      <c r="FHO841" s="203"/>
      <c r="FHP841" s="203"/>
      <c r="FHQ841" s="203"/>
      <c r="FHR841" s="203"/>
      <c r="FHS841" s="203"/>
      <c r="FHT841" s="203"/>
      <c r="FHU841" s="203"/>
      <c r="FHV841" s="203"/>
      <c r="FHW841" s="203"/>
      <c r="FHX841" s="203"/>
      <c r="FHY841" s="203"/>
      <c r="FHZ841" s="203"/>
      <c r="FIA841" s="203"/>
      <c r="FIB841" s="203"/>
      <c r="FIC841" s="203"/>
      <c r="FID841" s="203"/>
      <c r="FIE841" s="203"/>
      <c r="FIF841" s="203"/>
      <c r="FIG841" s="203"/>
      <c r="FIH841" s="203"/>
      <c r="FII841" s="203"/>
      <c r="FIJ841" s="203"/>
      <c r="FIK841" s="203"/>
      <c r="FIL841" s="203"/>
      <c r="FIM841" s="203"/>
      <c r="FIN841" s="203"/>
      <c r="FIO841" s="203"/>
      <c r="FIP841" s="203"/>
      <c r="FIQ841" s="203"/>
      <c r="FIR841" s="203"/>
      <c r="FIS841" s="203"/>
      <c r="FIT841" s="203"/>
      <c r="FIU841" s="203"/>
      <c r="FIV841" s="203"/>
      <c r="FIW841" s="203"/>
      <c r="FIX841" s="203"/>
      <c r="FIY841" s="203"/>
      <c r="FIZ841" s="203"/>
      <c r="FJA841" s="203"/>
      <c r="FJB841" s="203"/>
      <c r="FJC841" s="203"/>
      <c r="FJD841" s="203"/>
      <c r="FJE841" s="203"/>
      <c r="FJF841" s="203"/>
      <c r="FJG841" s="203"/>
      <c r="FJH841" s="203"/>
      <c r="FJI841" s="203"/>
      <c r="FJJ841" s="203"/>
      <c r="FJK841" s="203"/>
      <c r="FJL841" s="203"/>
      <c r="FJM841" s="203"/>
      <c r="FJN841" s="203"/>
      <c r="FJO841" s="203"/>
      <c r="FJP841" s="203"/>
      <c r="FJQ841" s="203"/>
      <c r="FJR841" s="203"/>
      <c r="FJS841" s="203"/>
      <c r="FJT841" s="203"/>
      <c r="FJU841" s="203"/>
      <c r="FJV841" s="203"/>
      <c r="FJW841" s="203"/>
      <c r="FJX841" s="203"/>
      <c r="FJY841" s="203"/>
      <c r="FJZ841" s="203"/>
      <c r="FKA841" s="203"/>
      <c r="FKB841" s="203"/>
      <c r="FKC841" s="203"/>
      <c r="FKD841" s="203"/>
      <c r="FKE841" s="203"/>
      <c r="FKF841" s="203"/>
      <c r="FKG841" s="203"/>
      <c r="FKH841" s="203"/>
      <c r="FKI841" s="203"/>
      <c r="FKJ841" s="203"/>
      <c r="FKK841" s="203"/>
      <c r="FKL841" s="203"/>
      <c r="FKM841" s="203"/>
      <c r="FKN841" s="203"/>
      <c r="FKO841" s="203"/>
      <c r="FKP841" s="203"/>
      <c r="FKQ841" s="203"/>
      <c r="FKR841" s="203"/>
      <c r="FKS841" s="203"/>
      <c r="FKT841" s="203"/>
      <c r="FKU841" s="203"/>
      <c r="FKV841" s="203"/>
      <c r="FKW841" s="203"/>
      <c r="FKX841" s="203"/>
      <c r="FKY841" s="203"/>
      <c r="FKZ841" s="203"/>
      <c r="FLA841" s="203"/>
      <c r="FLB841" s="203"/>
      <c r="FLC841" s="203"/>
      <c r="FLD841" s="203"/>
      <c r="FLE841" s="203"/>
      <c r="FLF841" s="203"/>
      <c r="FLG841" s="203"/>
      <c r="FLH841" s="203"/>
      <c r="FLI841" s="203"/>
      <c r="FLJ841" s="203"/>
      <c r="FLK841" s="203"/>
      <c r="FLL841" s="203"/>
      <c r="FLM841" s="203"/>
      <c r="FLN841" s="203"/>
      <c r="FLO841" s="203"/>
      <c r="FLP841" s="203"/>
      <c r="FLQ841" s="203"/>
      <c r="FLR841" s="203"/>
      <c r="FLS841" s="203"/>
      <c r="FLT841" s="203"/>
      <c r="FLU841" s="203"/>
      <c r="FLV841" s="203"/>
      <c r="FLW841" s="203"/>
      <c r="FLX841" s="203"/>
      <c r="FLY841" s="203"/>
      <c r="FLZ841" s="203"/>
      <c r="FMA841" s="203"/>
      <c r="FMB841" s="203"/>
      <c r="FMC841" s="203"/>
      <c r="FMD841" s="203"/>
      <c r="FME841" s="203"/>
      <c r="FMF841" s="203"/>
      <c r="FMG841" s="203"/>
      <c r="FMH841" s="203"/>
      <c r="FMI841" s="203"/>
      <c r="FMJ841" s="203"/>
      <c r="FMK841" s="203"/>
      <c r="FML841" s="203"/>
      <c r="FMM841" s="203"/>
      <c r="FMN841" s="203"/>
      <c r="FMO841" s="203"/>
      <c r="FMP841" s="203"/>
      <c r="FMQ841" s="203"/>
      <c r="FMR841" s="203"/>
      <c r="FMS841" s="203"/>
      <c r="FMT841" s="203"/>
      <c r="FMU841" s="203"/>
      <c r="FMV841" s="203"/>
      <c r="FMW841" s="203"/>
      <c r="FMX841" s="203"/>
      <c r="FMY841" s="203"/>
      <c r="FMZ841" s="203"/>
      <c r="FNA841" s="203"/>
      <c r="FNB841" s="203"/>
      <c r="FNC841" s="203"/>
      <c r="FND841" s="203"/>
      <c r="FNE841" s="203"/>
      <c r="FNF841" s="203"/>
      <c r="FNG841" s="203"/>
      <c r="FNH841" s="203"/>
      <c r="FNI841" s="203"/>
      <c r="FNJ841" s="203"/>
      <c r="FNK841" s="203"/>
      <c r="FNL841" s="203"/>
      <c r="FNM841" s="203"/>
      <c r="FNN841" s="203"/>
      <c r="FNO841" s="203"/>
      <c r="FNP841" s="203"/>
      <c r="FNQ841" s="203"/>
      <c r="FNR841" s="203"/>
      <c r="FNS841" s="203"/>
      <c r="FNT841" s="203"/>
      <c r="FNU841" s="203"/>
      <c r="FNV841" s="203"/>
      <c r="FNW841" s="203"/>
      <c r="FNX841" s="203"/>
      <c r="FNY841" s="203"/>
      <c r="FNZ841" s="203"/>
      <c r="FOA841" s="203"/>
      <c r="FOB841" s="203"/>
      <c r="FOC841" s="203"/>
      <c r="FOD841" s="203"/>
      <c r="FOE841" s="203"/>
      <c r="FOF841" s="203"/>
      <c r="FOG841" s="203"/>
      <c r="FOH841" s="203"/>
      <c r="FOI841" s="203"/>
      <c r="FOJ841" s="203"/>
      <c r="FOK841" s="203"/>
      <c r="FOL841" s="203"/>
      <c r="FOM841" s="203"/>
      <c r="FON841" s="203"/>
      <c r="FOO841" s="203"/>
      <c r="FOP841" s="203"/>
      <c r="FOQ841" s="203"/>
      <c r="FOR841" s="203"/>
      <c r="FOS841" s="203"/>
      <c r="FOT841" s="203"/>
      <c r="FOU841" s="203"/>
      <c r="FOV841" s="203"/>
      <c r="FOW841" s="203"/>
      <c r="FOX841" s="203"/>
      <c r="FOY841" s="203"/>
      <c r="FOZ841" s="203"/>
      <c r="FPA841" s="203"/>
      <c r="FPB841" s="203"/>
      <c r="FPC841" s="203"/>
      <c r="FPD841" s="203"/>
      <c r="FPE841" s="203"/>
      <c r="FPF841" s="203"/>
      <c r="FPG841" s="203"/>
      <c r="FPH841" s="203"/>
      <c r="FPI841" s="203"/>
      <c r="FPJ841" s="203"/>
      <c r="FPK841" s="203"/>
      <c r="FPL841" s="203"/>
      <c r="FPM841" s="203"/>
      <c r="FPN841" s="203"/>
      <c r="FPO841" s="203"/>
      <c r="FPP841" s="203"/>
      <c r="FPQ841" s="203"/>
      <c r="FPR841" s="203"/>
      <c r="FPS841" s="203"/>
      <c r="FPT841" s="203"/>
      <c r="FPU841" s="203"/>
      <c r="FPV841" s="203"/>
      <c r="FPW841" s="203"/>
      <c r="FPX841" s="203"/>
      <c r="FPY841" s="203"/>
      <c r="FPZ841" s="203"/>
      <c r="FQA841" s="203"/>
      <c r="FQB841" s="203"/>
      <c r="FQC841" s="203"/>
      <c r="FQD841" s="203"/>
      <c r="FQE841" s="203"/>
      <c r="FQF841" s="203"/>
      <c r="FQG841" s="203"/>
      <c r="FQH841" s="203"/>
      <c r="FQI841" s="203"/>
      <c r="FQJ841" s="203"/>
      <c r="FQK841" s="203"/>
      <c r="FQL841" s="203"/>
      <c r="FQM841" s="203"/>
      <c r="FQN841" s="203"/>
      <c r="FQO841" s="203"/>
      <c r="FQP841" s="203"/>
      <c r="FQQ841" s="203"/>
      <c r="FQR841" s="203"/>
      <c r="FQS841" s="203"/>
      <c r="FQT841" s="203"/>
      <c r="FQU841" s="203"/>
      <c r="FQV841" s="203"/>
      <c r="FQW841" s="203"/>
      <c r="FQX841" s="203"/>
      <c r="FQY841" s="203"/>
      <c r="FQZ841" s="203"/>
      <c r="FRA841" s="203"/>
      <c r="FRB841" s="203"/>
      <c r="FRC841" s="203"/>
      <c r="FRD841" s="203"/>
      <c r="FRE841" s="203"/>
      <c r="FRF841" s="203"/>
      <c r="FRG841" s="203"/>
      <c r="FRH841" s="203"/>
      <c r="FRI841" s="203"/>
      <c r="FRJ841" s="203"/>
      <c r="FRK841" s="203"/>
      <c r="FRL841" s="203"/>
      <c r="FRM841" s="203"/>
      <c r="FRN841" s="203"/>
      <c r="FRO841" s="203"/>
      <c r="FRP841" s="203"/>
      <c r="FRQ841" s="203"/>
      <c r="FRR841" s="203"/>
      <c r="FRS841" s="203"/>
      <c r="FRT841" s="203"/>
      <c r="FRU841" s="203"/>
      <c r="FRV841" s="203"/>
      <c r="FRW841" s="203"/>
      <c r="FRX841" s="203"/>
      <c r="FRY841" s="203"/>
      <c r="FRZ841" s="203"/>
      <c r="FSA841" s="203"/>
      <c r="FSB841" s="203"/>
      <c r="FSC841" s="203"/>
      <c r="FSD841" s="203"/>
      <c r="FSE841" s="203"/>
      <c r="FSF841" s="203"/>
      <c r="FSG841" s="203"/>
      <c r="FSH841" s="203"/>
      <c r="FSI841" s="203"/>
      <c r="FSJ841" s="203"/>
      <c r="FSK841" s="203"/>
      <c r="FSL841" s="203"/>
      <c r="FSM841" s="203"/>
      <c r="FSN841" s="203"/>
      <c r="FSO841" s="203"/>
      <c r="FSP841" s="203"/>
      <c r="FSQ841" s="203"/>
      <c r="FSR841" s="203"/>
      <c r="FSS841" s="203"/>
      <c r="FST841" s="203"/>
      <c r="FSU841" s="203"/>
      <c r="FSV841" s="203"/>
      <c r="FSW841" s="203"/>
      <c r="FSX841" s="203"/>
      <c r="FSY841" s="203"/>
      <c r="FSZ841" s="203"/>
      <c r="FTA841" s="203"/>
      <c r="FTB841" s="203"/>
      <c r="FTC841" s="203"/>
      <c r="FTD841" s="203"/>
      <c r="FTE841" s="203"/>
      <c r="FTF841" s="203"/>
      <c r="FTG841" s="203"/>
      <c r="FTH841" s="203"/>
      <c r="FTI841" s="203"/>
      <c r="FTJ841" s="203"/>
      <c r="FTK841" s="203"/>
      <c r="FTL841" s="203"/>
      <c r="FTM841" s="203"/>
      <c r="FTN841" s="203"/>
      <c r="FTO841" s="203"/>
      <c r="FTP841" s="203"/>
      <c r="FTQ841" s="203"/>
      <c r="FTR841" s="203"/>
      <c r="FTS841" s="203"/>
      <c r="FTT841" s="203"/>
      <c r="FTU841" s="203"/>
      <c r="FTV841" s="203"/>
      <c r="FTW841" s="203"/>
      <c r="FTX841" s="203"/>
      <c r="FTY841" s="203"/>
      <c r="FTZ841" s="203"/>
      <c r="FUA841" s="203"/>
      <c r="FUB841" s="203"/>
      <c r="FUC841" s="203"/>
      <c r="FUD841" s="203"/>
      <c r="FUE841" s="203"/>
      <c r="FUF841" s="203"/>
      <c r="FUG841" s="203"/>
      <c r="FUH841" s="203"/>
      <c r="FUI841" s="203"/>
      <c r="FUJ841" s="203"/>
      <c r="FUK841" s="203"/>
      <c r="FUL841" s="203"/>
      <c r="FUM841" s="203"/>
      <c r="FUN841" s="203"/>
      <c r="FUO841" s="203"/>
      <c r="FUP841" s="203"/>
      <c r="FUQ841" s="203"/>
      <c r="FUR841" s="203"/>
      <c r="FUS841" s="203"/>
      <c r="FUT841" s="203"/>
      <c r="FUU841" s="203"/>
      <c r="FUV841" s="203"/>
      <c r="FUW841" s="203"/>
      <c r="FUX841" s="203"/>
      <c r="FUY841" s="203"/>
      <c r="FUZ841" s="203"/>
      <c r="FVA841" s="203"/>
      <c r="FVB841" s="203"/>
      <c r="FVC841" s="203"/>
      <c r="FVD841" s="203"/>
      <c r="FVE841" s="203"/>
      <c r="FVF841" s="203"/>
      <c r="FVG841" s="203"/>
      <c r="FVH841" s="203"/>
      <c r="FVI841" s="203"/>
      <c r="FVJ841" s="203"/>
      <c r="FVK841" s="203"/>
      <c r="FVL841" s="203"/>
      <c r="FVM841" s="203"/>
      <c r="FVN841" s="203"/>
      <c r="FVO841" s="203"/>
      <c r="FVP841" s="203"/>
      <c r="FVQ841" s="203"/>
      <c r="FVR841" s="203"/>
      <c r="FVS841" s="203"/>
      <c r="FVT841" s="203"/>
      <c r="FVU841" s="203"/>
      <c r="FVV841" s="203"/>
      <c r="FVW841" s="203"/>
      <c r="FVX841" s="203"/>
      <c r="FVY841" s="203"/>
      <c r="FVZ841" s="203"/>
      <c r="FWA841" s="203"/>
      <c r="FWB841" s="203"/>
      <c r="FWC841" s="203"/>
      <c r="FWD841" s="203"/>
      <c r="FWE841" s="203"/>
      <c r="FWF841" s="203"/>
      <c r="FWG841" s="203"/>
      <c r="FWH841" s="203"/>
      <c r="FWI841" s="203"/>
      <c r="FWJ841" s="203"/>
      <c r="FWK841" s="203"/>
      <c r="FWL841" s="203"/>
      <c r="FWM841" s="203"/>
      <c r="FWN841" s="203"/>
      <c r="FWO841" s="203"/>
      <c r="FWP841" s="203"/>
      <c r="FWQ841" s="203"/>
      <c r="FWR841" s="203"/>
      <c r="FWS841" s="203"/>
      <c r="FWT841" s="203"/>
      <c r="FWU841" s="203"/>
      <c r="FWV841" s="203"/>
      <c r="FWW841" s="203"/>
      <c r="FWX841" s="203"/>
      <c r="FWY841" s="203"/>
      <c r="FWZ841" s="203"/>
      <c r="FXA841" s="203"/>
      <c r="FXB841" s="203"/>
      <c r="FXC841" s="203"/>
      <c r="FXD841" s="203"/>
      <c r="FXE841" s="203"/>
      <c r="FXF841" s="203"/>
      <c r="FXG841" s="203"/>
      <c r="FXH841" s="203"/>
      <c r="FXI841" s="203"/>
      <c r="FXJ841" s="203"/>
      <c r="FXK841" s="203"/>
      <c r="FXL841" s="203"/>
      <c r="FXM841" s="203"/>
      <c r="FXN841" s="203"/>
      <c r="FXO841" s="203"/>
      <c r="FXP841" s="203"/>
      <c r="FXQ841" s="203"/>
      <c r="FXR841" s="203"/>
      <c r="FXS841" s="203"/>
      <c r="FXT841" s="203"/>
      <c r="FXU841" s="203"/>
      <c r="FXV841" s="203"/>
      <c r="FXW841" s="203"/>
      <c r="FXX841" s="203"/>
      <c r="FXY841" s="203"/>
      <c r="FXZ841" s="203"/>
      <c r="FYA841" s="203"/>
      <c r="FYB841" s="203"/>
      <c r="FYC841" s="203"/>
      <c r="FYD841" s="203"/>
      <c r="FYE841" s="203"/>
      <c r="FYF841" s="203"/>
      <c r="FYG841" s="203"/>
      <c r="FYH841" s="203"/>
      <c r="FYI841" s="203"/>
      <c r="FYJ841" s="203"/>
      <c r="FYK841" s="203"/>
      <c r="FYL841" s="203"/>
      <c r="FYM841" s="203"/>
      <c r="FYN841" s="203"/>
      <c r="FYO841" s="203"/>
      <c r="FYP841" s="203"/>
      <c r="FYQ841" s="203"/>
      <c r="FYR841" s="203"/>
      <c r="FYS841" s="203"/>
      <c r="FYT841" s="203"/>
      <c r="FYU841" s="203"/>
      <c r="FYV841" s="203"/>
      <c r="FYW841" s="203"/>
      <c r="FYX841" s="203"/>
      <c r="FYY841" s="203"/>
      <c r="FYZ841" s="203"/>
      <c r="FZA841" s="203"/>
      <c r="FZB841" s="203"/>
      <c r="FZC841" s="203"/>
      <c r="FZD841" s="203"/>
      <c r="FZE841" s="203"/>
      <c r="FZF841" s="203"/>
      <c r="FZG841" s="203"/>
      <c r="FZH841" s="203"/>
      <c r="FZI841" s="203"/>
      <c r="FZJ841" s="203"/>
      <c r="FZK841" s="203"/>
      <c r="FZL841" s="203"/>
      <c r="FZM841" s="203"/>
      <c r="FZN841" s="203"/>
      <c r="FZO841" s="203"/>
      <c r="FZP841" s="203"/>
      <c r="FZQ841" s="203"/>
      <c r="FZR841" s="203"/>
      <c r="FZS841" s="203"/>
      <c r="FZT841" s="203"/>
      <c r="FZU841" s="203"/>
      <c r="FZV841" s="203"/>
      <c r="FZW841" s="203"/>
      <c r="FZX841" s="203"/>
      <c r="FZY841" s="203"/>
      <c r="FZZ841" s="203"/>
      <c r="GAA841" s="203"/>
      <c r="GAB841" s="203"/>
      <c r="GAC841" s="203"/>
      <c r="GAD841" s="203"/>
      <c r="GAE841" s="203"/>
      <c r="GAF841" s="203"/>
      <c r="GAG841" s="203"/>
      <c r="GAH841" s="203"/>
      <c r="GAI841" s="203"/>
      <c r="GAJ841" s="203"/>
      <c r="GAK841" s="203"/>
      <c r="GAL841" s="203"/>
      <c r="GAM841" s="203"/>
      <c r="GAN841" s="203"/>
      <c r="GAO841" s="203"/>
      <c r="GAP841" s="203"/>
      <c r="GAQ841" s="203"/>
      <c r="GAR841" s="203"/>
      <c r="GAS841" s="203"/>
      <c r="GAT841" s="203"/>
      <c r="GAU841" s="203"/>
      <c r="GAV841" s="203"/>
      <c r="GAW841" s="203"/>
      <c r="GAX841" s="203"/>
      <c r="GAY841" s="203"/>
      <c r="GAZ841" s="203"/>
      <c r="GBA841" s="203"/>
      <c r="GBB841" s="203"/>
      <c r="GBC841" s="203"/>
      <c r="GBD841" s="203"/>
      <c r="GBE841" s="203"/>
      <c r="GBF841" s="203"/>
      <c r="GBG841" s="203"/>
      <c r="GBH841" s="203"/>
      <c r="GBI841" s="203"/>
      <c r="GBJ841" s="203"/>
      <c r="GBK841" s="203"/>
      <c r="GBL841" s="203"/>
      <c r="GBM841" s="203"/>
      <c r="GBN841" s="203"/>
      <c r="GBO841" s="203"/>
      <c r="GBP841" s="203"/>
      <c r="GBQ841" s="203"/>
      <c r="GBR841" s="203"/>
      <c r="GBS841" s="203"/>
      <c r="GBT841" s="203"/>
      <c r="GBU841" s="203"/>
      <c r="GBV841" s="203"/>
      <c r="GBW841" s="203"/>
      <c r="GBX841" s="203"/>
      <c r="GBY841" s="203"/>
      <c r="GBZ841" s="203"/>
      <c r="GCA841" s="203"/>
      <c r="GCB841" s="203"/>
      <c r="GCC841" s="203"/>
      <c r="GCD841" s="203"/>
      <c r="GCE841" s="203"/>
      <c r="GCF841" s="203"/>
      <c r="GCG841" s="203"/>
      <c r="GCH841" s="203"/>
      <c r="GCI841" s="203"/>
      <c r="GCJ841" s="203"/>
      <c r="GCK841" s="203"/>
      <c r="GCL841" s="203"/>
      <c r="GCM841" s="203"/>
      <c r="GCN841" s="203"/>
      <c r="GCO841" s="203"/>
      <c r="GCP841" s="203"/>
      <c r="GCQ841" s="203"/>
      <c r="GCR841" s="203"/>
      <c r="GCS841" s="203"/>
      <c r="GCT841" s="203"/>
      <c r="GCU841" s="203"/>
      <c r="GCV841" s="203"/>
      <c r="GCW841" s="203"/>
      <c r="GCX841" s="203"/>
      <c r="GCY841" s="203"/>
      <c r="GCZ841" s="203"/>
      <c r="GDA841" s="203"/>
      <c r="GDB841" s="203"/>
      <c r="GDC841" s="203"/>
      <c r="GDD841" s="203"/>
      <c r="GDE841" s="203"/>
      <c r="GDF841" s="203"/>
      <c r="GDG841" s="203"/>
      <c r="GDH841" s="203"/>
      <c r="GDI841" s="203"/>
      <c r="GDJ841" s="203"/>
      <c r="GDK841" s="203"/>
      <c r="GDL841" s="203"/>
      <c r="GDM841" s="203"/>
      <c r="GDN841" s="203"/>
      <c r="GDO841" s="203"/>
      <c r="GDP841" s="203"/>
      <c r="GDQ841" s="203"/>
      <c r="GDR841" s="203"/>
      <c r="GDS841" s="203"/>
      <c r="GDT841" s="203"/>
      <c r="GDU841" s="203"/>
      <c r="GDV841" s="203"/>
      <c r="GDW841" s="203"/>
      <c r="GDX841" s="203"/>
      <c r="GDY841" s="203"/>
      <c r="GDZ841" s="203"/>
      <c r="GEA841" s="203"/>
      <c r="GEB841" s="203"/>
      <c r="GEC841" s="203"/>
      <c r="GED841" s="203"/>
      <c r="GEE841" s="203"/>
      <c r="GEF841" s="203"/>
      <c r="GEG841" s="203"/>
      <c r="GEH841" s="203"/>
      <c r="GEI841" s="203"/>
      <c r="GEJ841" s="203"/>
      <c r="GEK841" s="203"/>
      <c r="GEL841" s="203"/>
      <c r="GEM841" s="203"/>
      <c r="GEN841" s="203"/>
      <c r="GEO841" s="203"/>
      <c r="GEP841" s="203"/>
      <c r="GEQ841" s="203"/>
      <c r="GER841" s="203"/>
      <c r="GES841" s="203"/>
      <c r="GET841" s="203"/>
      <c r="GEU841" s="203"/>
      <c r="GEV841" s="203"/>
      <c r="GEW841" s="203"/>
      <c r="GEX841" s="203"/>
      <c r="GEY841" s="203"/>
      <c r="GEZ841" s="203"/>
      <c r="GFA841" s="203"/>
      <c r="GFB841" s="203"/>
      <c r="GFC841" s="203"/>
      <c r="GFD841" s="203"/>
      <c r="GFE841" s="203"/>
      <c r="GFF841" s="203"/>
      <c r="GFG841" s="203"/>
      <c r="GFH841" s="203"/>
      <c r="GFI841" s="203"/>
      <c r="GFJ841" s="203"/>
      <c r="GFK841" s="203"/>
      <c r="GFL841" s="203"/>
      <c r="GFM841" s="203"/>
      <c r="GFN841" s="203"/>
      <c r="GFO841" s="203"/>
      <c r="GFP841" s="203"/>
      <c r="GFQ841" s="203"/>
      <c r="GFR841" s="203"/>
      <c r="GFS841" s="203"/>
      <c r="GFT841" s="203"/>
      <c r="GFU841" s="203"/>
      <c r="GFV841" s="203"/>
      <c r="GFW841" s="203"/>
      <c r="GFX841" s="203"/>
      <c r="GFY841" s="203"/>
      <c r="GFZ841" s="203"/>
      <c r="GGA841" s="203"/>
      <c r="GGB841" s="203"/>
      <c r="GGC841" s="203"/>
      <c r="GGD841" s="203"/>
      <c r="GGE841" s="203"/>
      <c r="GGF841" s="203"/>
      <c r="GGG841" s="203"/>
      <c r="GGH841" s="203"/>
      <c r="GGI841" s="203"/>
      <c r="GGJ841" s="203"/>
      <c r="GGK841" s="203"/>
      <c r="GGL841" s="203"/>
      <c r="GGM841" s="203"/>
      <c r="GGN841" s="203"/>
      <c r="GGO841" s="203"/>
      <c r="GGP841" s="203"/>
      <c r="GGQ841" s="203"/>
      <c r="GGR841" s="203"/>
      <c r="GGS841" s="203"/>
      <c r="GGT841" s="203"/>
      <c r="GGU841" s="203"/>
      <c r="GGV841" s="203"/>
      <c r="GGW841" s="203"/>
      <c r="GGX841" s="203"/>
      <c r="GGY841" s="203"/>
      <c r="GGZ841" s="203"/>
      <c r="GHA841" s="203"/>
      <c r="GHB841" s="203"/>
      <c r="GHC841" s="203"/>
      <c r="GHD841" s="203"/>
      <c r="GHE841" s="203"/>
      <c r="GHF841" s="203"/>
      <c r="GHG841" s="203"/>
      <c r="GHH841" s="203"/>
      <c r="GHI841" s="203"/>
      <c r="GHJ841" s="203"/>
      <c r="GHK841" s="203"/>
      <c r="GHL841" s="203"/>
      <c r="GHM841" s="203"/>
      <c r="GHN841" s="203"/>
      <c r="GHO841" s="203"/>
      <c r="GHP841" s="203"/>
      <c r="GHQ841" s="203"/>
      <c r="GHR841" s="203"/>
      <c r="GHS841" s="203"/>
      <c r="GHT841" s="203"/>
      <c r="GHU841" s="203"/>
      <c r="GHV841" s="203"/>
      <c r="GHW841" s="203"/>
      <c r="GHX841" s="203"/>
      <c r="GHY841" s="203"/>
      <c r="GHZ841" s="203"/>
      <c r="GIA841" s="203"/>
      <c r="GIB841" s="203"/>
      <c r="GIC841" s="203"/>
      <c r="GID841" s="203"/>
      <c r="GIE841" s="203"/>
      <c r="GIF841" s="203"/>
      <c r="GIG841" s="203"/>
      <c r="GIH841" s="203"/>
      <c r="GII841" s="203"/>
      <c r="GIJ841" s="203"/>
      <c r="GIK841" s="203"/>
      <c r="GIL841" s="203"/>
      <c r="GIM841" s="203"/>
      <c r="GIN841" s="203"/>
      <c r="GIO841" s="203"/>
      <c r="GIP841" s="203"/>
      <c r="GIQ841" s="203"/>
      <c r="GIR841" s="203"/>
      <c r="GIS841" s="203"/>
      <c r="GIT841" s="203"/>
      <c r="GIU841" s="203"/>
      <c r="GIV841" s="203"/>
      <c r="GIW841" s="203"/>
      <c r="GIX841" s="203"/>
      <c r="GIY841" s="203"/>
      <c r="GIZ841" s="203"/>
      <c r="GJA841" s="203"/>
      <c r="GJB841" s="203"/>
      <c r="GJC841" s="203"/>
      <c r="GJD841" s="203"/>
      <c r="GJE841" s="203"/>
      <c r="GJF841" s="203"/>
      <c r="GJG841" s="203"/>
      <c r="GJH841" s="203"/>
      <c r="GJI841" s="203"/>
      <c r="GJJ841" s="203"/>
      <c r="GJK841" s="203"/>
      <c r="GJL841" s="203"/>
      <c r="GJM841" s="203"/>
      <c r="GJN841" s="203"/>
      <c r="GJO841" s="203"/>
      <c r="GJP841" s="203"/>
      <c r="GJQ841" s="203"/>
      <c r="GJR841" s="203"/>
      <c r="GJS841" s="203"/>
      <c r="GJT841" s="203"/>
      <c r="GJU841" s="203"/>
      <c r="GJV841" s="203"/>
      <c r="GJW841" s="203"/>
      <c r="GJX841" s="203"/>
      <c r="GJY841" s="203"/>
      <c r="GJZ841" s="203"/>
      <c r="GKA841" s="203"/>
      <c r="GKB841" s="203"/>
      <c r="GKC841" s="203"/>
      <c r="GKD841" s="203"/>
      <c r="GKE841" s="203"/>
      <c r="GKF841" s="203"/>
      <c r="GKG841" s="203"/>
      <c r="GKH841" s="203"/>
      <c r="GKI841" s="203"/>
      <c r="GKJ841" s="203"/>
      <c r="GKK841" s="203"/>
      <c r="GKL841" s="203"/>
      <c r="GKM841" s="203"/>
      <c r="GKN841" s="203"/>
      <c r="GKO841" s="203"/>
      <c r="GKP841" s="203"/>
      <c r="GKQ841" s="203"/>
      <c r="GKR841" s="203"/>
      <c r="GKS841" s="203"/>
      <c r="GKT841" s="203"/>
      <c r="GKU841" s="203"/>
      <c r="GKV841" s="203"/>
      <c r="GKW841" s="203"/>
      <c r="GKX841" s="203"/>
      <c r="GKY841" s="203"/>
      <c r="GKZ841" s="203"/>
      <c r="GLA841" s="203"/>
      <c r="GLB841" s="203"/>
      <c r="GLC841" s="203"/>
      <c r="GLD841" s="203"/>
      <c r="GLE841" s="203"/>
      <c r="GLF841" s="203"/>
      <c r="GLG841" s="203"/>
      <c r="GLH841" s="203"/>
      <c r="GLI841" s="203"/>
      <c r="GLJ841" s="203"/>
      <c r="GLK841" s="203"/>
      <c r="GLL841" s="203"/>
      <c r="GLM841" s="203"/>
      <c r="GLN841" s="203"/>
      <c r="GLO841" s="203"/>
      <c r="GLP841" s="203"/>
      <c r="GLQ841" s="203"/>
      <c r="GLR841" s="203"/>
      <c r="GLS841" s="203"/>
      <c r="GLT841" s="203"/>
      <c r="GLU841" s="203"/>
      <c r="GLV841" s="203"/>
      <c r="GLW841" s="203"/>
      <c r="GLX841" s="203"/>
      <c r="GLY841" s="203"/>
      <c r="GLZ841" s="203"/>
      <c r="GMA841" s="203"/>
      <c r="GMB841" s="203"/>
      <c r="GMC841" s="203"/>
      <c r="GMD841" s="203"/>
      <c r="GME841" s="203"/>
      <c r="GMF841" s="203"/>
      <c r="GMG841" s="203"/>
      <c r="GMH841" s="203"/>
      <c r="GMI841" s="203"/>
      <c r="GMJ841" s="203"/>
      <c r="GMK841" s="203"/>
      <c r="GML841" s="203"/>
      <c r="GMM841" s="203"/>
      <c r="GMN841" s="203"/>
      <c r="GMO841" s="203"/>
      <c r="GMP841" s="203"/>
      <c r="GMQ841" s="203"/>
      <c r="GMR841" s="203"/>
      <c r="GMS841" s="203"/>
      <c r="GMT841" s="203"/>
      <c r="GMU841" s="203"/>
      <c r="GMV841" s="203"/>
      <c r="GMW841" s="203"/>
      <c r="GMX841" s="203"/>
      <c r="GMY841" s="203"/>
      <c r="GMZ841" s="203"/>
      <c r="GNA841" s="203"/>
      <c r="GNB841" s="203"/>
      <c r="GNC841" s="203"/>
      <c r="GND841" s="203"/>
      <c r="GNE841" s="203"/>
      <c r="GNF841" s="203"/>
      <c r="GNG841" s="203"/>
      <c r="GNH841" s="203"/>
      <c r="GNI841" s="203"/>
      <c r="GNJ841" s="203"/>
      <c r="GNK841" s="203"/>
      <c r="GNL841" s="203"/>
      <c r="GNM841" s="203"/>
      <c r="GNN841" s="203"/>
      <c r="GNO841" s="203"/>
      <c r="GNP841" s="203"/>
      <c r="GNQ841" s="203"/>
      <c r="GNR841" s="203"/>
      <c r="GNS841" s="203"/>
      <c r="GNT841" s="203"/>
      <c r="GNU841" s="203"/>
      <c r="GNV841" s="203"/>
      <c r="GNW841" s="203"/>
      <c r="GNX841" s="203"/>
      <c r="GNY841" s="203"/>
      <c r="GNZ841" s="203"/>
      <c r="GOA841" s="203"/>
      <c r="GOB841" s="203"/>
      <c r="GOC841" s="203"/>
      <c r="GOD841" s="203"/>
      <c r="GOE841" s="203"/>
      <c r="GOF841" s="203"/>
      <c r="GOG841" s="203"/>
      <c r="GOH841" s="203"/>
      <c r="GOI841" s="203"/>
      <c r="GOJ841" s="203"/>
      <c r="GOK841" s="203"/>
      <c r="GOL841" s="203"/>
      <c r="GOM841" s="203"/>
      <c r="GON841" s="203"/>
      <c r="GOO841" s="203"/>
      <c r="GOP841" s="203"/>
      <c r="GOQ841" s="203"/>
      <c r="GOR841" s="203"/>
      <c r="GOS841" s="203"/>
      <c r="GOT841" s="203"/>
      <c r="GOU841" s="203"/>
      <c r="GOV841" s="203"/>
      <c r="GOW841" s="203"/>
      <c r="GOX841" s="203"/>
      <c r="GOY841" s="203"/>
      <c r="GOZ841" s="203"/>
      <c r="GPA841" s="203"/>
      <c r="GPB841" s="203"/>
      <c r="GPC841" s="203"/>
      <c r="GPD841" s="203"/>
      <c r="GPE841" s="203"/>
      <c r="GPF841" s="203"/>
      <c r="GPG841" s="203"/>
      <c r="GPH841" s="203"/>
      <c r="GPI841" s="203"/>
      <c r="GPJ841" s="203"/>
      <c r="GPK841" s="203"/>
      <c r="GPL841" s="203"/>
      <c r="GPM841" s="203"/>
      <c r="GPN841" s="203"/>
      <c r="GPO841" s="203"/>
      <c r="GPP841" s="203"/>
      <c r="GPQ841" s="203"/>
      <c r="GPR841" s="203"/>
      <c r="GPS841" s="203"/>
      <c r="GPT841" s="203"/>
      <c r="GPU841" s="203"/>
      <c r="GPV841" s="203"/>
      <c r="GPW841" s="203"/>
      <c r="GPX841" s="203"/>
      <c r="GPY841" s="203"/>
      <c r="GPZ841" s="203"/>
      <c r="GQA841" s="203"/>
      <c r="GQB841" s="203"/>
      <c r="GQC841" s="203"/>
      <c r="GQD841" s="203"/>
      <c r="GQE841" s="203"/>
      <c r="GQF841" s="203"/>
      <c r="GQG841" s="203"/>
      <c r="GQH841" s="203"/>
      <c r="GQI841" s="203"/>
      <c r="GQJ841" s="203"/>
      <c r="GQK841" s="203"/>
      <c r="GQL841" s="203"/>
      <c r="GQM841" s="203"/>
      <c r="GQN841" s="203"/>
      <c r="GQO841" s="203"/>
      <c r="GQP841" s="203"/>
      <c r="GQQ841" s="203"/>
      <c r="GQR841" s="203"/>
      <c r="GQS841" s="203"/>
      <c r="GQT841" s="203"/>
      <c r="GQU841" s="203"/>
      <c r="GQV841" s="203"/>
      <c r="GQW841" s="203"/>
      <c r="GQX841" s="203"/>
      <c r="GQY841" s="203"/>
      <c r="GQZ841" s="203"/>
      <c r="GRA841" s="203"/>
      <c r="GRB841" s="203"/>
      <c r="GRC841" s="203"/>
      <c r="GRD841" s="203"/>
      <c r="GRE841" s="203"/>
      <c r="GRF841" s="203"/>
      <c r="GRG841" s="203"/>
      <c r="GRH841" s="203"/>
      <c r="GRI841" s="203"/>
      <c r="GRJ841" s="203"/>
      <c r="GRK841" s="203"/>
      <c r="GRL841" s="203"/>
      <c r="GRM841" s="203"/>
      <c r="GRN841" s="203"/>
      <c r="GRO841" s="203"/>
      <c r="GRP841" s="203"/>
      <c r="GRQ841" s="203"/>
      <c r="GRR841" s="203"/>
      <c r="GRS841" s="203"/>
      <c r="GRT841" s="203"/>
      <c r="GRU841" s="203"/>
      <c r="GRV841" s="203"/>
      <c r="GRW841" s="203"/>
      <c r="GRX841" s="203"/>
      <c r="GRY841" s="203"/>
      <c r="GRZ841" s="203"/>
      <c r="GSA841" s="203"/>
      <c r="GSB841" s="203"/>
      <c r="GSC841" s="203"/>
      <c r="GSD841" s="203"/>
      <c r="GSE841" s="203"/>
      <c r="GSF841" s="203"/>
      <c r="GSG841" s="203"/>
      <c r="GSH841" s="203"/>
      <c r="GSI841" s="203"/>
      <c r="GSJ841" s="203"/>
      <c r="GSK841" s="203"/>
      <c r="GSL841" s="203"/>
      <c r="GSM841" s="203"/>
      <c r="GSN841" s="203"/>
      <c r="GSO841" s="203"/>
      <c r="GSP841" s="203"/>
      <c r="GSQ841" s="203"/>
      <c r="GSR841" s="203"/>
      <c r="GSS841" s="203"/>
      <c r="GST841" s="203"/>
      <c r="GSU841" s="203"/>
      <c r="GSV841" s="203"/>
      <c r="GSW841" s="203"/>
      <c r="GSX841" s="203"/>
      <c r="GSY841" s="203"/>
      <c r="GSZ841" s="203"/>
      <c r="GTA841" s="203"/>
      <c r="GTB841" s="203"/>
      <c r="GTC841" s="203"/>
      <c r="GTD841" s="203"/>
      <c r="GTE841" s="203"/>
      <c r="GTF841" s="203"/>
      <c r="GTG841" s="203"/>
      <c r="GTH841" s="203"/>
      <c r="GTI841" s="203"/>
      <c r="GTJ841" s="203"/>
      <c r="GTK841" s="203"/>
      <c r="GTL841" s="203"/>
      <c r="GTM841" s="203"/>
      <c r="GTN841" s="203"/>
      <c r="GTO841" s="203"/>
      <c r="GTP841" s="203"/>
      <c r="GTQ841" s="203"/>
      <c r="GTR841" s="203"/>
      <c r="GTS841" s="203"/>
      <c r="GTT841" s="203"/>
      <c r="GTU841" s="203"/>
      <c r="GTV841" s="203"/>
      <c r="GTW841" s="203"/>
      <c r="GTX841" s="203"/>
      <c r="GTY841" s="203"/>
      <c r="GTZ841" s="203"/>
      <c r="GUA841" s="203"/>
      <c r="GUB841" s="203"/>
      <c r="GUC841" s="203"/>
      <c r="GUD841" s="203"/>
      <c r="GUE841" s="203"/>
      <c r="GUF841" s="203"/>
      <c r="GUG841" s="203"/>
      <c r="GUH841" s="203"/>
      <c r="GUI841" s="203"/>
      <c r="GUJ841" s="203"/>
      <c r="GUK841" s="203"/>
      <c r="GUL841" s="203"/>
      <c r="GUM841" s="203"/>
      <c r="GUN841" s="203"/>
      <c r="GUO841" s="203"/>
      <c r="GUP841" s="203"/>
      <c r="GUQ841" s="203"/>
      <c r="GUR841" s="203"/>
      <c r="GUS841" s="203"/>
      <c r="GUT841" s="203"/>
      <c r="GUU841" s="203"/>
      <c r="GUV841" s="203"/>
      <c r="GUW841" s="203"/>
      <c r="GUX841" s="203"/>
      <c r="GUY841" s="203"/>
      <c r="GUZ841" s="203"/>
      <c r="GVA841" s="203"/>
      <c r="GVB841" s="203"/>
      <c r="GVC841" s="203"/>
      <c r="GVD841" s="203"/>
      <c r="GVE841" s="203"/>
      <c r="GVF841" s="203"/>
      <c r="GVG841" s="203"/>
      <c r="GVH841" s="203"/>
      <c r="GVI841" s="203"/>
      <c r="GVJ841" s="203"/>
      <c r="GVK841" s="203"/>
      <c r="GVL841" s="203"/>
      <c r="GVM841" s="203"/>
      <c r="GVN841" s="203"/>
      <c r="GVO841" s="203"/>
      <c r="GVP841" s="203"/>
      <c r="GVQ841" s="203"/>
      <c r="GVR841" s="203"/>
      <c r="GVS841" s="203"/>
      <c r="GVT841" s="203"/>
      <c r="GVU841" s="203"/>
      <c r="GVV841" s="203"/>
      <c r="GVW841" s="203"/>
      <c r="GVX841" s="203"/>
      <c r="GVY841" s="203"/>
      <c r="GVZ841" s="203"/>
      <c r="GWA841" s="203"/>
      <c r="GWB841" s="203"/>
      <c r="GWC841" s="203"/>
      <c r="GWD841" s="203"/>
      <c r="GWE841" s="203"/>
      <c r="GWF841" s="203"/>
      <c r="GWG841" s="203"/>
      <c r="GWH841" s="203"/>
      <c r="GWI841" s="203"/>
      <c r="GWJ841" s="203"/>
      <c r="GWK841" s="203"/>
      <c r="GWL841" s="203"/>
      <c r="GWM841" s="203"/>
      <c r="GWN841" s="203"/>
      <c r="GWO841" s="203"/>
      <c r="GWP841" s="203"/>
      <c r="GWQ841" s="203"/>
      <c r="GWR841" s="203"/>
      <c r="GWS841" s="203"/>
      <c r="GWT841" s="203"/>
      <c r="GWU841" s="203"/>
      <c r="GWV841" s="203"/>
      <c r="GWW841" s="203"/>
      <c r="GWX841" s="203"/>
      <c r="GWY841" s="203"/>
      <c r="GWZ841" s="203"/>
      <c r="GXA841" s="203"/>
      <c r="GXB841" s="203"/>
      <c r="GXC841" s="203"/>
      <c r="GXD841" s="203"/>
      <c r="GXE841" s="203"/>
      <c r="GXF841" s="203"/>
      <c r="GXG841" s="203"/>
      <c r="GXH841" s="203"/>
      <c r="GXI841" s="203"/>
      <c r="GXJ841" s="203"/>
      <c r="GXK841" s="203"/>
      <c r="GXL841" s="203"/>
      <c r="GXM841" s="203"/>
      <c r="GXN841" s="203"/>
      <c r="GXO841" s="203"/>
      <c r="GXP841" s="203"/>
      <c r="GXQ841" s="203"/>
      <c r="GXR841" s="203"/>
      <c r="GXS841" s="203"/>
      <c r="GXT841" s="203"/>
      <c r="GXU841" s="203"/>
      <c r="GXV841" s="203"/>
      <c r="GXW841" s="203"/>
      <c r="GXX841" s="203"/>
      <c r="GXY841" s="203"/>
      <c r="GXZ841" s="203"/>
      <c r="GYA841" s="203"/>
      <c r="GYB841" s="203"/>
      <c r="GYC841" s="203"/>
      <c r="GYD841" s="203"/>
      <c r="GYE841" s="203"/>
      <c r="GYF841" s="203"/>
      <c r="GYG841" s="203"/>
      <c r="GYH841" s="203"/>
      <c r="GYI841" s="203"/>
      <c r="GYJ841" s="203"/>
      <c r="GYK841" s="203"/>
      <c r="GYL841" s="203"/>
      <c r="GYM841" s="203"/>
      <c r="GYN841" s="203"/>
      <c r="GYO841" s="203"/>
      <c r="GYP841" s="203"/>
      <c r="GYQ841" s="203"/>
      <c r="GYR841" s="203"/>
      <c r="GYS841" s="203"/>
      <c r="GYT841" s="203"/>
      <c r="GYU841" s="203"/>
      <c r="GYV841" s="203"/>
      <c r="GYW841" s="203"/>
      <c r="GYX841" s="203"/>
      <c r="GYY841" s="203"/>
      <c r="GYZ841" s="203"/>
      <c r="GZA841" s="203"/>
      <c r="GZB841" s="203"/>
      <c r="GZC841" s="203"/>
      <c r="GZD841" s="203"/>
      <c r="GZE841" s="203"/>
      <c r="GZF841" s="203"/>
      <c r="GZG841" s="203"/>
      <c r="GZH841" s="203"/>
      <c r="GZI841" s="203"/>
      <c r="GZJ841" s="203"/>
      <c r="GZK841" s="203"/>
      <c r="GZL841" s="203"/>
      <c r="GZM841" s="203"/>
      <c r="GZN841" s="203"/>
      <c r="GZO841" s="203"/>
      <c r="GZP841" s="203"/>
      <c r="GZQ841" s="203"/>
      <c r="GZR841" s="203"/>
      <c r="GZS841" s="203"/>
      <c r="GZT841" s="203"/>
      <c r="GZU841" s="203"/>
      <c r="GZV841" s="203"/>
      <c r="GZW841" s="203"/>
      <c r="GZX841" s="203"/>
      <c r="GZY841" s="203"/>
      <c r="GZZ841" s="203"/>
      <c r="HAA841" s="203"/>
      <c r="HAB841" s="203"/>
      <c r="HAC841" s="203"/>
      <c r="HAD841" s="203"/>
      <c r="HAE841" s="203"/>
      <c r="HAF841" s="203"/>
      <c r="HAG841" s="203"/>
      <c r="HAH841" s="203"/>
      <c r="HAI841" s="203"/>
      <c r="HAJ841" s="203"/>
      <c r="HAK841" s="203"/>
      <c r="HAL841" s="203"/>
      <c r="HAM841" s="203"/>
      <c r="HAN841" s="203"/>
      <c r="HAO841" s="203"/>
      <c r="HAP841" s="203"/>
      <c r="HAQ841" s="203"/>
      <c r="HAR841" s="203"/>
      <c r="HAS841" s="203"/>
      <c r="HAT841" s="203"/>
      <c r="HAU841" s="203"/>
      <c r="HAV841" s="203"/>
      <c r="HAW841" s="203"/>
      <c r="HAX841" s="203"/>
      <c r="HAY841" s="203"/>
      <c r="HAZ841" s="203"/>
      <c r="HBA841" s="203"/>
      <c r="HBB841" s="203"/>
      <c r="HBC841" s="203"/>
      <c r="HBD841" s="203"/>
      <c r="HBE841" s="203"/>
      <c r="HBF841" s="203"/>
      <c r="HBG841" s="203"/>
      <c r="HBH841" s="203"/>
      <c r="HBI841" s="203"/>
      <c r="HBJ841" s="203"/>
      <c r="HBK841" s="203"/>
      <c r="HBL841" s="203"/>
      <c r="HBM841" s="203"/>
      <c r="HBN841" s="203"/>
      <c r="HBO841" s="203"/>
      <c r="HBP841" s="203"/>
      <c r="HBQ841" s="203"/>
      <c r="HBR841" s="203"/>
      <c r="HBS841" s="203"/>
      <c r="HBT841" s="203"/>
      <c r="HBU841" s="203"/>
      <c r="HBV841" s="203"/>
      <c r="HBW841" s="203"/>
      <c r="HBX841" s="203"/>
      <c r="HBY841" s="203"/>
      <c r="HBZ841" s="203"/>
      <c r="HCA841" s="203"/>
      <c r="HCB841" s="203"/>
      <c r="HCC841" s="203"/>
      <c r="HCD841" s="203"/>
      <c r="HCE841" s="203"/>
      <c r="HCF841" s="203"/>
      <c r="HCG841" s="203"/>
      <c r="HCH841" s="203"/>
      <c r="HCI841" s="203"/>
      <c r="HCJ841" s="203"/>
      <c r="HCK841" s="203"/>
      <c r="HCL841" s="203"/>
      <c r="HCM841" s="203"/>
      <c r="HCN841" s="203"/>
      <c r="HCO841" s="203"/>
      <c r="HCP841" s="203"/>
      <c r="HCQ841" s="203"/>
      <c r="HCR841" s="203"/>
      <c r="HCS841" s="203"/>
      <c r="HCT841" s="203"/>
      <c r="HCU841" s="203"/>
      <c r="HCV841" s="203"/>
      <c r="HCW841" s="203"/>
      <c r="HCX841" s="203"/>
      <c r="HCY841" s="203"/>
      <c r="HCZ841" s="203"/>
      <c r="HDA841" s="203"/>
      <c r="HDB841" s="203"/>
      <c r="HDC841" s="203"/>
      <c r="HDD841" s="203"/>
      <c r="HDE841" s="203"/>
      <c r="HDF841" s="203"/>
      <c r="HDG841" s="203"/>
      <c r="HDH841" s="203"/>
      <c r="HDI841" s="203"/>
      <c r="HDJ841" s="203"/>
      <c r="HDK841" s="203"/>
      <c r="HDL841" s="203"/>
      <c r="HDM841" s="203"/>
      <c r="HDN841" s="203"/>
      <c r="HDO841" s="203"/>
      <c r="HDP841" s="203"/>
      <c r="HDQ841" s="203"/>
      <c r="HDR841" s="203"/>
      <c r="HDS841" s="203"/>
      <c r="HDT841" s="203"/>
      <c r="HDU841" s="203"/>
      <c r="HDV841" s="203"/>
      <c r="HDW841" s="203"/>
      <c r="HDX841" s="203"/>
      <c r="HDY841" s="203"/>
      <c r="HDZ841" s="203"/>
      <c r="HEA841" s="203"/>
      <c r="HEB841" s="203"/>
      <c r="HEC841" s="203"/>
      <c r="HED841" s="203"/>
      <c r="HEE841" s="203"/>
      <c r="HEF841" s="203"/>
      <c r="HEG841" s="203"/>
      <c r="HEH841" s="203"/>
      <c r="HEI841" s="203"/>
      <c r="HEJ841" s="203"/>
      <c r="HEK841" s="203"/>
      <c r="HEL841" s="203"/>
      <c r="HEM841" s="203"/>
      <c r="HEN841" s="203"/>
      <c r="HEO841" s="203"/>
      <c r="HEP841" s="203"/>
      <c r="HEQ841" s="203"/>
      <c r="HER841" s="203"/>
      <c r="HES841" s="203"/>
      <c r="HET841" s="203"/>
      <c r="HEU841" s="203"/>
      <c r="HEV841" s="203"/>
      <c r="HEW841" s="203"/>
      <c r="HEX841" s="203"/>
      <c r="HEY841" s="203"/>
      <c r="HEZ841" s="203"/>
      <c r="HFA841" s="203"/>
      <c r="HFB841" s="203"/>
      <c r="HFC841" s="203"/>
      <c r="HFD841" s="203"/>
      <c r="HFE841" s="203"/>
      <c r="HFF841" s="203"/>
      <c r="HFG841" s="203"/>
      <c r="HFH841" s="203"/>
      <c r="HFI841" s="203"/>
      <c r="HFJ841" s="203"/>
      <c r="HFK841" s="203"/>
      <c r="HFL841" s="203"/>
      <c r="HFM841" s="203"/>
      <c r="HFN841" s="203"/>
      <c r="HFO841" s="203"/>
      <c r="HFP841" s="203"/>
      <c r="HFQ841" s="203"/>
      <c r="HFR841" s="203"/>
      <c r="HFS841" s="203"/>
      <c r="HFT841" s="203"/>
      <c r="HFU841" s="203"/>
      <c r="HFV841" s="203"/>
      <c r="HFW841" s="203"/>
      <c r="HFX841" s="203"/>
      <c r="HFY841" s="203"/>
      <c r="HFZ841" s="203"/>
      <c r="HGA841" s="203"/>
      <c r="HGB841" s="203"/>
      <c r="HGC841" s="203"/>
      <c r="HGD841" s="203"/>
      <c r="HGE841" s="203"/>
      <c r="HGF841" s="203"/>
      <c r="HGG841" s="203"/>
      <c r="HGH841" s="203"/>
      <c r="HGI841" s="203"/>
      <c r="HGJ841" s="203"/>
      <c r="HGK841" s="203"/>
      <c r="HGL841" s="203"/>
      <c r="HGM841" s="203"/>
      <c r="HGN841" s="203"/>
      <c r="HGO841" s="203"/>
      <c r="HGP841" s="203"/>
      <c r="HGQ841" s="203"/>
      <c r="HGR841" s="203"/>
      <c r="HGS841" s="203"/>
      <c r="HGT841" s="203"/>
      <c r="HGU841" s="203"/>
      <c r="HGV841" s="203"/>
      <c r="HGW841" s="203"/>
      <c r="HGX841" s="203"/>
      <c r="HGY841" s="203"/>
      <c r="HGZ841" s="203"/>
      <c r="HHA841" s="203"/>
      <c r="HHB841" s="203"/>
      <c r="HHC841" s="203"/>
      <c r="HHD841" s="203"/>
      <c r="HHE841" s="203"/>
      <c r="HHF841" s="203"/>
      <c r="HHG841" s="203"/>
      <c r="HHH841" s="203"/>
      <c r="HHI841" s="203"/>
      <c r="HHJ841" s="203"/>
      <c r="HHK841" s="203"/>
      <c r="HHL841" s="203"/>
      <c r="HHM841" s="203"/>
      <c r="HHN841" s="203"/>
      <c r="HHO841" s="203"/>
      <c r="HHP841" s="203"/>
      <c r="HHQ841" s="203"/>
      <c r="HHR841" s="203"/>
      <c r="HHS841" s="203"/>
      <c r="HHT841" s="203"/>
      <c r="HHU841" s="203"/>
      <c r="HHV841" s="203"/>
      <c r="HHW841" s="203"/>
      <c r="HHX841" s="203"/>
      <c r="HHY841" s="203"/>
      <c r="HHZ841" s="203"/>
      <c r="HIA841" s="203"/>
      <c r="HIB841" s="203"/>
      <c r="HIC841" s="203"/>
      <c r="HID841" s="203"/>
      <c r="HIE841" s="203"/>
      <c r="HIF841" s="203"/>
      <c r="HIG841" s="203"/>
      <c r="HIH841" s="203"/>
      <c r="HII841" s="203"/>
      <c r="HIJ841" s="203"/>
      <c r="HIK841" s="203"/>
      <c r="HIL841" s="203"/>
      <c r="HIM841" s="203"/>
      <c r="HIN841" s="203"/>
      <c r="HIO841" s="203"/>
      <c r="HIP841" s="203"/>
      <c r="HIQ841" s="203"/>
      <c r="HIR841" s="203"/>
      <c r="HIS841" s="203"/>
      <c r="HIT841" s="203"/>
      <c r="HIU841" s="203"/>
      <c r="HIV841" s="203"/>
      <c r="HIW841" s="203"/>
      <c r="HIX841" s="203"/>
      <c r="HIY841" s="203"/>
      <c r="HIZ841" s="203"/>
      <c r="HJA841" s="203"/>
      <c r="HJB841" s="203"/>
      <c r="HJC841" s="203"/>
      <c r="HJD841" s="203"/>
      <c r="HJE841" s="203"/>
      <c r="HJF841" s="203"/>
      <c r="HJG841" s="203"/>
      <c r="HJH841" s="203"/>
      <c r="HJI841" s="203"/>
      <c r="HJJ841" s="203"/>
      <c r="HJK841" s="203"/>
      <c r="HJL841" s="203"/>
      <c r="HJM841" s="203"/>
      <c r="HJN841" s="203"/>
      <c r="HJO841" s="203"/>
      <c r="HJP841" s="203"/>
      <c r="HJQ841" s="203"/>
      <c r="HJR841" s="203"/>
      <c r="HJS841" s="203"/>
      <c r="HJT841" s="203"/>
      <c r="HJU841" s="203"/>
      <c r="HJV841" s="203"/>
      <c r="HJW841" s="203"/>
      <c r="HJX841" s="203"/>
      <c r="HJY841" s="203"/>
      <c r="HJZ841" s="203"/>
      <c r="HKA841" s="203"/>
      <c r="HKB841" s="203"/>
      <c r="HKC841" s="203"/>
      <c r="HKD841" s="203"/>
      <c r="HKE841" s="203"/>
      <c r="HKF841" s="203"/>
      <c r="HKG841" s="203"/>
      <c r="HKH841" s="203"/>
      <c r="HKI841" s="203"/>
      <c r="HKJ841" s="203"/>
      <c r="HKK841" s="203"/>
      <c r="HKL841" s="203"/>
      <c r="HKM841" s="203"/>
      <c r="HKN841" s="203"/>
      <c r="HKO841" s="203"/>
      <c r="HKP841" s="203"/>
      <c r="HKQ841" s="203"/>
      <c r="HKR841" s="203"/>
      <c r="HKS841" s="203"/>
      <c r="HKT841" s="203"/>
      <c r="HKU841" s="203"/>
      <c r="HKV841" s="203"/>
      <c r="HKW841" s="203"/>
      <c r="HKX841" s="203"/>
      <c r="HKY841" s="203"/>
      <c r="HKZ841" s="203"/>
      <c r="HLA841" s="203"/>
      <c r="HLB841" s="203"/>
      <c r="HLC841" s="203"/>
      <c r="HLD841" s="203"/>
      <c r="HLE841" s="203"/>
      <c r="HLF841" s="203"/>
      <c r="HLG841" s="203"/>
      <c r="HLH841" s="203"/>
      <c r="HLI841" s="203"/>
      <c r="HLJ841" s="203"/>
      <c r="HLK841" s="203"/>
      <c r="HLL841" s="203"/>
      <c r="HLM841" s="203"/>
      <c r="HLN841" s="203"/>
      <c r="HLO841" s="203"/>
      <c r="HLP841" s="203"/>
      <c r="HLQ841" s="203"/>
      <c r="HLR841" s="203"/>
      <c r="HLS841" s="203"/>
      <c r="HLT841" s="203"/>
      <c r="HLU841" s="203"/>
      <c r="HLV841" s="203"/>
      <c r="HLW841" s="203"/>
      <c r="HLX841" s="203"/>
      <c r="HLY841" s="203"/>
      <c r="HLZ841" s="203"/>
      <c r="HMA841" s="203"/>
      <c r="HMB841" s="203"/>
      <c r="HMC841" s="203"/>
      <c r="HMD841" s="203"/>
      <c r="HME841" s="203"/>
      <c r="HMF841" s="203"/>
      <c r="HMG841" s="203"/>
      <c r="HMH841" s="203"/>
      <c r="HMI841" s="203"/>
      <c r="HMJ841" s="203"/>
      <c r="HMK841" s="203"/>
      <c r="HML841" s="203"/>
      <c r="HMM841" s="203"/>
      <c r="HMN841" s="203"/>
      <c r="HMO841" s="203"/>
      <c r="HMP841" s="203"/>
      <c r="HMQ841" s="203"/>
      <c r="HMR841" s="203"/>
      <c r="HMS841" s="203"/>
      <c r="HMT841" s="203"/>
      <c r="HMU841" s="203"/>
      <c r="HMV841" s="203"/>
      <c r="HMW841" s="203"/>
      <c r="HMX841" s="203"/>
      <c r="HMY841" s="203"/>
      <c r="HMZ841" s="203"/>
      <c r="HNA841" s="203"/>
      <c r="HNB841" s="203"/>
      <c r="HNC841" s="203"/>
      <c r="HND841" s="203"/>
      <c r="HNE841" s="203"/>
      <c r="HNF841" s="203"/>
      <c r="HNG841" s="203"/>
      <c r="HNH841" s="203"/>
      <c r="HNI841" s="203"/>
      <c r="HNJ841" s="203"/>
      <c r="HNK841" s="203"/>
      <c r="HNL841" s="203"/>
      <c r="HNM841" s="203"/>
      <c r="HNN841" s="203"/>
      <c r="HNO841" s="203"/>
      <c r="HNP841" s="203"/>
      <c r="HNQ841" s="203"/>
      <c r="HNR841" s="203"/>
      <c r="HNS841" s="203"/>
      <c r="HNT841" s="203"/>
      <c r="HNU841" s="203"/>
      <c r="HNV841" s="203"/>
      <c r="HNW841" s="203"/>
      <c r="HNX841" s="203"/>
      <c r="HNY841" s="203"/>
      <c r="HNZ841" s="203"/>
      <c r="HOA841" s="203"/>
      <c r="HOB841" s="203"/>
      <c r="HOC841" s="203"/>
      <c r="HOD841" s="203"/>
      <c r="HOE841" s="203"/>
      <c r="HOF841" s="203"/>
      <c r="HOG841" s="203"/>
      <c r="HOH841" s="203"/>
      <c r="HOI841" s="203"/>
      <c r="HOJ841" s="203"/>
      <c r="HOK841" s="203"/>
      <c r="HOL841" s="203"/>
      <c r="HOM841" s="203"/>
      <c r="HON841" s="203"/>
      <c r="HOO841" s="203"/>
      <c r="HOP841" s="203"/>
      <c r="HOQ841" s="203"/>
      <c r="HOR841" s="203"/>
      <c r="HOS841" s="203"/>
      <c r="HOT841" s="203"/>
      <c r="HOU841" s="203"/>
      <c r="HOV841" s="203"/>
      <c r="HOW841" s="203"/>
      <c r="HOX841" s="203"/>
      <c r="HOY841" s="203"/>
      <c r="HOZ841" s="203"/>
      <c r="HPA841" s="203"/>
      <c r="HPB841" s="203"/>
      <c r="HPC841" s="203"/>
      <c r="HPD841" s="203"/>
      <c r="HPE841" s="203"/>
      <c r="HPF841" s="203"/>
      <c r="HPG841" s="203"/>
      <c r="HPH841" s="203"/>
      <c r="HPI841" s="203"/>
      <c r="HPJ841" s="203"/>
      <c r="HPK841" s="203"/>
      <c r="HPL841" s="203"/>
      <c r="HPM841" s="203"/>
      <c r="HPN841" s="203"/>
      <c r="HPO841" s="203"/>
      <c r="HPP841" s="203"/>
      <c r="HPQ841" s="203"/>
      <c r="HPR841" s="203"/>
      <c r="HPS841" s="203"/>
      <c r="HPT841" s="203"/>
      <c r="HPU841" s="203"/>
      <c r="HPV841" s="203"/>
      <c r="HPW841" s="203"/>
      <c r="HPX841" s="203"/>
      <c r="HPY841" s="203"/>
      <c r="HPZ841" s="203"/>
      <c r="HQA841" s="203"/>
      <c r="HQB841" s="203"/>
      <c r="HQC841" s="203"/>
      <c r="HQD841" s="203"/>
      <c r="HQE841" s="203"/>
      <c r="HQF841" s="203"/>
      <c r="HQG841" s="203"/>
      <c r="HQH841" s="203"/>
      <c r="HQI841" s="203"/>
      <c r="HQJ841" s="203"/>
      <c r="HQK841" s="203"/>
      <c r="HQL841" s="203"/>
      <c r="HQM841" s="203"/>
      <c r="HQN841" s="203"/>
      <c r="HQO841" s="203"/>
      <c r="HQP841" s="203"/>
      <c r="HQQ841" s="203"/>
      <c r="HQR841" s="203"/>
      <c r="HQS841" s="203"/>
      <c r="HQT841" s="203"/>
      <c r="HQU841" s="203"/>
      <c r="HQV841" s="203"/>
      <c r="HQW841" s="203"/>
      <c r="HQX841" s="203"/>
      <c r="HQY841" s="203"/>
      <c r="HQZ841" s="203"/>
      <c r="HRA841" s="203"/>
      <c r="HRB841" s="203"/>
      <c r="HRC841" s="203"/>
      <c r="HRD841" s="203"/>
      <c r="HRE841" s="203"/>
      <c r="HRF841" s="203"/>
      <c r="HRG841" s="203"/>
      <c r="HRH841" s="203"/>
      <c r="HRI841" s="203"/>
      <c r="HRJ841" s="203"/>
      <c r="HRK841" s="203"/>
      <c r="HRL841" s="203"/>
      <c r="HRM841" s="203"/>
      <c r="HRN841" s="203"/>
      <c r="HRO841" s="203"/>
      <c r="HRP841" s="203"/>
      <c r="HRQ841" s="203"/>
      <c r="HRR841" s="203"/>
      <c r="HRS841" s="203"/>
      <c r="HRT841" s="203"/>
      <c r="HRU841" s="203"/>
      <c r="HRV841" s="203"/>
      <c r="HRW841" s="203"/>
      <c r="HRX841" s="203"/>
      <c r="HRY841" s="203"/>
      <c r="HRZ841" s="203"/>
      <c r="HSA841" s="203"/>
      <c r="HSB841" s="203"/>
      <c r="HSC841" s="203"/>
      <c r="HSD841" s="203"/>
      <c r="HSE841" s="203"/>
      <c r="HSF841" s="203"/>
      <c r="HSG841" s="203"/>
      <c r="HSH841" s="203"/>
      <c r="HSI841" s="203"/>
      <c r="HSJ841" s="203"/>
      <c r="HSK841" s="203"/>
      <c r="HSL841" s="203"/>
      <c r="HSM841" s="203"/>
      <c r="HSN841" s="203"/>
      <c r="HSO841" s="203"/>
      <c r="HSP841" s="203"/>
      <c r="HSQ841" s="203"/>
      <c r="HSR841" s="203"/>
      <c r="HSS841" s="203"/>
      <c r="HST841" s="203"/>
      <c r="HSU841" s="203"/>
      <c r="HSV841" s="203"/>
      <c r="HSW841" s="203"/>
      <c r="HSX841" s="203"/>
      <c r="HSY841" s="203"/>
      <c r="HSZ841" s="203"/>
      <c r="HTA841" s="203"/>
      <c r="HTB841" s="203"/>
      <c r="HTC841" s="203"/>
      <c r="HTD841" s="203"/>
      <c r="HTE841" s="203"/>
      <c r="HTF841" s="203"/>
      <c r="HTG841" s="203"/>
      <c r="HTH841" s="203"/>
      <c r="HTI841" s="203"/>
      <c r="HTJ841" s="203"/>
      <c r="HTK841" s="203"/>
      <c r="HTL841" s="203"/>
      <c r="HTM841" s="203"/>
      <c r="HTN841" s="203"/>
      <c r="HTO841" s="203"/>
      <c r="HTP841" s="203"/>
      <c r="HTQ841" s="203"/>
      <c r="HTR841" s="203"/>
      <c r="HTS841" s="203"/>
      <c r="HTT841" s="203"/>
      <c r="HTU841" s="203"/>
      <c r="HTV841" s="203"/>
      <c r="HTW841" s="203"/>
      <c r="HTX841" s="203"/>
      <c r="HTY841" s="203"/>
      <c r="HTZ841" s="203"/>
      <c r="HUA841" s="203"/>
      <c r="HUB841" s="203"/>
      <c r="HUC841" s="203"/>
      <c r="HUD841" s="203"/>
      <c r="HUE841" s="203"/>
      <c r="HUF841" s="203"/>
      <c r="HUG841" s="203"/>
      <c r="HUH841" s="203"/>
      <c r="HUI841" s="203"/>
      <c r="HUJ841" s="203"/>
      <c r="HUK841" s="203"/>
      <c r="HUL841" s="203"/>
      <c r="HUM841" s="203"/>
      <c r="HUN841" s="203"/>
      <c r="HUO841" s="203"/>
      <c r="HUP841" s="203"/>
      <c r="HUQ841" s="203"/>
      <c r="HUR841" s="203"/>
      <c r="HUS841" s="203"/>
      <c r="HUT841" s="203"/>
      <c r="HUU841" s="203"/>
      <c r="HUV841" s="203"/>
      <c r="HUW841" s="203"/>
      <c r="HUX841" s="203"/>
      <c r="HUY841" s="203"/>
      <c r="HUZ841" s="203"/>
      <c r="HVA841" s="203"/>
      <c r="HVB841" s="203"/>
      <c r="HVC841" s="203"/>
      <c r="HVD841" s="203"/>
      <c r="HVE841" s="203"/>
      <c r="HVF841" s="203"/>
      <c r="HVG841" s="203"/>
      <c r="HVH841" s="203"/>
      <c r="HVI841" s="203"/>
      <c r="HVJ841" s="203"/>
      <c r="HVK841" s="203"/>
      <c r="HVL841" s="203"/>
      <c r="HVM841" s="203"/>
      <c r="HVN841" s="203"/>
      <c r="HVO841" s="203"/>
      <c r="HVP841" s="203"/>
      <c r="HVQ841" s="203"/>
      <c r="HVR841" s="203"/>
      <c r="HVS841" s="203"/>
      <c r="HVT841" s="203"/>
      <c r="HVU841" s="203"/>
      <c r="HVV841" s="203"/>
      <c r="HVW841" s="203"/>
      <c r="HVX841" s="203"/>
      <c r="HVY841" s="203"/>
      <c r="HVZ841" s="203"/>
      <c r="HWA841" s="203"/>
      <c r="HWB841" s="203"/>
      <c r="HWC841" s="203"/>
      <c r="HWD841" s="203"/>
      <c r="HWE841" s="203"/>
      <c r="HWF841" s="203"/>
      <c r="HWG841" s="203"/>
      <c r="HWH841" s="203"/>
      <c r="HWI841" s="203"/>
      <c r="HWJ841" s="203"/>
      <c r="HWK841" s="203"/>
      <c r="HWL841" s="203"/>
      <c r="HWM841" s="203"/>
      <c r="HWN841" s="203"/>
      <c r="HWO841" s="203"/>
      <c r="HWP841" s="203"/>
      <c r="HWQ841" s="203"/>
      <c r="HWR841" s="203"/>
      <c r="HWS841" s="203"/>
      <c r="HWT841" s="203"/>
      <c r="HWU841" s="203"/>
      <c r="HWV841" s="203"/>
      <c r="HWW841" s="203"/>
      <c r="HWX841" s="203"/>
      <c r="HWY841" s="203"/>
      <c r="HWZ841" s="203"/>
      <c r="HXA841" s="203"/>
      <c r="HXB841" s="203"/>
      <c r="HXC841" s="203"/>
      <c r="HXD841" s="203"/>
      <c r="HXE841" s="203"/>
      <c r="HXF841" s="203"/>
      <c r="HXG841" s="203"/>
      <c r="HXH841" s="203"/>
      <c r="HXI841" s="203"/>
      <c r="HXJ841" s="203"/>
      <c r="HXK841" s="203"/>
      <c r="HXL841" s="203"/>
      <c r="HXM841" s="203"/>
      <c r="HXN841" s="203"/>
      <c r="HXO841" s="203"/>
      <c r="HXP841" s="203"/>
      <c r="HXQ841" s="203"/>
      <c r="HXR841" s="203"/>
      <c r="HXS841" s="203"/>
      <c r="HXT841" s="203"/>
      <c r="HXU841" s="203"/>
      <c r="HXV841" s="203"/>
      <c r="HXW841" s="203"/>
      <c r="HXX841" s="203"/>
      <c r="HXY841" s="203"/>
      <c r="HXZ841" s="203"/>
      <c r="HYA841" s="203"/>
      <c r="HYB841" s="203"/>
      <c r="HYC841" s="203"/>
      <c r="HYD841" s="203"/>
      <c r="HYE841" s="203"/>
      <c r="HYF841" s="203"/>
      <c r="HYG841" s="203"/>
      <c r="HYH841" s="203"/>
      <c r="HYI841" s="203"/>
      <c r="HYJ841" s="203"/>
      <c r="HYK841" s="203"/>
      <c r="HYL841" s="203"/>
      <c r="HYM841" s="203"/>
      <c r="HYN841" s="203"/>
      <c r="HYO841" s="203"/>
      <c r="HYP841" s="203"/>
      <c r="HYQ841" s="203"/>
      <c r="HYR841" s="203"/>
      <c r="HYS841" s="203"/>
      <c r="HYT841" s="203"/>
      <c r="HYU841" s="203"/>
      <c r="HYV841" s="203"/>
      <c r="HYW841" s="203"/>
      <c r="HYX841" s="203"/>
      <c r="HYY841" s="203"/>
      <c r="HYZ841" s="203"/>
      <c r="HZA841" s="203"/>
      <c r="HZB841" s="203"/>
      <c r="HZC841" s="203"/>
      <c r="HZD841" s="203"/>
      <c r="HZE841" s="203"/>
      <c r="HZF841" s="203"/>
      <c r="HZG841" s="203"/>
      <c r="HZH841" s="203"/>
      <c r="HZI841" s="203"/>
      <c r="HZJ841" s="203"/>
      <c r="HZK841" s="203"/>
      <c r="HZL841" s="203"/>
      <c r="HZM841" s="203"/>
      <c r="HZN841" s="203"/>
      <c r="HZO841" s="203"/>
      <c r="HZP841" s="203"/>
      <c r="HZQ841" s="203"/>
      <c r="HZR841" s="203"/>
      <c r="HZS841" s="203"/>
      <c r="HZT841" s="203"/>
      <c r="HZU841" s="203"/>
      <c r="HZV841" s="203"/>
      <c r="HZW841" s="203"/>
      <c r="HZX841" s="203"/>
      <c r="HZY841" s="203"/>
      <c r="HZZ841" s="203"/>
      <c r="IAA841" s="203"/>
      <c r="IAB841" s="203"/>
      <c r="IAC841" s="203"/>
      <c r="IAD841" s="203"/>
      <c r="IAE841" s="203"/>
      <c r="IAF841" s="203"/>
      <c r="IAG841" s="203"/>
      <c r="IAH841" s="203"/>
      <c r="IAI841" s="203"/>
      <c r="IAJ841" s="203"/>
      <c r="IAK841" s="203"/>
      <c r="IAL841" s="203"/>
      <c r="IAM841" s="203"/>
      <c r="IAN841" s="203"/>
      <c r="IAO841" s="203"/>
      <c r="IAP841" s="203"/>
      <c r="IAQ841" s="203"/>
      <c r="IAR841" s="203"/>
      <c r="IAS841" s="203"/>
      <c r="IAT841" s="203"/>
      <c r="IAU841" s="203"/>
      <c r="IAV841" s="203"/>
      <c r="IAW841" s="203"/>
      <c r="IAX841" s="203"/>
      <c r="IAY841" s="203"/>
      <c r="IAZ841" s="203"/>
      <c r="IBA841" s="203"/>
      <c r="IBB841" s="203"/>
      <c r="IBC841" s="203"/>
      <c r="IBD841" s="203"/>
      <c r="IBE841" s="203"/>
      <c r="IBF841" s="203"/>
      <c r="IBG841" s="203"/>
      <c r="IBH841" s="203"/>
      <c r="IBI841" s="203"/>
      <c r="IBJ841" s="203"/>
      <c r="IBK841" s="203"/>
      <c r="IBL841" s="203"/>
      <c r="IBM841" s="203"/>
      <c r="IBN841" s="203"/>
      <c r="IBO841" s="203"/>
      <c r="IBP841" s="203"/>
      <c r="IBQ841" s="203"/>
      <c r="IBR841" s="203"/>
      <c r="IBS841" s="203"/>
      <c r="IBT841" s="203"/>
      <c r="IBU841" s="203"/>
      <c r="IBV841" s="203"/>
      <c r="IBW841" s="203"/>
      <c r="IBX841" s="203"/>
      <c r="IBY841" s="203"/>
      <c r="IBZ841" s="203"/>
      <c r="ICA841" s="203"/>
      <c r="ICB841" s="203"/>
      <c r="ICC841" s="203"/>
      <c r="ICD841" s="203"/>
      <c r="ICE841" s="203"/>
      <c r="ICF841" s="203"/>
      <c r="ICG841" s="203"/>
      <c r="ICH841" s="203"/>
      <c r="ICI841" s="203"/>
      <c r="ICJ841" s="203"/>
      <c r="ICK841" s="203"/>
      <c r="ICL841" s="203"/>
      <c r="ICM841" s="203"/>
      <c r="ICN841" s="203"/>
      <c r="ICO841" s="203"/>
      <c r="ICP841" s="203"/>
      <c r="ICQ841" s="203"/>
      <c r="ICR841" s="203"/>
      <c r="ICS841" s="203"/>
      <c r="ICT841" s="203"/>
      <c r="ICU841" s="203"/>
      <c r="ICV841" s="203"/>
      <c r="ICW841" s="203"/>
      <c r="ICX841" s="203"/>
      <c r="ICY841" s="203"/>
      <c r="ICZ841" s="203"/>
      <c r="IDA841" s="203"/>
      <c r="IDB841" s="203"/>
      <c r="IDC841" s="203"/>
      <c r="IDD841" s="203"/>
      <c r="IDE841" s="203"/>
      <c r="IDF841" s="203"/>
      <c r="IDG841" s="203"/>
      <c r="IDH841" s="203"/>
      <c r="IDI841" s="203"/>
      <c r="IDJ841" s="203"/>
      <c r="IDK841" s="203"/>
      <c r="IDL841" s="203"/>
      <c r="IDM841" s="203"/>
      <c r="IDN841" s="203"/>
      <c r="IDO841" s="203"/>
      <c r="IDP841" s="203"/>
      <c r="IDQ841" s="203"/>
      <c r="IDR841" s="203"/>
      <c r="IDS841" s="203"/>
      <c r="IDT841" s="203"/>
      <c r="IDU841" s="203"/>
      <c r="IDV841" s="203"/>
      <c r="IDW841" s="203"/>
      <c r="IDX841" s="203"/>
      <c r="IDY841" s="203"/>
      <c r="IDZ841" s="203"/>
      <c r="IEA841" s="203"/>
      <c r="IEB841" s="203"/>
      <c r="IEC841" s="203"/>
      <c r="IED841" s="203"/>
      <c r="IEE841" s="203"/>
      <c r="IEF841" s="203"/>
      <c r="IEG841" s="203"/>
      <c r="IEH841" s="203"/>
      <c r="IEI841" s="203"/>
      <c r="IEJ841" s="203"/>
      <c r="IEK841" s="203"/>
      <c r="IEL841" s="203"/>
      <c r="IEM841" s="203"/>
      <c r="IEN841" s="203"/>
      <c r="IEO841" s="203"/>
      <c r="IEP841" s="203"/>
      <c r="IEQ841" s="203"/>
      <c r="IER841" s="203"/>
      <c r="IES841" s="203"/>
      <c r="IET841" s="203"/>
      <c r="IEU841" s="203"/>
      <c r="IEV841" s="203"/>
      <c r="IEW841" s="203"/>
      <c r="IEX841" s="203"/>
      <c r="IEY841" s="203"/>
      <c r="IEZ841" s="203"/>
      <c r="IFA841" s="203"/>
      <c r="IFB841" s="203"/>
      <c r="IFC841" s="203"/>
      <c r="IFD841" s="203"/>
      <c r="IFE841" s="203"/>
      <c r="IFF841" s="203"/>
      <c r="IFG841" s="203"/>
      <c r="IFH841" s="203"/>
      <c r="IFI841" s="203"/>
      <c r="IFJ841" s="203"/>
      <c r="IFK841" s="203"/>
      <c r="IFL841" s="203"/>
      <c r="IFM841" s="203"/>
      <c r="IFN841" s="203"/>
      <c r="IFO841" s="203"/>
      <c r="IFP841" s="203"/>
      <c r="IFQ841" s="203"/>
      <c r="IFR841" s="203"/>
      <c r="IFS841" s="203"/>
      <c r="IFT841" s="203"/>
      <c r="IFU841" s="203"/>
      <c r="IFV841" s="203"/>
      <c r="IFW841" s="203"/>
      <c r="IFX841" s="203"/>
      <c r="IFY841" s="203"/>
      <c r="IFZ841" s="203"/>
      <c r="IGA841" s="203"/>
      <c r="IGB841" s="203"/>
      <c r="IGC841" s="203"/>
      <c r="IGD841" s="203"/>
      <c r="IGE841" s="203"/>
      <c r="IGF841" s="203"/>
      <c r="IGG841" s="203"/>
      <c r="IGH841" s="203"/>
      <c r="IGI841" s="203"/>
      <c r="IGJ841" s="203"/>
      <c r="IGK841" s="203"/>
      <c r="IGL841" s="203"/>
      <c r="IGM841" s="203"/>
      <c r="IGN841" s="203"/>
      <c r="IGO841" s="203"/>
      <c r="IGP841" s="203"/>
      <c r="IGQ841" s="203"/>
      <c r="IGR841" s="203"/>
      <c r="IGS841" s="203"/>
      <c r="IGT841" s="203"/>
      <c r="IGU841" s="203"/>
      <c r="IGV841" s="203"/>
      <c r="IGW841" s="203"/>
      <c r="IGX841" s="203"/>
      <c r="IGY841" s="203"/>
      <c r="IGZ841" s="203"/>
      <c r="IHA841" s="203"/>
      <c r="IHB841" s="203"/>
      <c r="IHC841" s="203"/>
      <c r="IHD841" s="203"/>
      <c r="IHE841" s="203"/>
      <c r="IHF841" s="203"/>
      <c r="IHG841" s="203"/>
      <c r="IHH841" s="203"/>
      <c r="IHI841" s="203"/>
      <c r="IHJ841" s="203"/>
      <c r="IHK841" s="203"/>
      <c r="IHL841" s="203"/>
      <c r="IHM841" s="203"/>
      <c r="IHN841" s="203"/>
      <c r="IHO841" s="203"/>
      <c r="IHP841" s="203"/>
      <c r="IHQ841" s="203"/>
      <c r="IHR841" s="203"/>
      <c r="IHS841" s="203"/>
      <c r="IHT841" s="203"/>
      <c r="IHU841" s="203"/>
      <c r="IHV841" s="203"/>
      <c r="IHW841" s="203"/>
      <c r="IHX841" s="203"/>
      <c r="IHY841" s="203"/>
      <c r="IHZ841" s="203"/>
      <c r="IIA841" s="203"/>
      <c r="IIB841" s="203"/>
      <c r="IIC841" s="203"/>
      <c r="IID841" s="203"/>
      <c r="IIE841" s="203"/>
      <c r="IIF841" s="203"/>
      <c r="IIG841" s="203"/>
      <c r="IIH841" s="203"/>
      <c r="III841" s="203"/>
      <c r="IIJ841" s="203"/>
      <c r="IIK841" s="203"/>
      <c r="IIL841" s="203"/>
      <c r="IIM841" s="203"/>
      <c r="IIN841" s="203"/>
      <c r="IIO841" s="203"/>
      <c r="IIP841" s="203"/>
      <c r="IIQ841" s="203"/>
      <c r="IIR841" s="203"/>
      <c r="IIS841" s="203"/>
      <c r="IIT841" s="203"/>
      <c r="IIU841" s="203"/>
      <c r="IIV841" s="203"/>
      <c r="IIW841" s="203"/>
      <c r="IIX841" s="203"/>
      <c r="IIY841" s="203"/>
      <c r="IIZ841" s="203"/>
      <c r="IJA841" s="203"/>
      <c r="IJB841" s="203"/>
      <c r="IJC841" s="203"/>
      <c r="IJD841" s="203"/>
      <c r="IJE841" s="203"/>
      <c r="IJF841" s="203"/>
      <c r="IJG841" s="203"/>
      <c r="IJH841" s="203"/>
      <c r="IJI841" s="203"/>
      <c r="IJJ841" s="203"/>
      <c r="IJK841" s="203"/>
      <c r="IJL841" s="203"/>
      <c r="IJM841" s="203"/>
      <c r="IJN841" s="203"/>
      <c r="IJO841" s="203"/>
      <c r="IJP841" s="203"/>
      <c r="IJQ841" s="203"/>
      <c r="IJR841" s="203"/>
      <c r="IJS841" s="203"/>
      <c r="IJT841" s="203"/>
      <c r="IJU841" s="203"/>
      <c r="IJV841" s="203"/>
      <c r="IJW841" s="203"/>
      <c r="IJX841" s="203"/>
      <c r="IJY841" s="203"/>
      <c r="IJZ841" s="203"/>
      <c r="IKA841" s="203"/>
      <c r="IKB841" s="203"/>
      <c r="IKC841" s="203"/>
      <c r="IKD841" s="203"/>
      <c r="IKE841" s="203"/>
      <c r="IKF841" s="203"/>
      <c r="IKG841" s="203"/>
      <c r="IKH841" s="203"/>
      <c r="IKI841" s="203"/>
      <c r="IKJ841" s="203"/>
      <c r="IKK841" s="203"/>
      <c r="IKL841" s="203"/>
      <c r="IKM841" s="203"/>
      <c r="IKN841" s="203"/>
      <c r="IKO841" s="203"/>
      <c r="IKP841" s="203"/>
      <c r="IKQ841" s="203"/>
      <c r="IKR841" s="203"/>
      <c r="IKS841" s="203"/>
      <c r="IKT841" s="203"/>
      <c r="IKU841" s="203"/>
      <c r="IKV841" s="203"/>
      <c r="IKW841" s="203"/>
      <c r="IKX841" s="203"/>
      <c r="IKY841" s="203"/>
      <c r="IKZ841" s="203"/>
      <c r="ILA841" s="203"/>
      <c r="ILB841" s="203"/>
      <c r="ILC841" s="203"/>
      <c r="ILD841" s="203"/>
      <c r="ILE841" s="203"/>
      <c r="ILF841" s="203"/>
      <c r="ILG841" s="203"/>
      <c r="ILH841" s="203"/>
      <c r="ILI841" s="203"/>
      <c r="ILJ841" s="203"/>
      <c r="ILK841" s="203"/>
      <c r="ILL841" s="203"/>
      <c r="ILM841" s="203"/>
      <c r="ILN841" s="203"/>
      <c r="ILO841" s="203"/>
      <c r="ILP841" s="203"/>
      <c r="ILQ841" s="203"/>
      <c r="ILR841" s="203"/>
      <c r="ILS841" s="203"/>
      <c r="ILT841" s="203"/>
      <c r="ILU841" s="203"/>
      <c r="ILV841" s="203"/>
      <c r="ILW841" s="203"/>
      <c r="ILX841" s="203"/>
      <c r="ILY841" s="203"/>
      <c r="ILZ841" s="203"/>
      <c r="IMA841" s="203"/>
      <c r="IMB841" s="203"/>
      <c r="IMC841" s="203"/>
      <c r="IMD841" s="203"/>
      <c r="IME841" s="203"/>
      <c r="IMF841" s="203"/>
      <c r="IMG841" s="203"/>
      <c r="IMH841" s="203"/>
      <c r="IMI841" s="203"/>
      <c r="IMJ841" s="203"/>
      <c r="IMK841" s="203"/>
      <c r="IML841" s="203"/>
      <c r="IMM841" s="203"/>
      <c r="IMN841" s="203"/>
      <c r="IMO841" s="203"/>
      <c r="IMP841" s="203"/>
      <c r="IMQ841" s="203"/>
      <c r="IMR841" s="203"/>
      <c r="IMS841" s="203"/>
      <c r="IMT841" s="203"/>
      <c r="IMU841" s="203"/>
      <c r="IMV841" s="203"/>
      <c r="IMW841" s="203"/>
      <c r="IMX841" s="203"/>
      <c r="IMY841" s="203"/>
      <c r="IMZ841" s="203"/>
      <c r="INA841" s="203"/>
      <c r="INB841" s="203"/>
      <c r="INC841" s="203"/>
      <c r="IND841" s="203"/>
      <c r="INE841" s="203"/>
      <c r="INF841" s="203"/>
      <c r="ING841" s="203"/>
      <c r="INH841" s="203"/>
      <c r="INI841" s="203"/>
      <c r="INJ841" s="203"/>
      <c r="INK841" s="203"/>
      <c r="INL841" s="203"/>
      <c r="INM841" s="203"/>
      <c r="INN841" s="203"/>
      <c r="INO841" s="203"/>
      <c r="INP841" s="203"/>
      <c r="INQ841" s="203"/>
      <c r="INR841" s="203"/>
      <c r="INS841" s="203"/>
      <c r="INT841" s="203"/>
      <c r="INU841" s="203"/>
      <c r="INV841" s="203"/>
      <c r="INW841" s="203"/>
      <c r="INX841" s="203"/>
      <c r="INY841" s="203"/>
      <c r="INZ841" s="203"/>
      <c r="IOA841" s="203"/>
      <c r="IOB841" s="203"/>
      <c r="IOC841" s="203"/>
      <c r="IOD841" s="203"/>
      <c r="IOE841" s="203"/>
      <c r="IOF841" s="203"/>
      <c r="IOG841" s="203"/>
      <c r="IOH841" s="203"/>
      <c r="IOI841" s="203"/>
      <c r="IOJ841" s="203"/>
      <c r="IOK841" s="203"/>
      <c r="IOL841" s="203"/>
      <c r="IOM841" s="203"/>
      <c r="ION841" s="203"/>
      <c r="IOO841" s="203"/>
      <c r="IOP841" s="203"/>
      <c r="IOQ841" s="203"/>
      <c r="IOR841" s="203"/>
      <c r="IOS841" s="203"/>
      <c r="IOT841" s="203"/>
      <c r="IOU841" s="203"/>
      <c r="IOV841" s="203"/>
      <c r="IOW841" s="203"/>
      <c r="IOX841" s="203"/>
      <c r="IOY841" s="203"/>
      <c r="IOZ841" s="203"/>
      <c r="IPA841" s="203"/>
      <c r="IPB841" s="203"/>
      <c r="IPC841" s="203"/>
      <c r="IPD841" s="203"/>
      <c r="IPE841" s="203"/>
      <c r="IPF841" s="203"/>
      <c r="IPG841" s="203"/>
      <c r="IPH841" s="203"/>
      <c r="IPI841" s="203"/>
      <c r="IPJ841" s="203"/>
      <c r="IPK841" s="203"/>
      <c r="IPL841" s="203"/>
      <c r="IPM841" s="203"/>
      <c r="IPN841" s="203"/>
      <c r="IPO841" s="203"/>
      <c r="IPP841" s="203"/>
      <c r="IPQ841" s="203"/>
      <c r="IPR841" s="203"/>
      <c r="IPS841" s="203"/>
      <c r="IPT841" s="203"/>
      <c r="IPU841" s="203"/>
      <c r="IPV841" s="203"/>
      <c r="IPW841" s="203"/>
      <c r="IPX841" s="203"/>
      <c r="IPY841" s="203"/>
      <c r="IPZ841" s="203"/>
      <c r="IQA841" s="203"/>
      <c r="IQB841" s="203"/>
      <c r="IQC841" s="203"/>
      <c r="IQD841" s="203"/>
      <c r="IQE841" s="203"/>
      <c r="IQF841" s="203"/>
      <c r="IQG841" s="203"/>
      <c r="IQH841" s="203"/>
      <c r="IQI841" s="203"/>
      <c r="IQJ841" s="203"/>
      <c r="IQK841" s="203"/>
      <c r="IQL841" s="203"/>
      <c r="IQM841" s="203"/>
      <c r="IQN841" s="203"/>
      <c r="IQO841" s="203"/>
      <c r="IQP841" s="203"/>
      <c r="IQQ841" s="203"/>
      <c r="IQR841" s="203"/>
      <c r="IQS841" s="203"/>
      <c r="IQT841" s="203"/>
      <c r="IQU841" s="203"/>
      <c r="IQV841" s="203"/>
      <c r="IQW841" s="203"/>
      <c r="IQX841" s="203"/>
      <c r="IQY841" s="203"/>
      <c r="IQZ841" s="203"/>
      <c r="IRA841" s="203"/>
      <c r="IRB841" s="203"/>
      <c r="IRC841" s="203"/>
      <c r="IRD841" s="203"/>
      <c r="IRE841" s="203"/>
      <c r="IRF841" s="203"/>
      <c r="IRG841" s="203"/>
      <c r="IRH841" s="203"/>
      <c r="IRI841" s="203"/>
      <c r="IRJ841" s="203"/>
      <c r="IRK841" s="203"/>
      <c r="IRL841" s="203"/>
      <c r="IRM841" s="203"/>
      <c r="IRN841" s="203"/>
      <c r="IRO841" s="203"/>
      <c r="IRP841" s="203"/>
      <c r="IRQ841" s="203"/>
      <c r="IRR841" s="203"/>
      <c r="IRS841" s="203"/>
      <c r="IRT841" s="203"/>
      <c r="IRU841" s="203"/>
      <c r="IRV841" s="203"/>
      <c r="IRW841" s="203"/>
      <c r="IRX841" s="203"/>
      <c r="IRY841" s="203"/>
      <c r="IRZ841" s="203"/>
      <c r="ISA841" s="203"/>
      <c r="ISB841" s="203"/>
      <c r="ISC841" s="203"/>
      <c r="ISD841" s="203"/>
      <c r="ISE841" s="203"/>
      <c r="ISF841" s="203"/>
      <c r="ISG841" s="203"/>
      <c r="ISH841" s="203"/>
      <c r="ISI841" s="203"/>
      <c r="ISJ841" s="203"/>
      <c r="ISK841" s="203"/>
      <c r="ISL841" s="203"/>
      <c r="ISM841" s="203"/>
      <c r="ISN841" s="203"/>
      <c r="ISO841" s="203"/>
      <c r="ISP841" s="203"/>
      <c r="ISQ841" s="203"/>
      <c r="ISR841" s="203"/>
      <c r="ISS841" s="203"/>
      <c r="IST841" s="203"/>
      <c r="ISU841" s="203"/>
      <c r="ISV841" s="203"/>
      <c r="ISW841" s="203"/>
      <c r="ISX841" s="203"/>
      <c r="ISY841" s="203"/>
      <c r="ISZ841" s="203"/>
      <c r="ITA841" s="203"/>
      <c r="ITB841" s="203"/>
      <c r="ITC841" s="203"/>
      <c r="ITD841" s="203"/>
      <c r="ITE841" s="203"/>
      <c r="ITF841" s="203"/>
      <c r="ITG841" s="203"/>
      <c r="ITH841" s="203"/>
      <c r="ITI841" s="203"/>
      <c r="ITJ841" s="203"/>
      <c r="ITK841" s="203"/>
      <c r="ITL841" s="203"/>
      <c r="ITM841" s="203"/>
      <c r="ITN841" s="203"/>
      <c r="ITO841" s="203"/>
      <c r="ITP841" s="203"/>
      <c r="ITQ841" s="203"/>
      <c r="ITR841" s="203"/>
      <c r="ITS841" s="203"/>
      <c r="ITT841" s="203"/>
      <c r="ITU841" s="203"/>
      <c r="ITV841" s="203"/>
      <c r="ITW841" s="203"/>
      <c r="ITX841" s="203"/>
      <c r="ITY841" s="203"/>
      <c r="ITZ841" s="203"/>
      <c r="IUA841" s="203"/>
      <c r="IUB841" s="203"/>
      <c r="IUC841" s="203"/>
      <c r="IUD841" s="203"/>
      <c r="IUE841" s="203"/>
      <c r="IUF841" s="203"/>
      <c r="IUG841" s="203"/>
      <c r="IUH841" s="203"/>
      <c r="IUI841" s="203"/>
      <c r="IUJ841" s="203"/>
      <c r="IUK841" s="203"/>
      <c r="IUL841" s="203"/>
      <c r="IUM841" s="203"/>
      <c r="IUN841" s="203"/>
      <c r="IUO841" s="203"/>
      <c r="IUP841" s="203"/>
      <c r="IUQ841" s="203"/>
      <c r="IUR841" s="203"/>
      <c r="IUS841" s="203"/>
      <c r="IUT841" s="203"/>
      <c r="IUU841" s="203"/>
      <c r="IUV841" s="203"/>
      <c r="IUW841" s="203"/>
      <c r="IUX841" s="203"/>
      <c r="IUY841" s="203"/>
      <c r="IUZ841" s="203"/>
      <c r="IVA841" s="203"/>
      <c r="IVB841" s="203"/>
      <c r="IVC841" s="203"/>
      <c r="IVD841" s="203"/>
      <c r="IVE841" s="203"/>
      <c r="IVF841" s="203"/>
      <c r="IVG841" s="203"/>
      <c r="IVH841" s="203"/>
      <c r="IVI841" s="203"/>
      <c r="IVJ841" s="203"/>
      <c r="IVK841" s="203"/>
      <c r="IVL841" s="203"/>
      <c r="IVM841" s="203"/>
      <c r="IVN841" s="203"/>
      <c r="IVO841" s="203"/>
      <c r="IVP841" s="203"/>
      <c r="IVQ841" s="203"/>
      <c r="IVR841" s="203"/>
      <c r="IVS841" s="203"/>
      <c r="IVT841" s="203"/>
      <c r="IVU841" s="203"/>
      <c r="IVV841" s="203"/>
      <c r="IVW841" s="203"/>
      <c r="IVX841" s="203"/>
      <c r="IVY841" s="203"/>
      <c r="IVZ841" s="203"/>
      <c r="IWA841" s="203"/>
      <c r="IWB841" s="203"/>
      <c r="IWC841" s="203"/>
      <c r="IWD841" s="203"/>
      <c r="IWE841" s="203"/>
      <c r="IWF841" s="203"/>
      <c r="IWG841" s="203"/>
      <c r="IWH841" s="203"/>
      <c r="IWI841" s="203"/>
      <c r="IWJ841" s="203"/>
      <c r="IWK841" s="203"/>
      <c r="IWL841" s="203"/>
      <c r="IWM841" s="203"/>
      <c r="IWN841" s="203"/>
      <c r="IWO841" s="203"/>
      <c r="IWP841" s="203"/>
      <c r="IWQ841" s="203"/>
      <c r="IWR841" s="203"/>
      <c r="IWS841" s="203"/>
      <c r="IWT841" s="203"/>
      <c r="IWU841" s="203"/>
      <c r="IWV841" s="203"/>
      <c r="IWW841" s="203"/>
      <c r="IWX841" s="203"/>
      <c r="IWY841" s="203"/>
      <c r="IWZ841" s="203"/>
      <c r="IXA841" s="203"/>
      <c r="IXB841" s="203"/>
      <c r="IXC841" s="203"/>
      <c r="IXD841" s="203"/>
      <c r="IXE841" s="203"/>
      <c r="IXF841" s="203"/>
      <c r="IXG841" s="203"/>
      <c r="IXH841" s="203"/>
      <c r="IXI841" s="203"/>
      <c r="IXJ841" s="203"/>
      <c r="IXK841" s="203"/>
      <c r="IXL841" s="203"/>
      <c r="IXM841" s="203"/>
      <c r="IXN841" s="203"/>
      <c r="IXO841" s="203"/>
      <c r="IXP841" s="203"/>
      <c r="IXQ841" s="203"/>
      <c r="IXR841" s="203"/>
      <c r="IXS841" s="203"/>
      <c r="IXT841" s="203"/>
      <c r="IXU841" s="203"/>
      <c r="IXV841" s="203"/>
      <c r="IXW841" s="203"/>
      <c r="IXX841" s="203"/>
      <c r="IXY841" s="203"/>
      <c r="IXZ841" s="203"/>
      <c r="IYA841" s="203"/>
      <c r="IYB841" s="203"/>
      <c r="IYC841" s="203"/>
      <c r="IYD841" s="203"/>
      <c r="IYE841" s="203"/>
      <c r="IYF841" s="203"/>
      <c r="IYG841" s="203"/>
      <c r="IYH841" s="203"/>
      <c r="IYI841" s="203"/>
      <c r="IYJ841" s="203"/>
      <c r="IYK841" s="203"/>
      <c r="IYL841" s="203"/>
      <c r="IYM841" s="203"/>
      <c r="IYN841" s="203"/>
      <c r="IYO841" s="203"/>
      <c r="IYP841" s="203"/>
      <c r="IYQ841" s="203"/>
      <c r="IYR841" s="203"/>
      <c r="IYS841" s="203"/>
      <c r="IYT841" s="203"/>
      <c r="IYU841" s="203"/>
      <c r="IYV841" s="203"/>
      <c r="IYW841" s="203"/>
      <c r="IYX841" s="203"/>
      <c r="IYY841" s="203"/>
      <c r="IYZ841" s="203"/>
      <c r="IZA841" s="203"/>
      <c r="IZB841" s="203"/>
      <c r="IZC841" s="203"/>
      <c r="IZD841" s="203"/>
      <c r="IZE841" s="203"/>
      <c r="IZF841" s="203"/>
      <c r="IZG841" s="203"/>
      <c r="IZH841" s="203"/>
      <c r="IZI841" s="203"/>
      <c r="IZJ841" s="203"/>
      <c r="IZK841" s="203"/>
      <c r="IZL841" s="203"/>
      <c r="IZM841" s="203"/>
      <c r="IZN841" s="203"/>
      <c r="IZO841" s="203"/>
      <c r="IZP841" s="203"/>
      <c r="IZQ841" s="203"/>
      <c r="IZR841" s="203"/>
      <c r="IZS841" s="203"/>
      <c r="IZT841" s="203"/>
      <c r="IZU841" s="203"/>
      <c r="IZV841" s="203"/>
      <c r="IZW841" s="203"/>
      <c r="IZX841" s="203"/>
      <c r="IZY841" s="203"/>
      <c r="IZZ841" s="203"/>
      <c r="JAA841" s="203"/>
      <c r="JAB841" s="203"/>
      <c r="JAC841" s="203"/>
      <c r="JAD841" s="203"/>
      <c r="JAE841" s="203"/>
      <c r="JAF841" s="203"/>
      <c r="JAG841" s="203"/>
      <c r="JAH841" s="203"/>
      <c r="JAI841" s="203"/>
      <c r="JAJ841" s="203"/>
      <c r="JAK841" s="203"/>
      <c r="JAL841" s="203"/>
      <c r="JAM841" s="203"/>
      <c r="JAN841" s="203"/>
      <c r="JAO841" s="203"/>
      <c r="JAP841" s="203"/>
      <c r="JAQ841" s="203"/>
      <c r="JAR841" s="203"/>
      <c r="JAS841" s="203"/>
      <c r="JAT841" s="203"/>
      <c r="JAU841" s="203"/>
      <c r="JAV841" s="203"/>
      <c r="JAW841" s="203"/>
      <c r="JAX841" s="203"/>
      <c r="JAY841" s="203"/>
      <c r="JAZ841" s="203"/>
      <c r="JBA841" s="203"/>
      <c r="JBB841" s="203"/>
      <c r="JBC841" s="203"/>
      <c r="JBD841" s="203"/>
      <c r="JBE841" s="203"/>
      <c r="JBF841" s="203"/>
      <c r="JBG841" s="203"/>
      <c r="JBH841" s="203"/>
      <c r="JBI841" s="203"/>
      <c r="JBJ841" s="203"/>
      <c r="JBK841" s="203"/>
      <c r="JBL841" s="203"/>
      <c r="JBM841" s="203"/>
      <c r="JBN841" s="203"/>
      <c r="JBO841" s="203"/>
      <c r="JBP841" s="203"/>
      <c r="JBQ841" s="203"/>
      <c r="JBR841" s="203"/>
      <c r="JBS841" s="203"/>
      <c r="JBT841" s="203"/>
      <c r="JBU841" s="203"/>
      <c r="JBV841" s="203"/>
      <c r="JBW841" s="203"/>
      <c r="JBX841" s="203"/>
      <c r="JBY841" s="203"/>
      <c r="JBZ841" s="203"/>
      <c r="JCA841" s="203"/>
      <c r="JCB841" s="203"/>
      <c r="JCC841" s="203"/>
      <c r="JCD841" s="203"/>
      <c r="JCE841" s="203"/>
      <c r="JCF841" s="203"/>
      <c r="JCG841" s="203"/>
      <c r="JCH841" s="203"/>
      <c r="JCI841" s="203"/>
      <c r="JCJ841" s="203"/>
      <c r="JCK841" s="203"/>
      <c r="JCL841" s="203"/>
      <c r="JCM841" s="203"/>
      <c r="JCN841" s="203"/>
      <c r="JCO841" s="203"/>
      <c r="JCP841" s="203"/>
      <c r="JCQ841" s="203"/>
      <c r="JCR841" s="203"/>
      <c r="JCS841" s="203"/>
      <c r="JCT841" s="203"/>
      <c r="JCU841" s="203"/>
      <c r="JCV841" s="203"/>
      <c r="JCW841" s="203"/>
      <c r="JCX841" s="203"/>
      <c r="JCY841" s="203"/>
      <c r="JCZ841" s="203"/>
      <c r="JDA841" s="203"/>
      <c r="JDB841" s="203"/>
      <c r="JDC841" s="203"/>
      <c r="JDD841" s="203"/>
      <c r="JDE841" s="203"/>
      <c r="JDF841" s="203"/>
      <c r="JDG841" s="203"/>
      <c r="JDH841" s="203"/>
      <c r="JDI841" s="203"/>
      <c r="JDJ841" s="203"/>
      <c r="JDK841" s="203"/>
      <c r="JDL841" s="203"/>
      <c r="JDM841" s="203"/>
      <c r="JDN841" s="203"/>
      <c r="JDO841" s="203"/>
      <c r="JDP841" s="203"/>
      <c r="JDQ841" s="203"/>
      <c r="JDR841" s="203"/>
      <c r="JDS841" s="203"/>
      <c r="JDT841" s="203"/>
      <c r="JDU841" s="203"/>
      <c r="JDV841" s="203"/>
      <c r="JDW841" s="203"/>
      <c r="JDX841" s="203"/>
      <c r="JDY841" s="203"/>
      <c r="JDZ841" s="203"/>
      <c r="JEA841" s="203"/>
      <c r="JEB841" s="203"/>
      <c r="JEC841" s="203"/>
      <c r="JED841" s="203"/>
      <c r="JEE841" s="203"/>
      <c r="JEF841" s="203"/>
      <c r="JEG841" s="203"/>
      <c r="JEH841" s="203"/>
      <c r="JEI841" s="203"/>
      <c r="JEJ841" s="203"/>
      <c r="JEK841" s="203"/>
      <c r="JEL841" s="203"/>
      <c r="JEM841" s="203"/>
      <c r="JEN841" s="203"/>
      <c r="JEO841" s="203"/>
      <c r="JEP841" s="203"/>
      <c r="JEQ841" s="203"/>
      <c r="JER841" s="203"/>
      <c r="JES841" s="203"/>
      <c r="JET841" s="203"/>
      <c r="JEU841" s="203"/>
      <c r="JEV841" s="203"/>
      <c r="JEW841" s="203"/>
      <c r="JEX841" s="203"/>
      <c r="JEY841" s="203"/>
      <c r="JEZ841" s="203"/>
      <c r="JFA841" s="203"/>
      <c r="JFB841" s="203"/>
      <c r="JFC841" s="203"/>
      <c r="JFD841" s="203"/>
      <c r="JFE841" s="203"/>
      <c r="JFF841" s="203"/>
      <c r="JFG841" s="203"/>
      <c r="JFH841" s="203"/>
      <c r="JFI841" s="203"/>
      <c r="JFJ841" s="203"/>
      <c r="JFK841" s="203"/>
      <c r="JFL841" s="203"/>
      <c r="JFM841" s="203"/>
      <c r="JFN841" s="203"/>
      <c r="JFO841" s="203"/>
      <c r="JFP841" s="203"/>
      <c r="JFQ841" s="203"/>
      <c r="JFR841" s="203"/>
      <c r="JFS841" s="203"/>
      <c r="JFT841" s="203"/>
      <c r="JFU841" s="203"/>
      <c r="JFV841" s="203"/>
      <c r="JFW841" s="203"/>
      <c r="JFX841" s="203"/>
      <c r="JFY841" s="203"/>
      <c r="JFZ841" s="203"/>
      <c r="JGA841" s="203"/>
      <c r="JGB841" s="203"/>
      <c r="JGC841" s="203"/>
      <c r="JGD841" s="203"/>
      <c r="JGE841" s="203"/>
      <c r="JGF841" s="203"/>
      <c r="JGG841" s="203"/>
      <c r="JGH841" s="203"/>
      <c r="JGI841" s="203"/>
      <c r="JGJ841" s="203"/>
      <c r="JGK841" s="203"/>
      <c r="JGL841" s="203"/>
      <c r="JGM841" s="203"/>
      <c r="JGN841" s="203"/>
      <c r="JGO841" s="203"/>
      <c r="JGP841" s="203"/>
      <c r="JGQ841" s="203"/>
      <c r="JGR841" s="203"/>
      <c r="JGS841" s="203"/>
      <c r="JGT841" s="203"/>
      <c r="JGU841" s="203"/>
      <c r="JGV841" s="203"/>
      <c r="JGW841" s="203"/>
      <c r="JGX841" s="203"/>
      <c r="JGY841" s="203"/>
      <c r="JGZ841" s="203"/>
      <c r="JHA841" s="203"/>
      <c r="JHB841" s="203"/>
      <c r="JHC841" s="203"/>
      <c r="JHD841" s="203"/>
      <c r="JHE841" s="203"/>
      <c r="JHF841" s="203"/>
      <c r="JHG841" s="203"/>
      <c r="JHH841" s="203"/>
      <c r="JHI841" s="203"/>
      <c r="JHJ841" s="203"/>
      <c r="JHK841" s="203"/>
      <c r="JHL841" s="203"/>
      <c r="JHM841" s="203"/>
      <c r="JHN841" s="203"/>
      <c r="JHO841" s="203"/>
      <c r="JHP841" s="203"/>
      <c r="JHQ841" s="203"/>
      <c r="JHR841" s="203"/>
      <c r="JHS841" s="203"/>
      <c r="JHT841" s="203"/>
      <c r="JHU841" s="203"/>
      <c r="JHV841" s="203"/>
      <c r="JHW841" s="203"/>
      <c r="JHX841" s="203"/>
      <c r="JHY841" s="203"/>
      <c r="JHZ841" s="203"/>
      <c r="JIA841" s="203"/>
      <c r="JIB841" s="203"/>
      <c r="JIC841" s="203"/>
      <c r="JID841" s="203"/>
      <c r="JIE841" s="203"/>
      <c r="JIF841" s="203"/>
      <c r="JIG841" s="203"/>
      <c r="JIH841" s="203"/>
      <c r="JII841" s="203"/>
      <c r="JIJ841" s="203"/>
      <c r="JIK841" s="203"/>
      <c r="JIL841" s="203"/>
      <c r="JIM841" s="203"/>
      <c r="JIN841" s="203"/>
      <c r="JIO841" s="203"/>
      <c r="JIP841" s="203"/>
      <c r="JIQ841" s="203"/>
      <c r="JIR841" s="203"/>
      <c r="JIS841" s="203"/>
      <c r="JIT841" s="203"/>
      <c r="JIU841" s="203"/>
      <c r="JIV841" s="203"/>
      <c r="JIW841" s="203"/>
      <c r="JIX841" s="203"/>
      <c r="JIY841" s="203"/>
      <c r="JIZ841" s="203"/>
      <c r="JJA841" s="203"/>
      <c r="JJB841" s="203"/>
      <c r="JJC841" s="203"/>
      <c r="JJD841" s="203"/>
      <c r="JJE841" s="203"/>
      <c r="JJF841" s="203"/>
      <c r="JJG841" s="203"/>
      <c r="JJH841" s="203"/>
      <c r="JJI841" s="203"/>
      <c r="JJJ841" s="203"/>
      <c r="JJK841" s="203"/>
      <c r="JJL841" s="203"/>
      <c r="JJM841" s="203"/>
      <c r="JJN841" s="203"/>
      <c r="JJO841" s="203"/>
      <c r="JJP841" s="203"/>
      <c r="JJQ841" s="203"/>
      <c r="JJR841" s="203"/>
      <c r="JJS841" s="203"/>
      <c r="JJT841" s="203"/>
      <c r="JJU841" s="203"/>
      <c r="JJV841" s="203"/>
      <c r="JJW841" s="203"/>
      <c r="JJX841" s="203"/>
      <c r="JJY841" s="203"/>
      <c r="JJZ841" s="203"/>
      <c r="JKA841" s="203"/>
      <c r="JKB841" s="203"/>
      <c r="JKC841" s="203"/>
      <c r="JKD841" s="203"/>
      <c r="JKE841" s="203"/>
      <c r="JKF841" s="203"/>
      <c r="JKG841" s="203"/>
      <c r="JKH841" s="203"/>
      <c r="JKI841" s="203"/>
      <c r="JKJ841" s="203"/>
      <c r="JKK841" s="203"/>
      <c r="JKL841" s="203"/>
      <c r="JKM841" s="203"/>
      <c r="JKN841" s="203"/>
      <c r="JKO841" s="203"/>
      <c r="JKP841" s="203"/>
      <c r="JKQ841" s="203"/>
      <c r="JKR841" s="203"/>
      <c r="JKS841" s="203"/>
      <c r="JKT841" s="203"/>
      <c r="JKU841" s="203"/>
      <c r="JKV841" s="203"/>
      <c r="JKW841" s="203"/>
      <c r="JKX841" s="203"/>
      <c r="JKY841" s="203"/>
      <c r="JKZ841" s="203"/>
      <c r="JLA841" s="203"/>
      <c r="JLB841" s="203"/>
      <c r="JLC841" s="203"/>
      <c r="JLD841" s="203"/>
      <c r="JLE841" s="203"/>
      <c r="JLF841" s="203"/>
      <c r="JLG841" s="203"/>
      <c r="JLH841" s="203"/>
      <c r="JLI841" s="203"/>
      <c r="JLJ841" s="203"/>
      <c r="JLK841" s="203"/>
      <c r="JLL841" s="203"/>
      <c r="JLM841" s="203"/>
      <c r="JLN841" s="203"/>
      <c r="JLO841" s="203"/>
      <c r="JLP841" s="203"/>
      <c r="JLQ841" s="203"/>
      <c r="JLR841" s="203"/>
      <c r="JLS841" s="203"/>
      <c r="JLT841" s="203"/>
      <c r="JLU841" s="203"/>
      <c r="JLV841" s="203"/>
      <c r="JLW841" s="203"/>
      <c r="JLX841" s="203"/>
      <c r="JLY841" s="203"/>
      <c r="JLZ841" s="203"/>
      <c r="JMA841" s="203"/>
      <c r="JMB841" s="203"/>
      <c r="JMC841" s="203"/>
      <c r="JMD841" s="203"/>
      <c r="JME841" s="203"/>
      <c r="JMF841" s="203"/>
      <c r="JMG841" s="203"/>
      <c r="JMH841" s="203"/>
      <c r="JMI841" s="203"/>
      <c r="JMJ841" s="203"/>
      <c r="JMK841" s="203"/>
      <c r="JML841" s="203"/>
      <c r="JMM841" s="203"/>
      <c r="JMN841" s="203"/>
      <c r="JMO841" s="203"/>
      <c r="JMP841" s="203"/>
      <c r="JMQ841" s="203"/>
      <c r="JMR841" s="203"/>
      <c r="JMS841" s="203"/>
      <c r="JMT841" s="203"/>
      <c r="JMU841" s="203"/>
      <c r="JMV841" s="203"/>
      <c r="JMW841" s="203"/>
      <c r="JMX841" s="203"/>
      <c r="JMY841" s="203"/>
      <c r="JMZ841" s="203"/>
      <c r="JNA841" s="203"/>
      <c r="JNB841" s="203"/>
      <c r="JNC841" s="203"/>
      <c r="JND841" s="203"/>
      <c r="JNE841" s="203"/>
      <c r="JNF841" s="203"/>
      <c r="JNG841" s="203"/>
      <c r="JNH841" s="203"/>
      <c r="JNI841" s="203"/>
      <c r="JNJ841" s="203"/>
      <c r="JNK841" s="203"/>
      <c r="JNL841" s="203"/>
      <c r="JNM841" s="203"/>
      <c r="JNN841" s="203"/>
      <c r="JNO841" s="203"/>
      <c r="JNP841" s="203"/>
      <c r="JNQ841" s="203"/>
      <c r="JNR841" s="203"/>
      <c r="JNS841" s="203"/>
      <c r="JNT841" s="203"/>
      <c r="JNU841" s="203"/>
      <c r="JNV841" s="203"/>
      <c r="JNW841" s="203"/>
      <c r="JNX841" s="203"/>
      <c r="JNY841" s="203"/>
      <c r="JNZ841" s="203"/>
      <c r="JOA841" s="203"/>
      <c r="JOB841" s="203"/>
      <c r="JOC841" s="203"/>
      <c r="JOD841" s="203"/>
      <c r="JOE841" s="203"/>
      <c r="JOF841" s="203"/>
      <c r="JOG841" s="203"/>
      <c r="JOH841" s="203"/>
      <c r="JOI841" s="203"/>
      <c r="JOJ841" s="203"/>
      <c r="JOK841" s="203"/>
      <c r="JOL841" s="203"/>
      <c r="JOM841" s="203"/>
      <c r="JON841" s="203"/>
      <c r="JOO841" s="203"/>
      <c r="JOP841" s="203"/>
      <c r="JOQ841" s="203"/>
      <c r="JOR841" s="203"/>
      <c r="JOS841" s="203"/>
      <c r="JOT841" s="203"/>
      <c r="JOU841" s="203"/>
      <c r="JOV841" s="203"/>
      <c r="JOW841" s="203"/>
      <c r="JOX841" s="203"/>
      <c r="JOY841" s="203"/>
      <c r="JOZ841" s="203"/>
      <c r="JPA841" s="203"/>
      <c r="JPB841" s="203"/>
      <c r="JPC841" s="203"/>
      <c r="JPD841" s="203"/>
      <c r="JPE841" s="203"/>
      <c r="JPF841" s="203"/>
      <c r="JPG841" s="203"/>
      <c r="JPH841" s="203"/>
      <c r="JPI841" s="203"/>
      <c r="JPJ841" s="203"/>
      <c r="JPK841" s="203"/>
      <c r="JPL841" s="203"/>
      <c r="JPM841" s="203"/>
      <c r="JPN841" s="203"/>
      <c r="JPO841" s="203"/>
      <c r="JPP841" s="203"/>
      <c r="JPQ841" s="203"/>
      <c r="JPR841" s="203"/>
      <c r="JPS841" s="203"/>
      <c r="JPT841" s="203"/>
      <c r="JPU841" s="203"/>
      <c r="JPV841" s="203"/>
      <c r="JPW841" s="203"/>
      <c r="JPX841" s="203"/>
      <c r="JPY841" s="203"/>
      <c r="JPZ841" s="203"/>
      <c r="JQA841" s="203"/>
      <c r="JQB841" s="203"/>
      <c r="JQC841" s="203"/>
      <c r="JQD841" s="203"/>
      <c r="JQE841" s="203"/>
      <c r="JQF841" s="203"/>
      <c r="JQG841" s="203"/>
      <c r="JQH841" s="203"/>
      <c r="JQI841" s="203"/>
      <c r="JQJ841" s="203"/>
      <c r="JQK841" s="203"/>
      <c r="JQL841" s="203"/>
      <c r="JQM841" s="203"/>
      <c r="JQN841" s="203"/>
      <c r="JQO841" s="203"/>
      <c r="JQP841" s="203"/>
      <c r="JQQ841" s="203"/>
      <c r="JQR841" s="203"/>
      <c r="JQS841" s="203"/>
      <c r="JQT841" s="203"/>
      <c r="JQU841" s="203"/>
      <c r="JQV841" s="203"/>
      <c r="JQW841" s="203"/>
      <c r="JQX841" s="203"/>
      <c r="JQY841" s="203"/>
      <c r="JQZ841" s="203"/>
      <c r="JRA841" s="203"/>
      <c r="JRB841" s="203"/>
      <c r="JRC841" s="203"/>
      <c r="JRD841" s="203"/>
      <c r="JRE841" s="203"/>
      <c r="JRF841" s="203"/>
      <c r="JRG841" s="203"/>
      <c r="JRH841" s="203"/>
      <c r="JRI841" s="203"/>
      <c r="JRJ841" s="203"/>
      <c r="JRK841" s="203"/>
      <c r="JRL841" s="203"/>
      <c r="JRM841" s="203"/>
      <c r="JRN841" s="203"/>
      <c r="JRO841" s="203"/>
      <c r="JRP841" s="203"/>
      <c r="JRQ841" s="203"/>
      <c r="JRR841" s="203"/>
      <c r="JRS841" s="203"/>
      <c r="JRT841" s="203"/>
      <c r="JRU841" s="203"/>
      <c r="JRV841" s="203"/>
      <c r="JRW841" s="203"/>
      <c r="JRX841" s="203"/>
      <c r="JRY841" s="203"/>
      <c r="JRZ841" s="203"/>
      <c r="JSA841" s="203"/>
      <c r="JSB841" s="203"/>
      <c r="JSC841" s="203"/>
      <c r="JSD841" s="203"/>
      <c r="JSE841" s="203"/>
      <c r="JSF841" s="203"/>
      <c r="JSG841" s="203"/>
      <c r="JSH841" s="203"/>
      <c r="JSI841" s="203"/>
      <c r="JSJ841" s="203"/>
      <c r="JSK841" s="203"/>
      <c r="JSL841" s="203"/>
      <c r="JSM841" s="203"/>
      <c r="JSN841" s="203"/>
      <c r="JSO841" s="203"/>
      <c r="JSP841" s="203"/>
      <c r="JSQ841" s="203"/>
      <c r="JSR841" s="203"/>
      <c r="JSS841" s="203"/>
      <c r="JST841" s="203"/>
      <c r="JSU841" s="203"/>
      <c r="JSV841" s="203"/>
      <c r="JSW841" s="203"/>
      <c r="JSX841" s="203"/>
      <c r="JSY841" s="203"/>
      <c r="JSZ841" s="203"/>
      <c r="JTA841" s="203"/>
      <c r="JTB841" s="203"/>
      <c r="JTC841" s="203"/>
      <c r="JTD841" s="203"/>
      <c r="JTE841" s="203"/>
      <c r="JTF841" s="203"/>
      <c r="JTG841" s="203"/>
      <c r="JTH841" s="203"/>
      <c r="JTI841" s="203"/>
      <c r="JTJ841" s="203"/>
      <c r="JTK841" s="203"/>
      <c r="JTL841" s="203"/>
      <c r="JTM841" s="203"/>
      <c r="JTN841" s="203"/>
      <c r="JTO841" s="203"/>
      <c r="JTP841" s="203"/>
      <c r="JTQ841" s="203"/>
      <c r="JTR841" s="203"/>
      <c r="JTS841" s="203"/>
      <c r="JTT841" s="203"/>
      <c r="JTU841" s="203"/>
      <c r="JTV841" s="203"/>
      <c r="JTW841" s="203"/>
      <c r="JTX841" s="203"/>
      <c r="JTY841" s="203"/>
      <c r="JTZ841" s="203"/>
      <c r="JUA841" s="203"/>
      <c r="JUB841" s="203"/>
      <c r="JUC841" s="203"/>
      <c r="JUD841" s="203"/>
      <c r="JUE841" s="203"/>
      <c r="JUF841" s="203"/>
      <c r="JUG841" s="203"/>
      <c r="JUH841" s="203"/>
      <c r="JUI841" s="203"/>
      <c r="JUJ841" s="203"/>
      <c r="JUK841" s="203"/>
      <c r="JUL841" s="203"/>
      <c r="JUM841" s="203"/>
      <c r="JUN841" s="203"/>
      <c r="JUO841" s="203"/>
      <c r="JUP841" s="203"/>
      <c r="JUQ841" s="203"/>
      <c r="JUR841" s="203"/>
      <c r="JUS841" s="203"/>
      <c r="JUT841" s="203"/>
      <c r="JUU841" s="203"/>
      <c r="JUV841" s="203"/>
      <c r="JUW841" s="203"/>
      <c r="JUX841" s="203"/>
      <c r="JUY841" s="203"/>
      <c r="JUZ841" s="203"/>
      <c r="JVA841" s="203"/>
      <c r="JVB841" s="203"/>
      <c r="JVC841" s="203"/>
      <c r="JVD841" s="203"/>
      <c r="JVE841" s="203"/>
      <c r="JVF841" s="203"/>
      <c r="JVG841" s="203"/>
      <c r="JVH841" s="203"/>
      <c r="JVI841" s="203"/>
      <c r="JVJ841" s="203"/>
      <c r="JVK841" s="203"/>
      <c r="JVL841" s="203"/>
      <c r="JVM841" s="203"/>
      <c r="JVN841" s="203"/>
      <c r="JVO841" s="203"/>
      <c r="JVP841" s="203"/>
      <c r="JVQ841" s="203"/>
      <c r="JVR841" s="203"/>
      <c r="JVS841" s="203"/>
      <c r="JVT841" s="203"/>
      <c r="JVU841" s="203"/>
      <c r="JVV841" s="203"/>
      <c r="JVW841" s="203"/>
      <c r="JVX841" s="203"/>
      <c r="JVY841" s="203"/>
      <c r="JVZ841" s="203"/>
      <c r="JWA841" s="203"/>
      <c r="JWB841" s="203"/>
      <c r="JWC841" s="203"/>
      <c r="JWD841" s="203"/>
      <c r="JWE841" s="203"/>
      <c r="JWF841" s="203"/>
      <c r="JWG841" s="203"/>
      <c r="JWH841" s="203"/>
      <c r="JWI841" s="203"/>
      <c r="JWJ841" s="203"/>
      <c r="JWK841" s="203"/>
      <c r="JWL841" s="203"/>
      <c r="JWM841" s="203"/>
      <c r="JWN841" s="203"/>
      <c r="JWO841" s="203"/>
      <c r="JWP841" s="203"/>
      <c r="JWQ841" s="203"/>
      <c r="JWR841" s="203"/>
      <c r="JWS841" s="203"/>
      <c r="JWT841" s="203"/>
      <c r="JWU841" s="203"/>
      <c r="JWV841" s="203"/>
      <c r="JWW841" s="203"/>
      <c r="JWX841" s="203"/>
      <c r="JWY841" s="203"/>
      <c r="JWZ841" s="203"/>
      <c r="JXA841" s="203"/>
      <c r="JXB841" s="203"/>
      <c r="JXC841" s="203"/>
      <c r="JXD841" s="203"/>
      <c r="JXE841" s="203"/>
      <c r="JXF841" s="203"/>
      <c r="JXG841" s="203"/>
      <c r="JXH841" s="203"/>
      <c r="JXI841" s="203"/>
      <c r="JXJ841" s="203"/>
      <c r="JXK841" s="203"/>
      <c r="JXL841" s="203"/>
      <c r="JXM841" s="203"/>
      <c r="JXN841" s="203"/>
      <c r="JXO841" s="203"/>
      <c r="JXP841" s="203"/>
      <c r="JXQ841" s="203"/>
      <c r="JXR841" s="203"/>
      <c r="JXS841" s="203"/>
      <c r="JXT841" s="203"/>
      <c r="JXU841" s="203"/>
      <c r="JXV841" s="203"/>
      <c r="JXW841" s="203"/>
      <c r="JXX841" s="203"/>
      <c r="JXY841" s="203"/>
      <c r="JXZ841" s="203"/>
      <c r="JYA841" s="203"/>
      <c r="JYB841" s="203"/>
      <c r="JYC841" s="203"/>
      <c r="JYD841" s="203"/>
      <c r="JYE841" s="203"/>
      <c r="JYF841" s="203"/>
      <c r="JYG841" s="203"/>
      <c r="JYH841" s="203"/>
      <c r="JYI841" s="203"/>
      <c r="JYJ841" s="203"/>
      <c r="JYK841" s="203"/>
      <c r="JYL841" s="203"/>
      <c r="JYM841" s="203"/>
      <c r="JYN841" s="203"/>
      <c r="JYO841" s="203"/>
      <c r="JYP841" s="203"/>
      <c r="JYQ841" s="203"/>
      <c r="JYR841" s="203"/>
      <c r="JYS841" s="203"/>
      <c r="JYT841" s="203"/>
      <c r="JYU841" s="203"/>
      <c r="JYV841" s="203"/>
      <c r="JYW841" s="203"/>
      <c r="JYX841" s="203"/>
      <c r="JYY841" s="203"/>
      <c r="JYZ841" s="203"/>
      <c r="JZA841" s="203"/>
      <c r="JZB841" s="203"/>
      <c r="JZC841" s="203"/>
      <c r="JZD841" s="203"/>
      <c r="JZE841" s="203"/>
      <c r="JZF841" s="203"/>
      <c r="JZG841" s="203"/>
      <c r="JZH841" s="203"/>
      <c r="JZI841" s="203"/>
      <c r="JZJ841" s="203"/>
      <c r="JZK841" s="203"/>
      <c r="JZL841" s="203"/>
      <c r="JZM841" s="203"/>
      <c r="JZN841" s="203"/>
      <c r="JZO841" s="203"/>
      <c r="JZP841" s="203"/>
      <c r="JZQ841" s="203"/>
      <c r="JZR841" s="203"/>
      <c r="JZS841" s="203"/>
      <c r="JZT841" s="203"/>
      <c r="JZU841" s="203"/>
      <c r="JZV841" s="203"/>
      <c r="JZW841" s="203"/>
      <c r="JZX841" s="203"/>
      <c r="JZY841" s="203"/>
      <c r="JZZ841" s="203"/>
      <c r="KAA841" s="203"/>
      <c r="KAB841" s="203"/>
      <c r="KAC841" s="203"/>
      <c r="KAD841" s="203"/>
      <c r="KAE841" s="203"/>
      <c r="KAF841" s="203"/>
      <c r="KAG841" s="203"/>
      <c r="KAH841" s="203"/>
      <c r="KAI841" s="203"/>
      <c r="KAJ841" s="203"/>
      <c r="KAK841" s="203"/>
      <c r="KAL841" s="203"/>
      <c r="KAM841" s="203"/>
      <c r="KAN841" s="203"/>
      <c r="KAO841" s="203"/>
      <c r="KAP841" s="203"/>
      <c r="KAQ841" s="203"/>
      <c r="KAR841" s="203"/>
      <c r="KAS841" s="203"/>
      <c r="KAT841" s="203"/>
      <c r="KAU841" s="203"/>
      <c r="KAV841" s="203"/>
      <c r="KAW841" s="203"/>
      <c r="KAX841" s="203"/>
      <c r="KAY841" s="203"/>
      <c r="KAZ841" s="203"/>
      <c r="KBA841" s="203"/>
      <c r="KBB841" s="203"/>
      <c r="KBC841" s="203"/>
      <c r="KBD841" s="203"/>
      <c r="KBE841" s="203"/>
      <c r="KBF841" s="203"/>
      <c r="KBG841" s="203"/>
      <c r="KBH841" s="203"/>
      <c r="KBI841" s="203"/>
      <c r="KBJ841" s="203"/>
      <c r="KBK841" s="203"/>
      <c r="KBL841" s="203"/>
      <c r="KBM841" s="203"/>
      <c r="KBN841" s="203"/>
      <c r="KBO841" s="203"/>
      <c r="KBP841" s="203"/>
      <c r="KBQ841" s="203"/>
      <c r="KBR841" s="203"/>
      <c r="KBS841" s="203"/>
      <c r="KBT841" s="203"/>
      <c r="KBU841" s="203"/>
      <c r="KBV841" s="203"/>
      <c r="KBW841" s="203"/>
      <c r="KBX841" s="203"/>
      <c r="KBY841" s="203"/>
      <c r="KBZ841" s="203"/>
      <c r="KCA841" s="203"/>
      <c r="KCB841" s="203"/>
      <c r="KCC841" s="203"/>
      <c r="KCD841" s="203"/>
      <c r="KCE841" s="203"/>
      <c r="KCF841" s="203"/>
      <c r="KCG841" s="203"/>
      <c r="KCH841" s="203"/>
      <c r="KCI841" s="203"/>
      <c r="KCJ841" s="203"/>
      <c r="KCK841" s="203"/>
      <c r="KCL841" s="203"/>
      <c r="KCM841" s="203"/>
      <c r="KCN841" s="203"/>
      <c r="KCO841" s="203"/>
      <c r="KCP841" s="203"/>
      <c r="KCQ841" s="203"/>
      <c r="KCR841" s="203"/>
      <c r="KCS841" s="203"/>
      <c r="KCT841" s="203"/>
      <c r="KCU841" s="203"/>
      <c r="KCV841" s="203"/>
      <c r="KCW841" s="203"/>
      <c r="KCX841" s="203"/>
      <c r="KCY841" s="203"/>
      <c r="KCZ841" s="203"/>
      <c r="KDA841" s="203"/>
      <c r="KDB841" s="203"/>
      <c r="KDC841" s="203"/>
      <c r="KDD841" s="203"/>
      <c r="KDE841" s="203"/>
      <c r="KDF841" s="203"/>
      <c r="KDG841" s="203"/>
      <c r="KDH841" s="203"/>
      <c r="KDI841" s="203"/>
      <c r="KDJ841" s="203"/>
      <c r="KDK841" s="203"/>
      <c r="KDL841" s="203"/>
      <c r="KDM841" s="203"/>
      <c r="KDN841" s="203"/>
      <c r="KDO841" s="203"/>
      <c r="KDP841" s="203"/>
      <c r="KDQ841" s="203"/>
      <c r="KDR841" s="203"/>
      <c r="KDS841" s="203"/>
      <c r="KDT841" s="203"/>
      <c r="KDU841" s="203"/>
      <c r="KDV841" s="203"/>
      <c r="KDW841" s="203"/>
      <c r="KDX841" s="203"/>
      <c r="KDY841" s="203"/>
      <c r="KDZ841" s="203"/>
      <c r="KEA841" s="203"/>
      <c r="KEB841" s="203"/>
      <c r="KEC841" s="203"/>
      <c r="KED841" s="203"/>
      <c r="KEE841" s="203"/>
      <c r="KEF841" s="203"/>
      <c r="KEG841" s="203"/>
      <c r="KEH841" s="203"/>
      <c r="KEI841" s="203"/>
      <c r="KEJ841" s="203"/>
      <c r="KEK841" s="203"/>
      <c r="KEL841" s="203"/>
      <c r="KEM841" s="203"/>
      <c r="KEN841" s="203"/>
      <c r="KEO841" s="203"/>
      <c r="KEP841" s="203"/>
      <c r="KEQ841" s="203"/>
      <c r="KER841" s="203"/>
      <c r="KES841" s="203"/>
      <c r="KET841" s="203"/>
      <c r="KEU841" s="203"/>
      <c r="KEV841" s="203"/>
      <c r="KEW841" s="203"/>
      <c r="KEX841" s="203"/>
      <c r="KEY841" s="203"/>
      <c r="KEZ841" s="203"/>
      <c r="KFA841" s="203"/>
      <c r="KFB841" s="203"/>
      <c r="KFC841" s="203"/>
      <c r="KFD841" s="203"/>
      <c r="KFE841" s="203"/>
      <c r="KFF841" s="203"/>
      <c r="KFG841" s="203"/>
      <c r="KFH841" s="203"/>
      <c r="KFI841" s="203"/>
      <c r="KFJ841" s="203"/>
      <c r="KFK841" s="203"/>
      <c r="KFL841" s="203"/>
      <c r="KFM841" s="203"/>
      <c r="KFN841" s="203"/>
      <c r="KFO841" s="203"/>
      <c r="KFP841" s="203"/>
      <c r="KFQ841" s="203"/>
      <c r="KFR841" s="203"/>
      <c r="KFS841" s="203"/>
      <c r="KFT841" s="203"/>
      <c r="KFU841" s="203"/>
      <c r="KFV841" s="203"/>
      <c r="KFW841" s="203"/>
      <c r="KFX841" s="203"/>
      <c r="KFY841" s="203"/>
      <c r="KFZ841" s="203"/>
      <c r="KGA841" s="203"/>
      <c r="KGB841" s="203"/>
      <c r="KGC841" s="203"/>
      <c r="KGD841" s="203"/>
      <c r="KGE841" s="203"/>
      <c r="KGF841" s="203"/>
      <c r="KGG841" s="203"/>
      <c r="KGH841" s="203"/>
      <c r="KGI841" s="203"/>
      <c r="KGJ841" s="203"/>
      <c r="KGK841" s="203"/>
      <c r="KGL841" s="203"/>
      <c r="KGM841" s="203"/>
      <c r="KGN841" s="203"/>
      <c r="KGO841" s="203"/>
      <c r="KGP841" s="203"/>
      <c r="KGQ841" s="203"/>
      <c r="KGR841" s="203"/>
      <c r="KGS841" s="203"/>
      <c r="KGT841" s="203"/>
      <c r="KGU841" s="203"/>
      <c r="KGV841" s="203"/>
      <c r="KGW841" s="203"/>
      <c r="KGX841" s="203"/>
      <c r="KGY841" s="203"/>
      <c r="KGZ841" s="203"/>
      <c r="KHA841" s="203"/>
      <c r="KHB841" s="203"/>
      <c r="KHC841" s="203"/>
      <c r="KHD841" s="203"/>
      <c r="KHE841" s="203"/>
      <c r="KHF841" s="203"/>
      <c r="KHG841" s="203"/>
      <c r="KHH841" s="203"/>
      <c r="KHI841" s="203"/>
      <c r="KHJ841" s="203"/>
      <c r="KHK841" s="203"/>
      <c r="KHL841" s="203"/>
      <c r="KHM841" s="203"/>
      <c r="KHN841" s="203"/>
      <c r="KHO841" s="203"/>
      <c r="KHP841" s="203"/>
      <c r="KHQ841" s="203"/>
      <c r="KHR841" s="203"/>
      <c r="KHS841" s="203"/>
      <c r="KHT841" s="203"/>
      <c r="KHU841" s="203"/>
      <c r="KHV841" s="203"/>
      <c r="KHW841" s="203"/>
      <c r="KHX841" s="203"/>
      <c r="KHY841" s="203"/>
      <c r="KHZ841" s="203"/>
      <c r="KIA841" s="203"/>
      <c r="KIB841" s="203"/>
      <c r="KIC841" s="203"/>
      <c r="KID841" s="203"/>
      <c r="KIE841" s="203"/>
      <c r="KIF841" s="203"/>
      <c r="KIG841" s="203"/>
      <c r="KIH841" s="203"/>
      <c r="KII841" s="203"/>
      <c r="KIJ841" s="203"/>
      <c r="KIK841" s="203"/>
      <c r="KIL841" s="203"/>
      <c r="KIM841" s="203"/>
      <c r="KIN841" s="203"/>
      <c r="KIO841" s="203"/>
      <c r="KIP841" s="203"/>
      <c r="KIQ841" s="203"/>
      <c r="KIR841" s="203"/>
      <c r="KIS841" s="203"/>
      <c r="KIT841" s="203"/>
      <c r="KIU841" s="203"/>
      <c r="KIV841" s="203"/>
      <c r="KIW841" s="203"/>
      <c r="KIX841" s="203"/>
      <c r="KIY841" s="203"/>
      <c r="KIZ841" s="203"/>
      <c r="KJA841" s="203"/>
      <c r="KJB841" s="203"/>
      <c r="KJC841" s="203"/>
      <c r="KJD841" s="203"/>
      <c r="KJE841" s="203"/>
      <c r="KJF841" s="203"/>
      <c r="KJG841" s="203"/>
      <c r="KJH841" s="203"/>
      <c r="KJI841" s="203"/>
      <c r="KJJ841" s="203"/>
      <c r="KJK841" s="203"/>
      <c r="KJL841" s="203"/>
      <c r="KJM841" s="203"/>
      <c r="KJN841" s="203"/>
      <c r="KJO841" s="203"/>
      <c r="KJP841" s="203"/>
      <c r="KJQ841" s="203"/>
      <c r="KJR841" s="203"/>
      <c r="KJS841" s="203"/>
      <c r="KJT841" s="203"/>
      <c r="KJU841" s="203"/>
      <c r="KJV841" s="203"/>
      <c r="KJW841" s="203"/>
      <c r="KJX841" s="203"/>
      <c r="KJY841" s="203"/>
      <c r="KJZ841" s="203"/>
      <c r="KKA841" s="203"/>
      <c r="KKB841" s="203"/>
      <c r="KKC841" s="203"/>
      <c r="KKD841" s="203"/>
      <c r="KKE841" s="203"/>
      <c r="KKF841" s="203"/>
      <c r="KKG841" s="203"/>
      <c r="KKH841" s="203"/>
      <c r="KKI841" s="203"/>
      <c r="KKJ841" s="203"/>
      <c r="KKK841" s="203"/>
      <c r="KKL841" s="203"/>
      <c r="KKM841" s="203"/>
      <c r="KKN841" s="203"/>
      <c r="KKO841" s="203"/>
      <c r="KKP841" s="203"/>
      <c r="KKQ841" s="203"/>
      <c r="KKR841" s="203"/>
      <c r="KKS841" s="203"/>
      <c r="KKT841" s="203"/>
      <c r="KKU841" s="203"/>
      <c r="KKV841" s="203"/>
      <c r="KKW841" s="203"/>
      <c r="KKX841" s="203"/>
      <c r="KKY841" s="203"/>
      <c r="KKZ841" s="203"/>
      <c r="KLA841" s="203"/>
      <c r="KLB841" s="203"/>
      <c r="KLC841" s="203"/>
      <c r="KLD841" s="203"/>
      <c r="KLE841" s="203"/>
      <c r="KLF841" s="203"/>
      <c r="KLG841" s="203"/>
      <c r="KLH841" s="203"/>
      <c r="KLI841" s="203"/>
      <c r="KLJ841" s="203"/>
      <c r="KLK841" s="203"/>
      <c r="KLL841" s="203"/>
      <c r="KLM841" s="203"/>
      <c r="KLN841" s="203"/>
      <c r="KLO841" s="203"/>
      <c r="KLP841" s="203"/>
      <c r="KLQ841" s="203"/>
      <c r="KLR841" s="203"/>
      <c r="KLS841" s="203"/>
      <c r="KLT841" s="203"/>
      <c r="KLU841" s="203"/>
      <c r="KLV841" s="203"/>
      <c r="KLW841" s="203"/>
      <c r="KLX841" s="203"/>
      <c r="KLY841" s="203"/>
      <c r="KLZ841" s="203"/>
      <c r="KMA841" s="203"/>
      <c r="KMB841" s="203"/>
      <c r="KMC841" s="203"/>
      <c r="KMD841" s="203"/>
      <c r="KME841" s="203"/>
      <c r="KMF841" s="203"/>
      <c r="KMG841" s="203"/>
      <c r="KMH841" s="203"/>
      <c r="KMI841" s="203"/>
      <c r="KMJ841" s="203"/>
      <c r="KMK841" s="203"/>
      <c r="KML841" s="203"/>
      <c r="KMM841" s="203"/>
      <c r="KMN841" s="203"/>
      <c r="KMO841" s="203"/>
      <c r="KMP841" s="203"/>
      <c r="KMQ841" s="203"/>
      <c r="KMR841" s="203"/>
      <c r="KMS841" s="203"/>
      <c r="KMT841" s="203"/>
      <c r="KMU841" s="203"/>
      <c r="KMV841" s="203"/>
      <c r="KMW841" s="203"/>
      <c r="KMX841" s="203"/>
      <c r="KMY841" s="203"/>
      <c r="KMZ841" s="203"/>
      <c r="KNA841" s="203"/>
      <c r="KNB841" s="203"/>
      <c r="KNC841" s="203"/>
      <c r="KND841" s="203"/>
      <c r="KNE841" s="203"/>
      <c r="KNF841" s="203"/>
      <c r="KNG841" s="203"/>
      <c r="KNH841" s="203"/>
      <c r="KNI841" s="203"/>
      <c r="KNJ841" s="203"/>
      <c r="KNK841" s="203"/>
      <c r="KNL841" s="203"/>
      <c r="KNM841" s="203"/>
      <c r="KNN841" s="203"/>
      <c r="KNO841" s="203"/>
      <c r="KNP841" s="203"/>
      <c r="KNQ841" s="203"/>
      <c r="KNR841" s="203"/>
      <c r="KNS841" s="203"/>
      <c r="KNT841" s="203"/>
      <c r="KNU841" s="203"/>
      <c r="KNV841" s="203"/>
      <c r="KNW841" s="203"/>
      <c r="KNX841" s="203"/>
      <c r="KNY841" s="203"/>
      <c r="KNZ841" s="203"/>
      <c r="KOA841" s="203"/>
      <c r="KOB841" s="203"/>
      <c r="KOC841" s="203"/>
      <c r="KOD841" s="203"/>
      <c r="KOE841" s="203"/>
      <c r="KOF841" s="203"/>
      <c r="KOG841" s="203"/>
      <c r="KOH841" s="203"/>
      <c r="KOI841" s="203"/>
      <c r="KOJ841" s="203"/>
      <c r="KOK841" s="203"/>
      <c r="KOL841" s="203"/>
      <c r="KOM841" s="203"/>
      <c r="KON841" s="203"/>
      <c r="KOO841" s="203"/>
      <c r="KOP841" s="203"/>
      <c r="KOQ841" s="203"/>
      <c r="KOR841" s="203"/>
      <c r="KOS841" s="203"/>
      <c r="KOT841" s="203"/>
      <c r="KOU841" s="203"/>
      <c r="KOV841" s="203"/>
      <c r="KOW841" s="203"/>
      <c r="KOX841" s="203"/>
      <c r="KOY841" s="203"/>
      <c r="KOZ841" s="203"/>
      <c r="KPA841" s="203"/>
      <c r="KPB841" s="203"/>
      <c r="KPC841" s="203"/>
      <c r="KPD841" s="203"/>
      <c r="KPE841" s="203"/>
      <c r="KPF841" s="203"/>
      <c r="KPG841" s="203"/>
      <c r="KPH841" s="203"/>
      <c r="KPI841" s="203"/>
      <c r="KPJ841" s="203"/>
      <c r="KPK841" s="203"/>
      <c r="KPL841" s="203"/>
      <c r="KPM841" s="203"/>
      <c r="KPN841" s="203"/>
      <c r="KPO841" s="203"/>
      <c r="KPP841" s="203"/>
      <c r="KPQ841" s="203"/>
      <c r="KPR841" s="203"/>
      <c r="KPS841" s="203"/>
      <c r="KPT841" s="203"/>
      <c r="KPU841" s="203"/>
      <c r="KPV841" s="203"/>
      <c r="KPW841" s="203"/>
      <c r="KPX841" s="203"/>
      <c r="KPY841" s="203"/>
      <c r="KPZ841" s="203"/>
      <c r="KQA841" s="203"/>
      <c r="KQB841" s="203"/>
      <c r="KQC841" s="203"/>
      <c r="KQD841" s="203"/>
      <c r="KQE841" s="203"/>
      <c r="KQF841" s="203"/>
      <c r="KQG841" s="203"/>
      <c r="KQH841" s="203"/>
      <c r="KQI841" s="203"/>
      <c r="KQJ841" s="203"/>
      <c r="KQK841" s="203"/>
      <c r="KQL841" s="203"/>
      <c r="KQM841" s="203"/>
      <c r="KQN841" s="203"/>
      <c r="KQO841" s="203"/>
      <c r="KQP841" s="203"/>
      <c r="KQQ841" s="203"/>
      <c r="KQR841" s="203"/>
      <c r="KQS841" s="203"/>
      <c r="KQT841" s="203"/>
      <c r="KQU841" s="203"/>
      <c r="KQV841" s="203"/>
      <c r="KQW841" s="203"/>
      <c r="KQX841" s="203"/>
      <c r="KQY841" s="203"/>
      <c r="KQZ841" s="203"/>
      <c r="KRA841" s="203"/>
      <c r="KRB841" s="203"/>
      <c r="KRC841" s="203"/>
      <c r="KRD841" s="203"/>
      <c r="KRE841" s="203"/>
      <c r="KRF841" s="203"/>
      <c r="KRG841" s="203"/>
      <c r="KRH841" s="203"/>
      <c r="KRI841" s="203"/>
      <c r="KRJ841" s="203"/>
      <c r="KRK841" s="203"/>
      <c r="KRL841" s="203"/>
      <c r="KRM841" s="203"/>
      <c r="KRN841" s="203"/>
      <c r="KRO841" s="203"/>
      <c r="KRP841" s="203"/>
      <c r="KRQ841" s="203"/>
      <c r="KRR841" s="203"/>
      <c r="KRS841" s="203"/>
      <c r="KRT841" s="203"/>
      <c r="KRU841" s="203"/>
      <c r="KRV841" s="203"/>
      <c r="KRW841" s="203"/>
      <c r="KRX841" s="203"/>
      <c r="KRY841" s="203"/>
      <c r="KRZ841" s="203"/>
      <c r="KSA841" s="203"/>
      <c r="KSB841" s="203"/>
      <c r="KSC841" s="203"/>
      <c r="KSD841" s="203"/>
      <c r="KSE841" s="203"/>
      <c r="KSF841" s="203"/>
      <c r="KSG841" s="203"/>
      <c r="KSH841" s="203"/>
      <c r="KSI841" s="203"/>
      <c r="KSJ841" s="203"/>
      <c r="KSK841" s="203"/>
      <c r="KSL841" s="203"/>
      <c r="KSM841" s="203"/>
      <c r="KSN841" s="203"/>
      <c r="KSO841" s="203"/>
      <c r="KSP841" s="203"/>
      <c r="KSQ841" s="203"/>
      <c r="KSR841" s="203"/>
      <c r="KSS841" s="203"/>
      <c r="KST841" s="203"/>
      <c r="KSU841" s="203"/>
      <c r="KSV841" s="203"/>
      <c r="KSW841" s="203"/>
      <c r="KSX841" s="203"/>
      <c r="KSY841" s="203"/>
      <c r="KSZ841" s="203"/>
      <c r="KTA841" s="203"/>
      <c r="KTB841" s="203"/>
      <c r="KTC841" s="203"/>
      <c r="KTD841" s="203"/>
      <c r="KTE841" s="203"/>
      <c r="KTF841" s="203"/>
      <c r="KTG841" s="203"/>
      <c r="KTH841" s="203"/>
      <c r="KTI841" s="203"/>
      <c r="KTJ841" s="203"/>
      <c r="KTK841" s="203"/>
      <c r="KTL841" s="203"/>
      <c r="KTM841" s="203"/>
      <c r="KTN841" s="203"/>
      <c r="KTO841" s="203"/>
      <c r="KTP841" s="203"/>
      <c r="KTQ841" s="203"/>
      <c r="KTR841" s="203"/>
      <c r="KTS841" s="203"/>
      <c r="KTT841" s="203"/>
      <c r="KTU841" s="203"/>
      <c r="KTV841" s="203"/>
      <c r="KTW841" s="203"/>
      <c r="KTX841" s="203"/>
      <c r="KTY841" s="203"/>
      <c r="KTZ841" s="203"/>
      <c r="KUA841" s="203"/>
      <c r="KUB841" s="203"/>
      <c r="KUC841" s="203"/>
      <c r="KUD841" s="203"/>
      <c r="KUE841" s="203"/>
      <c r="KUF841" s="203"/>
      <c r="KUG841" s="203"/>
      <c r="KUH841" s="203"/>
      <c r="KUI841" s="203"/>
      <c r="KUJ841" s="203"/>
      <c r="KUK841" s="203"/>
      <c r="KUL841" s="203"/>
      <c r="KUM841" s="203"/>
      <c r="KUN841" s="203"/>
      <c r="KUO841" s="203"/>
      <c r="KUP841" s="203"/>
      <c r="KUQ841" s="203"/>
      <c r="KUR841" s="203"/>
      <c r="KUS841" s="203"/>
      <c r="KUT841" s="203"/>
      <c r="KUU841" s="203"/>
      <c r="KUV841" s="203"/>
      <c r="KUW841" s="203"/>
      <c r="KUX841" s="203"/>
      <c r="KUY841" s="203"/>
      <c r="KUZ841" s="203"/>
      <c r="KVA841" s="203"/>
      <c r="KVB841" s="203"/>
      <c r="KVC841" s="203"/>
      <c r="KVD841" s="203"/>
      <c r="KVE841" s="203"/>
      <c r="KVF841" s="203"/>
      <c r="KVG841" s="203"/>
      <c r="KVH841" s="203"/>
      <c r="KVI841" s="203"/>
      <c r="KVJ841" s="203"/>
      <c r="KVK841" s="203"/>
      <c r="KVL841" s="203"/>
      <c r="KVM841" s="203"/>
      <c r="KVN841" s="203"/>
      <c r="KVO841" s="203"/>
      <c r="KVP841" s="203"/>
      <c r="KVQ841" s="203"/>
      <c r="KVR841" s="203"/>
      <c r="KVS841" s="203"/>
      <c r="KVT841" s="203"/>
      <c r="KVU841" s="203"/>
      <c r="KVV841" s="203"/>
      <c r="KVW841" s="203"/>
      <c r="KVX841" s="203"/>
      <c r="KVY841" s="203"/>
      <c r="KVZ841" s="203"/>
      <c r="KWA841" s="203"/>
      <c r="KWB841" s="203"/>
      <c r="KWC841" s="203"/>
      <c r="KWD841" s="203"/>
      <c r="KWE841" s="203"/>
      <c r="KWF841" s="203"/>
      <c r="KWG841" s="203"/>
      <c r="KWH841" s="203"/>
      <c r="KWI841" s="203"/>
      <c r="KWJ841" s="203"/>
      <c r="KWK841" s="203"/>
      <c r="KWL841" s="203"/>
      <c r="KWM841" s="203"/>
      <c r="KWN841" s="203"/>
      <c r="KWO841" s="203"/>
      <c r="KWP841" s="203"/>
      <c r="KWQ841" s="203"/>
      <c r="KWR841" s="203"/>
      <c r="KWS841" s="203"/>
      <c r="KWT841" s="203"/>
      <c r="KWU841" s="203"/>
      <c r="KWV841" s="203"/>
      <c r="KWW841" s="203"/>
      <c r="KWX841" s="203"/>
      <c r="KWY841" s="203"/>
      <c r="KWZ841" s="203"/>
      <c r="KXA841" s="203"/>
      <c r="KXB841" s="203"/>
      <c r="KXC841" s="203"/>
      <c r="KXD841" s="203"/>
      <c r="KXE841" s="203"/>
      <c r="KXF841" s="203"/>
      <c r="KXG841" s="203"/>
      <c r="KXH841" s="203"/>
      <c r="KXI841" s="203"/>
      <c r="KXJ841" s="203"/>
      <c r="KXK841" s="203"/>
      <c r="KXL841" s="203"/>
      <c r="KXM841" s="203"/>
      <c r="KXN841" s="203"/>
      <c r="KXO841" s="203"/>
      <c r="KXP841" s="203"/>
      <c r="KXQ841" s="203"/>
      <c r="KXR841" s="203"/>
      <c r="KXS841" s="203"/>
      <c r="KXT841" s="203"/>
      <c r="KXU841" s="203"/>
      <c r="KXV841" s="203"/>
      <c r="KXW841" s="203"/>
      <c r="KXX841" s="203"/>
      <c r="KXY841" s="203"/>
      <c r="KXZ841" s="203"/>
      <c r="KYA841" s="203"/>
      <c r="KYB841" s="203"/>
      <c r="KYC841" s="203"/>
      <c r="KYD841" s="203"/>
      <c r="KYE841" s="203"/>
      <c r="KYF841" s="203"/>
      <c r="KYG841" s="203"/>
      <c r="KYH841" s="203"/>
      <c r="KYI841" s="203"/>
      <c r="KYJ841" s="203"/>
      <c r="KYK841" s="203"/>
      <c r="KYL841" s="203"/>
      <c r="KYM841" s="203"/>
      <c r="KYN841" s="203"/>
      <c r="KYO841" s="203"/>
      <c r="KYP841" s="203"/>
      <c r="KYQ841" s="203"/>
      <c r="KYR841" s="203"/>
      <c r="KYS841" s="203"/>
      <c r="KYT841" s="203"/>
      <c r="KYU841" s="203"/>
      <c r="KYV841" s="203"/>
      <c r="KYW841" s="203"/>
      <c r="KYX841" s="203"/>
      <c r="KYY841" s="203"/>
      <c r="KYZ841" s="203"/>
      <c r="KZA841" s="203"/>
      <c r="KZB841" s="203"/>
      <c r="KZC841" s="203"/>
      <c r="KZD841" s="203"/>
      <c r="KZE841" s="203"/>
      <c r="KZF841" s="203"/>
      <c r="KZG841" s="203"/>
      <c r="KZH841" s="203"/>
      <c r="KZI841" s="203"/>
      <c r="KZJ841" s="203"/>
      <c r="KZK841" s="203"/>
      <c r="KZL841" s="203"/>
      <c r="KZM841" s="203"/>
      <c r="KZN841" s="203"/>
      <c r="KZO841" s="203"/>
      <c r="KZP841" s="203"/>
      <c r="KZQ841" s="203"/>
      <c r="KZR841" s="203"/>
      <c r="KZS841" s="203"/>
      <c r="KZT841" s="203"/>
      <c r="KZU841" s="203"/>
      <c r="KZV841" s="203"/>
      <c r="KZW841" s="203"/>
      <c r="KZX841" s="203"/>
      <c r="KZY841" s="203"/>
      <c r="KZZ841" s="203"/>
      <c r="LAA841" s="203"/>
      <c r="LAB841" s="203"/>
      <c r="LAC841" s="203"/>
      <c r="LAD841" s="203"/>
      <c r="LAE841" s="203"/>
      <c r="LAF841" s="203"/>
      <c r="LAG841" s="203"/>
      <c r="LAH841" s="203"/>
      <c r="LAI841" s="203"/>
      <c r="LAJ841" s="203"/>
      <c r="LAK841" s="203"/>
      <c r="LAL841" s="203"/>
      <c r="LAM841" s="203"/>
      <c r="LAN841" s="203"/>
      <c r="LAO841" s="203"/>
      <c r="LAP841" s="203"/>
      <c r="LAQ841" s="203"/>
      <c r="LAR841" s="203"/>
      <c r="LAS841" s="203"/>
      <c r="LAT841" s="203"/>
      <c r="LAU841" s="203"/>
      <c r="LAV841" s="203"/>
      <c r="LAW841" s="203"/>
      <c r="LAX841" s="203"/>
      <c r="LAY841" s="203"/>
      <c r="LAZ841" s="203"/>
      <c r="LBA841" s="203"/>
      <c r="LBB841" s="203"/>
      <c r="LBC841" s="203"/>
      <c r="LBD841" s="203"/>
      <c r="LBE841" s="203"/>
      <c r="LBF841" s="203"/>
      <c r="LBG841" s="203"/>
      <c r="LBH841" s="203"/>
      <c r="LBI841" s="203"/>
      <c r="LBJ841" s="203"/>
      <c r="LBK841" s="203"/>
      <c r="LBL841" s="203"/>
      <c r="LBM841" s="203"/>
      <c r="LBN841" s="203"/>
      <c r="LBO841" s="203"/>
      <c r="LBP841" s="203"/>
      <c r="LBQ841" s="203"/>
      <c r="LBR841" s="203"/>
      <c r="LBS841" s="203"/>
      <c r="LBT841" s="203"/>
      <c r="LBU841" s="203"/>
      <c r="LBV841" s="203"/>
      <c r="LBW841" s="203"/>
      <c r="LBX841" s="203"/>
      <c r="LBY841" s="203"/>
      <c r="LBZ841" s="203"/>
      <c r="LCA841" s="203"/>
      <c r="LCB841" s="203"/>
      <c r="LCC841" s="203"/>
      <c r="LCD841" s="203"/>
      <c r="LCE841" s="203"/>
      <c r="LCF841" s="203"/>
      <c r="LCG841" s="203"/>
      <c r="LCH841" s="203"/>
      <c r="LCI841" s="203"/>
      <c r="LCJ841" s="203"/>
      <c r="LCK841" s="203"/>
      <c r="LCL841" s="203"/>
      <c r="LCM841" s="203"/>
      <c r="LCN841" s="203"/>
      <c r="LCO841" s="203"/>
      <c r="LCP841" s="203"/>
      <c r="LCQ841" s="203"/>
      <c r="LCR841" s="203"/>
      <c r="LCS841" s="203"/>
      <c r="LCT841" s="203"/>
      <c r="LCU841" s="203"/>
      <c r="LCV841" s="203"/>
      <c r="LCW841" s="203"/>
      <c r="LCX841" s="203"/>
      <c r="LCY841" s="203"/>
      <c r="LCZ841" s="203"/>
      <c r="LDA841" s="203"/>
      <c r="LDB841" s="203"/>
      <c r="LDC841" s="203"/>
      <c r="LDD841" s="203"/>
      <c r="LDE841" s="203"/>
      <c r="LDF841" s="203"/>
      <c r="LDG841" s="203"/>
      <c r="LDH841" s="203"/>
      <c r="LDI841" s="203"/>
      <c r="LDJ841" s="203"/>
      <c r="LDK841" s="203"/>
      <c r="LDL841" s="203"/>
      <c r="LDM841" s="203"/>
      <c r="LDN841" s="203"/>
      <c r="LDO841" s="203"/>
      <c r="LDP841" s="203"/>
      <c r="LDQ841" s="203"/>
      <c r="LDR841" s="203"/>
      <c r="LDS841" s="203"/>
      <c r="LDT841" s="203"/>
      <c r="LDU841" s="203"/>
      <c r="LDV841" s="203"/>
      <c r="LDW841" s="203"/>
      <c r="LDX841" s="203"/>
      <c r="LDY841" s="203"/>
      <c r="LDZ841" s="203"/>
      <c r="LEA841" s="203"/>
      <c r="LEB841" s="203"/>
      <c r="LEC841" s="203"/>
      <c r="LED841" s="203"/>
      <c r="LEE841" s="203"/>
      <c r="LEF841" s="203"/>
      <c r="LEG841" s="203"/>
      <c r="LEH841" s="203"/>
      <c r="LEI841" s="203"/>
      <c r="LEJ841" s="203"/>
      <c r="LEK841" s="203"/>
      <c r="LEL841" s="203"/>
      <c r="LEM841" s="203"/>
      <c r="LEN841" s="203"/>
      <c r="LEO841" s="203"/>
      <c r="LEP841" s="203"/>
      <c r="LEQ841" s="203"/>
      <c r="LER841" s="203"/>
      <c r="LES841" s="203"/>
      <c r="LET841" s="203"/>
      <c r="LEU841" s="203"/>
      <c r="LEV841" s="203"/>
      <c r="LEW841" s="203"/>
      <c r="LEX841" s="203"/>
      <c r="LEY841" s="203"/>
      <c r="LEZ841" s="203"/>
      <c r="LFA841" s="203"/>
      <c r="LFB841" s="203"/>
      <c r="LFC841" s="203"/>
      <c r="LFD841" s="203"/>
      <c r="LFE841" s="203"/>
      <c r="LFF841" s="203"/>
      <c r="LFG841" s="203"/>
      <c r="LFH841" s="203"/>
      <c r="LFI841" s="203"/>
      <c r="LFJ841" s="203"/>
      <c r="LFK841" s="203"/>
      <c r="LFL841" s="203"/>
      <c r="LFM841" s="203"/>
      <c r="LFN841" s="203"/>
      <c r="LFO841" s="203"/>
      <c r="LFP841" s="203"/>
      <c r="LFQ841" s="203"/>
      <c r="LFR841" s="203"/>
      <c r="LFS841" s="203"/>
      <c r="LFT841" s="203"/>
      <c r="LFU841" s="203"/>
      <c r="LFV841" s="203"/>
      <c r="LFW841" s="203"/>
      <c r="LFX841" s="203"/>
      <c r="LFY841" s="203"/>
      <c r="LFZ841" s="203"/>
      <c r="LGA841" s="203"/>
      <c r="LGB841" s="203"/>
      <c r="LGC841" s="203"/>
      <c r="LGD841" s="203"/>
      <c r="LGE841" s="203"/>
      <c r="LGF841" s="203"/>
      <c r="LGG841" s="203"/>
      <c r="LGH841" s="203"/>
      <c r="LGI841" s="203"/>
      <c r="LGJ841" s="203"/>
      <c r="LGK841" s="203"/>
      <c r="LGL841" s="203"/>
      <c r="LGM841" s="203"/>
      <c r="LGN841" s="203"/>
      <c r="LGO841" s="203"/>
      <c r="LGP841" s="203"/>
      <c r="LGQ841" s="203"/>
      <c r="LGR841" s="203"/>
      <c r="LGS841" s="203"/>
      <c r="LGT841" s="203"/>
      <c r="LGU841" s="203"/>
      <c r="LGV841" s="203"/>
      <c r="LGW841" s="203"/>
      <c r="LGX841" s="203"/>
      <c r="LGY841" s="203"/>
      <c r="LGZ841" s="203"/>
      <c r="LHA841" s="203"/>
      <c r="LHB841" s="203"/>
      <c r="LHC841" s="203"/>
      <c r="LHD841" s="203"/>
      <c r="LHE841" s="203"/>
      <c r="LHF841" s="203"/>
      <c r="LHG841" s="203"/>
      <c r="LHH841" s="203"/>
      <c r="LHI841" s="203"/>
      <c r="LHJ841" s="203"/>
      <c r="LHK841" s="203"/>
      <c r="LHL841" s="203"/>
      <c r="LHM841" s="203"/>
      <c r="LHN841" s="203"/>
      <c r="LHO841" s="203"/>
      <c r="LHP841" s="203"/>
      <c r="LHQ841" s="203"/>
      <c r="LHR841" s="203"/>
      <c r="LHS841" s="203"/>
      <c r="LHT841" s="203"/>
      <c r="LHU841" s="203"/>
      <c r="LHV841" s="203"/>
      <c r="LHW841" s="203"/>
      <c r="LHX841" s="203"/>
      <c r="LHY841" s="203"/>
      <c r="LHZ841" s="203"/>
      <c r="LIA841" s="203"/>
      <c r="LIB841" s="203"/>
      <c r="LIC841" s="203"/>
      <c r="LID841" s="203"/>
      <c r="LIE841" s="203"/>
      <c r="LIF841" s="203"/>
      <c r="LIG841" s="203"/>
      <c r="LIH841" s="203"/>
      <c r="LII841" s="203"/>
      <c r="LIJ841" s="203"/>
      <c r="LIK841" s="203"/>
      <c r="LIL841" s="203"/>
      <c r="LIM841" s="203"/>
      <c r="LIN841" s="203"/>
      <c r="LIO841" s="203"/>
      <c r="LIP841" s="203"/>
      <c r="LIQ841" s="203"/>
      <c r="LIR841" s="203"/>
      <c r="LIS841" s="203"/>
      <c r="LIT841" s="203"/>
      <c r="LIU841" s="203"/>
      <c r="LIV841" s="203"/>
      <c r="LIW841" s="203"/>
      <c r="LIX841" s="203"/>
      <c r="LIY841" s="203"/>
      <c r="LIZ841" s="203"/>
      <c r="LJA841" s="203"/>
      <c r="LJB841" s="203"/>
      <c r="LJC841" s="203"/>
      <c r="LJD841" s="203"/>
      <c r="LJE841" s="203"/>
      <c r="LJF841" s="203"/>
      <c r="LJG841" s="203"/>
      <c r="LJH841" s="203"/>
      <c r="LJI841" s="203"/>
      <c r="LJJ841" s="203"/>
      <c r="LJK841" s="203"/>
      <c r="LJL841" s="203"/>
      <c r="LJM841" s="203"/>
      <c r="LJN841" s="203"/>
      <c r="LJO841" s="203"/>
      <c r="LJP841" s="203"/>
      <c r="LJQ841" s="203"/>
      <c r="LJR841" s="203"/>
      <c r="LJS841" s="203"/>
      <c r="LJT841" s="203"/>
      <c r="LJU841" s="203"/>
      <c r="LJV841" s="203"/>
      <c r="LJW841" s="203"/>
      <c r="LJX841" s="203"/>
      <c r="LJY841" s="203"/>
      <c r="LJZ841" s="203"/>
      <c r="LKA841" s="203"/>
      <c r="LKB841" s="203"/>
      <c r="LKC841" s="203"/>
      <c r="LKD841" s="203"/>
      <c r="LKE841" s="203"/>
      <c r="LKF841" s="203"/>
      <c r="LKG841" s="203"/>
      <c r="LKH841" s="203"/>
      <c r="LKI841" s="203"/>
      <c r="LKJ841" s="203"/>
      <c r="LKK841" s="203"/>
      <c r="LKL841" s="203"/>
      <c r="LKM841" s="203"/>
      <c r="LKN841" s="203"/>
      <c r="LKO841" s="203"/>
      <c r="LKP841" s="203"/>
      <c r="LKQ841" s="203"/>
      <c r="LKR841" s="203"/>
      <c r="LKS841" s="203"/>
      <c r="LKT841" s="203"/>
      <c r="LKU841" s="203"/>
      <c r="LKV841" s="203"/>
      <c r="LKW841" s="203"/>
      <c r="LKX841" s="203"/>
      <c r="LKY841" s="203"/>
      <c r="LKZ841" s="203"/>
      <c r="LLA841" s="203"/>
      <c r="LLB841" s="203"/>
      <c r="LLC841" s="203"/>
      <c r="LLD841" s="203"/>
      <c r="LLE841" s="203"/>
      <c r="LLF841" s="203"/>
      <c r="LLG841" s="203"/>
      <c r="LLH841" s="203"/>
      <c r="LLI841" s="203"/>
      <c r="LLJ841" s="203"/>
      <c r="LLK841" s="203"/>
      <c r="LLL841" s="203"/>
      <c r="LLM841" s="203"/>
      <c r="LLN841" s="203"/>
      <c r="LLO841" s="203"/>
      <c r="LLP841" s="203"/>
      <c r="LLQ841" s="203"/>
      <c r="LLR841" s="203"/>
      <c r="LLS841" s="203"/>
      <c r="LLT841" s="203"/>
      <c r="LLU841" s="203"/>
      <c r="LLV841" s="203"/>
      <c r="LLW841" s="203"/>
      <c r="LLX841" s="203"/>
      <c r="LLY841" s="203"/>
      <c r="LLZ841" s="203"/>
      <c r="LMA841" s="203"/>
      <c r="LMB841" s="203"/>
      <c r="LMC841" s="203"/>
      <c r="LMD841" s="203"/>
      <c r="LME841" s="203"/>
      <c r="LMF841" s="203"/>
      <c r="LMG841" s="203"/>
      <c r="LMH841" s="203"/>
      <c r="LMI841" s="203"/>
      <c r="LMJ841" s="203"/>
      <c r="LMK841" s="203"/>
      <c r="LML841" s="203"/>
      <c r="LMM841" s="203"/>
      <c r="LMN841" s="203"/>
      <c r="LMO841" s="203"/>
      <c r="LMP841" s="203"/>
      <c r="LMQ841" s="203"/>
      <c r="LMR841" s="203"/>
      <c r="LMS841" s="203"/>
      <c r="LMT841" s="203"/>
      <c r="LMU841" s="203"/>
      <c r="LMV841" s="203"/>
      <c r="LMW841" s="203"/>
      <c r="LMX841" s="203"/>
      <c r="LMY841" s="203"/>
      <c r="LMZ841" s="203"/>
      <c r="LNA841" s="203"/>
      <c r="LNB841" s="203"/>
      <c r="LNC841" s="203"/>
      <c r="LND841" s="203"/>
      <c r="LNE841" s="203"/>
      <c r="LNF841" s="203"/>
      <c r="LNG841" s="203"/>
      <c r="LNH841" s="203"/>
      <c r="LNI841" s="203"/>
      <c r="LNJ841" s="203"/>
      <c r="LNK841" s="203"/>
      <c r="LNL841" s="203"/>
      <c r="LNM841" s="203"/>
      <c r="LNN841" s="203"/>
      <c r="LNO841" s="203"/>
      <c r="LNP841" s="203"/>
      <c r="LNQ841" s="203"/>
      <c r="LNR841" s="203"/>
      <c r="LNS841" s="203"/>
      <c r="LNT841" s="203"/>
      <c r="LNU841" s="203"/>
      <c r="LNV841" s="203"/>
      <c r="LNW841" s="203"/>
      <c r="LNX841" s="203"/>
      <c r="LNY841" s="203"/>
      <c r="LNZ841" s="203"/>
      <c r="LOA841" s="203"/>
      <c r="LOB841" s="203"/>
      <c r="LOC841" s="203"/>
      <c r="LOD841" s="203"/>
      <c r="LOE841" s="203"/>
      <c r="LOF841" s="203"/>
      <c r="LOG841" s="203"/>
      <c r="LOH841" s="203"/>
      <c r="LOI841" s="203"/>
      <c r="LOJ841" s="203"/>
      <c r="LOK841" s="203"/>
      <c r="LOL841" s="203"/>
      <c r="LOM841" s="203"/>
      <c r="LON841" s="203"/>
      <c r="LOO841" s="203"/>
      <c r="LOP841" s="203"/>
      <c r="LOQ841" s="203"/>
      <c r="LOR841" s="203"/>
      <c r="LOS841" s="203"/>
      <c r="LOT841" s="203"/>
      <c r="LOU841" s="203"/>
      <c r="LOV841" s="203"/>
      <c r="LOW841" s="203"/>
      <c r="LOX841" s="203"/>
      <c r="LOY841" s="203"/>
      <c r="LOZ841" s="203"/>
      <c r="LPA841" s="203"/>
      <c r="LPB841" s="203"/>
      <c r="LPC841" s="203"/>
      <c r="LPD841" s="203"/>
      <c r="LPE841" s="203"/>
      <c r="LPF841" s="203"/>
      <c r="LPG841" s="203"/>
      <c r="LPH841" s="203"/>
      <c r="LPI841" s="203"/>
      <c r="LPJ841" s="203"/>
      <c r="LPK841" s="203"/>
      <c r="LPL841" s="203"/>
      <c r="LPM841" s="203"/>
      <c r="LPN841" s="203"/>
      <c r="LPO841" s="203"/>
      <c r="LPP841" s="203"/>
      <c r="LPQ841" s="203"/>
      <c r="LPR841" s="203"/>
      <c r="LPS841" s="203"/>
      <c r="LPT841" s="203"/>
      <c r="LPU841" s="203"/>
      <c r="LPV841" s="203"/>
      <c r="LPW841" s="203"/>
      <c r="LPX841" s="203"/>
      <c r="LPY841" s="203"/>
      <c r="LPZ841" s="203"/>
      <c r="LQA841" s="203"/>
      <c r="LQB841" s="203"/>
      <c r="LQC841" s="203"/>
      <c r="LQD841" s="203"/>
      <c r="LQE841" s="203"/>
      <c r="LQF841" s="203"/>
      <c r="LQG841" s="203"/>
      <c r="LQH841" s="203"/>
      <c r="LQI841" s="203"/>
      <c r="LQJ841" s="203"/>
      <c r="LQK841" s="203"/>
      <c r="LQL841" s="203"/>
      <c r="LQM841" s="203"/>
      <c r="LQN841" s="203"/>
      <c r="LQO841" s="203"/>
      <c r="LQP841" s="203"/>
      <c r="LQQ841" s="203"/>
      <c r="LQR841" s="203"/>
      <c r="LQS841" s="203"/>
      <c r="LQT841" s="203"/>
      <c r="LQU841" s="203"/>
      <c r="LQV841" s="203"/>
      <c r="LQW841" s="203"/>
      <c r="LQX841" s="203"/>
      <c r="LQY841" s="203"/>
      <c r="LQZ841" s="203"/>
      <c r="LRA841" s="203"/>
      <c r="LRB841" s="203"/>
      <c r="LRC841" s="203"/>
      <c r="LRD841" s="203"/>
      <c r="LRE841" s="203"/>
      <c r="LRF841" s="203"/>
      <c r="LRG841" s="203"/>
      <c r="LRH841" s="203"/>
      <c r="LRI841" s="203"/>
      <c r="LRJ841" s="203"/>
      <c r="LRK841" s="203"/>
      <c r="LRL841" s="203"/>
      <c r="LRM841" s="203"/>
      <c r="LRN841" s="203"/>
      <c r="LRO841" s="203"/>
      <c r="LRP841" s="203"/>
      <c r="LRQ841" s="203"/>
      <c r="LRR841" s="203"/>
      <c r="LRS841" s="203"/>
      <c r="LRT841" s="203"/>
      <c r="LRU841" s="203"/>
      <c r="LRV841" s="203"/>
      <c r="LRW841" s="203"/>
      <c r="LRX841" s="203"/>
      <c r="LRY841" s="203"/>
      <c r="LRZ841" s="203"/>
      <c r="LSA841" s="203"/>
      <c r="LSB841" s="203"/>
      <c r="LSC841" s="203"/>
      <c r="LSD841" s="203"/>
      <c r="LSE841" s="203"/>
      <c r="LSF841" s="203"/>
      <c r="LSG841" s="203"/>
      <c r="LSH841" s="203"/>
      <c r="LSI841" s="203"/>
      <c r="LSJ841" s="203"/>
      <c r="LSK841" s="203"/>
      <c r="LSL841" s="203"/>
      <c r="LSM841" s="203"/>
      <c r="LSN841" s="203"/>
      <c r="LSO841" s="203"/>
      <c r="LSP841" s="203"/>
      <c r="LSQ841" s="203"/>
      <c r="LSR841" s="203"/>
      <c r="LSS841" s="203"/>
      <c r="LST841" s="203"/>
      <c r="LSU841" s="203"/>
      <c r="LSV841" s="203"/>
      <c r="LSW841" s="203"/>
      <c r="LSX841" s="203"/>
      <c r="LSY841" s="203"/>
      <c r="LSZ841" s="203"/>
      <c r="LTA841" s="203"/>
      <c r="LTB841" s="203"/>
      <c r="LTC841" s="203"/>
      <c r="LTD841" s="203"/>
      <c r="LTE841" s="203"/>
      <c r="LTF841" s="203"/>
      <c r="LTG841" s="203"/>
      <c r="LTH841" s="203"/>
      <c r="LTI841" s="203"/>
      <c r="LTJ841" s="203"/>
      <c r="LTK841" s="203"/>
      <c r="LTL841" s="203"/>
      <c r="LTM841" s="203"/>
      <c r="LTN841" s="203"/>
      <c r="LTO841" s="203"/>
      <c r="LTP841" s="203"/>
      <c r="LTQ841" s="203"/>
      <c r="LTR841" s="203"/>
      <c r="LTS841" s="203"/>
      <c r="LTT841" s="203"/>
      <c r="LTU841" s="203"/>
      <c r="LTV841" s="203"/>
      <c r="LTW841" s="203"/>
      <c r="LTX841" s="203"/>
      <c r="LTY841" s="203"/>
      <c r="LTZ841" s="203"/>
      <c r="LUA841" s="203"/>
      <c r="LUB841" s="203"/>
      <c r="LUC841" s="203"/>
      <c r="LUD841" s="203"/>
      <c r="LUE841" s="203"/>
      <c r="LUF841" s="203"/>
      <c r="LUG841" s="203"/>
      <c r="LUH841" s="203"/>
      <c r="LUI841" s="203"/>
      <c r="LUJ841" s="203"/>
      <c r="LUK841" s="203"/>
      <c r="LUL841" s="203"/>
      <c r="LUM841" s="203"/>
      <c r="LUN841" s="203"/>
      <c r="LUO841" s="203"/>
      <c r="LUP841" s="203"/>
      <c r="LUQ841" s="203"/>
      <c r="LUR841" s="203"/>
      <c r="LUS841" s="203"/>
      <c r="LUT841" s="203"/>
      <c r="LUU841" s="203"/>
      <c r="LUV841" s="203"/>
      <c r="LUW841" s="203"/>
      <c r="LUX841" s="203"/>
      <c r="LUY841" s="203"/>
      <c r="LUZ841" s="203"/>
      <c r="LVA841" s="203"/>
      <c r="LVB841" s="203"/>
      <c r="LVC841" s="203"/>
      <c r="LVD841" s="203"/>
      <c r="LVE841" s="203"/>
      <c r="LVF841" s="203"/>
      <c r="LVG841" s="203"/>
      <c r="LVH841" s="203"/>
      <c r="LVI841" s="203"/>
      <c r="LVJ841" s="203"/>
      <c r="LVK841" s="203"/>
      <c r="LVL841" s="203"/>
      <c r="LVM841" s="203"/>
      <c r="LVN841" s="203"/>
      <c r="LVO841" s="203"/>
      <c r="LVP841" s="203"/>
      <c r="LVQ841" s="203"/>
      <c r="LVR841" s="203"/>
      <c r="LVS841" s="203"/>
      <c r="LVT841" s="203"/>
      <c r="LVU841" s="203"/>
      <c r="LVV841" s="203"/>
      <c r="LVW841" s="203"/>
      <c r="LVX841" s="203"/>
      <c r="LVY841" s="203"/>
      <c r="LVZ841" s="203"/>
      <c r="LWA841" s="203"/>
      <c r="LWB841" s="203"/>
      <c r="LWC841" s="203"/>
      <c r="LWD841" s="203"/>
      <c r="LWE841" s="203"/>
      <c r="LWF841" s="203"/>
      <c r="LWG841" s="203"/>
      <c r="LWH841" s="203"/>
      <c r="LWI841" s="203"/>
      <c r="LWJ841" s="203"/>
      <c r="LWK841" s="203"/>
      <c r="LWL841" s="203"/>
      <c r="LWM841" s="203"/>
      <c r="LWN841" s="203"/>
      <c r="LWO841" s="203"/>
      <c r="LWP841" s="203"/>
      <c r="LWQ841" s="203"/>
      <c r="LWR841" s="203"/>
      <c r="LWS841" s="203"/>
      <c r="LWT841" s="203"/>
      <c r="LWU841" s="203"/>
      <c r="LWV841" s="203"/>
      <c r="LWW841" s="203"/>
      <c r="LWX841" s="203"/>
      <c r="LWY841" s="203"/>
      <c r="LWZ841" s="203"/>
      <c r="LXA841" s="203"/>
      <c r="LXB841" s="203"/>
      <c r="LXC841" s="203"/>
      <c r="LXD841" s="203"/>
      <c r="LXE841" s="203"/>
      <c r="LXF841" s="203"/>
      <c r="LXG841" s="203"/>
      <c r="LXH841" s="203"/>
      <c r="LXI841" s="203"/>
      <c r="LXJ841" s="203"/>
      <c r="LXK841" s="203"/>
      <c r="LXL841" s="203"/>
      <c r="LXM841" s="203"/>
      <c r="LXN841" s="203"/>
      <c r="LXO841" s="203"/>
      <c r="LXP841" s="203"/>
      <c r="LXQ841" s="203"/>
      <c r="LXR841" s="203"/>
      <c r="LXS841" s="203"/>
      <c r="LXT841" s="203"/>
      <c r="LXU841" s="203"/>
      <c r="LXV841" s="203"/>
      <c r="LXW841" s="203"/>
      <c r="LXX841" s="203"/>
      <c r="LXY841" s="203"/>
      <c r="LXZ841" s="203"/>
      <c r="LYA841" s="203"/>
      <c r="LYB841" s="203"/>
      <c r="LYC841" s="203"/>
      <c r="LYD841" s="203"/>
      <c r="LYE841" s="203"/>
      <c r="LYF841" s="203"/>
      <c r="LYG841" s="203"/>
      <c r="LYH841" s="203"/>
      <c r="LYI841" s="203"/>
      <c r="LYJ841" s="203"/>
      <c r="LYK841" s="203"/>
      <c r="LYL841" s="203"/>
      <c r="LYM841" s="203"/>
      <c r="LYN841" s="203"/>
      <c r="LYO841" s="203"/>
      <c r="LYP841" s="203"/>
      <c r="LYQ841" s="203"/>
      <c r="LYR841" s="203"/>
      <c r="LYS841" s="203"/>
      <c r="LYT841" s="203"/>
      <c r="LYU841" s="203"/>
      <c r="LYV841" s="203"/>
      <c r="LYW841" s="203"/>
      <c r="LYX841" s="203"/>
      <c r="LYY841" s="203"/>
      <c r="LYZ841" s="203"/>
      <c r="LZA841" s="203"/>
      <c r="LZB841" s="203"/>
      <c r="LZC841" s="203"/>
      <c r="LZD841" s="203"/>
      <c r="LZE841" s="203"/>
      <c r="LZF841" s="203"/>
      <c r="LZG841" s="203"/>
      <c r="LZH841" s="203"/>
      <c r="LZI841" s="203"/>
      <c r="LZJ841" s="203"/>
      <c r="LZK841" s="203"/>
      <c r="LZL841" s="203"/>
      <c r="LZM841" s="203"/>
      <c r="LZN841" s="203"/>
      <c r="LZO841" s="203"/>
      <c r="LZP841" s="203"/>
      <c r="LZQ841" s="203"/>
      <c r="LZR841" s="203"/>
      <c r="LZS841" s="203"/>
      <c r="LZT841" s="203"/>
      <c r="LZU841" s="203"/>
      <c r="LZV841" s="203"/>
      <c r="LZW841" s="203"/>
      <c r="LZX841" s="203"/>
      <c r="LZY841" s="203"/>
      <c r="LZZ841" s="203"/>
      <c r="MAA841" s="203"/>
      <c r="MAB841" s="203"/>
      <c r="MAC841" s="203"/>
      <c r="MAD841" s="203"/>
      <c r="MAE841" s="203"/>
      <c r="MAF841" s="203"/>
      <c r="MAG841" s="203"/>
      <c r="MAH841" s="203"/>
      <c r="MAI841" s="203"/>
      <c r="MAJ841" s="203"/>
      <c r="MAK841" s="203"/>
      <c r="MAL841" s="203"/>
      <c r="MAM841" s="203"/>
      <c r="MAN841" s="203"/>
      <c r="MAO841" s="203"/>
      <c r="MAP841" s="203"/>
      <c r="MAQ841" s="203"/>
      <c r="MAR841" s="203"/>
      <c r="MAS841" s="203"/>
      <c r="MAT841" s="203"/>
      <c r="MAU841" s="203"/>
      <c r="MAV841" s="203"/>
      <c r="MAW841" s="203"/>
      <c r="MAX841" s="203"/>
      <c r="MAY841" s="203"/>
      <c r="MAZ841" s="203"/>
      <c r="MBA841" s="203"/>
      <c r="MBB841" s="203"/>
      <c r="MBC841" s="203"/>
      <c r="MBD841" s="203"/>
      <c r="MBE841" s="203"/>
      <c r="MBF841" s="203"/>
      <c r="MBG841" s="203"/>
      <c r="MBH841" s="203"/>
      <c r="MBI841" s="203"/>
      <c r="MBJ841" s="203"/>
      <c r="MBK841" s="203"/>
      <c r="MBL841" s="203"/>
      <c r="MBM841" s="203"/>
      <c r="MBN841" s="203"/>
      <c r="MBO841" s="203"/>
      <c r="MBP841" s="203"/>
      <c r="MBQ841" s="203"/>
      <c r="MBR841" s="203"/>
      <c r="MBS841" s="203"/>
      <c r="MBT841" s="203"/>
      <c r="MBU841" s="203"/>
      <c r="MBV841" s="203"/>
      <c r="MBW841" s="203"/>
      <c r="MBX841" s="203"/>
      <c r="MBY841" s="203"/>
      <c r="MBZ841" s="203"/>
      <c r="MCA841" s="203"/>
      <c r="MCB841" s="203"/>
      <c r="MCC841" s="203"/>
      <c r="MCD841" s="203"/>
      <c r="MCE841" s="203"/>
      <c r="MCF841" s="203"/>
      <c r="MCG841" s="203"/>
      <c r="MCH841" s="203"/>
      <c r="MCI841" s="203"/>
      <c r="MCJ841" s="203"/>
      <c r="MCK841" s="203"/>
      <c r="MCL841" s="203"/>
      <c r="MCM841" s="203"/>
      <c r="MCN841" s="203"/>
      <c r="MCO841" s="203"/>
      <c r="MCP841" s="203"/>
      <c r="MCQ841" s="203"/>
      <c r="MCR841" s="203"/>
      <c r="MCS841" s="203"/>
      <c r="MCT841" s="203"/>
      <c r="MCU841" s="203"/>
      <c r="MCV841" s="203"/>
      <c r="MCW841" s="203"/>
      <c r="MCX841" s="203"/>
      <c r="MCY841" s="203"/>
      <c r="MCZ841" s="203"/>
      <c r="MDA841" s="203"/>
      <c r="MDB841" s="203"/>
      <c r="MDC841" s="203"/>
      <c r="MDD841" s="203"/>
      <c r="MDE841" s="203"/>
      <c r="MDF841" s="203"/>
      <c r="MDG841" s="203"/>
      <c r="MDH841" s="203"/>
      <c r="MDI841" s="203"/>
      <c r="MDJ841" s="203"/>
      <c r="MDK841" s="203"/>
      <c r="MDL841" s="203"/>
      <c r="MDM841" s="203"/>
      <c r="MDN841" s="203"/>
      <c r="MDO841" s="203"/>
      <c r="MDP841" s="203"/>
      <c r="MDQ841" s="203"/>
      <c r="MDR841" s="203"/>
      <c r="MDS841" s="203"/>
      <c r="MDT841" s="203"/>
      <c r="MDU841" s="203"/>
      <c r="MDV841" s="203"/>
      <c r="MDW841" s="203"/>
      <c r="MDX841" s="203"/>
      <c r="MDY841" s="203"/>
      <c r="MDZ841" s="203"/>
      <c r="MEA841" s="203"/>
      <c r="MEB841" s="203"/>
      <c r="MEC841" s="203"/>
      <c r="MED841" s="203"/>
      <c r="MEE841" s="203"/>
      <c r="MEF841" s="203"/>
      <c r="MEG841" s="203"/>
      <c r="MEH841" s="203"/>
      <c r="MEI841" s="203"/>
      <c r="MEJ841" s="203"/>
      <c r="MEK841" s="203"/>
      <c r="MEL841" s="203"/>
      <c r="MEM841" s="203"/>
      <c r="MEN841" s="203"/>
      <c r="MEO841" s="203"/>
      <c r="MEP841" s="203"/>
      <c r="MEQ841" s="203"/>
      <c r="MER841" s="203"/>
      <c r="MES841" s="203"/>
      <c r="MET841" s="203"/>
      <c r="MEU841" s="203"/>
      <c r="MEV841" s="203"/>
      <c r="MEW841" s="203"/>
      <c r="MEX841" s="203"/>
      <c r="MEY841" s="203"/>
      <c r="MEZ841" s="203"/>
      <c r="MFA841" s="203"/>
      <c r="MFB841" s="203"/>
      <c r="MFC841" s="203"/>
      <c r="MFD841" s="203"/>
      <c r="MFE841" s="203"/>
      <c r="MFF841" s="203"/>
      <c r="MFG841" s="203"/>
      <c r="MFH841" s="203"/>
      <c r="MFI841" s="203"/>
      <c r="MFJ841" s="203"/>
      <c r="MFK841" s="203"/>
      <c r="MFL841" s="203"/>
      <c r="MFM841" s="203"/>
      <c r="MFN841" s="203"/>
      <c r="MFO841" s="203"/>
      <c r="MFP841" s="203"/>
      <c r="MFQ841" s="203"/>
      <c r="MFR841" s="203"/>
      <c r="MFS841" s="203"/>
      <c r="MFT841" s="203"/>
      <c r="MFU841" s="203"/>
      <c r="MFV841" s="203"/>
      <c r="MFW841" s="203"/>
      <c r="MFX841" s="203"/>
      <c r="MFY841" s="203"/>
      <c r="MFZ841" s="203"/>
      <c r="MGA841" s="203"/>
      <c r="MGB841" s="203"/>
      <c r="MGC841" s="203"/>
      <c r="MGD841" s="203"/>
      <c r="MGE841" s="203"/>
      <c r="MGF841" s="203"/>
      <c r="MGG841" s="203"/>
      <c r="MGH841" s="203"/>
      <c r="MGI841" s="203"/>
      <c r="MGJ841" s="203"/>
      <c r="MGK841" s="203"/>
      <c r="MGL841" s="203"/>
      <c r="MGM841" s="203"/>
      <c r="MGN841" s="203"/>
      <c r="MGO841" s="203"/>
      <c r="MGP841" s="203"/>
      <c r="MGQ841" s="203"/>
      <c r="MGR841" s="203"/>
      <c r="MGS841" s="203"/>
      <c r="MGT841" s="203"/>
      <c r="MGU841" s="203"/>
      <c r="MGV841" s="203"/>
      <c r="MGW841" s="203"/>
      <c r="MGX841" s="203"/>
      <c r="MGY841" s="203"/>
      <c r="MGZ841" s="203"/>
      <c r="MHA841" s="203"/>
      <c r="MHB841" s="203"/>
      <c r="MHC841" s="203"/>
      <c r="MHD841" s="203"/>
      <c r="MHE841" s="203"/>
      <c r="MHF841" s="203"/>
      <c r="MHG841" s="203"/>
      <c r="MHH841" s="203"/>
      <c r="MHI841" s="203"/>
      <c r="MHJ841" s="203"/>
      <c r="MHK841" s="203"/>
      <c r="MHL841" s="203"/>
      <c r="MHM841" s="203"/>
      <c r="MHN841" s="203"/>
      <c r="MHO841" s="203"/>
      <c r="MHP841" s="203"/>
      <c r="MHQ841" s="203"/>
      <c r="MHR841" s="203"/>
      <c r="MHS841" s="203"/>
      <c r="MHT841" s="203"/>
      <c r="MHU841" s="203"/>
      <c r="MHV841" s="203"/>
      <c r="MHW841" s="203"/>
      <c r="MHX841" s="203"/>
      <c r="MHY841" s="203"/>
      <c r="MHZ841" s="203"/>
      <c r="MIA841" s="203"/>
      <c r="MIB841" s="203"/>
      <c r="MIC841" s="203"/>
      <c r="MID841" s="203"/>
      <c r="MIE841" s="203"/>
      <c r="MIF841" s="203"/>
      <c r="MIG841" s="203"/>
      <c r="MIH841" s="203"/>
      <c r="MII841" s="203"/>
      <c r="MIJ841" s="203"/>
      <c r="MIK841" s="203"/>
      <c r="MIL841" s="203"/>
      <c r="MIM841" s="203"/>
      <c r="MIN841" s="203"/>
      <c r="MIO841" s="203"/>
      <c r="MIP841" s="203"/>
      <c r="MIQ841" s="203"/>
      <c r="MIR841" s="203"/>
      <c r="MIS841" s="203"/>
      <c r="MIT841" s="203"/>
      <c r="MIU841" s="203"/>
      <c r="MIV841" s="203"/>
      <c r="MIW841" s="203"/>
      <c r="MIX841" s="203"/>
      <c r="MIY841" s="203"/>
      <c r="MIZ841" s="203"/>
      <c r="MJA841" s="203"/>
      <c r="MJB841" s="203"/>
      <c r="MJC841" s="203"/>
      <c r="MJD841" s="203"/>
      <c r="MJE841" s="203"/>
      <c r="MJF841" s="203"/>
      <c r="MJG841" s="203"/>
      <c r="MJH841" s="203"/>
      <c r="MJI841" s="203"/>
      <c r="MJJ841" s="203"/>
      <c r="MJK841" s="203"/>
      <c r="MJL841" s="203"/>
      <c r="MJM841" s="203"/>
      <c r="MJN841" s="203"/>
      <c r="MJO841" s="203"/>
      <c r="MJP841" s="203"/>
      <c r="MJQ841" s="203"/>
      <c r="MJR841" s="203"/>
      <c r="MJS841" s="203"/>
      <c r="MJT841" s="203"/>
      <c r="MJU841" s="203"/>
      <c r="MJV841" s="203"/>
      <c r="MJW841" s="203"/>
      <c r="MJX841" s="203"/>
      <c r="MJY841" s="203"/>
      <c r="MJZ841" s="203"/>
      <c r="MKA841" s="203"/>
      <c r="MKB841" s="203"/>
      <c r="MKC841" s="203"/>
      <c r="MKD841" s="203"/>
      <c r="MKE841" s="203"/>
      <c r="MKF841" s="203"/>
      <c r="MKG841" s="203"/>
      <c r="MKH841" s="203"/>
      <c r="MKI841" s="203"/>
      <c r="MKJ841" s="203"/>
      <c r="MKK841" s="203"/>
      <c r="MKL841" s="203"/>
      <c r="MKM841" s="203"/>
      <c r="MKN841" s="203"/>
      <c r="MKO841" s="203"/>
      <c r="MKP841" s="203"/>
      <c r="MKQ841" s="203"/>
      <c r="MKR841" s="203"/>
      <c r="MKS841" s="203"/>
      <c r="MKT841" s="203"/>
      <c r="MKU841" s="203"/>
      <c r="MKV841" s="203"/>
      <c r="MKW841" s="203"/>
      <c r="MKX841" s="203"/>
      <c r="MKY841" s="203"/>
      <c r="MKZ841" s="203"/>
      <c r="MLA841" s="203"/>
      <c r="MLB841" s="203"/>
      <c r="MLC841" s="203"/>
      <c r="MLD841" s="203"/>
      <c r="MLE841" s="203"/>
      <c r="MLF841" s="203"/>
      <c r="MLG841" s="203"/>
      <c r="MLH841" s="203"/>
      <c r="MLI841" s="203"/>
      <c r="MLJ841" s="203"/>
      <c r="MLK841" s="203"/>
      <c r="MLL841" s="203"/>
      <c r="MLM841" s="203"/>
      <c r="MLN841" s="203"/>
      <c r="MLO841" s="203"/>
      <c r="MLP841" s="203"/>
      <c r="MLQ841" s="203"/>
      <c r="MLR841" s="203"/>
      <c r="MLS841" s="203"/>
      <c r="MLT841" s="203"/>
      <c r="MLU841" s="203"/>
      <c r="MLV841" s="203"/>
      <c r="MLW841" s="203"/>
      <c r="MLX841" s="203"/>
      <c r="MLY841" s="203"/>
      <c r="MLZ841" s="203"/>
      <c r="MMA841" s="203"/>
      <c r="MMB841" s="203"/>
      <c r="MMC841" s="203"/>
      <c r="MMD841" s="203"/>
      <c r="MME841" s="203"/>
      <c r="MMF841" s="203"/>
      <c r="MMG841" s="203"/>
      <c r="MMH841" s="203"/>
      <c r="MMI841" s="203"/>
      <c r="MMJ841" s="203"/>
      <c r="MMK841" s="203"/>
      <c r="MML841" s="203"/>
      <c r="MMM841" s="203"/>
      <c r="MMN841" s="203"/>
      <c r="MMO841" s="203"/>
      <c r="MMP841" s="203"/>
      <c r="MMQ841" s="203"/>
      <c r="MMR841" s="203"/>
      <c r="MMS841" s="203"/>
      <c r="MMT841" s="203"/>
      <c r="MMU841" s="203"/>
      <c r="MMV841" s="203"/>
      <c r="MMW841" s="203"/>
      <c r="MMX841" s="203"/>
      <c r="MMY841" s="203"/>
      <c r="MMZ841" s="203"/>
      <c r="MNA841" s="203"/>
      <c r="MNB841" s="203"/>
      <c r="MNC841" s="203"/>
      <c r="MND841" s="203"/>
      <c r="MNE841" s="203"/>
      <c r="MNF841" s="203"/>
      <c r="MNG841" s="203"/>
      <c r="MNH841" s="203"/>
      <c r="MNI841" s="203"/>
      <c r="MNJ841" s="203"/>
      <c r="MNK841" s="203"/>
      <c r="MNL841" s="203"/>
      <c r="MNM841" s="203"/>
      <c r="MNN841" s="203"/>
      <c r="MNO841" s="203"/>
      <c r="MNP841" s="203"/>
      <c r="MNQ841" s="203"/>
      <c r="MNR841" s="203"/>
      <c r="MNS841" s="203"/>
      <c r="MNT841" s="203"/>
      <c r="MNU841" s="203"/>
      <c r="MNV841" s="203"/>
      <c r="MNW841" s="203"/>
      <c r="MNX841" s="203"/>
      <c r="MNY841" s="203"/>
      <c r="MNZ841" s="203"/>
      <c r="MOA841" s="203"/>
      <c r="MOB841" s="203"/>
      <c r="MOC841" s="203"/>
      <c r="MOD841" s="203"/>
      <c r="MOE841" s="203"/>
      <c r="MOF841" s="203"/>
      <c r="MOG841" s="203"/>
      <c r="MOH841" s="203"/>
      <c r="MOI841" s="203"/>
      <c r="MOJ841" s="203"/>
      <c r="MOK841" s="203"/>
      <c r="MOL841" s="203"/>
      <c r="MOM841" s="203"/>
      <c r="MON841" s="203"/>
      <c r="MOO841" s="203"/>
      <c r="MOP841" s="203"/>
      <c r="MOQ841" s="203"/>
      <c r="MOR841" s="203"/>
      <c r="MOS841" s="203"/>
      <c r="MOT841" s="203"/>
      <c r="MOU841" s="203"/>
      <c r="MOV841" s="203"/>
      <c r="MOW841" s="203"/>
      <c r="MOX841" s="203"/>
      <c r="MOY841" s="203"/>
      <c r="MOZ841" s="203"/>
      <c r="MPA841" s="203"/>
      <c r="MPB841" s="203"/>
      <c r="MPC841" s="203"/>
      <c r="MPD841" s="203"/>
      <c r="MPE841" s="203"/>
      <c r="MPF841" s="203"/>
      <c r="MPG841" s="203"/>
      <c r="MPH841" s="203"/>
      <c r="MPI841" s="203"/>
      <c r="MPJ841" s="203"/>
      <c r="MPK841" s="203"/>
      <c r="MPL841" s="203"/>
      <c r="MPM841" s="203"/>
      <c r="MPN841" s="203"/>
      <c r="MPO841" s="203"/>
      <c r="MPP841" s="203"/>
      <c r="MPQ841" s="203"/>
      <c r="MPR841" s="203"/>
      <c r="MPS841" s="203"/>
      <c r="MPT841" s="203"/>
      <c r="MPU841" s="203"/>
      <c r="MPV841" s="203"/>
      <c r="MPW841" s="203"/>
      <c r="MPX841" s="203"/>
      <c r="MPY841" s="203"/>
      <c r="MPZ841" s="203"/>
      <c r="MQA841" s="203"/>
      <c r="MQB841" s="203"/>
      <c r="MQC841" s="203"/>
      <c r="MQD841" s="203"/>
      <c r="MQE841" s="203"/>
      <c r="MQF841" s="203"/>
      <c r="MQG841" s="203"/>
      <c r="MQH841" s="203"/>
      <c r="MQI841" s="203"/>
      <c r="MQJ841" s="203"/>
      <c r="MQK841" s="203"/>
      <c r="MQL841" s="203"/>
      <c r="MQM841" s="203"/>
      <c r="MQN841" s="203"/>
      <c r="MQO841" s="203"/>
      <c r="MQP841" s="203"/>
      <c r="MQQ841" s="203"/>
      <c r="MQR841" s="203"/>
      <c r="MQS841" s="203"/>
      <c r="MQT841" s="203"/>
      <c r="MQU841" s="203"/>
      <c r="MQV841" s="203"/>
      <c r="MQW841" s="203"/>
      <c r="MQX841" s="203"/>
      <c r="MQY841" s="203"/>
      <c r="MQZ841" s="203"/>
      <c r="MRA841" s="203"/>
      <c r="MRB841" s="203"/>
      <c r="MRC841" s="203"/>
      <c r="MRD841" s="203"/>
      <c r="MRE841" s="203"/>
      <c r="MRF841" s="203"/>
      <c r="MRG841" s="203"/>
      <c r="MRH841" s="203"/>
      <c r="MRI841" s="203"/>
      <c r="MRJ841" s="203"/>
      <c r="MRK841" s="203"/>
      <c r="MRL841" s="203"/>
      <c r="MRM841" s="203"/>
      <c r="MRN841" s="203"/>
      <c r="MRO841" s="203"/>
      <c r="MRP841" s="203"/>
      <c r="MRQ841" s="203"/>
      <c r="MRR841" s="203"/>
      <c r="MRS841" s="203"/>
      <c r="MRT841" s="203"/>
      <c r="MRU841" s="203"/>
      <c r="MRV841" s="203"/>
      <c r="MRW841" s="203"/>
      <c r="MRX841" s="203"/>
      <c r="MRY841" s="203"/>
      <c r="MRZ841" s="203"/>
      <c r="MSA841" s="203"/>
      <c r="MSB841" s="203"/>
      <c r="MSC841" s="203"/>
      <c r="MSD841" s="203"/>
      <c r="MSE841" s="203"/>
      <c r="MSF841" s="203"/>
      <c r="MSG841" s="203"/>
      <c r="MSH841" s="203"/>
      <c r="MSI841" s="203"/>
      <c r="MSJ841" s="203"/>
      <c r="MSK841" s="203"/>
      <c r="MSL841" s="203"/>
      <c r="MSM841" s="203"/>
      <c r="MSN841" s="203"/>
      <c r="MSO841" s="203"/>
      <c r="MSP841" s="203"/>
      <c r="MSQ841" s="203"/>
      <c r="MSR841" s="203"/>
      <c r="MSS841" s="203"/>
      <c r="MST841" s="203"/>
      <c r="MSU841" s="203"/>
      <c r="MSV841" s="203"/>
      <c r="MSW841" s="203"/>
      <c r="MSX841" s="203"/>
      <c r="MSY841" s="203"/>
      <c r="MSZ841" s="203"/>
      <c r="MTA841" s="203"/>
      <c r="MTB841" s="203"/>
      <c r="MTC841" s="203"/>
      <c r="MTD841" s="203"/>
      <c r="MTE841" s="203"/>
      <c r="MTF841" s="203"/>
      <c r="MTG841" s="203"/>
      <c r="MTH841" s="203"/>
      <c r="MTI841" s="203"/>
      <c r="MTJ841" s="203"/>
      <c r="MTK841" s="203"/>
      <c r="MTL841" s="203"/>
      <c r="MTM841" s="203"/>
      <c r="MTN841" s="203"/>
      <c r="MTO841" s="203"/>
      <c r="MTP841" s="203"/>
      <c r="MTQ841" s="203"/>
      <c r="MTR841" s="203"/>
      <c r="MTS841" s="203"/>
      <c r="MTT841" s="203"/>
      <c r="MTU841" s="203"/>
      <c r="MTV841" s="203"/>
      <c r="MTW841" s="203"/>
      <c r="MTX841" s="203"/>
      <c r="MTY841" s="203"/>
      <c r="MTZ841" s="203"/>
      <c r="MUA841" s="203"/>
      <c r="MUB841" s="203"/>
      <c r="MUC841" s="203"/>
      <c r="MUD841" s="203"/>
      <c r="MUE841" s="203"/>
      <c r="MUF841" s="203"/>
      <c r="MUG841" s="203"/>
      <c r="MUH841" s="203"/>
      <c r="MUI841" s="203"/>
      <c r="MUJ841" s="203"/>
      <c r="MUK841" s="203"/>
      <c r="MUL841" s="203"/>
      <c r="MUM841" s="203"/>
      <c r="MUN841" s="203"/>
      <c r="MUO841" s="203"/>
      <c r="MUP841" s="203"/>
      <c r="MUQ841" s="203"/>
      <c r="MUR841" s="203"/>
      <c r="MUS841" s="203"/>
      <c r="MUT841" s="203"/>
      <c r="MUU841" s="203"/>
      <c r="MUV841" s="203"/>
      <c r="MUW841" s="203"/>
      <c r="MUX841" s="203"/>
      <c r="MUY841" s="203"/>
      <c r="MUZ841" s="203"/>
      <c r="MVA841" s="203"/>
      <c r="MVB841" s="203"/>
      <c r="MVC841" s="203"/>
      <c r="MVD841" s="203"/>
      <c r="MVE841" s="203"/>
      <c r="MVF841" s="203"/>
      <c r="MVG841" s="203"/>
      <c r="MVH841" s="203"/>
      <c r="MVI841" s="203"/>
      <c r="MVJ841" s="203"/>
      <c r="MVK841" s="203"/>
      <c r="MVL841" s="203"/>
      <c r="MVM841" s="203"/>
      <c r="MVN841" s="203"/>
      <c r="MVO841" s="203"/>
      <c r="MVP841" s="203"/>
      <c r="MVQ841" s="203"/>
      <c r="MVR841" s="203"/>
      <c r="MVS841" s="203"/>
      <c r="MVT841" s="203"/>
      <c r="MVU841" s="203"/>
      <c r="MVV841" s="203"/>
      <c r="MVW841" s="203"/>
      <c r="MVX841" s="203"/>
      <c r="MVY841" s="203"/>
      <c r="MVZ841" s="203"/>
      <c r="MWA841" s="203"/>
      <c r="MWB841" s="203"/>
      <c r="MWC841" s="203"/>
      <c r="MWD841" s="203"/>
      <c r="MWE841" s="203"/>
      <c r="MWF841" s="203"/>
      <c r="MWG841" s="203"/>
      <c r="MWH841" s="203"/>
      <c r="MWI841" s="203"/>
      <c r="MWJ841" s="203"/>
      <c r="MWK841" s="203"/>
      <c r="MWL841" s="203"/>
      <c r="MWM841" s="203"/>
      <c r="MWN841" s="203"/>
      <c r="MWO841" s="203"/>
      <c r="MWP841" s="203"/>
      <c r="MWQ841" s="203"/>
      <c r="MWR841" s="203"/>
      <c r="MWS841" s="203"/>
      <c r="MWT841" s="203"/>
      <c r="MWU841" s="203"/>
      <c r="MWV841" s="203"/>
      <c r="MWW841" s="203"/>
      <c r="MWX841" s="203"/>
      <c r="MWY841" s="203"/>
      <c r="MWZ841" s="203"/>
      <c r="MXA841" s="203"/>
      <c r="MXB841" s="203"/>
      <c r="MXC841" s="203"/>
      <c r="MXD841" s="203"/>
      <c r="MXE841" s="203"/>
      <c r="MXF841" s="203"/>
      <c r="MXG841" s="203"/>
      <c r="MXH841" s="203"/>
      <c r="MXI841" s="203"/>
      <c r="MXJ841" s="203"/>
      <c r="MXK841" s="203"/>
      <c r="MXL841" s="203"/>
      <c r="MXM841" s="203"/>
      <c r="MXN841" s="203"/>
      <c r="MXO841" s="203"/>
      <c r="MXP841" s="203"/>
      <c r="MXQ841" s="203"/>
      <c r="MXR841" s="203"/>
      <c r="MXS841" s="203"/>
      <c r="MXT841" s="203"/>
      <c r="MXU841" s="203"/>
      <c r="MXV841" s="203"/>
      <c r="MXW841" s="203"/>
      <c r="MXX841" s="203"/>
      <c r="MXY841" s="203"/>
      <c r="MXZ841" s="203"/>
      <c r="MYA841" s="203"/>
      <c r="MYB841" s="203"/>
      <c r="MYC841" s="203"/>
      <c r="MYD841" s="203"/>
      <c r="MYE841" s="203"/>
      <c r="MYF841" s="203"/>
      <c r="MYG841" s="203"/>
      <c r="MYH841" s="203"/>
      <c r="MYI841" s="203"/>
      <c r="MYJ841" s="203"/>
      <c r="MYK841" s="203"/>
      <c r="MYL841" s="203"/>
      <c r="MYM841" s="203"/>
      <c r="MYN841" s="203"/>
      <c r="MYO841" s="203"/>
      <c r="MYP841" s="203"/>
      <c r="MYQ841" s="203"/>
      <c r="MYR841" s="203"/>
      <c r="MYS841" s="203"/>
      <c r="MYT841" s="203"/>
      <c r="MYU841" s="203"/>
      <c r="MYV841" s="203"/>
      <c r="MYW841" s="203"/>
      <c r="MYX841" s="203"/>
      <c r="MYY841" s="203"/>
      <c r="MYZ841" s="203"/>
      <c r="MZA841" s="203"/>
      <c r="MZB841" s="203"/>
      <c r="MZC841" s="203"/>
      <c r="MZD841" s="203"/>
      <c r="MZE841" s="203"/>
      <c r="MZF841" s="203"/>
      <c r="MZG841" s="203"/>
      <c r="MZH841" s="203"/>
      <c r="MZI841" s="203"/>
      <c r="MZJ841" s="203"/>
      <c r="MZK841" s="203"/>
      <c r="MZL841" s="203"/>
      <c r="MZM841" s="203"/>
      <c r="MZN841" s="203"/>
      <c r="MZO841" s="203"/>
      <c r="MZP841" s="203"/>
      <c r="MZQ841" s="203"/>
      <c r="MZR841" s="203"/>
      <c r="MZS841" s="203"/>
      <c r="MZT841" s="203"/>
      <c r="MZU841" s="203"/>
      <c r="MZV841" s="203"/>
      <c r="MZW841" s="203"/>
      <c r="MZX841" s="203"/>
      <c r="MZY841" s="203"/>
      <c r="MZZ841" s="203"/>
      <c r="NAA841" s="203"/>
      <c r="NAB841" s="203"/>
      <c r="NAC841" s="203"/>
      <c r="NAD841" s="203"/>
      <c r="NAE841" s="203"/>
      <c r="NAF841" s="203"/>
      <c r="NAG841" s="203"/>
      <c r="NAH841" s="203"/>
      <c r="NAI841" s="203"/>
      <c r="NAJ841" s="203"/>
      <c r="NAK841" s="203"/>
      <c r="NAL841" s="203"/>
      <c r="NAM841" s="203"/>
      <c r="NAN841" s="203"/>
      <c r="NAO841" s="203"/>
      <c r="NAP841" s="203"/>
      <c r="NAQ841" s="203"/>
      <c r="NAR841" s="203"/>
      <c r="NAS841" s="203"/>
      <c r="NAT841" s="203"/>
      <c r="NAU841" s="203"/>
      <c r="NAV841" s="203"/>
      <c r="NAW841" s="203"/>
      <c r="NAX841" s="203"/>
      <c r="NAY841" s="203"/>
      <c r="NAZ841" s="203"/>
      <c r="NBA841" s="203"/>
      <c r="NBB841" s="203"/>
      <c r="NBC841" s="203"/>
      <c r="NBD841" s="203"/>
      <c r="NBE841" s="203"/>
      <c r="NBF841" s="203"/>
      <c r="NBG841" s="203"/>
      <c r="NBH841" s="203"/>
      <c r="NBI841" s="203"/>
      <c r="NBJ841" s="203"/>
      <c r="NBK841" s="203"/>
      <c r="NBL841" s="203"/>
      <c r="NBM841" s="203"/>
      <c r="NBN841" s="203"/>
      <c r="NBO841" s="203"/>
      <c r="NBP841" s="203"/>
      <c r="NBQ841" s="203"/>
      <c r="NBR841" s="203"/>
      <c r="NBS841" s="203"/>
      <c r="NBT841" s="203"/>
      <c r="NBU841" s="203"/>
      <c r="NBV841" s="203"/>
      <c r="NBW841" s="203"/>
      <c r="NBX841" s="203"/>
      <c r="NBY841" s="203"/>
      <c r="NBZ841" s="203"/>
      <c r="NCA841" s="203"/>
      <c r="NCB841" s="203"/>
      <c r="NCC841" s="203"/>
      <c r="NCD841" s="203"/>
      <c r="NCE841" s="203"/>
      <c r="NCF841" s="203"/>
      <c r="NCG841" s="203"/>
      <c r="NCH841" s="203"/>
      <c r="NCI841" s="203"/>
      <c r="NCJ841" s="203"/>
      <c r="NCK841" s="203"/>
      <c r="NCL841" s="203"/>
      <c r="NCM841" s="203"/>
      <c r="NCN841" s="203"/>
      <c r="NCO841" s="203"/>
      <c r="NCP841" s="203"/>
      <c r="NCQ841" s="203"/>
      <c r="NCR841" s="203"/>
      <c r="NCS841" s="203"/>
      <c r="NCT841" s="203"/>
      <c r="NCU841" s="203"/>
      <c r="NCV841" s="203"/>
      <c r="NCW841" s="203"/>
      <c r="NCX841" s="203"/>
      <c r="NCY841" s="203"/>
      <c r="NCZ841" s="203"/>
      <c r="NDA841" s="203"/>
      <c r="NDB841" s="203"/>
      <c r="NDC841" s="203"/>
      <c r="NDD841" s="203"/>
      <c r="NDE841" s="203"/>
      <c r="NDF841" s="203"/>
      <c r="NDG841" s="203"/>
      <c r="NDH841" s="203"/>
      <c r="NDI841" s="203"/>
      <c r="NDJ841" s="203"/>
      <c r="NDK841" s="203"/>
      <c r="NDL841" s="203"/>
      <c r="NDM841" s="203"/>
      <c r="NDN841" s="203"/>
      <c r="NDO841" s="203"/>
      <c r="NDP841" s="203"/>
      <c r="NDQ841" s="203"/>
      <c r="NDR841" s="203"/>
      <c r="NDS841" s="203"/>
      <c r="NDT841" s="203"/>
      <c r="NDU841" s="203"/>
      <c r="NDV841" s="203"/>
      <c r="NDW841" s="203"/>
      <c r="NDX841" s="203"/>
      <c r="NDY841" s="203"/>
      <c r="NDZ841" s="203"/>
      <c r="NEA841" s="203"/>
      <c r="NEB841" s="203"/>
      <c r="NEC841" s="203"/>
      <c r="NED841" s="203"/>
      <c r="NEE841" s="203"/>
      <c r="NEF841" s="203"/>
      <c r="NEG841" s="203"/>
      <c r="NEH841" s="203"/>
      <c r="NEI841" s="203"/>
      <c r="NEJ841" s="203"/>
      <c r="NEK841" s="203"/>
      <c r="NEL841" s="203"/>
      <c r="NEM841" s="203"/>
      <c r="NEN841" s="203"/>
      <c r="NEO841" s="203"/>
      <c r="NEP841" s="203"/>
      <c r="NEQ841" s="203"/>
      <c r="NER841" s="203"/>
      <c r="NES841" s="203"/>
      <c r="NET841" s="203"/>
      <c r="NEU841" s="203"/>
      <c r="NEV841" s="203"/>
      <c r="NEW841" s="203"/>
      <c r="NEX841" s="203"/>
      <c r="NEY841" s="203"/>
      <c r="NEZ841" s="203"/>
      <c r="NFA841" s="203"/>
      <c r="NFB841" s="203"/>
      <c r="NFC841" s="203"/>
      <c r="NFD841" s="203"/>
      <c r="NFE841" s="203"/>
      <c r="NFF841" s="203"/>
      <c r="NFG841" s="203"/>
      <c r="NFH841" s="203"/>
      <c r="NFI841" s="203"/>
      <c r="NFJ841" s="203"/>
      <c r="NFK841" s="203"/>
      <c r="NFL841" s="203"/>
      <c r="NFM841" s="203"/>
      <c r="NFN841" s="203"/>
      <c r="NFO841" s="203"/>
      <c r="NFP841" s="203"/>
      <c r="NFQ841" s="203"/>
      <c r="NFR841" s="203"/>
      <c r="NFS841" s="203"/>
      <c r="NFT841" s="203"/>
      <c r="NFU841" s="203"/>
      <c r="NFV841" s="203"/>
      <c r="NFW841" s="203"/>
      <c r="NFX841" s="203"/>
      <c r="NFY841" s="203"/>
      <c r="NFZ841" s="203"/>
      <c r="NGA841" s="203"/>
      <c r="NGB841" s="203"/>
      <c r="NGC841" s="203"/>
      <c r="NGD841" s="203"/>
      <c r="NGE841" s="203"/>
      <c r="NGF841" s="203"/>
      <c r="NGG841" s="203"/>
      <c r="NGH841" s="203"/>
      <c r="NGI841" s="203"/>
      <c r="NGJ841" s="203"/>
      <c r="NGK841" s="203"/>
      <c r="NGL841" s="203"/>
      <c r="NGM841" s="203"/>
      <c r="NGN841" s="203"/>
      <c r="NGO841" s="203"/>
      <c r="NGP841" s="203"/>
      <c r="NGQ841" s="203"/>
      <c r="NGR841" s="203"/>
      <c r="NGS841" s="203"/>
      <c r="NGT841" s="203"/>
      <c r="NGU841" s="203"/>
      <c r="NGV841" s="203"/>
      <c r="NGW841" s="203"/>
      <c r="NGX841" s="203"/>
      <c r="NGY841" s="203"/>
      <c r="NGZ841" s="203"/>
      <c r="NHA841" s="203"/>
      <c r="NHB841" s="203"/>
      <c r="NHC841" s="203"/>
      <c r="NHD841" s="203"/>
      <c r="NHE841" s="203"/>
      <c r="NHF841" s="203"/>
      <c r="NHG841" s="203"/>
      <c r="NHH841" s="203"/>
      <c r="NHI841" s="203"/>
      <c r="NHJ841" s="203"/>
      <c r="NHK841" s="203"/>
      <c r="NHL841" s="203"/>
      <c r="NHM841" s="203"/>
      <c r="NHN841" s="203"/>
      <c r="NHO841" s="203"/>
      <c r="NHP841" s="203"/>
      <c r="NHQ841" s="203"/>
      <c r="NHR841" s="203"/>
      <c r="NHS841" s="203"/>
      <c r="NHT841" s="203"/>
      <c r="NHU841" s="203"/>
      <c r="NHV841" s="203"/>
      <c r="NHW841" s="203"/>
      <c r="NHX841" s="203"/>
      <c r="NHY841" s="203"/>
      <c r="NHZ841" s="203"/>
      <c r="NIA841" s="203"/>
      <c r="NIB841" s="203"/>
      <c r="NIC841" s="203"/>
      <c r="NID841" s="203"/>
      <c r="NIE841" s="203"/>
      <c r="NIF841" s="203"/>
      <c r="NIG841" s="203"/>
      <c r="NIH841" s="203"/>
      <c r="NII841" s="203"/>
      <c r="NIJ841" s="203"/>
      <c r="NIK841" s="203"/>
      <c r="NIL841" s="203"/>
      <c r="NIM841" s="203"/>
      <c r="NIN841" s="203"/>
      <c r="NIO841" s="203"/>
      <c r="NIP841" s="203"/>
      <c r="NIQ841" s="203"/>
      <c r="NIR841" s="203"/>
      <c r="NIS841" s="203"/>
      <c r="NIT841" s="203"/>
      <c r="NIU841" s="203"/>
      <c r="NIV841" s="203"/>
      <c r="NIW841" s="203"/>
      <c r="NIX841" s="203"/>
      <c r="NIY841" s="203"/>
      <c r="NIZ841" s="203"/>
      <c r="NJA841" s="203"/>
      <c r="NJB841" s="203"/>
      <c r="NJC841" s="203"/>
      <c r="NJD841" s="203"/>
      <c r="NJE841" s="203"/>
      <c r="NJF841" s="203"/>
      <c r="NJG841" s="203"/>
      <c r="NJH841" s="203"/>
      <c r="NJI841" s="203"/>
      <c r="NJJ841" s="203"/>
      <c r="NJK841" s="203"/>
      <c r="NJL841" s="203"/>
      <c r="NJM841" s="203"/>
      <c r="NJN841" s="203"/>
      <c r="NJO841" s="203"/>
      <c r="NJP841" s="203"/>
      <c r="NJQ841" s="203"/>
      <c r="NJR841" s="203"/>
      <c r="NJS841" s="203"/>
      <c r="NJT841" s="203"/>
      <c r="NJU841" s="203"/>
      <c r="NJV841" s="203"/>
      <c r="NJW841" s="203"/>
      <c r="NJX841" s="203"/>
      <c r="NJY841" s="203"/>
      <c r="NJZ841" s="203"/>
      <c r="NKA841" s="203"/>
      <c r="NKB841" s="203"/>
      <c r="NKC841" s="203"/>
      <c r="NKD841" s="203"/>
      <c r="NKE841" s="203"/>
      <c r="NKF841" s="203"/>
      <c r="NKG841" s="203"/>
      <c r="NKH841" s="203"/>
      <c r="NKI841" s="203"/>
      <c r="NKJ841" s="203"/>
      <c r="NKK841" s="203"/>
      <c r="NKL841" s="203"/>
      <c r="NKM841" s="203"/>
      <c r="NKN841" s="203"/>
      <c r="NKO841" s="203"/>
      <c r="NKP841" s="203"/>
      <c r="NKQ841" s="203"/>
      <c r="NKR841" s="203"/>
      <c r="NKS841" s="203"/>
      <c r="NKT841" s="203"/>
      <c r="NKU841" s="203"/>
      <c r="NKV841" s="203"/>
      <c r="NKW841" s="203"/>
      <c r="NKX841" s="203"/>
      <c r="NKY841" s="203"/>
      <c r="NKZ841" s="203"/>
      <c r="NLA841" s="203"/>
      <c r="NLB841" s="203"/>
      <c r="NLC841" s="203"/>
      <c r="NLD841" s="203"/>
      <c r="NLE841" s="203"/>
      <c r="NLF841" s="203"/>
      <c r="NLG841" s="203"/>
      <c r="NLH841" s="203"/>
      <c r="NLI841" s="203"/>
      <c r="NLJ841" s="203"/>
      <c r="NLK841" s="203"/>
      <c r="NLL841" s="203"/>
      <c r="NLM841" s="203"/>
      <c r="NLN841" s="203"/>
      <c r="NLO841" s="203"/>
      <c r="NLP841" s="203"/>
      <c r="NLQ841" s="203"/>
      <c r="NLR841" s="203"/>
      <c r="NLS841" s="203"/>
      <c r="NLT841" s="203"/>
      <c r="NLU841" s="203"/>
      <c r="NLV841" s="203"/>
      <c r="NLW841" s="203"/>
      <c r="NLX841" s="203"/>
      <c r="NLY841" s="203"/>
      <c r="NLZ841" s="203"/>
      <c r="NMA841" s="203"/>
      <c r="NMB841" s="203"/>
      <c r="NMC841" s="203"/>
      <c r="NMD841" s="203"/>
      <c r="NME841" s="203"/>
      <c r="NMF841" s="203"/>
      <c r="NMG841" s="203"/>
      <c r="NMH841" s="203"/>
      <c r="NMI841" s="203"/>
      <c r="NMJ841" s="203"/>
      <c r="NMK841" s="203"/>
      <c r="NML841" s="203"/>
      <c r="NMM841" s="203"/>
      <c r="NMN841" s="203"/>
      <c r="NMO841" s="203"/>
      <c r="NMP841" s="203"/>
      <c r="NMQ841" s="203"/>
      <c r="NMR841" s="203"/>
      <c r="NMS841" s="203"/>
      <c r="NMT841" s="203"/>
      <c r="NMU841" s="203"/>
      <c r="NMV841" s="203"/>
      <c r="NMW841" s="203"/>
      <c r="NMX841" s="203"/>
      <c r="NMY841" s="203"/>
      <c r="NMZ841" s="203"/>
      <c r="NNA841" s="203"/>
      <c r="NNB841" s="203"/>
      <c r="NNC841" s="203"/>
      <c r="NND841" s="203"/>
      <c r="NNE841" s="203"/>
      <c r="NNF841" s="203"/>
      <c r="NNG841" s="203"/>
      <c r="NNH841" s="203"/>
      <c r="NNI841" s="203"/>
      <c r="NNJ841" s="203"/>
      <c r="NNK841" s="203"/>
      <c r="NNL841" s="203"/>
      <c r="NNM841" s="203"/>
      <c r="NNN841" s="203"/>
      <c r="NNO841" s="203"/>
      <c r="NNP841" s="203"/>
      <c r="NNQ841" s="203"/>
      <c r="NNR841" s="203"/>
      <c r="NNS841" s="203"/>
      <c r="NNT841" s="203"/>
      <c r="NNU841" s="203"/>
      <c r="NNV841" s="203"/>
      <c r="NNW841" s="203"/>
      <c r="NNX841" s="203"/>
      <c r="NNY841" s="203"/>
      <c r="NNZ841" s="203"/>
      <c r="NOA841" s="203"/>
      <c r="NOB841" s="203"/>
      <c r="NOC841" s="203"/>
      <c r="NOD841" s="203"/>
      <c r="NOE841" s="203"/>
      <c r="NOF841" s="203"/>
      <c r="NOG841" s="203"/>
      <c r="NOH841" s="203"/>
      <c r="NOI841" s="203"/>
      <c r="NOJ841" s="203"/>
      <c r="NOK841" s="203"/>
      <c r="NOL841" s="203"/>
      <c r="NOM841" s="203"/>
      <c r="NON841" s="203"/>
      <c r="NOO841" s="203"/>
      <c r="NOP841" s="203"/>
      <c r="NOQ841" s="203"/>
      <c r="NOR841" s="203"/>
      <c r="NOS841" s="203"/>
      <c r="NOT841" s="203"/>
      <c r="NOU841" s="203"/>
      <c r="NOV841" s="203"/>
      <c r="NOW841" s="203"/>
      <c r="NOX841" s="203"/>
      <c r="NOY841" s="203"/>
      <c r="NOZ841" s="203"/>
      <c r="NPA841" s="203"/>
      <c r="NPB841" s="203"/>
      <c r="NPC841" s="203"/>
      <c r="NPD841" s="203"/>
      <c r="NPE841" s="203"/>
      <c r="NPF841" s="203"/>
      <c r="NPG841" s="203"/>
      <c r="NPH841" s="203"/>
      <c r="NPI841" s="203"/>
      <c r="NPJ841" s="203"/>
      <c r="NPK841" s="203"/>
      <c r="NPL841" s="203"/>
      <c r="NPM841" s="203"/>
      <c r="NPN841" s="203"/>
      <c r="NPO841" s="203"/>
      <c r="NPP841" s="203"/>
      <c r="NPQ841" s="203"/>
      <c r="NPR841" s="203"/>
      <c r="NPS841" s="203"/>
      <c r="NPT841" s="203"/>
      <c r="NPU841" s="203"/>
      <c r="NPV841" s="203"/>
      <c r="NPW841" s="203"/>
      <c r="NPX841" s="203"/>
      <c r="NPY841" s="203"/>
      <c r="NPZ841" s="203"/>
      <c r="NQA841" s="203"/>
      <c r="NQB841" s="203"/>
      <c r="NQC841" s="203"/>
      <c r="NQD841" s="203"/>
      <c r="NQE841" s="203"/>
      <c r="NQF841" s="203"/>
      <c r="NQG841" s="203"/>
      <c r="NQH841" s="203"/>
      <c r="NQI841" s="203"/>
      <c r="NQJ841" s="203"/>
      <c r="NQK841" s="203"/>
      <c r="NQL841" s="203"/>
      <c r="NQM841" s="203"/>
      <c r="NQN841" s="203"/>
      <c r="NQO841" s="203"/>
      <c r="NQP841" s="203"/>
      <c r="NQQ841" s="203"/>
      <c r="NQR841" s="203"/>
      <c r="NQS841" s="203"/>
      <c r="NQT841" s="203"/>
      <c r="NQU841" s="203"/>
      <c r="NQV841" s="203"/>
      <c r="NQW841" s="203"/>
      <c r="NQX841" s="203"/>
      <c r="NQY841" s="203"/>
      <c r="NQZ841" s="203"/>
      <c r="NRA841" s="203"/>
      <c r="NRB841" s="203"/>
      <c r="NRC841" s="203"/>
      <c r="NRD841" s="203"/>
      <c r="NRE841" s="203"/>
      <c r="NRF841" s="203"/>
      <c r="NRG841" s="203"/>
      <c r="NRH841" s="203"/>
      <c r="NRI841" s="203"/>
      <c r="NRJ841" s="203"/>
      <c r="NRK841" s="203"/>
      <c r="NRL841" s="203"/>
      <c r="NRM841" s="203"/>
      <c r="NRN841" s="203"/>
      <c r="NRO841" s="203"/>
      <c r="NRP841" s="203"/>
      <c r="NRQ841" s="203"/>
      <c r="NRR841" s="203"/>
      <c r="NRS841" s="203"/>
      <c r="NRT841" s="203"/>
      <c r="NRU841" s="203"/>
      <c r="NRV841" s="203"/>
      <c r="NRW841" s="203"/>
      <c r="NRX841" s="203"/>
      <c r="NRY841" s="203"/>
      <c r="NRZ841" s="203"/>
      <c r="NSA841" s="203"/>
      <c r="NSB841" s="203"/>
      <c r="NSC841" s="203"/>
      <c r="NSD841" s="203"/>
      <c r="NSE841" s="203"/>
      <c r="NSF841" s="203"/>
      <c r="NSG841" s="203"/>
      <c r="NSH841" s="203"/>
      <c r="NSI841" s="203"/>
      <c r="NSJ841" s="203"/>
      <c r="NSK841" s="203"/>
      <c r="NSL841" s="203"/>
      <c r="NSM841" s="203"/>
      <c r="NSN841" s="203"/>
      <c r="NSO841" s="203"/>
      <c r="NSP841" s="203"/>
      <c r="NSQ841" s="203"/>
      <c r="NSR841" s="203"/>
      <c r="NSS841" s="203"/>
      <c r="NST841" s="203"/>
      <c r="NSU841" s="203"/>
      <c r="NSV841" s="203"/>
      <c r="NSW841" s="203"/>
      <c r="NSX841" s="203"/>
      <c r="NSY841" s="203"/>
      <c r="NSZ841" s="203"/>
      <c r="NTA841" s="203"/>
      <c r="NTB841" s="203"/>
      <c r="NTC841" s="203"/>
      <c r="NTD841" s="203"/>
      <c r="NTE841" s="203"/>
      <c r="NTF841" s="203"/>
      <c r="NTG841" s="203"/>
      <c r="NTH841" s="203"/>
      <c r="NTI841" s="203"/>
      <c r="NTJ841" s="203"/>
      <c r="NTK841" s="203"/>
      <c r="NTL841" s="203"/>
      <c r="NTM841" s="203"/>
      <c r="NTN841" s="203"/>
      <c r="NTO841" s="203"/>
      <c r="NTP841" s="203"/>
      <c r="NTQ841" s="203"/>
      <c r="NTR841" s="203"/>
      <c r="NTS841" s="203"/>
      <c r="NTT841" s="203"/>
      <c r="NTU841" s="203"/>
      <c r="NTV841" s="203"/>
      <c r="NTW841" s="203"/>
      <c r="NTX841" s="203"/>
      <c r="NTY841" s="203"/>
      <c r="NTZ841" s="203"/>
      <c r="NUA841" s="203"/>
      <c r="NUB841" s="203"/>
      <c r="NUC841" s="203"/>
      <c r="NUD841" s="203"/>
      <c r="NUE841" s="203"/>
      <c r="NUF841" s="203"/>
      <c r="NUG841" s="203"/>
      <c r="NUH841" s="203"/>
      <c r="NUI841" s="203"/>
      <c r="NUJ841" s="203"/>
      <c r="NUK841" s="203"/>
      <c r="NUL841" s="203"/>
      <c r="NUM841" s="203"/>
      <c r="NUN841" s="203"/>
      <c r="NUO841" s="203"/>
      <c r="NUP841" s="203"/>
      <c r="NUQ841" s="203"/>
      <c r="NUR841" s="203"/>
      <c r="NUS841" s="203"/>
      <c r="NUT841" s="203"/>
      <c r="NUU841" s="203"/>
      <c r="NUV841" s="203"/>
      <c r="NUW841" s="203"/>
      <c r="NUX841" s="203"/>
      <c r="NUY841" s="203"/>
      <c r="NUZ841" s="203"/>
      <c r="NVA841" s="203"/>
      <c r="NVB841" s="203"/>
      <c r="NVC841" s="203"/>
      <c r="NVD841" s="203"/>
      <c r="NVE841" s="203"/>
      <c r="NVF841" s="203"/>
      <c r="NVG841" s="203"/>
      <c r="NVH841" s="203"/>
      <c r="NVI841" s="203"/>
      <c r="NVJ841" s="203"/>
      <c r="NVK841" s="203"/>
      <c r="NVL841" s="203"/>
      <c r="NVM841" s="203"/>
      <c r="NVN841" s="203"/>
      <c r="NVO841" s="203"/>
      <c r="NVP841" s="203"/>
      <c r="NVQ841" s="203"/>
      <c r="NVR841" s="203"/>
      <c r="NVS841" s="203"/>
      <c r="NVT841" s="203"/>
      <c r="NVU841" s="203"/>
      <c r="NVV841" s="203"/>
      <c r="NVW841" s="203"/>
      <c r="NVX841" s="203"/>
      <c r="NVY841" s="203"/>
      <c r="NVZ841" s="203"/>
      <c r="NWA841" s="203"/>
      <c r="NWB841" s="203"/>
      <c r="NWC841" s="203"/>
      <c r="NWD841" s="203"/>
      <c r="NWE841" s="203"/>
      <c r="NWF841" s="203"/>
      <c r="NWG841" s="203"/>
      <c r="NWH841" s="203"/>
      <c r="NWI841" s="203"/>
      <c r="NWJ841" s="203"/>
      <c r="NWK841" s="203"/>
      <c r="NWL841" s="203"/>
      <c r="NWM841" s="203"/>
      <c r="NWN841" s="203"/>
      <c r="NWO841" s="203"/>
      <c r="NWP841" s="203"/>
      <c r="NWQ841" s="203"/>
      <c r="NWR841" s="203"/>
      <c r="NWS841" s="203"/>
      <c r="NWT841" s="203"/>
      <c r="NWU841" s="203"/>
      <c r="NWV841" s="203"/>
      <c r="NWW841" s="203"/>
      <c r="NWX841" s="203"/>
      <c r="NWY841" s="203"/>
      <c r="NWZ841" s="203"/>
      <c r="NXA841" s="203"/>
      <c r="NXB841" s="203"/>
      <c r="NXC841" s="203"/>
      <c r="NXD841" s="203"/>
      <c r="NXE841" s="203"/>
      <c r="NXF841" s="203"/>
      <c r="NXG841" s="203"/>
      <c r="NXH841" s="203"/>
      <c r="NXI841" s="203"/>
      <c r="NXJ841" s="203"/>
      <c r="NXK841" s="203"/>
      <c r="NXL841" s="203"/>
      <c r="NXM841" s="203"/>
      <c r="NXN841" s="203"/>
      <c r="NXO841" s="203"/>
      <c r="NXP841" s="203"/>
      <c r="NXQ841" s="203"/>
      <c r="NXR841" s="203"/>
      <c r="NXS841" s="203"/>
      <c r="NXT841" s="203"/>
      <c r="NXU841" s="203"/>
      <c r="NXV841" s="203"/>
      <c r="NXW841" s="203"/>
      <c r="NXX841" s="203"/>
      <c r="NXY841" s="203"/>
      <c r="NXZ841" s="203"/>
      <c r="NYA841" s="203"/>
      <c r="NYB841" s="203"/>
      <c r="NYC841" s="203"/>
      <c r="NYD841" s="203"/>
      <c r="NYE841" s="203"/>
      <c r="NYF841" s="203"/>
      <c r="NYG841" s="203"/>
      <c r="NYH841" s="203"/>
      <c r="NYI841" s="203"/>
      <c r="NYJ841" s="203"/>
      <c r="NYK841" s="203"/>
      <c r="NYL841" s="203"/>
      <c r="NYM841" s="203"/>
      <c r="NYN841" s="203"/>
      <c r="NYO841" s="203"/>
      <c r="NYP841" s="203"/>
      <c r="NYQ841" s="203"/>
      <c r="NYR841" s="203"/>
      <c r="NYS841" s="203"/>
      <c r="NYT841" s="203"/>
      <c r="NYU841" s="203"/>
      <c r="NYV841" s="203"/>
      <c r="NYW841" s="203"/>
      <c r="NYX841" s="203"/>
      <c r="NYY841" s="203"/>
      <c r="NYZ841" s="203"/>
      <c r="NZA841" s="203"/>
      <c r="NZB841" s="203"/>
      <c r="NZC841" s="203"/>
      <c r="NZD841" s="203"/>
      <c r="NZE841" s="203"/>
      <c r="NZF841" s="203"/>
      <c r="NZG841" s="203"/>
      <c r="NZH841" s="203"/>
      <c r="NZI841" s="203"/>
      <c r="NZJ841" s="203"/>
      <c r="NZK841" s="203"/>
      <c r="NZL841" s="203"/>
      <c r="NZM841" s="203"/>
      <c r="NZN841" s="203"/>
      <c r="NZO841" s="203"/>
      <c r="NZP841" s="203"/>
      <c r="NZQ841" s="203"/>
      <c r="NZR841" s="203"/>
      <c r="NZS841" s="203"/>
      <c r="NZT841" s="203"/>
      <c r="NZU841" s="203"/>
      <c r="NZV841" s="203"/>
      <c r="NZW841" s="203"/>
      <c r="NZX841" s="203"/>
      <c r="NZY841" s="203"/>
      <c r="NZZ841" s="203"/>
      <c r="OAA841" s="203"/>
      <c r="OAB841" s="203"/>
      <c r="OAC841" s="203"/>
      <c r="OAD841" s="203"/>
      <c r="OAE841" s="203"/>
      <c r="OAF841" s="203"/>
      <c r="OAG841" s="203"/>
      <c r="OAH841" s="203"/>
      <c r="OAI841" s="203"/>
      <c r="OAJ841" s="203"/>
      <c r="OAK841" s="203"/>
      <c r="OAL841" s="203"/>
      <c r="OAM841" s="203"/>
      <c r="OAN841" s="203"/>
      <c r="OAO841" s="203"/>
      <c r="OAP841" s="203"/>
      <c r="OAQ841" s="203"/>
      <c r="OAR841" s="203"/>
      <c r="OAS841" s="203"/>
      <c r="OAT841" s="203"/>
      <c r="OAU841" s="203"/>
      <c r="OAV841" s="203"/>
      <c r="OAW841" s="203"/>
      <c r="OAX841" s="203"/>
      <c r="OAY841" s="203"/>
      <c r="OAZ841" s="203"/>
      <c r="OBA841" s="203"/>
      <c r="OBB841" s="203"/>
      <c r="OBC841" s="203"/>
      <c r="OBD841" s="203"/>
      <c r="OBE841" s="203"/>
      <c r="OBF841" s="203"/>
      <c r="OBG841" s="203"/>
      <c r="OBH841" s="203"/>
      <c r="OBI841" s="203"/>
      <c r="OBJ841" s="203"/>
      <c r="OBK841" s="203"/>
      <c r="OBL841" s="203"/>
      <c r="OBM841" s="203"/>
      <c r="OBN841" s="203"/>
      <c r="OBO841" s="203"/>
      <c r="OBP841" s="203"/>
      <c r="OBQ841" s="203"/>
      <c r="OBR841" s="203"/>
      <c r="OBS841" s="203"/>
      <c r="OBT841" s="203"/>
      <c r="OBU841" s="203"/>
      <c r="OBV841" s="203"/>
      <c r="OBW841" s="203"/>
      <c r="OBX841" s="203"/>
      <c r="OBY841" s="203"/>
      <c r="OBZ841" s="203"/>
      <c r="OCA841" s="203"/>
      <c r="OCB841" s="203"/>
      <c r="OCC841" s="203"/>
      <c r="OCD841" s="203"/>
      <c r="OCE841" s="203"/>
      <c r="OCF841" s="203"/>
      <c r="OCG841" s="203"/>
      <c r="OCH841" s="203"/>
      <c r="OCI841" s="203"/>
      <c r="OCJ841" s="203"/>
      <c r="OCK841" s="203"/>
      <c r="OCL841" s="203"/>
      <c r="OCM841" s="203"/>
      <c r="OCN841" s="203"/>
      <c r="OCO841" s="203"/>
      <c r="OCP841" s="203"/>
      <c r="OCQ841" s="203"/>
      <c r="OCR841" s="203"/>
      <c r="OCS841" s="203"/>
      <c r="OCT841" s="203"/>
      <c r="OCU841" s="203"/>
      <c r="OCV841" s="203"/>
      <c r="OCW841" s="203"/>
      <c r="OCX841" s="203"/>
      <c r="OCY841" s="203"/>
      <c r="OCZ841" s="203"/>
      <c r="ODA841" s="203"/>
      <c r="ODB841" s="203"/>
      <c r="ODC841" s="203"/>
      <c r="ODD841" s="203"/>
      <c r="ODE841" s="203"/>
      <c r="ODF841" s="203"/>
      <c r="ODG841" s="203"/>
      <c r="ODH841" s="203"/>
      <c r="ODI841" s="203"/>
      <c r="ODJ841" s="203"/>
      <c r="ODK841" s="203"/>
      <c r="ODL841" s="203"/>
      <c r="ODM841" s="203"/>
      <c r="ODN841" s="203"/>
      <c r="ODO841" s="203"/>
      <c r="ODP841" s="203"/>
      <c r="ODQ841" s="203"/>
      <c r="ODR841" s="203"/>
      <c r="ODS841" s="203"/>
      <c r="ODT841" s="203"/>
      <c r="ODU841" s="203"/>
      <c r="ODV841" s="203"/>
      <c r="ODW841" s="203"/>
      <c r="ODX841" s="203"/>
      <c r="ODY841" s="203"/>
      <c r="ODZ841" s="203"/>
      <c r="OEA841" s="203"/>
      <c r="OEB841" s="203"/>
      <c r="OEC841" s="203"/>
      <c r="OED841" s="203"/>
      <c r="OEE841" s="203"/>
      <c r="OEF841" s="203"/>
      <c r="OEG841" s="203"/>
      <c r="OEH841" s="203"/>
      <c r="OEI841" s="203"/>
      <c r="OEJ841" s="203"/>
      <c r="OEK841" s="203"/>
      <c r="OEL841" s="203"/>
      <c r="OEM841" s="203"/>
      <c r="OEN841" s="203"/>
      <c r="OEO841" s="203"/>
      <c r="OEP841" s="203"/>
      <c r="OEQ841" s="203"/>
      <c r="OER841" s="203"/>
      <c r="OES841" s="203"/>
      <c r="OET841" s="203"/>
      <c r="OEU841" s="203"/>
      <c r="OEV841" s="203"/>
      <c r="OEW841" s="203"/>
      <c r="OEX841" s="203"/>
      <c r="OEY841" s="203"/>
      <c r="OEZ841" s="203"/>
      <c r="OFA841" s="203"/>
      <c r="OFB841" s="203"/>
      <c r="OFC841" s="203"/>
      <c r="OFD841" s="203"/>
      <c r="OFE841" s="203"/>
      <c r="OFF841" s="203"/>
      <c r="OFG841" s="203"/>
      <c r="OFH841" s="203"/>
      <c r="OFI841" s="203"/>
      <c r="OFJ841" s="203"/>
      <c r="OFK841" s="203"/>
      <c r="OFL841" s="203"/>
      <c r="OFM841" s="203"/>
      <c r="OFN841" s="203"/>
      <c r="OFO841" s="203"/>
      <c r="OFP841" s="203"/>
      <c r="OFQ841" s="203"/>
      <c r="OFR841" s="203"/>
      <c r="OFS841" s="203"/>
      <c r="OFT841" s="203"/>
      <c r="OFU841" s="203"/>
      <c r="OFV841" s="203"/>
      <c r="OFW841" s="203"/>
      <c r="OFX841" s="203"/>
      <c r="OFY841" s="203"/>
      <c r="OFZ841" s="203"/>
      <c r="OGA841" s="203"/>
      <c r="OGB841" s="203"/>
      <c r="OGC841" s="203"/>
      <c r="OGD841" s="203"/>
      <c r="OGE841" s="203"/>
      <c r="OGF841" s="203"/>
      <c r="OGG841" s="203"/>
      <c r="OGH841" s="203"/>
      <c r="OGI841" s="203"/>
      <c r="OGJ841" s="203"/>
      <c r="OGK841" s="203"/>
      <c r="OGL841" s="203"/>
      <c r="OGM841" s="203"/>
      <c r="OGN841" s="203"/>
      <c r="OGO841" s="203"/>
      <c r="OGP841" s="203"/>
      <c r="OGQ841" s="203"/>
      <c r="OGR841" s="203"/>
      <c r="OGS841" s="203"/>
      <c r="OGT841" s="203"/>
      <c r="OGU841" s="203"/>
      <c r="OGV841" s="203"/>
      <c r="OGW841" s="203"/>
      <c r="OGX841" s="203"/>
      <c r="OGY841" s="203"/>
      <c r="OGZ841" s="203"/>
      <c r="OHA841" s="203"/>
      <c r="OHB841" s="203"/>
      <c r="OHC841" s="203"/>
      <c r="OHD841" s="203"/>
      <c r="OHE841" s="203"/>
      <c r="OHF841" s="203"/>
      <c r="OHG841" s="203"/>
      <c r="OHH841" s="203"/>
      <c r="OHI841" s="203"/>
      <c r="OHJ841" s="203"/>
      <c r="OHK841" s="203"/>
      <c r="OHL841" s="203"/>
      <c r="OHM841" s="203"/>
      <c r="OHN841" s="203"/>
      <c r="OHO841" s="203"/>
      <c r="OHP841" s="203"/>
      <c r="OHQ841" s="203"/>
      <c r="OHR841" s="203"/>
      <c r="OHS841" s="203"/>
      <c r="OHT841" s="203"/>
      <c r="OHU841" s="203"/>
      <c r="OHV841" s="203"/>
      <c r="OHW841" s="203"/>
      <c r="OHX841" s="203"/>
      <c r="OHY841" s="203"/>
      <c r="OHZ841" s="203"/>
      <c r="OIA841" s="203"/>
      <c r="OIB841" s="203"/>
      <c r="OIC841" s="203"/>
      <c r="OID841" s="203"/>
      <c r="OIE841" s="203"/>
      <c r="OIF841" s="203"/>
      <c r="OIG841" s="203"/>
      <c r="OIH841" s="203"/>
      <c r="OII841" s="203"/>
      <c r="OIJ841" s="203"/>
      <c r="OIK841" s="203"/>
      <c r="OIL841" s="203"/>
      <c r="OIM841" s="203"/>
      <c r="OIN841" s="203"/>
      <c r="OIO841" s="203"/>
      <c r="OIP841" s="203"/>
      <c r="OIQ841" s="203"/>
      <c r="OIR841" s="203"/>
      <c r="OIS841" s="203"/>
      <c r="OIT841" s="203"/>
      <c r="OIU841" s="203"/>
      <c r="OIV841" s="203"/>
      <c r="OIW841" s="203"/>
      <c r="OIX841" s="203"/>
      <c r="OIY841" s="203"/>
      <c r="OIZ841" s="203"/>
      <c r="OJA841" s="203"/>
      <c r="OJB841" s="203"/>
      <c r="OJC841" s="203"/>
      <c r="OJD841" s="203"/>
      <c r="OJE841" s="203"/>
      <c r="OJF841" s="203"/>
      <c r="OJG841" s="203"/>
      <c r="OJH841" s="203"/>
      <c r="OJI841" s="203"/>
      <c r="OJJ841" s="203"/>
      <c r="OJK841" s="203"/>
      <c r="OJL841" s="203"/>
      <c r="OJM841" s="203"/>
      <c r="OJN841" s="203"/>
      <c r="OJO841" s="203"/>
      <c r="OJP841" s="203"/>
      <c r="OJQ841" s="203"/>
      <c r="OJR841" s="203"/>
      <c r="OJS841" s="203"/>
      <c r="OJT841" s="203"/>
      <c r="OJU841" s="203"/>
      <c r="OJV841" s="203"/>
      <c r="OJW841" s="203"/>
      <c r="OJX841" s="203"/>
      <c r="OJY841" s="203"/>
      <c r="OJZ841" s="203"/>
      <c r="OKA841" s="203"/>
      <c r="OKB841" s="203"/>
      <c r="OKC841" s="203"/>
      <c r="OKD841" s="203"/>
      <c r="OKE841" s="203"/>
      <c r="OKF841" s="203"/>
      <c r="OKG841" s="203"/>
      <c r="OKH841" s="203"/>
      <c r="OKI841" s="203"/>
      <c r="OKJ841" s="203"/>
      <c r="OKK841" s="203"/>
      <c r="OKL841" s="203"/>
      <c r="OKM841" s="203"/>
      <c r="OKN841" s="203"/>
      <c r="OKO841" s="203"/>
      <c r="OKP841" s="203"/>
      <c r="OKQ841" s="203"/>
      <c r="OKR841" s="203"/>
      <c r="OKS841" s="203"/>
      <c r="OKT841" s="203"/>
      <c r="OKU841" s="203"/>
      <c r="OKV841" s="203"/>
      <c r="OKW841" s="203"/>
      <c r="OKX841" s="203"/>
      <c r="OKY841" s="203"/>
      <c r="OKZ841" s="203"/>
      <c r="OLA841" s="203"/>
      <c r="OLB841" s="203"/>
      <c r="OLC841" s="203"/>
      <c r="OLD841" s="203"/>
      <c r="OLE841" s="203"/>
      <c r="OLF841" s="203"/>
      <c r="OLG841" s="203"/>
      <c r="OLH841" s="203"/>
      <c r="OLI841" s="203"/>
      <c r="OLJ841" s="203"/>
      <c r="OLK841" s="203"/>
      <c r="OLL841" s="203"/>
      <c r="OLM841" s="203"/>
      <c r="OLN841" s="203"/>
      <c r="OLO841" s="203"/>
      <c r="OLP841" s="203"/>
      <c r="OLQ841" s="203"/>
      <c r="OLR841" s="203"/>
      <c r="OLS841" s="203"/>
      <c r="OLT841" s="203"/>
      <c r="OLU841" s="203"/>
      <c r="OLV841" s="203"/>
      <c r="OLW841" s="203"/>
      <c r="OLX841" s="203"/>
      <c r="OLY841" s="203"/>
      <c r="OLZ841" s="203"/>
      <c r="OMA841" s="203"/>
      <c r="OMB841" s="203"/>
      <c r="OMC841" s="203"/>
      <c r="OMD841" s="203"/>
      <c r="OME841" s="203"/>
      <c r="OMF841" s="203"/>
      <c r="OMG841" s="203"/>
      <c r="OMH841" s="203"/>
      <c r="OMI841" s="203"/>
      <c r="OMJ841" s="203"/>
      <c r="OMK841" s="203"/>
      <c r="OML841" s="203"/>
      <c r="OMM841" s="203"/>
      <c r="OMN841" s="203"/>
      <c r="OMO841" s="203"/>
      <c r="OMP841" s="203"/>
      <c r="OMQ841" s="203"/>
      <c r="OMR841" s="203"/>
      <c r="OMS841" s="203"/>
      <c r="OMT841" s="203"/>
      <c r="OMU841" s="203"/>
      <c r="OMV841" s="203"/>
      <c r="OMW841" s="203"/>
      <c r="OMX841" s="203"/>
      <c r="OMY841" s="203"/>
      <c r="OMZ841" s="203"/>
      <c r="ONA841" s="203"/>
      <c r="ONB841" s="203"/>
      <c r="ONC841" s="203"/>
      <c r="OND841" s="203"/>
      <c r="ONE841" s="203"/>
      <c r="ONF841" s="203"/>
      <c r="ONG841" s="203"/>
      <c r="ONH841" s="203"/>
      <c r="ONI841" s="203"/>
      <c r="ONJ841" s="203"/>
      <c r="ONK841" s="203"/>
      <c r="ONL841" s="203"/>
      <c r="ONM841" s="203"/>
      <c r="ONN841" s="203"/>
      <c r="ONO841" s="203"/>
      <c r="ONP841" s="203"/>
      <c r="ONQ841" s="203"/>
      <c r="ONR841" s="203"/>
      <c r="ONS841" s="203"/>
      <c r="ONT841" s="203"/>
      <c r="ONU841" s="203"/>
      <c r="ONV841" s="203"/>
      <c r="ONW841" s="203"/>
      <c r="ONX841" s="203"/>
      <c r="ONY841" s="203"/>
      <c r="ONZ841" s="203"/>
      <c r="OOA841" s="203"/>
      <c r="OOB841" s="203"/>
      <c r="OOC841" s="203"/>
      <c r="OOD841" s="203"/>
      <c r="OOE841" s="203"/>
      <c r="OOF841" s="203"/>
      <c r="OOG841" s="203"/>
      <c r="OOH841" s="203"/>
      <c r="OOI841" s="203"/>
      <c r="OOJ841" s="203"/>
      <c r="OOK841" s="203"/>
      <c r="OOL841" s="203"/>
      <c r="OOM841" s="203"/>
      <c r="OON841" s="203"/>
      <c r="OOO841" s="203"/>
      <c r="OOP841" s="203"/>
      <c r="OOQ841" s="203"/>
      <c r="OOR841" s="203"/>
      <c r="OOS841" s="203"/>
      <c r="OOT841" s="203"/>
      <c r="OOU841" s="203"/>
      <c r="OOV841" s="203"/>
      <c r="OOW841" s="203"/>
      <c r="OOX841" s="203"/>
      <c r="OOY841" s="203"/>
      <c r="OOZ841" s="203"/>
      <c r="OPA841" s="203"/>
      <c r="OPB841" s="203"/>
      <c r="OPC841" s="203"/>
      <c r="OPD841" s="203"/>
      <c r="OPE841" s="203"/>
      <c r="OPF841" s="203"/>
      <c r="OPG841" s="203"/>
      <c r="OPH841" s="203"/>
      <c r="OPI841" s="203"/>
      <c r="OPJ841" s="203"/>
      <c r="OPK841" s="203"/>
      <c r="OPL841" s="203"/>
      <c r="OPM841" s="203"/>
      <c r="OPN841" s="203"/>
      <c r="OPO841" s="203"/>
      <c r="OPP841" s="203"/>
      <c r="OPQ841" s="203"/>
      <c r="OPR841" s="203"/>
      <c r="OPS841" s="203"/>
      <c r="OPT841" s="203"/>
      <c r="OPU841" s="203"/>
      <c r="OPV841" s="203"/>
      <c r="OPW841" s="203"/>
      <c r="OPX841" s="203"/>
      <c r="OPY841" s="203"/>
      <c r="OPZ841" s="203"/>
      <c r="OQA841" s="203"/>
      <c r="OQB841" s="203"/>
      <c r="OQC841" s="203"/>
      <c r="OQD841" s="203"/>
      <c r="OQE841" s="203"/>
      <c r="OQF841" s="203"/>
      <c r="OQG841" s="203"/>
      <c r="OQH841" s="203"/>
      <c r="OQI841" s="203"/>
      <c r="OQJ841" s="203"/>
      <c r="OQK841" s="203"/>
      <c r="OQL841" s="203"/>
      <c r="OQM841" s="203"/>
      <c r="OQN841" s="203"/>
      <c r="OQO841" s="203"/>
      <c r="OQP841" s="203"/>
      <c r="OQQ841" s="203"/>
      <c r="OQR841" s="203"/>
      <c r="OQS841" s="203"/>
      <c r="OQT841" s="203"/>
      <c r="OQU841" s="203"/>
      <c r="OQV841" s="203"/>
      <c r="OQW841" s="203"/>
      <c r="OQX841" s="203"/>
      <c r="OQY841" s="203"/>
      <c r="OQZ841" s="203"/>
      <c r="ORA841" s="203"/>
      <c r="ORB841" s="203"/>
      <c r="ORC841" s="203"/>
      <c r="ORD841" s="203"/>
      <c r="ORE841" s="203"/>
      <c r="ORF841" s="203"/>
      <c r="ORG841" s="203"/>
      <c r="ORH841" s="203"/>
      <c r="ORI841" s="203"/>
      <c r="ORJ841" s="203"/>
      <c r="ORK841" s="203"/>
      <c r="ORL841" s="203"/>
      <c r="ORM841" s="203"/>
      <c r="ORN841" s="203"/>
      <c r="ORO841" s="203"/>
      <c r="ORP841" s="203"/>
      <c r="ORQ841" s="203"/>
      <c r="ORR841" s="203"/>
      <c r="ORS841" s="203"/>
      <c r="ORT841" s="203"/>
      <c r="ORU841" s="203"/>
      <c r="ORV841" s="203"/>
      <c r="ORW841" s="203"/>
      <c r="ORX841" s="203"/>
      <c r="ORY841" s="203"/>
      <c r="ORZ841" s="203"/>
      <c r="OSA841" s="203"/>
      <c r="OSB841" s="203"/>
      <c r="OSC841" s="203"/>
      <c r="OSD841" s="203"/>
      <c r="OSE841" s="203"/>
      <c r="OSF841" s="203"/>
      <c r="OSG841" s="203"/>
      <c r="OSH841" s="203"/>
      <c r="OSI841" s="203"/>
      <c r="OSJ841" s="203"/>
      <c r="OSK841" s="203"/>
      <c r="OSL841" s="203"/>
      <c r="OSM841" s="203"/>
      <c r="OSN841" s="203"/>
      <c r="OSO841" s="203"/>
      <c r="OSP841" s="203"/>
      <c r="OSQ841" s="203"/>
      <c r="OSR841" s="203"/>
      <c r="OSS841" s="203"/>
      <c r="OST841" s="203"/>
      <c r="OSU841" s="203"/>
      <c r="OSV841" s="203"/>
      <c r="OSW841" s="203"/>
      <c r="OSX841" s="203"/>
      <c r="OSY841" s="203"/>
      <c r="OSZ841" s="203"/>
      <c r="OTA841" s="203"/>
      <c r="OTB841" s="203"/>
      <c r="OTC841" s="203"/>
      <c r="OTD841" s="203"/>
      <c r="OTE841" s="203"/>
      <c r="OTF841" s="203"/>
      <c r="OTG841" s="203"/>
      <c r="OTH841" s="203"/>
      <c r="OTI841" s="203"/>
      <c r="OTJ841" s="203"/>
      <c r="OTK841" s="203"/>
      <c r="OTL841" s="203"/>
      <c r="OTM841" s="203"/>
      <c r="OTN841" s="203"/>
      <c r="OTO841" s="203"/>
      <c r="OTP841" s="203"/>
      <c r="OTQ841" s="203"/>
      <c r="OTR841" s="203"/>
      <c r="OTS841" s="203"/>
      <c r="OTT841" s="203"/>
      <c r="OTU841" s="203"/>
      <c r="OTV841" s="203"/>
      <c r="OTW841" s="203"/>
      <c r="OTX841" s="203"/>
      <c r="OTY841" s="203"/>
      <c r="OTZ841" s="203"/>
      <c r="OUA841" s="203"/>
      <c r="OUB841" s="203"/>
      <c r="OUC841" s="203"/>
      <c r="OUD841" s="203"/>
      <c r="OUE841" s="203"/>
      <c r="OUF841" s="203"/>
      <c r="OUG841" s="203"/>
      <c r="OUH841" s="203"/>
      <c r="OUI841" s="203"/>
      <c r="OUJ841" s="203"/>
      <c r="OUK841" s="203"/>
      <c r="OUL841" s="203"/>
      <c r="OUM841" s="203"/>
      <c r="OUN841" s="203"/>
      <c r="OUO841" s="203"/>
      <c r="OUP841" s="203"/>
      <c r="OUQ841" s="203"/>
      <c r="OUR841" s="203"/>
      <c r="OUS841" s="203"/>
      <c r="OUT841" s="203"/>
      <c r="OUU841" s="203"/>
      <c r="OUV841" s="203"/>
      <c r="OUW841" s="203"/>
      <c r="OUX841" s="203"/>
      <c r="OUY841" s="203"/>
      <c r="OUZ841" s="203"/>
      <c r="OVA841" s="203"/>
      <c r="OVB841" s="203"/>
      <c r="OVC841" s="203"/>
      <c r="OVD841" s="203"/>
      <c r="OVE841" s="203"/>
      <c r="OVF841" s="203"/>
      <c r="OVG841" s="203"/>
      <c r="OVH841" s="203"/>
      <c r="OVI841" s="203"/>
      <c r="OVJ841" s="203"/>
      <c r="OVK841" s="203"/>
      <c r="OVL841" s="203"/>
      <c r="OVM841" s="203"/>
      <c r="OVN841" s="203"/>
      <c r="OVO841" s="203"/>
      <c r="OVP841" s="203"/>
      <c r="OVQ841" s="203"/>
      <c r="OVR841" s="203"/>
      <c r="OVS841" s="203"/>
      <c r="OVT841" s="203"/>
      <c r="OVU841" s="203"/>
      <c r="OVV841" s="203"/>
      <c r="OVW841" s="203"/>
      <c r="OVX841" s="203"/>
      <c r="OVY841" s="203"/>
      <c r="OVZ841" s="203"/>
      <c r="OWA841" s="203"/>
      <c r="OWB841" s="203"/>
      <c r="OWC841" s="203"/>
      <c r="OWD841" s="203"/>
      <c r="OWE841" s="203"/>
      <c r="OWF841" s="203"/>
      <c r="OWG841" s="203"/>
      <c r="OWH841" s="203"/>
      <c r="OWI841" s="203"/>
      <c r="OWJ841" s="203"/>
      <c r="OWK841" s="203"/>
      <c r="OWL841" s="203"/>
      <c r="OWM841" s="203"/>
      <c r="OWN841" s="203"/>
      <c r="OWO841" s="203"/>
      <c r="OWP841" s="203"/>
      <c r="OWQ841" s="203"/>
      <c r="OWR841" s="203"/>
      <c r="OWS841" s="203"/>
      <c r="OWT841" s="203"/>
      <c r="OWU841" s="203"/>
      <c r="OWV841" s="203"/>
      <c r="OWW841" s="203"/>
      <c r="OWX841" s="203"/>
      <c r="OWY841" s="203"/>
      <c r="OWZ841" s="203"/>
      <c r="OXA841" s="203"/>
      <c r="OXB841" s="203"/>
      <c r="OXC841" s="203"/>
      <c r="OXD841" s="203"/>
      <c r="OXE841" s="203"/>
      <c r="OXF841" s="203"/>
      <c r="OXG841" s="203"/>
      <c r="OXH841" s="203"/>
      <c r="OXI841" s="203"/>
      <c r="OXJ841" s="203"/>
      <c r="OXK841" s="203"/>
      <c r="OXL841" s="203"/>
      <c r="OXM841" s="203"/>
      <c r="OXN841" s="203"/>
      <c r="OXO841" s="203"/>
      <c r="OXP841" s="203"/>
      <c r="OXQ841" s="203"/>
      <c r="OXR841" s="203"/>
      <c r="OXS841" s="203"/>
      <c r="OXT841" s="203"/>
      <c r="OXU841" s="203"/>
      <c r="OXV841" s="203"/>
      <c r="OXW841" s="203"/>
      <c r="OXX841" s="203"/>
      <c r="OXY841" s="203"/>
      <c r="OXZ841" s="203"/>
      <c r="OYA841" s="203"/>
      <c r="OYB841" s="203"/>
      <c r="OYC841" s="203"/>
      <c r="OYD841" s="203"/>
      <c r="OYE841" s="203"/>
      <c r="OYF841" s="203"/>
      <c r="OYG841" s="203"/>
      <c r="OYH841" s="203"/>
      <c r="OYI841" s="203"/>
      <c r="OYJ841" s="203"/>
      <c r="OYK841" s="203"/>
      <c r="OYL841" s="203"/>
      <c r="OYM841" s="203"/>
      <c r="OYN841" s="203"/>
      <c r="OYO841" s="203"/>
      <c r="OYP841" s="203"/>
      <c r="OYQ841" s="203"/>
      <c r="OYR841" s="203"/>
      <c r="OYS841" s="203"/>
      <c r="OYT841" s="203"/>
      <c r="OYU841" s="203"/>
      <c r="OYV841" s="203"/>
      <c r="OYW841" s="203"/>
      <c r="OYX841" s="203"/>
      <c r="OYY841" s="203"/>
      <c r="OYZ841" s="203"/>
      <c r="OZA841" s="203"/>
      <c r="OZB841" s="203"/>
      <c r="OZC841" s="203"/>
      <c r="OZD841" s="203"/>
      <c r="OZE841" s="203"/>
      <c r="OZF841" s="203"/>
      <c r="OZG841" s="203"/>
      <c r="OZH841" s="203"/>
      <c r="OZI841" s="203"/>
      <c r="OZJ841" s="203"/>
      <c r="OZK841" s="203"/>
      <c r="OZL841" s="203"/>
      <c r="OZM841" s="203"/>
      <c r="OZN841" s="203"/>
      <c r="OZO841" s="203"/>
      <c r="OZP841" s="203"/>
      <c r="OZQ841" s="203"/>
      <c r="OZR841" s="203"/>
      <c r="OZS841" s="203"/>
      <c r="OZT841" s="203"/>
      <c r="OZU841" s="203"/>
      <c r="OZV841" s="203"/>
      <c r="OZW841" s="203"/>
      <c r="OZX841" s="203"/>
      <c r="OZY841" s="203"/>
      <c r="OZZ841" s="203"/>
      <c r="PAA841" s="203"/>
      <c r="PAB841" s="203"/>
      <c r="PAC841" s="203"/>
      <c r="PAD841" s="203"/>
      <c r="PAE841" s="203"/>
      <c r="PAF841" s="203"/>
      <c r="PAG841" s="203"/>
      <c r="PAH841" s="203"/>
      <c r="PAI841" s="203"/>
      <c r="PAJ841" s="203"/>
      <c r="PAK841" s="203"/>
      <c r="PAL841" s="203"/>
      <c r="PAM841" s="203"/>
      <c r="PAN841" s="203"/>
      <c r="PAO841" s="203"/>
      <c r="PAP841" s="203"/>
      <c r="PAQ841" s="203"/>
      <c r="PAR841" s="203"/>
      <c r="PAS841" s="203"/>
      <c r="PAT841" s="203"/>
      <c r="PAU841" s="203"/>
      <c r="PAV841" s="203"/>
      <c r="PAW841" s="203"/>
      <c r="PAX841" s="203"/>
      <c r="PAY841" s="203"/>
      <c r="PAZ841" s="203"/>
      <c r="PBA841" s="203"/>
      <c r="PBB841" s="203"/>
      <c r="PBC841" s="203"/>
      <c r="PBD841" s="203"/>
      <c r="PBE841" s="203"/>
      <c r="PBF841" s="203"/>
      <c r="PBG841" s="203"/>
      <c r="PBH841" s="203"/>
      <c r="PBI841" s="203"/>
      <c r="PBJ841" s="203"/>
      <c r="PBK841" s="203"/>
      <c r="PBL841" s="203"/>
      <c r="PBM841" s="203"/>
      <c r="PBN841" s="203"/>
      <c r="PBO841" s="203"/>
      <c r="PBP841" s="203"/>
      <c r="PBQ841" s="203"/>
      <c r="PBR841" s="203"/>
      <c r="PBS841" s="203"/>
      <c r="PBT841" s="203"/>
      <c r="PBU841" s="203"/>
      <c r="PBV841" s="203"/>
      <c r="PBW841" s="203"/>
      <c r="PBX841" s="203"/>
      <c r="PBY841" s="203"/>
      <c r="PBZ841" s="203"/>
      <c r="PCA841" s="203"/>
      <c r="PCB841" s="203"/>
      <c r="PCC841" s="203"/>
      <c r="PCD841" s="203"/>
      <c r="PCE841" s="203"/>
      <c r="PCF841" s="203"/>
      <c r="PCG841" s="203"/>
      <c r="PCH841" s="203"/>
      <c r="PCI841" s="203"/>
      <c r="PCJ841" s="203"/>
      <c r="PCK841" s="203"/>
      <c r="PCL841" s="203"/>
      <c r="PCM841" s="203"/>
      <c r="PCN841" s="203"/>
      <c r="PCO841" s="203"/>
      <c r="PCP841" s="203"/>
      <c r="PCQ841" s="203"/>
      <c r="PCR841" s="203"/>
      <c r="PCS841" s="203"/>
      <c r="PCT841" s="203"/>
      <c r="PCU841" s="203"/>
      <c r="PCV841" s="203"/>
      <c r="PCW841" s="203"/>
      <c r="PCX841" s="203"/>
      <c r="PCY841" s="203"/>
      <c r="PCZ841" s="203"/>
      <c r="PDA841" s="203"/>
      <c r="PDB841" s="203"/>
      <c r="PDC841" s="203"/>
      <c r="PDD841" s="203"/>
      <c r="PDE841" s="203"/>
      <c r="PDF841" s="203"/>
      <c r="PDG841" s="203"/>
      <c r="PDH841" s="203"/>
      <c r="PDI841" s="203"/>
      <c r="PDJ841" s="203"/>
      <c r="PDK841" s="203"/>
      <c r="PDL841" s="203"/>
      <c r="PDM841" s="203"/>
      <c r="PDN841" s="203"/>
      <c r="PDO841" s="203"/>
      <c r="PDP841" s="203"/>
      <c r="PDQ841" s="203"/>
      <c r="PDR841" s="203"/>
      <c r="PDS841" s="203"/>
      <c r="PDT841" s="203"/>
      <c r="PDU841" s="203"/>
      <c r="PDV841" s="203"/>
      <c r="PDW841" s="203"/>
      <c r="PDX841" s="203"/>
      <c r="PDY841" s="203"/>
      <c r="PDZ841" s="203"/>
      <c r="PEA841" s="203"/>
      <c r="PEB841" s="203"/>
      <c r="PEC841" s="203"/>
      <c r="PED841" s="203"/>
      <c r="PEE841" s="203"/>
      <c r="PEF841" s="203"/>
      <c r="PEG841" s="203"/>
      <c r="PEH841" s="203"/>
      <c r="PEI841" s="203"/>
      <c r="PEJ841" s="203"/>
      <c r="PEK841" s="203"/>
      <c r="PEL841" s="203"/>
      <c r="PEM841" s="203"/>
      <c r="PEN841" s="203"/>
      <c r="PEO841" s="203"/>
      <c r="PEP841" s="203"/>
      <c r="PEQ841" s="203"/>
      <c r="PER841" s="203"/>
      <c r="PES841" s="203"/>
      <c r="PET841" s="203"/>
      <c r="PEU841" s="203"/>
      <c r="PEV841" s="203"/>
      <c r="PEW841" s="203"/>
      <c r="PEX841" s="203"/>
      <c r="PEY841" s="203"/>
      <c r="PEZ841" s="203"/>
      <c r="PFA841" s="203"/>
      <c r="PFB841" s="203"/>
      <c r="PFC841" s="203"/>
      <c r="PFD841" s="203"/>
      <c r="PFE841" s="203"/>
      <c r="PFF841" s="203"/>
      <c r="PFG841" s="203"/>
      <c r="PFH841" s="203"/>
      <c r="PFI841" s="203"/>
      <c r="PFJ841" s="203"/>
      <c r="PFK841" s="203"/>
      <c r="PFL841" s="203"/>
      <c r="PFM841" s="203"/>
      <c r="PFN841" s="203"/>
      <c r="PFO841" s="203"/>
      <c r="PFP841" s="203"/>
      <c r="PFQ841" s="203"/>
      <c r="PFR841" s="203"/>
      <c r="PFS841" s="203"/>
      <c r="PFT841" s="203"/>
      <c r="PFU841" s="203"/>
      <c r="PFV841" s="203"/>
      <c r="PFW841" s="203"/>
      <c r="PFX841" s="203"/>
      <c r="PFY841" s="203"/>
      <c r="PFZ841" s="203"/>
      <c r="PGA841" s="203"/>
      <c r="PGB841" s="203"/>
      <c r="PGC841" s="203"/>
      <c r="PGD841" s="203"/>
      <c r="PGE841" s="203"/>
      <c r="PGF841" s="203"/>
      <c r="PGG841" s="203"/>
      <c r="PGH841" s="203"/>
      <c r="PGI841" s="203"/>
      <c r="PGJ841" s="203"/>
      <c r="PGK841" s="203"/>
      <c r="PGL841" s="203"/>
      <c r="PGM841" s="203"/>
      <c r="PGN841" s="203"/>
      <c r="PGO841" s="203"/>
      <c r="PGP841" s="203"/>
      <c r="PGQ841" s="203"/>
      <c r="PGR841" s="203"/>
      <c r="PGS841" s="203"/>
      <c r="PGT841" s="203"/>
      <c r="PGU841" s="203"/>
      <c r="PGV841" s="203"/>
      <c r="PGW841" s="203"/>
      <c r="PGX841" s="203"/>
      <c r="PGY841" s="203"/>
      <c r="PGZ841" s="203"/>
      <c r="PHA841" s="203"/>
      <c r="PHB841" s="203"/>
      <c r="PHC841" s="203"/>
      <c r="PHD841" s="203"/>
      <c r="PHE841" s="203"/>
      <c r="PHF841" s="203"/>
      <c r="PHG841" s="203"/>
      <c r="PHH841" s="203"/>
      <c r="PHI841" s="203"/>
      <c r="PHJ841" s="203"/>
      <c r="PHK841" s="203"/>
      <c r="PHL841" s="203"/>
      <c r="PHM841" s="203"/>
      <c r="PHN841" s="203"/>
      <c r="PHO841" s="203"/>
      <c r="PHP841" s="203"/>
      <c r="PHQ841" s="203"/>
      <c r="PHR841" s="203"/>
      <c r="PHS841" s="203"/>
      <c r="PHT841" s="203"/>
      <c r="PHU841" s="203"/>
      <c r="PHV841" s="203"/>
      <c r="PHW841" s="203"/>
      <c r="PHX841" s="203"/>
      <c r="PHY841" s="203"/>
      <c r="PHZ841" s="203"/>
      <c r="PIA841" s="203"/>
      <c r="PIB841" s="203"/>
      <c r="PIC841" s="203"/>
      <c r="PID841" s="203"/>
      <c r="PIE841" s="203"/>
      <c r="PIF841" s="203"/>
      <c r="PIG841" s="203"/>
      <c r="PIH841" s="203"/>
      <c r="PII841" s="203"/>
      <c r="PIJ841" s="203"/>
      <c r="PIK841" s="203"/>
      <c r="PIL841" s="203"/>
      <c r="PIM841" s="203"/>
      <c r="PIN841" s="203"/>
      <c r="PIO841" s="203"/>
      <c r="PIP841" s="203"/>
      <c r="PIQ841" s="203"/>
      <c r="PIR841" s="203"/>
      <c r="PIS841" s="203"/>
      <c r="PIT841" s="203"/>
      <c r="PIU841" s="203"/>
      <c r="PIV841" s="203"/>
      <c r="PIW841" s="203"/>
      <c r="PIX841" s="203"/>
      <c r="PIY841" s="203"/>
      <c r="PIZ841" s="203"/>
      <c r="PJA841" s="203"/>
      <c r="PJB841" s="203"/>
      <c r="PJC841" s="203"/>
      <c r="PJD841" s="203"/>
      <c r="PJE841" s="203"/>
      <c r="PJF841" s="203"/>
      <c r="PJG841" s="203"/>
      <c r="PJH841" s="203"/>
      <c r="PJI841" s="203"/>
      <c r="PJJ841" s="203"/>
      <c r="PJK841" s="203"/>
      <c r="PJL841" s="203"/>
      <c r="PJM841" s="203"/>
      <c r="PJN841" s="203"/>
      <c r="PJO841" s="203"/>
      <c r="PJP841" s="203"/>
      <c r="PJQ841" s="203"/>
      <c r="PJR841" s="203"/>
      <c r="PJS841" s="203"/>
      <c r="PJT841" s="203"/>
      <c r="PJU841" s="203"/>
      <c r="PJV841" s="203"/>
      <c r="PJW841" s="203"/>
      <c r="PJX841" s="203"/>
      <c r="PJY841" s="203"/>
      <c r="PJZ841" s="203"/>
      <c r="PKA841" s="203"/>
      <c r="PKB841" s="203"/>
      <c r="PKC841" s="203"/>
      <c r="PKD841" s="203"/>
      <c r="PKE841" s="203"/>
      <c r="PKF841" s="203"/>
      <c r="PKG841" s="203"/>
      <c r="PKH841" s="203"/>
      <c r="PKI841" s="203"/>
      <c r="PKJ841" s="203"/>
      <c r="PKK841" s="203"/>
      <c r="PKL841" s="203"/>
      <c r="PKM841" s="203"/>
      <c r="PKN841" s="203"/>
      <c r="PKO841" s="203"/>
      <c r="PKP841" s="203"/>
      <c r="PKQ841" s="203"/>
      <c r="PKR841" s="203"/>
      <c r="PKS841" s="203"/>
      <c r="PKT841" s="203"/>
      <c r="PKU841" s="203"/>
      <c r="PKV841" s="203"/>
      <c r="PKW841" s="203"/>
      <c r="PKX841" s="203"/>
      <c r="PKY841" s="203"/>
      <c r="PKZ841" s="203"/>
      <c r="PLA841" s="203"/>
      <c r="PLB841" s="203"/>
      <c r="PLC841" s="203"/>
      <c r="PLD841" s="203"/>
      <c r="PLE841" s="203"/>
      <c r="PLF841" s="203"/>
      <c r="PLG841" s="203"/>
      <c r="PLH841" s="203"/>
      <c r="PLI841" s="203"/>
      <c r="PLJ841" s="203"/>
      <c r="PLK841" s="203"/>
      <c r="PLL841" s="203"/>
      <c r="PLM841" s="203"/>
      <c r="PLN841" s="203"/>
      <c r="PLO841" s="203"/>
      <c r="PLP841" s="203"/>
      <c r="PLQ841" s="203"/>
      <c r="PLR841" s="203"/>
      <c r="PLS841" s="203"/>
      <c r="PLT841" s="203"/>
      <c r="PLU841" s="203"/>
      <c r="PLV841" s="203"/>
      <c r="PLW841" s="203"/>
      <c r="PLX841" s="203"/>
      <c r="PLY841" s="203"/>
      <c r="PLZ841" s="203"/>
      <c r="PMA841" s="203"/>
      <c r="PMB841" s="203"/>
      <c r="PMC841" s="203"/>
      <c r="PMD841" s="203"/>
      <c r="PME841" s="203"/>
      <c r="PMF841" s="203"/>
      <c r="PMG841" s="203"/>
      <c r="PMH841" s="203"/>
      <c r="PMI841" s="203"/>
      <c r="PMJ841" s="203"/>
      <c r="PMK841" s="203"/>
      <c r="PML841" s="203"/>
      <c r="PMM841" s="203"/>
      <c r="PMN841" s="203"/>
      <c r="PMO841" s="203"/>
      <c r="PMP841" s="203"/>
      <c r="PMQ841" s="203"/>
      <c r="PMR841" s="203"/>
      <c r="PMS841" s="203"/>
      <c r="PMT841" s="203"/>
      <c r="PMU841" s="203"/>
      <c r="PMV841" s="203"/>
      <c r="PMW841" s="203"/>
      <c r="PMX841" s="203"/>
      <c r="PMY841" s="203"/>
      <c r="PMZ841" s="203"/>
      <c r="PNA841" s="203"/>
      <c r="PNB841" s="203"/>
      <c r="PNC841" s="203"/>
      <c r="PND841" s="203"/>
      <c r="PNE841" s="203"/>
      <c r="PNF841" s="203"/>
      <c r="PNG841" s="203"/>
      <c r="PNH841" s="203"/>
      <c r="PNI841" s="203"/>
      <c r="PNJ841" s="203"/>
      <c r="PNK841" s="203"/>
      <c r="PNL841" s="203"/>
      <c r="PNM841" s="203"/>
      <c r="PNN841" s="203"/>
      <c r="PNO841" s="203"/>
      <c r="PNP841" s="203"/>
      <c r="PNQ841" s="203"/>
      <c r="PNR841" s="203"/>
      <c r="PNS841" s="203"/>
      <c r="PNT841" s="203"/>
      <c r="PNU841" s="203"/>
      <c r="PNV841" s="203"/>
      <c r="PNW841" s="203"/>
      <c r="PNX841" s="203"/>
      <c r="PNY841" s="203"/>
      <c r="PNZ841" s="203"/>
      <c r="POA841" s="203"/>
      <c r="POB841" s="203"/>
      <c r="POC841" s="203"/>
      <c r="POD841" s="203"/>
      <c r="POE841" s="203"/>
      <c r="POF841" s="203"/>
      <c r="POG841" s="203"/>
      <c r="POH841" s="203"/>
      <c r="POI841" s="203"/>
      <c r="POJ841" s="203"/>
      <c r="POK841" s="203"/>
      <c r="POL841" s="203"/>
      <c r="POM841" s="203"/>
      <c r="PON841" s="203"/>
      <c r="POO841" s="203"/>
      <c r="POP841" s="203"/>
      <c r="POQ841" s="203"/>
      <c r="POR841" s="203"/>
      <c r="POS841" s="203"/>
      <c r="POT841" s="203"/>
      <c r="POU841" s="203"/>
      <c r="POV841" s="203"/>
      <c r="POW841" s="203"/>
      <c r="POX841" s="203"/>
      <c r="POY841" s="203"/>
      <c r="POZ841" s="203"/>
      <c r="PPA841" s="203"/>
      <c r="PPB841" s="203"/>
      <c r="PPC841" s="203"/>
      <c r="PPD841" s="203"/>
      <c r="PPE841" s="203"/>
      <c r="PPF841" s="203"/>
      <c r="PPG841" s="203"/>
      <c r="PPH841" s="203"/>
      <c r="PPI841" s="203"/>
      <c r="PPJ841" s="203"/>
      <c r="PPK841" s="203"/>
      <c r="PPL841" s="203"/>
      <c r="PPM841" s="203"/>
      <c r="PPN841" s="203"/>
      <c r="PPO841" s="203"/>
      <c r="PPP841" s="203"/>
      <c r="PPQ841" s="203"/>
      <c r="PPR841" s="203"/>
      <c r="PPS841" s="203"/>
      <c r="PPT841" s="203"/>
      <c r="PPU841" s="203"/>
      <c r="PPV841" s="203"/>
      <c r="PPW841" s="203"/>
      <c r="PPX841" s="203"/>
      <c r="PPY841" s="203"/>
      <c r="PPZ841" s="203"/>
      <c r="PQA841" s="203"/>
      <c r="PQB841" s="203"/>
      <c r="PQC841" s="203"/>
      <c r="PQD841" s="203"/>
      <c r="PQE841" s="203"/>
      <c r="PQF841" s="203"/>
      <c r="PQG841" s="203"/>
      <c r="PQH841" s="203"/>
      <c r="PQI841" s="203"/>
      <c r="PQJ841" s="203"/>
      <c r="PQK841" s="203"/>
      <c r="PQL841" s="203"/>
      <c r="PQM841" s="203"/>
      <c r="PQN841" s="203"/>
      <c r="PQO841" s="203"/>
      <c r="PQP841" s="203"/>
      <c r="PQQ841" s="203"/>
      <c r="PQR841" s="203"/>
      <c r="PQS841" s="203"/>
      <c r="PQT841" s="203"/>
      <c r="PQU841" s="203"/>
      <c r="PQV841" s="203"/>
      <c r="PQW841" s="203"/>
      <c r="PQX841" s="203"/>
      <c r="PQY841" s="203"/>
      <c r="PQZ841" s="203"/>
      <c r="PRA841" s="203"/>
      <c r="PRB841" s="203"/>
      <c r="PRC841" s="203"/>
      <c r="PRD841" s="203"/>
      <c r="PRE841" s="203"/>
      <c r="PRF841" s="203"/>
      <c r="PRG841" s="203"/>
      <c r="PRH841" s="203"/>
      <c r="PRI841" s="203"/>
      <c r="PRJ841" s="203"/>
      <c r="PRK841" s="203"/>
      <c r="PRL841" s="203"/>
      <c r="PRM841" s="203"/>
      <c r="PRN841" s="203"/>
      <c r="PRO841" s="203"/>
      <c r="PRP841" s="203"/>
      <c r="PRQ841" s="203"/>
      <c r="PRR841" s="203"/>
      <c r="PRS841" s="203"/>
      <c r="PRT841" s="203"/>
      <c r="PRU841" s="203"/>
      <c r="PRV841" s="203"/>
      <c r="PRW841" s="203"/>
      <c r="PRX841" s="203"/>
      <c r="PRY841" s="203"/>
      <c r="PRZ841" s="203"/>
      <c r="PSA841" s="203"/>
      <c r="PSB841" s="203"/>
      <c r="PSC841" s="203"/>
      <c r="PSD841" s="203"/>
      <c r="PSE841" s="203"/>
      <c r="PSF841" s="203"/>
      <c r="PSG841" s="203"/>
      <c r="PSH841" s="203"/>
      <c r="PSI841" s="203"/>
      <c r="PSJ841" s="203"/>
      <c r="PSK841" s="203"/>
      <c r="PSL841" s="203"/>
      <c r="PSM841" s="203"/>
      <c r="PSN841" s="203"/>
      <c r="PSO841" s="203"/>
      <c r="PSP841" s="203"/>
      <c r="PSQ841" s="203"/>
      <c r="PSR841" s="203"/>
      <c r="PSS841" s="203"/>
      <c r="PST841" s="203"/>
      <c r="PSU841" s="203"/>
      <c r="PSV841" s="203"/>
      <c r="PSW841" s="203"/>
      <c r="PSX841" s="203"/>
      <c r="PSY841" s="203"/>
      <c r="PSZ841" s="203"/>
      <c r="PTA841" s="203"/>
      <c r="PTB841" s="203"/>
      <c r="PTC841" s="203"/>
      <c r="PTD841" s="203"/>
      <c r="PTE841" s="203"/>
      <c r="PTF841" s="203"/>
      <c r="PTG841" s="203"/>
      <c r="PTH841" s="203"/>
      <c r="PTI841" s="203"/>
      <c r="PTJ841" s="203"/>
      <c r="PTK841" s="203"/>
      <c r="PTL841" s="203"/>
      <c r="PTM841" s="203"/>
      <c r="PTN841" s="203"/>
      <c r="PTO841" s="203"/>
      <c r="PTP841" s="203"/>
      <c r="PTQ841" s="203"/>
      <c r="PTR841" s="203"/>
      <c r="PTS841" s="203"/>
      <c r="PTT841" s="203"/>
      <c r="PTU841" s="203"/>
      <c r="PTV841" s="203"/>
      <c r="PTW841" s="203"/>
      <c r="PTX841" s="203"/>
      <c r="PTY841" s="203"/>
      <c r="PTZ841" s="203"/>
      <c r="PUA841" s="203"/>
      <c r="PUB841" s="203"/>
      <c r="PUC841" s="203"/>
      <c r="PUD841" s="203"/>
      <c r="PUE841" s="203"/>
      <c r="PUF841" s="203"/>
      <c r="PUG841" s="203"/>
      <c r="PUH841" s="203"/>
      <c r="PUI841" s="203"/>
      <c r="PUJ841" s="203"/>
      <c r="PUK841" s="203"/>
      <c r="PUL841" s="203"/>
      <c r="PUM841" s="203"/>
      <c r="PUN841" s="203"/>
      <c r="PUO841" s="203"/>
      <c r="PUP841" s="203"/>
      <c r="PUQ841" s="203"/>
      <c r="PUR841" s="203"/>
      <c r="PUS841" s="203"/>
      <c r="PUT841" s="203"/>
      <c r="PUU841" s="203"/>
      <c r="PUV841" s="203"/>
      <c r="PUW841" s="203"/>
      <c r="PUX841" s="203"/>
      <c r="PUY841" s="203"/>
      <c r="PUZ841" s="203"/>
      <c r="PVA841" s="203"/>
      <c r="PVB841" s="203"/>
      <c r="PVC841" s="203"/>
      <c r="PVD841" s="203"/>
      <c r="PVE841" s="203"/>
      <c r="PVF841" s="203"/>
      <c r="PVG841" s="203"/>
      <c r="PVH841" s="203"/>
      <c r="PVI841" s="203"/>
      <c r="PVJ841" s="203"/>
      <c r="PVK841" s="203"/>
      <c r="PVL841" s="203"/>
      <c r="PVM841" s="203"/>
      <c r="PVN841" s="203"/>
      <c r="PVO841" s="203"/>
      <c r="PVP841" s="203"/>
      <c r="PVQ841" s="203"/>
      <c r="PVR841" s="203"/>
      <c r="PVS841" s="203"/>
      <c r="PVT841" s="203"/>
      <c r="PVU841" s="203"/>
      <c r="PVV841" s="203"/>
      <c r="PVW841" s="203"/>
      <c r="PVX841" s="203"/>
      <c r="PVY841" s="203"/>
      <c r="PVZ841" s="203"/>
      <c r="PWA841" s="203"/>
      <c r="PWB841" s="203"/>
      <c r="PWC841" s="203"/>
      <c r="PWD841" s="203"/>
      <c r="PWE841" s="203"/>
      <c r="PWF841" s="203"/>
      <c r="PWG841" s="203"/>
      <c r="PWH841" s="203"/>
      <c r="PWI841" s="203"/>
      <c r="PWJ841" s="203"/>
      <c r="PWK841" s="203"/>
      <c r="PWL841" s="203"/>
      <c r="PWM841" s="203"/>
      <c r="PWN841" s="203"/>
      <c r="PWO841" s="203"/>
      <c r="PWP841" s="203"/>
      <c r="PWQ841" s="203"/>
      <c r="PWR841" s="203"/>
      <c r="PWS841" s="203"/>
      <c r="PWT841" s="203"/>
      <c r="PWU841" s="203"/>
      <c r="PWV841" s="203"/>
      <c r="PWW841" s="203"/>
      <c r="PWX841" s="203"/>
      <c r="PWY841" s="203"/>
      <c r="PWZ841" s="203"/>
      <c r="PXA841" s="203"/>
      <c r="PXB841" s="203"/>
      <c r="PXC841" s="203"/>
      <c r="PXD841" s="203"/>
      <c r="PXE841" s="203"/>
      <c r="PXF841" s="203"/>
      <c r="PXG841" s="203"/>
      <c r="PXH841" s="203"/>
      <c r="PXI841" s="203"/>
      <c r="PXJ841" s="203"/>
      <c r="PXK841" s="203"/>
      <c r="PXL841" s="203"/>
      <c r="PXM841" s="203"/>
      <c r="PXN841" s="203"/>
      <c r="PXO841" s="203"/>
      <c r="PXP841" s="203"/>
      <c r="PXQ841" s="203"/>
      <c r="PXR841" s="203"/>
      <c r="PXS841" s="203"/>
      <c r="PXT841" s="203"/>
      <c r="PXU841" s="203"/>
      <c r="PXV841" s="203"/>
      <c r="PXW841" s="203"/>
      <c r="PXX841" s="203"/>
      <c r="PXY841" s="203"/>
      <c r="PXZ841" s="203"/>
      <c r="PYA841" s="203"/>
      <c r="PYB841" s="203"/>
      <c r="PYC841" s="203"/>
      <c r="PYD841" s="203"/>
      <c r="PYE841" s="203"/>
      <c r="PYF841" s="203"/>
      <c r="PYG841" s="203"/>
      <c r="PYH841" s="203"/>
      <c r="PYI841" s="203"/>
      <c r="PYJ841" s="203"/>
      <c r="PYK841" s="203"/>
      <c r="PYL841" s="203"/>
      <c r="PYM841" s="203"/>
      <c r="PYN841" s="203"/>
      <c r="PYO841" s="203"/>
      <c r="PYP841" s="203"/>
      <c r="PYQ841" s="203"/>
      <c r="PYR841" s="203"/>
      <c r="PYS841" s="203"/>
      <c r="PYT841" s="203"/>
      <c r="PYU841" s="203"/>
      <c r="PYV841" s="203"/>
      <c r="PYW841" s="203"/>
      <c r="PYX841" s="203"/>
      <c r="PYY841" s="203"/>
      <c r="PYZ841" s="203"/>
      <c r="PZA841" s="203"/>
      <c r="PZB841" s="203"/>
      <c r="PZC841" s="203"/>
      <c r="PZD841" s="203"/>
      <c r="PZE841" s="203"/>
      <c r="PZF841" s="203"/>
      <c r="PZG841" s="203"/>
      <c r="PZH841" s="203"/>
      <c r="PZI841" s="203"/>
      <c r="PZJ841" s="203"/>
      <c r="PZK841" s="203"/>
      <c r="PZL841" s="203"/>
      <c r="PZM841" s="203"/>
      <c r="PZN841" s="203"/>
      <c r="PZO841" s="203"/>
      <c r="PZP841" s="203"/>
      <c r="PZQ841" s="203"/>
      <c r="PZR841" s="203"/>
      <c r="PZS841" s="203"/>
      <c r="PZT841" s="203"/>
      <c r="PZU841" s="203"/>
      <c r="PZV841" s="203"/>
      <c r="PZW841" s="203"/>
      <c r="PZX841" s="203"/>
      <c r="PZY841" s="203"/>
      <c r="PZZ841" s="203"/>
      <c r="QAA841" s="203"/>
      <c r="QAB841" s="203"/>
      <c r="QAC841" s="203"/>
      <c r="QAD841" s="203"/>
      <c r="QAE841" s="203"/>
      <c r="QAF841" s="203"/>
      <c r="QAG841" s="203"/>
      <c r="QAH841" s="203"/>
      <c r="QAI841" s="203"/>
      <c r="QAJ841" s="203"/>
      <c r="QAK841" s="203"/>
      <c r="QAL841" s="203"/>
      <c r="QAM841" s="203"/>
      <c r="QAN841" s="203"/>
      <c r="QAO841" s="203"/>
      <c r="QAP841" s="203"/>
      <c r="QAQ841" s="203"/>
      <c r="QAR841" s="203"/>
      <c r="QAS841" s="203"/>
      <c r="QAT841" s="203"/>
      <c r="QAU841" s="203"/>
      <c r="QAV841" s="203"/>
      <c r="QAW841" s="203"/>
      <c r="QAX841" s="203"/>
      <c r="QAY841" s="203"/>
      <c r="QAZ841" s="203"/>
      <c r="QBA841" s="203"/>
      <c r="QBB841" s="203"/>
      <c r="QBC841" s="203"/>
      <c r="QBD841" s="203"/>
      <c r="QBE841" s="203"/>
      <c r="QBF841" s="203"/>
      <c r="QBG841" s="203"/>
      <c r="QBH841" s="203"/>
      <c r="QBI841" s="203"/>
      <c r="QBJ841" s="203"/>
      <c r="QBK841" s="203"/>
      <c r="QBL841" s="203"/>
      <c r="QBM841" s="203"/>
      <c r="QBN841" s="203"/>
      <c r="QBO841" s="203"/>
      <c r="QBP841" s="203"/>
      <c r="QBQ841" s="203"/>
      <c r="QBR841" s="203"/>
      <c r="QBS841" s="203"/>
      <c r="QBT841" s="203"/>
      <c r="QBU841" s="203"/>
      <c r="QBV841" s="203"/>
      <c r="QBW841" s="203"/>
      <c r="QBX841" s="203"/>
      <c r="QBY841" s="203"/>
      <c r="QBZ841" s="203"/>
      <c r="QCA841" s="203"/>
      <c r="QCB841" s="203"/>
      <c r="QCC841" s="203"/>
      <c r="QCD841" s="203"/>
      <c r="QCE841" s="203"/>
      <c r="QCF841" s="203"/>
      <c r="QCG841" s="203"/>
      <c r="QCH841" s="203"/>
      <c r="QCI841" s="203"/>
      <c r="QCJ841" s="203"/>
      <c r="QCK841" s="203"/>
      <c r="QCL841" s="203"/>
      <c r="QCM841" s="203"/>
      <c r="QCN841" s="203"/>
      <c r="QCO841" s="203"/>
      <c r="QCP841" s="203"/>
      <c r="QCQ841" s="203"/>
      <c r="QCR841" s="203"/>
      <c r="QCS841" s="203"/>
      <c r="QCT841" s="203"/>
      <c r="QCU841" s="203"/>
      <c r="QCV841" s="203"/>
      <c r="QCW841" s="203"/>
      <c r="QCX841" s="203"/>
      <c r="QCY841" s="203"/>
      <c r="QCZ841" s="203"/>
      <c r="QDA841" s="203"/>
      <c r="QDB841" s="203"/>
      <c r="QDC841" s="203"/>
      <c r="QDD841" s="203"/>
      <c r="QDE841" s="203"/>
      <c r="QDF841" s="203"/>
      <c r="QDG841" s="203"/>
      <c r="QDH841" s="203"/>
      <c r="QDI841" s="203"/>
      <c r="QDJ841" s="203"/>
      <c r="QDK841" s="203"/>
      <c r="QDL841" s="203"/>
      <c r="QDM841" s="203"/>
      <c r="QDN841" s="203"/>
      <c r="QDO841" s="203"/>
      <c r="QDP841" s="203"/>
      <c r="QDQ841" s="203"/>
      <c r="QDR841" s="203"/>
      <c r="QDS841" s="203"/>
      <c r="QDT841" s="203"/>
      <c r="QDU841" s="203"/>
      <c r="QDV841" s="203"/>
      <c r="QDW841" s="203"/>
      <c r="QDX841" s="203"/>
      <c r="QDY841" s="203"/>
      <c r="QDZ841" s="203"/>
      <c r="QEA841" s="203"/>
      <c r="QEB841" s="203"/>
      <c r="QEC841" s="203"/>
      <c r="QED841" s="203"/>
      <c r="QEE841" s="203"/>
      <c r="QEF841" s="203"/>
      <c r="QEG841" s="203"/>
      <c r="QEH841" s="203"/>
      <c r="QEI841" s="203"/>
      <c r="QEJ841" s="203"/>
      <c r="QEK841" s="203"/>
      <c r="QEL841" s="203"/>
      <c r="QEM841" s="203"/>
      <c r="QEN841" s="203"/>
      <c r="QEO841" s="203"/>
      <c r="QEP841" s="203"/>
      <c r="QEQ841" s="203"/>
      <c r="QER841" s="203"/>
      <c r="QES841" s="203"/>
      <c r="QET841" s="203"/>
      <c r="QEU841" s="203"/>
      <c r="QEV841" s="203"/>
      <c r="QEW841" s="203"/>
      <c r="QEX841" s="203"/>
      <c r="QEY841" s="203"/>
      <c r="QEZ841" s="203"/>
      <c r="QFA841" s="203"/>
      <c r="QFB841" s="203"/>
      <c r="QFC841" s="203"/>
      <c r="QFD841" s="203"/>
      <c r="QFE841" s="203"/>
      <c r="QFF841" s="203"/>
      <c r="QFG841" s="203"/>
      <c r="QFH841" s="203"/>
      <c r="QFI841" s="203"/>
      <c r="QFJ841" s="203"/>
      <c r="QFK841" s="203"/>
      <c r="QFL841" s="203"/>
      <c r="QFM841" s="203"/>
      <c r="QFN841" s="203"/>
      <c r="QFO841" s="203"/>
      <c r="QFP841" s="203"/>
      <c r="QFQ841" s="203"/>
      <c r="QFR841" s="203"/>
      <c r="QFS841" s="203"/>
      <c r="QFT841" s="203"/>
      <c r="QFU841" s="203"/>
      <c r="QFV841" s="203"/>
      <c r="QFW841" s="203"/>
      <c r="QFX841" s="203"/>
      <c r="QFY841" s="203"/>
      <c r="QFZ841" s="203"/>
      <c r="QGA841" s="203"/>
      <c r="QGB841" s="203"/>
      <c r="QGC841" s="203"/>
      <c r="QGD841" s="203"/>
      <c r="QGE841" s="203"/>
      <c r="QGF841" s="203"/>
      <c r="QGG841" s="203"/>
      <c r="QGH841" s="203"/>
      <c r="QGI841" s="203"/>
      <c r="QGJ841" s="203"/>
      <c r="QGK841" s="203"/>
      <c r="QGL841" s="203"/>
      <c r="QGM841" s="203"/>
      <c r="QGN841" s="203"/>
      <c r="QGO841" s="203"/>
      <c r="QGP841" s="203"/>
      <c r="QGQ841" s="203"/>
      <c r="QGR841" s="203"/>
      <c r="QGS841" s="203"/>
      <c r="QGT841" s="203"/>
      <c r="QGU841" s="203"/>
      <c r="QGV841" s="203"/>
      <c r="QGW841" s="203"/>
      <c r="QGX841" s="203"/>
      <c r="QGY841" s="203"/>
      <c r="QGZ841" s="203"/>
      <c r="QHA841" s="203"/>
      <c r="QHB841" s="203"/>
      <c r="QHC841" s="203"/>
      <c r="QHD841" s="203"/>
      <c r="QHE841" s="203"/>
      <c r="QHF841" s="203"/>
      <c r="QHG841" s="203"/>
      <c r="QHH841" s="203"/>
      <c r="QHI841" s="203"/>
      <c r="QHJ841" s="203"/>
      <c r="QHK841" s="203"/>
      <c r="QHL841" s="203"/>
      <c r="QHM841" s="203"/>
      <c r="QHN841" s="203"/>
      <c r="QHO841" s="203"/>
      <c r="QHP841" s="203"/>
      <c r="QHQ841" s="203"/>
      <c r="QHR841" s="203"/>
      <c r="QHS841" s="203"/>
      <c r="QHT841" s="203"/>
      <c r="QHU841" s="203"/>
      <c r="QHV841" s="203"/>
      <c r="QHW841" s="203"/>
      <c r="QHX841" s="203"/>
      <c r="QHY841" s="203"/>
      <c r="QHZ841" s="203"/>
      <c r="QIA841" s="203"/>
      <c r="QIB841" s="203"/>
      <c r="QIC841" s="203"/>
      <c r="QID841" s="203"/>
      <c r="QIE841" s="203"/>
      <c r="QIF841" s="203"/>
      <c r="QIG841" s="203"/>
      <c r="QIH841" s="203"/>
      <c r="QII841" s="203"/>
      <c r="QIJ841" s="203"/>
      <c r="QIK841" s="203"/>
      <c r="QIL841" s="203"/>
      <c r="QIM841" s="203"/>
      <c r="QIN841" s="203"/>
      <c r="QIO841" s="203"/>
      <c r="QIP841" s="203"/>
      <c r="QIQ841" s="203"/>
      <c r="QIR841" s="203"/>
      <c r="QIS841" s="203"/>
      <c r="QIT841" s="203"/>
      <c r="QIU841" s="203"/>
      <c r="QIV841" s="203"/>
      <c r="QIW841" s="203"/>
      <c r="QIX841" s="203"/>
      <c r="QIY841" s="203"/>
      <c r="QIZ841" s="203"/>
      <c r="QJA841" s="203"/>
      <c r="QJB841" s="203"/>
      <c r="QJC841" s="203"/>
      <c r="QJD841" s="203"/>
      <c r="QJE841" s="203"/>
      <c r="QJF841" s="203"/>
      <c r="QJG841" s="203"/>
      <c r="QJH841" s="203"/>
      <c r="QJI841" s="203"/>
      <c r="QJJ841" s="203"/>
      <c r="QJK841" s="203"/>
      <c r="QJL841" s="203"/>
      <c r="QJM841" s="203"/>
      <c r="QJN841" s="203"/>
      <c r="QJO841" s="203"/>
      <c r="QJP841" s="203"/>
      <c r="QJQ841" s="203"/>
      <c r="QJR841" s="203"/>
      <c r="QJS841" s="203"/>
      <c r="QJT841" s="203"/>
      <c r="QJU841" s="203"/>
      <c r="QJV841" s="203"/>
      <c r="QJW841" s="203"/>
      <c r="QJX841" s="203"/>
      <c r="QJY841" s="203"/>
      <c r="QJZ841" s="203"/>
      <c r="QKA841" s="203"/>
      <c r="QKB841" s="203"/>
      <c r="QKC841" s="203"/>
      <c r="QKD841" s="203"/>
      <c r="QKE841" s="203"/>
      <c r="QKF841" s="203"/>
      <c r="QKG841" s="203"/>
      <c r="QKH841" s="203"/>
      <c r="QKI841" s="203"/>
      <c r="QKJ841" s="203"/>
      <c r="QKK841" s="203"/>
      <c r="QKL841" s="203"/>
      <c r="QKM841" s="203"/>
      <c r="QKN841" s="203"/>
      <c r="QKO841" s="203"/>
      <c r="QKP841" s="203"/>
      <c r="QKQ841" s="203"/>
      <c r="QKR841" s="203"/>
      <c r="QKS841" s="203"/>
      <c r="QKT841" s="203"/>
      <c r="QKU841" s="203"/>
      <c r="QKV841" s="203"/>
      <c r="QKW841" s="203"/>
      <c r="QKX841" s="203"/>
      <c r="QKY841" s="203"/>
      <c r="QKZ841" s="203"/>
      <c r="QLA841" s="203"/>
      <c r="QLB841" s="203"/>
      <c r="QLC841" s="203"/>
      <c r="QLD841" s="203"/>
      <c r="QLE841" s="203"/>
      <c r="QLF841" s="203"/>
      <c r="QLG841" s="203"/>
      <c r="QLH841" s="203"/>
      <c r="QLI841" s="203"/>
      <c r="QLJ841" s="203"/>
      <c r="QLK841" s="203"/>
      <c r="QLL841" s="203"/>
      <c r="QLM841" s="203"/>
      <c r="QLN841" s="203"/>
      <c r="QLO841" s="203"/>
      <c r="QLP841" s="203"/>
      <c r="QLQ841" s="203"/>
      <c r="QLR841" s="203"/>
      <c r="QLS841" s="203"/>
      <c r="QLT841" s="203"/>
      <c r="QLU841" s="203"/>
      <c r="QLV841" s="203"/>
      <c r="QLW841" s="203"/>
      <c r="QLX841" s="203"/>
      <c r="QLY841" s="203"/>
      <c r="QLZ841" s="203"/>
      <c r="QMA841" s="203"/>
      <c r="QMB841" s="203"/>
      <c r="QMC841" s="203"/>
      <c r="QMD841" s="203"/>
      <c r="QME841" s="203"/>
      <c r="QMF841" s="203"/>
      <c r="QMG841" s="203"/>
      <c r="QMH841" s="203"/>
      <c r="QMI841" s="203"/>
      <c r="QMJ841" s="203"/>
      <c r="QMK841" s="203"/>
      <c r="QML841" s="203"/>
      <c r="QMM841" s="203"/>
      <c r="QMN841" s="203"/>
      <c r="QMO841" s="203"/>
      <c r="QMP841" s="203"/>
      <c r="QMQ841" s="203"/>
      <c r="QMR841" s="203"/>
      <c r="QMS841" s="203"/>
      <c r="QMT841" s="203"/>
      <c r="QMU841" s="203"/>
      <c r="QMV841" s="203"/>
      <c r="QMW841" s="203"/>
      <c r="QMX841" s="203"/>
      <c r="QMY841" s="203"/>
      <c r="QMZ841" s="203"/>
      <c r="QNA841" s="203"/>
      <c r="QNB841" s="203"/>
      <c r="QNC841" s="203"/>
      <c r="QND841" s="203"/>
      <c r="QNE841" s="203"/>
      <c r="QNF841" s="203"/>
      <c r="QNG841" s="203"/>
      <c r="QNH841" s="203"/>
      <c r="QNI841" s="203"/>
      <c r="QNJ841" s="203"/>
      <c r="QNK841" s="203"/>
      <c r="QNL841" s="203"/>
      <c r="QNM841" s="203"/>
      <c r="QNN841" s="203"/>
      <c r="QNO841" s="203"/>
      <c r="QNP841" s="203"/>
      <c r="QNQ841" s="203"/>
      <c r="QNR841" s="203"/>
      <c r="QNS841" s="203"/>
      <c r="QNT841" s="203"/>
      <c r="QNU841" s="203"/>
      <c r="QNV841" s="203"/>
      <c r="QNW841" s="203"/>
      <c r="QNX841" s="203"/>
      <c r="QNY841" s="203"/>
      <c r="QNZ841" s="203"/>
      <c r="QOA841" s="203"/>
      <c r="QOB841" s="203"/>
      <c r="QOC841" s="203"/>
      <c r="QOD841" s="203"/>
      <c r="QOE841" s="203"/>
      <c r="QOF841" s="203"/>
      <c r="QOG841" s="203"/>
      <c r="QOH841" s="203"/>
      <c r="QOI841" s="203"/>
      <c r="QOJ841" s="203"/>
      <c r="QOK841" s="203"/>
      <c r="QOL841" s="203"/>
      <c r="QOM841" s="203"/>
      <c r="QON841" s="203"/>
      <c r="QOO841" s="203"/>
      <c r="QOP841" s="203"/>
      <c r="QOQ841" s="203"/>
      <c r="QOR841" s="203"/>
      <c r="QOS841" s="203"/>
      <c r="QOT841" s="203"/>
      <c r="QOU841" s="203"/>
      <c r="QOV841" s="203"/>
      <c r="QOW841" s="203"/>
      <c r="QOX841" s="203"/>
      <c r="QOY841" s="203"/>
      <c r="QOZ841" s="203"/>
      <c r="QPA841" s="203"/>
      <c r="QPB841" s="203"/>
      <c r="QPC841" s="203"/>
      <c r="QPD841" s="203"/>
      <c r="QPE841" s="203"/>
      <c r="QPF841" s="203"/>
      <c r="QPG841" s="203"/>
      <c r="QPH841" s="203"/>
      <c r="QPI841" s="203"/>
      <c r="QPJ841" s="203"/>
      <c r="QPK841" s="203"/>
      <c r="QPL841" s="203"/>
      <c r="QPM841" s="203"/>
      <c r="QPN841" s="203"/>
      <c r="QPO841" s="203"/>
      <c r="QPP841" s="203"/>
      <c r="QPQ841" s="203"/>
      <c r="QPR841" s="203"/>
      <c r="QPS841" s="203"/>
      <c r="QPT841" s="203"/>
      <c r="QPU841" s="203"/>
      <c r="QPV841" s="203"/>
      <c r="QPW841" s="203"/>
      <c r="QPX841" s="203"/>
      <c r="QPY841" s="203"/>
      <c r="QPZ841" s="203"/>
      <c r="QQA841" s="203"/>
      <c r="QQB841" s="203"/>
      <c r="QQC841" s="203"/>
      <c r="QQD841" s="203"/>
      <c r="QQE841" s="203"/>
      <c r="QQF841" s="203"/>
      <c r="QQG841" s="203"/>
      <c r="QQH841" s="203"/>
      <c r="QQI841" s="203"/>
      <c r="QQJ841" s="203"/>
      <c r="QQK841" s="203"/>
      <c r="QQL841" s="203"/>
      <c r="QQM841" s="203"/>
      <c r="QQN841" s="203"/>
      <c r="QQO841" s="203"/>
      <c r="QQP841" s="203"/>
      <c r="QQQ841" s="203"/>
      <c r="QQR841" s="203"/>
      <c r="QQS841" s="203"/>
      <c r="QQT841" s="203"/>
      <c r="QQU841" s="203"/>
      <c r="QQV841" s="203"/>
      <c r="QQW841" s="203"/>
      <c r="QQX841" s="203"/>
      <c r="QQY841" s="203"/>
      <c r="QQZ841" s="203"/>
      <c r="QRA841" s="203"/>
      <c r="QRB841" s="203"/>
      <c r="QRC841" s="203"/>
      <c r="QRD841" s="203"/>
      <c r="QRE841" s="203"/>
      <c r="QRF841" s="203"/>
      <c r="QRG841" s="203"/>
      <c r="QRH841" s="203"/>
      <c r="QRI841" s="203"/>
      <c r="QRJ841" s="203"/>
      <c r="QRK841" s="203"/>
      <c r="QRL841" s="203"/>
      <c r="QRM841" s="203"/>
      <c r="QRN841" s="203"/>
      <c r="QRO841" s="203"/>
      <c r="QRP841" s="203"/>
      <c r="QRQ841" s="203"/>
      <c r="QRR841" s="203"/>
      <c r="QRS841" s="203"/>
      <c r="QRT841" s="203"/>
      <c r="QRU841" s="203"/>
      <c r="QRV841" s="203"/>
      <c r="QRW841" s="203"/>
      <c r="QRX841" s="203"/>
      <c r="QRY841" s="203"/>
      <c r="QRZ841" s="203"/>
      <c r="QSA841" s="203"/>
      <c r="QSB841" s="203"/>
      <c r="QSC841" s="203"/>
      <c r="QSD841" s="203"/>
      <c r="QSE841" s="203"/>
      <c r="QSF841" s="203"/>
      <c r="QSG841" s="203"/>
      <c r="QSH841" s="203"/>
      <c r="QSI841" s="203"/>
      <c r="QSJ841" s="203"/>
      <c r="QSK841" s="203"/>
      <c r="QSL841" s="203"/>
      <c r="QSM841" s="203"/>
      <c r="QSN841" s="203"/>
      <c r="QSO841" s="203"/>
      <c r="QSP841" s="203"/>
      <c r="QSQ841" s="203"/>
      <c r="QSR841" s="203"/>
      <c r="QSS841" s="203"/>
      <c r="QST841" s="203"/>
      <c r="QSU841" s="203"/>
      <c r="QSV841" s="203"/>
      <c r="QSW841" s="203"/>
      <c r="QSX841" s="203"/>
      <c r="QSY841" s="203"/>
      <c r="QSZ841" s="203"/>
      <c r="QTA841" s="203"/>
      <c r="QTB841" s="203"/>
      <c r="QTC841" s="203"/>
      <c r="QTD841" s="203"/>
      <c r="QTE841" s="203"/>
      <c r="QTF841" s="203"/>
      <c r="QTG841" s="203"/>
      <c r="QTH841" s="203"/>
      <c r="QTI841" s="203"/>
      <c r="QTJ841" s="203"/>
      <c r="QTK841" s="203"/>
      <c r="QTL841" s="203"/>
      <c r="QTM841" s="203"/>
      <c r="QTN841" s="203"/>
      <c r="QTO841" s="203"/>
      <c r="QTP841" s="203"/>
      <c r="QTQ841" s="203"/>
      <c r="QTR841" s="203"/>
      <c r="QTS841" s="203"/>
      <c r="QTT841" s="203"/>
      <c r="QTU841" s="203"/>
      <c r="QTV841" s="203"/>
      <c r="QTW841" s="203"/>
      <c r="QTX841" s="203"/>
      <c r="QTY841" s="203"/>
      <c r="QTZ841" s="203"/>
      <c r="QUA841" s="203"/>
      <c r="QUB841" s="203"/>
      <c r="QUC841" s="203"/>
      <c r="QUD841" s="203"/>
      <c r="QUE841" s="203"/>
      <c r="QUF841" s="203"/>
      <c r="QUG841" s="203"/>
      <c r="QUH841" s="203"/>
      <c r="QUI841" s="203"/>
      <c r="QUJ841" s="203"/>
      <c r="QUK841" s="203"/>
      <c r="QUL841" s="203"/>
      <c r="QUM841" s="203"/>
      <c r="QUN841" s="203"/>
      <c r="QUO841" s="203"/>
      <c r="QUP841" s="203"/>
      <c r="QUQ841" s="203"/>
      <c r="QUR841" s="203"/>
      <c r="QUS841" s="203"/>
      <c r="QUT841" s="203"/>
      <c r="QUU841" s="203"/>
      <c r="QUV841" s="203"/>
      <c r="QUW841" s="203"/>
      <c r="QUX841" s="203"/>
      <c r="QUY841" s="203"/>
      <c r="QUZ841" s="203"/>
      <c r="QVA841" s="203"/>
      <c r="QVB841" s="203"/>
      <c r="QVC841" s="203"/>
      <c r="QVD841" s="203"/>
      <c r="QVE841" s="203"/>
      <c r="QVF841" s="203"/>
      <c r="QVG841" s="203"/>
      <c r="QVH841" s="203"/>
      <c r="QVI841" s="203"/>
      <c r="QVJ841" s="203"/>
      <c r="QVK841" s="203"/>
      <c r="QVL841" s="203"/>
      <c r="QVM841" s="203"/>
      <c r="QVN841" s="203"/>
      <c r="QVO841" s="203"/>
      <c r="QVP841" s="203"/>
      <c r="QVQ841" s="203"/>
      <c r="QVR841" s="203"/>
      <c r="QVS841" s="203"/>
      <c r="QVT841" s="203"/>
      <c r="QVU841" s="203"/>
      <c r="QVV841" s="203"/>
      <c r="QVW841" s="203"/>
      <c r="QVX841" s="203"/>
      <c r="QVY841" s="203"/>
      <c r="QVZ841" s="203"/>
      <c r="QWA841" s="203"/>
      <c r="QWB841" s="203"/>
      <c r="QWC841" s="203"/>
      <c r="QWD841" s="203"/>
      <c r="QWE841" s="203"/>
      <c r="QWF841" s="203"/>
      <c r="QWG841" s="203"/>
      <c r="QWH841" s="203"/>
      <c r="QWI841" s="203"/>
      <c r="QWJ841" s="203"/>
      <c r="QWK841" s="203"/>
      <c r="QWL841" s="203"/>
      <c r="QWM841" s="203"/>
      <c r="QWN841" s="203"/>
      <c r="QWO841" s="203"/>
      <c r="QWP841" s="203"/>
      <c r="QWQ841" s="203"/>
      <c r="QWR841" s="203"/>
      <c r="QWS841" s="203"/>
      <c r="QWT841" s="203"/>
      <c r="QWU841" s="203"/>
      <c r="QWV841" s="203"/>
      <c r="QWW841" s="203"/>
      <c r="QWX841" s="203"/>
      <c r="QWY841" s="203"/>
      <c r="QWZ841" s="203"/>
      <c r="QXA841" s="203"/>
      <c r="QXB841" s="203"/>
      <c r="QXC841" s="203"/>
      <c r="QXD841" s="203"/>
      <c r="QXE841" s="203"/>
      <c r="QXF841" s="203"/>
      <c r="QXG841" s="203"/>
      <c r="QXH841" s="203"/>
      <c r="QXI841" s="203"/>
      <c r="QXJ841" s="203"/>
      <c r="QXK841" s="203"/>
      <c r="QXL841" s="203"/>
      <c r="QXM841" s="203"/>
      <c r="QXN841" s="203"/>
      <c r="QXO841" s="203"/>
      <c r="QXP841" s="203"/>
      <c r="QXQ841" s="203"/>
      <c r="QXR841" s="203"/>
      <c r="QXS841" s="203"/>
      <c r="QXT841" s="203"/>
      <c r="QXU841" s="203"/>
      <c r="QXV841" s="203"/>
      <c r="QXW841" s="203"/>
      <c r="QXX841" s="203"/>
      <c r="QXY841" s="203"/>
      <c r="QXZ841" s="203"/>
      <c r="QYA841" s="203"/>
      <c r="QYB841" s="203"/>
      <c r="QYC841" s="203"/>
      <c r="QYD841" s="203"/>
      <c r="QYE841" s="203"/>
      <c r="QYF841" s="203"/>
      <c r="QYG841" s="203"/>
      <c r="QYH841" s="203"/>
      <c r="QYI841" s="203"/>
      <c r="QYJ841" s="203"/>
      <c r="QYK841" s="203"/>
      <c r="QYL841" s="203"/>
      <c r="QYM841" s="203"/>
      <c r="QYN841" s="203"/>
      <c r="QYO841" s="203"/>
      <c r="QYP841" s="203"/>
      <c r="QYQ841" s="203"/>
      <c r="QYR841" s="203"/>
      <c r="QYS841" s="203"/>
      <c r="QYT841" s="203"/>
      <c r="QYU841" s="203"/>
      <c r="QYV841" s="203"/>
      <c r="QYW841" s="203"/>
      <c r="QYX841" s="203"/>
      <c r="QYY841" s="203"/>
      <c r="QYZ841" s="203"/>
      <c r="QZA841" s="203"/>
      <c r="QZB841" s="203"/>
      <c r="QZC841" s="203"/>
      <c r="QZD841" s="203"/>
      <c r="QZE841" s="203"/>
      <c r="QZF841" s="203"/>
      <c r="QZG841" s="203"/>
      <c r="QZH841" s="203"/>
      <c r="QZI841" s="203"/>
      <c r="QZJ841" s="203"/>
      <c r="QZK841" s="203"/>
      <c r="QZL841" s="203"/>
      <c r="QZM841" s="203"/>
      <c r="QZN841" s="203"/>
      <c r="QZO841" s="203"/>
      <c r="QZP841" s="203"/>
      <c r="QZQ841" s="203"/>
      <c r="QZR841" s="203"/>
      <c r="QZS841" s="203"/>
      <c r="QZT841" s="203"/>
      <c r="QZU841" s="203"/>
      <c r="QZV841" s="203"/>
      <c r="QZW841" s="203"/>
      <c r="QZX841" s="203"/>
      <c r="QZY841" s="203"/>
      <c r="QZZ841" s="203"/>
      <c r="RAA841" s="203"/>
      <c r="RAB841" s="203"/>
      <c r="RAC841" s="203"/>
      <c r="RAD841" s="203"/>
      <c r="RAE841" s="203"/>
      <c r="RAF841" s="203"/>
      <c r="RAG841" s="203"/>
      <c r="RAH841" s="203"/>
      <c r="RAI841" s="203"/>
      <c r="RAJ841" s="203"/>
      <c r="RAK841" s="203"/>
      <c r="RAL841" s="203"/>
      <c r="RAM841" s="203"/>
      <c r="RAN841" s="203"/>
      <c r="RAO841" s="203"/>
      <c r="RAP841" s="203"/>
      <c r="RAQ841" s="203"/>
      <c r="RAR841" s="203"/>
      <c r="RAS841" s="203"/>
      <c r="RAT841" s="203"/>
      <c r="RAU841" s="203"/>
      <c r="RAV841" s="203"/>
      <c r="RAW841" s="203"/>
      <c r="RAX841" s="203"/>
      <c r="RAY841" s="203"/>
      <c r="RAZ841" s="203"/>
      <c r="RBA841" s="203"/>
      <c r="RBB841" s="203"/>
      <c r="RBC841" s="203"/>
      <c r="RBD841" s="203"/>
      <c r="RBE841" s="203"/>
      <c r="RBF841" s="203"/>
      <c r="RBG841" s="203"/>
      <c r="RBH841" s="203"/>
      <c r="RBI841" s="203"/>
      <c r="RBJ841" s="203"/>
      <c r="RBK841" s="203"/>
      <c r="RBL841" s="203"/>
      <c r="RBM841" s="203"/>
      <c r="RBN841" s="203"/>
      <c r="RBO841" s="203"/>
      <c r="RBP841" s="203"/>
      <c r="RBQ841" s="203"/>
      <c r="RBR841" s="203"/>
      <c r="RBS841" s="203"/>
      <c r="RBT841" s="203"/>
      <c r="RBU841" s="203"/>
      <c r="RBV841" s="203"/>
      <c r="RBW841" s="203"/>
      <c r="RBX841" s="203"/>
      <c r="RBY841" s="203"/>
      <c r="RBZ841" s="203"/>
      <c r="RCA841" s="203"/>
      <c r="RCB841" s="203"/>
      <c r="RCC841" s="203"/>
      <c r="RCD841" s="203"/>
      <c r="RCE841" s="203"/>
      <c r="RCF841" s="203"/>
      <c r="RCG841" s="203"/>
      <c r="RCH841" s="203"/>
      <c r="RCI841" s="203"/>
      <c r="RCJ841" s="203"/>
      <c r="RCK841" s="203"/>
      <c r="RCL841" s="203"/>
      <c r="RCM841" s="203"/>
      <c r="RCN841" s="203"/>
      <c r="RCO841" s="203"/>
      <c r="RCP841" s="203"/>
      <c r="RCQ841" s="203"/>
      <c r="RCR841" s="203"/>
      <c r="RCS841" s="203"/>
      <c r="RCT841" s="203"/>
      <c r="RCU841" s="203"/>
      <c r="RCV841" s="203"/>
      <c r="RCW841" s="203"/>
      <c r="RCX841" s="203"/>
      <c r="RCY841" s="203"/>
      <c r="RCZ841" s="203"/>
      <c r="RDA841" s="203"/>
      <c r="RDB841" s="203"/>
      <c r="RDC841" s="203"/>
      <c r="RDD841" s="203"/>
      <c r="RDE841" s="203"/>
      <c r="RDF841" s="203"/>
      <c r="RDG841" s="203"/>
      <c r="RDH841" s="203"/>
      <c r="RDI841" s="203"/>
      <c r="RDJ841" s="203"/>
      <c r="RDK841" s="203"/>
      <c r="RDL841" s="203"/>
      <c r="RDM841" s="203"/>
      <c r="RDN841" s="203"/>
      <c r="RDO841" s="203"/>
      <c r="RDP841" s="203"/>
      <c r="RDQ841" s="203"/>
      <c r="RDR841" s="203"/>
      <c r="RDS841" s="203"/>
      <c r="RDT841" s="203"/>
      <c r="RDU841" s="203"/>
      <c r="RDV841" s="203"/>
      <c r="RDW841" s="203"/>
      <c r="RDX841" s="203"/>
      <c r="RDY841" s="203"/>
      <c r="RDZ841" s="203"/>
      <c r="REA841" s="203"/>
      <c r="REB841" s="203"/>
      <c r="REC841" s="203"/>
      <c r="RED841" s="203"/>
      <c r="REE841" s="203"/>
      <c r="REF841" s="203"/>
      <c r="REG841" s="203"/>
      <c r="REH841" s="203"/>
      <c r="REI841" s="203"/>
      <c r="REJ841" s="203"/>
      <c r="REK841" s="203"/>
      <c r="REL841" s="203"/>
      <c r="REM841" s="203"/>
      <c r="REN841" s="203"/>
      <c r="REO841" s="203"/>
      <c r="REP841" s="203"/>
      <c r="REQ841" s="203"/>
      <c r="RER841" s="203"/>
      <c r="RES841" s="203"/>
      <c r="RET841" s="203"/>
      <c r="REU841" s="203"/>
      <c r="REV841" s="203"/>
      <c r="REW841" s="203"/>
      <c r="REX841" s="203"/>
      <c r="REY841" s="203"/>
      <c r="REZ841" s="203"/>
      <c r="RFA841" s="203"/>
      <c r="RFB841" s="203"/>
      <c r="RFC841" s="203"/>
      <c r="RFD841" s="203"/>
      <c r="RFE841" s="203"/>
      <c r="RFF841" s="203"/>
      <c r="RFG841" s="203"/>
      <c r="RFH841" s="203"/>
      <c r="RFI841" s="203"/>
      <c r="RFJ841" s="203"/>
      <c r="RFK841" s="203"/>
      <c r="RFL841" s="203"/>
      <c r="RFM841" s="203"/>
      <c r="RFN841" s="203"/>
      <c r="RFO841" s="203"/>
      <c r="RFP841" s="203"/>
      <c r="RFQ841" s="203"/>
      <c r="RFR841" s="203"/>
      <c r="RFS841" s="203"/>
      <c r="RFT841" s="203"/>
      <c r="RFU841" s="203"/>
      <c r="RFV841" s="203"/>
      <c r="RFW841" s="203"/>
      <c r="RFX841" s="203"/>
      <c r="RFY841" s="203"/>
      <c r="RFZ841" s="203"/>
      <c r="RGA841" s="203"/>
      <c r="RGB841" s="203"/>
      <c r="RGC841" s="203"/>
      <c r="RGD841" s="203"/>
      <c r="RGE841" s="203"/>
      <c r="RGF841" s="203"/>
      <c r="RGG841" s="203"/>
      <c r="RGH841" s="203"/>
      <c r="RGI841" s="203"/>
      <c r="RGJ841" s="203"/>
      <c r="RGK841" s="203"/>
      <c r="RGL841" s="203"/>
      <c r="RGM841" s="203"/>
      <c r="RGN841" s="203"/>
      <c r="RGO841" s="203"/>
      <c r="RGP841" s="203"/>
      <c r="RGQ841" s="203"/>
      <c r="RGR841" s="203"/>
      <c r="RGS841" s="203"/>
      <c r="RGT841" s="203"/>
      <c r="RGU841" s="203"/>
      <c r="RGV841" s="203"/>
      <c r="RGW841" s="203"/>
      <c r="RGX841" s="203"/>
      <c r="RGY841" s="203"/>
      <c r="RGZ841" s="203"/>
      <c r="RHA841" s="203"/>
      <c r="RHB841" s="203"/>
      <c r="RHC841" s="203"/>
      <c r="RHD841" s="203"/>
      <c r="RHE841" s="203"/>
      <c r="RHF841" s="203"/>
      <c r="RHG841" s="203"/>
      <c r="RHH841" s="203"/>
      <c r="RHI841" s="203"/>
      <c r="RHJ841" s="203"/>
      <c r="RHK841" s="203"/>
      <c r="RHL841" s="203"/>
      <c r="RHM841" s="203"/>
      <c r="RHN841" s="203"/>
      <c r="RHO841" s="203"/>
      <c r="RHP841" s="203"/>
      <c r="RHQ841" s="203"/>
      <c r="RHR841" s="203"/>
      <c r="RHS841" s="203"/>
      <c r="RHT841" s="203"/>
      <c r="RHU841" s="203"/>
      <c r="RHV841" s="203"/>
      <c r="RHW841" s="203"/>
      <c r="RHX841" s="203"/>
      <c r="RHY841" s="203"/>
      <c r="RHZ841" s="203"/>
      <c r="RIA841" s="203"/>
      <c r="RIB841" s="203"/>
      <c r="RIC841" s="203"/>
      <c r="RID841" s="203"/>
      <c r="RIE841" s="203"/>
      <c r="RIF841" s="203"/>
      <c r="RIG841" s="203"/>
      <c r="RIH841" s="203"/>
      <c r="RII841" s="203"/>
      <c r="RIJ841" s="203"/>
      <c r="RIK841" s="203"/>
      <c r="RIL841" s="203"/>
      <c r="RIM841" s="203"/>
      <c r="RIN841" s="203"/>
      <c r="RIO841" s="203"/>
      <c r="RIP841" s="203"/>
      <c r="RIQ841" s="203"/>
      <c r="RIR841" s="203"/>
      <c r="RIS841" s="203"/>
      <c r="RIT841" s="203"/>
      <c r="RIU841" s="203"/>
      <c r="RIV841" s="203"/>
      <c r="RIW841" s="203"/>
      <c r="RIX841" s="203"/>
      <c r="RIY841" s="203"/>
      <c r="RIZ841" s="203"/>
      <c r="RJA841" s="203"/>
      <c r="RJB841" s="203"/>
      <c r="RJC841" s="203"/>
      <c r="RJD841" s="203"/>
      <c r="RJE841" s="203"/>
      <c r="RJF841" s="203"/>
      <c r="RJG841" s="203"/>
      <c r="RJH841" s="203"/>
      <c r="RJI841" s="203"/>
      <c r="RJJ841" s="203"/>
      <c r="RJK841" s="203"/>
      <c r="RJL841" s="203"/>
      <c r="RJM841" s="203"/>
      <c r="RJN841" s="203"/>
      <c r="RJO841" s="203"/>
      <c r="RJP841" s="203"/>
      <c r="RJQ841" s="203"/>
      <c r="RJR841" s="203"/>
      <c r="RJS841" s="203"/>
      <c r="RJT841" s="203"/>
      <c r="RJU841" s="203"/>
      <c r="RJV841" s="203"/>
      <c r="RJW841" s="203"/>
      <c r="RJX841" s="203"/>
      <c r="RJY841" s="203"/>
      <c r="RJZ841" s="203"/>
      <c r="RKA841" s="203"/>
      <c r="RKB841" s="203"/>
      <c r="RKC841" s="203"/>
      <c r="RKD841" s="203"/>
      <c r="RKE841" s="203"/>
      <c r="RKF841" s="203"/>
      <c r="RKG841" s="203"/>
      <c r="RKH841" s="203"/>
      <c r="RKI841" s="203"/>
      <c r="RKJ841" s="203"/>
      <c r="RKK841" s="203"/>
      <c r="RKL841" s="203"/>
      <c r="RKM841" s="203"/>
      <c r="RKN841" s="203"/>
      <c r="RKO841" s="203"/>
      <c r="RKP841" s="203"/>
      <c r="RKQ841" s="203"/>
      <c r="RKR841" s="203"/>
      <c r="RKS841" s="203"/>
      <c r="RKT841" s="203"/>
      <c r="RKU841" s="203"/>
      <c r="RKV841" s="203"/>
      <c r="RKW841" s="203"/>
      <c r="RKX841" s="203"/>
      <c r="RKY841" s="203"/>
      <c r="RKZ841" s="203"/>
      <c r="RLA841" s="203"/>
      <c r="RLB841" s="203"/>
      <c r="RLC841" s="203"/>
      <c r="RLD841" s="203"/>
      <c r="RLE841" s="203"/>
      <c r="RLF841" s="203"/>
      <c r="RLG841" s="203"/>
      <c r="RLH841" s="203"/>
      <c r="RLI841" s="203"/>
      <c r="RLJ841" s="203"/>
      <c r="RLK841" s="203"/>
      <c r="RLL841" s="203"/>
      <c r="RLM841" s="203"/>
      <c r="RLN841" s="203"/>
      <c r="RLO841" s="203"/>
      <c r="RLP841" s="203"/>
      <c r="RLQ841" s="203"/>
      <c r="RLR841" s="203"/>
      <c r="RLS841" s="203"/>
      <c r="RLT841" s="203"/>
      <c r="RLU841" s="203"/>
      <c r="RLV841" s="203"/>
      <c r="RLW841" s="203"/>
      <c r="RLX841" s="203"/>
      <c r="RLY841" s="203"/>
      <c r="RLZ841" s="203"/>
      <c r="RMA841" s="203"/>
      <c r="RMB841" s="203"/>
      <c r="RMC841" s="203"/>
      <c r="RMD841" s="203"/>
      <c r="RME841" s="203"/>
      <c r="RMF841" s="203"/>
      <c r="RMG841" s="203"/>
      <c r="RMH841" s="203"/>
      <c r="RMI841" s="203"/>
      <c r="RMJ841" s="203"/>
      <c r="RMK841" s="203"/>
      <c r="RML841" s="203"/>
      <c r="RMM841" s="203"/>
      <c r="RMN841" s="203"/>
      <c r="RMO841" s="203"/>
      <c r="RMP841" s="203"/>
      <c r="RMQ841" s="203"/>
      <c r="RMR841" s="203"/>
      <c r="RMS841" s="203"/>
      <c r="RMT841" s="203"/>
      <c r="RMU841" s="203"/>
      <c r="RMV841" s="203"/>
      <c r="RMW841" s="203"/>
      <c r="RMX841" s="203"/>
      <c r="RMY841" s="203"/>
      <c r="RMZ841" s="203"/>
      <c r="RNA841" s="203"/>
      <c r="RNB841" s="203"/>
      <c r="RNC841" s="203"/>
      <c r="RND841" s="203"/>
      <c r="RNE841" s="203"/>
      <c r="RNF841" s="203"/>
      <c r="RNG841" s="203"/>
      <c r="RNH841" s="203"/>
      <c r="RNI841" s="203"/>
      <c r="RNJ841" s="203"/>
      <c r="RNK841" s="203"/>
      <c r="RNL841" s="203"/>
      <c r="RNM841" s="203"/>
      <c r="RNN841" s="203"/>
      <c r="RNO841" s="203"/>
      <c r="RNP841" s="203"/>
      <c r="RNQ841" s="203"/>
      <c r="RNR841" s="203"/>
      <c r="RNS841" s="203"/>
      <c r="RNT841" s="203"/>
      <c r="RNU841" s="203"/>
      <c r="RNV841" s="203"/>
      <c r="RNW841" s="203"/>
      <c r="RNX841" s="203"/>
      <c r="RNY841" s="203"/>
      <c r="RNZ841" s="203"/>
      <c r="ROA841" s="203"/>
      <c r="ROB841" s="203"/>
      <c r="ROC841" s="203"/>
      <c r="ROD841" s="203"/>
      <c r="ROE841" s="203"/>
      <c r="ROF841" s="203"/>
      <c r="ROG841" s="203"/>
      <c r="ROH841" s="203"/>
      <c r="ROI841" s="203"/>
      <c r="ROJ841" s="203"/>
      <c r="ROK841" s="203"/>
      <c r="ROL841" s="203"/>
      <c r="ROM841" s="203"/>
      <c r="RON841" s="203"/>
      <c r="ROO841" s="203"/>
      <c r="ROP841" s="203"/>
      <c r="ROQ841" s="203"/>
      <c r="ROR841" s="203"/>
      <c r="ROS841" s="203"/>
      <c r="ROT841" s="203"/>
      <c r="ROU841" s="203"/>
      <c r="ROV841" s="203"/>
      <c r="ROW841" s="203"/>
      <c r="ROX841" s="203"/>
      <c r="ROY841" s="203"/>
      <c r="ROZ841" s="203"/>
      <c r="RPA841" s="203"/>
      <c r="RPB841" s="203"/>
      <c r="RPC841" s="203"/>
      <c r="RPD841" s="203"/>
      <c r="RPE841" s="203"/>
      <c r="RPF841" s="203"/>
      <c r="RPG841" s="203"/>
      <c r="RPH841" s="203"/>
      <c r="RPI841" s="203"/>
      <c r="RPJ841" s="203"/>
      <c r="RPK841" s="203"/>
      <c r="RPL841" s="203"/>
      <c r="RPM841" s="203"/>
      <c r="RPN841" s="203"/>
      <c r="RPO841" s="203"/>
      <c r="RPP841" s="203"/>
      <c r="RPQ841" s="203"/>
      <c r="RPR841" s="203"/>
      <c r="RPS841" s="203"/>
      <c r="RPT841" s="203"/>
      <c r="RPU841" s="203"/>
      <c r="RPV841" s="203"/>
      <c r="RPW841" s="203"/>
      <c r="RPX841" s="203"/>
      <c r="RPY841" s="203"/>
      <c r="RPZ841" s="203"/>
      <c r="RQA841" s="203"/>
      <c r="RQB841" s="203"/>
      <c r="RQC841" s="203"/>
      <c r="RQD841" s="203"/>
      <c r="RQE841" s="203"/>
      <c r="RQF841" s="203"/>
      <c r="RQG841" s="203"/>
      <c r="RQH841" s="203"/>
      <c r="RQI841" s="203"/>
      <c r="RQJ841" s="203"/>
      <c r="RQK841" s="203"/>
      <c r="RQL841" s="203"/>
      <c r="RQM841" s="203"/>
      <c r="RQN841" s="203"/>
      <c r="RQO841" s="203"/>
      <c r="RQP841" s="203"/>
      <c r="RQQ841" s="203"/>
      <c r="RQR841" s="203"/>
      <c r="RQS841" s="203"/>
      <c r="RQT841" s="203"/>
      <c r="RQU841" s="203"/>
      <c r="RQV841" s="203"/>
      <c r="RQW841" s="203"/>
      <c r="RQX841" s="203"/>
      <c r="RQY841" s="203"/>
      <c r="RQZ841" s="203"/>
      <c r="RRA841" s="203"/>
      <c r="RRB841" s="203"/>
      <c r="RRC841" s="203"/>
      <c r="RRD841" s="203"/>
      <c r="RRE841" s="203"/>
      <c r="RRF841" s="203"/>
      <c r="RRG841" s="203"/>
      <c r="RRH841" s="203"/>
      <c r="RRI841" s="203"/>
      <c r="RRJ841" s="203"/>
      <c r="RRK841" s="203"/>
      <c r="RRL841" s="203"/>
      <c r="RRM841" s="203"/>
      <c r="RRN841" s="203"/>
      <c r="RRO841" s="203"/>
      <c r="RRP841" s="203"/>
      <c r="RRQ841" s="203"/>
      <c r="RRR841" s="203"/>
      <c r="RRS841" s="203"/>
      <c r="RRT841" s="203"/>
      <c r="RRU841" s="203"/>
      <c r="RRV841" s="203"/>
      <c r="RRW841" s="203"/>
      <c r="RRX841" s="203"/>
      <c r="RRY841" s="203"/>
      <c r="RRZ841" s="203"/>
      <c r="RSA841" s="203"/>
      <c r="RSB841" s="203"/>
      <c r="RSC841" s="203"/>
      <c r="RSD841" s="203"/>
      <c r="RSE841" s="203"/>
      <c r="RSF841" s="203"/>
      <c r="RSG841" s="203"/>
      <c r="RSH841" s="203"/>
      <c r="RSI841" s="203"/>
      <c r="RSJ841" s="203"/>
      <c r="RSK841" s="203"/>
      <c r="RSL841" s="203"/>
      <c r="RSM841" s="203"/>
      <c r="RSN841" s="203"/>
      <c r="RSO841" s="203"/>
      <c r="RSP841" s="203"/>
      <c r="RSQ841" s="203"/>
      <c r="RSR841" s="203"/>
      <c r="RSS841" s="203"/>
      <c r="RST841" s="203"/>
      <c r="RSU841" s="203"/>
      <c r="RSV841" s="203"/>
      <c r="RSW841" s="203"/>
      <c r="RSX841" s="203"/>
      <c r="RSY841" s="203"/>
      <c r="RSZ841" s="203"/>
      <c r="RTA841" s="203"/>
      <c r="RTB841" s="203"/>
      <c r="RTC841" s="203"/>
      <c r="RTD841" s="203"/>
      <c r="RTE841" s="203"/>
      <c r="RTF841" s="203"/>
      <c r="RTG841" s="203"/>
      <c r="RTH841" s="203"/>
      <c r="RTI841" s="203"/>
      <c r="RTJ841" s="203"/>
      <c r="RTK841" s="203"/>
      <c r="RTL841" s="203"/>
      <c r="RTM841" s="203"/>
      <c r="RTN841" s="203"/>
      <c r="RTO841" s="203"/>
      <c r="RTP841" s="203"/>
      <c r="RTQ841" s="203"/>
      <c r="RTR841" s="203"/>
      <c r="RTS841" s="203"/>
      <c r="RTT841" s="203"/>
      <c r="RTU841" s="203"/>
      <c r="RTV841" s="203"/>
      <c r="RTW841" s="203"/>
      <c r="RTX841" s="203"/>
      <c r="RTY841" s="203"/>
      <c r="RTZ841" s="203"/>
      <c r="RUA841" s="203"/>
      <c r="RUB841" s="203"/>
      <c r="RUC841" s="203"/>
      <c r="RUD841" s="203"/>
      <c r="RUE841" s="203"/>
      <c r="RUF841" s="203"/>
      <c r="RUG841" s="203"/>
      <c r="RUH841" s="203"/>
      <c r="RUI841" s="203"/>
      <c r="RUJ841" s="203"/>
      <c r="RUK841" s="203"/>
      <c r="RUL841" s="203"/>
      <c r="RUM841" s="203"/>
      <c r="RUN841" s="203"/>
      <c r="RUO841" s="203"/>
      <c r="RUP841" s="203"/>
      <c r="RUQ841" s="203"/>
      <c r="RUR841" s="203"/>
      <c r="RUS841" s="203"/>
      <c r="RUT841" s="203"/>
      <c r="RUU841" s="203"/>
      <c r="RUV841" s="203"/>
      <c r="RUW841" s="203"/>
      <c r="RUX841" s="203"/>
      <c r="RUY841" s="203"/>
      <c r="RUZ841" s="203"/>
      <c r="RVA841" s="203"/>
      <c r="RVB841" s="203"/>
      <c r="RVC841" s="203"/>
      <c r="RVD841" s="203"/>
      <c r="RVE841" s="203"/>
      <c r="RVF841" s="203"/>
      <c r="RVG841" s="203"/>
      <c r="RVH841" s="203"/>
      <c r="RVI841" s="203"/>
      <c r="RVJ841" s="203"/>
      <c r="RVK841" s="203"/>
      <c r="RVL841" s="203"/>
      <c r="RVM841" s="203"/>
      <c r="RVN841" s="203"/>
      <c r="RVO841" s="203"/>
      <c r="RVP841" s="203"/>
      <c r="RVQ841" s="203"/>
      <c r="RVR841" s="203"/>
      <c r="RVS841" s="203"/>
      <c r="RVT841" s="203"/>
      <c r="RVU841" s="203"/>
      <c r="RVV841" s="203"/>
      <c r="RVW841" s="203"/>
      <c r="RVX841" s="203"/>
      <c r="RVY841" s="203"/>
      <c r="RVZ841" s="203"/>
      <c r="RWA841" s="203"/>
      <c r="RWB841" s="203"/>
      <c r="RWC841" s="203"/>
      <c r="RWD841" s="203"/>
      <c r="RWE841" s="203"/>
      <c r="RWF841" s="203"/>
      <c r="RWG841" s="203"/>
      <c r="RWH841" s="203"/>
      <c r="RWI841" s="203"/>
      <c r="RWJ841" s="203"/>
      <c r="RWK841" s="203"/>
      <c r="RWL841" s="203"/>
      <c r="RWM841" s="203"/>
      <c r="RWN841" s="203"/>
      <c r="RWO841" s="203"/>
      <c r="RWP841" s="203"/>
      <c r="RWQ841" s="203"/>
      <c r="RWR841" s="203"/>
      <c r="RWS841" s="203"/>
      <c r="RWT841" s="203"/>
      <c r="RWU841" s="203"/>
      <c r="RWV841" s="203"/>
      <c r="RWW841" s="203"/>
      <c r="RWX841" s="203"/>
      <c r="RWY841" s="203"/>
      <c r="RWZ841" s="203"/>
      <c r="RXA841" s="203"/>
      <c r="RXB841" s="203"/>
      <c r="RXC841" s="203"/>
      <c r="RXD841" s="203"/>
      <c r="RXE841" s="203"/>
      <c r="RXF841" s="203"/>
      <c r="RXG841" s="203"/>
      <c r="RXH841" s="203"/>
      <c r="RXI841" s="203"/>
      <c r="RXJ841" s="203"/>
      <c r="RXK841" s="203"/>
      <c r="RXL841" s="203"/>
      <c r="RXM841" s="203"/>
      <c r="RXN841" s="203"/>
      <c r="RXO841" s="203"/>
      <c r="RXP841" s="203"/>
      <c r="RXQ841" s="203"/>
      <c r="RXR841" s="203"/>
      <c r="RXS841" s="203"/>
      <c r="RXT841" s="203"/>
      <c r="RXU841" s="203"/>
      <c r="RXV841" s="203"/>
      <c r="RXW841" s="203"/>
      <c r="RXX841" s="203"/>
      <c r="RXY841" s="203"/>
      <c r="RXZ841" s="203"/>
      <c r="RYA841" s="203"/>
      <c r="RYB841" s="203"/>
      <c r="RYC841" s="203"/>
      <c r="RYD841" s="203"/>
      <c r="RYE841" s="203"/>
      <c r="RYF841" s="203"/>
      <c r="RYG841" s="203"/>
      <c r="RYH841" s="203"/>
      <c r="RYI841" s="203"/>
      <c r="RYJ841" s="203"/>
      <c r="RYK841" s="203"/>
      <c r="RYL841" s="203"/>
      <c r="RYM841" s="203"/>
      <c r="RYN841" s="203"/>
      <c r="RYO841" s="203"/>
      <c r="RYP841" s="203"/>
      <c r="RYQ841" s="203"/>
      <c r="RYR841" s="203"/>
      <c r="RYS841" s="203"/>
      <c r="RYT841" s="203"/>
      <c r="RYU841" s="203"/>
      <c r="RYV841" s="203"/>
      <c r="RYW841" s="203"/>
      <c r="RYX841" s="203"/>
      <c r="RYY841" s="203"/>
      <c r="RYZ841" s="203"/>
      <c r="RZA841" s="203"/>
      <c r="RZB841" s="203"/>
      <c r="RZC841" s="203"/>
      <c r="RZD841" s="203"/>
      <c r="RZE841" s="203"/>
      <c r="RZF841" s="203"/>
      <c r="RZG841" s="203"/>
      <c r="RZH841" s="203"/>
      <c r="RZI841" s="203"/>
      <c r="RZJ841" s="203"/>
      <c r="RZK841" s="203"/>
      <c r="RZL841" s="203"/>
      <c r="RZM841" s="203"/>
      <c r="RZN841" s="203"/>
      <c r="RZO841" s="203"/>
      <c r="RZP841" s="203"/>
      <c r="RZQ841" s="203"/>
      <c r="RZR841" s="203"/>
      <c r="RZS841" s="203"/>
      <c r="RZT841" s="203"/>
      <c r="RZU841" s="203"/>
      <c r="RZV841" s="203"/>
      <c r="RZW841" s="203"/>
      <c r="RZX841" s="203"/>
      <c r="RZY841" s="203"/>
      <c r="RZZ841" s="203"/>
      <c r="SAA841" s="203"/>
      <c r="SAB841" s="203"/>
      <c r="SAC841" s="203"/>
      <c r="SAD841" s="203"/>
      <c r="SAE841" s="203"/>
      <c r="SAF841" s="203"/>
      <c r="SAG841" s="203"/>
      <c r="SAH841" s="203"/>
      <c r="SAI841" s="203"/>
      <c r="SAJ841" s="203"/>
      <c r="SAK841" s="203"/>
      <c r="SAL841" s="203"/>
      <c r="SAM841" s="203"/>
      <c r="SAN841" s="203"/>
      <c r="SAO841" s="203"/>
      <c r="SAP841" s="203"/>
      <c r="SAQ841" s="203"/>
      <c r="SAR841" s="203"/>
      <c r="SAS841" s="203"/>
      <c r="SAT841" s="203"/>
      <c r="SAU841" s="203"/>
      <c r="SAV841" s="203"/>
      <c r="SAW841" s="203"/>
      <c r="SAX841" s="203"/>
      <c r="SAY841" s="203"/>
      <c r="SAZ841" s="203"/>
      <c r="SBA841" s="203"/>
      <c r="SBB841" s="203"/>
      <c r="SBC841" s="203"/>
      <c r="SBD841" s="203"/>
      <c r="SBE841" s="203"/>
      <c r="SBF841" s="203"/>
      <c r="SBG841" s="203"/>
      <c r="SBH841" s="203"/>
      <c r="SBI841" s="203"/>
      <c r="SBJ841" s="203"/>
      <c r="SBK841" s="203"/>
      <c r="SBL841" s="203"/>
      <c r="SBM841" s="203"/>
      <c r="SBN841" s="203"/>
      <c r="SBO841" s="203"/>
      <c r="SBP841" s="203"/>
      <c r="SBQ841" s="203"/>
      <c r="SBR841" s="203"/>
      <c r="SBS841" s="203"/>
      <c r="SBT841" s="203"/>
      <c r="SBU841" s="203"/>
      <c r="SBV841" s="203"/>
      <c r="SBW841" s="203"/>
      <c r="SBX841" s="203"/>
      <c r="SBY841" s="203"/>
      <c r="SBZ841" s="203"/>
      <c r="SCA841" s="203"/>
      <c r="SCB841" s="203"/>
      <c r="SCC841" s="203"/>
      <c r="SCD841" s="203"/>
      <c r="SCE841" s="203"/>
      <c r="SCF841" s="203"/>
      <c r="SCG841" s="203"/>
      <c r="SCH841" s="203"/>
      <c r="SCI841" s="203"/>
      <c r="SCJ841" s="203"/>
      <c r="SCK841" s="203"/>
      <c r="SCL841" s="203"/>
      <c r="SCM841" s="203"/>
      <c r="SCN841" s="203"/>
      <c r="SCO841" s="203"/>
      <c r="SCP841" s="203"/>
      <c r="SCQ841" s="203"/>
      <c r="SCR841" s="203"/>
      <c r="SCS841" s="203"/>
      <c r="SCT841" s="203"/>
      <c r="SCU841" s="203"/>
      <c r="SCV841" s="203"/>
      <c r="SCW841" s="203"/>
      <c r="SCX841" s="203"/>
      <c r="SCY841" s="203"/>
      <c r="SCZ841" s="203"/>
      <c r="SDA841" s="203"/>
      <c r="SDB841" s="203"/>
      <c r="SDC841" s="203"/>
      <c r="SDD841" s="203"/>
      <c r="SDE841" s="203"/>
      <c r="SDF841" s="203"/>
      <c r="SDG841" s="203"/>
      <c r="SDH841" s="203"/>
      <c r="SDI841" s="203"/>
      <c r="SDJ841" s="203"/>
      <c r="SDK841" s="203"/>
      <c r="SDL841" s="203"/>
      <c r="SDM841" s="203"/>
      <c r="SDN841" s="203"/>
      <c r="SDO841" s="203"/>
      <c r="SDP841" s="203"/>
      <c r="SDQ841" s="203"/>
      <c r="SDR841" s="203"/>
      <c r="SDS841" s="203"/>
      <c r="SDT841" s="203"/>
      <c r="SDU841" s="203"/>
      <c r="SDV841" s="203"/>
      <c r="SDW841" s="203"/>
      <c r="SDX841" s="203"/>
      <c r="SDY841" s="203"/>
      <c r="SDZ841" s="203"/>
      <c r="SEA841" s="203"/>
      <c r="SEB841" s="203"/>
      <c r="SEC841" s="203"/>
      <c r="SED841" s="203"/>
      <c r="SEE841" s="203"/>
      <c r="SEF841" s="203"/>
      <c r="SEG841" s="203"/>
      <c r="SEH841" s="203"/>
      <c r="SEI841" s="203"/>
      <c r="SEJ841" s="203"/>
      <c r="SEK841" s="203"/>
      <c r="SEL841" s="203"/>
      <c r="SEM841" s="203"/>
      <c r="SEN841" s="203"/>
      <c r="SEO841" s="203"/>
      <c r="SEP841" s="203"/>
      <c r="SEQ841" s="203"/>
      <c r="SER841" s="203"/>
      <c r="SES841" s="203"/>
      <c r="SET841" s="203"/>
      <c r="SEU841" s="203"/>
      <c r="SEV841" s="203"/>
      <c r="SEW841" s="203"/>
      <c r="SEX841" s="203"/>
      <c r="SEY841" s="203"/>
      <c r="SEZ841" s="203"/>
      <c r="SFA841" s="203"/>
      <c r="SFB841" s="203"/>
      <c r="SFC841" s="203"/>
      <c r="SFD841" s="203"/>
      <c r="SFE841" s="203"/>
      <c r="SFF841" s="203"/>
      <c r="SFG841" s="203"/>
      <c r="SFH841" s="203"/>
      <c r="SFI841" s="203"/>
      <c r="SFJ841" s="203"/>
      <c r="SFK841" s="203"/>
      <c r="SFL841" s="203"/>
      <c r="SFM841" s="203"/>
      <c r="SFN841" s="203"/>
      <c r="SFO841" s="203"/>
      <c r="SFP841" s="203"/>
      <c r="SFQ841" s="203"/>
      <c r="SFR841" s="203"/>
      <c r="SFS841" s="203"/>
      <c r="SFT841" s="203"/>
      <c r="SFU841" s="203"/>
      <c r="SFV841" s="203"/>
      <c r="SFW841" s="203"/>
      <c r="SFX841" s="203"/>
      <c r="SFY841" s="203"/>
      <c r="SFZ841" s="203"/>
      <c r="SGA841" s="203"/>
      <c r="SGB841" s="203"/>
      <c r="SGC841" s="203"/>
      <c r="SGD841" s="203"/>
      <c r="SGE841" s="203"/>
      <c r="SGF841" s="203"/>
      <c r="SGG841" s="203"/>
      <c r="SGH841" s="203"/>
      <c r="SGI841" s="203"/>
      <c r="SGJ841" s="203"/>
      <c r="SGK841" s="203"/>
      <c r="SGL841" s="203"/>
      <c r="SGM841" s="203"/>
      <c r="SGN841" s="203"/>
      <c r="SGO841" s="203"/>
      <c r="SGP841" s="203"/>
      <c r="SGQ841" s="203"/>
      <c r="SGR841" s="203"/>
      <c r="SGS841" s="203"/>
      <c r="SGT841" s="203"/>
      <c r="SGU841" s="203"/>
      <c r="SGV841" s="203"/>
      <c r="SGW841" s="203"/>
      <c r="SGX841" s="203"/>
      <c r="SGY841" s="203"/>
      <c r="SGZ841" s="203"/>
      <c r="SHA841" s="203"/>
      <c r="SHB841" s="203"/>
      <c r="SHC841" s="203"/>
      <c r="SHD841" s="203"/>
      <c r="SHE841" s="203"/>
      <c r="SHF841" s="203"/>
      <c r="SHG841" s="203"/>
      <c r="SHH841" s="203"/>
      <c r="SHI841" s="203"/>
      <c r="SHJ841" s="203"/>
      <c r="SHK841" s="203"/>
      <c r="SHL841" s="203"/>
      <c r="SHM841" s="203"/>
      <c r="SHN841" s="203"/>
      <c r="SHO841" s="203"/>
      <c r="SHP841" s="203"/>
      <c r="SHQ841" s="203"/>
      <c r="SHR841" s="203"/>
      <c r="SHS841" s="203"/>
      <c r="SHT841" s="203"/>
      <c r="SHU841" s="203"/>
      <c r="SHV841" s="203"/>
      <c r="SHW841" s="203"/>
      <c r="SHX841" s="203"/>
      <c r="SHY841" s="203"/>
      <c r="SHZ841" s="203"/>
      <c r="SIA841" s="203"/>
      <c r="SIB841" s="203"/>
      <c r="SIC841" s="203"/>
      <c r="SID841" s="203"/>
      <c r="SIE841" s="203"/>
      <c r="SIF841" s="203"/>
      <c r="SIG841" s="203"/>
      <c r="SIH841" s="203"/>
      <c r="SII841" s="203"/>
      <c r="SIJ841" s="203"/>
      <c r="SIK841" s="203"/>
      <c r="SIL841" s="203"/>
      <c r="SIM841" s="203"/>
      <c r="SIN841" s="203"/>
      <c r="SIO841" s="203"/>
      <c r="SIP841" s="203"/>
      <c r="SIQ841" s="203"/>
      <c r="SIR841" s="203"/>
      <c r="SIS841" s="203"/>
      <c r="SIT841" s="203"/>
      <c r="SIU841" s="203"/>
      <c r="SIV841" s="203"/>
      <c r="SIW841" s="203"/>
      <c r="SIX841" s="203"/>
      <c r="SIY841" s="203"/>
      <c r="SIZ841" s="203"/>
      <c r="SJA841" s="203"/>
      <c r="SJB841" s="203"/>
      <c r="SJC841" s="203"/>
      <c r="SJD841" s="203"/>
      <c r="SJE841" s="203"/>
      <c r="SJF841" s="203"/>
      <c r="SJG841" s="203"/>
      <c r="SJH841" s="203"/>
      <c r="SJI841" s="203"/>
      <c r="SJJ841" s="203"/>
      <c r="SJK841" s="203"/>
      <c r="SJL841" s="203"/>
      <c r="SJM841" s="203"/>
      <c r="SJN841" s="203"/>
      <c r="SJO841" s="203"/>
      <c r="SJP841" s="203"/>
      <c r="SJQ841" s="203"/>
      <c r="SJR841" s="203"/>
      <c r="SJS841" s="203"/>
      <c r="SJT841" s="203"/>
      <c r="SJU841" s="203"/>
      <c r="SJV841" s="203"/>
      <c r="SJW841" s="203"/>
      <c r="SJX841" s="203"/>
      <c r="SJY841" s="203"/>
      <c r="SJZ841" s="203"/>
      <c r="SKA841" s="203"/>
      <c r="SKB841" s="203"/>
      <c r="SKC841" s="203"/>
      <c r="SKD841" s="203"/>
      <c r="SKE841" s="203"/>
      <c r="SKF841" s="203"/>
      <c r="SKG841" s="203"/>
      <c r="SKH841" s="203"/>
      <c r="SKI841" s="203"/>
      <c r="SKJ841" s="203"/>
      <c r="SKK841" s="203"/>
      <c r="SKL841" s="203"/>
      <c r="SKM841" s="203"/>
      <c r="SKN841" s="203"/>
      <c r="SKO841" s="203"/>
      <c r="SKP841" s="203"/>
      <c r="SKQ841" s="203"/>
      <c r="SKR841" s="203"/>
      <c r="SKS841" s="203"/>
      <c r="SKT841" s="203"/>
      <c r="SKU841" s="203"/>
      <c r="SKV841" s="203"/>
      <c r="SKW841" s="203"/>
      <c r="SKX841" s="203"/>
      <c r="SKY841" s="203"/>
      <c r="SKZ841" s="203"/>
      <c r="SLA841" s="203"/>
      <c r="SLB841" s="203"/>
      <c r="SLC841" s="203"/>
      <c r="SLD841" s="203"/>
      <c r="SLE841" s="203"/>
      <c r="SLF841" s="203"/>
      <c r="SLG841" s="203"/>
      <c r="SLH841" s="203"/>
      <c r="SLI841" s="203"/>
      <c r="SLJ841" s="203"/>
      <c r="SLK841" s="203"/>
      <c r="SLL841" s="203"/>
      <c r="SLM841" s="203"/>
      <c r="SLN841" s="203"/>
      <c r="SLO841" s="203"/>
      <c r="SLP841" s="203"/>
      <c r="SLQ841" s="203"/>
      <c r="SLR841" s="203"/>
      <c r="SLS841" s="203"/>
      <c r="SLT841" s="203"/>
      <c r="SLU841" s="203"/>
      <c r="SLV841" s="203"/>
      <c r="SLW841" s="203"/>
      <c r="SLX841" s="203"/>
      <c r="SLY841" s="203"/>
      <c r="SLZ841" s="203"/>
      <c r="SMA841" s="203"/>
      <c r="SMB841" s="203"/>
      <c r="SMC841" s="203"/>
      <c r="SMD841" s="203"/>
      <c r="SME841" s="203"/>
      <c r="SMF841" s="203"/>
      <c r="SMG841" s="203"/>
      <c r="SMH841" s="203"/>
      <c r="SMI841" s="203"/>
      <c r="SMJ841" s="203"/>
      <c r="SMK841" s="203"/>
      <c r="SML841" s="203"/>
      <c r="SMM841" s="203"/>
      <c r="SMN841" s="203"/>
      <c r="SMO841" s="203"/>
      <c r="SMP841" s="203"/>
      <c r="SMQ841" s="203"/>
      <c r="SMR841" s="203"/>
      <c r="SMS841" s="203"/>
      <c r="SMT841" s="203"/>
      <c r="SMU841" s="203"/>
      <c r="SMV841" s="203"/>
      <c r="SMW841" s="203"/>
      <c r="SMX841" s="203"/>
      <c r="SMY841" s="203"/>
      <c r="SMZ841" s="203"/>
      <c r="SNA841" s="203"/>
      <c r="SNB841" s="203"/>
      <c r="SNC841" s="203"/>
      <c r="SND841" s="203"/>
      <c r="SNE841" s="203"/>
      <c r="SNF841" s="203"/>
      <c r="SNG841" s="203"/>
      <c r="SNH841" s="203"/>
      <c r="SNI841" s="203"/>
      <c r="SNJ841" s="203"/>
      <c r="SNK841" s="203"/>
      <c r="SNL841" s="203"/>
      <c r="SNM841" s="203"/>
      <c r="SNN841" s="203"/>
      <c r="SNO841" s="203"/>
      <c r="SNP841" s="203"/>
      <c r="SNQ841" s="203"/>
      <c r="SNR841" s="203"/>
      <c r="SNS841" s="203"/>
      <c r="SNT841" s="203"/>
      <c r="SNU841" s="203"/>
      <c r="SNV841" s="203"/>
      <c r="SNW841" s="203"/>
      <c r="SNX841" s="203"/>
      <c r="SNY841" s="203"/>
      <c r="SNZ841" s="203"/>
      <c r="SOA841" s="203"/>
      <c r="SOB841" s="203"/>
      <c r="SOC841" s="203"/>
      <c r="SOD841" s="203"/>
      <c r="SOE841" s="203"/>
      <c r="SOF841" s="203"/>
      <c r="SOG841" s="203"/>
      <c r="SOH841" s="203"/>
      <c r="SOI841" s="203"/>
      <c r="SOJ841" s="203"/>
      <c r="SOK841" s="203"/>
      <c r="SOL841" s="203"/>
      <c r="SOM841" s="203"/>
      <c r="SON841" s="203"/>
      <c r="SOO841" s="203"/>
      <c r="SOP841" s="203"/>
      <c r="SOQ841" s="203"/>
      <c r="SOR841" s="203"/>
      <c r="SOS841" s="203"/>
      <c r="SOT841" s="203"/>
      <c r="SOU841" s="203"/>
      <c r="SOV841" s="203"/>
      <c r="SOW841" s="203"/>
      <c r="SOX841" s="203"/>
      <c r="SOY841" s="203"/>
      <c r="SOZ841" s="203"/>
      <c r="SPA841" s="203"/>
      <c r="SPB841" s="203"/>
      <c r="SPC841" s="203"/>
      <c r="SPD841" s="203"/>
      <c r="SPE841" s="203"/>
      <c r="SPF841" s="203"/>
      <c r="SPG841" s="203"/>
      <c r="SPH841" s="203"/>
      <c r="SPI841" s="203"/>
      <c r="SPJ841" s="203"/>
      <c r="SPK841" s="203"/>
      <c r="SPL841" s="203"/>
      <c r="SPM841" s="203"/>
      <c r="SPN841" s="203"/>
      <c r="SPO841" s="203"/>
      <c r="SPP841" s="203"/>
      <c r="SPQ841" s="203"/>
      <c r="SPR841" s="203"/>
      <c r="SPS841" s="203"/>
      <c r="SPT841" s="203"/>
      <c r="SPU841" s="203"/>
      <c r="SPV841" s="203"/>
      <c r="SPW841" s="203"/>
      <c r="SPX841" s="203"/>
      <c r="SPY841" s="203"/>
      <c r="SPZ841" s="203"/>
      <c r="SQA841" s="203"/>
      <c r="SQB841" s="203"/>
      <c r="SQC841" s="203"/>
      <c r="SQD841" s="203"/>
      <c r="SQE841" s="203"/>
      <c r="SQF841" s="203"/>
      <c r="SQG841" s="203"/>
      <c r="SQH841" s="203"/>
      <c r="SQI841" s="203"/>
      <c r="SQJ841" s="203"/>
      <c r="SQK841" s="203"/>
      <c r="SQL841" s="203"/>
      <c r="SQM841" s="203"/>
      <c r="SQN841" s="203"/>
      <c r="SQO841" s="203"/>
      <c r="SQP841" s="203"/>
      <c r="SQQ841" s="203"/>
      <c r="SQR841" s="203"/>
      <c r="SQS841" s="203"/>
      <c r="SQT841" s="203"/>
      <c r="SQU841" s="203"/>
      <c r="SQV841" s="203"/>
      <c r="SQW841" s="203"/>
      <c r="SQX841" s="203"/>
      <c r="SQY841" s="203"/>
      <c r="SQZ841" s="203"/>
      <c r="SRA841" s="203"/>
      <c r="SRB841" s="203"/>
      <c r="SRC841" s="203"/>
      <c r="SRD841" s="203"/>
      <c r="SRE841" s="203"/>
      <c r="SRF841" s="203"/>
      <c r="SRG841" s="203"/>
      <c r="SRH841" s="203"/>
      <c r="SRI841" s="203"/>
      <c r="SRJ841" s="203"/>
      <c r="SRK841" s="203"/>
      <c r="SRL841" s="203"/>
      <c r="SRM841" s="203"/>
      <c r="SRN841" s="203"/>
      <c r="SRO841" s="203"/>
      <c r="SRP841" s="203"/>
      <c r="SRQ841" s="203"/>
      <c r="SRR841" s="203"/>
      <c r="SRS841" s="203"/>
      <c r="SRT841" s="203"/>
      <c r="SRU841" s="203"/>
      <c r="SRV841" s="203"/>
      <c r="SRW841" s="203"/>
      <c r="SRX841" s="203"/>
      <c r="SRY841" s="203"/>
      <c r="SRZ841" s="203"/>
      <c r="SSA841" s="203"/>
      <c r="SSB841" s="203"/>
      <c r="SSC841" s="203"/>
      <c r="SSD841" s="203"/>
      <c r="SSE841" s="203"/>
      <c r="SSF841" s="203"/>
      <c r="SSG841" s="203"/>
      <c r="SSH841" s="203"/>
      <c r="SSI841" s="203"/>
      <c r="SSJ841" s="203"/>
      <c r="SSK841" s="203"/>
      <c r="SSL841" s="203"/>
      <c r="SSM841" s="203"/>
      <c r="SSN841" s="203"/>
      <c r="SSO841" s="203"/>
      <c r="SSP841" s="203"/>
      <c r="SSQ841" s="203"/>
      <c r="SSR841" s="203"/>
      <c r="SSS841" s="203"/>
      <c r="SST841" s="203"/>
      <c r="SSU841" s="203"/>
      <c r="SSV841" s="203"/>
      <c r="SSW841" s="203"/>
      <c r="SSX841" s="203"/>
      <c r="SSY841" s="203"/>
      <c r="SSZ841" s="203"/>
      <c r="STA841" s="203"/>
      <c r="STB841" s="203"/>
      <c r="STC841" s="203"/>
      <c r="STD841" s="203"/>
      <c r="STE841" s="203"/>
      <c r="STF841" s="203"/>
      <c r="STG841" s="203"/>
      <c r="STH841" s="203"/>
      <c r="STI841" s="203"/>
      <c r="STJ841" s="203"/>
      <c r="STK841" s="203"/>
      <c r="STL841" s="203"/>
      <c r="STM841" s="203"/>
      <c r="STN841" s="203"/>
      <c r="STO841" s="203"/>
      <c r="STP841" s="203"/>
      <c r="STQ841" s="203"/>
      <c r="STR841" s="203"/>
      <c r="STS841" s="203"/>
      <c r="STT841" s="203"/>
      <c r="STU841" s="203"/>
      <c r="STV841" s="203"/>
      <c r="STW841" s="203"/>
      <c r="STX841" s="203"/>
      <c r="STY841" s="203"/>
      <c r="STZ841" s="203"/>
      <c r="SUA841" s="203"/>
      <c r="SUB841" s="203"/>
      <c r="SUC841" s="203"/>
      <c r="SUD841" s="203"/>
      <c r="SUE841" s="203"/>
      <c r="SUF841" s="203"/>
      <c r="SUG841" s="203"/>
      <c r="SUH841" s="203"/>
      <c r="SUI841" s="203"/>
      <c r="SUJ841" s="203"/>
      <c r="SUK841" s="203"/>
      <c r="SUL841" s="203"/>
      <c r="SUM841" s="203"/>
      <c r="SUN841" s="203"/>
      <c r="SUO841" s="203"/>
      <c r="SUP841" s="203"/>
      <c r="SUQ841" s="203"/>
      <c r="SUR841" s="203"/>
      <c r="SUS841" s="203"/>
      <c r="SUT841" s="203"/>
      <c r="SUU841" s="203"/>
      <c r="SUV841" s="203"/>
      <c r="SUW841" s="203"/>
      <c r="SUX841" s="203"/>
      <c r="SUY841" s="203"/>
      <c r="SUZ841" s="203"/>
      <c r="SVA841" s="203"/>
      <c r="SVB841" s="203"/>
      <c r="SVC841" s="203"/>
      <c r="SVD841" s="203"/>
      <c r="SVE841" s="203"/>
      <c r="SVF841" s="203"/>
      <c r="SVG841" s="203"/>
      <c r="SVH841" s="203"/>
      <c r="SVI841" s="203"/>
      <c r="SVJ841" s="203"/>
      <c r="SVK841" s="203"/>
      <c r="SVL841" s="203"/>
      <c r="SVM841" s="203"/>
      <c r="SVN841" s="203"/>
      <c r="SVO841" s="203"/>
      <c r="SVP841" s="203"/>
      <c r="SVQ841" s="203"/>
      <c r="SVR841" s="203"/>
      <c r="SVS841" s="203"/>
      <c r="SVT841" s="203"/>
      <c r="SVU841" s="203"/>
      <c r="SVV841" s="203"/>
      <c r="SVW841" s="203"/>
      <c r="SVX841" s="203"/>
      <c r="SVY841" s="203"/>
      <c r="SVZ841" s="203"/>
      <c r="SWA841" s="203"/>
      <c r="SWB841" s="203"/>
      <c r="SWC841" s="203"/>
      <c r="SWD841" s="203"/>
      <c r="SWE841" s="203"/>
      <c r="SWF841" s="203"/>
      <c r="SWG841" s="203"/>
      <c r="SWH841" s="203"/>
      <c r="SWI841" s="203"/>
      <c r="SWJ841" s="203"/>
      <c r="SWK841" s="203"/>
      <c r="SWL841" s="203"/>
      <c r="SWM841" s="203"/>
      <c r="SWN841" s="203"/>
      <c r="SWO841" s="203"/>
      <c r="SWP841" s="203"/>
      <c r="SWQ841" s="203"/>
      <c r="SWR841" s="203"/>
      <c r="SWS841" s="203"/>
      <c r="SWT841" s="203"/>
      <c r="SWU841" s="203"/>
      <c r="SWV841" s="203"/>
      <c r="SWW841" s="203"/>
      <c r="SWX841" s="203"/>
      <c r="SWY841" s="203"/>
      <c r="SWZ841" s="203"/>
      <c r="SXA841" s="203"/>
      <c r="SXB841" s="203"/>
      <c r="SXC841" s="203"/>
      <c r="SXD841" s="203"/>
      <c r="SXE841" s="203"/>
      <c r="SXF841" s="203"/>
      <c r="SXG841" s="203"/>
      <c r="SXH841" s="203"/>
      <c r="SXI841" s="203"/>
      <c r="SXJ841" s="203"/>
      <c r="SXK841" s="203"/>
      <c r="SXL841" s="203"/>
      <c r="SXM841" s="203"/>
      <c r="SXN841" s="203"/>
      <c r="SXO841" s="203"/>
      <c r="SXP841" s="203"/>
      <c r="SXQ841" s="203"/>
      <c r="SXR841" s="203"/>
      <c r="SXS841" s="203"/>
      <c r="SXT841" s="203"/>
      <c r="SXU841" s="203"/>
      <c r="SXV841" s="203"/>
      <c r="SXW841" s="203"/>
      <c r="SXX841" s="203"/>
      <c r="SXY841" s="203"/>
      <c r="SXZ841" s="203"/>
      <c r="SYA841" s="203"/>
      <c r="SYB841" s="203"/>
      <c r="SYC841" s="203"/>
      <c r="SYD841" s="203"/>
      <c r="SYE841" s="203"/>
      <c r="SYF841" s="203"/>
      <c r="SYG841" s="203"/>
      <c r="SYH841" s="203"/>
      <c r="SYI841" s="203"/>
      <c r="SYJ841" s="203"/>
      <c r="SYK841" s="203"/>
      <c r="SYL841" s="203"/>
      <c r="SYM841" s="203"/>
      <c r="SYN841" s="203"/>
      <c r="SYO841" s="203"/>
      <c r="SYP841" s="203"/>
      <c r="SYQ841" s="203"/>
      <c r="SYR841" s="203"/>
      <c r="SYS841" s="203"/>
      <c r="SYT841" s="203"/>
      <c r="SYU841" s="203"/>
      <c r="SYV841" s="203"/>
      <c r="SYW841" s="203"/>
      <c r="SYX841" s="203"/>
      <c r="SYY841" s="203"/>
      <c r="SYZ841" s="203"/>
      <c r="SZA841" s="203"/>
      <c r="SZB841" s="203"/>
      <c r="SZC841" s="203"/>
      <c r="SZD841" s="203"/>
      <c r="SZE841" s="203"/>
      <c r="SZF841" s="203"/>
      <c r="SZG841" s="203"/>
      <c r="SZH841" s="203"/>
      <c r="SZI841" s="203"/>
      <c r="SZJ841" s="203"/>
      <c r="SZK841" s="203"/>
      <c r="SZL841" s="203"/>
      <c r="SZM841" s="203"/>
      <c r="SZN841" s="203"/>
      <c r="SZO841" s="203"/>
      <c r="SZP841" s="203"/>
      <c r="SZQ841" s="203"/>
      <c r="SZR841" s="203"/>
      <c r="SZS841" s="203"/>
      <c r="SZT841" s="203"/>
      <c r="SZU841" s="203"/>
      <c r="SZV841" s="203"/>
      <c r="SZW841" s="203"/>
      <c r="SZX841" s="203"/>
      <c r="SZY841" s="203"/>
      <c r="SZZ841" s="203"/>
      <c r="TAA841" s="203"/>
      <c r="TAB841" s="203"/>
      <c r="TAC841" s="203"/>
      <c r="TAD841" s="203"/>
      <c r="TAE841" s="203"/>
      <c r="TAF841" s="203"/>
      <c r="TAG841" s="203"/>
      <c r="TAH841" s="203"/>
      <c r="TAI841" s="203"/>
      <c r="TAJ841" s="203"/>
      <c r="TAK841" s="203"/>
      <c r="TAL841" s="203"/>
      <c r="TAM841" s="203"/>
      <c r="TAN841" s="203"/>
      <c r="TAO841" s="203"/>
      <c r="TAP841" s="203"/>
      <c r="TAQ841" s="203"/>
      <c r="TAR841" s="203"/>
      <c r="TAS841" s="203"/>
      <c r="TAT841" s="203"/>
      <c r="TAU841" s="203"/>
      <c r="TAV841" s="203"/>
      <c r="TAW841" s="203"/>
      <c r="TAX841" s="203"/>
      <c r="TAY841" s="203"/>
      <c r="TAZ841" s="203"/>
      <c r="TBA841" s="203"/>
      <c r="TBB841" s="203"/>
      <c r="TBC841" s="203"/>
      <c r="TBD841" s="203"/>
      <c r="TBE841" s="203"/>
      <c r="TBF841" s="203"/>
      <c r="TBG841" s="203"/>
      <c r="TBH841" s="203"/>
      <c r="TBI841" s="203"/>
      <c r="TBJ841" s="203"/>
      <c r="TBK841" s="203"/>
      <c r="TBL841" s="203"/>
      <c r="TBM841" s="203"/>
      <c r="TBN841" s="203"/>
      <c r="TBO841" s="203"/>
      <c r="TBP841" s="203"/>
      <c r="TBQ841" s="203"/>
      <c r="TBR841" s="203"/>
      <c r="TBS841" s="203"/>
      <c r="TBT841" s="203"/>
      <c r="TBU841" s="203"/>
      <c r="TBV841" s="203"/>
      <c r="TBW841" s="203"/>
      <c r="TBX841" s="203"/>
      <c r="TBY841" s="203"/>
      <c r="TBZ841" s="203"/>
      <c r="TCA841" s="203"/>
      <c r="TCB841" s="203"/>
      <c r="TCC841" s="203"/>
      <c r="TCD841" s="203"/>
      <c r="TCE841" s="203"/>
      <c r="TCF841" s="203"/>
      <c r="TCG841" s="203"/>
      <c r="TCH841" s="203"/>
      <c r="TCI841" s="203"/>
      <c r="TCJ841" s="203"/>
      <c r="TCK841" s="203"/>
      <c r="TCL841" s="203"/>
      <c r="TCM841" s="203"/>
      <c r="TCN841" s="203"/>
      <c r="TCO841" s="203"/>
      <c r="TCP841" s="203"/>
      <c r="TCQ841" s="203"/>
      <c r="TCR841" s="203"/>
      <c r="TCS841" s="203"/>
      <c r="TCT841" s="203"/>
      <c r="TCU841" s="203"/>
      <c r="TCV841" s="203"/>
      <c r="TCW841" s="203"/>
      <c r="TCX841" s="203"/>
      <c r="TCY841" s="203"/>
      <c r="TCZ841" s="203"/>
      <c r="TDA841" s="203"/>
      <c r="TDB841" s="203"/>
      <c r="TDC841" s="203"/>
      <c r="TDD841" s="203"/>
      <c r="TDE841" s="203"/>
      <c r="TDF841" s="203"/>
      <c r="TDG841" s="203"/>
      <c r="TDH841" s="203"/>
      <c r="TDI841" s="203"/>
      <c r="TDJ841" s="203"/>
      <c r="TDK841" s="203"/>
      <c r="TDL841" s="203"/>
      <c r="TDM841" s="203"/>
      <c r="TDN841" s="203"/>
      <c r="TDO841" s="203"/>
      <c r="TDP841" s="203"/>
      <c r="TDQ841" s="203"/>
      <c r="TDR841" s="203"/>
      <c r="TDS841" s="203"/>
      <c r="TDT841" s="203"/>
      <c r="TDU841" s="203"/>
      <c r="TDV841" s="203"/>
      <c r="TDW841" s="203"/>
      <c r="TDX841" s="203"/>
      <c r="TDY841" s="203"/>
      <c r="TDZ841" s="203"/>
      <c r="TEA841" s="203"/>
      <c r="TEB841" s="203"/>
      <c r="TEC841" s="203"/>
      <c r="TED841" s="203"/>
      <c r="TEE841" s="203"/>
      <c r="TEF841" s="203"/>
      <c r="TEG841" s="203"/>
      <c r="TEH841" s="203"/>
      <c r="TEI841" s="203"/>
      <c r="TEJ841" s="203"/>
      <c r="TEK841" s="203"/>
      <c r="TEL841" s="203"/>
      <c r="TEM841" s="203"/>
      <c r="TEN841" s="203"/>
      <c r="TEO841" s="203"/>
      <c r="TEP841" s="203"/>
      <c r="TEQ841" s="203"/>
      <c r="TER841" s="203"/>
      <c r="TES841" s="203"/>
      <c r="TET841" s="203"/>
      <c r="TEU841" s="203"/>
      <c r="TEV841" s="203"/>
      <c r="TEW841" s="203"/>
      <c r="TEX841" s="203"/>
      <c r="TEY841" s="203"/>
      <c r="TEZ841" s="203"/>
      <c r="TFA841" s="203"/>
      <c r="TFB841" s="203"/>
      <c r="TFC841" s="203"/>
      <c r="TFD841" s="203"/>
      <c r="TFE841" s="203"/>
      <c r="TFF841" s="203"/>
      <c r="TFG841" s="203"/>
      <c r="TFH841" s="203"/>
      <c r="TFI841" s="203"/>
      <c r="TFJ841" s="203"/>
      <c r="TFK841" s="203"/>
      <c r="TFL841" s="203"/>
      <c r="TFM841" s="203"/>
      <c r="TFN841" s="203"/>
      <c r="TFO841" s="203"/>
      <c r="TFP841" s="203"/>
      <c r="TFQ841" s="203"/>
      <c r="TFR841" s="203"/>
      <c r="TFS841" s="203"/>
      <c r="TFT841" s="203"/>
      <c r="TFU841" s="203"/>
      <c r="TFV841" s="203"/>
      <c r="TFW841" s="203"/>
      <c r="TFX841" s="203"/>
      <c r="TFY841" s="203"/>
      <c r="TFZ841" s="203"/>
      <c r="TGA841" s="203"/>
      <c r="TGB841" s="203"/>
      <c r="TGC841" s="203"/>
      <c r="TGD841" s="203"/>
      <c r="TGE841" s="203"/>
      <c r="TGF841" s="203"/>
      <c r="TGG841" s="203"/>
      <c r="TGH841" s="203"/>
      <c r="TGI841" s="203"/>
      <c r="TGJ841" s="203"/>
      <c r="TGK841" s="203"/>
      <c r="TGL841" s="203"/>
      <c r="TGM841" s="203"/>
      <c r="TGN841" s="203"/>
      <c r="TGO841" s="203"/>
      <c r="TGP841" s="203"/>
      <c r="TGQ841" s="203"/>
      <c r="TGR841" s="203"/>
      <c r="TGS841" s="203"/>
      <c r="TGT841" s="203"/>
      <c r="TGU841" s="203"/>
      <c r="TGV841" s="203"/>
      <c r="TGW841" s="203"/>
      <c r="TGX841" s="203"/>
      <c r="TGY841" s="203"/>
      <c r="TGZ841" s="203"/>
      <c r="THA841" s="203"/>
      <c r="THB841" s="203"/>
      <c r="THC841" s="203"/>
      <c r="THD841" s="203"/>
      <c r="THE841" s="203"/>
      <c r="THF841" s="203"/>
      <c r="THG841" s="203"/>
      <c r="THH841" s="203"/>
      <c r="THI841" s="203"/>
      <c r="THJ841" s="203"/>
      <c r="THK841" s="203"/>
      <c r="THL841" s="203"/>
      <c r="THM841" s="203"/>
      <c r="THN841" s="203"/>
      <c r="THO841" s="203"/>
      <c r="THP841" s="203"/>
      <c r="THQ841" s="203"/>
      <c r="THR841" s="203"/>
      <c r="THS841" s="203"/>
      <c r="THT841" s="203"/>
      <c r="THU841" s="203"/>
      <c r="THV841" s="203"/>
      <c r="THW841" s="203"/>
      <c r="THX841" s="203"/>
      <c r="THY841" s="203"/>
      <c r="THZ841" s="203"/>
      <c r="TIA841" s="203"/>
      <c r="TIB841" s="203"/>
      <c r="TIC841" s="203"/>
      <c r="TID841" s="203"/>
      <c r="TIE841" s="203"/>
      <c r="TIF841" s="203"/>
      <c r="TIG841" s="203"/>
      <c r="TIH841" s="203"/>
      <c r="TII841" s="203"/>
      <c r="TIJ841" s="203"/>
      <c r="TIK841" s="203"/>
      <c r="TIL841" s="203"/>
      <c r="TIM841" s="203"/>
      <c r="TIN841" s="203"/>
      <c r="TIO841" s="203"/>
      <c r="TIP841" s="203"/>
      <c r="TIQ841" s="203"/>
      <c r="TIR841" s="203"/>
      <c r="TIS841" s="203"/>
      <c r="TIT841" s="203"/>
      <c r="TIU841" s="203"/>
      <c r="TIV841" s="203"/>
      <c r="TIW841" s="203"/>
      <c r="TIX841" s="203"/>
      <c r="TIY841" s="203"/>
      <c r="TIZ841" s="203"/>
      <c r="TJA841" s="203"/>
      <c r="TJB841" s="203"/>
      <c r="TJC841" s="203"/>
      <c r="TJD841" s="203"/>
      <c r="TJE841" s="203"/>
      <c r="TJF841" s="203"/>
      <c r="TJG841" s="203"/>
      <c r="TJH841" s="203"/>
      <c r="TJI841" s="203"/>
      <c r="TJJ841" s="203"/>
      <c r="TJK841" s="203"/>
      <c r="TJL841" s="203"/>
      <c r="TJM841" s="203"/>
      <c r="TJN841" s="203"/>
      <c r="TJO841" s="203"/>
      <c r="TJP841" s="203"/>
      <c r="TJQ841" s="203"/>
      <c r="TJR841" s="203"/>
      <c r="TJS841" s="203"/>
      <c r="TJT841" s="203"/>
      <c r="TJU841" s="203"/>
      <c r="TJV841" s="203"/>
      <c r="TJW841" s="203"/>
      <c r="TJX841" s="203"/>
      <c r="TJY841" s="203"/>
      <c r="TJZ841" s="203"/>
      <c r="TKA841" s="203"/>
      <c r="TKB841" s="203"/>
      <c r="TKC841" s="203"/>
      <c r="TKD841" s="203"/>
      <c r="TKE841" s="203"/>
      <c r="TKF841" s="203"/>
      <c r="TKG841" s="203"/>
      <c r="TKH841" s="203"/>
      <c r="TKI841" s="203"/>
      <c r="TKJ841" s="203"/>
      <c r="TKK841" s="203"/>
      <c r="TKL841" s="203"/>
      <c r="TKM841" s="203"/>
      <c r="TKN841" s="203"/>
      <c r="TKO841" s="203"/>
      <c r="TKP841" s="203"/>
      <c r="TKQ841" s="203"/>
      <c r="TKR841" s="203"/>
      <c r="TKS841" s="203"/>
      <c r="TKT841" s="203"/>
      <c r="TKU841" s="203"/>
      <c r="TKV841" s="203"/>
      <c r="TKW841" s="203"/>
      <c r="TKX841" s="203"/>
      <c r="TKY841" s="203"/>
      <c r="TKZ841" s="203"/>
      <c r="TLA841" s="203"/>
      <c r="TLB841" s="203"/>
      <c r="TLC841" s="203"/>
      <c r="TLD841" s="203"/>
      <c r="TLE841" s="203"/>
      <c r="TLF841" s="203"/>
      <c r="TLG841" s="203"/>
      <c r="TLH841" s="203"/>
      <c r="TLI841" s="203"/>
      <c r="TLJ841" s="203"/>
      <c r="TLK841" s="203"/>
      <c r="TLL841" s="203"/>
      <c r="TLM841" s="203"/>
      <c r="TLN841" s="203"/>
      <c r="TLO841" s="203"/>
      <c r="TLP841" s="203"/>
      <c r="TLQ841" s="203"/>
      <c r="TLR841" s="203"/>
      <c r="TLS841" s="203"/>
      <c r="TLT841" s="203"/>
      <c r="TLU841" s="203"/>
      <c r="TLV841" s="203"/>
      <c r="TLW841" s="203"/>
      <c r="TLX841" s="203"/>
      <c r="TLY841" s="203"/>
      <c r="TLZ841" s="203"/>
      <c r="TMA841" s="203"/>
      <c r="TMB841" s="203"/>
      <c r="TMC841" s="203"/>
      <c r="TMD841" s="203"/>
      <c r="TME841" s="203"/>
      <c r="TMF841" s="203"/>
      <c r="TMG841" s="203"/>
      <c r="TMH841" s="203"/>
      <c r="TMI841" s="203"/>
      <c r="TMJ841" s="203"/>
      <c r="TMK841" s="203"/>
      <c r="TML841" s="203"/>
      <c r="TMM841" s="203"/>
      <c r="TMN841" s="203"/>
      <c r="TMO841" s="203"/>
      <c r="TMP841" s="203"/>
      <c r="TMQ841" s="203"/>
      <c r="TMR841" s="203"/>
      <c r="TMS841" s="203"/>
      <c r="TMT841" s="203"/>
      <c r="TMU841" s="203"/>
      <c r="TMV841" s="203"/>
      <c r="TMW841" s="203"/>
      <c r="TMX841" s="203"/>
      <c r="TMY841" s="203"/>
      <c r="TMZ841" s="203"/>
      <c r="TNA841" s="203"/>
      <c r="TNB841" s="203"/>
      <c r="TNC841" s="203"/>
      <c r="TND841" s="203"/>
      <c r="TNE841" s="203"/>
      <c r="TNF841" s="203"/>
      <c r="TNG841" s="203"/>
      <c r="TNH841" s="203"/>
      <c r="TNI841" s="203"/>
      <c r="TNJ841" s="203"/>
      <c r="TNK841" s="203"/>
      <c r="TNL841" s="203"/>
      <c r="TNM841" s="203"/>
      <c r="TNN841" s="203"/>
      <c r="TNO841" s="203"/>
      <c r="TNP841" s="203"/>
      <c r="TNQ841" s="203"/>
      <c r="TNR841" s="203"/>
      <c r="TNS841" s="203"/>
      <c r="TNT841" s="203"/>
      <c r="TNU841" s="203"/>
      <c r="TNV841" s="203"/>
      <c r="TNW841" s="203"/>
      <c r="TNX841" s="203"/>
      <c r="TNY841" s="203"/>
      <c r="TNZ841" s="203"/>
      <c r="TOA841" s="203"/>
      <c r="TOB841" s="203"/>
      <c r="TOC841" s="203"/>
      <c r="TOD841" s="203"/>
      <c r="TOE841" s="203"/>
      <c r="TOF841" s="203"/>
      <c r="TOG841" s="203"/>
      <c r="TOH841" s="203"/>
      <c r="TOI841" s="203"/>
      <c r="TOJ841" s="203"/>
      <c r="TOK841" s="203"/>
      <c r="TOL841" s="203"/>
      <c r="TOM841" s="203"/>
      <c r="TON841" s="203"/>
      <c r="TOO841" s="203"/>
      <c r="TOP841" s="203"/>
      <c r="TOQ841" s="203"/>
      <c r="TOR841" s="203"/>
      <c r="TOS841" s="203"/>
      <c r="TOT841" s="203"/>
      <c r="TOU841" s="203"/>
      <c r="TOV841" s="203"/>
      <c r="TOW841" s="203"/>
      <c r="TOX841" s="203"/>
      <c r="TOY841" s="203"/>
      <c r="TOZ841" s="203"/>
      <c r="TPA841" s="203"/>
      <c r="TPB841" s="203"/>
      <c r="TPC841" s="203"/>
      <c r="TPD841" s="203"/>
      <c r="TPE841" s="203"/>
      <c r="TPF841" s="203"/>
      <c r="TPG841" s="203"/>
      <c r="TPH841" s="203"/>
      <c r="TPI841" s="203"/>
      <c r="TPJ841" s="203"/>
      <c r="TPK841" s="203"/>
      <c r="TPL841" s="203"/>
      <c r="TPM841" s="203"/>
      <c r="TPN841" s="203"/>
      <c r="TPO841" s="203"/>
      <c r="TPP841" s="203"/>
      <c r="TPQ841" s="203"/>
      <c r="TPR841" s="203"/>
      <c r="TPS841" s="203"/>
      <c r="TPT841" s="203"/>
      <c r="TPU841" s="203"/>
      <c r="TPV841" s="203"/>
      <c r="TPW841" s="203"/>
      <c r="TPX841" s="203"/>
      <c r="TPY841" s="203"/>
      <c r="TPZ841" s="203"/>
      <c r="TQA841" s="203"/>
      <c r="TQB841" s="203"/>
      <c r="TQC841" s="203"/>
      <c r="TQD841" s="203"/>
      <c r="TQE841" s="203"/>
      <c r="TQF841" s="203"/>
      <c r="TQG841" s="203"/>
      <c r="TQH841" s="203"/>
      <c r="TQI841" s="203"/>
      <c r="TQJ841" s="203"/>
      <c r="TQK841" s="203"/>
      <c r="TQL841" s="203"/>
      <c r="TQM841" s="203"/>
      <c r="TQN841" s="203"/>
      <c r="TQO841" s="203"/>
      <c r="TQP841" s="203"/>
      <c r="TQQ841" s="203"/>
      <c r="TQR841" s="203"/>
      <c r="TQS841" s="203"/>
      <c r="TQT841" s="203"/>
      <c r="TQU841" s="203"/>
      <c r="TQV841" s="203"/>
      <c r="TQW841" s="203"/>
      <c r="TQX841" s="203"/>
      <c r="TQY841" s="203"/>
      <c r="TQZ841" s="203"/>
      <c r="TRA841" s="203"/>
      <c r="TRB841" s="203"/>
      <c r="TRC841" s="203"/>
      <c r="TRD841" s="203"/>
      <c r="TRE841" s="203"/>
      <c r="TRF841" s="203"/>
      <c r="TRG841" s="203"/>
      <c r="TRH841" s="203"/>
      <c r="TRI841" s="203"/>
      <c r="TRJ841" s="203"/>
      <c r="TRK841" s="203"/>
      <c r="TRL841" s="203"/>
      <c r="TRM841" s="203"/>
      <c r="TRN841" s="203"/>
      <c r="TRO841" s="203"/>
      <c r="TRP841" s="203"/>
      <c r="TRQ841" s="203"/>
      <c r="TRR841" s="203"/>
      <c r="TRS841" s="203"/>
      <c r="TRT841" s="203"/>
      <c r="TRU841" s="203"/>
      <c r="TRV841" s="203"/>
      <c r="TRW841" s="203"/>
      <c r="TRX841" s="203"/>
      <c r="TRY841" s="203"/>
      <c r="TRZ841" s="203"/>
      <c r="TSA841" s="203"/>
      <c r="TSB841" s="203"/>
      <c r="TSC841" s="203"/>
      <c r="TSD841" s="203"/>
      <c r="TSE841" s="203"/>
      <c r="TSF841" s="203"/>
      <c r="TSG841" s="203"/>
      <c r="TSH841" s="203"/>
      <c r="TSI841" s="203"/>
      <c r="TSJ841" s="203"/>
      <c r="TSK841" s="203"/>
      <c r="TSL841" s="203"/>
      <c r="TSM841" s="203"/>
      <c r="TSN841" s="203"/>
      <c r="TSO841" s="203"/>
      <c r="TSP841" s="203"/>
      <c r="TSQ841" s="203"/>
      <c r="TSR841" s="203"/>
      <c r="TSS841" s="203"/>
      <c r="TST841" s="203"/>
      <c r="TSU841" s="203"/>
      <c r="TSV841" s="203"/>
      <c r="TSW841" s="203"/>
      <c r="TSX841" s="203"/>
      <c r="TSY841" s="203"/>
      <c r="TSZ841" s="203"/>
      <c r="TTA841" s="203"/>
      <c r="TTB841" s="203"/>
      <c r="TTC841" s="203"/>
      <c r="TTD841" s="203"/>
      <c r="TTE841" s="203"/>
      <c r="TTF841" s="203"/>
      <c r="TTG841" s="203"/>
      <c r="TTH841" s="203"/>
      <c r="TTI841" s="203"/>
      <c r="TTJ841" s="203"/>
      <c r="TTK841" s="203"/>
      <c r="TTL841" s="203"/>
      <c r="TTM841" s="203"/>
      <c r="TTN841" s="203"/>
      <c r="TTO841" s="203"/>
      <c r="TTP841" s="203"/>
      <c r="TTQ841" s="203"/>
      <c r="TTR841" s="203"/>
      <c r="TTS841" s="203"/>
      <c r="TTT841" s="203"/>
      <c r="TTU841" s="203"/>
      <c r="TTV841" s="203"/>
      <c r="TTW841" s="203"/>
      <c r="TTX841" s="203"/>
      <c r="TTY841" s="203"/>
      <c r="TTZ841" s="203"/>
      <c r="TUA841" s="203"/>
      <c r="TUB841" s="203"/>
      <c r="TUC841" s="203"/>
      <c r="TUD841" s="203"/>
      <c r="TUE841" s="203"/>
      <c r="TUF841" s="203"/>
      <c r="TUG841" s="203"/>
      <c r="TUH841" s="203"/>
      <c r="TUI841" s="203"/>
      <c r="TUJ841" s="203"/>
      <c r="TUK841" s="203"/>
      <c r="TUL841" s="203"/>
      <c r="TUM841" s="203"/>
      <c r="TUN841" s="203"/>
      <c r="TUO841" s="203"/>
      <c r="TUP841" s="203"/>
      <c r="TUQ841" s="203"/>
      <c r="TUR841" s="203"/>
      <c r="TUS841" s="203"/>
      <c r="TUT841" s="203"/>
      <c r="TUU841" s="203"/>
      <c r="TUV841" s="203"/>
      <c r="TUW841" s="203"/>
      <c r="TUX841" s="203"/>
      <c r="TUY841" s="203"/>
      <c r="TUZ841" s="203"/>
      <c r="TVA841" s="203"/>
      <c r="TVB841" s="203"/>
      <c r="TVC841" s="203"/>
      <c r="TVD841" s="203"/>
      <c r="TVE841" s="203"/>
      <c r="TVF841" s="203"/>
      <c r="TVG841" s="203"/>
      <c r="TVH841" s="203"/>
      <c r="TVI841" s="203"/>
      <c r="TVJ841" s="203"/>
      <c r="TVK841" s="203"/>
      <c r="TVL841" s="203"/>
      <c r="TVM841" s="203"/>
      <c r="TVN841" s="203"/>
      <c r="TVO841" s="203"/>
      <c r="TVP841" s="203"/>
      <c r="TVQ841" s="203"/>
      <c r="TVR841" s="203"/>
      <c r="TVS841" s="203"/>
      <c r="TVT841" s="203"/>
      <c r="TVU841" s="203"/>
      <c r="TVV841" s="203"/>
      <c r="TVW841" s="203"/>
      <c r="TVX841" s="203"/>
      <c r="TVY841" s="203"/>
      <c r="TVZ841" s="203"/>
      <c r="TWA841" s="203"/>
      <c r="TWB841" s="203"/>
      <c r="TWC841" s="203"/>
      <c r="TWD841" s="203"/>
      <c r="TWE841" s="203"/>
      <c r="TWF841" s="203"/>
      <c r="TWG841" s="203"/>
      <c r="TWH841" s="203"/>
      <c r="TWI841" s="203"/>
      <c r="TWJ841" s="203"/>
      <c r="TWK841" s="203"/>
      <c r="TWL841" s="203"/>
      <c r="TWM841" s="203"/>
      <c r="TWN841" s="203"/>
      <c r="TWO841" s="203"/>
      <c r="TWP841" s="203"/>
      <c r="TWQ841" s="203"/>
      <c r="TWR841" s="203"/>
      <c r="TWS841" s="203"/>
      <c r="TWT841" s="203"/>
      <c r="TWU841" s="203"/>
      <c r="TWV841" s="203"/>
      <c r="TWW841" s="203"/>
      <c r="TWX841" s="203"/>
      <c r="TWY841" s="203"/>
      <c r="TWZ841" s="203"/>
      <c r="TXA841" s="203"/>
      <c r="TXB841" s="203"/>
      <c r="TXC841" s="203"/>
      <c r="TXD841" s="203"/>
      <c r="TXE841" s="203"/>
      <c r="TXF841" s="203"/>
      <c r="TXG841" s="203"/>
      <c r="TXH841" s="203"/>
      <c r="TXI841" s="203"/>
      <c r="TXJ841" s="203"/>
      <c r="TXK841" s="203"/>
      <c r="TXL841" s="203"/>
      <c r="TXM841" s="203"/>
      <c r="TXN841" s="203"/>
      <c r="TXO841" s="203"/>
      <c r="TXP841" s="203"/>
      <c r="TXQ841" s="203"/>
      <c r="TXR841" s="203"/>
      <c r="TXS841" s="203"/>
      <c r="TXT841" s="203"/>
      <c r="TXU841" s="203"/>
      <c r="TXV841" s="203"/>
      <c r="TXW841" s="203"/>
      <c r="TXX841" s="203"/>
      <c r="TXY841" s="203"/>
      <c r="TXZ841" s="203"/>
      <c r="TYA841" s="203"/>
      <c r="TYB841" s="203"/>
      <c r="TYC841" s="203"/>
      <c r="TYD841" s="203"/>
      <c r="TYE841" s="203"/>
      <c r="TYF841" s="203"/>
      <c r="TYG841" s="203"/>
      <c r="TYH841" s="203"/>
      <c r="TYI841" s="203"/>
      <c r="TYJ841" s="203"/>
      <c r="TYK841" s="203"/>
      <c r="TYL841" s="203"/>
      <c r="TYM841" s="203"/>
      <c r="TYN841" s="203"/>
      <c r="TYO841" s="203"/>
      <c r="TYP841" s="203"/>
      <c r="TYQ841" s="203"/>
      <c r="TYR841" s="203"/>
      <c r="TYS841" s="203"/>
      <c r="TYT841" s="203"/>
      <c r="TYU841" s="203"/>
      <c r="TYV841" s="203"/>
      <c r="TYW841" s="203"/>
      <c r="TYX841" s="203"/>
      <c r="TYY841" s="203"/>
      <c r="TYZ841" s="203"/>
      <c r="TZA841" s="203"/>
      <c r="TZB841" s="203"/>
      <c r="TZC841" s="203"/>
      <c r="TZD841" s="203"/>
      <c r="TZE841" s="203"/>
      <c r="TZF841" s="203"/>
      <c r="TZG841" s="203"/>
      <c r="TZH841" s="203"/>
      <c r="TZI841" s="203"/>
      <c r="TZJ841" s="203"/>
      <c r="TZK841" s="203"/>
      <c r="TZL841" s="203"/>
      <c r="TZM841" s="203"/>
      <c r="TZN841" s="203"/>
      <c r="TZO841" s="203"/>
      <c r="TZP841" s="203"/>
      <c r="TZQ841" s="203"/>
      <c r="TZR841" s="203"/>
      <c r="TZS841" s="203"/>
      <c r="TZT841" s="203"/>
      <c r="TZU841" s="203"/>
      <c r="TZV841" s="203"/>
      <c r="TZW841" s="203"/>
      <c r="TZX841" s="203"/>
      <c r="TZY841" s="203"/>
      <c r="TZZ841" s="203"/>
      <c r="UAA841" s="203"/>
      <c r="UAB841" s="203"/>
      <c r="UAC841" s="203"/>
      <c r="UAD841" s="203"/>
      <c r="UAE841" s="203"/>
      <c r="UAF841" s="203"/>
      <c r="UAG841" s="203"/>
      <c r="UAH841" s="203"/>
      <c r="UAI841" s="203"/>
      <c r="UAJ841" s="203"/>
      <c r="UAK841" s="203"/>
      <c r="UAL841" s="203"/>
      <c r="UAM841" s="203"/>
      <c r="UAN841" s="203"/>
      <c r="UAO841" s="203"/>
      <c r="UAP841" s="203"/>
      <c r="UAQ841" s="203"/>
      <c r="UAR841" s="203"/>
      <c r="UAS841" s="203"/>
      <c r="UAT841" s="203"/>
      <c r="UAU841" s="203"/>
      <c r="UAV841" s="203"/>
      <c r="UAW841" s="203"/>
      <c r="UAX841" s="203"/>
      <c r="UAY841" s="203"/>
      <c r="UAZ841" s="203"/>
      <c r="UBA841" s="203"/>
      <c r="UBB841" s="203"/>
      <c r="UBC841" s="203"/>
      <c r="UBD841" s="203"/>
      <c r="UBE841" s="203"/>
      <c r="UBF841" s="203"/>
      <c r="UBG841" s="203"/>
      <c r="UBH841" s="203"/>
      <c r="UBI841" s="203"/>
      <c r="UBJ841" s="203"/>
      <c r="UBK841" s="203"/>
      <c r="UBL841" s="203"/>
      <c r="UBM841" s="203"/>
      <c r="UBN841" s="203"/>
      <c r="UBO841" s="203"/>
      <c r="UBP841" s="203"/>
      <c r="UBQ841" s="203"/>
      <c r="UBR841" s="203"/>
      <c r="UBS841" s="203"/>
      <c r="UBT841" s="203"/>
      <c r="UBU841" s="203"/>
      <c r="UBV841" s="203"/>
      <c r="UBW841" s="203"/>
      <c r="UBX841" s="203"/>
      <c r="UBY841" s="203"/>
      <c r="UBZ841" s="203"/>
      <c r="UCA841" s="203"/>
      <c r="UCB841" s="203"/>
      <c r="UCC841" s="203"/>
      <c r="UCD841" s="203"/>
      <c r="UCE841" s="203"/>
      <c r="UCF841" s="203"/>
      <c r="UCG841" s="203"/>
      <c r="UCH841" s="203"/>
      <c r="UCI841" s="203"/>
      <c r="UCJ841" s="203"/>
      <c r="UCK841" s="203"/>
      <c r="UCL841" s="203"/>
      <c r="UCM841" s="203"/>
      <c r="UCN841" s="203"/>
      <c r="UCO841" s="203"/>
      <c r="UCP841" s="203"/>
      <c r="UCQ841" s="203"/>
      <c r="UCR841" s="203"/>
      <c r="UCS841" s="203"/>
      <c r="UCT841" s="203"/>
      <c r="UCU841" s="203"/>
      <c r="UCV841" s="203"/>
      <c r="UCW841" s="203"/>
      <c r="UCX841" s="203"/>
      <c r="UCY841" s="203"/>
      <c r="UCZ841" s="203"/>
      <c r="UDA841" s="203"/>
      <c r="UDB841" s="203"/>
      <c r="UDC841" s="203"/>
      <c r="UDD841" s="203"/>
      <c r="UDE841" s="203"/>
      <c r="UDF841" s="203"/>
      <c r="UDG841" s="203"/>
      <c r="UDH841" s="203"/>
      <c r="UDI841" s="203"/>
      <c r="UDJ841" s="203"/>
      <c r="UDK841" s="203"/>
      <c r="UDL841" s="203"/>
      <c r="UDM841" s="203"/>
      <c r="UDN841" s="203"/>
      <c r="UDO841" s="203"/>
      <c r="UDP841" s="203"/>
      <c r="UDQ841" s="203"/>
      <c r="UDR841" s="203"/>
      <c r="UDS841" s="203"/>
      <c r="UDT841" s="203"/>
      <c r="UDU841" s="203"/>
      <c r="UDV841" s="203"/>
      <c r="UDW841" s="203"/>
      <c r="UDX841" s="203"/>
      <c r="UDY841" s="203"/>
      <c r="UDZ841" s="203"/>
      <c r="UEA841" s="203"/>
      <c r="UEB841" s="203"/>
      <c r="UEC841" s="203"/>
      <c r="UED841" s="203"/>
      <c r="UEE841" s="203"/>
      <c r="UEF841" s="203"/>
      <c r="UEG841" s="203"/>
      <c r="UEH841" s="203"/>
      <c r="UEI841" s="203"/>
      <c r="UEJ841" s="203"/>
      <c r="UEK841" s="203"/>
      <c r="UEL841" s="203"/>
      <c r="UEM841" s="203"/>
      <c r="UEN841" s="203"/>
      <c r="UEO841" s="203"/>
      <c r="UEP841" s="203"/>
      <c r="UEQ841" s="203"/>
      <c r="UER841" s="203"/>
      <c r="UES841" s="203"/>
      <c r="UET841" s="203"/>
      <c r="UEU841" s="203"/>
      <c r="UEV841" s="203"/>
      <c r="UEW841" s="203"/>
      <c r="UEX841" s="203"/>
      <c r="UEY841" s="203"/>
      <c r="UEZ841" s="203"/>
      <c r="UFA841" s="203"/>
      <c r="UFB841" s="203"/>
      <c r="UFC841" s="203"/>
      <c r="UFD841" s="203"/>
      <c r="UFE841" s="203"/>
      <c r="UFF841" s="203"/>
      <c r="UFG841" s="203"/>
      <c r="UFH841" s="203"/>
      <c r="UFI841" s="203"/>
      <c r="UFJ841" s="203"/>
      <c r="UFK841" s="203"/>
      <c r="UFL841" s="203"/>
      <c r="UFM841" s="203"/>
      <c r="UFN841" s="203"/>
      <c r="UFO841" s="203"/>
      <c r="UFP841" s="203"/>
      <c r="UFQ841" s="203"/>
      <c r="UFR841" s="203"/>
      <c r="UFS841" s="203"/>
      <c r="UFT841" s="203"/>
      <c r="UFU841" s="203"/>
      <c r="UFV841" s="203"/>
      <c r="UFW841" s="203"/>
      <c r="UFX841" s="203"/>
      <c r="UFY841" s="203"/>
      <c r="UFZ841" s="203"/>
      <c r="UGA841" s="203"/>
      <c r="UGB841" s="203"/>
      <c r="UGC841" s="203"/>
      <c r="UGD841" s="203"/>
      <c r="UGE841" s="203"/>
      <c r="UGF841" s="203"/>
      <c r="UGG841" s="203"/>
      <c r="UGH841" s="203"/>
      <c r="UGI841" s="203"/>
      <c r="UGJ841" s="203"/>
      <c r="UGK841" s="203"/>
      <c r="UGL841" s="203"/>
      <c r="UGM841" s="203"/>
      <c r="UGN841" s="203"/>
      <c r="UGO841" s="203"/>
      <c r="UGP841" s="203"/>
      <c r="UGQ841" s="203"/>
      <c r="UGR841" s="203"/>
      <c r="UGS841" s="203"/>
      <c r="UGT841" s="203"/>
      <c r="UGU841" s="203"/>
      <c r="UGV841" s="203"/>
      <c r="UGW841" s="203"/>
      <c r="UGX841" s="203"/>
      <c r="UGY841" s="203"/>
      <c r="UGZ841" s="203"/>
      <c r="UHA841" s="203"/>
      <c r="UHB841" s="203"/>
      <c r="UHC841" s="203"/>
      <c r="UHD841" s="203"/>
      <c r="UHE841" s="203"/>
      <c r="UHF841" s="203"/>
      <c r="UHG841" s="203"/>
      <c r="UHH841" s="203"/>
      <c r="UHI841" s="203"/>
      <c r="UHJ841" s="203"/>
      <c r="UHK841" s="203"/>
      <c r="UHL841" s="203"/>
      <c r="UHM841" s="203"/>
      <c r="UHN841" s="203"/>
      <c r="UHO841" s="203"/>
      <c r="UHP841" s="203"/>
      <c r="UHQ841" s="203"/>
      <c r="UHR841" s="203"/>
      <c r="UHS841" s="203"/>
      <c r="UHT841" s="203"/>
      <c r="UHU841" s="203"/>
      <c r="UHV841" s="203"/>
      <c r="UHW841" s="203"/>
      <c r="UHX841" s="203"/>
      <c r="UHY841" s="203"/>
      <c r="UHZ841" s="203"/>
      <c r="UIA841" s="203"/>
      <c r="UIB841" s="203"/>
      <c r="UIC841" s="203"/>
      <c r="UID841" s="203"/>
      <c r="UIE841" s="203"/>
      <c r="UIF841" s="203"/>
      <c r="UIG841" s="203"/>
      <c r="UIH841" s="203"/>
      <c r="UII841" s="203"/>
      <c r="UIJ841" s="203"/>
      <c r="UIK841" s="203"/>
      <c r="UIL841" s="203"/>
      <c r="UIM841" s="203"/>
      <c r="UIN841" s="203"/>
      <c r="UIO841" s="203"/>
      <c r="UIP841" s="203"/>
      <c r="UIQ841" s="203"/>
      <c r="UIR841" s="203"/>
      <c r="UIS841" s="203"/>
      <c r="UIT841" s="203"/>
      <c r="UIU841" s="203"/>
      <c r="UIV841" s="203"/>
      <c r="UIW841" s="203"/>
      <c r="UIX841" s="203"/>
      <c r="UIY841" s="203"/>
      <c r="UIZ841" s="203"/>
      <c r="UJA841" s="203"/>
      <c r="UJB841" s="203"/>
      <c r="UJC841" s="203"/>
      <c r="UJD841" s="203"/>
      <c r="UJE841" s="203"/>
      <c r="UJF841" s="203"/>
      <c r="UJG841" s="203"/>
      <c r="UJH841" s="203"/>
      <c r="UJI841" s="203"/>
      <c r="UJJ841" s="203"/>
      <c r="UJK841" s="203"/>
      <c r="UJL841" s="203"/>
      <c r="UJM841" s="203"/>
      <c r="UJN841" s="203"/>
      <c r="UJO841" s="203"/>
      <c r="UJP841" s="203"/>
      <c r="UJQ841" s="203"/>
      <c r="UJR841" s="203"/>
      <c r="UJS841" s="203"/>
      <c r="UJT841" s="203"/>
      <c r="UJU841" s="203"/>
      <c r="UJV841" s="203"/>
      <c r="UJW841" s="203"/>
      <c r="UJX841" s="203"/>
      <c r="UJY841" s="203"/>
      <c r="UJZ841" s="203"/>
      <c r="UKA841" s="203"/>
      <c r="UKB841" s="203"/>
      <c r="UKC841" s="203"/>
      <c r="UKD841" s="203"/>
      <c r="UKE841" s="203"/>
      <c r="UKF841" s="203"/>
      <c r="UKG841" s="203"/>
      <c r="UKH841" s="203"/>
      <c r="UKI841" s="203"/>
      <c r="UKJ841" s="203"/>
      <c r="UKK841" s="203"/>
      <c r="UKL841" s="203"/>
      <c r="UKM841" s="203"/>
      <c r="UKN841" s="203"/>
      <c r="UKO841" s="203"/>
      <c r="UKP841" s="203"/>
      <c r="UKQ841" s="203"/>
      <c r="UKR841" s="203"/>
      <c r="UKS841" s="203"/>
      <c r="UKT841" s="203"/>
      <c r="UKU841" s="203"/>
      <c r="UKV841" s="203"/>
      <c r="UKW841" s="203"/>
      <c r="UKX841" s="203"/>
      <c r="UKY841" s="203"/>
      <c r="UKZ841" s="203"/>
      <c r="ULA841" s="203"/>
      <c r="ULB841" s="203"/>
      <c r="ULC841" s="203"/>
      <c r="ULD841" s="203"/>
      <c r="ULE841" s="203"/>
      <c r="ULF841" s="203"/>
      <c r="ULG841" s="203"/>
      <c r="ULH841" s="203"/>
      <c r="ULI841" s="203"/>
      <c r="ULJ841" s="203"/>
      <c r="ULK841" s="203"/>
      <c r="ULL841" s="203"/>
      <c r="ULM841" s="203"/>
      <c r="ULN841" s="203"/>
      <c r="ULO841" s="203"/>
      <c r="ULP841" s="203"/>
      <c r="ULQ841" s="203"/>
      <c r="ULR841" s="203"/>
      <c r="ULS841" s="203"/>
      <c r="ULT841" s="203"/>
      <c r="ULU841" s="203"/>
      <c r="ULV841" s="203"/>
      <c r="ULW841" s="203"/>
      <c r="ULX841" s="203"/>
      <c r="ULY841" s="203"/>
      <c r="ULZ841" s="203"/>
      <c r="UMA841" s="203"/>
      <c r="UMB841" s="203"/>
      <c r="UMC841" s="203"/>
      <c r="UMD841" s="203"/>
      <c r="UME841" s="203"/>
      <c r="UMF841" s="203"/>
      <c r="UMG841" s="203"/>
      <c r="UMH841" s="203"/>
      <c r="UMI841" s="203"/>
      <c r="UMJ841" s="203"/>
      <c r="UMK841" s="203"/>
      <c r="UML841" s="203"/>
      <c r="UMM841" s="203"/>
      <c r="UMN841" s="203"/>
      <c r="UMO841" s="203"/>
      <c r="UMP841" s="203"/>
      <c r="UMQ841" s="203"/>
      <c r="UMR841" s="203"/>
      <c r="UMS841" s="203"/>
      <c r="UMT841" s="203"/>
      <c r="UMU841" s="203"/>
      <c r="UMV841" s="203"/>
      <c r="UMW841" s="203"/>
      <c r="UMX841" s="203"/>
      <c r="UMY841" s="203"/>
      <c r="UMZ841" s="203"/>
      <c r="UNA841" s="203"/>
      <c r="UNB841" s="203"/>
      <c r="UNC841" s="203"/>
      <c r="UND841" s="203"/>
      <c r="UNE841" s="203"/>
      <c r="UNF841" s="203"/>
      <c r="UNG841" s="203"/>
      <c r="UNH841" s="203"/>
      <c r="UNI841" s="203"/>
      <c r="UNJ841" s="203"/>
      <c r="UNK841" s="203"/>
      <c r="UNL841" s="203"/>
      <c r="UNM841" s="203"/>
      <c r="UNN841" s="203"/>
      <c r="UNO841" s="203"/>
      <c r="UNP841" s="203"/>
      <c r="UNQ841" s="203"/>
      <c r="UNR841" s="203"/>
      <c r="UNS841" s="203"/>
      <c r="UNT841" s="203"/>
      <c r="UNU841" s="203"/>
      <c r="UNV841" s="203"/>
      <c r="UNW841" s="203"/>
      <c r="UNX841" s="203"/>
      <c r="UNY841" s="203"/>
      <c r="UNZ841" s="203"/>
      <c r="UOA841" s="203"/>
      <c r="UOB841" s="203"/>
      <c r="UOC841" s="203"/>
      <c r="UOD841" s="203"/>
      <c r="UOE841" s="203"/>
      <c r="UOF841" s="203"/>
      <c r="UOG841" s="203"/>
      <c r="UOH841" s="203"/>
      <c r="UOI841" s="203"/>
      <c r="UOJ841" s="203"/>
      <c r="UOK841" s="203"/>
      <c r="UOL841" s="203"/>
      <c r="UOM841" s="203"/>
      <c r="UON841" s="203"/>
      <c r="UOO841" s="203"/>
      <c r="UOP841" s="203"/>
      <c r="UOQ841" s="203"/>
      <c r="UOR841" s="203"/>
      <c r="UOS841" s="203"/>
      <c r="UOT841" s="203"/>
      <c r="UOU841" s="203"/>
      <c r="UOV841" s="203"/>
      <c r="UOW841" s="203"/>
      <c r="UOX841" s="203"/>
      <c r="UOY841" s="203"/>
      <c r="UOZ841" s="203"/>
      <c r="UPA841" s="203"/>
      <c r="UPB841" s="203"/>
      <c r="UPC841" s="203"/>
      <c r="UPD841" s="203"/>
      <c r="UPE841" s="203"/>
      <c r="UPF841" s="203"/>
      <c r="UPG841" s="203"/>
      <c r="UPH841" s="203"/>
      <c r="UPI841" s="203"/>
      <c r="UPJ841" s="203"/>
      <c r="UPK841" s="203"/>
      <c r="UPL841" s="203"/>
      <c r="UPM841" s="203"/>
      <c r="UPN841" s="203"/>
      <c r="UPO841" s="203"/>
      <c r="UPP841" s="203"/>
      <c r="UPQ841" s="203"/>
      <c r="UPR841" s="203"/>
      <c r="UPS841" s="203"/>
      <c r="UPT841" s="203"/>
      <c r="UPU841" s="203"/>
      <c r="UPV841" s="203"/>
      <c r="UPW841" s="203"/>
      <c r="UPX841" s="203"/>
      <c r="UPY841" s="203"/>
      <c r="UPZ841" s="203"/>
      <c r="UQA841" s="203"/>
      <c r="UQB841" s="203"/>
      <c r="UQC841" s="203"/>
      <c r="UQD841" s="203"/>
      <c r="UQE841" s="203"/>
      <c r="UQF841" s="203"/>
      <c r="UQG841" s="203"/>
      <c r="UQH841" s="203"/>
      <c r="UQI841" s="203"/>
      <c r="UQJ841" s="203"/>
      <c r="UQK841" s="203"/>
      <c r="UQL841" s="203"/>
      <c r="UQM841" s="203"/>
      <c r="UQN841" s="203"/>
      <c r="UQO841" s="203"/>
      <c r="UQP841" s="203"/>
      <c r="UQQ841" s="203"/>
      <c r="UQR841" s="203"/>
      <c r="UQS841" s="203"/>
      <c r="UQT841" s="203"/>
      <c r="UQU841" s="203"/>
      <c r="UQV841" s="203"/>
      <c r="UQW841" s="203"/>
      <c r="UQX841" s="203"/>
      <c r="UQY841" s="203"/>
      <c r="UQZ841" s="203"/>
      <c r="URA841" s="203"/>
      <c r="URB841" s="203"/>
      <c r="URC841" s="203"/>
      <c r="URD841" s="203"/>
      <c r="URE841" s="203"/>
      <c r="URF841" s="203"/>
      <c r="URG841" s="203"/>
      <c r="URH841" s="203"/>
      <c r="URI841" s="203"/>
      <c r="URJ841" s="203"/>
      <c r="URK841" s="203"/>
      <c r="URL841" s="203"/>
      <c r="URM841" s="203"/>
      <c r="URN841" s="203"/>
      <c r="URO841" s="203"/>
      <c r="URP841" s="203"/>
      <c r="URQ841" s="203"/>
      <c r="URR841" s="203"/>
      <c r="URS841" s="203"/>
      <c r="URT841" s="203"/>
      <c r="URU841" s="203"/>
      <c r="URV841" s="203"/>
      <c r="URW841" s="203"/>
      <c r="URX841" s="203"/>
      <c r="URY841" s="203"/>
      <c r="URZ841" s="203"/>
      <c r="USA841" s="203"/>
      <c r="USB841" s="203"/>
      <c r="USC841" s="203"/>
      <c r="USD841" s="203"/>
      <c r="USE841" s="203"/>
      <c r="USF841" s="203"/>
      <c r="USG841" s="203"/>
      <c r="USH841" s="203"/>
      <c r="USI841" s="203"/>
      <c r="USJ841" s="203"/>
      <c r="USK841" s="203"/>
      <c r="USL841" s="203"/>
      <c r="USM841" s="203"/>
      <c r="USN841" s="203"/>
      <c r="USO841" s="203"/>
      <c r="USP841" s="203"/>
      <c r="USQ841" s="203"/>
      <c r="USR841" s="203"/>
      <c r="USS841" s="203"/>
      <c r="UST841" s="203"/>
      <c r="USU841" s="203"/>
      <c r="USV841" s="203"/>
      <c r="USW841" s="203"/>
      <c r="USX841" s="203"/>
      <c r="USY841" s="203"/>
      <c r="USZ841" s="203"/>
      <c r="UTA841" s="203"/>
      <c r="UTB841" s="203"/>
      <c r="UTC841" s="203"/>
      <c r="UTD841" s="203"/>
      <c r="UTE841" s="203"/>
      <c r="UTF841" s="203"/>
      <c r="UTG841" s="203"/>
      <c r="UTH841" s="203"/>
      <c r="UTI841" s="203"/>
      <c r="UTJ841" s="203"/>
      <c r="UTK841" s="203"/>
      <c r="UTL841" s="203"/>
      <c r="UTM841" s="203"/>
      <c r="UTN841" s="203"/>
      <c r="UTO841" s="203"/>
      <c r="UTP841" s="203"/>
      <c r="UTQ841" s="203"/>
      <c r="UTR841" s="203"/>
      <c r="UTS841" s="203"/>
      <c r="UTT841" s="203"/>
      <c r="UTU841" s="203"/>
      <c r="UTV841" s="203"/>
      <c r="UTW841" s="203"/>
      <c r="UTX841" s="203"/>
      <c r="UTY841" s="203"/>
      <c r="UTZ841" s="203"/>
      <c r="UUA841" s="203"/>
      <c r="UUB841" s="203"/>
      <c r="UUC841" s="203"/>
      <c r="UUD841" s="203"/>
      <c r="UUE841" s="203"/>
      <c r="UUF841" s="203"/>
      <c r="UUG841" s="203"/>
      <c r="UUH841" s="203"/>
      <c r="UUI841" s="203"/>
      <c r="UUJ841" s="203"/>
      <c r="UUK841" s="203"/>
      <c r="UUL841" s="203"/>
      <c r="UUM841" s="203"/>
      <c r="UUN841" s="203"/>
      <c r="UUO841" s="203"/>
      <c r="UUP841" s="203"/>
      <c r="UUQ841" s="203"/>
      <c r="UUR841" s="203"/>
      <c r="UUS841" s="203"/>
      <c r="UUT841" s="203"/>
      <c r="UUU841" s="203"/>
      <c r="UUV841" s="203"/>
      <c r="UUW841" s="203"/>
      <c r="UUX841" s="203"/>
      <c r="UUY841" s="203"/>
      <c r="UUZ841" s="203"/>
      <c r="UVA841" s="203"/>
      <c r="UVB841" s="203"/>
      <c r="UVC841" s="203"/>
      <c r="UVD841" s="203"/>
      <c r="UVE841" s="203"/>
      <c r="UVF841" s="203"/>
      <c r="UVG841" s="203"/>
      <c r="UVH841" s="203"/>
      <c r="UVI841" s="203"/>
      <c r="UVJ841" s="203"/>
      <c r="UVK841" s="203"/>
      <c r="UVL841" s="203"/>
      <c r="UVM841" s="203"/>
      <c r="UVN841" s="203"/>
      <c r="UVO841" s="203"/>
      <c r="UVP841" s="203"/>
      <c r="UVQ841" s="203"/>
      <c r="UVR841" s="203"/>
      <c r="UVS841" s="203"/>
      <c r="UVT841" s="203"/>
      <c r="UVU841" s="203"/>
      <c r="UVV841" s="203"/>
      <c r="UVW841" s="203"/>
      <c r="UVX841" s="203"/>
      <c r="UVY841" s="203"/>
      <c r="UVZ841" s="203"/>
      <c r="UWA841" s="203"/>
      <c r="UWB841" s="203"/>
      <c r="UWC841" s="203"/>
      <c r="UWD841" s="203"/>
      <c r="UWE841" s="203"/>
      <c r="UWF841" s="203"/>
      <c r="UWG841" s="203"/>
      <c r="UWH841" s="203"/>
      <c r="UWI841" s="203"/>
      <c r="UWJ841" s="203"/>
      <c r="UWK841" s="203"/>
      <c r="UWL841" s="203"/>
      <c r="UWM841" s="203"/>
      <c r="UWN841" s="203"/>
      <c r="UWO841" s="203"/>
      <c r="UWP841" s="203"/>
      <c r="UWQ841" s="203"/>
      <c r="UWR841" s="203"/>
      <c r="UWS841" s="203"/>
      <c r="UWT841" s="203"/>
      <c r="UWU841" s="203"/>
      <c r="UWV841" s="203"/>
      <c r="UWW841" s="203"/>
      <c r="UWX841" s="203"/>
      <c r="UWY841" s="203"/>
      <c r="UWZ841" s="203"/>
      <c r="UXA841" s="203"/>
      <c r="UXB841" s="203"/>
      <c r="UXC841" s="203"/>
      <c r="UXD841" s="203"/>
      <c r="UXE841" s="203"/>
      <c r="UXF841" s="203"/>
      <c r="UXG841" s="203"/>
      <c r="UXH841" s="203"/>
      <c r="UXI841" s="203"/>
      <c r="UXJ841" s="203"/>
      <c r="UXK841" s="203"/>
      <c r="UXL841" s="203"/>
      <c r="UXM841" s="203"/>
      <c r="UXN841" s="203"/>
      <c r="UXO841" s="203"/>
      <c r="UXP841" s="203"/>
      <c r="UXQ841" s="203"/>
      <c r="UXR841" s="203"/>
      <c r="UXS841" s="203"/>
      <c r="UXT841" s="203"/>
      <c r="UXU841" s="203"/>
      <c r="UXV841" s="203"/>
      <c r="UXW841" s="203"/>
      <c r="UXX841" s="203"/>
      <c r="UXY841" s="203"/>
      <c r="UXZ841" s="203"/>
      <c r="UYA841" s="203"/>
      <c r="UYB841" s="203"/>
      <c r="UYC841" s="203"/>
      <c r="UYD841" s="203"/>
      <c r="UYE841" s="203"/>
      <c r="UYF841" s="203"/>
      <c r="UYG841" s="203"/>
      <c r="UYH841" s="203"/>
      <c r="UYI841" s="203"/>
      <c r="UYJ841" s="203"/>
      <c r="UYK841" s="203"/>
      <c r="UYL841" s="203"/>
      <c r="UYM841" s="203"/>
      <c r="UYN841" s="203"/>
      <c r="UYO841" s="203"/>
      <c r="UYP841" s="203"/>
      <c r="UYQ841" s="203"/>
      <c r="UYR841" s="203"/>
      <c r="UYS841" s="203"/>
      <c r="UYT841" s="203"/>
      <c r="UYU841" s="203"/>
      <c r="UYV841" s="203"/>
      <c r="UYW841" s="203"/>
      <c r="UYX841" s="203"/>
      <c r="UYY841" s="203"/>
      <c r="UYZ841" s="203"/>
      <c r="UZA841" s="203"/>
      <c r="UZB841" s="203"/>
      <c r="UZC841" s="203"/>
      <c r="UZD841" s="203"/>
      <c r="UZE841" s="203"/>
      <c r="UZF841" s="203"/>
      <c r="UZG841" s="203"/>
      <c r="UZH841" s="203"/>
      <c r="UZI841" s="203"/>
      <c r="UZJ841" s="203"/>
      <c r="UZK841" s="203"/>
      <c r="UZL841" s="203"/>
      <c r="UZM841" s="203"/>
      <c r="UZN841" s="203"/>
      <c r="UZO841" s="203"/>
      <c r="UZP841" s="203"/>
      <c r="UZQ841" s="203"/>
      <c r="UZR841" s="203"/>
      <c r="UZS841" s="203"/>
      <c r="UZT841" s="203"/>
      <c r="UZU841" s="203"/>
      <c r="UZV841" s="203"/>
      <c r="UZW841" s="203"/>
      <c r="UZX841" s="203"/>
      <c r="UZY841" s="203"/>
      <c r="UZZ841" s="203"/>
      <c r="VAA841" s="203"/>
      <c r="VAB841" s="203"/>
      <c r="VAC841" s="203"/>
      <c r="VAD841" s="203"/>
      <c r="VAE841" s="203"/>
      <c r="VAF841" s="203"/>
      <c r="VAG841" s="203"/>
      <c r="VAH841" s="203"/>
      <c r="VAI841" s="203"/>
      <c r="VAJ841" s="203"/>
      <c r="VAK841" s="203"/>
      <c r="VAL841" s="203"/>
      <c r="VAM841" s="203"/>
      <c r="VAN841" s="203"/>
      <c r="VAO841" s="203"/>
      <c r="VAP841" s="203"/>
      <c r="VAQ841" s="203"/>
      <c r="VAR841" s="203"/>
      <c r="VAS841" s="203"/>
      <c r="VAT841" s="203"/>
      <c r="VAU841" s="203"/>
      <c r="VAV841" s="203"/>
      <c r="VAW841" s="203"/>
      <c r="VAX841" s="203"/>
      <c r="VAY841" s="203"/>
      <c r="VAZ841" s="203"/>
      <c r="VBA841" s="203"/>
      <c r="VBB841" s="203"/>
      <c r="VBC841" s="203"/>
      <c r="VBD841" s="203"/>
      <c r="VBE841" s="203"/>
      <c r="VBF841" s="203"/>
      <c r="VBG841" s="203"/>
      <c r="VBH841" s="203"/>
      <c r="VBI841" s="203"/>
      <c r="VBJ841" s="203"/>
      <c r="VBK841" s="203"/>
      <c r="VBL841" s="203"/>
      <c r="VBM841" s="203"/>
      <c r="VBN841" s="203"/>
      <c r="VBO841" s="203"/>
      <c r="VBP841" s="203"/>
      <c r="VBQ841" s="203"/>
      <c r="VBR841" s="203"/>
      <c r="VBS841" s="203"/>
      <c r="VBT841" s="203"/>
      <c r="VBU841" s="203"/>
      <c r="VBV841" s="203"/>
      <c r="VBW841" s="203"/>
      <c r="VBX841" s="203"/>
      <c r="VBY841" s="203"/>
      <c r="VBZ841" s="203"/>
      <c r="VCA841" s="203"/>
      <c r="VCB841" s="203"/>
      <c r="VCC841" s="203"/>
      <c r="VCD841" s="203"/>
      <c r="VCE841" s="203"/>
      <c r="VCF841" s="203"/>
      <c r="VCG841" s="203"/>
      <c r="VCH841" s="203"/>
      <c r="VCI841" s="203"/>
      <c r="VCJ841" s="203"/>
      <c r="VCK841" s="203"/>
      <c r="VCL841" s="203"/>
      <c r="VCM841" s="203"/>
      <c r="VCN841" s="203"/>
      <c r="VCO841" s="203"/>
      <c r="VCP841" s="203"/>
      <c r="VCQ841" s="203"/>
      <c r="VCR841" s="203"/>
      <c r="VCS841" s="203"/>
      <c r="VCT841" s="203"/>
      <c r="VCU841" s="203"/>
      <c r="VCV841" s="203"/>
      <c r="VCW841" s="203"/>
      <c r="VCX841" s="203"/>
      <c r="VCY841" s="203"/>
      <c r="VCZ841" s="203"/>
      <c r="VDA841" s="203"/>
      <c r="VDB841" s="203"/>
      <c r="VDC841" s="203"/>
      <c r="VDD841" s="203"/>
      <c r="VDE841" s="203"/>
      <c r="VDF841" s="203"/>
      <c r="VDG841" s="203"/>
      <c r="VDH841" s="203"/>
      <c r="VDI841" s="203"/>
      <c r="VDJ841" s="203"/>
      <c r="VDK841" s="203"/>
      <c r="VDL841" s="203"/>
      <c r="VDM841" s="203"/>
      <c r="VDN841" s="203"/>
      <c r="VDO841" s="203"/>
      <c r="VDP841" s="203"/>
      <c r="VDQ841" s="203"/>
      <c r="VDR841" s="203"/>
      <c r="VDS841" s="203"/>
      <c r="VDT841" s="203"/>
      <c r="VDU841" s="203"/>
      <c r="VDV841" s="203"/>
      <c r="VDW841" s="203"/>
      <c r="VDX841" s="203"/>
      <c r="VDY841" s="203"/>
      <c r="VDZ841" s="203"/>
      <c r="VEA841" s="203"/>
      <c r="VEB841" s="203"/>
      <c r="VEC841" s="203"/>
      <c r="VED841" s="203"/>
      <c r="VEE841" s="203"/>
      <c r="VEF841" s="203"/>
      <c r="VEG841" s="203"/>
      <c r="VEH841" s="203"/>
      <c r="VEI841" s="203"/>
      <c r="VEJ841" s="203"/>
      <c r="VEK841" s="203"/>
      <c r="VEL841" s="203"/>
      <c r="VEM841" s="203"/>
      <c r="VEN841" s="203"/>
      <c r="VEO841" s="203"/>
      <c r="VEP841" s="203"/>
      <c r="VEQ841" s="203"/>
      <c r="VER841" s="203"/>
      <c r="VES841" s="203"/>
      <c r="VET841" s="203"/>
      <c r="VEU841" s="203"/>
      <c r="VEV841" s="203"/>
      <c r="VEW841" s="203"/>
      <c r="VEX841" s="203"/>
      <c r="VEY841" s="203"/>
      <c r="VEZ841" s="203"/>
      <c r="VFA841" s="203"/>
      <c r="VFB841" s="203"/>
      <c r="VFC841" s="203"/>
      <c r="VFD841" s="203"/>
      <c r="VFE841" s="203"/>
      <c r="VFF841" s="203"/>
      <c r="VFG841" s="203"/>
      <c r="VFH841" s="203"/>
      <c r="VFI841" s="203"/>
      <c r="VFJ841" s="203"/>
      <c r="VFK841" s="203"/>
      <c r="VFL841" s="203"/>
      <c r="VFM841" s="203"/>
      <c r="VFN841" s="203"/>
      <c r="VFO841" s="203"/>
      <c r="VFP841" s="203"/>
      <c r="VFQ841" s="203"/>
      <c r="VFR841" s="203"/>
      <c r="VFS841" s="203"/>
      <c r="VFT841" s="203"/>
      <c r="VFU841" s="203"/>
      <c r="VFV841" s="203"/>
      <c r="VFW841" s="203"/>
      <c r="VFX841" s="203"/>
      <c r="VFY841" s="203"/>
      <c r="VFZ841" s="203"/>
      <c r="VGA841" s="203"/>
      <c r="VGB841" s="203"/>
      <c r="VGC841" s="203"/>
      <c r="VGD841" s="203"/>
      <c r="VGE841" s="203"/>
      <c r="VGF841" s="203"/>
      <c r="VGG841" s="203"/>
      <c r="VGH841" s="203"/>
      <c r="VGI841" s="203"/>
      <c r="VGJ841" s="203"/>
      <c r="VGK841" s="203"/>
      <c r="VGL841" s="203"/>
      <c r="VGM841" s="203"/>
      <c r="VGN841" s="203"/>
      <c r="VGO841" s="203"/>
      <c r="VGP841" s="203"/>
      <c r="VGQ841" s="203"/>
      <c r="VGR841" s="203"/>
      <c r="VGS841" s="203"/>
      <c r="VGT841" s="203"/>
      <c r="VGU841" s="203"/>
      <c r="VGV841" s="203"/>
      <c r="VGW841" s="203"/>
      <c r="VGX841" s="203"/>
      <c r="VGY841" s="203"/>
      <c r="VGZ841" s="203"/>
      <c r="VHA841" s="203"/>
      <c r="VHB841" s="203"/>
      <c r="VHC841" s="203"/>
      <c r="VHD841" s="203"/>
      <c r="VHE841" s="203"/>
      <c r="VHF841" s="203"/>
      <c r="VHG841" s="203"/>
      <c r="VHH841" s="203"/>
      <c r="VHI841" s="203"/>
      <c r="VHJ841" s="203"/>
      <c r="VHK841" s="203"/>
      <c r="VHL841" s="203"/>
      <c r="VHM841" s="203"/>
      <c r="VHN841" s="203"/>
      <c r="VHO841" s="203"/>
      <c r="VHP841" s="203"/>
      <c r="VHQ841" s="203"/>
      <c r="VHR841" s="203"/>
      <c r="VHS841" s="203"/>
      <c r="VHT841" s="203"/>
      <c r="VHU841" s="203"/>
      <c r="VHV841" s="203"/>
      <c r="VHW841" s="203"/>
      <c r="VHX841" s="203"/>
      <c r="VHY841" s="203"/>
      <c r="VHZ841" s="203"/>
      <c r="VIA841" s="203"/>
      <c r="VIB841" s="203"/>
      <c r="VIC841" s="203"/>
      <c r="VID841" s="203"/>
      <c r="VIE841" s="203"/>
      <c r="VIF841" s="203"/>
      <c r="VIG841" s="203"/>
      <c r="VIH841" s="203"/>
      <c r="VII841" s="203"/>
      <c r="VIJ841" s="203"/>
      <c r="VIK841" s="203"/>
      <c r="VIL841" s="203"/>
      <c r="VIM841" s="203"/>
      <c r="VIN841" s="203"/>
      <c r="VIO841" s="203"/>
      <c r="VIP841" s="203"/>
      <c r="VIQ841" s="203"/>
      <c r="VIR841" s="203"/>
      <c r="VIS841" s="203"/>
      <c r="VIT841" s="203"/>
      <c r="VIU841" s="203"/>
      <c r="VIV841" s="203"/>
      <c r="VIW841" s="203"/>
      <c r="VIX841" s="203"/>
      <c r="VIY841" s="203"/>
      <c r="VIZ841" s="203"/>
      <c r="VJA841" s="203"/>
      <c r="VJB841" s="203"/>
      <c r="VJC841" s="203"/>
      <c r="VJD841" s="203"/>
      <c r="VJE841" s="203"/>
      <c r="VJF841" s="203"/>
      <c r="VJG841" s="203"/>
      <c r="VJH841" s="203"/>
      <c r="VJI841" s="203"/>
      <c r="VJJ841" s="203"/>
      <c r="VJK841" s="203"/>
      <c r="VJL841" s="203"/>
      <c r="VJM841" s="203"/>
      <c r="VJN841" s="203"/>
      <c r="VJO841" s="203"/>
      <c r="VJP841" s="203"/>
      <c r="VJQ841" s="203"/>
      <c r="VJR841" s="203"/>
      <c r="VJS841" s="203"/>
      <c r="VJT841" s="203"/>
      <c r="VJU841" s="203"/>
      <c r="VJV841" s="203"/>
      <c r="VJW841" s="203"/>
      <c r="VJX841" s="203"/>
      <c r="VJY841" s="203"/>
      <c r="VJZ841" s="203"/>
      <c r="VKA841" s="203"/>
      <c r="VKB841" s="203"/>
      <c r="VKC841" s="203"/>
      <c r="VKD841" s="203"/>
      <c r="VKE841" s="203"/>
      <c r="VKF841" s="203"/>
      <c r="VKG841" s="203"/>
      <c r="VKH841" s="203"/>
      <c r="VKI841" s="203"/>
      <c r="VKJ841" s="203"/>
      <c r="VKK841" s="203"/>
      <c r="VKL841" s="203"/>
      <c r="VKM841" s="203"/>
      <c r="VKN841" s="203"/>
      <c r="VKO841" s="203"/>
      <c r="VKP841" s="203"/>
      <c r="VKQ841" s="203"/>
      <c r="VKR841" s="203"/>
      <c r="VKS841" s="203"/>
      <c r="VKT841" s="203"/>
      <c r="VKU841" s="203"/>
      <c r="VKV841" s="203"/>
      <c r="VKW841" s="203"/>
      <c r="VKX841" s="203"/>
      <c r="VKY841" s="203"/>
      <c r="VKZ841" s="203"/>
      <c r="VLA841" s="203"/>
      <c r="VLB841" s="203"/>
      <c r="VLC841" s="203"/>
      <c r="VLD841" s="203"/>
      <c r="VLE841" s="203"/>
      <c r="VLF841" s="203"/>
      <c r="VLG841" s="203"/>
      <c r="VLH841" s="203"/>
      <c r="VLI841" s="203"/>
      <c r="VLJ841" s="203"/>
      <c r="VLK841" s="203"/>
      <c r="VLL841" s="203"/>
      <c r="VLM841" s="203"/>
      <c r="VLN841" s="203"/>
      <c r="VLO841" s="203"/>
      <c r="VLP841" s="203"/>
      <c r="VLQ841" s="203"/>
      <c r="VLR841" s="203"/>
      <c r="VLS841" s="203"/>
      <c r="VLT841" s="203"/>
      <c r="VLU841" s="203"/>
      <c r="VLV841" s="203"/>
      <c r="VLW841" s="203"/>
      <c r="VLX841" s="203"/>
      <c r="VLY841" s="203"/>
      <c r="VLZ841" s="203"/>
      <c r="VMA841" s="203"/>
      <c r="VMB841" s="203"/>
      <c r="VMC841" s="203"/>
      <c r="VMD841" s="203"/>
      <c r="VME841" s="203"/>
      <c r="VMF841" s="203"/>
      <c r="VMG841" s="203"/>
      <c r="VMH841" s="203"/>
      <c r="VMI841" s="203"/>
      <c r="VMJ841" s="203"/>
      <c r="VMK841" s="203"/>
      <c r="VML841" s="203"/>
      <c r="VMM841" s="203"/>
      <c r="VMN841" s="203"/>
      <c r="VMO841" s="203"/>
      <c r="VMP841" s="203"/>
      <c r="VMQ841" s="203"/>
      <c r="VMR841" s="203"/>
      <c r="VMS841" s="203"/>
      <c r="VMT841" s="203"/>
      <c r="VMU841" s="203"/>
      <c r="VMV841" s="203"/>
      <c r="VMW841" s="203"/>
      <c r="VMX841" s="203"/>
      <c r="VMY841" s="203"/>
      <c r="VMZ841" s="203"/>
      <c r="VNA841" s="203"/>
      <c r="VNB841" s="203"/>
      <c r="VNC841" s="203"/>
      <c r="VND841" s="203"/>
      <c r="VNE841" s="203"/>
      <c r="VNF841" s="203"/>
      <c r="VNG841" s="203"/>
      <c r="VNH841" s="203"/>
      <c r="VNI841" s="203"/>
      <c r="VNJ841" s="203"/>
      <c r="VNK841" s="203"/>
      <c r="VNL841" s="203"/>
      <c r="VNM841" s="203"/>
      <c r="VNN841" s="203"/>
      <c r="VNO841" s="203"/>
      <c r="VNP841" s="203"/>
      <c r="VNQ841" s="203"/>
      <c r="VNR841" s="203"/>
      <c r="VNS841" s="203"/>
      <c r="VNT841" s="203"/>
      <c r="VNU841" s="203"/>
      <c r="VNV841" s="203"/>
      <c r="VNW841" s="203"/>
      <c r="VNX841" s="203"/>
      <c r="VNY841" s="203"/>
      <c r="VNZ841" s="203"/>
      <c r="VOA841" s="203"/>
      <c r="VOB841" s="203"/>
      <c r="VOC841" s="203"/>
      <c r="VOD841" s="203"/>
      <c r="VOE841" s="203"/>
      <c r="VOF841" s="203"/>
      <c r="VOG841" s="203"/>
      <c r="VOH841" s="203"/>
      <c r="VOI841" s="203"/>
      <c r="VOJ841" s="203"/>
      <c r="VOK841" s="203"/>
      <c r="VOL841" s="203"/>
      <c r="VOM841" s="203"/>
      <c r="VON841" s="203"/>
      <c r="VOO841" s="203"/>
      <c r="VOP841" s="203"/>
      <c r="VOQ841" s="203"/>
      <c r="VOR841" s="203"/>
      <c r="VOS841" s="203"/>
      <c r="VOT841" s="203"/>
      <c r="VOU841" s="203"/>
      <c r="VOV841" s="203"/>
      <c r="VOW841" s="203"/>
      <c r="VOX841" s="203"/>
      <c r="VOY841" s="203"/>
      <c r="VOZ841" s="203"/>
      <c r="VPA841" s="203"/>
      <c r="VPB841" s="203"/>
      <c r="VPC841" s="203"/>
      <c r="VPD841" s="203"/>
      <c r="VPE841" s="203"/>
      <c r="VPF841" s="203"/>
      <c r="VPG841" s="203"/>
      <c r="VPH841" s="203"/>
      <c r="VPI841" s="203"/>
      <c r="VPJ841" s="203"/>
      <c r="VPK841" s="203"/>
      <c r="VPL841" s="203"/>
      <c r="VPM841" s="203"/>
      <c r="VPN841" s="203"/>
      <c r="VPO841" s="203"/>
      <c r="VPP841" s="203"/>
      <c r="VPQ841" s="203"/>
      <c r="VPR841" s="203"/>
      <c r="VPS841" s="203"/>
      <c r="VPT841" s="203"/>
      <c r="VPU841" s="203"/>
      <c r="VPV841" s="203"/>
      <c r="VPW841" s="203"/>
      <c r="VPX841" s="203"/>
      <c r="VPY841" s="203"/>
      <c r="VPZ841" s="203"/>
      <c r="VQA841" s="203"/>
      <c r="VQB841" s="203"/>
      <c r="VQC841" s="203"/>
      <c r="VQD841" s="203"/>
      <c r="VQE841" s="203"/>
      <c r="VQF841" s="203"/>
      <c r="VQG841" s="203"/>
      <c r="VQH841" s="203"/>
      <c r="VQI841" s="203"/>
      <c r="VQJ841" s="203"/>
      <c r="VQK841" s="203"/>
      <c r="VQL841" s="203"/>
      <c r="VQM841" s="203"/>
      <c r="VQN841" s="203"/>
      <c r="VQO841" s="203"/>
      <c r="VQP841" s="203"/>
      <c r="VQQ841" s="203"/>
      <c r="VQR841" s="203"/>
      <c r="VQS841" s="203"/>
      <c r="VQT841" s="203"/>
      <c r="VQU841" s="203"/>
      <c r="VQV841" s="203"/>
      <c r="VQW841" s="203"/>
      <c r="VQX841" s="203"/>
      <c r="VQY841" s="203"/>
      <c r="VQZ841" s="203"/>
      <c r="VRA841" s="203"/>
      <c r="VRB841" s="203"/>
      <c r="VRC841" s="203"/>
      <c r="VRD841" s="203"/>
      <c r="VRE841" s="203"/>
      <c r="VRF841" s="203"/>
      <c r="VRG841" s="203"/>
      <c r="VRH841" s="203"/>
      <c r="VRI841" s="203"/>
      <c r="VRJ841" s="203"/>
      <c r="VRK841" s="203"/>
      <c r="VRL841" s="203"/>
      <c r="VRM841" s="203"/>
      <c r="VRN841" s="203"/>
      <c r="VRO841" s="203"/>
      <c r="VRP841" s="203"/>
      <c r="VRQ841" s="203"/>
      <c r="VRR841" s="203"/>
      <c r="VRS841" s="203"/>
      <c r="VRT841" s="203"/>
      <c r="VRU841" s="203"/>
      <c r="VRV841" s="203"/>
      <c r="VRW841" s="203"/>
      <c r="VRX841" s="203"/>
      <c r="VRY841" s="203"/>
      <c r="VRZ841" s="203"/>
      <c r="VSA841" s="203"/>
      <c r="VSB841" s="203"/>
      <c r="VSC841" s="203"/>
      <c r="VSD841" s="203"/>
      <c r="VSE841" s="203"/>
      <c r="VSF841" s="203"/>
      <c r="VSG841" s="203"/>
      <c r="VSH841" s="203"/>
      <c r="VSI841" s="203"/>
      <c r="VSJ841" s="203"/>
      <c r="VSK841" s="203"/>
      <c r="VSL841" s="203"/>
      <c r="VSM841" s="203"/>
      <c r="VSN841" s="203"/>
      <c r="VSO841" s="203"/>
      <c r="VSP841" s="203"/>
      <c r="VSQ841" s="203"/>
      <c r="VSR841" s="203"/>
      <c r="VSS841" s="203"/>
      <c r="VST841" s="203"/>
      <c r="VSU841" s="203"/>
      <c r="VSV841" s="203"/>
      <c r="VSW841" s="203"/>
      <c r="VSX841" s="203"/>
      <c r="VSY841" s="203"/>
      <c r="VSZ841" s="203"/>
      <c r="VTA841" s="203"/>
      <c r="VTB841" s="203"/>
      <c r="VTC841" s="203"/>
      <c r="VTD841" s="203"/>
      <c r="VTE841" s="203"/>
      <c r="VTF841" s="203"/>
      <c r="VTG841" s="203"/>
      <c r="VTH841" s="203"/>
      <c r="VTI841" s="203"/>
      <c r="VTJ841" s="203"/>
      <c r="VTK841" s="203"/>
      <c r="VTL841" s="203"/>
      <c r="VTM841" s="203"/>
      <c r="VTN841" s="203"/>
      <c r="VTO841" s="203"/>
      <c r="VTP841" s="203"/>
      <c r="VTQ841" s="203"/>
      <c r="VTR841" s="203"/>
      <c r="VTS841" s="203"/>
      <c r="VTT841" s="203"/>
      <c r="VTU841" s="203"/>
      <c r="VTV841" s="203"/>
      <c r="VTW841" s="203"/>
      <c r="VTX841" s="203"/>
      <c r="VTY841" s="203"/>
      <c r="VTZ841" s="203"/>
      <c r="VUA841" s="203"/>
      <c r="VUB841" s="203"/>
      <c r="VUC841" s="203"/>
      <c r="VUD841" s="203"/>
      <c r="VUE841" s="203"/>
      <c r="VUF841" s="203"/>
      <c r="VUG841" s="203"/>
      <c r="VUH841" s="203"/>
      <c r="VUI841" s="203"/>
      <c r="VUJ841" s="203"/>
      <c r="VUK841" s="203"/>
      <c r="VUL841" s="203"/>
      <c r="VUM841" s="203"/>
      <c r="VUN841" s="203"/>
      <c r="VUO841" s="203"/>
      <c r="VUP841" s="203"/>
      <c r="VUQ841" s="203"/>
      <c r="VUR841" s="203"/>
      <c r="VUS841" s="203"/>
      <c r="VUT841" s="203"/>
      <c r="VUU841" s="203"/>
      <c r="VUV841" s="203"/>
      <c r="VUW841" s="203"/>
      <c r="VUX841" s="203"/>
      <c r="VUY841" s="203"/>
      <c r="VUZ841" s="203"/>
      <c r="VVA841" s="203"/>
      <c r="VVB841" s="203"/>
      <c r="VVC841" s="203"/>
      <c r="VVD841" s="203"/>
      <c r="VVE841" s="203"/>
      <c r="VVF841" s="203"/>
      <c r="VVG841" s="203"/>
      <c r="VVH841" s="203"/>
      <c r="VVI841" s="203"/>
      <c r="VVJ841" s="203"/>
      <c r="VVK841" s="203"/>
      <c r="VVL841" s="203"/>
      <c r="VVM841" s="203"/>
      <c r="VVN841" s="203"/>
      <c r="VVO841" s="203"/>
      <c r="VVP841" s="203"/>
      <c r="VVQ841" s="203"/>
      <c r="VVR841" s="203"/>
      <c r="VVS841" s="203"/>
      <c r="VVT841" s="203"/>
      <c r="VVU841" s="203"/>
      <c r="VVV841" s="203"/>
      <c r="VVW841" s="203"/>
      <c r="VVX841" s="203"/>
      <c r="VVY841" s="203"/>
      <c r="VVZ841" s="203"/>
      <c r="VWA841" s="203"/>
      <c r="VWB841" s="203"/>
      <c r="VWC841" s="203"/>
      <c r="VWD841" s="203"/>
      <c r="VWE841" s="203"/>
      <c r="VWF841" s="203"/>
      <c r="VWG841" s="203"/>
      <c r="VWH841" s="203"/>
      <c r="VWI841" s="203"/>
      <c r="VWJ841" s="203"/>
      <c r="VWK841" s="203"/>
      <c r="VWL841" s="203"/>
      <c r="VWM841" s="203"/>
      <c r="VWN841" s="203"/>
      <c r="VWO841" s="203"/>
      <c r="VWP841" s="203"/>
      <c r="VWQ841" s="203"/>
      <c r="VWR841" s="203"/>
      <c r="VWS841" s="203"/>
      <c r="VWT841" s="203"/>
      <c r="VWU841" s="203"/>
      <c r="VWV841" s="203"/>
      <c r="VWW841" s="203"/>
      <c r="VWX841" s="203"/>
      <c r="VWY841" s="203"/>
      <c r="VWZ841" s="203"/>
      <c r="VXA841" s="203"/>
      <c r="VXB841" s="203"/>
      <c r="VXC841" s="203"/>
      <c r="VXD841" s="203"/>
      <c r="VXE841" s="203"/>
      <c r="VXF841" s="203"/>
      <c r="VXG841" s="203"/>
      <c r="VXH841" s="203"/>
      <c r="VXI841" s="203"/>
      <c r="VXJ841" s="203"/>
      <c r="VXK841" s="203"/>
      <c r="VXL841" s="203"/>
      <c r="VXM841" s="203"/>
      <c r="VXN841" s="203"/>
      <c r="VXO841" s="203"/>
      <c r="VXP841" s="203"/>
      <c r="VXQ841" s="203"/>
      <c r="VXR841" s="203"/>
      <c r="VXS841" s="203"/>
      <c r="VXT841" s="203"/>
      <c r="VXU841" s="203"/>
      <c r="VXV841" s="203"/>
      <c r="VXW841" s="203"/>
      <c r="VXX841" s="203"/>
      <c r="VXY841" s="203"/>
      <c r="VXZ841" s="203"/>
      <c r="VYA841" s="203"/>
      <c r="VYB841" s="203"/>
      <c r="VYC841" s="203"/>
      <c r="VYD841" s="203"/>
      <c r="VYE841" s="203"/>
      <c r="VYF841" s="203"/>
      <c r="VYG841" s="203"/>
      <c r="VYH841" s="203"/>
      <c r="VYI841" s="203"/>
      <c r="VYJ841" s="203"/>
      <c r="VYK841" s="203"/>
      <c r="VYL841" s="203"/>
      <c r="VYM841" s="203"/>
      <c r="VYN841" s="203"/>
      <c r="VYO841" s="203"/>
      <c r="VYP841" s="203"/>
      <c r="VYQ841" s="203"/>
      <c r="VYR841" s="203"/>
      <c r="VYS841" s="203"/>
      <c r="VYT841" s="203"/>
      <c r="VYU841" s="203"/>
      <c r="VYV841" s="203"/>
      <c r="VYW841" s="203"/>
      <c r="VYX841" s="203"/>
      <c r="VYY841" s="203"/>
      <c r="VYZ841" s="203"/>
      <c r="VZA841" s="203"/>
      <c r="VZB841" s="203"/>
      <c r="VZC841" s="203"/>
      <c r="VZD841" s="203"/>
      <c r="VZE841" s="203"/>
      <c r="VZF841" s="203"/>
      <c r="VZG841" s="203"/>
      <c r="VZH841" s="203"/>
      <c r="VZI841" s="203"/>
      <c r="VZJ841" s="203"/>
      <c r="VZK841" s="203"/>
      <c r="VZL841" s="203"/>
      <c r="VZM841" s="203"/>
      <c r="VZN841" s="203"/>
      <c r="VZO841" s="203"/>
      <c r="VZP841" s="203"/>
      <c r="VZQ841" s="203"/>
      <c r="VZR841" s="203"/>
      <c r="VZS841" s="203"/>
      <c r="VZT841" s="203"/>
      <c r="VZU841" s="203"/>
      <c r="VZV841" s="203"/>
      <c r="VZW841" s="203"/>
      <c r="VZX841" s="203"/>
      <c r="VZY841" s="203"/>
      <c r="VZZ841" s="203"/>
      <c r="WAA841" s="203"/>
      <c r="WAB841" s="203"/>
      <c r="WAC841" s="203"/>
      <c r="WAD841" s="203"/>
      <c r="WAE841" s="203"/>
      <c r="WAF841" s="203"/>
      <c r="WAG841" s="203"/>
      <c r="WAH841" s="203"/>
      <c r="WAI841" s="203"/>
      <c r="WAJ841" s="203"/>
      <c r="WAK841" s="203"/>
      <c r="WAL841" s="203"/>
      <c r="WAM841" s="203"/>
      <c r="WAN841" s="203"/>
      <c r="WAO841" s="203"/>
      <c r="WAP841" s="203"/>
      <c r="WAQ841" s="203"/>
      <c r="WAR841" s="203"/>
      <c r="WAS841" s="203"/>
      <c r="WAT841" s="203"/>
      <c r="WAU841" s="203"/>
      <c r="WAV841" s="203"/>
      <c r="WAW841" s="203"/>
      <c r="WAX841" s="203"/>
      <c r="WAY841" s="203"/>
      <c r="WAZ841" s="203"/>
      <c r="WBA841" s="203"/>
      <c r="WBB841" s="203"/>
      <c r="WBC841" s="203"/>
      <c r="WBD841" s="203"/>
      <c r="WBE841" s="203"/>
      <c r="WBF841" s="203"/>
      <c r="WBG841" s="203"/>
      <c r="WBH841" s="203"/>
      <c r="WBI841" s="203"/>
      <c r="WBJ841" s="203"/>
      <c r="WBK841" s="203"/>
      <c r="WBL841" s="203"/>
      <c r="WBM841" s="203"/>
      <c r="WBN841" s="203"/>
      <c r="WBO841" s="203"/>
      <c r="WBP841" s="203"/>
      <c r="WBQ841" s="203"/>
      <c r="WBR841" s="203"/>
      <c r="WBS841" s="203"/>
      <c r="WBT841" s="203"/>
      <c r="WBU841" s="203"/>
      <c r="WBV841" s="203"/>
      <c r="WBW841" s="203"/>
      <c r="WBX841" s="203"/>
      <c r="WBY841" s="203"/>
      <c r="WBZ841" s="203"/>
      <c r="WCA841" s="203"/>
      <c r="WCB841" s="203"/>
      <c r="WCC841" s="203"/>
      <c r="WCD841" s="203"/>
      <c r="WCE841" s="203"/>
      <c r="WCF841" s="203"/>
      <c r="WCG841" s="203"/>
      <c r="WCH841" s="203"/>
      <c r="WCI841" s="203"/>
      <c r="WCJ841" s="203"/>
      <c r="WCK841" s="203"/>
      <c r="WCL841" s="203"/>
      <c r="WCM841" s="203"/>
      <c r="WCN841" s="203"/>
      <c r="WCO841" s="203"/>
      <c r="WCP841" s="203"/>
      <c r="WCQ841" s="203"/>
      <c r="WCR841" s="203"/>
      <c r="WCS841" s="203"/>
      <c r="WCT841" s="203"/>
      <c r="WCU841" s="203"/>
      <c r="WCV841" s="203"/>
      <c r="WCW841" s="203"/>
      <c r="WCX841" s="203"/>
      <c r="WCY841" s="203"/>
      <c r="WCZ841" s="203"/>
      <c r="WDA841" s="203"/>
      <c r="WDB841" s="203"/>
      <c r="WDC841" s="203"/>
      <c r="WDD841" s="203"/>
      <c r="WDE841" s="203"/>
      <c r="WDF841" s="203"/>
      <c r="WDG841" s="203"/>
      <c r="WDH841" s="203"/>
      <c r="WDI841" s="203"/>
      <c r="WDJ841" s="203"/>
      <c r="WDK841" s="203"/>
      <c r="WDL841" s="203"/>
      <c r="WDM841" s="203"/>
      <c r="WDN841" s="203"/>
      <c r="WDO841" s="203"/>
      <c r="WDP841" s="203"/>
      <c r="WDQ841" s="203"/>
      <c r="WDR841" s="203"/>
      <c r="WDS841" s="203"/>
      <c r="WDT841" s="203"/>
      <c r="WDU841" s="203"/>
      <c r="WDV841" s="203"/>
      <c r="WDW841" s="203"/>
      <c r="WDX841" s="203"/>
      <c r="WDY841" s="203"/>
      <c r="WDZ841" s="203"/>
      <c r="WEA841" s="203"/>
      <c r="WEB841" s="203"/>
      <c r="WEC841" s="203"/>
      <c r="WED841" s="203"/>
      <c r="WEE841" s="203"/>
      <c r="WEF841" s="203"/>
      <c r="WEG841" s="203"/>
      <c r="WEH841" s="203"/>
      <c r="WEI841" s="203"/>
      <c r="WEJ841" s="203"/>
      <c r="WEK841" s="203"/>
      <c r="WEL841" s="203"/>
      <c r="WEM841" s="203"/>
      <c r="WEN841" s="203"/>
      <c r="WEO841" s="203"/>
      <c r="WEP841" s="203"/>
      <c r="WEQ841" s="203"/>
      <c r="WER841" s="203"/>
      <c r="WES841" s="203"/>
      <c r="WET841" s="203"/>
      <c r="WEU841" s="203"/>
      <c r="WEV841" s="203"/>
      <c r="WEW841" s="203"/>
      <c r="WEX841" s="203"/>
      <c r="WEY841" s="203"/>
      <c r="WEZ841" s="203"/>
      <c r="WFA841" s="203"/>
      <c r="WFB841" s="203"/>
      <c r="WFC841" s="203"/>
      <c r="WFD841" s="203"/>
      <c r="WFE841" s="203"/>
      <c r="WFF841" s="203"/>
      <c r="WFG841" s="203"/>
      <c r="WFH841" s="203"/>
      <c r="WFI841" s="203"/>
      <c r="WFJ841" s="203"/>
      <c r="WFK841" s="203"/>
      <c r="WFL841" s="203"/>
      <c r="WFM841" s="203"/>
      <c r="WFN841" s="203"/>
      <c r="WFO841" s="203"/>
      <c r="WFP841" s="203"/>
      <c r="WFQ841" s="203"/>
      <c r="WFR841" s="203"/>
      <c r="WFS841" s="203"/>
      <c r="WFT841" s="203"/>
      <c r="WFU841" s="203"/>
      <c r="WFV841" s="203"/>
      <c r="WFW841" s="203"/>
      <c r="WFX841" s="203"/>
      <c r="WFY841" s="203"/>
      <c r="WFZ841" s="203"/>
      <c r="WGA841" s="203"/>
      <c r="WGB841" s="203"/>
      <c r="WGC841" s="203"/>
      <c r="WGD841" s="203"/>
      <c r="WGE841" s="203"/>
      <c r="WGF841" s="203"/>
      <c r="WGG841" s="203"/>
      <c r="WGH841" s="203"/>
      <c r="WGI841" s="203"/>
      <c r="WGJ841" s="203"/>
      <c r="WGK841" s="203"/>
      <c r="WGL841" s="203"/>
      <c r="WGM841" s="203"/>
      <c r="WGN841" s="203"/>
      <c r="WGO841" s="203"/>
      <c r="WGP841" s="203"/>
      <c r="WGQ841" s="203"/>
      <c r="WGR841" s="203"/>
      <c r="WGS841" s="203"/>
      <c r="WGT841" s="203"/>
      <c r="WGU841" s="203"/>
      <c r="WGV841" s="203"/>
      <c r="WGW841" s="203"/>
      <c r="WGX841" s="203"/>
      <c r="WGY841" s="203"/>
      <c r="WGZ841" s="203"/>
      <c r="WHA841" s="203"/>
      <c r="WHB841" s="203"/>
      <c r="WHC841" s="203"/>
      <c r="WHD841" s="203"/>
      <c r="WHE841" s="203"/>
      <c r="WHF841" s="203"/>
      <c r="WHG841" s="203"/>
      <c r="WHH841" s="203"/>
      <c r="WHI841" s="203"/>
      <c r="WHJ841" s="203"/>
      <c r="WHK841" s="203"/>
      <c r="WHL841" s="203"/>
      <c r="WHM841" s="203"/>
      <c r="WHN841" s="203"/>
      <c r="WHO841" s="203"/>
      <c r="WHP841" s="203"/>
      <c r="WHQ841" s="203"/>
      <c r="WHR841" s="203"/>
      <c r="WHS841" s="203"/>
      <c r="WHT841" s="203"/>
      <c r="WHU841" s="203"/>
      <c r="WHV841" s="203"/>
      <c r="WHW841" s="203"/>
      <c r="WHX841" s="203"/>
      <c r="WHY841" s="203"/>
      <c r="WHZ841" s="203"/>
      <c r="WIA841" s="203"/>
      <c r="WIB841" s="203"/>
      <c r="WIC841" s="203"/>
      <c r="WID841" s="203"/>
      <c r="WIE841" s="203"/>
      <c r="WIF841" s="203"/>
      <c r="WIG841" s="203"/>
      <c r="WIH841" s="203"/>
      <c r="WII841" s="203"/>
      <c r="WIJ841" s="203"/>
      <c r="WIK841" s="203"/>
      <c r="WIL841" s="203"/>
      <c r="WIM841" s="203"/>
      <c r="WIN841" s="203"/>
      <c r="WIO841" s="203"/>
      <c r="WIP841" s="203"/>
      <c r="WIQ841" s="203"/>
      <c r="WIR841" s="203"/>
      <c r="WIS841" s="203"/>
      <c r="WIT841" s="203"/>
      <c r="WIU841" s="203"/>
      <c r="WIV841" s="203"/>
      <c r="WIW841" s="203"/>
      <c r="WIX841" s="203"/>
      <c r="WIY841" s="203"/>
      <c r="WIZ841" s="203"/>
      <c r="WJA841" s="203"/>
      <c r="WJB841" s="203"/>
      <c r="WJC841" s="203"/>
      <c r="WJD841" s="203"/>
      <c r="WJE841" s="203"/>
      <c r="WJF841" s="203"/>
      <c r="WJG841" s="203"/>
      <c r="WJH841" s="203"/>
      <c r="WJI841" s="203"/>
      <c r="WJJ841" s="203"/>
      <c r="WJK841" s="203"/>
      <c r="WJL841" s="203"/>
      <c r="WJM841" s="203"/>
      <c r="WJN841" s="203"/>
      <c r="WJO841" s="203"/>
      <c r="WJP841" s="203"/>
      <c r="WJQ841" s="203"/>
      <c r="WJR841" s="203"/>
      <c r="WJS841" s="203"/>
      <c r="WJT841" s="203"/>
      <c r="WJU841" s="203"/>
      <c r="WJV841" s="203"/>
      <c r="WJW841" s="203"/>
      <c r="WJX841" s="203"/>
      <c r="WJY841" s="203"/>
      <c r="WJZ841" s="203"/>
      <c r="WKA841" s="203"/>
      <c r="WKB841" s="203"/>
      <c r="WKC841" s="203"/>
      <c r="WKD841" s="203"/>
      <c r="WKE841" s="203"/>
      <c r="WKF841" s="203"/>
      <c r="WKG841" s="203"/>
      <c r="WKH841" s="203"/>
      <c r="WKI841" s="203"/>
      <c r="WKJ841" s="203"/>
      <c r="WKK841" s="203"/>
      <c r="WKL841" s="203"/>
      <c r="WKM841" s="203"/>
      <c r="WKN841" s="203"/>
      <c r="WKO841" s="203"/>
      <c r="WKP841" s="203"/>
      <c r="WKQ841" s="203"/>
      <c r="WKR841" s="203"/>
      <c r="WKS841" s="203"/>
      <c r="WKT841" s="203"/>
      <c r="WKU841" s="203"/>
      <c r="WKV841" s="203"/>
      <c r="WKW841" s="203"/>
      <c r="WKX841" s="203"/>
      <c r="WKY841" s="203"/>
      <c r="WKZ841" s="203"/>
      <c r="WLA841" s="203"/>
      <c r="WLB841" s="203"/>
      <c r="WLC841" s="203"/>
      <c r="WLD841" s="203"/>
      <c r="WLE841" s="203"/>
      <c r="WLF841" s="203"/>
      <c r="WLG841" s="203"/>
      <c r="WLH841" s="203"/>
      <c r="WLI841" s="203"/>
      <c r="WLJ841" s="203"/>
      <c r="WLK841" s="203"/>
      <c r="WLL841" s="203"/>
      <c r="WLM841" s="203"/>
      <c r="WLN841" s="203"/>
      <c r="WLO841" s="203"/>
      <c r="WLP841" s="203"/>
      <c r="WLQ841" s="203"/>
      <c r="WLR841" s="203"/>
      <c r="WLS841" s="203"/>
      <c r="WLT841" s="203"/>
      <c r="WLU841" s="203"/>
      <c r="WLV841" s="203"/>
      <c r="WLW841" s="203"/>
      <c r="WLX841" s="203"/>
      <c r="WLY841" s="203"/>
      <c r="WLZ841" s="203"/>
      <c r="WMA841" s="203"/>
      <c r="WMB841" s="203"/>
      <c r="WMC841" s="203"/>
      <c r="WMD841" s="203"/>
      <c r="WME841" s="203"/>
      <c r="WMF841" s="203"/>
      <c r="WMG841" s="203"/>
      <c r="WMH841" s="203"/>
      <c r="WMI841" s="203"/>
      <c r="WMJ841" s="203"/>
      <c r="WMK841" s="203"/>
      <c r="WML841" s="203"/>
      <c r="WMM841" s="203"/>
      <c r="WMN841" s="203"/>
      <c r="WMO841" s="203"/>
      <c r="WMP841" s="203"/>
      <c r="WMQ841" s="203"/>
      <c r="WMR841" s="203"/>
      <c r="WMS841" s="203"/>
      <c r="WMT841" s="203"/>
      <c r="WMU841" s="203"/>
      <c r="WMV841" s="203"/>
      <c r="WMW841" s="203"/>
      <c r="WMX841" s="203"/>
      <c r="WMY841" s="203"/>
      <c r="WMZ841" s="203"/>
      <c r="WNA841" s="203"/>
      <c r="WNB841" s="203"/>
      <c r="WNC841" s="203"/>
      <c r="WND841" s="203"/>
      <c r="WNE841" s="203"/>
      <c r="WNF841" s="203"/>
      <c r="WNG841" s="203"/>
      <c r="WNH841" s="203"/>
      <c r="WNI841" s="203"/>
      <c r="WNJ841" s="203"/>
      <c r="WNK841" s="203"/>
      <c r="WNL841" s="203"/>
      <c r="WNM841" s="203"/>
      <c r="WNN841" s="203"/>
      <c r="WNO841" s="203"/>
      <c r="WNP841" s="203"/>
      <c r="WNQ841" s="203"/>
      <c r="WNR841" s="203"/>
      <c r="WNS841" s="203"/>
      <c r="WNT841" s="203"/>
      <c r="WNU841" s="203"/>
      <c r="WNV841" s="203"/>
      <c r="WNW841" s="203"/>
      <c r="WNX841" s="203"/>
      <c r="WNY841" s="203"/>
      <c r="WNZ841" s="203"/>
      <c r="WOA841" s="203"/>
      <c r="WOB841" s="203"/>
      <c r="WOC841" s="203"/>
      <c r="WOD841" s="203"/>
      <c r="WOE841" s="203"/>
      <c r="WOF841" s="203"/>
      <c r="WOG841" s="203"/>
      <c r="WOH841" s="203"/>
      <c r="WOI841" s="203"/>
      <c r="WOJ841" s="203"/>
      <c r="WOK841" s="203"/>
      <c r="WOL841" s="203"/>
      <c r="WOM841" s="203"/>
      <c r="WON841" s="203"/>
      <c r="WOO841" s="203"/>
      <c r="WOP841" s="203"/>
      <c r="WOQ841" s="203"/>
      <c r="WOR841" s="203"/>
      <c r="WOS841" s="203"/>
      <c r="WOT841" s="203"/>
      <c r="WOU841" s="203"/>
      <c r="WOV841" s="203"/>
      <c r="WOW841" s="203"/>
      <c r="WOX841" s="203"/>
      <c r="WOY841" s="203"/>
      <c r="WOZ841" s="203"/>
      <c r="WPA841" s="203"/>
      <c r="WPB841" s="203"/>
      <c r="WPC841" s="203"/>
      <c r="WPD841" s="203"/>
      <c r="WPE841" s="203"/>
      <c r="WPF841" s="203"/>
      <c r="WPG841" s="203"/>
      <c r="WPH841" s="203"/>
      <c r="WPI841" s="203"/>
      <c r="WPJ841" s="203"/>
      <c r="WPK841" s="203"/>
      <c r="WPL841" s="203"/>
      <c r="WPM841" s="203"/>
      <c r="WPN841" s="203"/>
      <c r="WPO841" s="203"/>
      <c r="WPP841" s="203"/>
      <c r="WPQ841" s="203"/>
      <c r="WPR841" s="203"/>
      <c r="WPS841" s="203"/>
      <c r="WPT841" s="203"/>
      <c r="WPU841" s="203"/>
      <c r="WPV841" s="203"/>
      <c r="WPW841" s="203"/>
      <c r="WPX841" s="203"/>
      <c r="WPY841" s="203"/>
      <c r="WPZ841" s="203"/>
      <c r="WQA841" s="203"/>
      <c r="WQB841" s="203"/>
      <c r="WQC841" s="203"/>
      <c r="WQD841" s="203"/>
      <c r="WQE841" s="203"/>
      <c r="WQF841" s="203"/>
      <c r="WQG841" s="203"/>
      <c r="WQH841" s="203"/>
      <c r="WQI841" s="203"/>
      <c r="WQJ841" s="203"/>
      <c r="WQK841" s="203"/>
      <c r="WQL841" s="203"/>
      <c r="WQM841" s="203"/>
      <c r="WQN841" s="203"/>
      <c r="WQO841" s="203"/>
      <c r="WQP841" s="203"/>
      <c r="WQQ841" s="203"/>
      <c r="WQR841" s="203"/>
      <c r="WQS841" s="203"/>
      <c r="WQT841" s="203"/>
      <c r="WQU841" s="203"/>
      <c r="WQV841" s="203"/>
      <c r="WQW841" s="203"/>
      <c r="WQX841" s="203"/>
      <c r="WQY841" s="203"/>
      <c r="WQZ841" s="203"/>
      <c r="WRA841" s="203"/>
      <c r="WRB841" s="203"/>
      <c r="WRC841" s="203"/>
      <c r="WRD841" s="203"/>
      <c r="WRE841" s="203"/>
      <c r="WRF841" s="203"/>
      <c r="WRG841" s="203"/>
      <c r="WRH841" s="203"/>
      <c r="WRI841" s="203"/>
      <c r="WRJ841" s="203"/>
      <c r="WRK841" s="203"/>
      <c r="WRL841" s="203"/>
      <c r="WRM841" s="203"/>
      <c r="WRN841" s="203"/>
      <c r="WRO841" s="203"/>
      <c r="WRP841" s="203"/>
      <c r="WRQ841" s="203"/>
      <c r="WRR841" s="203"/>
      <c r="WRS841" s="203"/>
      <c r="WRT841" s="203"/>
      <c r="WRU841" s="203"/>
      <c r="WRV841" s="203"/>
      <c r="WRW841" s="203"/>
      <c r="WRX841" s="203"/>
      <c r="WRY841" s="203"/>
      <c r="WRZ841" s="203"/>
      <c r="WSA841" s="203"/>
      <c r="WSB841" s="203"/>
      <c r="WSC841" s="203"/>
      <c r="WSD841" s="203"/>
      <c r="WSE841" s="203"/>
      <c r="WSF841" s="203"/>
      <c r="WSG841" s="203"/>
      <c r="WSH841" s="203"/>
      <c r="WSI841" s="203"/>
      <c r="WSJ841" s="203"/>
      <c r="WSK841" s="203"/>
      <c r="WSL841" s="203"/>
      <c r="WSM841" s="203"/>
      <c r="WSN841" s="203"/>
      <c r="WSO841" s="203"/>
      <c r="WSP841" s="203"/>
      <c r="WSQ841" s="203"/>
      <c r="WSR841" s="203"/>
      <c r="WSS841" s="203"/>
      <c r="WST841" s="203"/>
      <c r="WSU841" s="203"/>
      <c r="WSV841" s="203"/>
      <c r="WSW841" s="203"/>
      <c r="WSX841" s="203"/>
      <c r="WSY841" s="203"/>
      <c r="WSZ841" s="203"/>
      <c r="WTA841" s="203"/>
      <c r="WTB841" s="203"/>
      <c r="WTC841" s="203"/>
      <c r="WTD841" s="203"/>
      <c r="WTE841" s="203"/>
      <c r="WTF841" s="203"/>
      <c r="WTG841" s="203"/>
      <c r="WTH841" s="203"/>
      <c r="WTI841" s="203"/>
      <c r="WTJ841" s="203"/>
      <c r="WTK841" s="203"/>
      <c r="WTL841" s="203"/>
      <c r="WTM841" s="203"/>
      <c r="WTN841" s="203"/>
      <c r="WTO841" s="203"/>
      <c r="WTP841" s="203"/>
      <c r="WTQ841" s="203"/>
      <c r="WTR841" s="203"/>
      <c r="WTS841" s="203"/>
      <c r="WTT841" s="203"/>
      <c r="WTU841" s="203"/>
      <c r="WTV841" s="203"/>
      <c r="WTW841" s="203"/>
      <c r="WTX841" s="203"/>
      <c r="WTY841" s="203"/>
      <c r="WTZ841" s="203"/>
      <c r="WUA841" s="203"/>
      <c r="WUB841" s="203"/>
      <c r="WUC841" s="203"/>
      <c r="WUD841" s="203"/>
      <c r="WUE841" s="203"/>
      <c r="WUF841" s="203"/>
      <c r="WUG841" s="203"/>
      <c r="WUH841" s="203"/>
      <c r="WUI841" s="203"/>
      <c r="WUJ841" s="203"/>
      <c r="WUK841" s="203"/>
      <c r="WUL841" s="203"/>
      <c r="WUM841" s="203"/>
      <c r="WUN841" s="203"/>
      <c r="WUO841" s="203"/>
      <c r="WUP841" s="203"/>
      <c r="WUQ841" s="203"/>
      <c r="WUR841" s="203"/>
      <c r="WUS841" s="203"/>
      <c r="WUT841" s="203"/>
      <c r="WUU841" s="203"/>
      <c r="WUV841" s="203"/>
      <c r="WUW841" s="203"/>
      <c r="WUX841" s="203"/>
      <c r="WUY841" s="203"/>
      <c r="WUZ841" s="203"/>
      <c r="WVA841" s="203"/>
      <c r="WVB841" s="203"/>
      <c r="WVC841" s="203"/>
      <c r="WVD841" s="203"/>
      <c r="WVE841" s="203"/>
      <c r="WVF841" s="203"/>
      <c r="WVG841" s="203"/>
      <c r="WVH841" s="203"/>
      <c r="WVI841" s="203"/>
      <c r="WVJ841" s="203"/>
      <c r="WVK841" s="203"/>
      <c r="WVL841" s="203"/>
      <c r="WVM841" s="203"/>
      <c r="WVN841" s="203"/>
      <c r="WVO841" s="203"/>
      <c r="WVP841" s="203"/>
      <c r="WVQ841" s="203"/>
      <c r="WVR841" s="203"/>
      <c r="WVS841" s="203"/>
      <c r="WVT841" s="203"/>
      <c r="WVU841" s="203"/>
      <c r="WVV841" s="203"/>
      <c r="WVW841" s="203"/>
      <c r="WVX841" s="203"/>
      <c r="WVY841" s="203"/>
      <c r="WVZ841" s="203"/>
      <c r="WWA841" s="203"/>
      <c r="WWB841" s="203"/>
      <c r="WWC841" s="203"/>
      <c r="WWD841" s="203"/>
      <c r="WWE841" s="203"/>
      <c r="WWF841" s="203"/>
      <c r="WWG841" s="203"/>
      <c r="WWH841" s="203"/>
      <c r="WWI841" s="203"/>
      <c r="WWJ841" s="203"/>
      <c r="WWK841" s="203"/>
      <c r="WWL841" s="203"/>
      <c r="WWM841" s="203"/>
      <c r="WWN841" s="203"/>
      <c r="WWO841" s="203"/>
      <c r="WWP841" s="203"/>
      <c r="WWQ841" s="203"/>
      <c r="WWR841" s="203"/>
      <c r="WWS841" s="203"/>
      <c r="WWT841" s="203"/>
      <c r="WWU841" s="203"/>
      <c r="WWV841" s="203"/>
      <c r="WWW841" s="203"/>
      <c r="WWX841" s="203"/>
      <c r="WWY841" s="203"/>
      <c r="WWZ841" s="203"/>
      <c r="WXA841" s="203"/>
      <c r="WXB841" s="203"/>
      <c r="WXC841" s="203"/>
      <c r="WXD841" s="203"/>
      <c r="WXE841" s="203"/>
      <c r="WXF841" s="203"/>
      <c r="WXG841" s="203"/>
      <c r="WXH841" s="203"/>
      <c r="WXI841" s="203"/>
      <c r="WXJ841" s="203"/>
      <c r="WXK841" s="203"/>
      <c r="WXL841" s="203"/>
      <c r="WXM841" s="203"/>
      <c r="WXN841" s="203"/>
      <c r="WXO841" s="203"/>
      <c r="WXP841" s="203"/>
      <c r="WXQ841" s="203"/>
      <c r="WXR841" s="203"/>
      <c r="WXS841" s="203"/>
      <c r="WXT841" s="203"/>
      <c r="WXU841" s="203"/>
      <c r="WXV841" s="203"/>
      <c r="WXW841" s="203"/>
      <c r="WXX841" s="203"/>
      <c r="WXY841" s="203"/>
      <c r="WXZ841" s="203"/>
      <c r="WYA841" s="203"/>
      <c r="WYB841" s="203"/>
      <c r="WYC841" s="203"/>
      <c r="WYD841" s="203"/>
      <c r="WYE841" s="203"/>
      <c r="WYF841" s="203"/>
      <c r="WYG841" s="203"/>
      <c r="WYH841" s="203"/>
      <c r="WYI841" s="203"/>
      <c r="WYJ841" s="203"/>
      <c r="WYK841" s="203"/>
      <c r="WYL841" s="203"/>
      <c r="WYM841" s="203"/>
      <c r="WYN841" s="203"/>
      <c r="WYO841" s="203"/>
      <c r="WYP841" s="203"/>
      <c r="WYQ841" s="203"/>
      <c r="WYR841" s="203"/>
      <c r="WYS841" s="203"/>
      <c r="WYT841" s="203"/>
      <c r="WYU841" s="203"/>
      <c r="WYV841" s="203"/>
      <c r="WYW841" s="203"/>
      <c r="WYX841" s="203"/>
      <c r="WYY841" s="203"/>
      <c r="WYZ841" s="203"/>
      <c r="WZA841" s="203"/>
      <c r="WZB841" s="203"/>
      <c r="WZC841" s="203"/>
      <c r="WZD841" s="203"/>
      <c r="WZE841" s="203"/>
      <c r="WZF841" s="203"/>
      <c r="WZG841" s="203"/>
      <c r="WZH841" s="203"/>
      <c r="WZI841" s="203"/>
      <c r="WZJ841" s="203"/>
      <c r="WZK841" s="203"/>
      <c r="WZL841" s="203"/>
      <c r="WZM841" s="203"/>
      <c r="WZN841" s="203"/>
      <c r="WZO841" s="203"/>
      <c r="WZP841" s="203"/>
      <c r="WZQ841" s="203"/>
      <c r="WZR841" s="203"/>
      <c r="WZS841" s="203"/>
      <c r="WZT841" s="203"/>
      <c r="WZU841" s="203"/>
      <c r="WZV841" s="203"/>
      <c r="WZW841" s="203"/>
      <c r="WZX841" s="203"/>
      <c r="WZY841" s="203"/>
      <c r="WZZ841" s="203"/>
      <c r="XAA841" s="203"/>
      <c r="XAB841" s="203"/>
      <c r="XAC841" s="203"/>
      <c r="XAD841" s="203"/>
      <c r="XAE841" s="203"/>
      <c r="XAF841" s="203"/>
      <c r="XAG841" s="203"/>
      <c r="XAH841" s="203"/>
      <c r="XAI841" s="203"/>
      <c r="XAJ841" s="203"/>
      <c r="XAK841" s="203"/>
      <c r="XAL841" s="203"/>
      <c r="XAM841" s="203"/>
      <c r="XAN841" s="203"/>
      <c r="XAO841" s="203"/>
      <c r="XAP841" s="203"/>
      <c r="XAQ841" s="203"/>
      <c r="XAR841" s="203"/>
      <c r="XAS841" s="203"/>
      <c r="XAT841" s="203"/>
      <c r="XAU841" s="203"/>
      <c r="XAV841" s="203"/>
      <c r="XAW841" s="203"/>
      <c r="XAX841" s="203"/>
      <c r="XAY841" s="203"/>
      <c r="XAZ841" s="203"/>
      <c r="XBA841" s="203"/>
      <c r="XBB841" s="203"/>
      <c r="XBC841" s="203"/>
      <c r="XBD841" s="203"/>
      <c r="XBE841" s="203"/>
      <c r="XBF841" s="203"/>
      <c r="XBG841" s="203"/>
      <c r="XBH841" s="203"/>
      <c r="XBI841" s="203"/>
      <c r="XBJ841" s="203"/>
      <c r="XBK841" s="203"/>
      <c r="XBL841" s="203"/>
      <c r="XBM841" s="203"/>
      <c r="XBN841" s="203"/>
      <c r="XBO841" s="203"/>
      <c r="XBP841" s="203"/>
      <c r="XBQ841" s="203"/>
      <c r="XBR841" s="203"/>
      <c r="XBS841" s="203"/>
      <c r="XBT841" s="203"/>
      <c r="XBU841" s="203"/>
      <c r="XBV841" s="203"/>
      <c r="XBW841" s="203"/>
      <c r="XBX841" s="203"/>
      <c r="XBY841" s="203"/>
      <c r="XBZ841" s="203"/>
      <c r="XCA841" s="203"/>
      <c r="XCB841" s="203"/>
      <c r="XCC841" s="203"/>
      <c r="XCD841" s="203"/>
      <c r="XCE841" s="203"/>
      <c r="XCF841" s="203"/>
      <c r="XCG841" s="203"/>
      <c r="XCH841" s="203"/>
      <c r="XCI841" s="203"/>
      <c r="XCJ841" s="203"/>
      <c r="XCK841" s="203"/>
      <c r="XCL841" s="203"/>
      <c r="XCM841" s="203"/>
      <c r="XCN841" s="203"/>
      <c r="XCO841" s="203"/>
      <c r="XCP841" s="203"/>
      <c r="XCQ841" s="203"/>
      <c r="XCR841" s="203"/>
      <c r="XCS841" s="203"/>
      <c r="XCT841" s="203"/>
      <c r="XCU841" s="203"/>
      <c r="XCV841" s="203"/>
      <c r="XCW841" s="203"/>
      <c r="XCX841" s="203"/>
      <c r="XCY841" s="203"/>
      <c r="XCZ841" s="203"/>
      <c r="XDA841" s="203"/>
      <c r="XDB841" s="203"/>
      <c r="XDC841" s="203"/>
      <c r="XDD841" s="203"/>
      <c r="XDE841" s="203"/>
      <c r="XDF841" s="203"/>
      <c r="XDG841" s="203"/>
      <c r="XDH841" s="203"/>
      <c r="XDI841" s="203"/>
      <c r="XDJ841" s="203"/>
      <c r="XDK841" s="203"/>
      <c r="XDL841" s="203"/>
      <c r="XDM841" s="203"/>
      <c r="XDN841" s="203"/>
      <c r="XDO841" s="203"/>
      <c r="XDP841" s="203"/>
      <c r="XDQ841" s="203"/>
      <c r="XDR841" s="203"/>
      <c r="XDS841" s="203"/>
      <c r="XDT841" s="203"/>
      <c r="XDU841" s="203"/>
      <c r="XDV841" s="203"/>
      <c r="XDW841" s="203"/>
      <c r="XDX841" s="203"/>
      <c r="XDY841" s="203"/>
      <c r="XDZ841" s="203"/>
      <c r="XEA841" s="203"/>
      <c r="XEB841" s="203"/>
      <c r="XEC841" s="203"/>
      <c r="XED841" s="203"/>
      <c r="XEE841" s="203"/>
    </row>
    <row r="842" s="14" customFormat="1" ht="36" spans="1:16359">
      <c r="A842" s="35">
        <v>833</v>
      </c>
      <c r="B842" s="36" t="s">
        <v>2510</v>
      </c>
      <c r="C842" s="36" t="s">
        <v>31</v>
      </c>
      <c r="D842" s="36" t="s">
        <v>34</v>
      </c>
      <c r="E842" s="36" t="s">
        <v>83</v>
      </c>
      <c r="F842" s="37">
        <v>44348</v>
      </c>
      <c r="G842" s="37">
        <v>44440</v>
      </c>
      <c r="H842" s="36" t="s">
        <v>2414</v>
      </c>
      <c r="I842" s="36" t="s">
        <v>2525</v>
      </c>
      <c r="J842" s="53">
        <v>40</v>
      </c>
      <c r="K842" s="53"/>
      <c r="L842" s="53">
        <v>40</v>
      </c>
      <c r="M842" s="53"/>
      <c r="N842" s="53"/>
      <c r="O842" s="53">
        <v>1</v>
      </c>
      <c r="P842" s="36">
        <v>122</v>
      </c>
      <c r="Q842" s="36">
        <v>434</v>
      </c>
      <c r="R842" s="53">
        <v>1</v>
      </c>
      <c r="S842" s="36">
        <v>122</v>
      </c>
      <c r="T842" s="36">
        <v>434</v>
      </c>
      <c r="U842" s="36" t="s">
        <v>2526</v>
      </c>
      <c r="V842" s="42" t="s">
        <v>39</v>
      </c>
      <c r="W842" s="36" t="s">
        <v>54</v>
      </c>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c r="AT842" s="203"/>
      <c r="AU842" s="203"/>
      <c r="AV842" s="203"/>
      <c r="AW842" s="203"/>
      <c r="AX842" s="203"/>
      <c r="AY842" s="203"/>
      <c r="AZ842" s="203"/>
      <c r="BA842" s="203"/>
      <c r="BB842" s="203"/>
      <c r="BC842" s="203"/>
      <c r="BD842" s="203"/>
      <c r="BE842" s="203"/>
      <c r="BF842" s="203"/>
      <c r="BG842" s="203"/>
      <c r="BH842" s="203"/>
      <c r="BI842" s="203"/>
      <c r="BJ842" s="203"/>
      <c r="BK842" s="203"/>
      <c r="BL842" s="203"/>
      <c r="BM842" s="203"/>
      <c r="BN842" s="203"/>
      <c r="BO842" s="203"/>
      <c r="BP842" s="203"/>
      <c r="BQ842" s="203"/>
      <c r="BR842" s="203"/>
      <c r="BS842" s="203"/>
      <c r="BT842" s="203"/>
      <c r="BU842" s="203"/>
      <c r="BV842" s="203"/>
      <c r="BW842" s="203"/>
      <c r="BX842" s="203"/>
      <c r="BY842" s="203"/>
      <c r="BZ842" s="203"/>
      <c r="CA842" s="203"/>
      <c r="CB842" s="203"/>
      <c r="CC842" s="203"/>
      <c r="CD842" s="203"/>
      <c r="CE842" s="203"/>
      <c r="CF842" s="203"/>
      <c r="CG842" s="203"/>
      <c r="CH842" s="203"/>
      <c r="CI842" s="203"/>
      <c r="CJ842" s="203"/>
      <c r="CK842" s="203"/>
      <c r="CL842" s="203"/>
      <c r="CM842" s="203"/>
      <c r="CN842" s="203"/>
      <c r="CO842" s="203"/>
      <c r="CP842" s="203"/>
      <c r="CQ842" s="203"/>
      <c r="CR842" s="203"/>
      <c r="CS842" s="203"/>
      <c r="CT842" s="203"/>
      <c r="CU842" s="203"/>
      <c r="CV842" s="203"/>
      <c r="CW842" s="203"/>
      <c r="CX842" s="203"/>
      <c r="CY842" s="203"/>
      <c r="CZ842" s="203"/>
      <c r="DA842" s="203"/>
      <c r="DB842" s="203"/>
      <c r="DC842" s="203"/>
      <c r="DD842" s="203"/>
      <c r="DE842" s="203"/>
      <c r="DF842" s="203"/>
      <c r="DG842" s="203"/>
      <c r="DH842" s="203"/>
      <c r="DI842" s="203"/>
      <c r="DJ842" s="203"/>
      <c r="DK842" s="203"/>
      <c r="DL842" s="203"/>
      <c r="DM842" s="203"/>
      <c r="DN842" s="203"/>
      <c r="DO842" s="203"/>
      <c r="DP842" s="203"/>
      <c r="DQ842" s="203"/>
      <c r="DR842" s="203"/>
      <c r="DS842" s="203"/>
      <c r="DT842" s="203"/>
      <c r="DU842" s="203"/>
      <c r="DV842" s="203"/>
      <c r="DW842" s="203"/>
      <c r="DX842" s="203"/>
      <c r="DY842" s="203"/>
      <c r="DZ842" s="203"/>
      <c r="EA842" s="203"/>
      <c r="EB842" s="203"/>
      <c r="EC842" s="203"/>
      <c r="ED842" s="203"/>
      <c r="EE842" s="203"/>
      <c r="EF842" s="203"/>
      <c r="EG842" s="203"/>
      <c r="EH842" s="203"/>
      <c r="EI842" s="203"/>
      <c r="EJ842" s="203"/>
      <c r="EK842" s="203"/>
      <c r="EL842" s="203"/>
      <c r="EM842" s="203"/>
      <c r="EN842" s="203"/>
      <c r="EO842" s="203"/>
      <c r="EP842" s="203"/>
      <c r="EQ842" s="203"/>
      <c r="ER842" s="203"/>
      <c r="ES842" s="203"/>
      <c r="ET842" s="203"/>
      <c r="EU842" s="203"/>
      <c r="EV842" s="203"/>
      <c r="EW842" s="203"/>
      <c r="EX842" s="203"/>
      <c r="EY842" s="203"/>
      <c r="EZ842" s="203"/>
      <c r="FA842" s="203"/>
      <c r="FB842" s="203"/>
      <c r="FC842" s="203"/>
      <c r="FD842" s="203"/>
      <c r="FE842" s="203"/>
      <c r="FF842" s="203"/>
      <c r="FG842" s="203"/>
      <c r="FH842" s="203"/>
      <c r="FI842" s="203"/>
      <c r="FJ842" s="203"/>
      <c r="FK842" s="203"/>
      <c r="FL842" s="203"/>
      <c r="FM842" s="203"/>
      <c r="FN842" s="203"/>
      <c r="FO842" s="203"/>
      <c r="FP842" s="203"/>
      <c r="FQ842" s="203"/>
      <c r="FR842" s="203"/>
      <c r="FS842" s="203"/>
      <c r="FT842" s="203"/>
      <c r="FU842" s="203"/>
      <c r="FV842" s="203"/>
      <c r="FW842" s="203"/>
      <c r="FX842" s="203"/>
      <c r="FY842" s="203"/>
      <c r="FZ842" s="203"/>
      <c r="GA842" s="203"/>
      <c r="GB842" s="203"/>
      <c r="GC842" s="203"/>
      <c r="GD842" s="203"/>
      <c r="GE842" s="203"/>
      <c r="GF842" s="203"/>
      <c r="GG842" s="203"/>
      <c r="GH842" s="203"/>
      <c r="GI842" s="203"/>
      <c r="GJ842" s="203"/>
      <c r="GK842" s="203"/>
      <c r="GL842" s="203"/>
      <c r="GM842" s="203"/>
      <c r="GN842" s="203"/>
      <c r="GO842" s="203"/>
      <c r="GP842" s="203"/>
      <c r="GQ842" s="203"/>
      <c r="GR842" s="203"/>
      <c r="GS842" s="203"/>
      <c r="GT842" s="203"/>
      <c r="GU842" s="203"/>
      <c r="GV842" s="203"/>
      <c r="GW842" s="203"/>
      <c r="GX842" s="203"/>
      <c r="GY842" s="203"/>
      <c r="GZ842" s="203"/>
      <c r="HA842" s="203"/>
      <c r="HB842" s="203"/>
      <c r="HC842" s="203"/>
      <c r="HD842" s="203"/>
      <c r="HE842" s="203"/>
      <c r="HF842" s="203"/>
      <c r="HG842" s="203"/>
      <c r="HH842" s="203"/>
      <c r="HI842" s="203"/>
      <c r="HJ842" s="203"/>
      <c r="HK842" s="203"/>
      <c r="HL842" s="203"/>
      <c r="HM842" s="203"/>
      <c r="HN842" s="203"/>
      <c r="HO842" s="203"/>
      <c r="HP842" s="203"/>
      <c r="HQ842" s="203"/>
      <c r="HR842" s="203"/>
      <c r="HS842" s="203"/>
      <c r="HT842" s="203"/>
      <c r="HU842" s="203"/>
      <c r="HV842" s="203"/>
      <c r="HW842" s="203"/>
      <c r="HX842" s="203"/>
      <c r="HY842" s="203"/>
      <c r="HZ842" s="203"/>
      <c r="IA842" s="203"/>
      <c r="IB842" s="203"/>
      <c r="IC842" s="203"/>
      <c r="ID842" s="203"/>
      <c r="IE842" s="203"/>
      <c r="IF842" s="203"/>
      <c r="IG842" s="203"/>
      <c r="IH842" s="203"/>
      <c r="II842" s="203"/>
      <c r="IJ842" s="203"/>
      <c r="IK842" s="203"/>
      <c r="IL842" s="203"/>
      <c r="IM842" s="203"/>
      <c r="IN842" s="203"/>
      <c r="IO842" s="203"/>
      <c r="IP842" s="203"/>
      <c r="IQ842" s="203"/>
      <c r="IR842" s="203"/>
      <c r="IS842" s="203"/>
      <c r="IT842" s="203"/>
      <c r="IU842" s="203"/>
      <c r="IV842" s="203"/>
      <c r="IW842" s="203"/>
      <c r="IX842" s="203"/>
      <c r="IY842" s="203"/>
      <c r="IZ842" s="203"/>
      <c r="JA842" s="203"/>
      <c r="JB842" s="203"/>
      <c r="JC842" s="203"/>
      <c r="JD842" s="203"/>
      <c r="JE842" s="203"/>
      <c r="JF842" s="203"/>
      <c r="JG842" s="203"/>
      <c r="JH842" s="203"/>
      <c r="JI842" s="203"/>
      <c r="JJ842" s="203"/>
      <c r="JK842" s="203"/>
      <c r="JL842" s="203"/>
      <c r="JM842" s="203"/>
      <c r="JN842" s="203"/>
      <c r="JO842" s="203"/>
      <c r="JP842" s="203"/>
      <c r="JQ842" s="203"/>
      <c r="JR842" s="203"/>
      <c r="JS842" s="203"/>
      <c r="JT842" s="203"/>
      <c r="JU842" s="203"/>
      <c r="JV842" s="203"/>
      <c r="JW842" s="203"/>
      <c r="JX842" s="203"/>
      <c r="JY842" s="203"/>
      <c r="JZ842" s="203"/>
      <c r="KA842" s="203"/>
      <c r="KB842" s="203"/>
      <c r="KC842" s="203"/>
      <c r="KD842" s="203"/>
      <c r="KE842" s="203"/>
      <c r="KF842" s="203"/>
      <c r="KG842" s="203"/>
      <c r="KH842" s="203"/>
      <c r="KI842" s="203"/>
      <c r="KJ842" s="203"/>
      <c r="KK842" s="203"/>
      <c r="KL842" s="203"/>
      <c r="KM842" s="203"/>
      <c r="KN842" s="203"/>
      <c r="KO842" s="203"/>
      <c r="KP842" s="203"/>
      <c r="KQ842" s="203"/>
      <c r="KR842" s="203"/>
      <c r="KS842" s="203"/>
      <c r="KT842" s="203"/>
      <c r="KU842" s="203"/>
      <c r="KV842" s="203"/>
      <c r="KW842" s="203"/>
      <c r="KX842" s="203"/>
      <c r="KY842" s="203"/>
      <c r="KZ842" s="203"/>
      <c r="LA842" s="203"/>
      <c r="LB842" s="203"/>
      <c r="LC842" s="203"/>
      <c r="LD842" s="203"/>
      <c r="LE842" s="203"/>
      <c r="LF842" s="203"/>
      <c r="LG842" s="203"/>
      <c r="LH842" s="203"/>
      <c r="LI842" s="203"/>
      <c r="LJ842" s="203"/>
      <c r="LK842" s="203"/>
      <c r="LL842" s="203"/>
      <c r="LM842" s="203"/>
      <c r="LN842" s="203"/>
      <c r="LO842" s="203"/>
      <c r="LP842" s="203"/>
      <c r="LQ842" s="203"/>
      <c r="LR842" s="203"/>
      <c r="LS842" s="203"/>
      <c r="LT842" s="203"/>
      <c r="LU842" s="203"/>
      <c r="LV842" s="203"/>
      <c r="LW842" s="203"/>
      <c r="LX842" s="203"/>
      <c r="LY842" s="203"/>
      <c r="LZ842" s="203"/>
      <c r="MA842" s="203"/>
      <c r="MB842" s="203"/>
      <c r="MC842" s="203"/>
      <c r="MD842" s="203"/>
      <c r="ME842" s="203"/>
      <c r="MF842" s="203"/>
      <c r="MG842" s="203"/>
      <c r="MH842" s="203"/>
      <c r="MI842" s="203"/>
      <c r="MJ842" s="203"/>
      <c r="MK842" s="203"/>
      <c r="ML842" s="203"/>
      <c r="MM842" s="203"/>
      <c r="MN842" s="203"/>
      <c r="MO842" s="203"/>
      <c r="MP842" s="203"/>
      <c r="MQ842" s="203"/>
      <c r="MR842" s="203"/>
      <c r="MS842" s="203"/>
      <c r="MT842" s="203"/>
      <c r="MU842" s="203"/>
      <c r="MV842" s="203"/>
      <c r="MW842" s="203"/>
      <c r="MX842" s="203"/>
      <c r="MY842" s="203"/>
      <c r="MZ842" s="203"/>
      <c r="NA842" s="203"/>
      <c r="NB842" s="203"/>
      <c r="NC842" s="203"/>
      <c r="ND842" s="203"/>
      <c r="NE842" s="203"/>
      <c r="NF842" s="203"/>
      <c r="NG842" s="203"/>
      <c r="NH842" s="203"/>
      <c r="NI842" s="203"/>
      <c r="NJ842" s="203"/>
      <c r="NK842" s="203"/>
      <c r="NL842" s="203"/>
      <c r="NM842" s="203"/>
      <c r="NN842" s="203"/>
      <c r="NO842" s="203"/>
      <c r="NP842" s="203"/>
      <c r="NQ842" s="203"/>
      <c r="NR842" s="203"/>
      <c r="NS842" s="203"/>
      <c r="NT842" s="203"/>
      <c r="NU842" s="203"/>
      <c r="NV842" s="203"/>
      <c r="NW842" s="203"/>
      <c r="NX842" s="203"/>
      <c r="NY842" s="203"/>
      <c r="NZ842" s="203"/>
      <c r="OA842" s="203"/>
      <c r="OB842" s="203"/>
      <c r="OC842" s="203"/>
      <c r="OD842" s="203"/>
      <c r="OE842" s="203"/>
      <c r="OF842" s="203"/>
      <c r="OG842" s="203"/>
      <c r="OH842" s="203"/>
      <c r="OI842" s="203"/>
      <c r="OJ842" s="203"/>
      <c r="OK842" s="203"/>
      <c r="OL842" s="203"/>
      <c r="OM842" s="203"/>
      <c r="ON842" s="203"/>
      <c r="OO842" s="203"/>
      <c r="OP842" s="203"/>
      <c r="OQ842" s="203"/>
      <c r="OR842" s="203"/>
      <c r="OS842" s="203"/>
      <c r="OT842" s="203"/>
      <c r="OU842" s="203"/>
      <c r="OV842" s="203"/>
      <c r="OW842" s="203"/>
      <c r="OX842" s="203"/>
      <c r="OY842" s="203"/>
      <c r="OZ842" s="203"/>
      <c r="PA842" s="203"/>
      <c r="PB842" s="203"/>
      <c r="PC842" s="203"/>
      <c r="PD842" s="203"/>
      <c r="PE842" s="203"/>
      <c r="PF842" s="203"/>
      <c r="PG842" s="203"/>
      <c r="PH842" s="203"/>
      <c r="PI842" s="203"/>
      <c r="PJ842" s="203"/>
      <c r="PK842" s="203"/>
      <c r="PL842" s="203"/>
      <c r="PM842" s="203"/>
      <c r="PN842" s="203"/>
      <c r="PO842" s="203"/>
      <c r="PP842" s="203"/>
      <c r="PQ842" s="203"/>
      <c r="PR842" s="203"/>
      <c r="PS842" s="203"/>
      <c r="PT842" s="203"/>
      <c r="PU842" s="203"/>
      <c r="PV842" s="203"/>
      <c r="PW842" s="203"/>
      <c r="PX842" s="203"/>
      <c r="PY842" s="203"/>
      <c r="PZ842" s="203"/>
      <c r="QA842" s="203"/>
      <c r="QB842" s="203"/>
      <c r="QC842" s="203"/>
      <c r="QD842" s="203"/>
      <c r="QE842" s="203"/>
      <c r="QF842" s="203"/>
      <c r="QG842" s="203"/>
      <c r="QH842" s="203"/>
      <c r="QI842" s="203"/>
      <c r="QJ842" s="203"/>
      <c r="QK842" s="203"/>
      <c r="QL842" s="203"/>
      <c r="QM842" s="203"/>
      <c r="QN842" s="203"/>
      <c r="QO842" s="203"/>
      <c r="QP842" s="203"/>
      <c r="QQ842" s="203"/>
      <c r="QR842" s="203"/>
      <c r="QS842" s="203"/>
      <c r="QT842" s="203"/>
      <c r="QU842" s="203"/>
      <c r="QV842" s="203"/>
      <c r="QW842" s="203"/>
      <c r="QX842" s="203"/>
      <c r="QY842" s="203"/>
      <c r="QZ842" s="203"/>
      <c r="RA842" s="203"/>
      <c r="RB842" s="203"/>
      <c r="RC842" s="203"/>
      <c r="RD842" s="203"/>
      <c r="RE842" s="203"/>
      <c r="RF842" s="203"/>
      <c r="RG842" s="203"/>
      <c r="RH842" s="203"/>
      <c r="RI842" s="203"/>
      <c r="RJ842" s="203"/>
      <c r="RK842" s="203"/>
      <c r="RL842" s="203"/>
      <c r="RM842" s="203"/>
      <c r="RN842" s="203"/>
      <c r="RO842" s="203"/>
      <c r="RP842" s="203"/>
      <c r="RQ842" s="203"/>
      <c r="RR842" s="203"/>
      <c r="RS842" s="203"/>
      <c r="RT842" s="203"/>
      <c r="RU842" s="203"/>
      <c r="RV842" s="203"/>
      <c r="RW842" s="203"/>
      <c r="RX842" s="203"/>
      <c r="RY842" s="203"/>
      <c r="RZ842" s="203"/>
      <c r="SA842" s="203"/>
      <c r="SB842" s="203"/>
      <c r="SC842" s="203"/>
      <c r="SD842" s="203"/>
      <c r="SE842" s="203"/>
      <c r="SF842" s="203"/>
      <c r="SG842" s="203"/>
      <c r="SH842" s="203"/>
      <c r="SI842" s="203"/>
      <c r="SJ842" s="203"/>
      <c r="SK842" s="203"/>
      <c r="SL842" s="203"/>
      <c r="SM842" s="203"/>
      <c r="SN842" s="203"/>
      <c r="SO842" s="203"/>
      <c r="SP842" s="203"/>
      <c r="SQ842" s="203"/>
      <c r="SR842" s="203"/>
      <c r="SS842" s="203"/>
      <c r="ST842" s="203"/>
      <c r="SU842" s="203"/>
      <c r="SV842" s="203"/>
      <c r="SW842" s="203"/>
      <c r="SX842" s="203"/>
      <c r="SY842" s="203"/>
      <c r="SZ842" s="203"/>
      <c r="TA842" s="203"/>
      <c r="TB842" s="203"/>
      <c r="TC842" s="203"/>
      <c r="TD842" s="203"/>
      <c r="TE842" s="203"/>
      <c r="TF842" s="203"/>
      <c r="TG842" s="203"/>
      <c r="TH842" s="203"/>
      <c r="TI842" s="203"/>
      <c r="TJ842" s="203"/>
      <c r="TK842" s="203"/>
      <c r="TL842" s="203"/>
      <c r="TM842" s="203"/>
      <c r="TN842" s="203"/>
      <c r="TO842" s="203"/>
      <c r="TP842" s="203"/>
      <c r="TQ842" s="203"/>
      <c r="TR842" s="203"/>
      <c r="TS842" s="203"/>
      <c r="TT842" s="203"/>
      <c r="TU842" s="203"/>
      <c r="TV842" s="203"/>
      <c r="TW842" s="203"/>
      <c r="TX842" s="203"/>
      <c r="TY842" s="203"/>
      <c r="TZ842" s="203"/>
      <c r="UA842" s="203"/>
      <c r="UB842" s="203"/>
      <c r="UC842" s="203"/>
      <c r="UD842" s="203"/>
      <c r="UE842" s="203"/>
      <c r="UF842" s="203"/>
      <c r="UG842" s="203"/>
      <c r="UH842" s="203"/>
      <c r="UI842" s="203"/>
      <c r="UJ842" s="203"/>
      <c r="UK842" s="203"/>
      <c r="UL842" s="203"/>
      <c r="UM842" s="203"/>
      <c r="UN842" s="203"/>
      <c r="UO842" s="203"/>
      <c r="UP842" s="203"/>
      <c r="UQ842" s="203"/>
      <c r="UR842" s="203"/>
      <c r="US842" s="203"/>
      <c r="UT842" s="203"/>
      <c r="UU842" s="203"/>
      <c r="UV842" s="203"/>
      <c r="UW842" s="203"/>
      <c r="UX842" s="203"/>
      <c r="UY842" s="203"/>
      <c r="UZ842" s="203"/>
      <c r="VA842" s="203"/>
      <c r="VB842" s="203"/>
      <c r="VC842" s="203"/>
      <c r="VD842" s="203"/>
      <c r="VE842" s="203"/>
      <c r="VF842" s="203"/>
      <c r="VG842" s="203"/>
      <c r="VH842" s="203"/>
      <c r="VI842" s="203"/>
      <c r="VJ842" s="203"/>
      <c r="VK842" s="203"/>
      <c r="VL842" s="203"/>
      <c r="VM842" s="203"/>
      <c r="VN842" s="203"/>
      <c r="VO842" s="203"/>
      <c r="VP842" s="203"/>
      <c r="VQ842" s="203"/>
      <c r="VR842" s="203"/>
      <c r="VS842" s="203"/>
      <c r="VT842" s="203"/>
      <c r="VU842" s="203"/>
      <c r="VV842" s="203"/>
      <c r="VW842" s="203"/>
      <c r="VX842" s="203"/>
      <c r="VY842" s="203"/>
      <c r="VZ842" s="203"/>
      <c r="WA842" s="203"/>
      <c r="WB842" s="203"/>
      <c r="WC842" s="203"/>
      <c r="WD842" s="203"/>
      <c r="WE842" s="203"/>
      <c r="WF842" s="203"/>
      <c r="WG842" s="203"/>
      <c r="WH842" s="203"/>
      <c r="WI842" s="203"/>
      <c r="WJ842" s="203"/>
      <c r="WK842" s="203"/>
      <c r="WL842" s="203"/>
      <c r="WM842" s="203"/>
      <c r="WN842" s="203"/>
      <c r="WO842" s="203"/>
      <c r="WP842" s="203"/>
      <c r="WQ842" s="203"/>
      <c r="WR842" s="203"/>
      <c r="WS842" s="203"/>
      <c r="WT842" s="203"/>
      <c r="WU842" s="203"/>
      <c r="WV842" s="203"/>
      <c r="WW842" s="203"/>
      <c r="WX842" s="203"/>
      <c r="WY842" s="203"/>
      <c r="WZ842" s="203"/>
      <c r="XA842" s="203"/>
      <c r="XB842" s="203"/>
      <c r="XC842" s="203"/>
      <c r="XD842" s="203"/>
      <c r="XE842" s="203"/>
      <c r="XF842" s="203"/>
      <c r="XG842" s="203"/>
      <c r="XH842" s="203"/>
      <c r="XI842" s="203"/>
      <c r="XJ842" s="203"/>
      <c r="XK842" s="203"/>
      <c r="XL842" s="203"/>
      <c r="XM842" s="203"/>
      <c r="XN842" s="203"/>
      <c r="XO842" s="203"/>
      <c r="XP842" s="203"/>
      <c r="XQ842" s="203"/>
      <c r="XR842" s="203"/>
      <c r="XS842" s="203"/>
      <c r="XT842" s="203"/>
      <c r="XU842" s="203"/>
      <c r="XV842" s="203"/>
      <c r="XW842" s="203"/>
      <c r="XX842" s="203"/>
      <c r="XY842" s="203"/>
      <c r="XZ842" s="203"/>
      <c r="YA842" s="203"/>
      <c r="YB842" s="203"/>
      <c r="YC842" s="203"/>
      <c r="YD842" s="203"/>
      <c r="YE842" s="203"/>
      <c r="YF842" s="203"/>
      <c r="YG842" s="203"/>
      <c r="YH842" s="203"/>
      <c r="YI842" s="203"/>
      <c r="YJ842" s="203"/>
      <c r="YK842" s="203"/>
      <c r="YL842" s="203"/>
      <c r="YM842" s="203"/>
      <c r="YN842" s="203"/>
      <c r="YO842" s="203"/>
      <c r="YP842" s="203"/>
      <c r="YQ842" s="203"/>
      <c r="YR842" s="203"/>
      <c r="YS842" s="203"/>
      <c r="YT842" s="203"/>
      <c r="YU842" s="203"/>
      <c r="YV842" s="203"/>
      <c r="YW842" s="203"/>
      <c r="YX842" s="203"/>
      <c r="YY842" s="203"/>
      <c r="YZ842" s="203"/>
      <c r="ZA842" s="203"/>
      <c r="ZB842" s="203"/>
      <c r="ZC842" s="203"/>
      <c r="ZD842" s="203"/>
      <c r="ZE842" s="203"/>
      <c r="ZF842" s="203"/>
      <c r="ZG842" s="203"/>
      <c r="ZH842" s="203"/>
      <c r="ZI842" s="203"/>
      <c r="ZJ842" s="203"/>
      <c r="ZK842" s="203"/>
      <c r="ZL842" s="203"/>
      <c r="ZM842" s="203"/>
      <c r="ZN842" s="203"/>
      <c r="ZO842" s="203"/>
      <c r="ZP842" s="203"/>
      <c r="ZQ842" s="203"/>
      <c r="ZR842" s="203"/>
      <c r="ZS842" s="203"/>
      <c r="ZT842" s="203"/>
      <c r="ZU842" s="203"/>
      <c r="ZV842" s="203"/>
      <c r="ZW842" s="203"/>
      <c r="ZX842" s="203"/>
      <c r="ZY842" s="203"/>
      <c r="ZZ842" s="203"/>
      <c r="AAA842" s="203"/>
      <c r="AAB842" s="203"/>
      <c r="AAC842" s="203"/>
      <c r="AAD842" s="203"/>
      <c r="AAE842" s="203"/>
      <c r="AAF842" s="203"/>
      <c r="AAG842" s="203"/>
      <c r="AAH842" s="203"/>
      <c r="AAI842" s="203"/>
      <c r="AAJ842" s="203"/>
      <c r="AAK842" s="203"/>
      <c r="AAL842" s="203"/>
      <c r="AAM842" s="203"/>
      <c r="AAN842" s="203"/>
      <c r="AAO842" s="203"/>
      <c r="AAP842" s="203"/>
      <c r="AAQ842" s="203"/>
      <c r="AAR842" s="203"/>
      <c r="AAS842" s="203"/>
      <c r="AAT842" s="203"/>
      <c r="AAU842" s="203"/>
      <c r="AAV842" s="203"/>
      <c r="AAW842" s="203"/>
      <c r="AAX842" s="203"/>
      <c r="AAY842" s="203"/>
      <c r="AAZ842" s="203"/>
      <c r="ABA842" s="203"/>
      <c r="ABB842" s="203"/>
      <c r="ABC842" s="203"/>
      <c r="ABD842" s="203"/>
      <c r="ABE842" s="203"/>
      <c r="ABF842" s="203"/>
      <c r="ABG842" s="203"/>
      <c r="ABH842" s="203"/>
      <c r="ABI842" s="203"/>
      <c r="ABJ842" s="203"/>
      <c r="ABK842" s="203"/>
      <c r="ABL842" s="203"/>
      <c r="ABM842" s="203"/>
      <c r="ABN842" s="203"/>
      <c r="ABO842" s="203"/>
      <c r="ABP842" s="203"/>
      <c r="ABQ842" s="203"/>
      <c r="ABR842" s="203"/>
      <c r="ABS842" s="203"/>
      <c r="ABT842" s="203"/>
      <c r="ABU842" s="203"/>
      <c r="ABV842" s="203"/>
      <c r="ABW842" s="203"/>
      <c r="ABX842" s="203"/>
      <c r="ABY842" s="203"/>
      <c r="ABZ842" s="203"/>
      <c r="ACA842" s="203"/>
      <c r="ACB842" s="203"/>
      <c r="ACC842" s="203"/>
      <c r="ACD842" s="203"/>
      <c r="ACE842" s="203"/>
      <c r="ACF842" s="203"/>
      <c r="ACG842" s="203"/>
      <c r="ACH842" s="203"/>
      <c r="ACI842" s="203"/>
      <c r="ACJ842" s="203"/>
      <c r="ACK842" s="203"/>
      <c r="ACL842" s="203"/>
      <c r="ACM842" s="203"/>
      <c r="ACN842" s="203"/>
      <c r="ACO842" s="203"/>
      <c r="ACP842" s="203"/>
      <c r="ACQ842" s="203"/>
      <c r="ACR842" s="203"/>
      <c r="ACS842" s="203"/>
      <c r="ACT842" s="203"/>
      <c r="ACU842" s="203"/>
      <c r="ACV842" s="203"/>
      <c r="ACW842" s="203"/>
      <c r="ACX842" s="203"/>
      <c r="ACY842" s="203"/>
      <c r="ACZ842" s="203"/>
      <c r="ADA842" s="203"/>
      <c r="ADB842" s="203"/>
      <c r="ADC842" s="203"/>
      <c r="ADD842" s="203"/>
      <c r="ADE842" s="203"/>
      <c r="ADF842" s="203"/>
      <c r="ADG842" s="203"/>
      <c r="ADH842" s="203"/>
      <c r="ADI842" s="203"/>
      <c r="ADJ842" s="203"/>
      <c r="ADK842" s="203"/>
      <c r="ADL842" s="203"/>
      <c r="ADM842" s="203"/>
      <c r="ADN842" s="203"/>
      <c r="ADO842" s="203"/>
      <c r="ADP842" s="203"/>
      <c r="ADQ842" s="203"/>
      <c r="ADR842" s="203"/>
      <c r="ADS842" s="203"/>
      <c r="ADT842" s="203"/>
      <c r="ADU842" s="203"/>
      <c r="ADV842" s="203"/>
      <c r="ADW842" s="203"/>
      <c r="ADX842" s="203"/>
      <c r="ADY842" s="203"/>
      <c r="ADZ842" s="203"/>
      <c r="AEA842" s="203"/>
      <c r="AEB842" s="203"/>
      <c r="AEC842" s="203"/>
      <c r="AED842" s="203"/>
      <c r="AEE842" s="203"/>
      <c r="AEF842" s="203"/>
      <c r="AEG842" s="203"/>
      <c r="AEH842" s="203"/>
      <c r="AEI842" s="203"/>
      <c r="AEJ842" s="203"/>
      <c r="AEK842" s="203"/>
      <c r="AEL842" s="203"/>
      <c r="AEM842" s="203"/>
      <c r="AEN842" s="203"/>
      <c r="AEO842" s="203"/>
      <c r="AEP842" s="203"/>
      <c r="AEQ842" s="203"/>
      <c r="AER842" s="203"/>
      <c r="AES842" s="203"/>
      <c r="AET842" s="203"/>
      <c r="AEU842" s="203"/>
      <c r="AEV842" s="203"/>
      <c r="AEW842" s="203"/>
      <c r="AEX842" s="203"/>
      <c r="AEY842" s="203"/>
      <c r="AEZ842" s="203"/>
      <c r="AFA842" s="203"/>
      <c r="AFB842" s="203"/>
      <c r="AFC842" s="203"/>
      <c r="AFD842" s="203"/>
      <c r="AFE842" s="203"/>
      <c r="AFF842" s="203"/>
      <c r="AFG842" s="203"/>
      <c r="AFH842" s="203"/>
      <c r="AFI842" s="203"/>
      <c r="AFJ842" s="203"/>
      <c r="AFK842" s="203"/>
      <c r="AFL842" s="203"/>
      <c r="AFM842" s="203"/>
      <c r="AFN842" s="203"/>
      <c r="AFO842" s="203"/>
      <c r="AFP842" s="203"/>
      <c r="AFQ842" s="203"/>
      <c r="AFR842" s="203"/>
      <c r="AFS842" s="203"/>
      <c r="AFT842" s="203"/>
      <c r="AFU842" s="203"/>
      <c r="AFV842" s="203"/>
      <c r="AFW842" s="203"/>
      <c r="AFX842" s="203"/>
      <c r="AFY842" s="203"/>
      <c r="AFZ842" s="203"/>
      <c r="AGA842" s="203"/>
      <c r="AGB842" s="203"/>
      <c r="AGC842" s="203"/>
      <c r="AGD842" s="203"/>
      <c r="AGE842" s="203"/>
      <c r="AGF842" s="203"/>
      <c r="AGG842" s="203"/>
      <c r="AGH842" s="203"/>
      <c r="AGI842" s="203"/>
      <c r="AGJ842" s="203"/>
      <c r="AGK842" s="203"/>
      <c r="AGL842" s="203"/>
      <c r="AGM842" s="203"/>
      <c r="AGN842" s="203"/>
      <c r="AGO842" s="203"/>
      <c r="AGP842" s="203"/>
      <c r="AGQ842" s="203"/>
      <c r="AGR842" s="203"/>
      <c r="AGS842" s="203"/>
      <c r="AGT842" s="203"/>
      <c r="AGU842" s="203"/>
      <c r="AGV842" s="203"/>
      <c r="AGW842" s="203"/>
      <c r="AGX842" s="203"/>
      <c r="AGY842" s="203"/>
      <c r="AGZ842" s="203"/>
      <c r="AHA842" s="203"/>
      <c r="AHB842" s="203"/>
      <c r="AHC842" s="203"/>
      <c r="AHD842" s="203"/>
      <c r="AHE842" s="203"/>
      <c r="AHF842" s="203"/>
      <c r="AHG842" s="203"/>
      <c r="AHH842" s="203"/>
      <c r="AHI842" s="203"/>
      <c r="AHJ842" s="203"/>
      <c r="AHK842" s="203"/>
      <c r="AHL842" s="203"/>
      <c r="AHM842" s="203"/>
      <c r="AHN842" s="203"/>
      <c r="AHO842" s="203"/>
      <c r="AHP842" s="203"/>
      <c r="AHQ842" s="203"/>
      <c r="AHR842" s="203"/>
      <c r="AHS842" s="203"/>
      <c r="AHT842" s="203"/>
      <c r="AHU842" s="203"/>
      <c r="AHV842" s="203"/>
      <c r="AHW842" s="203"/>
      <c r="AHX842" s="203"/>
      <c r="AHY842" s="203"/>
      <c r="AHZ842" s="203"/>
      <c r="AIA842" s="203"/>
      <c r="AIB842" s="203"/>
      <c r="AIC842" s="203"/>
      <c r="AID842" s="203"/>
      <c r="AIE842" s="203"/>
      <c r="AIF842" s="203"/>
      <c r="AIG842" s="203"/>
      <c r="AIH842" s="203"/>
      <c r="AII842" s="203"/>
      <c r="AIJ842" s="203"/>
      <c r="AIK842" s="203"/>
      <c r="AIL842" s="203"/>
      <c r="AIM842" s="203"/>
      <c r="AIN842" s="203"/>
      <c r="AIO842" s="203"/>
      <c r="AIP842" s="203"/>
      <c r="AIQ842" s="203"/>
      <c r="AIR842" s="203"/>
      <c r="AIS842" s="203"/>
      <c r="AIT842" s="203"/>
      <c r="AIU842" s="203"/>
      <c r="AIV842" s="203"/>
      <c r="AIW842" s="203"/>
      <c r="AIX842" s="203"/>
      <c r="AIY842" s="203"/>
      <c r="AIZ842" s="203"/>
      <c r="AJA842" s="203"/>
      <c r="AJB842" s="203"/>
      <c r="AJC842" s="203"/>
      <c r="AJD842" s="203"/>
      <c r="AJE842" s="203"/>
      <c r="AJF842" s="203"/>
      <c r="AJG842" s="203"/>
      <c r="AJH842" s="203"/>
      <c r="AJI842" s="203"/>
      <c r="AJJ842" s="203"/>
      <c r="AJK842" s="203"/>
      <c r="AJL842" s="203"/>
      <c r="AJM842" s="203"/>
      <c r="AJN842" s="203"/>
      <c r="AJO842" s="203"/>
      <c r="AJP842" s="203"/>
      <c r="AJQ842" s="203"/>
      <c r="AJR842" s="203"/>
      <c r="AJS842" s="203"/>
      <c r="AJT842" s="203"/>
      <c r="AJU842" s="203"/>
      <c r="AJV842" s="203"/>
      <c r="AJW842" s="203"/>
      <c r="AJX842" s="203"/>
      <c r="AJY842" s="203"/>
      <c r="AJZ842" s="203"/>
      <c r="AKA842" s="203"/>
      <c r="AKB842" s="203"/>
      <c r="AKC842" s="203"/>
      <c r="AKD842" s="203"/>
      <c r="AKE842" s="203"/>
      <c r="AKF842" s="203"/>
      <c r="AKG842" s="203"/>
      <c r="AKH842" s="203"/>
      <c r="AKI842" s="203"/>
      <c r="AKJ842" s="203"/>
      <c r="AKK842" s="203"/>
      <c r="AKL842" s="203"/>
      <c r="AKM842" s="203"/>
      <c r="AKN842" s="203"/>
      <c r="AKO842" s="203"/>
      <c r="AKP842" s="203"/>
      <c r="AKQ842" s="203"/>
      <c r="AKR842" s="203"/>
      <c r="AKS842" s="203"/>
      <c r="AKT842" s="203"/>
      <c r="AKU842" s="203"/>
      <c r="AKV842" s="203"/>
      <c r="AKW842" s="203"/>
      <c r="AKX842" s="203"/>
      <c r="AKY842" s="203"/>
      <c r="AKZ842" s="203"/>
      <c r="ALA842" s="203"/>
      <c r="ALB842" s="203"/>
      <c r="ALC842" s="203"/>
      <c r="ALD842" s="203"/>
      <c r="ALE842" s="203"/>
      <c r="ALF842" s="203"/>
      <c r="ALG842" s="203"/>
      <c r="ALH842" s="203"/>
      <c r="ALI842" s="203"/>
      <c r="ALJ842" s="203"/>
      <c r="ALK842" s="203"/>
      <c r="ALL842" s="203"/>
      <c r="ALM842" s="203"/>
      <c r="ALN842" s="203"/>
      <c r="ALO842" s="203"/>
      <c r="ALP842" s="203"/>
      <c r="ALQ842" s="203"/>
      <c r="ALR842" s="203"/>
      <c r="ALS842" s="203"/>
      <c r="ALT842" s="203"/>
      <c r="ALU842" s="203"/>
      <c r="ALV842" s="203"/>
      <c r="ALW842" s="203"/>
      <c r="ALX842" s="203"/>
      <c r="ALY842" s="203"/>
      <c r="ALZ842" s="203"/>
      <c r="AMA842" s="203"/>
      <c r="AMB842" s="203"/>
      <c r="AMC842" s="203"/>
      <c r="AMD842" s="203"/>
      <c r="AME842" s="203"/>
      <c r="AMF842" s="203"/>
      <c r="AMG842" s="203"/>
      <c r="AMH842" s="203"/>
      <c r="AMI842" s="203"/>
      <c r="AMJ842" s="203"/>
      <c r="AMK842" s="203"/>
      <c r="AML842" s="203"/>
      <c r="AMM842" s="203"/>
      <c r="AMN842" s="203"/>
      <c r="AMO842" s="203"/>
      <c r="AMP842" s="203"/>
      <c r="AMQ842" s="203"/>
      <c r="AMR842" s="203"/>
      <c r="AMS842" s="203"/>
      <c r="AMT842" s="203"/>
      <c r="AMU842" s="203"/>
      <c r="AMV842" s="203"/>
      <c r="AMW842" s="203"/>
      <c r="AMX842" s="203"/>
      <c r="AMY842" s="203"/>
      <c r="AMZ842" s="203"/>
      <c r="ANA842" s="203"/>
      <c r="ANB842" s="203"/>
      <c r="ANC842" s="203"/>
      <c r="AND842" s="203"/>
      <c r="ANE842" s="203"/>
      <c r="ANF842" s="203"/>
      <c r="ANG842" s="203"/>
      <c r="ANH842" s="203"/>
      <c r="ANI842" s="203"/>
      <c r="ANJ842" s="203"/>
      <c r="ANK842" s="203"/>
      <c r="ANL842" s="203"/>
      <c r="ANM842" s="203"/>
      <c r="ANN842" s="203"/>
      <c r="ANO842" s="203"/>
      <c r="ANP842" s="203"/>
      <c r="ANQ842" s="203"/>
      <c r="ANR842" s="203"/>
      <c r="ANS842" s="203"/>
      <c r="ANT842" s="203"/>
      <c r="ANU842" s="203"/>
      <c r="ANV842" s="203"/>
      <c r="ANW842" s="203"/>
      <c r="ANX842" s="203"/>
      <c r="ANY842" s="203"/>
      <c r="ANZ842" s="203"/>
      <c r="AOA842" s="203"/>
      <c r="AOB842" s="203"/>
      <c r="AOC842" s="203"/>
      <c r="AOD842" s="203"/>
      <c r="AOE842" s="203"/>
      <c r="AOF842" s="203"/>
      <c r="AOG842" s="203"/>
      <c r="AOH842" s="203"/>
      <c r="AOI842" s="203"/>
      <c r="AOJ842" s="203"/>
      <c r="AOK842" s="203"/>
      <c r="AOL842" s="203"/>
      <c r="AOM842" s="203"/>
      <c r="AON842" s="203"/>
      <c r="AOO842" s="203"/>
      <c r="AOP842" s="203"/>
      <c r="AOQ842" s="203"/>
      <c r="AOR842" s="203"/>
      <c r="AOS842" s="203"/>
      <c r="AOT842" s="203"/>
      <c r="AOU842" s="203"/>
      <c r="AOV842" s="203"/>
      <c r="AOW842" s="203"/>
      <c r="AOX842" s="203"/>
      <c r="AOY842" s="203"/>
      <c r="AOZ842" s="203"/>
      <c r="APA842" s="203"/>
      <c r="APB842" s="203"/>
      <c r="APC842" s="203"/>
      <c r="APD842" s="203"/>
      <c r="APE842" s="203"/>
      <c r="APF842" s="203"/>
      <c r="APG842" s="203"/>
      <c r="APH842" s="203"/>
      <c r="API842" s="203"/>
      <c r="APJ842" s="203"/>
      <c r="APK842" s="203"/>
      <c r="APL842" s="203"/>
      <c r="APM842" s="203"/>
      <c r="APN842" s="203"/>
      <c r="APO842" s="203"/>
      <c r="APP842" s="203"/>
      <c r="APQ842" s="203"/>
      <c r="APR842" s="203"/>
      <c r="APS842" s="203"/>
      <c r="APT842" s="203"/>
      <c r="APU842" s="203"/>
      <c r="APV842" s="203"/>
      <c r="APW842" s="203"/>
      <c r="APX842" s="203"/>
      <c r="APY842" s="203"/>
      <c r="APZ842" s="203"/>
      <c r="AQA842" s="203"/>
      <c r="AQB842" s="203"/>
      <c r="AQC842" s="203"/>
      <c r="AQD842" s="203"/>
      <c r="AQE842" s="203"/>
      <c r="AQF842" s="203"/>
      <c r="AQG842" s="203"/>
      <c r="AQH842" s="203"/>
      <c r="AQI842" s="203"/>
      <c r="AQJ842" s="203"/>
      <c r="AQK842" s="203"/>
      <c r="AQL842" s="203"/>
      <c r="AQM842" s="203"/>
      <c r="AQN842" s="203"/>
      <c r="AQO842" s="203"/>
      <c r="AQP842" s="203"/>
      <c r="AQQ842" s="203"/>
      <c r="AQR842" s="203"/>
      <c r="AQS842" s="203"/>
      <c r="AQT842" s="203"/>
      <c r="AQU842" s="203"/>
      <c r="AQV842" s="203"/>
      <c r="AQW842" s="203"/>
      <c r="AQX842" s="203"/>
      <c r="AQY842" s="203"/>
      <c r="AQZ842" s="203"/>
      <c r="ARA842" s="203"/>
      <c r="ARB842" s="203"/>
      <c r="ARC842" s="203"/>
      <c r="ARD842" s="203"/>
      <c r="ARE842" s="203"/>
      <c r="ARF842" s="203"/>
      <c r="ARG842" s="203"/>
      <c r="ARH842" s="203"/>
      <c r="ARI842" s="203"/>
      <c r="ARJ842" s="203"/>
      <c r="ARK842" s="203"/>
      <c r="ARL842" s="203"/>
      <c r="ARM842" s="203"/>
      <c r="ARN842" s="203"/>
      <c r="ARO842" s="203"/>
      <c r="ARP842" s="203"/>
      <c r="ARQ842" s="203"/>
      <c r="ARR842" s="203"/>
      <c r="ARS842" s="203"/>
      <c r="ART842" s="203"/>
      <c r="ARU842" s="203"/>
      <c r="ARV842" s="203"/>
      <c r="ARW842" s="203"/>
      <c r="ARX842" s="203"/>
      <c r="ARY842" s="203"/>
      <c r="ARZ842" s="203"/>
      <c r="ASA842" s="203"/>
      <c r="ASB842" s="203"/>
      <c r="ASC842" s="203"/>
      <c r="ASD842" s="203"/>
      <c r="ASE842" s="203"/>
      <c r="ASF842" s="203"/>
      <c r="ASG842" s="203"/>
      <c r="ASH842" s="203"/>
      <c r="ASI842" s="203"/>
      <c r="ASJ842" s="203"/>
      <c r="ASK842" s="203"/>
      <c r="ASL842" s="203"/>
      <c r="ASM842" s="203"/>
      <c r="ASN842" s="203"/>
      <c r="ASO842" s="203"/>
      <c r="ASP842" s="203"/>
      <c r="ASQ842" s="203"/>
      <c r="ASR842" s="203"/>
      <c r="ASS842" s="203"/>
      <c r="AST842" s="203"/>
      <c r="ASU842" s="203"/>
      <c r="ASV842" s="203"/>
      <c r="ASW842" s="203"/>
      <c r="ASX842" s="203"/>
      <c r="ASY842" s="203"/>
      <c r="ASZ842" s="203"/>
      <c r="ATA842" s="203"/>
      <c r="ATB842" s="203"/>
      <c r="ATC842" s="203"/>
      <c r="ATD842" s="203"/>
      <c r="ATE842" s="203"/>
      <c r="ATF842" s="203"/>
      <c r="ATG842" s="203"/>
      <c r="ATH842" s="203"/>
      <c r="ATI842" s="203"/>
      <c r="ATJ842" s="203"/>
      <c r="ATK842" s="203"/>
      <c r="ATL842" s="203"/>
      <c r="ATM842" s="203"/>
      <c r="ATN842" s="203"/>
      <c r="ATO842" s="203"/>
      <c r="ATP842" s="203"/>
      <c r="ATQ842" s="203"/>
      <c r="ATR842" s="203"/>
      <c r="ATS842" s="203"/>
      <c r="ATT842" s="203"/>
      <c r="ATU842" s="203"/>
      <c r="ATV842" s="203"/>
      <c r="ATW842" s="203"/>
      <c r="ATX842" s="203"/>
      <c r="ATY842" s="203"/>
      <c r="ATZ842" s="203"/>
      <c r="AUA842" s="203"/>
      <c r="AUB842" s="203"/>
      <c r="AUC842" s="203"/>
      <c r="AUD842" s="203"/>
      <c r="AUE842" s="203"/>
      <c r="AUF842" s="203"/>
      <c r="AUG842" s="203"/>
      <c r="AUH842" s="203"/>
      <c r="AUI842" s="203"/>
      <c r="AUJ842" s="203"/>
      <c r="AUK842" s="203"/>
      <c r="AUL842" s="203"/>
      <c r="AUM842" s="203"/>
      <c r="AUN842" s="203"/>
      <c r="AUO842" s="203"/>
      <c r="AUP842" s="203"/>
      <c r="AUQ842" s="203"/>
      <c r="AUR842" s="203"/>
      <c r="AUS842" s="203"/>
      <c r="AUT842" s="203"/>
      <c r="AUU842" s="203"/>
      <c r="AUV842" s="203"/>
      <c r="AUW842" s="203"/>
      <c r="AUX842" s="203"/>
      <c r="AUY842" s="203"/>
      <c r="AUZ842" s="203"/>
      <c r="AVA842" s="203"/>
      <c r="AVB842" s="203"/>
      <c r="AVC842" s="203"/>
      <c r="AVD842" s="203"/>
      <c r="AVE842" s="203"/>
      <c r="AVF842" s="203"/>
      <c r="AVG842" s="203"/>
      <c r="AVH842" s="203"/>
      <c r="AVI842" s="203"/>
      <c r="AVJ842" s="203"/>
      <c r="AVK842" s="203"/>
      <c r="AVL842" s="203"/>
      <c r="AVM842" s="203"/>
      <c r="AVN842" s="203"/>
      <c r="AVO842" s="203"/>
      <c r="AVP842" s="203"/>
      <c r="AVQ842" s="203"/>
      <c r="AVR842" s="203"/>
      <c r="AVS842" s="203"/>
      <c r="AVT842" s="203"/>
      <c r="AVU842" s="203"/>
      <c r="AVV842" s="203"/>
      <c r="AVW842" s="203"/>
      <c r="AVX842" s="203"/>
      <c r="AVY842" s="203"/>
      <c r="AVZ842" s="203"/>
      <c r="AWA842" s="203"/>
      <c r="AWB842" s="203"/>
      <c r="AWC842" s="203"/>
      <c r="AWD842" s="203"/>
      <c r="AWE842" s="203"/>
      <c r="AWF842" s="203"/>
      <c r="AWG842" s="203"/>
      <c r="AWH842" s="203"/>
      <c r="AWI842" s="203"/>
      <c r="AWJ842" s="203"/>
      <c r="AWK842" s="203"/>
      <c r="AWL842" s="203"/>
      <c r="AWM842" s="203"/>
      <c r="AWN842" s="203"/>
      <c r="AWO842" s="203"/>
      <c r="AWP842" s="203"/>
      <c r="AWQ842" s="203"/>
      <c r="AWR842" s="203"/>
      <c r="AWS842" s="203"/>
      <c r="AWT842" s="203"/>
      <c r="AWU842" s="203"/>
      <c r="AWV842" s="203"/>
      <c r="AWW842" s="203"/>
      <c r="AWX842" s="203"/>
      <c r="AWY842" s="203"/>
      <c r="AWZ842" s="203"/>
      <c r="AXA842" s="203"/>
      <c r="AXB842" s="203"/>
      <c r="AXC842" s="203"/>
      <c r="AXD842" s="203"/>
      <c r="AXE842" s="203"/>
      <c r="AXF842" s="203"/>
      <c r="AXG842" s="203"/>
      <c r="AXH842" s="203"/>
      <c r="AXI842" s="203"/>
      <c r="AXJ842" s="203"/>
      <c r="AXK842" s="203"/>
      <c r="AXL842" s="203"/>
      <c r="AXM842" s="203"/>
      <c r="AXN842" s="203"/>
      <c r="AXO842" s="203"/>
      <c r="AXP842" s="203"/>
      <c r="AXQ842" s="203"/>
      <c r="AXR842" s="203"/>
      <c r="AXS842" s="203"/>
      <c r="AXT842" s="203"/>
      <c r="AXU842" s="203"/>
      <c r="AXV842" s="203"/>
      <c r="AXW842" s="203"/>
      <c r="AXX842" s="203"/>
      <c r="AXY842" s="203"/>
      <c r="AXZ842" s="203"/>
      <c r="AYA842" s="203"/>
      <c r="AYB842" s="203"/>
      <c r="AYC842" s="203"/>
      <c r="AYD842" s="203"/>
      <c r="AYE842" s="203"/>
      <c r="AYF842" s="203"/>
      <c r="AYG842" s="203"/>
      <c r="AYH842" s="203"/>
      <c r="AYI842" s="203"/>
      <c r="AYJ842" s="203"/>
      <c r="AYK842" s="203"/>
      <c r="AYL842" s="203"/>
      <c r="AYM842" s="203"/>
      <c r="AYN842" s="203"/>
      <c r="AYO842" s="203"/>
      <c r="AYP842" s="203"/>
      <c r="AYQ842" s="203"/>
      <c r="AYR842" s="203"/>
      <c r="AYS842" s="203"/>
      <c r="AYT842" s="203"/>
      <c r="AYU842" s="203"/>
      <c r="AYV842" s="203"/>
      <c r="AYW842" s="203"/>
      <c r="AYX842" s="203"/>
      <c r="AYY842" s="203"/>
      <c r="AYZ842" s="203"/>
      <c r="AZA842" s="203"/>
      <c r="AZB842" s="203"/>
      <c r="AZC842" s="203"/>
      <c r="AZD842" s="203"/>
      <c r="AZE842" s="203"/>
      <c r="AZF842" s="203"/>
      <c r="AZG842" s="203"/>
      <c r="AZH842" s="203"/>
      <c r="AZI842" s="203"/>
      <c r="AZJ842" s="203"/>
      <c r="AZK842" s="203"/>
      <c r="AZL842" s="203"/>
      <c r="AZM842" s="203"/>
      <c r="AZN842" s="203"/>
      <c r="AZO842" s="203"/>
      <c r="AZP842" s="203"/>
      <c r="AZQ842" s="203"/>
      <c r="AZR842" s="203"/>
      <c r="AZS842" s="203"/>
      <c r="AZT842" s="203"/>
      <c r="AZU842" s="203"/>
      <c r="AZV842" s="203"/>
      <c r="AZW842" s="203"/>
      <c r="AZX842" s="203"/>
      <c r="AZY842" s="203"/>
      <c r="AZZ842" s="203"/>
      <c r="BAA842" s="203"/>
      <c r="BAB842" s="203"/>
      <c r="BAC842" s="203"/>
      <c r="BAD842" s="203"/>
      <c r="BAE842" s="203"/>
      <c r="BAF842" s="203"/>
      <c r="BAG842" s="203"/>
      <c r="BAH842" s="203"/>
      <c r="BAI842" s="203"/>
      <c r="BAJ842" s="203"/>
      <c r="BAK842" s="203"/>
      <c r="BAL842" s="203"/>
      <c r="BAM842" s="203"/>
      <c r="BAN842" s="203"/>
      <c r="BAO842" s="203"/>
      <c r="BAP842" s="203"/>
      <c r="BAQ842" s="203"/>
      <c r="BAR842" s="203"/>
      <c r="BAS842" s="203"/>
      <c r="BAT842" s="203"/>
      <c r="BAU842" s="203"/>
      <c r="BAV842" s="203"/>
      <c r="BAW842" s="203"/>
      <c r="BAX842" s="203"/>
      <c r="BAY842" s="203"/>
      <c r="BAZ842" s="203"/>
      <c r="BBA842" s="203"/>
      <c r="BBB842" s="203"/>
      <c r="BBC842" s="203"/>
      <c r="BBD842" s="203"/>
      <c r="BBE842" s="203"/>
      <c r="BBF842" s="203"/>
      <c r="BBG842" s="203"/>
      <c r="BBH842" s="203"/>
      <c r="BBI842" s="203"/>
      <c r="BBJ842" s="203"/>
      <c r="BBK842" s="203"/>
      <c r="BBL842" s="203"/>
      <c r="BBM842" s="203"/>
      <c r="BBN842" s="203"/>
      <c r="BBO842" s="203"/>
      <c r="BBP842" s="203"/>
      <c r="BBQ842" s="203"/>
      <c r="BBR842" s="203"/>
      <c r="BBS842" s="203"/>
      <c r="BBT842" s="203"/>
      <c r="BBU842" s="203"/>
      <c r="BBV842" s="203"/>
      <c r="BBW842" s="203"/>
      <c r="BBX842" s="203"/>
      <c r="BBY842" s="203"/>
      <c r="BBZ842" s="203"/>
      <c r="BCA842" s="203"/>
      <c r="BCB842" s="203"/>
      <c r="BCC842" s="203"/>
      <c r="BCD842" s="203"/>
      <c r="BCE842" s="203"/>
      <c r="BCF842" s="203"/>
      <c r="BCG842" s="203"/>
      <c r="BCH842" s="203"/>
      <c r="BCI842" s="203"/>
      <c r="BCJ842" s="203"/>
      <c r="BCK842" s="203"/>
      <c r="BCL842" s="203"/>
      <c r="BCM842" s="203"/>
      <c r="BCN842" s="203"/>
      <c r="BCO842" s="203"/>
      <c r="BCP842" s="203"/>
      <c r="BCQ842" s="203"/>
      <c r="BCR842" s="203"/>
      <c r="BCS842" s="203"/>
      <c r="BCT842" s="203"/>
      <c r="BCU842" s="203"/>
      <c r="BCV842" s="203"/>
      <c r="BCW842" s="203"/>
      <c r="BCX842" s="203"/>
      <c r="BCY842" s="203"/>
      <c r="BCZ842" s="203"/>
      <c r="BDA842" s="203"/>
      <c r="BDB842" s="203"/>
      <c r="BDC842" s="203"/>
      <c r="BDD842" s="203"/>
      <c r="BDE842" s="203"/>
      <c r="BDF842" s="203"/>
      <c r="BDG842" s="203"/>
      <c r="BDH842" s="203"/>
      <c r="BDI842" s="203"/>
      <c r="BDJ842" s="203"/>
      <c r="BDK842" s="203"/>
      <c r="BDL842" s="203"/>
      <c r="BDM842" s="203"/>
      <c r="BDN842" s="203"/>
      <c r="BDO842" s="203"/>
      <c r="BDP842" s="203"/>
      <c r="BDQ842" s="203"/>
      <c r="BDR842" s="203"/>
      <c r="BDS842" s="203"/>
      <c r="BDT842" s="203"/>
      <c r="BDU842" s="203"/>
      <c r="BDV842" s="203"/>
      <c r="BDW842" s="203"/>
      <c r="BDX842" s="203"/>
      <c r="BDY842" s="203"/>
      <c r="BDZ842" s="203"/>
      <c r="BEA842" s="203"/>
      <c r="BEB842" s="203"/>
      <c r="BEC842" s="203"/>
      <c r="BED842" s="203"/>
      <c r="BEE842" s="203"/>
      <c r="BEF842" s="203"/>
      <c r="BEG842" s="203"/>
      <c r="BEH842" s="203"/>
      <c r="BEI842" s="203"/>
      <c r="BEJ842" s="203"/>
      <c r="BEK842" s="203"/>
      <c r="BEL842" s="203"/>
      <c r="BEM842" s="203"/>
      <c r="BEN842" s="203"/>
      <c r="BEO842" s="203"/>
      <c r="BEP842" s="203"/>
      <c r="BEQ842" s="203"/>
      <c r="BER842" s="203"/>
      <c r="BES842" s="203"/>
      <c r="BET842" s="203"/>
      <c r="BEU842" s="203"/>
      <c r="BEV842" s="203"/>
      <c r="BEW842" s="203"/>
      <c r="BEX842" s="203"/>
      <c r="BEY842" s="203"/>
      <c r="BEZ842" s="203"/>
      <c r="BFA842" s="203"/>
      <c r="BFB842" s="203"/>
      <c r="BFC842" s="203"/>
      <c r="BFD842" s="203"/>
      <c r="BFE842" s="203"/>
      <c r="BFF842" s="203"/>
      <c r="BFG842" s="203"/>
      <c r="BFH842" s="203"/>
      <c r="BFI842" s="203"/>
      <c r="BFJ842" s="203"/>
      <c r="BFK842" s="203"/>
      <c r="BFL842" s="203"/>
      <c r="BFM842" s="203"/>
      <c r="BFN842" s="203"/>
      <c r="BFO842" s="203"/>
      <c r="BFP842" s="203"/>
      <c r="BFQ842" s="203"/>
      <c r="BFR842" s="203"/>
      <c r="BFS842" s="203"/>
      <c r="BFT842" s="203"/>
      <c r="BFU842" s="203"/>
      <c r="BFV842" s="203"/>
      <c r="BFW842" s="203"/>
      <c r="BFX842" s="203"/>
      <c r="BFY842" s="203"/>
      <c r="BFZ842" s="203"/>
      <c r="BGA842" s="203"/>
      <c r="BGB842" s="203"/>
      <c r="BGC842" s="203"/>
      <c r="BGD842" s="203"/>
      <c r="BGE842" s="203"/>
      <c r="BGF842" s="203"/>
      <c r="BGG842" s="203"/>
      <c r="BGH842" s="203"/>
      <c r="BGI842" s="203"/>
      <c r="BGJ842" s="203"/>
      <c r="BGK842" s="203"/>
      <c r="BGL842" s="203"/>
      <c r="BGM842" s="203"/>
      <c r="BGN842" s="203"/>
      <c r="BGO842" s="203"/>
      <c r="BGP842" s="203"/>
      <c r="BGQ842" s="203"/>
      <c r="BGR842" s="203"/>
      <c r="BGS842" s="203"/>
      <c r="BGT842" s="203"/>
      <c r="BGU842" s="203"/>
      <c r="BGV842" s="203"/>
      <c r="BGW842" s="203"/>
      <c r="BGX842" s="203"/>
      <c r="BGY842" s="203"/>
      <c r="BGZ842" s="203"/>
      <c r="BHA842" s="203"/>
      <c r="BHB842" s="203"/>
      <c r="BHC842" s="203"/>
      <c r="BHD842" s="203"/>
      <c r="BHE842" s="203"/>
      <c r="BHF842" s="203"/>
      <c r="BHG842" s="203"/>
      <c r="BHH842" s="203"/>
      <c r="BHI842" s="203"/>
      <c r="BHJ842" s="203"/>
      <c r="BHK842" s="203"/>
      <c r="BHL842" s="203"/>
      <c r="BHM842" s="203"/>
      <c r="BHN842" s="203"/>
      <c r="BHO842" s="203"/>
      <c r="BHP842" s="203"/>
      <c r="BHQ842" s="203"/>
      <c r="BHR842" s="203"/>
      <c r="BHS842" s="203"/>
      <c r="BHT842" s="203"/>
      <c r="BHU842" s="203"/>
      <c r="BHV842" s="203"/>
      <c r="BHW842" s="203"/>
      <c r="BHX842" s="203"/>
      <c r="BHY842" s="203"/>
      <c r="BHZ842" s="203"/>
      <c r="BIA842" s="203"/>
      <c r="BIB842" s="203"/>
      <c r="BIC842" s="203"/>
      <c r="BID842" s="203"/>
      <c r="BIE842" s="203"/>
      <c r="BIF842" s="203"/>
      <c r="BIG842" s="203"/>
      <c r="BIH842" s="203"/>
      <c r="BII842" s="203"/>
      <c r="BIJ842" s="203"/>
      <c r="BIK842" s="203"/>
      <c r="BIL842" s="203"/>
      <c r="BIM842" s="203"/>
      <c r="BIN842" s="203"/>
      <c r="BIO842" s="203"/>
      <c r="BIP842" s="203"/>
      <c r="BIQ842" s="203"/>
      <c r="BIR842" s="203"/>
      <c r="BIS842" s="203"/>
      <c r="BIT842" s="203"/>
      <c r="BIU842" s="203"/>
      <c r="BIV842" s="203"/>
      <c r="BIW842" s="203"/>
      <c r="BIX842" s="203"/>
      <c r="BIY842" s="203"/>
      <c r="BIZ842" s="203"/>
      <c r="BJA842" s="203"/>
      <c r="BJB842" s="203"/>
      <c r="BJC842" s="203"/>
      <c r="BJD842" s="203"/>
      <c r="BJE842" s="203"/>
      <c r="BJF842" s="203"/>
      <c r="BJG842" s="203"/>
      <c r="BJH842" s="203"/>
      <c r="BJI842" s="203"/>
      <c r="BJJ842" s="203"/>
      <c r="BJK842" s="203"/>
      <c r="BJL842" s="203"/>
      <c r="BJM842" s="203"/>
      <c r="BJN842" s="203"/>
      <c r="BJO842" s="203"/>
      <c r="BJP842" s="203"/>
      <c r="BJQ842" s="203"/>
      <c r="BJR842" s="203"/>
      <c r="BJS842" s="203"/>
      <c r="BJT842" s="203"/>
      <c r="BJU842" s="203"/>
      <c r="BJV842" s="203"/>
      <c r="BJW842" s="203"/>
      <c r="BJX842" s="203"/>
      <c r="BJY842" s="203"/>
      <c r="BJZ842" s="203"/>
      <c r="BKA842" s="203"/>
      <c r="BKB842" s="203"/>
      <c r="BKC842" s="203"/>
      <c r="BKD842" s="203"/>
      <c r="BKE842" s="203"/>
      <c r="BKF842" s="203"/>
      <c r="BKG842" s="203"/>
      <c r="BKH842" s="203"/>
      <c r="BKI842" s="203"/>
      <c r="BKJ842" s="203"/>
      <c r="BKK842" s="203"/>
      <c r="BKL842" s="203"/>
      <c r="BKM842" s="203"/>
      <c r="BKN842" s="203"/>
      <c r="BKO842" s="203"/>
      <c r="BKP842" s="203"/>
      <c r="BKQ842" s="203"/>
      <c r="BKR842" s="203"/>
      <c r="BKS842" s="203"/>
      <c r="BKT842" s="203"/>
      <c r="BKU842" s="203"/>
      <c r="BKV842" s="203"/>
      <c r="BKW842" s="203"/>
      <c r="BKX842" s="203"/>
      <c r="BKY842" s="203"/>
      <c r="BKZ842" s="203"/>
      <c r="BLA842" s="203"/>
      <c r="BLB842" s="203"/>
      <c r="BLC842" s="203"/>
      <c r="BLD842" s="203"/>
      <c r="BLE842" s="203"/>
      <c r="BLF842" s="203"/>
      <c r="BLG842" s="203"/>
      <c r="BLH842" s="203"/>
      <c r="BLI842" s="203"/>
      <c r="BLJ842" s="203"/>
      <c r="BLK842" s="203"/>
      <c r="BLL842" s="203"/>
      <c r="BLM842" s="203"/>
      <c r="BLN842" s="203"/>
      <c r="BLO842" s="203"/>
      <c r="BLP842" s="203"/>
      <c r="BLQ842" s="203"/>
      <c r="BLR842" s="203"/>
      <c r="BLS842" s="203"/>
      <c r="BLT842" s="203"/>
      <c r="BLU842" s="203"/>
      <c r="BLV842" s="203"/>
      <c r="BLW842" s="203"/>
      <c r="BLX842" s="203"/>
      <c r="BLY842" s="203"/>
      <c r="BLZ842" s="203"/>
      <c r="BMA842" s="203"/>
      <c r="BMB842" s="203"/>
      <c r="BMC842" s="203"/>
      <c r="BMD842" s="203"/>
      <c r="BME842" s="203"/>
      <c r="BMF842" s="203"/>
      <c r="BMG842" s="203"/>
      <c r="BMH842" s="203"/>
      <c r="BMI842" s="203"/>
      <c r="BMJ842" s="203"/>
      <c r="BMK842" s="203"/>
      <c r="BML842" s="203"/>
      <c r="BMM842" s="203"/>
      <c r="BMN842" s="203"/>
      <c r="BMO842" s="203"/>
      <c r="BMP842" s="203"/>
      <c r="BMQ842" s="203"/>
      <c r="BMR842" s="203"/>
      <c r="BMS842" s="203"/>
      <c r="BMT842" s="203"/>
      <c r="BMU842" s="203"/>
      <c r="BMV842" s="203"/>
      <c r="BMW842" s="203"/>
      <c r="BMX842" s="203"/>
      <c r="BMY842" s="203"/>
      <c r="BMZ842" s="203"/>
      <c r="BNA842" s="203"/>
      <c r="BNB842" s="203"/>
      <c r="BNC842" s="203"/>
      <c r="BND842" s="203"/>
      <c r="BNE842" s="203"/>
      <c r="BNF842" s="203"/>
      <c r="BNG842" s="203"/>
      <c r="BNH842" s="203"/>
      <c r="BNI842" s="203"/>
      <c r="BNJ842" s="203"/>
      <c r="BNK842" s="203"/>
      <c r="BNL842" s="203"/>
      <c r="BNM842" s="203"/>
      <c r="BNN842" s="203"/>
      <c r="BNO842" s="203"/>
      <c r="BNP842" s="203"/>
      <c r="BNQ842" s="203"/>
      <c r="BNR842" s="203"/>
      <c r="BNS842" s="203"/>
      <c r="BNT842" s="203"/>
      <c r="BNU842" s="203"/>
      <c r="BNV842" s="203"/>
      <c r="BNW842" s="203"/>
      <c r="BNX842" s="203"/>
      <c r="BNY842" s="203"/>
      <c r="BNZ842" s="203"/>
      <c r="BOA842" s="203"/>
      <c r="BOB842" s="203"/>
      <c r="BOC842" s="203"/>
      <c r="BOD842" s="203"/>
      <c r="BOE842" s="203"/>
      <c r="BOF842" s="203"/>
      <c r="BOG842" s="203"/>
      <c r="BOH842" s="203"/>
      <c r="BOI842" s="203"/>
      <c r="BOJ842" s="203"/>
      <c r="BOK842" s="203"/>
      <c r="BOL842" s="203"/>
      <c r="BOM842" s="203"/>
      <c r="BON842" s="203"/>
      <c r="BOO842" s="203"/>
      <c r="BOP842" s="203"/>
      <c r="BOQ842" s="203"/>
      <c r="BOR842" s="203"/>
      <c r="BOS842" s="203"/>
      <c r="BOT842" s="203"/>
      <c r="BOU842" s="203"/>
      <c r="BOV842" s="203"/>
      <c r="BOW842" s="203"/>
      <c r="BOX842" s="203"/>
      <c r="BOY842" s="203"/>
      <c r="BOZ842" s="203"/>
      <c r="BPA842" s="203"/>
      <c r="BPB842" s="203"/>
      <c r="BPC842" s="203"/>
      <c r="BPD842" s="203"/>
      <c r="BPE842" s="203"/>
      <c r="BPF842" s="203"/>
      <c r="BPG842" s="203"/>
      <c r="BPH842" s="203"/>
      <c r="BPI842" s="203"/>
      <c r="BPJ842" s="203"/>
      <c r="BPK842" s="203"/>
      <c r="BPL842" s="203"/>
      <c r="BPM842" s="203"/>
      <c r="BPN842" s="203"/>
      <c r="BPO842" s="203"/>
      <c r="BPP842" s="203"/>
      <c r="BPQ842" s="203"/>
      <c r="BPR842" s="203"/>
      <c r="BPS842" s="203"/>
      <c r="BPT842" s="203"/>
      <c r="BPU842" s="203"/>
      <c r="BPV842" s="203"/>
      <c r="BPW842" s="203"/>
      <c r="BPX842" s="203"/>
      <c r="BPY842" s="203"/>
      <c r="BPZ842" s="203"/>
      <c r="BQA842" s="203"/>
      <c r="BQB842" s="203"/>
      <c r="BQC842" s="203"/>
      <c r="BQD842" s="203"/>
      <c r="BQE842" s="203"/>
      <c r="BQF842" s="203"/>
      <c r="BQG842" s="203"/>
      <c r="BQH842" s="203"/>
      <c r="BQI842" s="203"/>
      <c r="BQJ842" s="203"/>
      <c r="BQK842" s="203"/>
      <c r="BQL842" s="203"/>
      <c r="BQM842" s="203"/>
      <c r="BQN842" s="203"/>
      <c r="BQO842" s="203"/>
      <c r="BQP842" s="203"/>
      <c r="BQQ842" s="203"/>
      <c r="BQR842" s="203"/>
      <c r="BQS842" s="203"/>
      <c r="BQT842" s="203"/>
      <c r="BQU842" s="203"/>
      <c r="BQV842" s="203"/>
      <c r="BQW842" s="203"/>
      <c r="BQX842" s="203"/>
      <c r="BQY842" s="203"/>
      <c r="BQZ842" s="203"/>
      <c r="BRA842" s="203"/>
      <c r="BRB842" s="203"/>
      <c r="BRC842" s="203"/>
      <c r="BRD842" s="203"/>
      <c r="BRE842" s="203"/>
      <c r="BRF842" s="203"/>
      <c r="BRG842" s="203"/>
      <c r="BRH842" s="203"/>
      <c r="BRI842" s="203"/>
      <c r="BRJ842" s="203"/>
      <c r="BRK842" s="203"/>
      <c r="BRL842" s="203"/>
      <c r="BRM842" s="203"/>
      <c r="BRN842" s="203"/>
      <c r="BRO842" s="203"/>
      <c r="BRP842" s="203"/>
      <c r="BRQ842" s="203"/>
      <c r="BRR842" s="203"/>
      <c r="BRS842" s="203"/>
      <c r="BRT842" s="203"/>
      <c r="BRU842" s="203"/>
      <c r="BRV842" s="203"/>
      <c r="BRW842" s="203"/>
      <c r="BRX842" s="203"/>
      <c r="BRY842" s="203"/>
      <c r="BRZ842" s="203"/>
      <c r="BSA842" s="203"/>
      <c r="BSB842" s="203"/>
      <c r="BSC842" s="203"/>
      <c r="BSD842" s="203"/>
      <c r="BSE842" s="203"/>
      <c r="BSF842" s="203"/>
      <c r="BSG842" s="203"/>
      <c r="BSH842" s="203"/>
      <c r="BSI842" s="203"/>
      <c r="BSJ842" s="203"/>
      <c r="BSK842" s="203"/>
      <c r="BSL842" s="203"/>
      <c r="BSM842" s="203"/>
      <c r="BSN842" s="203"/>
      <c r="BSO842" s="203"/>
      <c r="BSP842" s="203"/>
      <c r="BSQ842" s="203"/>
      <c r="BSR842" s="203"/>
      <c r="BSS842" s="203"/>
      <c r="BST842" s="203"/>
      <c r="BSU842" s="203"/>
      <c r="BSV842" s="203"/>
      <c r="BSW842" s="203"/>
      <c r="BSX842" s="203"/>
      <c r="BSY842" s="203"/>
      <c r="BSZ842" s="203"/>
      <c r="BTA842" s="203"/>
      <c r="BTB842" s="203"/>
      <c r="BTC842" s="203"/>
      <c r="BTD842" s="203"/>
      <c r="BTE842" s="203"/>
      <c r="BTF842" s="203"/>
      <c r="BTG842" s="203"/>
      <c r="BTH842" s="203"/>
      <c r="BTI842" s="203"/>
      <c r="BTJ842" s="203"/>
      <c r="BTK842" s="203"/>
      <c r="BTL842" s="203"/>
      <c r="BTM842" s="203"/>
      <c r="BTN842" s="203"/>
      <c r="BTO842" s="203"/>
      <c r="BTP842" s="203"/>
      <c r="BTQ842" s="203"/>
      <c r="BTR842" s="203"/>
      <c r="BTS842" s="203"/>
      <c r="BTT842" s="203"/>
      <c r="BTU842" s="203"/>
      <c r="BTV842" s="203"/>
      <c r="BTW842" s="203"/>
      <c r="BTX842" s="203"/>
      <c r="BTY842" s="203"/>
      <c r="BTZ842" s="203"/>
      <c r="BUA842" s="203"/>
      <c r="BUB842" s="203"/>
      <c r="BUC842" s="203"/>
      <c r="BUD842" s="203"/>
      <c r="BUE842" s="203"/>
      <c r="BUF842" s="203"/>
      <c r="BUG842" s="203"/>
      <c r="BUH842" s="203"/>
      <c r="BUI842" s="203"/>
      <c r="BUJ842" s="203"/>
      <c r="BUK842" s="203"/>
      <c r="BUL842" s="203"/>
      <c r="BUM842" s="203"/>
      <c r="BUN842" s="203"/>
      <c r="BUO842" s="203"/>
      <c r="BUP842" s="203"/>
      <c r="BUQ842" s="203"/>
      <c r="BUR842" s="203"/>
      <c r="BUS842" s="203"/>
      <c r="BUT842" s="203"/>
      <c r="BUU842" s="203"/>
      <c r="BUV842" s="203"/>
      <c r="BUW842" s="203"/>
      <c r="BUX842" s="203"/>
      <c r="BUY842" s="203"/>
      <c r="BUZ842" s="203"/>
      <c r="BVA842" s="203"/>
      <c r="BVB842" s="203"/>
      <c r="BVC842" s="203"/>
      <c r="BVD842" s="203"/>
      <c r="BVE842" s="203"/>
      <c r="BVF842" s="203"/>
      <c r="BVG842" s="203"/>
      <c r="BVH842" s="203"/>
      <c r="BVI842" s="203"/>
      <c r="BVJ842" s="203"/>
      <c r="BVK842" s="203"/>
      <c r="BVL842" s="203"/>
      <c r="BVM842" s="203"/>
      <c r="BVN842" s="203"/>
      <c r="BVO842" s="203"/>
      <c r="BVP842" s="203"/>
      <c r="BVQ842" s="203"/>
      <c r="BVR842" s="203"/>
      <c r="BVS842" s="203"/>
      <c r="BVT842" s="203"/>
      <c r="BVU842" s="203"/>
      <c r="BVV842" s="203"/>
      <c r="BVW842" s="203"/>
      <c r="BVX842" s="203"/>
      <c r="BVY842" s="203"/>
      <c r="BVZ842" s="203"/>
      <c r="BWA842" s="203"/>
      <c r="BWB842" s="203"/>
      <c r="BWC842" s="203"/>
      <c r="BWD842" s="203"/>
      <c r="BWE842" s="203"/>
      <c r="BWF842" s="203"/>
      <c r="BWG842" s="203"/>
      <c r="BWH842" s="203"/>
      <c r="BWI842" s="203"/>
      <c r="BWJ842" s="203"/>
      <c r="BWK842" s="203"/>
      <c r="BWL842" s="203"/>
      <c r="BWM842" s="203"/>
      <c r="BWN842" s="203"/>
      <c r="BWO842" s="203"/>
      <c r="BWP842" s="203"/>
      <c r="BWQ842" s="203"/>
      <c r="BWR842" s="203"/>
      <c r="BWS842" s="203"/>
      <c r="BWT842" s="203"/>
      <c r="BWU842" s="203"/>
      <c r="BWV842" s="203"/>
      <c r="BWW842" s="203"/>
      <c r="BWX842" s="203"/>
      <c r="BWY842" s="203"/>
      <c r="BWZ842" s="203"/>
      <c r="BXA842" s="203"/>
      <c r="BXB842" s="203"/>
      <c r="BXC842" s="203"/>
      <c r="BXD842" s="203"/>
      <c r="BXE842" s="203"/>
      <c r="BXF842" s="203"/>
      <c r="BXG842" s="203"/>
      <c r="BXH842" s="203"/>
      <c r="BXI842" s="203"/>
      <c r="BXJ842" s="203"/>
      <c r="BXK842" s="203"/>
      <c r="BXL842" s="203"/>
      <c r="BXM842" s="203"/>
      <c r="BXN842" s="203"/>
      <c r="BXO842" s="203"/>
      <c r="BXP842" s="203"/>
      <c r="BXQ842" s="203"/>
      <c r="BXR842" s="203"/>
      <c r="BXS842" s="203"/>
      <c r="BXT842" s="203"/>
      <c r="BXU842" s="203"/>
      <c r="BXV842" s="203"/>
      <c r="BXW842" s="203"/>
      <c r="BXX842" s="203"/>
      <c r="BXY842" s="203"/>
      <c r="BXZ842" s="203"/>
      <c r="BYA842" s="203"/>
      <c r="BYB842" s="203"/>
      <c r="BYC842" s="203"/>
      <c r="BYD842" s="203"/>
      <c r="BYE842" s="203"/>
      <c r="BYF842" s="203"/>
      <c r="BYG842" s="203"/>
      <c r="BYH842" s="203"/>
      <c r="BYI842" s="203"/>
      <c r="BYJ842" s="203"/>
      <c r="BYK842" s="203"/>
      <c r="BYL842" s="203"/>
      <c r="BYM842" s="203"/>
      <c r="BYN842" s="203"/>
      <c r="BYO842" s="203"/>
      <c r="BYP842" s="203"/>
      <c r="BYQ842" s="203"/>
      <c r="BYR842" s="203"/>
      <c r="BYS842" s="203"/>
      <c r="BYT842" s="203"/>
      <c r="BYU842" s="203"/>
      <c r="BYV842" s="203"/>
      <c r="BYW842" s="203"/>
      <c r="BYX842" s="203"/>
      <c r="BYY842" s="203"/>
      <c r="BYZ842" s="203"/>
      <c r="BZA842" s="203"/>
      <c r="BZB842" s="203"/>
      <c r="BZC842" s="203"/>
      <c r="BZD842" s="203"/>
      <c r="BZE842" s="203"/>
      <c r="BZF842" s="203"/>
      <c r="BZG842" s="203"/>
      <c r="BZH842" s="203"/>
      <c r="BZI842" s="203"/>
      <c r="BZJ842" s="203"/>
      <c r="BZK842" s="203"/>
      <c r="BZL842" s="203"/>
      <c r="BZM842" s="203"/>
      <c r="BZN842" s="203"/>
      <c r="BZO842" s="203"/>
      <c r="BZP842" s="203"/>
      <c r="BZQ842" s="203"/>
      <c r="BZR842" s="203"/>
      <c r="BZS842" s="203"/>
      <c r="BZT842" s="203"/>
      <c r="BZU842" s="203"/>
      <c r="BZV842" s="203"/>
      <c r="BZW842" s="203"/>
      <c r="BZX842" s="203"/>
      <c r="BZY842" s="203"/>
      <c r="BZZ842" s="203"/>
      <c r="CAA842" s="203"/>
      <c r="CAB842" s="203"/>
      <c r="CAC842" s="203"/>
      <c r="CAD842" s="203"/>
      <c r="CAE842" s="203"/>
      <c r="CAF842" s="203"/>
      <c r="CAG842" s="203"/>
      <c r="CAH842" s="203"/>
      <c r="CAI842" s="203"/>
      <c r="CAJ842" s="203"/>
      <c r="CAK842" s="203"/>
      <c r="CAL842" s="203"/>
      <c r="CAM842" s="203"/>
      <c r="CAN842" s="203"/>
      <c r="CAO842" s="203"/>
      <c r="CAP842" s="203"/>
      <c r="CAQ842" s="203"/>
      <c r="CAR842" s="203"/>
      <c r="CAS842" s="203"/>
      <c r="CAT842" s="203"/>
      <c r="CAU842" s="203"/>
      <c r="CAV842" s="203"/>
      <c r="CAW842" s="203"/>
      <c r="CAX842" s="203"/>
      <c r="CAY842" s="203"/>
      <c r="CAZ842" s="203"/>
      <c r="CBA842" s="203"/>
      <c r="CBB842" s="203"/>
      <c r="CBC842" s="203"/>
      <c r="CBD842" s="203"/>
      <c r="CBE842" s="203"/>
      <c r="CBF842" s="203"/>
      <c r="CBG842" s="203"/>
      <c r="CBH842" s="203"/>
      <c r="CBI842" s="203"/>
      <c r="CBJ842" s="203"/>
      <c r="CBK842" s="203"/>
      <c r="CBL842" s="203"/>
      <c r="CBM842" s="203"/>
      <c r="CBN842" s="203"/>
      <c r="CBO842" s="203"/>
      <c r="CBP842" s="203"/>
      <c r="CBQ842" s="203"/>
      <c r="CBR842" s="203"/>
      <c r="CBS842" s="203"/>
      <c r="CBT842" s="203"/>
      <c r="CBU842" s="203"/>
      <c r="CBV842" s="203"/>
      <c r="CBW842" s="203"/>
      <c r="CBX842" s="203"/>
      <c r="CBY842" s="203"/>
      <c r="CBZ842" s="203"/>
      <c r="CCA842" s="203"/>
      <c r="CCB842" s="203"/>
      <c r="CCC842" s="203"/>
      <c r="CCD842" s="203"/>
      <c r="CCE842" s="203"/>
      <c r="CCF842" s="203"/>
      <c r="CCG842" s="203"/>
      <c r="CCH842" s="203"/>
      <c r="CCI842" s="203"/>
      <c r="CCJ842" s="203"/>
      <c r="CCK842" s="203"/>
      <c r="CCL842" s="203"/>
      <c r="CCM842" s="203"/>
      <c r="CCN842" s="203"/>
      <c r="CCO842" s="203"/>
      <c r="CCP842" s="203"/>
      <c r="CCQ842" s="203"/>
      <c r="CCR842" s="203"/>
      <c r="CCS842" s="203"/>
      <c r="CCT842" s="203"/>
      <c r="CCU842" s="203"/>
      <c r="CCV842" s="203"/>
      <c r="CCW842" s="203"/>
      <c r="CCX842" s="203"/>
      <c r="CCY842" s="203"/>
      <c r="CCZ842" s="203"/>
      <c r="CDA842" s="203"/>
      <c r="CDB842" s="203"/>
      <c r="CDC842" s="203"/>
      <c r="CDD842" s="203"/>
      <c r="CDE842" s="203"/>
      <c r="CDF842" s="203"/>
      <c r="CDG842" s="203"/>
      <c r="CDH842" s="203"/>
      <c r="CDI842" s="203"/>
      <c r="CDJ842" s="203"/>
      <c r="CDK842" s="203"/>
      <c r="CDL842" s="203"/>
      <c r="CDM842" s="203"/>
      <c r="CDN842" s="203"/>
      <c r="CDO842" s="203"/>
      <c r="CDP842" s="203"/>
      <c r="CDQ842" s="203"/>
      <c r="CDR842" s="203"/>
      <c r="CDS842" s="203"/>
      <c r="CDT842" s="203"/>
      <c r="CDU842" s="203"/>
      <c r="CDV842" s="203"/>
      <c r="CDW842" s="203"/>
      <c r="CDX842" s="203"/>
      <c r="CDY842" s="203"/>
      <c r="CDZ842" s="203"/>
      <c r="CEA842" s="203"/>
      <c r="CEB842" s="203"/>
      <c r="CEC842" s="203"/>
      <c r="CED842" s="203"/>
      <c r="CEE842" s="203"/>
      <c r="CEF842" s="203"/>
      <c r="CEG842" s="203"/>
      <c r="CEH842" s="203"/>
      <c r="CEI842" s="203"/>
      <c r="CEJ842" s="203"/>
      <c r="CEK842" s="203"/>
      <c r="CEL842" s="203"/>
      <c r="CEM842" s="203"/>
      <c r="CEN842" s="203"/>
      <c r="CEO842" s="203"/>
      <c r="CEP842" s="203"/>
      <c r="CEQ842" s="203"/>
      <c r="CER842" s="203"/>
      <c r="CES842" s="203"/>
      <c r="CET842" s="203"/>
      <c r="CEU842" s="203"/>
      <c r="CEV842" s="203"/>
      <c r="CEW842" s="203"/>
      <c r="CEX842" s="203"/>
      <c r="CEY842" s="203"/>
      <c r="CEZ842" s="203"/>
      <c r="CFA842" s="203"/>
      <c r="CFB842" s="203"/>
      <c r="CFC842" s="203"/>
      <c r="CFD842" s="203"/>
      <c r="CFE842" s="203"/>
      <c r="CFF842" s="203"/>
      <c r="CFG842" s="203"/>
      <c r="CFH842" s="203"/>
      <c r="CFI842" s="203"/>
      <c r="CFJ842" s="203"/>
      <c r="CFK842" s="203"/>
      <c r="CFL842" s="203"/>
      <c r="CFM842" s="203"/>
      <c r="CFN842" s="203"/>
      <c r="CFO842" s="203"/>
      <c r="CFP842" s="203"/>
      <c r="CFQ842" s="203"/>
      <c r="CFR842" s="203"/>
      <c r="CFS842" s="203"/>
      <c r="CFT842" s="203"/>
      <c r="CFU842" s="203"/>
      <c r="CFV842" s="203"/>
      <c r="CFW842" s="203"/>
      <c r="CFX842" s="203"/>
      <c r="CFY842" s="203"/>
      <c r="CFZ842" s="203"/>
      <c r="CGA842" s="203"/>
      <c r="CGB842" s="203"/>
      <c r="CGC842" s="203"/>
      <c r="CGD842" s="203"/>
      <c r="CGE842" s="203"/>
      <c r="CGF842" s="203"/>
      <c r="CGG842" s="203"/>
      <c r="CGH842" s="203"/>
      <c r="CGI842" s="203"/>
      <c r="CGJ842" s="203"/>
      <c r="CGK842" s="203"/>
      <c r="CGL842" s="203"/>
      <c r="CGM842" s="203"/>
      <c r="CGN842" s="203"/>
      <c r="CGO842" s="203"/>
      <c r="CGP842" s="203"/>
      <c r="CGQ842" s="203"/>
      <c r="CGR842" s="203"/>
      <c r="CGS842" s="203"/>
      <c r="CGT842" s="203"/>
      <c r="CGU842" s="203"/>
      <c r="CGV842" s="203"/>
      <c r="CGW842" s="203"/>
      <c r="CGX842" s="203"/>
      <c r="CGY842" s="203"/>
      <c r="CGZ842" s="203"/>
      <c r="CHA842" s="203"/>
      <c r="CHB842" s="203"/>
      <c r="CHC842" s="203"/>
      <c r="CHD842" s="203"/>
      <c r="CHE842" s="203"/>
      <c r="CHF842" s="203"/>
      <c r="CHG842" s="203"/>
      <c r="CHH842" s="203"/>
      <c r="CHI842" s="203"/>
      <c r="CHJ842" s="203"/>
      <c r="CHK842" s="203"/>
      <c r="CHL842" s="203"/>
      <c r="CHM842" s="203"/>
      <c r="CHN842" s="203"/>
      <c r="CHO842" s="203"/>
      <c r="CHP842" s="203"/>
      <c r="CHQ842" s="203"/>
      <c r="CHR842" s="203"/>
      <c r="CHS842" s="203"/>
      <c r="CHT842" s="203"/>
      <c r="CHU842" s="203"/>
      <c r="CHV842" s="203"/>
      <c r="CHW842" s="203"/>
      <c r="CHX842" s="203"/>
      <c r="CHY842" s="203"/>
      <c r="CHZ842" s="203"/>
      <c r="CIA842" s="203"/>
      <c r="CIB842" s="203"/>
      <c r="CIC842" s="203"/>
      <c r="CID842" s="203"/>
      <c r="CIE842" s="203"/>
      <c r="CIF842" s="203"/>
      <c r="CIG842" s="203"/>
      <c r="CIH842" s="203"/>
      <c r="CII842" s="203"/>
      <c r="CIJ842" s="203"/>
      <c r="CIK842" s="203"/>
      <c r="CIL842" s="203"/>
      <c r="CIM842" s="203"/>
      <c r="CIN842" s="203"/>
      <c r="CIO842" s="203"/>
      <c r="CIP842" s="203"/>
      <c r="CIQ842" s="203"/>
      <c r="CIR842" s="203"/>
      <c r="CIS842" s="203"/>
      <c r="CIT842" s="203"/>
      <c r="CIU842" s="203"/>
      <c r="CIV842" s="203"/>
      <c r="CIW842" s="203"/>
      <c r="CIX842" s="203"/>
      <c r="CIY842" s="203"/>
      <c r="CIZ842" s="203"/>
      <c r="CJA842" s="203"/>
      <c r="CJB842" s="203"/>
      <c r="CJC842" s="203"/>
      <c r="CJD842" s="203"/>
      <c r="CJE842" s="203"/>
      <c r="CJF842" s="203"/>
      <c r="CJG842" s="203"/>
      <c r="CJH842" s="203"/>
      <c r="CJI842" s="203"/>
      <c r="CJJ842" s="203"/>
      <c r="CJK842" s="203"/>
      <c r="CJL842" s="203"/>
      <c r="CJM842" s="203"/>
      <c r="CJN842" s="203"/>
      <c r="CJO842" s="203"/>
      <c r="CJP842" s="203"/>
      <c r="CJQ842" s="203"/>
      <c r="CJR842" s="203"/>
      <c r="CJS842" s="203"/>
      <c r="CJT842" s="203"/>
      <c r="CJU842" s="203"/>
      <c r="CJV842" s="203"/>
      <c r="CJW842" s="203"/>
      <c r="CJX842" s="203"/>
      <c r="CJY842" s="203"/>
      <c r="CJZ842" s="203"/>
      <c r="CKA842" s="203"/>
      <c r="CKB842" s="203"/>
      <c r="CKC842" s="203"/>
      <c r="CKD842" s="203"/>
      <c r="CKE842" s="203"/>
      <c r="CKF842" s="203"/>
      <c r="CKG842" s="203"/>
      <c r="CKH842" s="203"/>
      <c r="CKI842" s="203"/>
      <c r="CKJ842" s="203"/>
      <c r="CKK842" s="203"/>
      <c r="CKL842" s="203"/>
      <c r="CKM842" s="203"/>
      <c r="CKN842" s="203"/>
      <c r="CKO842" s="203"/>
      <c r="CKP842" s="203"/>
      <c r="CKQ842" s="203"/>
      <c r="CKR842" s="203"/>
      <c r="CKS842" s="203"/>
      <c r="CKT842" s="203"/>
      <c r="CKU842" s="203"/>
      <c r="CKV842" s="203"/>
      <c r="CKW842" s="203"/>
      <c r="CKX842" s="203"/>
      <c r="CKY842" s="203"/>
      <c r="CKZ842" s="203"/>
      <c r="CLA842" s="203"/>
      <c r="CLB842" s="203"/>
      <c r="CLC842" s="203"/>
      <c r="CLD842" s="203"/>
      <c r="CLE842" s="203"/>
      <c r="CLF842" s="203"/>
      <c r="CLG842" s="203"/>
      <c r="CLH842" s="203"/>
      <c r="CLI842" s="203"/>
      <c r="CLJ842" s="203"/>
      <c r="CLK842" s="203"/>
      <c r="CLL842" s="203"/>
      <c r="CLM842" s="203"/>
      <c r="CLN842" s="203"/>
      <c r="CLO842" s="203"/>
      <c r="CLP842" s="203"/>
      <c r="CLQ842" s="203"/>
      <c r="CLR842" s="203"/>
      <c r="CLS842" s="203"/>
      <c r="CLT842" s="203"/>
      <c r="CLU842" s="203"/>
      <c r="CLV842" s="203"/>
      <c r="CLW842" s="203"/>
      <c r="CLX842" s="203"/>
      <c r="CLY842" s="203"/>
      <c r="CLZ842" s="203"/>
      <c r="CMA842" s="203"/>
      <c r="CMB842" s="203"/>
      <c r="CMC842" s="203"/>
      <c r="CMD842" s="203"/>
      <c r="CME842" s="203"/>
      <c r="CMF842" s="203"/>
      <c r="CMG842" s="203"/>
      <c r="CMH842" s="203"/>
      <c r="CMI842" s="203"/>
      <c r="CMJ842" s="203"/>
      <c r="CMK842" s="203"/>
      <c r="CML842" s="203"/>
      <c r="CMM842" s="203"/>
      <c r="CMN842" s="203"/>
      <c r="CMO842" s="203"/>
      <c r="CMP842" s="203"/>
      <c r="CMQ842" s="203"/>
      <c r="CMR842" s="203"/>
      <c r="CMS842" s="203"/>
      <c r="CMT842" s="203"/>
      <c r="CMU842" s="203"/>
      <c r="CMV842" s="203"/>
      <c r="CMW842" s="203"/>
      <c r="CMX842" s="203"/>
      <c r="CMY842" s="203"/>
      <c r="CMZ842" s="203"/>
      <c r="CNA842" s="203"/>
      <c r="CNB842" s="203"/>
      <c r="CNC842" s="203"/>
      <c r="CND842" s="203"/>
      <c r="CNE842" s="203"/>
      <c r="CNF842" s="203"/>
      <c r="CNG842" s="203"/>
      <c r="CNH842" s="203"/>
      <c r="CNI842" s="203"/>
      <c r="CNJ842" s="203"/>
      <c r="CNK842" s="203"/>
      <c r="CNL842" s="203"/>
      <c r="CNM842" s="203"/>
      <c r="CNN842" s="203"/>
      <c r="CNO842" s="203"/>
      <c r="CNP842" s="203"/>
      <c r="CNQ842" s="203"/>
      <c r="CNR842" s="203"/>
      <c r="CNS842" s="203"/>
      <c r="CNT842" s="203"/>
      <c r="CNU842" s="203"/>
      <c r="CNV842" s="203"/>
      <c r="CNW842" s="203"/>
      <c r="CNX842" s="203"/>
      <c r="CNY842" s="203"/>
      <c r="CNZ842" s="203"/>
      <c r="COA842" s="203"/>
      <c r="COB842" s="203"/>
      <c r="COC842" s="203"/>
      <c r="COD842" s="203"/>
      <c r="COE842" s="203"/>
      <c r="COF842" s="203"/>
      <c r="COG842" s="203"/>
      <c r="COH842" s="203"/>
      <c r="COI842" s="203"/>
      <c r="COJ842" s="203"/>
      <c r="COK842" s="203"/>
      <c r="COL842" s="203"/>
      <c r="COM842" s="203"/>
      <c r="CON842" s="203"/>
      <c r="COO842" s="203"/>
      <c r="COP842" s="203"/>
      <c r="COQ842" s="203"/>
      <c r="COR842" s="203"/>
      <c r="COS842" s="203"/>
      <c r="COT842" s="203"/>
      <c r="COU842" s="203"/>
      <c r="COV842" s="203"/>
      <c r="COW842" s="203"/>
      <c r="COX842" s="203"/>
      <c r="COY842" s="203"/>
      <c r="COZ842" s="203"/>
      <c r="CPA842" s="203"/>
      <c r="CPB842" s="203"/>
      <c r="CPC842" s="203"/>
      <c r="CPD842" s="203"/>
      <c r="CPE842" s="203"/>
      <c r="CPF842" s="203"/>
      <c r="CPG842" s="203"/>
      <c r="CPH842" s="203"/>
      <c r="CPI842" s="203"/>
      <c r="CPJ842" s="203"/>
      <c r="CPK842" s="203"/>
      <c r="CPL842" s="203"/>
      <c r="CPM842" s="203"/>
      <c r="CPN842" s="203"/>
      <c r="CPO842" s="203"/>
      <c r="CPP842" s="203"/>
      <c r="CPQ842" s="203"/>
      <c r="CPR842" s="203"/>
      <c r="CPS842" s="203"/>
      <c r="CPT842" s="203"/>
      <c r="CPU842" s="203"/>
      <c r="CPV842" s="203"/>
      <c r="CPW842" s="203"/>
      <c r="CPX842" s="203"/>
      <c r="CPY842" s="203"/>
      <c r="CPZ842" s="203"/>
      <c r="CQA842" s="203"/>
      <c r="CQB842" s="203"/>
      <c r="CQC842" s="203"/>
      <c r="CQD842" s="203"/>
      <c r="CQE842" s="203"/>
      <c r="CQF842" s="203"/>
      <c r="CQG842" s="203"/>
      <c r="CQH842" s="203"/>
      <c r="CQI842" s="203"/>
      <c r="CQJ842" s="203"/>
      <c r="CQK842" s="203"/>
      <c r="CQL842" s="203"/>
      <c r="CQM842" s="203"/>
      <c r="CQN842" s="203"/>
      <c r="CQO842" s="203"/>
      <c r="CQP842" s="203"/>
      <c r="CQQ842" s="203"/>
      <c r="CQR842" s="203"/>
      <c r="CQS842" s="203"/>
      <c r="CQT842" s="203"/>
      <c r="CQU842" s="203"/>
      <c r="CQV842" s="203"/>
      <c r="CQW842" s="203"/>
      <c r="CQX842" s="203"/>
      <c r="CQY842" s="203"/>
      <c r="CQZ842" s="203"/>
      <c r="CRA842" s="203"/>
      <c r="CRB842" s="203"/>
      <c r="CRC842" s="203"/>
      <c r="CRD842" s="203"/>
      <c r="CRE842" s="203"/>
      <c r="CRF842" s="203"/>
      <c r="CRG842" s="203"/>
      <c r="CRH842" s="203"/>
      <c r="CRI842" s="203"/>
      <c r="CRJ842" s="203"/>
      <c r="CRK842" s="203"/>
      <c r="CRL842" s="203"/>
      <c r="CRM842" s="203"/>
      <c r="CRN842" s="203"/>
      <c r="CRO842" s="203"/>
      <c r="CRP842" s="203"/>
      <c r="CRQ842" s="203"/>
      <c r="CRR842" s="203"/>
      <c r="CRS842" s="203"/>
      <c r="CRT842" s="203"/>
      <c r="CRU842" s="203"/>
      <c r="CRV842" s="203"/>
      <c r="CRW842" s="203"/>
      <c r="CRX842" s="203"/>
      <c r="CRY842" s="203"/>
      <c r="CRZ842" s="203"/>
      <c r="CSA842" s="203"/>
      <c r="CSB842" s="203"/>
      <c r="CSC842" s="203"/>
      <c r="CSD842" s="203"/>
      <c r="CSE842" s="203"/>
      <c r="CSF842" s="203"/>
      <c r="CSG842" s="203"/>
      <c r="CSH842" s="203"/>
      <c r="CSI842" s="203"/>
      <c r="CSJ842" s="203"/>
      <c r="CSK842" s="203"/>
      <c r="CSL842" s="203"/>
      <c r="CSM842" s="203"/>
      <c r="CSN842" s="203"/>
      <c r="CSO842" s="203"/>
      <c r="CSP842" s="203"/>
      <c r="CSQ842" s="203"/>
      <c r="CSR842" s="203"/>
      <c r="CSS842" s="203"/>
      <c r="CST842" s="203"/>
      <c r="CSU842" s="203"/>
      <c r="CSV842" s="203"/>
      <c r="CSW842" s="203"/>
      <c r="CSX842" s="203"/>
      <c r="CSY842" s="203"/>
      <c r="CSZ842" s="203"/>
      <c r="CTA842" s="203"/>
      <c r="CTB842" s="203"/>
      <c r="CTC842" s="203"/>
      <c r="CTD842" s="203"/>
      <c r="CTE842" s="203"/>
      <c r="CTF842" s="203"/>
      <c r="CTG842" s="203"/>
      <c r="CTH842" s="203"/>
      <c r="CTI842" s="203"/>
      <c r="CTJ842" s="203"/>
      <c r="CTK842" s="203"/>
      <c r="CTL842" s="203"/>
      <c r="CTM842" s="203"/>
      <c r="CTN842" s="203"/>
      <c r="CTO842" s="203"/>
      <c r="CTP842" s="203"/>
      <c r="CTQ842" s="203"/>
      <c r="CTR842" s="203"/>
      <c r="CTS842" s="203"/>
      <c r="CTT842" s="203"/>
      <c r="CTU842" s="203"/>
      <c r="CTV842" s="203"/>
      <c r="CTW842" s="203"/>
      <c r="CTX842" s="203"/>
      <c r="CTY842" s="203"/>
      <c r="CTZ842" s="203"/>
      <c r="CUA842" s="203"/>
      <c r="CUB842" s="203"/>
      <c r="CUC842" s="203"/>
      <c r="CUD842" s="203"/>
      <c r="CUE842" s="203"/>
      <c r="CUF842" s="203"/>
      <c r="CUG842" s="203"/>
      <c r="CUH842" s="203"/>
      <c r="CUI842" s="203"/>
      <c r="CUJ842" s="203"/>
      <c r="CUK842" s="203"/>
      <c r="CUL842" s="203"/>
      <c r="CUM842" s="203"/>
      <c r="CUN842" s="203"/>
      <c r="CUO842" s="203"/>
      <c r="CUP842" s="203"/>
      <c r="CUQ842" s="203"/>
      <c r="CUR842" s="203"/>
      <c r="CUS842" s="203"/>
      <c r="CUT842" s="203"/>
      <c r="CUU842" s="203"/>
      <c r="CUV842" s="203"/>
      <c r="CUW842" s="203"/>
      <c r="CUX842" s="203"/>
      <c r="CUY842" s="203"/>
      <c r="CUZ842" s="203"/>
      <c r="CVA842" s="203"/>
      <c r="CVB842" s="203"/>
      <c r="CVC842" s="203"/>
      <c r="CVD842" s="203"/>
      <c r="CVE842" s="203"/>
      <c r="CVF842" s="203"/>
      <c r="CVG842" s="203"/>
      <c r="CVH842" s="203"/>
      <c r="CVI842" s="203"/>
      <c r="CVJ842" s="203"/>
      <c r="CVK842" s="203"/>
      <c r="CVL842" s="203"/>
      <c r="CVM842" s="203"/>
      <c r="CVN842" s="203"/>
      <c r="CVO842" s="203"/>
      <c r="CVP842" s="203"/>
      <c r="CVQ842" s="203"/>
      <c r="CVR842" s="203"/>
      <c r="CVS842" s="203"/>
      <c r="CVT842" s="203"/>
      <c r="CVU842" s="203"/>
      <c r="CVV842" s="203"/>
      <c r="CVW842" s="203"/>
      <c r="CVX842" s="203"/>
      <c r="CVY842" s="203"/>
      <c r="CVZ842" s="203"/>
      <c r="CWA842" s="203"/>
      <c r="CWB842" s="203"/>
      <c r="CWC842" s="203"/>
      <c r="CWD842" s="203"/>
      <c r="CWE842" s="203"/>
      <c r="CWF842" s="203"/>
      <c r="CWG842" s="203"/>
      <c r="CWH842" s="203"/>
      <c r="CWI842" s="203"/>
      <c r="CWJ842" s="203"/>
      <c r="CWK842" s="203"/>
      <c r="CWL842" s="203"/>
      <c r="CWM842" s="203"/>
      <c r="CWN842" s="203"/>
      <c r="CWO842" s="203"/>
      <c r="CWP842" s="203"/>
      <c r="CWQ842" s="203"/>
      <c r="CWR842" s="203"/>
      <c r="CWS842" s="203"/>
      <c r="CWT842" s="203"/>
      <c r="CWU842" s="203"/>
      <c r="CWV842" s="203"/>
      <c r="CWW842" s="203"/>
      <c r="CWX842" s="203"/>
      <c r="CWY842" s="203"/>
      <c r="CWZ842" s="203"/>
      <c r="CXA842" s="203"/>
      <c r="CXB842" s="203"/>
      <c r="CXC842" s="203"/>
      <c r="CXD842" s="203"/>
      <c r="CXE842" s="203"/>
      <c r="CXF842" s="203"/>
      <c r="CXG842" s="203"/>
      <c r="CXH842" s="203"/>
      <c r="CXI842" s="203"/>
      <c r="CXJ842" s="203"/>
      <c r="CXK842" s="203"/>
      <c r="CXL842" s="203"/>
      <c r="CXM842" s="203"/>
      <c r="CXN842" s="203"/>
      <c r="CXO842" s="203"/>
      <c r="CXP842" s="203"/>
      <c r="CXQ842" s="203"/>
      <c r="CXR842" s="203"/>
      <c r="CXS842" s="203"/>
      <c r="CXT842" s="203"/>
      <c r="CXU842" s="203"/>
      <c r="CXV842" s="203"/>
      <c r="CXW842" s="203"/>
      <c r="CXX842" s="203"/>
      <c r="CXY842" s="203"/>
      <c r="CXZ842" s="203"/>
      <c r="CYA842" s="203"/>
      <c r="CYB842" s="203"/>
      <c r="CYC842" s="203"/>
      <c r="CYD842" s="203"/>
      <c r="CYE842" s="203"/>
      <c r="CYF842" s="203"/>
      <c r="CYG842" s="203"/>
      <c r="CYH842" s="203"/>
      <c r="CYI842" s="203"/>
      <c r="CYJ842" s="203"/>
      <c r="CYK842" s="203"/>
      <c r="CYL842" s="203"/>
      <c r="CYM842" s="203"/>
      <c r="CYN842" s="203"/>
      <c r="CYO842" s="203"/>
      <c r="CYP842" s="203"/>
      <c r="CYQ842" s="203"/>
      <c r="CYR842" s="203"/>
      <c r="CYS842" s="203"/>
      <c r="CYT842" s="203"/>
      <c r="CYU842" s="203"/>
      <c r="CYV842" s="203"/>
      <c r="CYW842" s="203"/>
      <c r="CYX842" s="203"/>
      <c r="CYY842" s="203"/>
      <c r="CYZ842" s="203"/>
      <c r="CZA842" s="203"/>
      <c r="CZB842" s="203"/>
      <c r="CZC842" s="203"/>
      <c r="CZD842" s="203"/>
      <c r="CZE842" s="203"/>
      <c r="CZF842" s="203"/>
      <c r="CZG842" s="203"/>
      <c r="CZH842" s="203"/>
      <c r="CZI842" s="203"/>
      <c r="CZJ842" s="203"/>
      <c r="CZK842" s="203"/>
      <c r="CZL842" s="203"/>
      <c r="CZM842" s="203"/>
      <c r="CZN842" s="203"/>
      <c r="CZO842" s="203"/>
      <c r="CZP842" s="203"/>
      <c r="CZQ842" s="203"/>
      <c r="CZR842" s="203"/>
      <c r="CZS842" s="203"/>
      <c r="CZT842" s="203"/>
      <c r="CZU842" s="203"/>
      <c r="CZV842" s="203"/>
      <c r="CZW842" s="203"/>
      <c r="CZX842" s="203"/>
      <c r="CZY842" s="203"/>
      <c r="CZZ842" s="203"/>
      <c r="DAA842" s="203"/>
      <c r="DAB842" s="203"/>
      <c r="DAC842" s="203"/>
      <c r="DAD842" s="203"/>
      <c r="DAE842" s="203"/>
      <c r="DAF842" s="203"/>
      <c r="DAG842" s="203"/>
      <c r="DAH842" s="203"/>
      <c r="DAI842" s="203"/>
      <c r="DAJ842" s="203"/>
      <c r="DAK842" s="203"/>
      <c r="DAL842" s="203"/>
      <c r="DAM842" s="203"/>
      <c r="DAN842" s="203"/>
      <c r="DAO842" s="203"/>
      <c r="DAP842" s="203"/>
      <c r="DAQ842" s="203"/>
      <c r="DAR842" s="203"/>
      <c r="DAS842" s="203"/>
      <c r="DAT842" s="203"/>
      <c r="DAU842" s="203"/>
      <c r="DAV842" s="203"/>
      <c r="DAW842" s="203"/>
      <c r="DAX842" s="203"/>
      <c r="DAY842" s="203"/>
      <c r="DAZ842" s="203"/>
      <c r="DBA842" s="203"/>
      <c r="DBB842" s="203"/>
      <c r="DBC842" s="203"/>
      <c r="DBD842" s="203"/>
      <c r="DBE842" s="203"/>
      <c r="DBF842" s="203"/>
      <c r="DBG842" s="203"/>
      <c r="DBH842" s="203"/>
      <c r="DBI842" s="203"/>
      <c r="DBJ842" s="203"/>
      <c r="DBK842" s="203"/>
      <c r="DBL842" s="203"/>
      <c r="DBM842" s="203"/>
      <c r="DBN842" s="203"/>
      <c r="DBO842" s="203"/>
      <c r="DBP842" s="203"/>
      <c r="DBQ842" s="203"/>
      <c r="DBR842" s="203"/>
      <c r="DBS842" s="203"/>
      <c r="DBT842" s="203"/>
      <c r="DBU842" s="203"/>
      <c r="DBV842" s="203"/>
      <c r="DBW842" s="203"/>
      <c r="DBX842" s="203"/>
      <c r="DBY842" s="203"/>
      <c r="DBZ842" s="203"/>
      <c r="DCA842" s="203"/>
      <c r="DCB842" s="203"/>
      <c r="DCC842" s="203"/>
      <c r="DCD842" s="203"/>
      <c r="DCE842" s="203"/>
      <c r="DCF842" s="203"/>
      <c r="DCG842" s="203"/>
      <c r="DCH842" s="203"/>
      <c r="DCI842" s="203"/>
      <c r="DCJ842" s="203"/>
      <c r="DCK842" s="203"/>
      <c r="DCL842" s="203"/>
      <c r="DCM842" s="203"/>
      <c r="DCN842" s="203"/>
      <c r="DCO842" s="203"/>
      <c r="DCP842" s="203"/>
      <c r="DCQ842" s="203"/>
      <c r="DCR842" s="203"/>
      <c r="DCS842" s="203"/>
      <c r="DCT842" s="203"/>
      <c r="DCU842" s="203"/>
      <c r="DCV842" s="203"/>
      <c r="DCW842" s="203"/>
      <c r="DCX842" s="203"/>
      <c r="DCY842" s="203"/>
      <c r="DCZ842" s="203"/>
      <c r="DDA842" s="203"/>
      <c r="DDB842" s="203"/>
      <c r="DDC842" s="203"/>
      <c r="DDD842" s="203"/>
      <c r="DDE842" s="203"/>
      <c r="DDF842" s="203"/>
      <c r="DDG842" s="203"/>
      <c r="DDH842" s="203"/>
      <c r="DDI842" s="203"/>
      <c r="DDJ842" s="203"/>
      <c r="DDK842" s="203"/>
      <c r="DDL842" s="203"/>
      <c r="DDM842" s="203"/>
      <c r="DDN842" s="203"/>
      <c r="DDO842" s="203"/>
      <c r="DDP842" s="203"/>
      <c r="DDQ842" s="203"/>
      <c r="DDR842" s="203"/>
      <c r="DDS842" s="203"/>
      <c r="DDT842" s="203"/>
      <c r="DDU842" s="203"/>
      <c r="DDV842" s="203"/>
      <c r="DDW842" s="203"/>
      <c r="DDX842" s="203"/>
      <c r="DDY842" s="203"/>
      <c r="DDZ842" s="203"/>
      <c r="DEA842" s="203"/>
      <c r="DEB842" s="203"/>
      <c r="DEC842" s="203"/>
      <c r="DED842" s="203"/>
      <c r="DEE842" s="203"/>
      <c r="DEF842" s="203"/>
      <c r="DEG842" s="203"/>
      <c r="DEH842" s="203"/>
      <c r="DEI842" s="203"/>
      <c r="DEJ842" s="203"/>
      <c r="DEK842" s="203"/>
      <c r="DEL842" s="203"/>
      <c r="DEM842" s="203"/>
      <c r="DEN842" s="203"/>
      <c r="DEO842" s="203"/>
      <c r="DEP842" s="203"/>
      <c r="DEQ842" s="203"/>
      <c r="DER842" s="203"/>
      <c r="DES842" s="203"/>
      <c r="DET842" s="203"/>
      <c r="DEU842" s="203"/>
      <c r="DEV842" s="203"/>
      <c r="DEW842" s="203"/>
      <c r="DEX842" s="203"/>
      <c r="DEY842" s="203"/>
      <c r="DEZ842" s="203"/>
      <c r="DFA842" s="203"/>
      <c r="DFB842" s="203"/>
      <c r="DFC842" s="203"/>
      <c r="DFD842" s="203"/>
      <c r="DFE842" s="203"/>
      <c r="DFF842" s="203"/>
      <c r="DFG842" s="203"/>
      <c r="DFH842" s="203"/>
      <c r="DFI842" s="203"/>
      <c r="DFJ842" s="203"/>
      <c r="DFK842" s="203"/>
      <c r="DFL842" s="203"/>
      <c r="DFM842" s="203"/>
      <c r="DFN842" s="203"/>
      <c r="DFO842" s="203"/>
      <c r="DFP842" s="203"/>
      <c r="DFQ842" s="203"/>
      <c r="DFR842" s="203"/>
      <c r="DFS842" s="203"/>
      <c r="DFT842" s="203"/>
      <c r="DFU842" s="203"/>
      <c r="DFV842" s="203"/>
      <c r="DFW842" s="203"/>
      <c r="DFX842" s="203"/>
      <c r="DFY842" s="203"/>
      <c r="DFZ842" s="203"/>
      <c r="DGA842" s="203"/>
      <c r="DGB842" s="203"/>
      <c r="DGC842" s="203"/>
      <c r="DGD842" s="203"/>
      <c r="DGE842" s="203"/>
      <c r="DGF842" s="203"/>
      <c r="DGG842" s="203"/>
      <c r="DGH842" s="203"/>
      <c r="DGI842" s="203"/>
      <c r="DGJ842" s="203"/>
      <c r="DGK842" s="203"/>
      <c r="DGL842" s="203"/>
      <c r="DGM842" s="203"/>
      <c r="DGN842" s="203"/>
      <c r="DGO842" s="203"/>
      <c r="DGP842" s="203"/>
      <c r="DGQ842" s="203"/>
      <c r="DGR842" s="203"/>
      <c r="DGS842" s="203"/>
      <c r="DGT842" s="203"/>
      <c r="DGU842" s="203"/>
      <c r="DGV842" s="203"/>
      <c r="DGW842" s="203"/>
      <c r="DGX842" s="203"/>
      <c r="DGY842" s="203"/>
      <c r="DGZ842" s="203"/>
      <c r="DHA842" s="203"/>
      <c r="DHB842" s="203"/>
      <c r="DHC842" s="203"/>
      <c r="DHD842" s="203"/>
      <c r="DHE842" s="203"/>
      <c r="DHF842" s="203"/>
      <c r="DHG842" s="203"/>
      <c r="DHH842" s="203"/>
      <c r="DHI842" s="203"/>
      <c r="DHJ842" s="203"/>
      <c r="DHK842" s="203"/>
      <c r="DHL842" s="203"/>
      <c r="DHM842" s="203"/>
      <c r="DHN842" s="203"/>
      <c r="DHO842" s="203"/>
      <c r="DHP842" s="203"/>
      <c r="DHQ842" s="203"/>
      <c r="DHR842" s="203"/>
      <c r="DHS842" s="203"/>
      <c r="DHT842" s="203"/>
      <c r="DHU842" s="203"/>
      <c r="DHV842" s="203"/>
      <c r="DHW842" s="203"/>
      <c r="DHX842" s="203"/>
      <c r="DHY842" s="203"/>
      <c r="DHZ842" s="203"/>
      <c r="DIA842" s="203"/>
      <c r="DIB842" s="203"/>
      <c r="DIC842" s="203"/>
      <c r="DID842" s="203"/>
      <c r="DIE842" s="203"/>
      <c r="DIF842" s="203"/>
      <c r="DIG842" s="203"/>
      <c r="DIH842" s="203"/>
      <c r="DII842" s="203"/>
      <c r="DIJ842" s="203"/>
      <c r="DIK842" s="203"/>
      <c r="DIL842" s="203"/>
      <c r="DIM842" s="203"/>
      <c r="DIN842" s="203"/>
      <c r="DIO842" s="203"/>
      <c r="DIP842" s="203"/>
      <c r="DIQ842" s="203"/>
      <c r="DIR842" s="203"/>
      <c r="DIS842" s="203"/>
      <c r="DIT842" s="203"/>
      <c r="DIU842" s="203"/>
      <c r="DIV842" s="203"/>
      <c r="DIW842" s="203"/>
      <c r="DIX842" s="203"/>
      <c r="DIY842" s="203"/>
      <c r="DIZ842" s="203"/>
      <c r="DJA842" s="203"/>
      <c r="DJB842" s="203"/>
      <c r="DJC842" s="203"/>
      <c r="DJD842" s="203"/>
      <c r="DJE842" s="203"/>
      <c r="DJF842" s="203"/>
      <c r="DJG842" s="203"/>
      <c r="DJH842" s="203"/>
      <c r="DJI842" s="203"/>
      <c r="DJJ842" s="203"/>
      <c r="DJK842" s="203"/>
      <c r="DJL842" s="203"/>
      <c r="DJM842" s="203"/>
      <c r="DJN842" s="203"/>
      <c r="DJO842" s="203"/>
      <c r="DJP842" s="203"/>
      <c r="DJQ842" s="203"/>
      <c r="DJR842" s="203"/>
      <c r="DJS842" s="203"/>
      <c r="DJT842" s="203"/>
      <c r="DJU842" s="203"/>
      <c r="DJV842" s="203"/>
      <c r="DJW842" s="203"/>
      <c r="DJX842" s="203"/>
      <c r="DJY842" s="203"/>
      <c r="DJZ842" s="203"/>
      <c r="DKA842" s="203"/>
      <c r="DKB842" s="203"/>
      <c r="DKC842" s="203"/>
      <c r="DKD842" s="203"/>
      <c r="DKE842" s="203"/>
      <c r="DKF842" s="203"/>
      <c r="DKG842" s="203"/>
      <c r="DKH842" s="203"/>
      <c r="DKI842" s="203"/>
      <c r="DKJ842" s="203"/>
      <c r="DKK842" s="203"/>
      <c r="DKL842" s="203"/>
      <c r="DKM842" s="203"/>
      <c r="DKN842" s="203"/>
      <c r="DKO842" s="203"/>
      <c r="DKP842" s="203"/>
      <c r="DKQ842" s="203"/>
      <c r="DKR842" s="203"/>
      <c r="DKS842" s="203"/>
      <c r="DKT842" s="203"/>
      <c r="DKU842" s="203"/>
      <c r="DKV842" s="203"/>
      <c r="DKW842" s="203"/>
      <c r="DKX842" s="203"/>
      <c r="DKY842" s="203"/>
      <c r="DKZ842" s="203"/>
      <c r="DLA842" s="203"/>
      <c r="DLB842" s="203"/>
      <c r="DLC842" s="203"/>
      <c r="DLD842" s="203"/>
      <c r="DLE842" s="203"/>
      <c r="DLF842" s="203"/>
      <c r="DLG842" s="203"/>
      <c r="DLH842" s="203"/>
      <c r="DLI842" s="203"/>
      <c r="DLJ842" s="203"/>
      <c r="DLK842" s="203"/>
      <c r="DLL842" s="203"/>
      <c r="DLM842" s="203"/>
      <c r="DLN842" s="203"/>
      <c r="DLO842" s="203"/>
      <c r="DLP842" s="203"/>
      <c r="DLQ842" s="203"/>
      <c r="DLR842" s="203"/>
      <c r="DLS842" s="203"/>
      <c r="DLT842" s="203"/>
      <c r="DLU842" s="203"/>
      <c r="DLV842" s="203"/>
      <c r="DLW842" s="203"/>
      <c r="DLX842" s="203"/>
      <c r="DLY842" s="203"/>
      <c r="DLZ842" s="203"/>
      <c r="DMA842" s="203"/>
      <c r="DMB842" s="203"/>
      <c r="DMC842" s="203"/>
      <c r="DMD842" s="203"/>
      <c r="DME842" s="203"/>
      <c r="DMF842" s="203"/>
      <c r="DMG842" s="203"/>
      <c r="DMH842" s="203"/>
      <c r="DMI842" s="203"/>
      <c r="DMJ842" s="203"/>
      <c r="DMK842" s="203"/>
      <c r="DML842" s="203"/>
      <c r="DMM842" s="203"/>
      <c r="DMN842" s="203"/>
      <c r="DMO842" s="203"/>
      <c r="DMP842" s="203"/>
      <c r="DMQ842" s="203"/>
      <c r="DMR842" s="203"/>
      <c r="DMS842" s="203"/>
      <c r="DMT842" s="203"/>
      <c r="DMU842" s="203"/>
      <c r="DMV842" s="203"/>
      <c r="DMW842" s="203"/>
      <c r="DMX842" s="203"/>
      <c r="DMY842" s="203"/>
      <c r="DMZ842" s="203"/>
      <c r="DNA842" s="203"/>
      <c r="DNB842" s="203"/>
      <c r="DNC842" s="203"/>
      <c r="DND842" s="203"/>
      <c r="DNE842" s="203"/>
      <c r="DNF842" s="203"/>
      <c r="DNG842" s="203"/>
      <c r="DNH842" s="203"/>
      <c r="DNI842" s="203"/>
      <c r="DNJ842" s="203"/>
      <c r="DNK842" s="203"/>
      <c r="DNL842" s="203"/>
      <c r="DNM842" s="203"/>
      <c r="DNN842" s="203"/>
      <c r="DNO842" s="203"/>
      <c r="DNP842" s="203"/>
      <c r="DNQ842" s="203"/>
      <c r="DNR842" s="203"/>
      <c r="DNS842" s="203"/>
      <c r="DNT842" s="203"/>
      <c r="DNU842" s="203"/>
      <c r="DNV842" s="203"/>
      <c r="DNW842" s="203"/>
      <c r="DNX842" s="203"/>
      <c r="DNY842" s="203"/>
      <c r="DNZ842" s="203"/>
      <c r="DOA842" s="203"/>
      <c r="DOB842" s="203"/>
      <c r="DOC842" s="203"/>
      <c r="DOD842" s="203"/>
      <c r="DOE842" s="203"/>
      <c r="DOF842" s="203"/>
      <c r="DOG842" s="203"/>
      <c r="DOH842" s="203"/>
      <c r="DOI842" s="203"/>
      <c r="DOJ842" s="203"/>
      <c r="DOK842" s="203"/>
      <c r="DOL842" s="203"/>
      <c r="DOM842" s="203"/>
      <c r="DON842" s="203"/>
      <c r="DOO842" s="203"/>
      <c r="DOP842" s="203"/>
      <c r="DOQ842" s="203"/>
      <c r="DOR842" s="203"/>
      <c r="DOS842" s="203"/>
      <c r="DOT842" s="203"/>
      <c r="DOU842" s="203"/>
      <c r="DOV842" s="203"/>
      <c r="DOW842" s="203"/>
      <c r="DOX842" s="203"/>
      <c r="DOY842" s="203"/>
      <c r="DOZ842" s="203"/>
      <c r="DPA842" s="203"/>
      <c r="DPB842" s="203"/>
      <c r="DPC842" s="203"/>
      <c r="DPD842" s="203"/>
      <c r="DPE842" s="203"/>
      <c r="DPF842" s="203"/>
      <c r="DPG842" s="203"/>
      <c r="DPH842" s="203"/>
      <c r="DPI842" s="203"/>
      <c r="DPJ842" s="203"/>
      <c r="DPK842" s="203"/>
      <c r="DPL842" s="203"/>
      <c r="DPM842" s="203"/>
      <c r="DPN842" s="203"/>
      <c r="DPO842" s="203"/>
      <c r="DPP842" s="203"/>
      <c r="DPQ842" s="203"/>
      <c r="DPR842" s="203"/>
      <c r="DPS842" s="203"/>
      <c r="DPT842" s="203"/>
      <c r="DPU842" s="203"/>
      <c r="DPV842" s="203"/>
      <c r="DPW842" s="203"/>
      <c r="DPX842" s="203"/>
      <c r="DPY842" s="203"/>
      <c r="DPZ842" s="203"/>
      <c r="DQA842" s="203"/>
      <c r="DQB842" s="203"/>
      <c r="DQC842" s="203"/>
      <c r="DQD842" s="203"/>
      <c r="DQE842" s="203"/>
      <c r="DQF842" s="203"/>
      <c r="DQG842" s="203"/>
      <c r="DQH842" s="203"/>
      <c r="DQI842" s="203"/>
      <c r="DQJ842" s="203"/>
      <c r="DQK842" s="203"/>
      <c r="DQL842" s="203"/>
      <c r="DQM842" s="203"/>
      <c r="DQN842" s="203"/>
      <c r="DQO842" s="203"/>
      <c r="DQP842" s="203"/>
      <c r="DQQ842" s="203"/>
      <c r="DQR842" s="203"/>
      <c r="DQS842" s="203"/>
      <c r="DQT842" s="203"/>
      <c r="DQU842" s="203"/>
      <c r="DQV842" s="203"/>
      <c r="DQW842" s="203"/>
      <c r="DQX842" s="203"/>
      <c r="DQY842" s="203"/>
      <c r="DQZ842" s="203"/>
      <c r="DRA842" s="203"/>
      <c r="DRB842" s="203"/>
      <c r="DRC842" s="203"/>
      <c r="DRD842" s="203"/>
      <c r="DRE842" s="203"/>
      <c r="DRF842" s="203"/>
      <c r="DRG842" s="203"/>
      <c r="DRH842" s="203"/>
      <c r="DRI842" s="203"/>
      <c r="DRJ842" s="203"/>
      <c r="DRK842" s="203"/>
      <c r="DRL842" s="203"/>
      <c r="DRM842" s="203"/>
      <c r="DRN842" s="203"/>
      <c r="DRO842" s="203"/>
      <c r="DRP842" s="203"/>
      <c r="DRQ842" s="203"/>
      <c r="DRR842" s="203"/>
      <c r="DRS842" s="203"/>
      <c r="DRT842" s="203"/>
      <c r="DRU842" s="203"/>
      <c r="DRV842" s="203"/>
      <c r="DRW842" s="203"/>
      <c r="DRX842" s="203"/>
      <c r="DRY842" s="203"/>
      <c r="DRZ842" s="203"/>
      <c r="DSA842" s="203"/>
      <c r="DSB842" s="203"/>
      <c r="DSC842" s="203"/>
      <c r="DSD842" s="203"/>
      <c r="DSE842" s="203"/>
      <c r="DSF842" s="203"/>
      <c r="DSG842" s="203"/>
      <c r="DSH842" s="203"/>
      <c r="DSI842" s="203"/>
      <c r="DSJ842" s="203"/>
      <c r="DSK842" s="203"/>
      <c r="DSL842" s="203"/>
      <c r="DSM842" s="203"/>
      <c r="DSN842" s="203"/>
      <c r="DSO842" s="203"/>
      <c r="DSP842" s="203"/>
      <c r="DSQ842" s="203"/>
      <c r="DSR842" s="203"/>
      <c r="DSS842" s="203"/>
      <c r="DST842" s="203"/>
      <c r="DSU842" s="203"/>
      <c r="DSV842" s="203"/>
      <c r="DSW842" s="203"/>
      <c r="DSX842" s="203"/>
      <c r="DSY842" s="203"/>
      <c r="DSZ842" s="203"/>
      <c r="DTA842" s="203"/>
      <c r="DTB842" s="203"/>
      <c r="DTC842" s="203"/>
      <c r="DTD842" s="203"/>
      <c r="DTE842" s="203"/>
      <c r="DTF842" s="203"/>
      <c r="DTG842" s="203"/>
      <c r="DTH842" s="203"/>
      <c r="DTI842" s="203"/>
      <c r="DTJ842" s="203"/>
      <c r="DTK842" s="203"/>
      <c r="DTL842" s="203"/>
      <c r="DTM842" s="203"/>
      <c r="DTN842" s="203"/>
      <c r="DTO842" s="203"/>
      <c r="DTP842" s="203"/>
      <c r="DTQ842" s="203"/>
      <c r="DTR842" s="203"/>
      <c r="DTS842" s="203"/>
      <c r="DTT842" s="203"/>
      <c r="DTU842" s="203"/>
      <c r="DTV842" s="203"/>
      <c r="DTW842" s="203"/>
      <c r="DTX842" s="203"/>
      <c r="DTY842" s="203"/>
      <c r="DTZ842" s="203"/>
      <c r="DUA842" s="203"/>
      <c r="DUB842" s="203"/>
      <c r="DUC842" s="203"/>
      <c r="DUD842" s="203"/>
      <c r="DUE842" s="203"/>
      <c r="DUF842" s="203"/>
      <c r="DUG842" s="203"/>
      <c r="DUH842" s="203"/>
      <c r="DUI842" s="203"/>
      <c r="DUJ842" s="203"/>
      <c r="DUK842" s="203"/>
      <c r="DUL842" s="203"/>
      <c r="DUM842" s="203"/>
      <c r="DUN842" s="203"/>
      <c r="DUO842" s="203"/>
      <c r="DUP842" s="203"/>
      <c r="DUQ842" s="203"/>
      <c r="DUR842" s="203"/>
      <c r="DUS842" s="203"/>
      <c r="DUT842" s="203"/>
      <c r="DUU842" s="203"/>
      <c r="DUV842" s="203"/>
      <c r="DUW842" s="203"/>
      <c r="DUX842" s="203"/>
      <c r="DUY842" s="203"/>
      <c r="DUZ842" s="203"/>
      <c r="DVA842" s="203"/>
      <c r="DVB842" s="203"/>
      <c r="DVC842" s="203"/>
      <c r="DVD842" s="203"/>
      <c r="DVE842" s="203"/>
      <c r="DVF842" s="203"/>
      <c r="DVG842" s="203"/>
      <c r="DVH842" s="203"/>
      <c r="DVI842" s="203"/>
      <c r="DVJ842" s="203"/>
      <c r="DVK842" s="203"/>
      <c r="DVL842" s="203"/>
      <c r="DVM842" s="203"/>
      <c r="DVN842" s="203"/>
      <c r="DVO842" s="203"/>
      <c r="DVP842" s="203"/>
      <c r="DVQ842" s="203"/>
      <c r="DVR842" s="203"/>
      <c r="DVS842" s="203"/>
      <c r="DVT842" s="203"/>
      <c r="DVU842" s="203"/>
      <c r="DVV842" s="203"/>
      <c r="DVW842" s="203"/>
      <c r="DVX842" s="203"/>
      <c r="DVY842" s="203"/>
      <c r="DVZ842" s="203"/>
      <c r="DWA842" s="203"/>
      <c r="DWB842" s="203"/>
      <c r="DWC842" s="203"/>
      <c r="DWD842" s="203"/>
      <c r="DWE842" s="203"/>
      <c r="DWF842" s="203"/>
      <c r="DWG842" s="203"/>
      <c r="DWH842" s="203"/>
      <c r="DWI842" s="203"/>
      <c r="DWJ842" s="203"/>
      <c r="DWK842" s="203"/>
      <c r="DWL842" s="203"/>
      <c r="DWM842" s="203"/>
      <c r="DWN842" s="203"/>
      <c r="DWO842" s="203"/>
      <c r="DWP842" s="203"/>
      <c r="DWQ842" s="203"/>
      <c r="DWR842" s="203"/>
      <c r="DWS842" s="203"/>
      <c r="DWT842" s="203"/>
      <c r="DWU842" s="203"/>
      <c r="DWV842" s="203"/>
      <c r="DWW842" s="203"/>
      <c r="DWX842" s="203"/>
      <c r="DWY842" s="203"/>
      <c r="DWZ842" s="203"/>
      <c r="DXA842" s="203"/>
      <c r="DXB842" s="203"/>
      <c r="DXC842" s="203"/>
      <c r="DXD842" s="203"/>
      <c r="DXE842" s="203"/>
      <c r="DXF842" s="203"/>
      <c r="DXG842" s="203"/>
      <c r="DXH842" s="203"/>
      <c r="DXI842" s="203"/>
      <c r="DXJ842" s="203"/>
      <c r="DXK842" s="203"/>
      <c r="DXL842" s="203"/>
      <c r="DXM842" s="203"/>
      <c r="DXN842" s="203"/>
      <c r="DXO842" s="203"/>
      <c r="DXP842" s="203"/>
      <c r="DXQ842" s="203"/>
      <c r="DXR842" s="203"/>
      <c r="DXS842" s="203"/>
      <c r="DXT842" s="203"/>
      <c r="DXU842" s="203"/>
      <c r="DXV842" s="203"/>
      <c r="DXW842" s="203"/>
      <c r="DXX842" s="203"/>
      <c r="DXY842" s="203"/>
      <c r="DXZ842" s="203"/>
      <c r="DYA842" s="203"/>
      <c r="DYB842" s="203"/>
      <c r="DYC842" s="203"/>
      <c r="DYD842" s="203"/>
      <c r="DYE842" s="203"/>
      <c r="DYF842" s="203"/>
      <c r="DYG842" s="203"/>
      <c r="DYH842" s="203"/>
      <c r="DYI842" s="203"/>
      <c r="DYJ842" s="203"/>
      <c r="DYK842" s="203"/>
      <c r="DYL842" s="203"/>
      <c r="DYM842" s="203"/>
      <c r="DYN842" s="203"/>
      <c r="DYO842" s="203"/>
      <c r="DYP842" s="203"/>
      <c r="DYQ842" s="203"/>
      <c r="DYR842" s="203"/>
      <c r="DYS842" s="203"/>
      <c r="DYT842" s="203"/>
      <c r="DYU842" s="203"/>
      <c r="DYV842" s="203"/>
      <c r="DYW842" s="203"/>
      <c r="DYX842" s="203"/>
      <c r="DYY842" s="203"/>
      <c r="DYZ842" s="203"/>
      <c r="DZA842" s="203"/>
      <c r="DZB842" s="203"/>
      <c r="DZC842" s="203"/>
      <c r="DZD842" s="203"/>
      <c r="DZE842" s="203"/>
      <c r="DZF842" s="203"/>
      <c r="DZG842" s="203"/>
      <c r="DZH842" s="203"/>
      <c r="DZI842" s="203"/>
      <c r="DZJ842" s="203"/>
      <c r="DZK842" s="203"/>
      <c r="DZL842" s="203"/>
      <c r="DZM842" s="203"/>
      <c r="DZN842" s="203"/>
      <c r="DZO842" s="203"/>
      <c r="DZP842" s="203"/>
      <c r="DZQ842" s="203"/>
      <c r="DZR842" s="203"/>
      <c r="DZS842" s="203"/>
      <c r="DZT842" s="203"/>
      <c r="DZU842" s="203"/>
      <c r="DZV842" s="203"/>
      <c r="DZW842" s="203"/>
      <c r="DZX842" s="203"/>
      <c r="DZY842" s="203"/>
      <c r="DZZ842" s="203"/>
      <c r="EAA842" s="203"/>
      <c r="EAB842" s="203"/>
      <c r="EAC842" s="203"/>
      <c r="EAD842" s="203"/>
      <c r="EAE842" s="203"/>
      <c r="EAF842" s="203"/>
      <c r="EAG842" s="203"/>
      <c r="EAH842" s="203"/>
      <c r="EAI842" s="203"/>
      <c r="EAJ842" s="203"/>
      <c r="EAK842" s="203"/>
      <c r="EAL842" s="203"/>
      <c r="EAM842" s="203"/>
      <c r="EAN842" s="203"/>
      <c r="EAO842" s="203"/>
      <c r="EAP842" s="203"/>
      <c r="EAQ842" s="203"/>
      <c r="EAR842" s="203"/>
      <c r="EAS842" s="203"/>
      <c r="EAT842" s="203"/>
      <c r="EAU842" s="203"/>
      <c r="EAV842" s="203"/>
      <c r="EAW842" s="203"/>
      <c r="EAX842" s="203"/>
      <c r="EAY842" s="203"/>
      <c r="EAZ842" s="203"/>
      <c r="EBA842" s="203"/>
      <c r="EBB842" s="203"/>
      <c r="EBC842" s="203"/>
      <c r="EBD842" s="203"/>
      <c r="EBE842" s="203"/>
      <c r="EBF842" s="203"/>
      <c r="EBG842" s="203"/>
      <c r="EBH842" s="203"/>
      <c r="EBI842" s="203"/>
      <c r="EBJ842" s="203"/>
      <c r="EBK842" s="203"/>
      <c r="EBL842" s="203"/>
      <c r="EBM842" s="203"/>
      <c r="EBN842" s="203"/>
      <c r="EBO842" s="203"/>
      <c r="EBP842" s="203"/>
      <c r="EBQ842" s="203"/>
      <c r="EBR842" s="203"/>
      <c r="EBS842" s="203"/>
      <c r="EBT842" s="203"/>
      <c r="EBU842" s="203"/>
      <c r="EBV842" s="203"/>
      <c r="EBW842" s="203"/>
      <c r="EBX842" s="203"/>
      <c r="EBY842" s="203"/>
      <c r="EBZ842" s="203"/>
      <c r="ECA842" s="203"/>
      <c r="ECB842" s="203"/>
      <c r="ECC842" s="203"/>
      <c r="ECD842" s="203"/>
      <c r="ECE842" s="203"/>
      <c r="ECF842" s="203"/>
      <c r="ECG842" s="203"/>
      <c r="ECH842" s="203"/>
      <c r="ECI842" s="203"/>
      <c r="ECJ842" s="203"/>
      <c r="ECK842" s="203"/>
      <c r="ECL842" s="203"/>
      <c r="ECM842" s="203"/>
      <c r="ECN842" s="203"/>
      <c r="ECO842" s="203"/>
      <c r="ECP842" s="203"/>
      <c r="ECQ842" s="203"/>
      <c r="ECR842" s="203"/>
      <c r="ECS842" s="203"/>
      <c r="ECT842" s="203"/>
      <c r="ECU842" s="203"/>
      <c r="ECV842" s="203"/>
      <c r="ECW842" s="203"/>
      <c r="ECX842" s="203"/>
      <c r="ECY842" s="203"/>
      <c r="ECZ842" s="203"/>
      <c r="EDA842" s="203"/>
      <c r="EDB842" s="203"/>
      <c r="EDC842" s="203"/>
      <c r="EDD842" s="203"/>
      <c r="EDE842" s="203"/>
      <c r="EDF842" s="203"/>
      <c r="EDG842" s="203"/>
      <c r="EDH842" s="203"/>
      <c r="EDI842" s="203"/>
      <c r="EDJ842" s="203"/>
      <c r="EDK842" s="203"/>
      <c r="EDL842" s="203"/>
      <c r="EDM842" s="203"/>
      <c r="EDN842" s="203"/>
      <c r="EDO842" s="203"/>
      <c r="EDP842" s="203"/>
      <c r="EDQ842" s="203"/>
      <c r="EDR842" s="203"/>
      <c r="EDS842" s="203"/>
      <c r="EDT842" s="203"/>
      <c r="EDU842" s="203"/>
      <c r="EDV842" s="203"/>
      <c r="EDW842" s="203"/>
      <c r="EDX842" s="203"/>
      <c r="EDY842" s="203"/>
      <c r="EDZ842" s="203"/>
      <c r="EEA842" s="203"/>
      <c r="EEB842" s="203"/>
      <c r="EEC842" s="203"/>
      <c r="EED842" s="203"/>
      <c r="EEE842" s="203"/>
      <c r="EEF842" s="203"/>
      <c r="EEG842" s="203"/>
      <c r="EEH842" s="203"/>
      <c r="EEI842" s="203"/>
      <c r="EEJ842" s="203"/>
      <c r="EEK842" s="203"/>
      <c r="EEL842" s="203"/>
      <c r="EEM842" s="203"/>
      <c r="EEN842" s="203"/>
      <c r="EEO842" s="203"/>
      <c r="EEP842" s="203"/>
      <c r="EEQ842" s="203"/>
      <c r="EER842" s="203"/>
      <c r="EES842" s="203"/>
      <c r="EET842" s="203"/>
      <c r="EEU842" s="203"/>
      <c r="EEV842" s="203"/>
      <c r="EEW842" s="203"/>
      <c r="EEX842" s="203"/>
      <c r="EEY842" s="203"/>
      <c r="EEZ842" s="203"/>
      <c r="EFA842" s="203"/>
      <c r="EFB842" s="203"/>
      <c r="EFC842" s="203"/>
      <c r="EFD842" s="203"/>
      <c r="EFE842" s="203"/>
      <c r="EFF842" s="203"/>
      <c r="EFG842" s="203"/>
      <c r="EFH842" s="203"/>
      <c r="EFI842" s="203"/>
      <c r="EFJ842" s="203"/>
      <c r="EFK842" s="203"/>
      <c r="EFL842" s="203"/>
      <c r="EFM842" s="203"/>
      <c r="EFN842" s="203"/>
      <c r="EFO842" s="203"/>
      <c r="EFP842" s="203"/>
      <c r="EFQ842" s="203"/>
      <c r="EFR842" s="203"/>
      <c r="EFS842" s="203"/>
      <c r="EFT842" s="203"/>
      <c r="EFU842" s="203"/>
      <c r="EFV842" s="203"/>
      <c r="EFW842" s="203"/>
      <c r="EFX842" s="203"/>
      <c r="EFY842" s="203"/>
      <c r="EFZ842" s="203"/>
      <c r="EGA842" s="203"/>
      <c r="EGB842" s="203"/>
      <c r="EGC842" s="203"/>
      <c r="EGD842" s="203"/>
      <c r="EGE842" s="203"/>
      <c r="EGF842" s="203"/>
      <c r="EGG842" s="203"/>
      <c r="EGH842" s="203"/>
      <c r="EGI842" s="203"/>
      <c r="EGJ842" s="203"/>
      <c r="EGK842" s="203"/>
      <c r="EGL842" s="203"/>
      <c r="EGM842" s="203"/>
      <c r="EGN842" s="203"/>
      <c r="EGO842" s="203"/>
      <c r="EGP842" s="203"/>
      <c r="EGQ842" s="203"/>
      <c r="EGR842" s="203"/>
      <c r="EGS842" s="203"/>
      <c r="EGT842" s="203"/>
      <c r="EGU842" s="203"/>
      <c r="EGV842" s="203"/>
      <c r="EGW842" s="203"/>
      <c r="EGX842" s="203"/>
      <c r="EGY842" s="203"/>
      <c r="EGZ842" s="203"/>
      <c r="EHA842" s="203"/>
      <c r="EHB842" s="203"/>
      <c r="EHC842" s="203"/>
      <c r="EHD842" s="203"/>
      <c r="EHE842" s="203"/>
      <c r="EHF842" s="203"/>
      <c r="EHG842" s="203"/>
      <c r="EHH842" s="203"/>
      <c r="EHI842" s="203"/>
      <c r="EHJ842" s="203"/>
      <c r="EHK842" s="203"/>
      <c r="EHL842" s="203"/>
      <c r="EHM842" s="203"/>
      <c r="EHN842" s="203"/>
      <c r="EHO842" s="203"/>
      <c r="EHP842" s="203"/>
      <c r="EHQ842" s="203"/>
      <c r="EHR842" s="203"/>
      <c r="EHS842" s="203"/>
      <c r="EHT842" s="203"/>
      <c r="EHU842" s="203"/>
      <c r="EHV842" s="203"/>
      <c r="EHW842" s="203"/>
      <c r="EHX842" s="203"/>
      <c r="EHY842" s="203"/>
      <c r="EHZ842" s="203"/>
      <c r="EIA842" s="203"/>
      <c r="EIB842" s="203"/>
      <c r="EIC842" s="203"/>
      <c r="EID842" s="203"/>
      <c r="EIE842" s="203"/>
      <c r="EIF842" s="203"/>
      <c r="EIG842" s="203"/>
      <c r="EIH842" s="203"/>
      <c r="EII842" s="203"/>
      <c r="EIJ842" s="203"/>
      <c r="EIK842" s="203"/>
      <c r="EIL842" s="203"/>
      <c r="EIM842" s="203"/>
      <c r="EIN842" s="203"/>
      <c r="EIO842" s="203"/>
      <c r="EIP842" s="203"/>
      <c r="EIQ842" s="203"/>
      <c r="EIR842" s="203"/>
      <c r="EIS842" s="203"/>
      <c r="EIT842" s="203"/>
      <c r="EIU842" s="203"/>
      <c r="EIV842" s="203"/>
      <c r="EIW842" s="203"/>
      <c r="EIX842" s="203"/>
      <c r="EIY842" s="203"/>
      <c r="EIZ842" s="203"/>
      <c r="EJA842" s="203"/>
      <c r="EJB842" s="203"/>
      <c r="EJC842" s="203"/>
      <c r="EJD842" s="203"/>
      <c r="EJE842" s="203"/>
      <c r="EJF842" s="203"/>
      <c r="EJG842" s="203"/>
      <c r="EJH842" s="203"/>
      <c r="EJI842" s="203"/>
      <c r="EJJ842" s="203"/>
      <c r="EJK842" s="203"/>
      <c r="EJL842" s="203"/>
      <c r="EJM842" s="203"/>
      <c r="EJN842" s="203"/>
      <c r="EJO842" s="203"/>
      <c r="EJP842" s="203"/>
      <c r="EJQ842" s="203"/>
      <c r="EJR842" s="203"/>
      <c r="EJS842" s="203"/>
      <c r="EJT842" s="203"/>
      <c r="EJU842" s="203"/>
      <c r="EJV842" s="203"/>
      <c r="EJW842" s="203"/>
      <c r="EJX842" s="203"/>
      <c r="EJY842" s="203"/>
      <c r="EJZ842" s="203"/>
      <c r="EKA842" s="203"/>
      <c r="EKB842" s="203"/>
      <c r="EKC842" s="203"/>
      <c r="EKD842" s="203"/>
      <c r="EKE842" s="203"/>
      <c r="EKF842" s="203"/>
      <c r="EKG842" s="203"/>
      <c r="EKH842" s="203"/>
      <c r="EKI842" s="203"/>
      <c r="EKJ842" s="203"/>
      <c r="EKK842" s="203"/>
      <c r="EKL842" s="203"/>
      <c r="EKM842" s="203"/>
      <c r="EKN842" s="203"/>
      <c r="EKO842" s="203"/>
      <c r="EKP842" s="203"/>
      <c r="EKQ842" s="203"/>
      <c r="EKR842" s="203"/>
      <c r="EKS842" s="203"/>
      <c r="EKT842" s="203"/>
      <c r="EKU842" s="203"/>
      <c r="EKV842" s="203"/>
      <c r="EKW842" s="203"/>
      <c r="EKX842" s="203"/>
      <c r="EKY842" s="203"/>
      <c r="EKZ842" s="203"/>
      <c r="ELA842" s="203"/>
      <c r="ELB842" s="203"/>
      <c r="ELC842" s="203"/>
      <c r="ELD842" s="203"/>
      <c r="ELE842" s="203"/>
      <c r="ELF842" s="203"/>
      <c r="ELG842" s="203"/>
      <c r="ELH842" s="203"/>
      <c r="ELI842" s="203"/>
      <c r="ELJ842" s="203"/>
      <c r="ELK842" s="203"/>
      <c r="ELL842" s="203"/>
      <c r="ELM842" s="203"/>
      <c r="ELN842" s="203"/>
      <c r="ELO842" s="203"/>
      <c r="ELP842" s="203"/>
      <c r="ELQ842" s="203"/>
      <c r="ELR842" s="203"/>
      <c r="ELS842" s="203"/>
      <c r="ELT842" s="203"/>
      <c r="ELU842" s="203"/>
      <c r="ELV842" s="203"/>
      <c r="ELW842" s="203"/>
      <c r="ELX842" s="203"/>
      <c r="ELY842" s="203"/>
      <c r="ELZ842" s="203"/>
      <c r="EMA842" s="203"/>
      <c r="EMB842" s="203"/>
      <c r="EMC842" s="203"/>
      <c r="EMD842" s="203"/>
      <c r="EME842" s="203"/>
      <c r="EMF842" s="203"/>
      <c r="EMG842" s="203"/>
      <c r="EMH842" s="203"/>
      <c r="EMI842" s="203"/>
      <c r="EMJ842" s="203"/>
      <c r="EMK842" s="203"/>
      <c r="EML842" s="203"/>
      <c r="EMM842" s="203"/>
      <c r="EMN842" s="203"/>
      <c r="EMO842" s="203"/>
      <c r="EMP842" s="203"/>
      <c r="EMQ842" s="203"/>
      <c r="EMR842" s="203"/>
      <c r="EMS842" s="203"/>
      <c r="EMT842" s="203"/>
      <c r="EMU842" s="203"/>
      <c r="EMV842" s="203"/>
      <c r="EMW842" s="203"/>
      <c r="EMX842" s="203"/>
      <c r="EMY842" s="203"/>
      <c r="EMZ842" s="203"/>
      <c r="ENA842" s="203"/>
      <c r="ENB842" s="203"/>
      <c r="ENC842" s="203"/>
      <c r="END842" s="203"/>
      <c r="ENE842" s="203"/>
      <c r="ENF842" s="203"/>
      <c r="ENG842" s="203"/>
      <c r="ENH842" s="203"/>
      <c r="ENI842" s="203"/>
      <c r="ENJ842" s="203"/>
      <c r="ENK842" s="203"/>
      <c r="ENL842" s="203"/>
      <c r="ENM842" s="203"/>
      <c r="ENN842" s="203"/>
      <c r="ENO842" s="203"/>
      <c r="ENP842" s="203"/>
      <c r="ENQ842" s="203"/>
      <c r="ENR842" s="203"/>
      <c r="ENS842" s="203"/>
      <c r="ENT842" s="203"/>
      <c r="ENU842" s="203"/>
      <c r="ENV842" s="203"/>
      <c r="ENW842" s="203"/>
      <c r="ENX842" s="203"/>
      <c r="ENY842" s="203"/>
      <c r="ENZ842" s="203"/>
      <c r="EOA842" s="203"/>
      <c r="EOB842" s="203"/>
      <c r="EOC842" s="203"/>
      <c r="EOD842" s="203"/>
      <c r="EOE842" s="203"/>
      <c r="EOF842" s="203"/>
      <c r="EOG842" s="203"/>
      <c r="EOH842" s="203"/>
      <c r="EOI842" s="203"/>
      <c r="EOJ842" s="203"/>
      <c r="EOK842" s="203"/>
      <c r="EOL842" s="203"/>
      <c r="EOM842" s="203"/>
      <c r="EON842" s="203"/>
      <c r="EOO842" s="203"/>
      <c r="EOP842" s="203"/>
      <c r="EOQ842" s="203"/>
      <c r="EOR842" s="203"/>
      <c r="EOS842" s="203"/>
      <c r="EOT842" s="203"/>
      <c r="EOU842" s="203"/>
      <c r="EOV842" s="203"/>
      <c r="EOW842" s="203"/>
      <c r="EOX842" s="203"/>
      <c r="EOY842" s="203"/>
      <c r="EOZ842" s="203"/>
      <c r="EPA842" s="203"/>
      <c r="EPB842" s="203"/>
      <c r="EPC842" s="203"/>
      <c r="EPD842" s="203"/>
      <c r="EPE842" s="203"/>
      <c r="EPF842" s="203"/>
      <c r="EPG842" s="203"/>
      <c r="EPH842" s="203"/>
      <c r="EPI842" s="203"/>
      <c r="EPJ842" s="203"/>
      <c r="EPK842" s="203"/>
      <c r="EPL842" s="203"/>
      <c r="EPM842" s="203"/>
      <c r="EPN842" s="203"/>
      <c r="EPO842" s="203"/>
      <c r="EPP842" s="203"/>
      <c r="EPQ842" s="203"/>
      <c r="EPR842" s="203"/>
      <c r="EPS842" s="203"/>
      <c r="EPT842" s="203"/>
      <c r="EPU842" s="203"/>
      <c r="EPV842" s="203"/>
      <c r="EPW842" s="203"/>
      <c r="EPX842" s="203"/>
      <c r="EPY842" s="203"/>
      <c r="EPZ842" s="203"/>
      <c r="EQA842" s="203"/>
      <c r="EQB842" s="203"/>
      <c r="EQC842" s="203"/>
      <c r="EQD842" s="203"/>
      <c r="EQE842" s="203"/>
      <c r="EQF842" s="203"/>
      <c r="EQG842" s="203"/>
      <c r="EQH842" s="203"/>
      <c r="EQI842" s="203"/>
      <c r="EQJ842" s="203"/>
      <c r="EQK842" s="203"/>
      <c r="EQL842" s="203"/>
      <c r="EQM842" s="203"/>
      <c r="EQN842" s="203"/>
      <c r="EQO842" s="203"/>
      <c r="EQP842" s="203"/>
      <c r="EQQ842" s="203"/>
      <c r="EQR842" s="203"/>
      <c r="EQS842" s="203"/>
      <c r="EQT842" s="203"/>
      <c r="EQU842" s="203"/>
      <c r="EQV842" s="203"/>
      <c r="EQW842" s="203"/>
      <c r="EQX842" s="203"/>
      <c r="EQY842" s="203"/>
      <c r="EQZ842" s="203"/>
      <c r="ERA842" s="203"/>
      <c r="ERB842" s="203"/>
      <c r="ERC842" s="203"/>
      <c r="ERD842" s="203"/>
      <c r="ERE842" s="203"/>
      <c r="ERF842" s="203"/>
      <c r="ERG842" s="203"/>
      <c r="ERH842" s="203"/>
      <c r="ERI842" s="203"/>
      <c r="ERJ842" s="203"/>
      <c r="ERK842" s="203"/>
      <c r="ERL842" s="203"/>
      <c r="ERM842" s="203"/>
      <c r="ERN842" s="203"/>
      <c r="ERO842" s="203"/>
      <c r="ERP842" s="203"/>
      <c r="ERQ842" s="203"/>
      <c r="ERR842" s="203"/>
      <c r="ERS842" s="203"/>
      <c r="ERT842" s="203"/>
      <c r="ERU842" s="203"/>
      <c r="ERV842" s="203"/>
      <c r="ERW842" s="203"/>
      <c r="ERX842" s="203"/>
      <c r="ERY842" s="203"/>
      <c r="ERZ842" s="203"/>
      <c r="ESA842" s="203"/>
      <c r="ESB842" s="203"/>
      <c r="ESC842" s="203"/>
      <c r="ESD842" s="203"/>
      <c r="ESE842" s="203"/>
      <c r="ESF842" s="203"/>
      <c r="ESG842" s="203"/>
      <c r="ESH842" s="203"/>
      <c r="ESI842" s="203"/>
      <c r="ESJ842" s="203"/>
      <c r="ESK842" s="203"/>
      <c r="ESL842" s="203"/>
      <c r="ESM842" s="203"/>
      <c r="ESN842" s="203"/>
      <c r="ESO842" s="203"/>
      <c r="ESP842" s="203"/>
      <c r="ESQ842" s="203"/>
      <c r="ESR842" s="203"/>
      <c r="ESS842" s="203"/>
      <c r="EST842" s="203"/>
      <c r="ESU842" s="203"/>
      <c r="ESV842" s="203"/>
      <c r="ESW842" s="203"/>
      <c r="ESX842" s="203"/>
      <c r="ESY842" s="203"/>
      <c r="ESZ842" s="203"/>
      <c r="ETA842" s="203"/>
      <c r="ETB842" s="203"/>
      <c r="ETC842" s="203"/>
      <c r="ETD842" s="203"/>
      <c r="ETE842" s="203"/>
      <c r="ETF842" s="203"/>
      <c r="ETG842" s="203"/>
      <c r="ETH842" s="203"/>
      <c r="ETI842" s="203"/>
      <c r="ETJ842" s="203"/>
      <c r="ETK842" s="203"/>
      <c r="ETL842" s="203"/>
      <c r="ETM842" s="203"/>
      <c r="ETN842" s="203"/>
      <c r="ETO842" s="203"/>
      <c r="ETP842" s="203"/>
      <c r="ETQ842" s="203"/>
      <c r="ETR842" s="203"/>
      <c r="ETS842" s="203"/>
      <c r="ETT842" s="203"/>
      <c r="ETU842" s="203"/>
      <c r="ETV842" s="203"/>
      <c r="ETW842" s="203"/>
      <c r="ETX842" s="203"/>
      <c r="ETY842" s="203"/>
      <c r="ETZ842" s="203"/>
      <c r="EUA842" s="203"/>
      <c r="EUB842" s="203"/>
      <c r="EUC842" s="203"/>
      <c r="EUD842" s="203"/>
      <c r="EUE842" s="203"/>
      <c r="EUF842" s="203"/>
      <c r="EUG842" s="203"/>
      <c r="EUH842" s="203"/>
      <c r="EUI842" s="203"/>
      <c r="EUJ842" s="203"/>
      <c r="EUK842" s="203"/>
      <c r="EUL842" s="203"/>
      <c r="EUM842" s="203"/>
      <c r="EUN842" s="203"/>
      <c r="EUO842" s="203"/>
      <c r="EUP842" s="203"/>
      <c r="EUQ842" s="203"/>
      <c r="EUR842" s="203"/>
      <c r="EUS842" s="203"/>
      <c r="EUT842" s="203"/>
      <c r="EUU842" s="203"/>
      <c r="EUV842" s="203"/>
      <c r="EUW842" s="203"/>
      <c r="EUX842" s="203"/>
      <c r="EUY842" s="203"/>
      <c r="EUZ842" s="203"/>
      <c r="EVA842" s="203"/>
      <c r="EVB842" s="203"/>
      <c r="EVC842" s="203"/>
      <c r="EVD842" s="203"/>
      <c r="EVE842" s="203"/>
      <c r="EVF842" s="203"/>
      <c r="EVG842" s="203"/>
      <c r="EVH842" s="203"/>
      <c r="EVI842" s="203"/>
      <c r="EVJ842" s="203"/>
      <c r="EVK842" s="203"/>
      <c r="EVL842" s="203"/>
      <c r="EVM842" s="203"/>
      <c r="EVN842" s="203"/>
      <c r="EVO842" s="203"/>
      <c r="EVP842" s="203"/>
      <c r="EVQ842" s="203"/>
      <c r="EVR842" s="203"/>
      <c r="EVS842" s="203"/>
      <c r="EVT842" s="203"/>
      <c r="EVU842" s="203"/>
      <c r="EVV842" s="203"/>
      <c r="EVW842" s="203"/>
      <c r="EVX842" s="203"/>
      <c r="EVY842" s="203"/>
      <c r="EVZ842" s="203"/>
      <c r="EWA842" s="203"/>
      <c r="EWB842" s="203"/>
      <c r="EWC842" s="203"/>
      <c r="EWD842" s="203"/>
      <c r="EWE842" s="203"/>
      <c r="EWF842" s="203"/>
      <c r="EWG842" s="203"/>
      <c r="EWH842" s="203"/>
      <c r="EWI842" s="203"/>
      <c r="EWJ842" s="203"/>
      <c r="EWK842" s="203"/>
      <c r="EWL842" s="203"/>
      <c r="EWM842" s="203"/>
      <c r="EWN842" s="203"/>
      <c r="EWO842" s="203"/>
      <c r="EWP842" s="203"/>
      <c r="EWQ842" s="203"/>
      <c r="EWR842" s="203"/>
      <c r="EWS842" s="203"/>
      <c r="EWT842" s="203"/>
      <c r="EWU842" s="203"/>
      <c r="EWV842" s="203"/>
      <c r="EWW842" s="203"/>
      <c r="EWX842" s="203"/>
      <c r="EWY842" s="203"/>
      <c r="EWZ842" s="203"/>
      <c r="EXA842" s="203"/>
      <c r="EXB842" s="203"/>
      <c r="EXC842" s="203"/>
      <c r="EXD842" s="203"/>
      <c r="EXE842" s="203"/>
      <c r="EXF842" s="203"/>
      <c r="EXG842" s="203"/>
      <c r="EXH842" s="203"/>
      <c r="EXI842" s="203"/>
      <c r="EXJ842" s="203"/>
      <c r="EXK842" s="203"/>
      <c r="EXL842" s="203"/>
      <c r="EXM842" s="203"/>
      <c r="EXN842" s="203"/>
      <c r="EXO842" s="203"/>
      <c r="EXP842" s="203"/>
      <c r="EXQ842" s="203"/>
      <c r="EXR842" s="203"/>
      <c r="EXS842" s="203"/>
      <c r="EXT842" s="203"/>
      <c r="EXU842" s="203"/>
      <c r="EXV842" s="203"/>
      <c r="EXW842" s="203"/>
      <c r="EXX842" s="203"/>
      <c r="EXY842" s="203"/>
      <c r="EXZ842" s="203"/>
      <c r="EYA842" s="203"/>
      <c r="EYB842" s="203"/>
      <c r="EYC842" s="203"/>
      <c r="EYD842" s="203"/>
      <c r="EYE842" s="203"/>
      <c r="EYF842" s="203"/>
      <c r="EYG842" s="203"/>
      <c r="EYH842" s="203"/>
      <c r="EYI842" s="203"/>
      <c r="EYJ842" s="203"/>
      <c r="EYK842" s="203"/>
      <c r="EYL842" s="203"/>
      <c r="EYM842" s="203"/>
      <c r="EYN842" s="203"/>
      <c r="EYO842" s="203"/>
      <c r="EYP842" s="203"/>
      <c r="EYQ842" s="203"/>
      <c r="EYR842" s="203"/>
      <c r="EYS842" s="203"/>
      <c r="EYT842" s="203"/>
      <c r="EYU842" s="203"/>
      <c r="EYV842" s="203"/>
      <c r="EYW842" s="203"/>
      <c r="EYX842" s="203"/>
      <c r="EYY842" s="203"/>
      <c r="EYZ842" s="203"/>
      <c r="EZA842" s="203"/>
      <c r="EZB842" s="203"/>
      <c r="EZC842" s="203"/>
      <c r="EZD842" s="203"/>
      <c r="EZE842" s="203"/>
      <c r="EZF842" s="203"/>
      <c r="EZG842" s="203"/>
      <c r="EZH842" s="203"/>
      <c r="EZI842" s="203"/>
      <c r="EZJ842" s="203"/>
      <c r="EZK842" s="203"/>
      <c r="EZL842" s="203"/>
      <c r="EZM842" s="203"/>
      <c r="EZN842" s="203"/>
      <c r="EZO842" s="203"/>
      <c r="EZP842" s="203"/>
      <c r="EZQ842" s="203"/>
      <c r="EZR842" s="203"/>
      <c r="EZS842" s="203"/>
      <c r="EZT842" s="203"/>
      <c r="EZU842" s="203"/>
      <c r="EZV842" s="203"/>
      <c r="EZW842" s="203"/>
      <c r="EZX842" s="203"/>
      <c r="EZY842" s="203"/>
      <c r="EZZ842" s="203"/>
      <c r="FAA842" s="203"/>
      <c r="FAB842" s="203"/>
      <c r="FAC842" s="203"/>
      <c r="FAD842" s="203"/>
      <c r="FAE842" s="203"/>
      <c r="FAF842" s="203"/>
      <c r="FAG842" s="203"/>
      <c r="FAH842" s="203"/>
      <c r="FAI842" s="203"/>
      <c r="FAJ842" s="203"/>
      <c r="FAK842" s="203"/>
      <c r="FAL842" s="203"/>
      <c r="FAM842" s="203"/>
      <c r="FAN842" s="203"/>
      <c r="FAO842" s="203"/>
      <c r="FAP842" s="203"/>
      <c r="FAQ842" s="203"/>
      <c r="FAR842" s="203"/>
      <c r="FAS842" s="203"/>
      <c r="FAT842" s="203"/>
      <c r="FAU842" s="203"/>
      <c r="FAV842" s="203"/>
      <c r="FAW842" s="203"/>
      <c r="FAX842" s="203"/>
      <c r="FAY842" s="203"/>
      <c r="FAZ842" s="203"/>
      <c r="FBA842" s="203"/>
      <c r="FBB842" s="203"/>
      <c r="FBC842" s="203"/>
      <c r="FBD842" s="203"/>
      <c r="FBE842" s="203"/>
      <c r="FBF842" s="203"/>
      <c r="FBG842" s="203"/>
      <c r="FBH842" s="203"/>
      <c r="FBI842" s="203"/>
      <c r="FBJ842" s="203"/>
      <c r="FBK842" s="203"/>
      <c r="FBL842" s="203"/>
      <c r="FBM842" s="203"/>
      <c r="FBN842" s="203"/>
      <c r="FBO842" s="203"/>
      <c r="FBP842" s="203"/>
      <c r="FBQ842" s="203"/>
      <c r="FBR842" s="203"/>
      <c r="FBS842" s="203"/>
      <c r="FBT842" s="203"/>
      <c r="FBU842" s="203"/>
      <c r="FBV842" s="203"/>
      <c r="FBW842" s="203"/>
      <c r="FBX842" s="203"/>
      <c r="FBY842" s="203"/>
      <c r="FBZ842" s="203"/>
      <c r="FCA842" s="203"/>
      <c r="FCB842" s="203"/>
      <c r="FCC842" s="203"/>
      <c r="FCD842" s="203"/>
      <c r="FCE842" s="203"/>
      <c r="FCF842" s="203"/>
      <c r="FCG842" s="203"/>
      <c r="FCH842" s="203"/>
      <c r="FCI842" s="203"/>
      <c r="FCJ842" s="203"/>
      <c r="FCK842" s="203"/>
      <c r="FCL842" s="203"/>
      <c r="FCM842" s="203"/>
      <c r="FCN842" s="203"/>
      <c r="FCO842" s="203"/>
      <c r="FCP842" s="203"/>
      <c r="FCQ842" s="203"/>
      <c r="FCR842" s="203"/>
      <c r="FCS842" s="203"/>
      <c r="FCT842" s="203"/>
      <c r="FCU842" s="203"/>
      <c r="FCV842" s="203"/>
      <c r="FCW842" s="203"/>
      <c r="FCX842" s="203"/>
      <c r="FCY842" s="203"/>
      <c r="FCZ842" s="203"/>
      <c r="FDA842" s="203"/>
      <c r="FDB842" s="203"/>
      <c r="FDC842" s="203"/>
      <c r="FDD842" s="203"/>
      <c r="FDE842" s="203"/>
      <c r="FDF842" s="203"/>
      <c r="FDG842" s="203"/>
      <c r="FDH842" s="203"/>
      <c r="FDI842" s="203"/>
      <c r="FDJ842" s="203"/>
      <c r="FDK842" s="203"/>
      <c r="FDL842" s="203"/>
      <c r="FDM842" s="203"/>
      <c r="FDN842" s="203"/>
      <c r="FDO842" s="203"/>
      <c r="FDP842" s="203"/>
      <c r="FDQ842" s="203"/>
      <c r="FDR842" s="203"/>
      <c r="FDS842" s="203"/>
      <c r="FDT842" s="203"/>
      <c r="FDU842" s="203"/>
      <c r="FDV842" s="203"/>
      <c r="FDW842" s="203"/>
      <c r="FDX842" s="203"/>
      <c r="FDY842" s="203"/>
      <c r="FDZ842" s="203"/>
      <c r="FEA842" s="203"/>
      <c r="FEB842" s="203"/>
      <c r="FEC842" s="203"/>
      <c r="FED842" s="203"/>
      <c r="FEE842" s="203"/>
      <c r="FEF842" s="203"/>
      <c r="FEG842" s="203"/>
      <c r="FEH842" s="203"/>
      <c r="FEI842" s="203"/>
      <c r="FEJ842" s="203"/>
      <c r="FEK842" s="203"/>
      <c r="FEL842" s="203"/>
      <c r="FEM842" s="203"/>
      <c r="FEN842" s="203"/>
      <c r="FEO842" s="203"/>
      <c r="FEP842" s="203"/>
      <c r="FEQ842" s="203"/>
      <c r="FER842" s="203"/>
      <c r="FES842" s="203"/>
      <c r="FET842" s="203"/>
      <c r="FEU842" s="203"/>
      <c r="FEV842" s="203"/>
      <c r="FEW842" s="203"/>
      <c r="FEX842" s="203"/>
      <c r="FEY842" s="203"/>
      <c r="FEZ842" s="203"/>
      <c r="FFA842" s="203"/>
      <c r="FFB842" s="203"/>
      <c r="FFC842" s="203"/>
      <c r="FFD842" s="203"/>
      <c r="FFE842" s="203"/>
      <c r="FFF842" s="203"/>
      <c r="FFG842" s="203"/>
      <c r="FFH842" s="203"/>
      <c r="FFI842" s="203"/>
      <c r="FFJ842" s="203"/>
      <c r="FFK842" s="203"/>
      <c r="FFL842" s="203"/>
      <c r="FFM842" s="203"/>
      <c r="FFN842" s="203"/>
      <c r="FFO842" s="203"/>
      <c r="FFP842" s="203"/>
      <c r="FFQ842" s="203"/>
      <c r="FFR842" s="203"/>
      <c r="FFS842" s="203"/>
      <c r="FFT842" s="203"/>
      <c r="FFU842" s="203"/>
      <c r="FFV842" s="203"/>
      <c r="FFW842" s="203"/>
      <c r="FFX842" s="203"/>
      <c r="FFY842" s="203"/>
      <c r="FFZ842" s="203"/>
      <c r="FGA842" s="203"/>
      <c r="FGB842" s="203"/>
      <c r="FGC842" s="203"/>
      <c r="FGD842" s="203"/>
      <c r="FGE842" s="203"/>
      <c r="FGF842" s="203"/>
      <c r="FGG842" s="203"/>
      <c r="FGH842" s="203"/>
      <c r="FGI842" s="203"/>
      <c r="FGJ842" s="203"/>
      <c r="FGK842" s="203"/>
      <c r="FGL842" s="203"/>
      <c r="FGM842" s="203"/>
      <c r="FGN842" s="203"/>
      <c r="FGO842" s="203"/>
      <c r="FGP842" s="203"/>
      <c r="FGQ842" s="203"/>
      <c r="FGR842" s="203"/>
      <c r="FGS842" s="203"/>
      <c r="FGT842" s="203"/>
      <c r="FGU842" s="203"/>
      <c r="FGV842" s="203"/>
      <c r="FGW842" s="203"/>
      <c r="FGX842" s="203"/>
      <c r="FGY842" s="203"/>
      <c r="FGZ842" s="203"/>
      <c r="FHA842" s="203"/>
      <c r="FHB842" s="203"/>
      <c r="FHC842" s="203"/>
      <c r="FHD842" s="203"/>
      <c r="FHE842" s="203"/>
      <c r="FHF842" s="203"/>
      <c r="FHG842" s="203"/>
      <c r="FHH842" s="203"/>
      <c r="FHI842" s="203"/>
      <c r="FHJ842" s="203"/>
      <c r="FHK842" s="203"/>
      <c r="FHL842" s="203"/>
      <c r="FHM842" s="203"/>
      <c r="FHN842" s="203"/>
      <c r="FHO842" s="203"/>
      <c r="FHP842" s="203"/>
      <c r="FHQ842" s="203"/>
      <c r="FHR842" s="203"/>
      <c r="FHS842" s="203"/>
      <c r="FHT842" s="203"/>
      <c r="FHU842" s="203"/>
      <c r="FHV842" s="203"/>
      <c r="FHW842" s="203"/>
      <c r="FHX842" s="203"/>
      <c r="FHY842" s="203"/>
      <c r="FHZ842" s="203"/>
      <c r="FIA842" s="203"/>
      <c r="FIB842" s="203"/>
      <c r="FIC842" s="203"/>
      <c r="FID842" s="203"/>
      <c r="FIE842" s="203"/>
      <c r="FIF842" s="203"/>
      <c r="FIG842" s="203"/>
      <c r="FIH842" s="203"/>
      <c r="FII842" s="203"/>
      <c r="FIJ842" s="203"/>
      <c r="FIK842" s="203"/>
      <c r="FIL842" s="203"/>
      <c r="FIM842" s="203"/>
      <c r="FIN842" s="203"/>
      <c r="FIO842" s="203"/>
      <c r="FIP842" s="203"/>
      <c r="FIQ842" s="203"/>
      <c r="FIR842" s="203"/>
      <c r="FIS842" s="203"/>
      <c r="FIT842" s="203"/>
      <c r="FIU842" s="203"/>
      <c r="FIV842" s="203"/>
      <c r="FIW842" s="203"/>
      <c r="FIX842" s="203"/>
      <c r="FIY842" s="203"/>
      <c r="FIZ842" s="203"/>
      <c r="FJA842" s="203"/>
      <c r="FJB842" s="203"/>
      <c r="FJC842" s="203"/>
      <c r="FJD842" s="203"/>
      <c r="FJE842" s="203"/>
      <c r="FJF842" s="203"/>
      <c r="FJG842" s="203"/>
      <c r="FJH842" s="203"/>
      <c r="FJI842" s="203"/>
      <c r="FJJ842" s="203"/>
      <c r="FJK842" s="203"/>
      <c r="FJL842" s="203"/>
      <c r="FJM842" s="203"/>
      <c r="FJN842" s="203"/>
      <c r="FJO842" s="203"/>
      <c r="FJP842" s="203"/>
      <c r="FJQ842" s="203"/>
      <c r="FJR842" s="203"/>
      <c r="FJS842" s="203"/>
      <c r="FJT842" s="203"/>
      <c r="FJU842" s="203"/>
      <c r="FJV842" s="203"/>
      <c r="FJW842" s="203"/>
      <c r="FJX842" s="203"/>
      <c r="FJY842" s="203"/>
      <c r="FJZ842" s="203"/>
      <c r="FKA842" s="203"/>
      <c r="FKB842" s="203"/>
      <c r="FKC842" s="203"/>
      <c r="FKD842" s="203"/>
      <c r="FKE842" s="203"/>
      <c r="FKF842" s="203"/>
      <c r="FKG842" s="203"/>
      <c r="FKH842" s="203"/>
      <c r="FKI842" s="203"/>
      <c r="FKJ842" s="203"/>
      <c r="FKK842" s="203"/>
      <c r="FKL842" s="203"/>
      <c r="FKM842" s="203"/>
      <c r="FKN842" s="203"/>
      <c r="FKO842" s="203"/>
      <c r="FKP842" s="203"/>
      <c r="FKQ842" s="203"/>
      <c r="FKR842" s="203"/>
      <c r="FKS842" s="203"/>
      <c r="FKT842" s="203"/>
      <c r="FKU842" s="203"/>
      <c r="FKV842" s="203"/>
      <c r="FKW842" s="203"/>
      <c r="FKX842" s="203"/>
      <c r="FKY842" s="203"/>
      <c r="FKZ842" s="203"/>
      <c r="FLA842" s="203"/>
      <c r="FLB842" s="203"/>
      <c r="FLC842" s="203"/>
      <c r="FLD842" s="203"/>
      <c r="FLE842" s="203"/>
      <c r="FLF842" s="203"/>
      <c r="FLG842" s="203"/>
      <c r="FLH842" s="203"/>
      <c r="FLI842" s="203"/>
      <c r="FLJ842" s="203"/>
      <c r="FLK842" s="203"/>
      <c r="FLL842" s="203"/>
      <c r="FLM842" s="203"/>
      <c r="FLN842" s="203"/>
      <c r="FLO842" s="203"/>
      <c r="FLP842" s="203"/>
      <c r="FLQ842" s="203"/>
      <c r="FLR842" s="203"/>
      <c r="FLS842" s="203"/>
      <c r="FLT842" s="203"/>
      <c r="FLU842" s="203"/>
      <c r="FLV842" s="203"/>
      <c r="FLW842" s="203"/>
      <c r="FLX842" s="203"/>
      <c r="FLY842" s="203"/>
      <c r="FLZ842" s="203"/>
      <c r="FMA842" s="203"/>
      <c r="FMB842" s="203"/>
      <c r="FMC842" s="203"/>
      <c r="FMD842" s="203"/>
      <c r="FME842" s="203"/>
      <c r="FMF842" s="203"/>
      <c r="FMG842" s="203"/>
      <c r="FMH842" s="203"/>
      <c r="FMI842" s="203"/>
      <c r="FMJ842" s="203"/>
      <c r="FMK842" s="203"/>
      <c r="FML842" s="203"/>
      <c r="FMM842" s="203"/>
      <c r="FMN842" s="203"/>
      <c r="FMO842" s="203"/>
      <c r="FMP842" s="203"/>
      <c r="FMQ842" s="203"/>
      <c r="FMR842" s="203"/>
      <c r="FMS842" s="203"/>
      <c r="FMT842" s="203"/>
      <c r="FMU842" s="203"/>
      <c r="FMV842" s="203"/>
      <c r="FMW842" s="203"/>
      <c r="FMX842" s="203"/>
      <c r="FMY842" s="203"/>
      <c r="FMZ842" s="203"/>
      <c r="FNA842" s="203"/>
      <c r="FNB842" s="203"/>
      <c r="FNC842" s="203"/>
      <c r="FND842" s="203"/>
      <c r="FNE842" s="203"/>
      <c r="FNF842" s="203"/>
      <c r="FNG842" s="203"/>
      <c r="FNH842" s="203"/>
      <c r="FNI842" s="203"/>
      <c r="FNJ842" s="203"/>
      <c r="FNK842" s="203"/>
      <c r="FNL842" s="203"/>
      <c r="FNM842" s="203"/>
      <c r="FNN842" s="203"/>
      <c r="FNO842" s="203"/>
      <c r="FNP842" s="203"/>
      <c r="FNQ842" s="203"/>
      <c r="FNR842" s="203"/>
      <c r="FNS842" s="203"/>
      <c r="FNT842" s="203"/>
      <c r="FNU842" s="203"/>
      <c r="FNV842" s="203"/>
      <c r="FNW842" s="203"/>
      <c r="FNX842" s="203"/>
      <c r="FNY842" s="203"/>
      <c r="FNZ842" s="203"/>
      <c r="FOA842" s="203"/>
      <c r="FOB842" s="203"/>
      <c r="FOC842" s="203"/>
      <c r="FOD842" s="203"/>
      <c r="FOE842" s="203"/>
      <c r="FOF842" s="203"/>
      <c r="FOG842" s="203"/>
      <c r="FOH842" s="203"/>
      <c r="FOI842" s="203"/>
      <c r="FOJ842" s="203"/>
      <c r="FOK842" s="203"/>
      <c r="FOL842" s="203"/>
      <c r="FOM842" s="203"/>
      <c r="FON842" s="203"/>
      <c r="FOO842" s="203"/>
      <c r="FOP842" s="203"/>
      <c r="FOQ842" s="203"/>
      <c r="FOR842" s="203"/>
      <c r="FOS842" s="203"/>
      <c r="FOT842" s="203"/>
      <c r="FOU842" s="203"/>
      <c r="FOV842" s="203"/>
      <c r="FOW842" s="203"/>
      <c r="FOX842" s="203"/>
      <c r="FOY842" s="203"/>
      <c r="FOZ842" s="203"/>
      <c r="FPA842" s="203"/>
      <c r="FPB842" s="203"/>
      <c r="FPC842" s="203"/>
      <c r="FPD842" s="203"/>
      <c r="FPE842" s="203"/>
      <c r="FPF842" s="203"/>
      <c r="FPG842" s="203"/>
      <c r="FPH842" s="203"/>
      <c r="FPI842" s="203"/>
      <c r="FPJ842" s="203"/>
      <c r="FPK842" s="203"/>
      <c r="FPL842" s="203"/>
      <c r="FPM842" s="203"/>
      <c r="FPN842" s="203"/>
      <c r="FPO842" s="203"/>
      <c r="FPP842" s="203"/>
      <c r="FPQ842" s="203"/>
      <c r="FPR842" s="203"/>
      <c r="FPS842" s="203"/>
      <c r="FPT842" s="203"/>
      <c r="FPU842" s="203"/>
      <c r="FPV842" s="203"/>
      <c r="FPW842" s="203"/>
      <c r="FPX842" s="203"/>
      <c r="FPY842" s="203"/>
      <c r="FPZ842" s="203"/>
      <c r="FQA842" s="203"/>
      <c r="FQB842" s="203"/>
      <c r="FQC842" s="203"/>
      <c r="FQD842" s="203"/>
      <c r="FQE842" s="203"/>
      <c r="FQF842" s="203"/>
      <c r="FQG842" s="203"/>
      <c r="FQH842" s="203"/>
      <c r="FQI842" s="203"/>
      <c r="FQJ842" s="203"/>
      <c r="FQK842" s="203"/>
      <c r="FQL842" s="203"/>
      <c r="FQM842" s="203"/>
      <c r="FQN842" s="203"/>
      <c r="FQO842" s="203"/>
      <c r="FQP842" s="203"/>
      <c r="FQQ842" s="203"/>
      <c r="FQR842" s="203"/>
      <c r="FQS842" s="203"/>
      <c r="FQT842" s="203"/>
      <c r="FQU842" s="203"/>
      <c r="FQV842" s="203"/>
      <c r="FQW842" s="203"/>
      <c r="FQX842" s="203"/>
      <c r="FQY842" s="203"/>
      <c r="FQZ842" s="203"/>
      <c r="FRA842" s="203"/>
      <c r="FRB842" s="203"/>
      <c r="FRC842" s="203"/>
      <c r="FRD842" s="203"/>
      <c r="FRE842" s="203"/>
      <c r="FRF842" s="203"/>
      <c r="FRG842" s="203"/>
      <c r="FRH842" s="203"/>
      <c r="FRI842" s="203"/>
      <c r="FRJ842" s="203"/>
      <c r="FRK842" s="203"/>
      <c r="FRL842" s="203"/>
      <c r="FRM842" s="203"/>
      <c r="FRN842" s="203"/>
      <c r="FRO842" s="203"/>
      <c r="FRP842" s="203"/>
      <c r="FRQ842" s="203"/>
      <c r="FRR842" s="203"/>
      <c r="FRS842" s="203"/>
      <c r="FRT842" s="203"/>
      <c r="FRU842" s="203"/>
      <c r="FRV842" s="203"/>
      <c r="FRW842" s="203"/>
      <c r="FRX842" s="203"/>
      <c r="FRY842" s="203"/>
      <c r="FRZ842" s="203"/>
      <c r="FSA842" s="203"/>
      <c r="FSB842" s="203"/>
      <c r="FSC842" s="203"/>
      <c r="FSD842" s="203"/>
      <c r="FSE842" s="203"/>
      <c r="FSF842" s="203"/>
      <c r="FSG842" s="203"/>
      <c r="FSH842" s="203"/>
      <c r="FSI842" s="203"/>
      <c r="FSJ842" s="203"/>
      <c r="FSK842" s="203"/>
      <c r="FSL842" s="203"/>
      <c r="FSM842" s="203"/>
      <c r="FSN842" s="203"/>
      <c r="FSO842" s="203"/>
      <c r="FSP842" s="203"/>
      <c r="FSQ842" s="203"/>
      <c r="FSR842" s="203"/>
      <c r="FSS842" s="203"/>
      <c r="FST842" s="203"/>
      <c r="FSU842" s="203"/>
      <c r="FSV842" s="203"/>
      <c r="FSW842" s="203"/>
      <c r="FSX842" s="203"/>
      <c r="FSY842" s="203"/>
      <c r="FSZ842" s="203"/>
      <c r="FTA842" s="203"/>
      <c r="FTB842" s="203"/>
      <c r="FTC842" s="203"/>
      <c r="FTD842" s="203"/>
      <c r="FTE842" s="203"/>
      <c r="FTF842" s="203"/>
      <c r="FTG842" s="203"/>
      <c r="FTH842" s="203"/>
      <c r="FTI842" s="203"/>
      <c r="FTJ842" s="203"/>
      <c r="FTK842" s="203"/>
      <c r="FTL842" s="203"/>
      <c r="FTM842" s="203"/>
      <c r="FTN842" s="203"/>
      <c r="FTO842" s="203"/>
      <c r="FTP842" s="203"/>
      <c r="FTQ842" s="203"/>
      <c r="FTR842" s="203"/>
      <c r="FTS842" s="203"/>
      <c r="FTT842" s="203"/>
      <c r="FTU842" s="203"/>
      <c r="FTV842" s="203"/>
      <c r="FTW842" s="203"/>
      <c r="FTX842" s="203"/>
      <c r="FTY842" s="203"/>
      <c r="FTZ842" s="203"/>
      <c r="FUA842" s="203"/>
      <c r="FUB842" s="203"/>
      <c r="FUC842" s="203"/>
      <c r="FUD842" s="203"/>
      <c r="FUE842" s="203"/>
      <c r="FUF842" s="203"/>
      <c r="FUG842" s="203"/>
      <c r="FUH842" s="203"/>
      <c r="FUI842" s="203"/>
      <c r="FUJ842" s="203"/>
      <c r="FUK842" s="203"/>
      <c r="FUL842" s="203"/>
      <c r="FUM842" s="203"/>
      <c r="FUN842" s="203"/>
      <c r="FUO842" s="203"/>
      <c r="FUP842" s="203"/>
      <c r="FUQ842" s="203"/>
      <c r="FUR842" s="203"/>
      <c r="FUS842" s="203"/>
      <c r="FUT842" s="203"/>
      <c r="FUU842" s="203"/>
      <c r="FUV842" s="203"/>
      <c r="FUW842" s="203"/>
      <c r="FUX842" s="203"/>
      <c r="FUY842" s="203"/>
      <c r="FUZ842" s="203"/>
      <c r="FVA842" s="203"/>
      <c r="FVB842" s="203"/>
      <c r="FVC842" s="203"/>
      <c r="FVD842" s="203"/>
      <c r="FVE842" s="203"/>
      <c r="FVF842" s="203"/>
      <c r="FVG842" s="203"/>
      <c r="FVH842" s="203"/>
      <c r="FVI842" s="203"/>
      <c r="FVJ842" s="203"/>
      <c r="FVK842" s="203"/>
      <c r="FVL842" s="203"/>
      <c r="FVM842" s="203"/>
      <c r="FVN842" s="203"/>
      <c r="FVO842" s="203"/>
      <c r="FVP842" s="203"/>
      <c r="FVQ842" s="203"/>
      <c r="FVR842" s="203"/>
      <c r="FVS842" s="203"/>
      <c r="FVT842" s="203"/>
      <c r="FVU842" s="203"/>
      <c r="FVV842" s="203"/>
      <c r="FVW842" s="203"/>
      <c r="FVX842" s="203"/>
      <c r="FVY842" s="203"/>
      <c r="FVZ842" s="203"/>
      <c r="FWA842" s="203"/>
      <c r="FWB842" s="203"/>
      <c r="FWC842" s="203"/>
      <c r="FWD842" s="203"/>
      <c r="FWE842" s="203"/>
      <c r="FWF842" s="203"/>
      <c r="FWG842" s="203"/>
      <c r="FWH842" s="203"/>
      <c r="FWI842" s="203"/>
      <c r="FWJ842" s="203"/>
      <c r="FWK842" s="203"/>
      <c r="FWL842" s="203"/>
      <c r="FWM842" s="203"/>
      <c r="FWN842" s="203"/>
      <c r="FWO842" s="203"/>
      <c r="FWP842" s="203"/>
      <c r="FWQ842" s="203"/>
      <c r="FWR842" s="203"/>
      <c r="FWS842" s="203"/>
      <c r="FWT842" s="203"/>
      <c r="FWU842" s="203"/>
      <c r="FWV842" s="203"/>
      <c r="FWW842" s="203"/>
      <c r="FWX842" s="203"/>
      <c r="FWY842" s="203"/>
      <c r="FWZ842" s="203"/>
      <c r="FXA842" s="203"/>
      <c r="FXB842" s="203"/>
      <c r="FXC842" s="203"/>
      <c r="FXD842" s="203"/>
      <c r="FXE842" s="203"/>
      <c r="FXF842" s="203"/>
      <c r="FXG842" s="203"/>
      <c r="FXH842" s="203"/>
      <c r="FXI842" s="203"/>
      <c r="FXJ842" s="203"/>
      <c r="FXK842" s="203"/>
      <c r="FXL842" s="203"/>
      <c r="FXM842" s="203"/>
      <c r="FXN842" s="203"/>
      <c r="FXO842" s="203"/>
      <c r="FXP842" s="203"/>
      <c r="FXQ842" s="203"/>
      <c r="FXR842" s="203"/>
      <c r="FXS842" s="203"/>
      <c r="FXT842" s="203"/>
      <c r="FXU842" s="203"/>
      <c r="FXV842" s="203"/>
      <c r="FXW842" s="203"/>
      <c r="FXX842" s="203"/>
      <c r="FXY842" s="203"/>
      <c r="FXZ842" s="203"/>
      <c r="FYA842" s="203"/>
      <c r="FYB842" s="203"/>
      <c r="FYC842" s="203"/>
      <c r="FYD842" s="203"/>
      <c r="FYE842" s="203"/>
      <c r="FYF842" s="203"/>
      <c r="FYG842" s="203"/>
      <c r="FYH842" s="203"/>
      <c r="FYI842" s="203"/>
      <c r="FYJ842" s="203"/>
      <c r="FYK842" s="203"/>
      <c r="FYL842" s="203"/>
      <c r="FYM842" s="203"/>
      <c r="FYN842" s="203"/>
      <c r="FYO842" s="203"/>
      <c r="FYP842" s="203"/>
      <c r="FYQ842" s="203"/>
      <c r="FYR842" s="203"/>
      <c r="FYS842" s="203"/>
      <c r="FYT842" s="203"/>
      <c r="FYU842" s="203"/>
      <c r="FYV842" s="203"/>
      <c r="FYW842" s="203"/>
      <c r="FYX842" s="203"/>
      <c r="FYY842" s="203"/>
      <c r="FYZ842" s="203"/>
      <c r="FZA842" s="203"/>
      <c r="FZB842" s="203"/>
      <c r="FZC842" s="203"/>
      <c r="FZD842" s="203"/>
      <c r="FZE842" s="203"/>
      <c r="FZF842" s="203"/>
      <c r="FZG842" s="203"/>
      <c r="FZH842" s="203"/>
      <c r="FZI842" s="203"/>
      <c r="FZJ842" s="203"/>
      <c r="FZK842" s="203"/>
      <c r="FZL842" s="203"/>
      <c r="FZM842" s="203"/>
      <c r="FZN842" s="203"/>
      <c r="FZO842" s="203"/>
      <c r="FZP842" s="203"/>
      <c r="FZQ842" s="203"/>
      <c r="FZR842" s="203"/>
      <c r="FZS842" s="203"/>
      <c r="FZT842" s="203"/>
      <c r="FZU842" s="203"/>
      <c r="FZV842" s="203"/>
      <c r="FZW842" s="203"/>
      <c r="FZX842" s="203"/>
      <c r="FZY842" s="203"/>
      <c r="FZZ842" s="203"/>
      <c r="GAA842" s="203"/>
      <c r="GAB842" s="203"/>
      <c r="GAC842" s="203"/>
      <c r="GAD842" s="203"/>
      <c r="GAE842" s="203"/>
      <c r="GAF842" s="203"/>
      <c r="GAG842" s="203"/>
      <c r="GAH842" s="203"/>
      <c r="GAI842" s="203"/>
      <c r="GAJ842" s="203"/>
      <c r="GAK842" s="203"/>
      <c r="GAL842" s="203"/>
      <c r="GAM842" s="203"/>
      <c r="GAN842" s="203"/>
      <c r="GAO842" s="203"/>
      <c r="GAP842" s="203"/>
      <c r="GAQ842" s="203"/>
      <c r="GAR842" s="203"/>
      <c r="GAS842" s="203"/>
      <c r="GAT842" s="203"/>
      <c r="GAU842" s="203"/>
      <c r="GAV842" s="203"/>
      <c r="GAW842" s="203"/>
      <c r="GAX842" s="203"/>
      <c r="GAY842" s="203"/>
      <c r="GAZ842" s="203"/>
      <c r="GBA842" s="203"/>
      <c r="GBB842" s="203"/>
      <c r="GBC842" s="203"/>
      <c r="GBD842" s="203"/>
      <c r="GBE842" s="203"/>
      <c r="GBF842" s="203"/>
      <c r="GBG842" s="203"/>
      <c r="GBH842" s="203"/>
      <c r="GBI842" s="203"/>
      <c r="GBJ842" s="203"/>
      <c r="GBK842" s="203"/>
      <c r="GBL842" s="203"/>
      <c r="GBM842" s="203"/>
      <c r="GBN842" s="203"/>
      <c r="GBO842" s="203"/>
      <c r="GBP842" s="203"/>
      <c r="GBQ842" s="203"/>
      <c r="GBR842" s="203"/>
      <c r="GBS842" s="203"/>
      <c r="GBT842" s="203"/>
      <c r="GBU842" s="203"/>
      <c r="GBV842" s="203"/>
      <c r="GBW842" s="203"/>
      <c r="GBX842" s="203"/>
      <c r="GBY842" s="203"/>
      <c r="GBZ842" s="203"/>
      <c r="GCA842" s="203"/>
      <c r="GCB842" s="203"/>
      <c r="GCC842" s="203"/>
      <c r="GCD842" s="203"/>
      <c r="GCE842" s="203"/>
      <c r="GCF842" s="203"/>
      <c r="GCG842" s="203"/>
      <c r="GCH842" s="203"/>
      <c r="GCI842" s="203"/>
      <c r="GCJ842" s="203"/>
      <c r="GCK842" s="203"/>
      <c r="GCL842" s="203"/>
      <c r="GCM842" s="203"/>
      <c r="GCN842" s="203"/>
      <c r="GCO842" s="203"/>
      <c r="GCP842" s="203"/>
      <c r="GCQ842" s="203"/>
      <c r="GCR842" s="203"/>
      <c r="GCS842" s="203"/>
      <c r="GCT842" s="203"/>
      <c r="GCU842" s="203"/>
      <c r="GCV842" s="203"/>
      <c r="GCW842" s="203"/>
      <c r="GCX842" s="203"/>
      <c r="GCY842" s="203"/>
      <c r="GCZ842" s="203"/>
      <c r="GDA842" s="203"/>
      <c r="GDB842" s="203"/>
      <c r="GDC842" s="203"/>
      <c r="GDD842" s="203"/>
      <c r="GDE842" s="203"/>
      <c r="GDF842" s="203"/>
      <c r="GDG842" s="203"/>
      <c r="GDH842" s="203"/>
      <c r="GDI842" s="203"/>
      <c r="GDJ842" s="203"/>
      <c r="GDK842" s="203"/>
      <c r="GDL842" s="203"/>
      <c r="GDM842" s="203"/>
      <c r="GDN842" s="203"/>
      <c r="GDO842" s="203"/>
      <c r="GDP842" s="203"/>
      <c r="GDQ842" s="203"/>
      <c r="GDR842" s="203"/>
      <c r="GDS842" s="203"/>
      <c r="GDT842" s="203"/>
      <c r="GDU842" s="203"/>
      <c r="GDV842" s="203"/>
      <c r="GDW842" s="203"/>
      <c r="GDX842" s="203"/>
      <c r="GDY842" s="203"/>
      <c r="GDZ842" s="203"/>
      <c r="GEA842" s="203"/>
      <c r="GEB842" s="203"/>
      <c r="GEC842" s="203"/>
      <c r="GED842" s="203"/>
      <c r="GEE842" s="203"/>
      <c r="GEF842" s="203"/>
      <c r="GEG842" s="203"/>
      <c r="GEH842" s="203"/>
      <c r="GEI842" s="203"/>
      <c r="GEJ842" s="203"/>
      <c r="GEK842" s="203"/>
      <c r="GEL842" s="203"/>
      <c r="GEM842" s="203"/>
      <c r="GEN842" s="203"/>
      <c r="GEO842" s="203"/>
      <c r="GEP842" s="203"/>
      <c r="GEQ842" s="203"/>
      <c r="GER842" s="203"/>
      <c r="GES842" s="203"/>
      <c r="GET842" s="203"/>
      <c r="GEU842" s="203"/>
      <c r="GEV842" s="203"/>
      <c r="GEW842" s="203"/>
      <c r="GEX842" s="203"/>
      <c r="GEY842" s="203"/>
      <c r="GEZ842" s="203"/>
      <c r="GFA842" s="203"/>
      <c r="GFB842" s="203"/>
      <c r="GFC842" s="203"/>
      <c r="GFD842" s="203"/>
      <c r="GFE842" s="203"/>
      <c r="GFF842" s="203"/>
      <c r="GFG842" s="203"/>
      <c r="GFH842" s="203"/>
      <c r="GFI842" s="203"/>
      <c r="GFJ842" s="203"/>
      <c r="GFK842" s="203"/>
      <c r="GFL842" s="203"/>
      <c r="GFM842" s="203"/>
      <c r="GFN842" s="203"/>
      <c r="GFO842" s="203"/>
      <c r="GFP842" s="203"/>
      <c r="GFQ842" s="203"/>
      <c r="GFR842" s="203"/>
      <c r="GFS842" s="203"/>
      <c r="GFT842" s="203"/>
      <c r="GFU842" s="203"/>
      <c r="GFV842" s="203"/>
      <c r="GFW842" s="203"/>
      <c r="GFX842" s="203"/>
      <c r="GFY842" s="203"/>
      <c r="GFZ842" s="203"/>
      <c r="GGA842" s="203"/>
      <c r="GGB842" s="203"/>
      <c r="GGC842" s="203"/>
      <c r="GGD842" s="203"/>
      <c r="GGE842" s="203"/>
      <c r="GGF842" s="203"/>
      <c r="GGG842" s="203"/>
      <c r="GGH842" s="203"/>
      <c r="GGI842" s="203"/>
      <c r="GGJ842" s="203"/>
      <c r="GGK842" s="203"/>
      <c r="GGL842" s="203"/>
      <c r="GGM842" s="203"/>
      <c r="GGN842" s="203"/>
      <c r="GGO842" s="203"/>
      <c r="GGP842" s="203"/>
      <c r="GGQ842" s="203"/>
      <c r="GGR842" s="203"/>
      <c r="GGS842" s="203"/>
      <c r="GGT842" s="203"/>
      <c r="GGU842" s="203"/>
      <c r="GGV842" s="203"/>
      <c r="GGW842" s="203"/>
      <c r="GGX842" s="203"/>
      <c r="GGY842" s="203"/>
      <c r="GGZ842" s="203"/>
      <c r="GHA842" s="203"/>
      <c r="GHB842" s="203"/>
      <c r="GHC842" s="203"/>
      <c r="GHD842" s="203"/>
      <c r="GHE842" s="203"/>
      <c r="GHF842" s="203"/>
      <c r="GHG842" s="203"/>
      <c r="GHH842" s="203"/>
      <c r="GHI842" s="203"/>
      <c r="GHJ842" s="203"/>
      <c r="GHK842" s="203"/>
      <c r="GHL842" s="203"/>
      <c r="GHM842" s="203"/>
      <c r="GHN842" s="203"/>
      <c r="GHO842" s="203"/>
      <c r="GHP842" s="203"/>
      <c r="GHQ842" s="203"/>
      <c r="GHR842" s="203"/>
      <c r="GHS842" s="203"/>
      <c r="GHT842" s="203"/>
      <c r="GHU842" s="203"/>
      <c r="GHV842" s="203"/>
      <c r="GHW842" s="203"/>
      <c r="GHX842" s="203"/>
      <c r="GHY842" s="203"/>
      <c r="GHZ842" s="203"/>
      <c r="GIA842" s="203"/>
      <c r="GIB842" s="203"/>
      <c r="GIC842" s="203"/>
      <c r="GID842" s="203"/>
      <c r="GIE842" s="203"/>
      <c r="GIF842" s="203"/>
      <c r="GIG842" s="203"/>
      <c r="GIH842" s="203"/>
      <c r="GII842" s="203"/>
      <c r="GIJ842" s="203"/>
      <c r="GIK842" s="203"/>
      <c r="GIL842" s="203"/>
      <c r="GIM842" s="203"/>
      <c r="GIN842" s="203"/>
      <c r="GIO842" s="203"/>
      <c r="GIP842" s="203"/>
      <c r="GIQ842" s="203"/>
      <c r="GIR842" s="203"/>
      <c r="GIS842" s="203"/>
      <c r="GIT842" s="203"/>
      <c r="GIU842" s="203"/>
      <c r="GIV842" s="203"/>
      <c r="GIW842" s="203"/>
      <c r="GIX842" s="203"/>
      <c r="GIY842" s="203"/>
      <c r="GIZ842" s="203"/>
      <c r="GJA842" s="203"/>
      <c r="GJB842" s="203"/>
      <c r="GJC842" s="203"/>
      <c r="GJD842" s="203"/>
      <c r="GJE842" s="203"/>
      <c r="GJF842" s="203"/>
      <c r="GJG842" s="203"/>
      <c r="GJH842" s="203"/>
      <c r="GJI842" s="203"/>
      <c r="GJJ842" s="203"/>
      <c r="GJK842" s="203"/>
      <c r="GJL842" s="203"/>
      <c r="GJM842" s="203"/>
      <c r="GJN842" s="203"/>
      <c r="GJO842" s="203"/>
      <c r="GJP842" s="203"/>
      <c r="GJQ842" s="203"/>
      <c r="GJR842" s="203"/>
      <c r="GJS842" s="203"/>
      <c r="GJT842" s="203"/>
      <c r="GJU842" s="203"/>
      <c r="GJV842" s="203"/>
      <c r="GJW842" s="203"/>
      <c r="GJX842" s="203"/>
      <c r="GJY842" s="203"/>
      <c r="GJZ842" s="203"/>
      <c r="GKA842" s="203"/>
      <c r="GKB842" s="203"/>
      <c r="GKC842" s="203"/>
      <c r="GKD842" s="203"/>
      <c r="GKE842" s="203"/>
      <c r="GKF842" s="203"/>
      <c r="GKG842" s="203"/>
      <c r="GKH842" s="203"/>
      <c r="GKI842" s="203"/>
      <c r="GKJ842" s="203"/>
      <c r="GKK842" s="203"/>
      <c r="GKL842" s="203"/>
      <c r="GKM842" s="203"/>
      <c r="GKN842" s="203"/>
      <c r="GKO842" s="203"/>
      <c r="GKP842" s="203"/>
      <c r="GKQ842" s="203"/>
      <c r="GKR842" s="203"/>
      <c r="GKS842" s="203"/>
      <c r="GKT842" s="203"/>
      <c r="GKU842" s="203"/>
      <c r="GKV842" s="203"/>
      <c r="GKW842" s="203"/>
      <c r="GKX842" s="203"/>
      <c r="GKY842" s="203"/>
      <c r="GKZ842" s="203"/>
      <c r="GLA842" s="203"/>
      <c r="GLB842" s="203"/>
      <c r="GLC842" s="203"/>
      <c r="GLD842" s="203"/>
      <c r="GLE842" s="203"/>
      <c r="GLF842" s="203"/>
      <c r="GLG842" s="203"/>
      <c r="GLH842" s="203"/>
      <c r="GLI842" s="203"/>
      <c r="GLJ842" s="203"/>
      <c r="GLK842" s="203"/>
      <c r="GLL842" s="203"/>
      <c r="GLM842" s="203"/>
      <c r="GLN842" s="203"/>
      <c r="GLO842" s="203"/>
      <c r="GLP842" s="203"/>
      <c r="GLQ842" s="203"/>
      <c r="GLR842" s="203"/>
      <c r="GLS842" s="203"/>
      <c r="GLT842" s="203"/>
      <c r="GLU842" s="203"/>
      <c r="GLV842" s="203"/>
      <c r="GLW842" s="203"/>
      <c r="GLX842" s="203"/>
      <c r="GLY842" s="203"/>
      <c r="GLZ842" s="203"/>
      <c r="GMA842" s="203"/>
      <c r="GMB842" s="203"/>
      <c r="GMC842" s="203"/>
      <c r="GMD842" s="203"/>
      <c r="GME842" s="203"/>
      <c r="GMF842" s="203"/>
      <c r="GMG842" s="203"/>
      <c r="GMH842" s="203"/>
      <c r="GMI842" s="203"/>
      <c r="GMJ842" s="203"/>
      <c r="GMK842" s="203"/>
      <c r="GML842" s="203"/>
      <c r="GMM842" s="203"/>
      <c r="GMN842" s="203"/>
      <c r="GMO842" s="203"/>
      <c r="GMP842" s="203"/>
      <c r="GMQ842" s="203"/>
      <c r="GMR842" s="203"/>
      <c r="GMS842" s="203"/>
      <c r="GMT842" s="203"/>
      <c r="GMU842" s="203"/>
      <c r="GMV842" s="203"/>
      <c r="GMW842" s="203"/>
      <c r="GMX842" s="203"/>
      <c r="GMY842" s="203"/>
      <c r="GMZ842" s="203"/>
      <c r="GNA842" s="203"/>
      <c r="GNB842" s="203"/>
      <c r="GNC842" s="203"/>
      <c r="GND842" s="203"/>
      <c r="GNE842" s="203"/>
      <c r="GNF842" s="203"/>
      <c r="GNG842" s="203"/>
      <c r="GNH842" s="203"/>
      <c r="GNI842" s="203"/>
      <c r="GNJ842" s="203"/>
      <c r="GNK842" s="203"/>
      <c r="GNL842" s="203"/>
      <c r="GNM842" s="203"/>
      <c r="GNN842" s="203"/>
      <c r="GNO842" s="203"/>
      <c r="GNP842" s="203"/>
      <c r="GNQ842" s="203"/>
      <c r="GNR842" s="203"/>
      <c r="GNS842" s="203"/>
      <c r="GNT842" s="203"/>
      <c r="GNU842" s="203"/>
      <c r="GNV842" s="203"/>
      <c r="GNW842" s="203"/>
      <c r="GNX842" s="203"/>
      <c r="GNY842" s="203"/>
      <c r="GNZ842" s="203"/>
      <c r="GOA842" s="203"/>
      <c r="GOB842" s="203"/>
      <c r="GOC842" s="203"/>
      <c r="GOD842" s="203"/>
      <c r="GOE842" s="203"/>
      <c r="GOF842" s="203"/>
      <c r="GOG842" s="203"/>
      <c r="GOH842" s="203"/>
      <c r="GOI842" s="203"/>
      <c r="GOJ842" s="203"/>
      <c r="GOK842" s="203"/>
      <c r="GOL842" s="203"/>
      <c r="GOM842" s="203"/>
      <c r="GON842" s="203"/>
      <c r="GOO842" s="203"/>
      <c r="GOP842" s="203"/>
      <c r="GOQ842" s="203"/>
      <c r="GOR842" s="203"/>
      <c r="GOS842" s="203"/>
      <c r="GOT842" s="203"/>
      <c r="GOU842" s="203"/>
      <c r="GOV842" s="203"/>
      <c r="GOW842" s="203"/>
      <c r="GOX842" s="203"/>
      <c r="GOY842" s="203"/>
      <c r="GOZ842" s="203"/>
      <c r="GPA842" s="203"/>
      <c r="GPB842" s="203"/>
      <c r="GPC842" s="203"/>
      <c r="GPD842" s="203"/>
      <c r="GPE842" s="203"/>
      <c r="GPF842" s="203"/>
      <c r="GPG842" s="203"/>
      <c r="GPH842" s="203"/>
      <c r="GPI842" s="203"/>
      <c r="GPJ842" s="203"/>
      <c r="GPK842" s="203"/>
      <c r="GPL842" s="203"/>
      <c r="GPM842" s="203"/>
      <c r="GPN842" s="203"/>
      <c r="GPO842" s="203"/>
      <c r="GPP842" s="203"/>
      <c r="GPQ842" s="203"/>
      <c r="GPR842" s="203"/>
      <c r="GPS842" s="203"/>
      <c r="GPT842" s="203"/>
      <c r="GPU842" s="203"/>
      <c r="GPV842" s="203"/>
      <c r="GPW842" s="203"/>
      <c r="GPX842" s="203"/>
      <c r="GPY842" s="203"/>
      <c r="GPZ842" s="203"/>
      <c r="GQA842" s="203"/>
      <c r="GQB842" s="203"/>
      <c r="GQC842" s="203"/>
      <c r="GQD842" s="203"/>
      <c r="GQE842" s="203"/>
      <c r="GQF842" s="203"/>
      <c r="GQG842" s="203"/>
      <c r="GQH842" s="203"/>
      <c r="GQI842" s="203"/>
      <c r="GQJ842" s="203"/>
      <c r="GQK842" s="203"/>
      <c r="GQL842" s="203"/>
      <c r="GQM842" s="203"/>
      <c r="GQN842" s="203"/>
      <c r="GQO842" s="203"/>
      <c r="GQP842" s="203"/>
      <c r="GQQ842" s="203"/>
      <c r="GQR842" s="203"/>
      <c r="GQS842" s="203"/>
      <c r="GQT842" s="203"/>
      <c r="GQU842" s="203"/>
      <c r="GQV842" s="203"/>
      <c r="GQW842" s="203"/>
      <c r="GQX842" s="203"/>
      <c r="GQY842" s="203"/>
      <c r="GQZ842" s="203"/>
      <c r="GRA842" s="203"/>
      <c r="GRB842" s="203"/>
      <c r="GRC842" s="203"/>
      <c r="GRD842" s="203"/>
      <c r="GRE842" s="203"/>
      <c r="GRF842" s="203"/>
      <c r="GRG842" s="203"/>
      <c r="GRH842" s="203"/>
      <c r="GRI842" s="203"/>
      <c r="GRJ842" s="203"/>
      <c r="GRK842" s="203"/>
      <c r="GRL842" s="203"/>
      <c r="GRM842" s="203"/>
      <c r="GRN842" s="203"/>
      <c r="GRO842" s="203"/>
      <c r="GRP842" s="203"/>
      <c r="GRQ842" s="203"/>
      <c r="GRR842" s="203"/>
      <c r="GRS842" s="203"/>
      <c r="GRT842" s="203"/>
      <c r="GRU842" s="203"/>
      <c r="GRV842" s="203"/>
      <c r="GRW842" s="203"/>
      <c r="GRX842" s="203"/>
      <c r="GRY842" s="203"/>
      <c r="GRZ842" s="203"/>
      <c r="GSA842" s="203"/>
      <c r="GSB842" s="203"/>
      <c r="GSC842" s="203"/>
      <c r="GSD842" s="203"/>
      <c r="GSE842" s="203"/>
      <c r="GSF842" s="203"/>
      <c r="GSG842" s="203"/>
      <c r="GSH842" s="203"/>
      <c r="GSI842" s="203"/>
      <c r="GSJ842" s="203"/>
      <c r="GSK842" s="203"/>
      <c r="GSL842" s="203"/>
      <c r="GSM842" s="203"/>
      <c r="GSN842" s="203"/>
      <c r="GSO842" s="203"/>
      <c r="GSP842" s="203"/>
      <c r="GSQ842" s="203"/>
      <c r="GSR842" s="203"/>
      <c r="GSS842" s="203"/>
      <c r="GST842" s="203"/>
      <c r="GSU842" s="203"/>
      <c r="GSV842" s="203"/>
      <c r="GSW842" s="203"/>
      <c r="GSX842" s="203"/>
      <c r="GSY842" s="203"/>
      <c r="GSZ842" s="203"/>
      <c r="GTA842" s="203"/>
      <c r="GTB842" s="203"/>
      <c r="GTC842" s="203"/>
      <c r="GTD842" s="203"/>
      <c r="GTE842" s="203"/>
      <c r="GTF842" s="203"/>
      <c r="GTG842" s="203"/>
      <c r="GTH842" s="203"/>
      <c r="GTI842" s="203"/>
      <c r="GTJ842" s="203"/>
      <c r="GTK842" s="203"/>
      <c r="GTL842" s="203"/>
      <c r="GTM842" s="203"/>
      <c r="GTN842" s="203"/>
      <c r="GTO842" s="203"/>
      <c r="GTP842" s="203"/>
      <c r="GTQ842" s="203"/>
      <c r="GTR842" s="203"/>
      <c r="GTS842" s="203"/>
      <c r="GTT842" s="203"/>
      <c r="GTU842" s="203"/>
      <c r="GTV842" s="203"/>
      <c r="GTW842" s="203"/>
      <c r="GTX842" s="203"/>
      <c r="GTY842" s="203"/>
      <c r="GTZ842" s="203"/>
      <c r="GUA842" s="203"/>
      <c r="GUB842" s="203"/>
      <c r="GUC842" s="203"/>
      <c r="GUD842" s="203"/>
      <c r="GUE842" s="203"/>
      <c r="GUF842" s="203"/>
      <c r="GUG842" s="203"/>
      <c r="GUH842" s="203"/>
      <c r="GUI842" s="203"/>
      <c r="GUJ842" s="203"/>
      <c r="GUK842" s="203"/>
      <c r="GUL842" s="203"/>
      <c r="GUM842" s="203"/>
      <c r="GUN842" s="203"/>
      <c r="GUO842" s="203"/>
      <c r="GUP842" s="203"/>
      <c r="GUQ842" s="203"/>
      <c r="GUR842" s="203"/>
      <c r="GUS842" s="203"/>
      <c r="GUT842" s="203"/>
      <c r="GUU842" s="203"/>
      <c r="GUV842" s="203"/>
      <c r="GUW842" s="203"/>
      <c r="GUX842" s="203"/>
      <c r="GUY842" s="203"/>
      <c r="GUZ842" s="203"/>
      <c r="GVA842" s="203"/>
      <c r="GVB842" s="203"/>
      <c r="GVC842" s="203"/>
      <c r="GVD842" s="203"/>
      <c r="GVE842" s="203"/>
      <c r="GVF842" s="203"/>
      <c r="GVG842" s="203"/>
      <c r="GVH842" s="203"/>
      <c r="GVI842" s="203"/>
      <c r="GVJ842" s="203"/>
      <c r="GVK842" s="203"/>
      <c r="GVL842" s="203"/>
      <c r="GVM842" s="203"/>
      <c r="GVN842" s="203"/>
      <c r="GVO842" s="203"/>
      <c r="GVP842" s="203"/>
      <c r="GVQ842" s="203"/>
      <c r="GVR842" s="203"/>
      <c r="GVS842" s="203"/>
      <c r="GVT842" s="203"/>
      <c r="GVU842" s="203"/>
      <c r="GVV842" s="203"/>
      <c r="GVW842" s="203"/>
      <c r="GVX842" s="203"/>
      <c r="GVY842" s="203"/>
      <c r="GVZ842" s="203"/>
      <c r="GWA842" s="203"/>
      <c r="GWB842" s="203"/>
      <c r="GWC842" s="203"/>
      <c r="GWD842" s="203"/>
      <c r="GWE842" s="203"/>
      <c r="GWF842" s="203"/>
      <c r="GWG842" s="203"/>
      <c r="GWH842" s="203"/>
      <c r="GWI842" s="203"/>
      <c r="GWJ842" s="203"/>
      <c r="GWK842" s="203"/>
      <c r="GWL842" s="203"/>
      <c r="GWM842" s="203"/>
      <c r="GWN842" s="203"/>
      <c r="GWO842" s="203"/>
      <c r="GWP842" s="203"/>
      <c r="GWQ842" s="203"/>
      <c r="GWR842" s="203"/>
      <c r="GWS842" s="203"/>
      <c r="GWT842" s="203"/>
      <c r="GWU842" s="203"/>
      <c r="GWV842" s="203"/>
      <c r="GWW842" s="203"/>
      <c r="GWX842" s="203"/>
      <c r="GWY842" s="203"/>
      <c r="GWZ842" s="203"/>
      <c r="GXA842" s="203"/>
      <c r="GXB842" s="203"/>
      <c r="GXC842" s="203"/>
      <c r="GXD842" s="203"/>
      <c r="GXE842" s="203"/>
      <c r="GXF842" s="203"/>
      <c r="GXG842" s="203"/>
      <c r="GXH842" s="203"/>
      <c r="GXI842" s="203"/>
      <c r="GXJ842" s="203"/>
      <c r="GXK842" s="203"/>
      <c r="GXL842" s="203"/>
      <c r="GXM842" s="203"/>
      <c r="GXN842" s="203"/>
      <c r="GXO842" s="203"/>
      <c r="GXP842" s="203"/>
      <c r="GXQ842" s="203"/>
      <c r="GXR842" s="203"/>
      <c r="GXS842" s="203"/>
      <c r="GXT842" s="203"/>
      <c r="GXU842" s="203"/>
      <c r="GXV842" s="203"/>
      <c r="GXW842" s="203"/>
      <c r="GXX842" s="203"/>
      <c r="GXY842" s="203"/>
      <c r="GXZ842" s="203"/>
      <c r="GYA842" s="203"/>
      <c r="GYB842" s="203"/>
      <c r="GYC842" s="203"/>
      <c r="GYD842" s="203"/>
      <c r="GYE842" s="203"/>
      <c r="GYF842" s="203"/>
      <c r="GYG842" s="203"/>
      <c r="GYH842" s="203"/>
      <c r="GYI842" s="203"/>
      <c r="GYJ842" s="203"/>
      <c r="GYK842" s="203"/>
      <c r="GYL842" s="203"/>
      <c r="GYM842" s="203"/>
      <c r="GYN842" s="203"/>
      <c r="GYO842" s="203"/>
      <c r="GYP842" s="203"/>
      <c r="GYQ842" s="203"/>
      <c r="GYR842" s="203"/>
      <c r="GYS842" s="203"/>
      <c r="GYT842" s="203"/>
      <c r="GYU842" s="203"/>
      <c r="GYV842" s="203"/>
      <c r="GYW842" s="203"/>
      <c r="GYX842" s="203"/>
      <c r="GYY842" s="203"/>
      <c r="GYZ842" s="203"/>
      <c r="GZA842" s="203"/>
      <c r="GZB842" s="203"/>
      <c r="GZC842" s="203"/>
      <c r="GZD842" s="203"/>
      <c r="GZE842" s="203"/>
      <c r="GZF842" s="203"/>
      <c r="GZG842" s="203"/>
      <c r="GZH842" s="203"/>
      <c r="GZI842" s="203"/>
      <c r="GZJ842" s="203"/>
      <c r="GZK842" s="203"/>
      <c r="GZL842" s="203"/>
      <c r="GZM842" s="203"/>
      <c r="GZN842" s="203"/>
      <c r="GZO842" s="203"/>
      <c r="GZP842" s="203"/>
      <c r="GZQ842" s="203"/>
      <c r="GZR842" s="203"/>
      <c r="GZS842" s="203"/>
      <c r="GZT842" s="203"/>
      <c r="GZU842" s="203"/>
      <c r="GZV842" s="203"/>
      <c r="GZW842" s="203"/>
      <c r="GZX842" s="203"/>
      <c r="GZY842" s="203"/>
      <c r="GZZ842" s="203"/>
      <c r="HAA842" s="203"/>
      <c r="HAB842" s="203"/>
      <c r="HAC842" s="203"/>
      <c r="HAD842" s="203"/>
      <c r="HAE842" s="203"/>
      <c r="HAF842" s="203"/>
      <c r="HAG842" s="203"/>
      <c r="HAH842" s="203"/>
      <c r="HAI842" s="203"/>
      <c r="HAJ842" s="203"/>
      <c r="HAK842" s="203"/>
      <c r="HAL842" s="203"/>
      <c r="HAM842" s="203"/>
      <c r="HAN842" s="203"/>
      <c r="HAO842" s="203"/>
      <c r="HAP842" s="203"/>
      <c r="HAQ842" s="203"/>
      <c r="HAR842" s="203"/>
      <c r="HAS842" s="203"/>
      <c r="HAT842" s="203"/>
      <c r="HAU842" s="203"/>
      <c r="HAV842" s="203"/>
      <c r="HAW842" s="203"/>
      <c r="HAX842" s="203"/>
      <c r="HAY842" s="203"/>
      <c r="HAZ842" s="203"/>
      <c r="HBA842" s="203"/>
      <c r="HBB842" s="203"/>
      <c r="HBC842" s="203"/>
      <c r="HBD842" s="203"/>
      <c r="HBE842" s="203"/>
      <c r="HBF842" s="203"/>
      <c r="HBG842" s="203"/>
      <c r="HBH842" s="203"/>
      <c r="HBI842" s="203"/>
      <c r="HBJ842" s="203"/>
      <c r="HBK842" s="203"/>
      <c r="HBL842" s="203"/>
      <c r="HBM842" s="203"/>
      <c r="HBN842" s="203"/>
      <c r="HBO842" s="203"/>
      <c r="HBP842" s="203"/>
      <c r="HBQ842" s="203"/>
      <c r="HBR842" s="203"/>
      <c r="HBS842" s="203"/>
      <c r="HBT842" s="203"/>
      <c r="HBU842" s="203"/>
      <c r="HBV842" s="203"/>
      <c r="HBW842" s="203"/>
      <c r="HBX842" s="203"/>
      <c r="HBY842" s="203"/>
      <c r="HBZ842" s="203"/>
      <c r="HCA842" s="203"/>
      <c r="HCB842" s="203"/>
      <c r="HCC842" s="203"/>
      <c r="HCD842" s="203"/>
      <c r="HCE842" s="203"/>
      <c r="HCF842" s="203"/>
      <c r="HCG842" s="203"/>
      <c r="HCH842" s="203"/>
      <c r="HCI842" s="203"/>
      <c r="HCJ842" s="203"/>
      <c r="HCK842" s="203"/>
      <c r="HCL842" s="203"/>
      <c r="HCM842" s="203"/>
      <c r="HCN842" s="203"/>
      <c r="HCO842" s="203"/>
      <c r="HCP842" s="203"/>
      <c r="HCQ842" s="203"/>
      <c r="HCR842" s="203"/>
      <c r="HCS842" s="203"/>
      <c r="HCT842" s="203"/>
      <c r="HCU842" s="203"/>
      <c r="HCV842" s="203"/>
      <c r="HCW842" s="203"/>
      <c r="HCX842" s="203"/>
      <c r="HCY842" s="203"/>
      <c r="HCZ842" s="203"/>
      <c r="HDA842" s="203"/>
      <c r="HDB842" s="203"/>
      <c r="HDC842" s="203"/>
      <c r="HDD842" s="203"/>
      <c r="HDE842" s="203"/>
      <c r="HDF842" s="203"/>
      <c r="HDG842" s="203"/>
      <c r="HDH842" s="203"/>
      <c r="HDI842" s="203"/>
      <c r="HDJ842" s="203"/>
      <c r="HDK842" s="203"/>
      <c r="HDL842" s="203"/>
      <c r="HDM842" s="203"/>
      <c r="HDN842" s="203"/>
      <c r="HDO842" s="203"/>
      <c r="HDP842" s="203"/>
      <c r="HDQ842" s="203"/>
      <c r="HDR842" s="203"/>
      <c r="HDS842" s="203"/>
      <c r="HDT842" s="203"/>
      <c r="HDU842" s="203"/>
      <c r="HDV842" s="203"/>
      <c r="HDW842" s="203"/>
      <c r="HDX842" s="203"/>
      <c r="HDY842" s="203"/>
      <c r="HDZ842" s="203"/>
      <c r="HEA842" s="203"/>
      <c r="HEB842" s="203"/>
      <c r="HEC842" s="203"/>
      <c r="HED842" s="203"/>
      <c r="HEE842" s="203"/>
      <c r="HEF842" s="203"/>
      <c r="HEG842" s="203"/>
      <c r="HEH842" s="203"/>
      <c r="HEI842" s="203"/>
      <c r="HEJ842" s="203"/>
      <c r="HEK842" s="203"/>
      <c r="HEL842" s="203"/>
      <c r="HEM842" s="203"/>
      <c r="HEN842" s="203"/>
      <c r="HEO842" s="203"/>
      <c r="HEP842" s="203"/>
      <c r="HEQ842" s="203"/>
      <c r="HER842" s="203"/>
      <c r="HES842" s="203"/>
      <c r="HET842" s="203"/>
      <c r="HEU842" s="203"/>
      <c r="HEV842" s="203"/>
      <c r="HEW842" s="203"/>
      <c r="HEX842" s="203"/>
      <c r="HEY842" s="203"/>
      <c r="HEZ842" s="203"/>
      <c r="HFA842" s="203"/>
      <c r="HFB842" s="203"/>
      <c r="HFC842" s="203"/>
      <c r="HFD842" s="203"/>
      <c r="HFE842" s="203"/>
      <c r="HFF842" s="203"/>
      <c r="HFG842" s="203"/>
      <c r="HFH842" s="203"/>
      <c r="HFI842" s="203"/>
      <c r="HFJ842" s="203"/>
      <c r="HFK842" s="203"/>
      <c r="HFL842" s="203"/>
      <c r="HFM842" s="203"/>
      <c r="HFN842" s="203"/>
      <c r="HFO842" s="203"/>
      <c r="HFP842" s="203"/>
      <c r="HFQ842" s="203"/>
      <c r="HFR842" s="203"/>
      <c r="HFS842" s="203"/>
      <c r="HFT842" s="203"/>
      <c r="HFU842" s="203"/>
      <c r="HFV842" s="203"/>
      <c r="HFW842" s="203"/>
      <c r="HFX842" s="203"/>
      <c r="HFY842" s="203"/>
      <c r="HFZ842" s="203"/>
      <c r="HGA842" s="203"/>
      <c r="HGB842" s="203"/>
      <c r="HGC842" s="203"/>
      <c r="HGD842" s="203"/>
      <c r="HGE842" s="203"/>
      <c r="HGF842" s="203"/>
      <c r="HGG842" s="203"/>
      <c r="HGH842" s="203"/>
      <c r="HGI842" s="203"/>
      <c r="HGJ842" s="203"/>
      <c r="HGK842" s="203"/>
      <c r="HGL842" s="203"/>
      <c r="HGM842" s="203"/>
      <c r="HGN842" s="203"/>
      <c r="HGO842" s="203"/>
      <c r="HGP842" s="203"/>
      <c r="HGQ842" s="203"/>
      <c r="HGR842" s="203"/>
      <c r="HGS842" s="203"/>
      <c r="HGT842" s="203"/>
      <c r="HGU842" s="203"/>
      <c r="HGV842" s="203"/>
      <c r="HGW842" s="203"/>
      <c r="HGX842" s="203"/>
      <c r="HGY842" s="203"/>
      <c r="HGZ842" s="203"/>
      <c r="HHA842" s="203"/>
      <c r="HHB842" s="203"/>
      <c r="HHC842" s="203"/>
      <c r="HHD842" s="203"/>
      <c r="HHE842" s="203"/>
      <c r="HHF842" s="203"/>
      <c r="HHG842" s="203"/>
      <c r="HHH842" s="203"/>
      <c r="HHI842" s="203"/>
      <c r="HHJ842" s="203"/>
      <c r="HHK842" s="203"/>
      <c r="HHL842" s="203"/>
      <c r="HHM842" s="203"/>
      <c r="HHN842" s="203"/>
      <c r="HHO842" s="203"/>
      <c r="HHP842" s="203"/>
      <c r="HHQ842" s="203"/>
      <c r="HHR842" s="203"/>
      <c r="HHS842" s="203"/>
      <c r="HHT842" s="203"/>
      <c r="HHU842" s="203"/>
      <c r="HHV842" s="203"/>
      <c r="HHW842" s="203"/>
      <c r="HHX842" s="203"/>
      <c r="HHY842" s="203"/>
      <c r="HHZ842" s="203"/>
      <c r="HIA842" s="203"/>
      <c r="HIB842" s="203"/>
      <c r="HIC842" s="203"/>
      <c r="HID842" s="203"/>
      <c r="HIE842" s="203"/>
      <c r="HIF842" s="203"/>
      <c r="HIG842" s="203"/>
      <c r="HIH842" s="203"/>
      <c r="HII842" s="203"/>
      <c r="HIJ842" s="203"/>
      <c r="HIK842" s="203"/>
      <c r="HIL842" s="203"/>
      <c r="HIM842" s="203"/>
      <c r="HIN842" s="203"/>
      <c r="HIO842" s="203"/>
      <c r="HIP842" s="203"/>
      <c r="HIQ842" s="203"/>
      <c r="HIR842" s="203"/>
      <c r="HIS842" s="203"/>
      <c r="HIT842" s="203"/>
      <c r="HIU842" s="203"/>
      <c r="HIV842" s="203"/>
      <c r="HIW842" s="203"/>
      <c r="HIX842" s="203"/>
      <c r="HIY842" s="203"/>
      <c r="HIZ842" s="203"/>
      <c r="HJA842" s="203"/>
      <c r="HJB842" s="203"/>
      <c r="HJC842" s="203"/>
      <c r="HJD842" s="203"/>
      <c r="HJE842" s="203"/>
      <c r="HJF842" s="203"/>
      <c r="HJG842" s="203"/>
      <c r="HJH842" s="203"/>
      <c r="HJI842" s="203"/>
      <c r="HJJ842" s="203"/>
      <c r="HJK842" s="203"/>
      <c r="HJL842" s="203"/>
      <c r="HJM842" s="203"/>
      <c r="HJN842" s="203"/>
      <c r="HJO842" s="203"/>
      <c r="HJP842" s="203"/>
      <c r="HJQ842" s="203"/>
      <c r="HJR842" s="203"/>
      <c r="HJS842" s="203"/>
      <c r="HJT842" s="203"/>
      <c r="HJU842" s="203"/>
      <c r="HJV842" s="203"/>
      <c r="HJW842" s="203"/>
      <c r="HJX842" s="203"/>
      <c r="HJY842" s="203"/>
      <c r="HJZ842" s="203"/>
      <c r="HKA842" s="203"/>
      <c r="HKB842" s="203"/>
      <c r="HKC842" s="203"/>
      <c r="HKD842" s="203"/>
      <c r="HKE842" s="203"/>
      <c r="HKF842" s="203"/>
      <c r="HKG842" s="203"/>
      <c r="HKH842" s="203"/>
      <c r="HKI842" s="203"/>
      <c r="HKJ842" s="203"/>
      <c r="HKK842" s="203"/>
      <c r="HKL842" s="203"/>
      <c r="HKM842" s="203"/>
      <c r="HKN842" s="203"/>
      <c r="HKO842" s="203"/>
      <c r="HKP842" s="203"/>
      <c r="HKQ842" s="203"/>
      <c r="HKR842" s="203"/>
      <c r="HKS842" s="203"/>
      <c r="HKT842" s="203"/>
      <c r="HKU842" s="203"/>
      <c r="HKV842" s="203"/>
      <c r="HKW842" s="203"/>
      <c r="HKX842" s="203"/>
      <c r="HKY842" s="203"/>
      <c r="HKZ842" s="203"/>
      <c r="HLA842" s="203"/>
      <c r="HLB842" s="203"/>
      <c r="HLC842" s="203"/>
      <c r="HLD842" s="203"/>
      <c r="HLE842" s="203"/>
      <c r="HLF842" s="203"/>
      <c r="HLG842" s="203"/>
      <c r="HLH842" s="203"/>
      <c r="HLI842" s="203"/>
      <c r="HLJ842" s="203"/>
      <c r="HLK842" s="203"/>
      <c r="HLL842" s="203"/>
      <c r="HLM842" s="203"/>
      <c r="HLN842" s="203"/>
      <c r="HLO842" s="203"/>
      <c r="HLP842" s="203"/>
      <c r="HLQ842" s="203"/>
      <c r="HLR842" s="203"/>
      <c r="HLS842" s="203"/>
      <c r="HLT842" s="203"/>
      <c r="HLU842" s="203"/>
      <c r="HLV842" s="203"/>
      <c r="HLW842" s="203"/>
      <c r="HLX842" s="203"/>
      <c r="HLY842" s="203"/>
      <c r="HLZ842" s="203"/>
      <c r="HMA842" s="203"/>
      <c r="HMB842" s="203"/>
      <c r="HMC842" s="203"/>
      <c r="HMD842" s="203"/>
      <c r="HME842" s="203"/>
      <c r="HMF842" s="203"/>
      <c r="HMG842" s="203"/>
      <c r="HMH842" s="203"/>
      <c r="HMI842" s="203"/>
      <c r="HMJ842" s="203"/>
      <c r="HMK842" s="203"/>
      <c r="HML842" s="203"/>
      <c r="HMM842" s="203"/>
      <c r="HMN842" s="203"/>
      <c r="HMO842" s="203"/>
      <c r="HMP842" s="203"/>
      <c r="HMQ842" s="203"/>
      <c r="HMR842" s="203"/>
      <c r="HMS842" s="203"/>
      <c r="HMT842" s="203"/>
      <c r="HMU842" s="203"/>
      <c r="HMV842" s="203"/>
      <c r="HMW842" s="203"/>
      <c r="HMX842" s="203"/>
      <c r="HMY842" s="203"/>
      <c r="HMZ842" s="203"/>
      <c r="HNA842" s="203"/>
      <c r="HNB842" s="203"/>
      <c r="HNC842" s="203"/>
      <c r="HND842" s="203"/>
      <c r="HNE842" s="203"/>
      <c r="HNF842" s="203"/>
      <c r="HNG842" s="203"/>
      <c r="HNH842" s="203"/>
      <c r="HNI842" s="203"/>
      <c r="HNJ842" s="203"/>
      <c r="HNK842" s="203"/>
      <c r="HNL842" s="203"/>
      <c r="HNM842" s="203"/>
      <c r="HNN842" s="203"/>
      <c r="HNO842" s="203"/>
      <c r="HNP842" s="203"/>
      <c r="HNQ842" s="203"/>
      <c r="HNR842" s="203"/>
      <c r="HNS842" s="203"/>
      <c r="HNT842" s="203"/>
      <c r="HNU842" s="203"/>
      <c r="HNV842" s="203"/>
      <c r="HNW842" s="203"/>
      <c r="HNX842" s="203"/>
      <c r="HNY842" s="203"/>
      <c r="HNZ842" s="203"/>
      <c r="HOA842" s="203"/>
      <c r="HOB842" s="203"/>
      <c r="HOC842" s="203"/>
      <c r="HOD842" s="203"/>
      <c r="HOE842" s="203"/>
      <c r="HOF842" s="203"/>
      <c r="HOG842" s="203"/>
      <c r="HOH842" s="203"/>
      <c r="HOI842" s="203"/>
      <c r="HOJ842" s="203"/>
      <c r="HOK842" s="203"/>
      <c r="HOL842" s="203"/>
      <c r="HOM842" s="203"/>
      <c r="HON842" s="203"/>
      <c r="HOO842" s="203"/>
      <c r="HOP842" s="203"/>
      <c r="HOQ842" s="203"/>
      <c r="HOR842" s="203"/>
      <c r="HOS842" s="203"/>
      <c r="HOT842" s="203"/>
      <c r="HOU842" s="203"/>
      <c r="HOV842" s="203"/>
      <c r="HOW842" s="203"/>
      <c r="HOX842" s="203"/>
      <c r="HOY842" s="203"/>
      <c r="HOZ842" s="203"/>
      <c r="HPA842" s="203"/>
      <c r="HPB842" s="203"/>
      <c r="HPC842" s="203"/>
      <c r="HPD842" s="203"/>
      <c r="HPE842" s="203"/>
      <c r="HPF842" s="203"/>
      <c r="HPG842" s="203"/>
      <c r="HPH842" s="203"/>
      <c r="HPI842" s="203"/>
      <c r="HPJ842" s="203"/>
      <c r="HPK842" s="203"/>
      <c r="HPL842" s="203"/>
      <c r="HPM842" s="203"/>
      <c r="HPN842" s="203"/>
      <c r="HPO842" s="203"/>
      <c r="HPP842" s="203"/>
      <c r="HPQ842" s="203"/>
      <c r="HPR842" s="203"/>
      <c r="HPS842" s="203"/>
      <c r="HPT842" s="203"/>
      <c r="HPU842" s="203"/>
      <c r="HPV842" s="203"/>
      <c r="HPW842" s="203"/>
      <c r="HPX842" s="203"/>
      <c r="HPY842" s="203"/>
      <c r="HPZ842" s="203"/>
      <c r="HQA842" s="203"/>
      <c r="HQB842" s="203"/>
      <c r="HQC842" s="203"/>
      <c r="HQD842" s="203"/>
      <c r="HQE842" s="203"/>
      <c r="HQF842" s="203"/>
      <c r="HQG842" s="203"/>
      <c r="HQH842" s="203"/>
      <c r="HQI842" s="203"/>
      <c r="HQJ842" s="203"/>
      <c r="HQK842" s="203"/>
      <c r="HQL842" s="203"/>
      <c r="HQM842" s="203"/>
      <c r="HQN842" s="203"/>
      <c r="HQO842" s="203"/>
      <c r="HQP842" s="203"/>
      <c r="HQQ842" s="203"/>
      <c r="HQR842" s="203"/>
      <c r="HQS842" s="203"/>
      <c r="HQT842" s="203"/>
      <c r="HQU842" s="203"/>
      <c r="HQV842" s="203"/>
      <c r="HQW842" s="203"/>
      <c r="HQX842" s="203"/>
      <c r="HQY842" s="203"/>
      <c r="HQZ842" s="203"/>
      <c r="HRA842" s="203"/>
      <c r="HRB842" s="203"/>
      <c r="HRC842" s="203"/>
      <c r="HRD842" s="203"/>
      <c r="HRE842" s="203"/>
      <c r="HRF842" s="203"/>
      <c r="HRG842" s="203"/>
      <c r="HRH842" s="203"/>
      <c r="HRI842" s="203"/>
      <c r="HRJ842" s="203"/>
      <c r="HRK842" s="203"/>
      <c r="HRL842" s="203"/>
      <c r="HRM842" s="203"/>
      <c r="HRN842" s="203"/>
      <c r="HRO842" s="203"/>
      <c r="HRP842" s="203"/>
      <c r="HRQ842" s="203"/>
      <c r="HRR842" s="203"/>
      <c r="HRS842" s="203"/>
      <c r="HRT842" s="203"/>
      <c r="HRU842" s="203"/>
      <c r="HRV842" s="203"/>
      <c r="HRW842" s="203"/>
      <c r="HRX842" s="203"/>
      <c r="HRY842" s="203"/>
      <c r="HRZ842" s="203"/>
      <c r="HSA842" s="203"/>
      <c r="HSB842" s="203"/>
      <c r="HSC842" s="203"/>
      <c r="HSD842" s="203"/>
      <c r="HSE842" s="203"/>
      <c r="HSF842" s="203"/>
      <c r="HSG842" s="203"/>
      <c r="HSH842" s="203"/>
      <c r="HSI842" s="203"/>
      <c r="HSJ842" s="203"/>
      <c r="HSK842" s="203"/>
      <c r="HSL842" s="203"/>
      <c r="HSM842" s="203"/>
      <c r="HSN842" s="203"/>
      <c r="HSO842" s="203"/>
      <c r="HSP842" s="203"/>
      <c r="HSQ842" s="203"/>
      <c r="HSR842" s="203"/>
      <c r="HSS842" s="203"/>
      <c r="HST842" s="203"/>
      <c r="HSU842" s="203"/>
      <c r="HSV842" s="203"/>
      <c r="HSW842" s="203"/>
      <c r="HSX842" s="203"/>
      <c r="HSY842" s="203"/>
      <c r="HSZ842" s="203"/>
      <c r="HTA842" s="203"/>
      <c r="HTB842" s="203"/>
      <c r="HTC842" s="203"/>
      <c r="HTD842" s="203"/>
      <c r="HTE842" s="203"/>
      <c r="HTF842" s="203"/>
      <c r="HTG842" s="203"/>
      <c r="HTH842" s="203"/>
      <c r="HTI842" s="203"/>
      <c r="HTJ842" s="203"/>
      <c r="HTK842" s="203"/>
      <c r="HTL842" s="203"/>
      <c r="HTM842" s="203"/>
      <c r="HTN842" s="203"/>
      <c r="HTO842" s="203"/>
      <c r="HTP842" s="203"/>
      <c r="HTQ842" s="203"/>
      <c r="HTR842" s="203"/>
      <c r="HTS842" s="203"/>
      <c r="HTT842" s="203"/>
      <c r="HTU842" s="203"/>
      <c r="HTV842" s="203"/>
      <c r="HTW842" s="203"/>
      <c r="HTX842" s="203"/>
      <c r="HTY842" s="203"/>
      <c r="HTZ842" s="203"/>
      <c r="HUA842" s="203"/>
      <c r="HUB842" s="203"/>
      <c r="HUC842" s="203"/>
      <c r="HUD842" s="203"/>
      <c r="HUE842" s="203"/>
      <c r="HUF842" s="203"/>
      <c r="HUG842" s="203"/>
      <c r="HUH842" s="203"/>
      <c r="HUI842" s="203"/>
      <c r="HUJ842" s="203"/>
      <c r="HUK842" s="203"/>
      <c r="HUL842" s="203"/>
      <c r="HUM842" s="203"/>
      <c r="HUN842" s="203"/>
      <c r="HUO842" s="203"/>
      <c r="HUP842" s="203"/>
      <c r="HUQ842" s="203"/>
      <c r="HUR842" s="203"/>
      <c r="HUS842" s="203"/>
      <c r="HUT842" s="203"/>
      <c r="HUU842" s="203"/>
      <c r="HUV842" s="203"/>
      <c r="HUW842" s="203"/>
      <c r="HUX842" s="203"/>
      <c r="HUY842" s="203"/>
      <c r="HUZ842" s="203"/>
      <c r="HVA842" s="203"/>
      <c r="HVB842" s="203"/>
      <c r="HVC842" s="203"/>
      <c r="HVD842" s="203"/>
      <c r="HVE842" s="203"/>
      <c r="HVF842" s="203"/>
      <c r="HVG842" s="203"/>
      <c r="HVH842" s="203"/>
      <c r="HVI842" s="203"/>
      <c r="HVJ842" s="203"/>
      <c r="HVK842" s="203"/>
      <c r="HVL842" s="203"/>
      <c r="HVM842" s="203"/>
      <c r="HVN842" s="203"/>
      <c r="HVO842" s="203"/>
      <c r="HVP842" s="203"/>
      <c r="HVQ842" s="203"/>
      <c r="HVR842" s="203"/>
      <c r="HVS842" s="203"/>
      <c r="HVT842" s="203"/>
      <c r="HVU842" s="203"/>
      <c r="HVV842" s="203"/>
      <c r="HVW842" s="203"/>
      <c r="HVX842" s="203"/>
      <c r="HVY842" s="203"/>
      <c r="HVZ842" s="203"/>
      <c r="HWA842" s="203"/>
      <c r="HWB842" s="203"/>
      <c r="HWC842" s="203"/>
      <c r="HWD842" s="203"/>
      <c r="HWE842" s="203"/>
      <c r="HWF842" s="203"/>
      <c r="HWG842" s="203"/>
      <c r="HWH842" s="203"/>
      <c r="HWI842" s="203"/>
      <c r="HWJ842" s="203"/>
      <c r="HWK842" s="203"/>
      <c r="HWL842" s="203"/>
      <c r="HWM842" s="203"/>
      <c r="HWN842" s="203"/>
      <c r="HWO842" s="203"/>
      <c r="HWP842" s="203"/>
      <c r="HWQ842" s="203"/>
      <c r="HWR842" s="203"/>
      <c r="HWS842" s="203"/>
      <c r="HWT842" s="203"/>
      <c r="HWU842" s="203"/>
      <c r="HWV842" s="203"/>
      <c r="HWW842" s="203"/>
      <c r="HWX842" s="203"/>
      <c r="HWY842" s="203"/>
      <c r="HWZ842" s="203"/>
      <c r="HXA842" s="203"/>
      <c r="HXB842" s="203"/>
      <c r="HXC842" s="203"/>
      <c r="HXD842" s="203"/>
      <c r="HXE842" s="203"/>
      <c r="HXF842" s="203"/>
      <c r="HXG842" s="203"/>
      <c r="HXH842" s="203"/>
      <c r="HXI842" s="203"/>
      <c r="HXJ842" s="203"/>
      <c r="HXK842" s="203"/>
      <c r="HXL842" s="203"/>
      <c r="HXM842" s="203"/>
      <c r="HXN842" s="203"/>
      <c r="HXO842" s="203"/>
      <c r="HXP842" s="203"/>
      <c r="HXQ842" s="203"/>
      <c r="HXR842" s="203"/>
      <c r="HXS842" s="203"/>
      <c r="HXT842" s="203"/>
      <c r="HXU842" s="203"/>
      <c r="HXV842" s="203"/>
      <c r="HXW842" s="203"/>
      <c r="HXX842" s="203"/>
      <c r="HXY842" s="203"/>
      <c r="HXZ842" s="203"/>
      <c r="HYA842" s="203"/>
      <c r="HYB842" s="203"/>
      <c r="HYC842" s="203"/>
      <c r="HYD842" s="203"/>
      <c r="HYE842" s="203"/>
      <c r="HYF842" s="203"/>
      <c r="HYG842" s="203"/>
      <c r="HYH842" s="203"/>
      <c r="HYI842" s="203"/>
      <c r="HYJ842" s="203"/>
      <c r="HYK842" s="203"/>
      <c r="HYL842" s="203"/>
      <c r="HYM842" s="203"/>
      <c r="HYN842" s="203"/>
      <c r="HYO842" s="203"/>
      <c r="HYP842" s="203"/>
      <c r="HYQ842" s="203"/>
      <c r="HYR842" s="203"/>
      <c r="HYS842" s="203"/>
      <c r="HYT842" s="203"/>
      <c r="HYU842" s="203"/>
      <c r="HYV842" s="203"/>
      <c r="HYW842" s="203"/>
      <c r="HYX842" s="203"/>
      <c r="HYY842" s="203"/>
      <c r="HYZ842" s="203"/>
      <c r="HZA842" s="203"/>
      <c r="HZB842" s="203"/>
      <c r="HZC842" s="203"/>
      <c r="HZD842" s="203"/>
      <c r="HZE842" s="203"/>
      <c r="HZF842" s="203"/>
      <c r="HZG842" s="203"/>
      <c r="HZH842" s="203"/>
      <c r="HZI842" s="203"/>
      <c r="HZJ842" s="203"/>
      <c r="HZK842" s="203"/>
      <c r="HZL842" s="203"/>
      <c r="HZM842" s="203"/>
      <c r="HZN842" s="203"/>
      <c r="HZO842" s="203"/>
      <c r="HZP842" s="203"/>
      <c r="HZQ842" s="203"/>
      <c r="HZR842" s="203"/>
      <c r="HZS842" s="203"/>
      <c r="HZT842" s="203"/>
      <c r="HZU842" s="203"/>
      <c r="HZV842" s="203"/>
      <c r="HZW842" s="203"/>
      <c r="HZX842" s="203"/>
      <c r="HZY842" s="203"/>
      <c r="HZZ842" s="203"/>
      <c r="IAA842" s="203"/>
      <c r="IAB842" s="203"/>
      <c r="IAC842" s="203"/>
      <c r="IAD842" s="203"/>
      <c r="IAE842" s="203"/>
      <c r="IAF842" s="203"/>
      <c r="IAG842" s="203"/>
      <c r="IAH842" s="203"/>
      <c r="IAI842" s="203"/>
      <c r="IAJ842" s="203"/>
      <c r="IAK842" s="203"/>
      <c r="IAL842" s="203"/>
      <c r="IAM842" s="203"/>
      <c r="IAN842" s="203"/>
      <c r="IAO842" s="203"/>
      <c r="IAP842" s="203"/>
      <c r="IAQ842" s="203"/>
      <c r="IAR842" s="203"/>
      <c r="IAS842" s="203"/>
      <c r="IAT842" s="203"/>
      <c r="IAU842" s="203"/>
      <c r="IAV842" s="203"/>
      <c r="IAW842" s="203"/>
      <c r="IAX842" s="203"/>
      <c r="IAY842" s="203"/>
      <c r="IAZ842" s="203"/>
      <c r="IBA842" s="203"/>
      <c r="IBB842" s="203"/>
      <c r="IBC842" s="203"/>
      <c r="IBD842" s="203"/>
      <c r="IBE842" s="203"/>
      <c r="IBF842" s="203"/>
      <c r="IBG842" s="203"/>
      <c r="IBH842" s="203"/>
      <c r="IBI842" s="203"/>
      <c r="IBJ842" s="203"/>
      <c r="IBK842" s="203"/>
      <c r="IBL842" s="203"/>
      <c r="IBM842" s="203"/>
      <c r="IBN842" s="203"/>
      <c r="IBO842" s="203"/>
      <c r="IBP842" s="203"/>
      <c r="IBQ842" s="203"/>
      <c r="IBR842" s="203"/>
      <c r="IBS842" s="203"/>
      <c r="IBT842" s="203"/>
      <c r="IBU842" s="203"/>
      <c r="IBV842" s="203"/>
      <c r="IBW842" s="203"/>
      <c r="IBX842" s="203"/>
      <c r="IBY842" s="203"/>
      <c r="IBZ842" s="203"/>
      <c r="ICA842" s="203"/>
      <c r="ICB842" s="203"/>
      <c r="ICC842" s="203"/>
      <c r="ICD842" s="203"/>
      <c r="ICE842" s="203"/>
      <c r="ICF842" s="203"/>
      <c r="ICG842" s="203"/>
      <c r="ICH842" s="203"/>
      <c r="ICI842" s="203"/>
      <c r="ICJ842" s="203"/>
      <c r="ICK842" s="203"/>
      <c r="ICL842" s="203"/>
      <c r="ICM842" s="203"/>
      <c r="ICN842" s="203"/>
      <c r="ICO842" s="203"/>
      <c r="ICP842" s="203"/>
      <c r="ICQ842" s="203"/>
      <c r="ICR842" s="203"/>
      <c r="ICS842" s="203"/>
      <c r="ICT842" s="203"/>
      <c r="ICU842" s="203"/>
      <c r="ICV842" s="203"/>
      <c r="ICW842" s="203"/>
      <c r="ICX842" s="203"/>
      <c r="ICY842" s="203"/>
      <c r="ICZ842" s="203"/>
      <c r="IDA842" s="203"/>
      <c r="IDB842" s="203"/>
      <c r="IDC842" s="203"/>
      <c r="IDD842" s="203"/>
      <c r="IDE842" s="203"/>
      <c r="IDF842" s="203"/>
      <c r="IDG842" s="203"/>
      <c r="IDH842" s="203"/>
      <c r="IDI842" s="203"/>
      <c r="IDJ842" s="203"/>
      <c r="IDK842" s="203"/>
      <c r="IDL842" s="203"/>
      <c r="IDM842" s="203"/>
      <c r="IDN842" s="203"/>
      <c r="IDO842" s="203"/>
      <c r="IDP842" s="203"/>
      <c r="IDQ842" s="203"/>
      <c r="IDR842" s="203"/>
      <c r="IDS842" s="203"/>
      <c r="IDT842" s="203"/>
      <c r="IDU842" s="203"/>
      <c r="IDV842" s="203"/>
      <c r="IDW842" s="203"/>
      <c r="IDX842" s="203"/>
      <c r="IDY842" s="203"/>
      <c r="IDZ842" s="203"/>
      <c r="IEA842" s="203"/>
      <c r="IEB842" s="203"/>
      <c r="IEC842" s="203"/>
      <c r="IED842" s="203"/>
      <c r="IEE842" s="203"/>
      <c r="IEF842" s="203"/>
      <c r="IEG842" s="203"/>
      <c r="IEH842" s="203"/>
      <c r="IEI842" s="203"/>
      <c r="IEJ842" s="203"/>
      <c r="IEK842" s="203"/>
      <c r="IEL842" s="203"/>
      <c r="IEM842" s="203"/>
      <c r="IEN842" s="203"/>
      <c r="IEO842" s="203"/>
      <c r="IEP842" s="203"/>
      <c r="IEQ842" s="203"/>
      <c r="IER842" s="203"/>
      <c r="IES842" s="203"/>
      <c r="IET842" s="203"/>
      <c r="IEU842" s="203"/>
      <c r="IEV842" s="203"/>
      <c r="IEW842" s="203"/>
      <c r="IEX842" s="203"/>
      <c r="IEY842" s="203"/>
      <c r="IEZ842" s="203"/>
      <c r="IFA842" s="203"/>
      <c r="IFB842" s="203"/>
      <c r="IFC842" s="203"/>
      <c r="IFD842" s="203"/>
      <c r="IFE842" s="203"/>
      <c r="IFF842" s="203"/>
      <c r="IFG842" s="203"/>
      <c r="IFH842" s="203"/>
      <c r="IFI842" s="203"/>
      <c r="IFJ842" s="203"/>
      <c r="IFK842" s="203"/>
      <c r="IFL842" s="203"/>
      <c r="IFM842" s="203"/>
      <c r="IFN842" s="203"/>
      <c r="IFO842" s="203"/>
      <c r="IFP842" s="203"/>
      <c r="IFQ842" s="203"/>
      <c r="IFR842" s="203"/>
      <c r="IFS842" s="203"/>
      <c r="IFT842" s="203"/>
      <c r="IFU842" s="203"/>
      <c r="IFV842" s="203"/>
      <c r="IFW842" s="203"/>
      <c r="IFX842" s="203"/>
      <c r="IFY842" s="203"/>
      <c r="IFZ842" s="203"/>
      <c r="IGA842" s="203"/>
      <c r="IGB842" s="203"/>
      <c r="IGC842" s="203"/>
      <c r="IGD842" s="203"/>
      <c r="IGE842" s="203"/>
      <c r="IGF842" s="203"/>
      <c r="IGG842" s="203"/>
      <c r="IGH842" s="203"/>
      <c r="IGI842" s="203"/>
      <c r="IGJ842" s="203"/>
      <c r="IGK842" s="203"/>
      <c r="IGL842" s="203"/>
      <c r="IGM842" s="203"/>
      <c r="IGN842" s="203"/>
      <c r="IGO842" s="203"/>
      <c r="IGP842" s="203"/>
      <c r="IGQ842" s="203"/>
      <c r="IGR842" s="203"/>
      <c r="IGS842" s="203"/>
      <c r="IGT842" s="203"/>
      <c r="IGU842" s="203"/>
      <c r="IGV842" s="203"/>
      <c r="IGW842" s="203"/>
      <c r="IGX842" s="203"/>
      <c r="IGY842" s="203"/>
      <c r="IGZ842" s="203"/>
      <c r="IHA842" s="203"/>
      <c r="IHB842" s="203"/>
      <c r="IHC842" s="203"/>
      <c r="IHD842" s="203"/>
      <c r="IHE842" s="203"/>
      <c r="IHF842" s="203"/>
      <c r="IHG842" s="203"/>
      <c r="IHH842" s="203"/>
      <c r="IHI842" s="203"/>
      <c r="IHJ842" s="203"/>
      <c r="IHK842" s="203"/>
      <c r="IHL842" s="203"/>
      <c r="IHM842" s="203"/>
      <c r="IHN842" s="203"/>
      <c r="IHO842" s="203"/>
      <c r="IHP842" s="203"/>
      <c r="IHQ842" s="203"/>
      <c r="IHR842" s="203"/>
      <c r="IHS842" s="203"/>
      <c r="IHT842" s="203"/>
      <c r="IHU842" s="203"/>
      <c r="IHV842" s="203"/>
      <c r="IHW842" s="203"/>
      <c r="IHX842" s="203"/>
      <c r="IHY842" s="203"/>
      <c r="IHZ842" s="203"/>
      <c r="IIA842" s="203"/>
      <c r="IIB842" s="203"/>
      <c r="IIC842" s="203"/>
      <c r="IID842" s="203"/>
      <c r="IIE842" s="203"/>
      <c r="IIF842" s="203"/>
      <c r="IIG842" s="203"/>
      <c r="IIH842" s="203"/>
      <c r="III842" s="203"/>
      <c r="IIJ842" s="203"/>
      <c r="IIK842" s="203"/>
      <c r="IIL842" s="203"/>
      <c r="IIM842" s="203"/>
      <c r="IIN842" s="203"/>
      <c r="IIO842" s="203"/>
      <c r="IIP842" s="203"/>
      <c r="IIQ842" s="203"/>
      <c r="IIR842" s="203"/>
      <c r="IIS842" s="203"/>
      <c r="IIT842" s="203"/>
      <c r="IIU842" s="203"/>
      <c r="IIV842" s="203"/>
      <c r="IIW842" s="203"/>
      <c r="IIX842" s="203"/>
      <c r="IIY842" s="203"/>
      <c r="IIZ842" s="203"/>
      <c r="IJA842" s="203"/>
      <c r="IJB842" s="203"/>
      <c r="IJC842" s="203"/>
      <c r="IJD842" s="203"/>
      <c r="IJE842" s="203"/>
      <c r="IJF842" s="203"/>
      <c r="IJG842" s="203"/>
      <c r="IJH842" s="203"/>
      <c r="IJI842" s="203"/>
      <c r="IJJ842" s="203"/>
      <c r="IJK842" s="203"/>
      <c r="IJL842" s="203"/>
      <c r="IJM842" s="203"/>
      <c r="IJN842" s="203"/>
      <c r="IJO842" s="203"/>
      <c r="IJP842" s="203"/>
      <c r="IJQ842" s="203"/>
      <c r="IJR842" s="203"/>
      <c r="IJS842" s="203"/>
      <c r="IJT842" s="203"/>
      <c r="IJU842" s="203"/>
      <c r="IJV842" s="203"/>
      <c r="IJW842" s="203"/>
      <c r="IJX842" s="203"/>
      <c r="IJY842" s="203"/>
      <c r="IJZ842" s="203"/>
      <c r="IKA842" s="203"/>
      <c r="IKB842" s="203"/>
      <c r="IKC842" s="203"/>
      <c r="IKD842" s="203"/>
      <c r="IKE842" s="203"/>
      <c r="IKF842" s="203"/>
      <c r="IKG842" s="203"/>
      <c r="IKH842" s="203"/>
      <c r="IKI842" s="203"/>
      <c r="IKJ842" s="203"/>
      <c r="IKK842" s="203"/>
      <c r="IKL842" s="203"/>
      <c r="IKM842" s="203"/>
      <c r="IKN842" s="203"/>
      <c r="IKO842" s="203"/>
      <c r="IKP842" s="203"/>
      <c r="IKQ842" s="203"/>
      <c r="IKR842" s="203"/>
      <c r="IKS842" s="203"/>
      <c r="IKT842" s="203"/>
      <c r="IKU842" s="203"/>
      <c r="IKV842" s="203"/>
      <c r="IKW842" s="203"/>
      <c r="IKX842" s="203"/>
      <c r="IKY842" s="203"/>
      <c r="IKZ842" s="203"/>
      <c r="ILA842" s="203"/>
      <c r="ILB842" s="203"/>
      <c r="ILC842" s="203"/>
      <c r="ILD842" s="203"/>
      <c r="ILE842" s="203"/>
      <c r="ILF842" s="203"/>
      <c r="ILG842" s="203"/>
      <c r="ILH842" s="203"/>
      <c r="ILI842" s="203"/>
      <c r="ILJ842" s="203"/>
      <c r="ILK842" s="203"/>
      <c r="ILL842" s="203"/>
      <c r="ILM842" s="203"/>
      <c r="ILN842" s="203"/>
      <c r="ILO842" s="203"/>
      <c r="ILP842" s="203"/>
      <c r="ILQ842" s="203"/>
      <c r="ILR842" s="203"/>
      <c r="ILS842" s="203"/>
      <c r="ILT842" s="203"/>
      <c r="ILU842" s="203"/>
      <c r="ILV842" s="203"/>
      <c r="ILW842" s="203"/>
      <c r="ILX842" s="203"/>
      <c r="ILY842" s="203"/>
      <c r="ILZ842" s="203"/>
      <c r="IMA842" s="203"/>
      <c r="IMB842" s="203"/>
      <c r="IMC842" s="203"/>
      <c r="IMD842" s="203"/>
      <c r="IME842" s="203"/>
      <c r="IMF842" s="203"/>
      <c r="IMG842" s="203"/>
      <c r="IMH842" s="203"/>
      <c r="IMI842" s="203"/>
      <c r="IMJ842" s="203"/>
      <c r="IMK842" s="203"/>
      <c r="IML842" s="203"/>
      <c r="IMM842" s="203"/>
      <c r="IMN842" s="203"/>
      <c r="IMO842" s="203"/>
      <c r="IMP842" s="203"/>
      <c r="IMQ842" s="203"/>
      <c r="IMR842" s="203"/>
      <c r="IMS842" s="203"/>
      <c r="IMT842" s="203"/>
      <c r="IMU842" s="203"/>
      <c r="IMV842" s="203"/>
      <c r="IMW842" s="203"/>
      <c r="IMX842" s="203"/>
      <c r="IMY842" s="203"/>
      <c r="IMZ842" s="203"/>
      <c r="INA842" s="203"/>
      <c r="INB842" s="203"/>
      <c r="INC842" s="203"/>
      <c r="IND842" s="203"/>
      <c r="INE842" s="203"/>
      <c r="INF842" s="203"/>
      <c r="ING842" s="203"/>
      <c r="INH842" s="203"/>
      <c r="INI842" s="203"/>
      <c r="INJ842" s="203"/>
      <c r="INK842" s="203"/>
      <c r="INL842" s="203"/>
      <c r="INM842" s="203"/>
      <c r="INN842" s="203"/>
      <c r="INO842" s="203"/>
      <c r="INP842" s="203"/>
      <c r="INQ842" s="203"/>
      <c r="INR842" s="203"/>
      <c r="INS842" s="203"/>
      <c r="INT842" s="203"/>
      <c r="INU842" s="203"/>
      <c r="INV842" s="203"/>
      <c r="INW842" s="203"/>
      <c r="INX842" s="203"/>
      <c r="INY842" s="203"/>
      <c r="INZ842" s="203"/>
      <c r="IOA842" s="203"/>
      <c r="IOB842" s="203"/>
      <c r="IOC842" s="203"/>
      <c r="IOD842" s="203"/>
      <c r="IOE842" s="203"/>
      <c r="IOF842" s="203"/>
      <c r="IOG842" s="203"/>
      <c r="IOH842" s="203"/>
      <c r="IOI842" s="203"/>
      <c r="IOJ842" s="203"/>
      <c r="IOK842" s="203"/>
      <c r="IOL842" s="203"/>
      <c r="IOM842" s="203"/>
      <c r="ION842" s="203"/>
      <c r="IOO842" s="203"/>
      <c r="IOP842" s="203"/>
      <c r="IOQ842" s="203"/>
      <c r="IOR842" s="203"/>
      <c r="IOS842" s="203"/>
      <c r="IOT842" s="203"/>
      <c r="IOU842" s="203"/>
      <c r="IOV842" s="203"/>
      <c r="IOW842" s="203"/>
      <c r="IOX842" s="203"/>
      <c r="IOY842" s="203"/>
      <c r="IOZ842" s="203"/>
      <c r="IPA842" s="203"/>
      <c r="IPB842" s="203"/>
      <c r="IPC842" s="203"/>
      <c r="IPD842" s="203"/>
      <c r="IPE842" s="203"/>
      <c r="IPF842" s="203"/>
      <c r="IPG842" s="203"/>
      <c r="IPH842" s="203"/>
      <c r="IPI842" s="203"/>
      <c r="IPJ842" s="203"/>
      <c r="IPK842" s="203"/>
      <c r="IPL842" s="203"/>
      <c r="IPM842" s="203"/>
      <c r="IPN842" s="203"/>
      <c r="IPO842" s="203"/>
      <c r="IPP842" s="203"/>
      <c r="IPQ842" s="203"/>
      <c r="IPR842" s="203"/>
      <c r="IPS842" s="203"/>
      <c r="IPT842" s="203"/>
      <c r="IPU842" s="203"/>
      <c r="IPV842" s="203"/>
      <c r="IPW842" s="203"/>
      <c r="IPX842" s="203"/>
      <c r="IPY842" s="203"/>
      <c r="IPZ842" s="203"/>
      <c r="IQA842" s="203"/>
      <c r="IQB842" s="203"/>
      <c r="IQC842" s="203"/>
      <c r="IQD842" s="203"/>
      <c r="IQE842" s="203"/>
      <c r="IQF842" s="203"/>
      <c r="IQG842" s="203"/>
      <c r="IQH842" s="203"/>
      <c r="IQI842" s="203"/>
      <c r="IQJ842" s="203"/>
      <c r="IQK842" s="203"/>
      <c r="IQL842" s="203"/>
      <c r="IQM842" s="203"/>
      <c r="IQN842" s="203"/>
      <c r="IQO842" s="203"/>
      <c r="IQP842" s="203"/>
      <c r="IQQ842" s="203"/>
      <c r="IQR842" s="203"/>
      <c r="IQS842" s="203"/>
      <c r="IQT842" s="203"/>
      <c r="IQU842" s="203"/>
      <c r="IQV842" s="203"/>
      <c r="IQW842" s="203"/>
      <c r="IQX842" s="203"/>
      <c r="IQY842" s="203"/>
      <c r="IQZ842" s="203"/>
      <c r="IRA842" s="203"/>
      <c r="IRB842" s="203"/>
      <c r="IRC842" s="203"/>
      <c r="IRD842" s="203"/>
      <c r="IRE842" s="203"/>
      <c r="IRF842" s="203"/>
      <c r="IRG842" s="203"/>
      <c r="IRH842" s="203"/>
      <c r="IRI842" s="203"/>
      <c r="IRJ842" s="203"/>
      <c r="IRK842" s="203"/>
      <c r="IRL842" s="203"/>
      <c r="IRM842" s="203"/>
      <c r="IRN842" s="203"/>
      <c r="IRO842" s="203"/>
      <c r="IRP842" s="203"/>
      <c r="IRQ842" s="203"/>
      <c r="IRR842" s="203"/>
      <c r="IRS842" s="203"/>
      <c r="IRT842" s="203"/>
      <c r="IRU842" s="203"/>
      <c r="IRV842" s="203"/>
      <c r="IRW842" s="203"/>
      <c r="IRX842" s="203"/>
      <c r="IRY842" s="203"/>
      <c r="IRZ842" s="203"/>
      <c r="ISA842" s="203"/>
      <c r="ISB842" s="203"/>
      <c r="ISC842" s="203"/>
      <c r="ISD842" s="203"/>
      <c r="ISE842" s="203"/>
      <c r="ISF842" s="203"/>
      <c r="ISG842" s="203"/>
      <c r="ISH842" s="203"/>
      <c r="ISI842" s="203"/>
      <c r="ISJ842" s="203"/>
      <c r="ISK842" s="203"/>
      <c r="ISL842" s="203"/>
      <c r="ISM842" s="203"/>
      <c r="ISN842" s="203"/>
      <c r="ISO842" s="203"/>
      <c r="ISP842" s="203"/>
      <c r="ISQ842" s="203"/>
      <c r="ISR842" s="203"/>
      <c r="ISS842" s="203"/>
      <c r="IST842" s="203"/>
      <c r="ISU842" s="203"/>
      <c r="ISV842" s="203"/>
      <c r="ISW842" s="203"/>
      <c r="ISX842" s="203"/>
      <c r="ISY842" s="203"/>
      <c r="ISZ842" s="203"/>
      <c r="ITA842" s="203"/>
      <c r="ITB842" s="203"/>
      <c r="ITC842" s="203"/>
      <c r="ITD842" s="203"/>
      <c r="ITE842" s="203"/>
      <c r="ITF842" s="203"/>
      <c r="ITG842" s="203"/>
      <c r="ITH842" s="203"/>
      <c r="ITI842" s="203"/>
      <c r="ITJ842" s="203"/>
      <c r="ITK842" s="203"/>
      <c r="ITL842" s="203"/>
      <c r="ITM842" s="203"/>
      <c r="ITN842" s="203"/>
      <c r="ITO842" s="203"/>
      <c r="ITP842" s="203"/>
      <c r="ITQ842" s="203"/>
      <c r="ITR842" s="203"/>
      <c r="ITS842" s="203"/>
      <c r="ITT842" s="203"/>
      <c r="ITU842" s="203"/>
      <c r="ITV842" s="203"/>
      <c r="ITW842" s="203"/>
      <c r="ITX842" s="203"/>
      <c r="ITY842" s="203"/>
      <c r="ITZ842" s="203"/>
      <c r="IUA842" s="203"/>
      <c r="IUB842" s="203"/>
      <c r="IUC842" s="203"/>
      <c r="IUD842" s="203"/>
      <c r="IUE842" s="203"/>
      <c r="IUF842" s="203"/>
      <c r="IUG842" s="203"/>
      <c r="IUH842" s="203"/>
      <c r="IUI842" s="203"/>
      <c r="IUJ842" s="203"/>
      <c r="IUK842" s="203"/>
      <c r="IUL842" s="203"/>
      <c r="IUM842" s="203"/>
      <c r="IUN842" s="203"/>
      <c r="IUO842" s="203"/>
      <c r="IUP842" s="203"/>
      <c r="IUQ842" s="203"/>
      <c r="IUR842" s="203"/>
      <c r="IUS842" s="203"/>
      <c r="IUT842" s="203"/>
      <c r="IUU842" s="203"/>
      <c r="IUV842" s="203"/>
      <c r="IUW842" s="203"/>
      <c r="IUX842" s="203"/>
      <c r="IUY842" s="203"/>
      <c r="IUZ842" s="203"/>
      <c r="IVA842" s="203"/>
      <c r="IVB842" s="203"/>
      <c r="IVC842" s="203"/>
      <c r="IVD842" s="203"/>
      <c r="IVE842" s="203"/>
      <c r="IVF842" s="203"/>
      <c r="IVG842" s="203"/>
      <c r="IVH842" s="203"/>
      <c r="IVI842" s="203"/>
      <c r="IVJ842" s="203"/>
      <c r="IVK842" s="203"/>
      <c r="IVL842" s="203"/>
      <c r="IVM842" s="203"/>
      <c r="IVN842" s="203"/>
      <c r="IVO842" s="203"/>
      <c r="IVP842" s="203"/>
      <c r="IVQ842" s="203"/>
      <c r="IVR842" s="203"/>
      <c r="IVS842" s="203"/>
      <c r="IVT842" s="203"/>
      <c r="IVU842" s="203"/>
      <c r="IVV842" s="203"/>
      <c r="IVW842" s="203"/>
      <c r="IVX842" s="203"/>
      <c r="IVY842" s="203"/>
      <c r="IVZ842" s="203"/>
      <c r="IWA842" s="203"/>
      <c r="IWB842" s="203"/>
      <c r="IWC842" s="203"/>
      <c r="IWD842" s="203"/>
      <c r="IWE842" s="203"/>
      <c r="IWF842" s="203"/>
      <c r="IWG842" s="203"/>
      <c r="IWH842" s="203"/>
      <c r="IWI842" s="203"/>
      <c r="IWJ842" s="203"/>
      <c r="IWK842" s="203"/>
      <c r="IWL842" s="203"/>
      <c r="IWM842" s="203"/>
      <c r="IWN842" s="203"/>
      <c r="IWO842" s="203"/>
      <c r="IWP842" s="203"/>
      <c r="IWQ842" s="203"/>
      <c r="IWR842" s="203"/>
      <c r="IWS842" s="203"/>
      <c r="IWT842" s="203"/>
      <c r="IWU842" s="203"/>
      <c r="IWV842" s="203"/>
      <c r="IWW842" s="203"/>
      <c r="IWX842" s="203"/>
      <c r="IWY842" s="203"/>
      <c r="IWZ842" s="203"/>
      <c r="IXA842" s="203"/>
      <c r="IXB842" s="203"/>
      <c r="IXC842" s="203"/>
      <c r="IXD842" s="203"/>
      <c r="IXE842" s="203"/>
      <c r="IXF842" s="203"/>
      <c r="IXG842" s="203"/>
      <c r="IXH842" s="203"/>
      <c r="IXI842" s="203"/>
      <c r="IXJ842" s="203"/>
      <c r="IXK842" s="203"/>
      <c r="IXL842" s="203"/>
      <c r="IXM842" s="203"/>
      <c r="IXN842" s="203"/>
      <c r="IXO842" s="203"/>
      <c r="IXP842" s="203"/>
      <c r="IXQ842" s="203"/>
      <c r="IXR842" s="203"/>
      <c r="IXS842" s="203"/>
      <c r="IXT842" s="203"/>
      <c r="IXU842" s="203"/>
      <c r="IXV842" s="203"/>
      <c r="IXW842" s="203"/>
      <c r="IXX842" s="203"/>
      <c r="IXY842" s="203"/>
      <c r="IXZ842" s="203"/>
      <c r="IYA842" s="203"/>
      <c r="IYB842" s="203"/>
      <c r="IYC842" s="203"/>
      <c r="IYD842" s="203"/>
      <c r="IYE842" s="203"/>
      <c r="IYF842" s="203"/>
      <c r="IYG842" s="203"/>
      <c r="IYH842" s="203"/>
      <c r="IYI842" s="203"/>
      <c r="IYJ842" s="203"/>
      <c r="IYK842" s="203"/>
      <c r="IYL842" s="203"/>
      <c r="IYM842" s="203"/>
      <c r="IYN842" s="203"/>
      <c r="IYO842" s="203"/>
      <c r="IYP842" s="203"/>
      <c r="IYQ842" s="203"/>
      <c r="IYR842" s="203"/>
      <c r="IYS842" s="203"/>
      <c r="IYT842" s="203"/>
      <c r="IYU842" s="203"/>
      <c r="IYV842" s="203"/>
      <c r="IYW842" s="203"/>
      <c r="IYX842" s="203"/>
      <c r="IYY842" s="203"/>
      <c r="IYZ842" s="203"/>
      <c r="IZA842" s="203"/>
      <c r="IZB842" s="203"/>
      <c r="IZC842" s="203"/>
      <c r="IZD842" s="203"/>
      <c r="IZE842" s="203"/>
      <c r="IZF842" s="203"/>
      <c r="IZG842" s="203"/>
      <c r="IZH842" s="203"/>
      <c r="IZI842" s="203"/>
      <c r="IZJ842" s="203"/>
      <c r="IZK842" s="203"/>
      <c r="IZL842" s="203"/>
      <c r="IZM842" s="203"/>
      <c r="IZN842" s="203"/>
      <c r="IZO842" s="203"/>
      <c r="IZP842" s="203"/>
      <c r="IZQ842" s="203"/>
      <c r="IZR842" s="203"/>
      <c r="IZS842" s="203"/>
      <c r="IZT842" s="203"/>
      <c r="IZU842" s="203"/>
      <c r="IZV842" s="203"/>
      <c r="IZW842" s="203"/>
      <c r="IZX842" s="203"/>
      <c r="IZY842" s="203"/>
      <c r="IZZ842" s="203"/>
      <c r="JAA842" s="203"/>
      <c r="JAB842" s="203"/>
      <c r="JAC842" s="203"/>
      <c r="JAD842" s="203"/>
      <c r="JAE842" s="203"/>
      <c r="JAF842" s="203"/>
      <c r="JAG842" s="203"/>
      <c r="JAH842" s="203"/>
      <c r="JAI842" s="203"/>
      <c r="JAJ842" s="203"/>
      <c r="JAK842" s="203"/>
      <c r="JAL842" s="203"/>
      <c r="JAM842" s="203"/>
      <c r="JAN842" s="203"/>
      <c r="JAO842" s="203"/>
      <c r="JAP842" s="203"/>
      <c r="JAQ842" s="203"/>
      <c r="JAR842" s="203"/>
      <c r="JAS842" s="203"/>
      <c r="JAT842" s="203"/>
      <c r="JAU842" s="203"/>
      <c r="JAV842" s="203"/>
      <c r="JAW842" s="203"/>
      <c r="JAX842" s="203"/>
      <c r="JAY842" s="203"/>
      <c r="JAZ842" s="203"/>
      <c r="JBA842" s="203"/>
      <c r="JBB842" s="203"/>
      <c r="JBC842" s="203"/>
      <c r="JBD842" s="203"/>
      <c r="JBE842" s="203"/>
      <c r="JBF842" s="203"/>
      <c r="JBG842" s="203"/>
      <c r="JBH842" s="203"/>
      <c r="JBI842" s="203"/>
      <c r="JBJ842" s="203"/>
      <c r="JBK842" s="203"/>
      <c r="JBL842" s="203"/>
      <c r="JBM842" s="203"/>
      <c r="JBN842" s="203"/>
      <c r="JBO842" s="203"/>
      <c r="JBP842" s="203"/>
      <c r="JBQ842" s="203"/>
      <c r="JBR842" s="203"/>
      <c r="JBS842" s="203"/>
      <c r="JBT842" s="203"/>
      <c r="JBU842" s="203"/>
      <c r="JBV842" s="203"/>
      <c r="JBW842" s="203"/>
      <c r="JBX842" s="203"/>
      <c r="JBY842" s="203"/>
      <c r="JBZ842" s="203"/>
      <c r="JCA842" s="203"/>
      <c r="JCB842" s="203"/>
      <c r="JCC842" s="203"/>
      <c r="JCD842" s="203"/>
      <c r="JCE842" s="203"/>
      <c r="JCF842" s="203"/>
      <c r="JCG842" s="203"/>
      <c r="JCH842" s="203"/>
      <c r="JCI842" s="203"/>
      <c r="JCJ842" s="203"/>
      <c r="JCK842" s="203"/>
      <c r="JCL842" s="203"/>
      <c r="JCM842" s="203"/>
      <c r="JCN842" s="203"/>
      <c r="JCO842" s="203"/>
      <c r="JCP842" s="203"/>
      <c r="JCQ842" s="203"/>
      <c r="JCR842" s="203"/>
      <c r="JCS842" s="203"/>
      <c r="JCT842" s="203"/>
      <c r="JCU842" s="203"/>
      <c r="JCV842" s="203"/>
      <c r="JCW842" s="203"/>
      <c r="JCX842" s="203"/>
      <c r="JCY842" s="203"/>
      <c r="JCZ842" s="203"/>
      <c r="JDA842" s="203"/>
      <c r="JDB842" s="203"/>
      <c r="JDC842" s="203"/>
      <c r="JDD842" s="203"/>
      <c r="JDE842" s="203"/>
      <c r="JDF842" s="203"/>
      <c r="JDG842" s="203"/>
      <c r="JDH842" s="203"/>
      <c r="JDI842" s="203"/>
      <c r="JDJ842" s="203"/>
      <c r="JDK842" s="203"/>
      <c r="JDL842" s="203"/>
      <c r="JDM842" s="203"/>
      <c r="JDN842" s="203"/>
      <c r="JDO842" s="203"/>
      <c r="JDP842" s="203"/>
      <c r="JDQ842" s="203"/>
      <c r="JDR842" s="203"/>
      <c r="JDS842" s="203"/>
      <c r="JDT842" s="203"/>
      <c r="JDU842" s="203"/>
      <c r="JDV842" s="203"/>
      <c r="JDW842" s="203"/>
      <c r="JDX842" s="203"/>
      <c r="JDY842" s="203"/>
      <c r="JDZ842" s="203"/>
      <c r="JEA842" s="203"/>
      <c r="JEB842" s="203"/>
      <c r="JEC842" s="203"/>
      <c r="JED842" s="203"/>
      <c r="JEE842" s="203"/>
      <c r="JEF842" s="203"/>
      <c r="JEG842" s="203"/>
      <c r="JEH842" s="203"/>
      <c r="JEI842" s="203"/>
      <c r="JEJ842" s="203"/>
      <c r="JEK842" s="203"/>
      <c r="JEL842" s="203"/>
      <c r="JEM842" s="203"/>
      <c r="JEN842" s="203"/>
      <c r="JEO842" s="203"/>
      <c r="JEP842" s="203"/>
      <c r="JEQ842" s="203"/>
      <c r="JER842" s="203"/>
      <c r="JES842" s="203"/>
      <c r="JET842" s="203"/>
      <c r="JEU842" s="203"/>
      <c r="JEV842" s="203"/>
      <c r="JEW842" s="203"/>
      <c r="JEX842" s="203"/>
      <c r="JEY842" s="203"/>
      <c r="JEZ842" s="203"/>
      <c r="JFA842" s="203"/>
      <c r="JFB842" s="203"/>
      <c r="JFC842" s="203"/>
      <c r="JFD842" s="203"/>
      <c r="JFE842" s="203"/>
      <c r="JFF842" s="203"/>
      <c r="JFG842" s="203"/>
      <c r="JFH842" s="203"/>
      <c r="JFI842" s="203"/>
      <c r="JFJ842" s="203"/>
      <c r="JFK842" s="203"/>
      <c r="JFL842" s="203"/>
      <c r="JFM842" s="203"/>
      <c r="JFN842" s="203"/>
      <c r="JFO842" s="203"/>
      <c r="JFP842" s="203"/>
      <c r="JFQ842" s="203"/>
      <c r="JFR842" s="203"/>
      <c r="JFS842" s="203"/>
      <c r="JFT842" s="203"/>
      <c r="JFU842" s="203"/>
      <c r="JFV842" s="203"/>
      <c r="JFW842" s="203"/>
      <c r="JFX842" s="203"/>
      <c r="JFY842" s="203"/>
      <c r="JFZ842" s="203"/>
      <c r="JGA842" s="203"/>
      <c r="JGB842" s="203"/>
      <c r="JGC842" s="203"/>
      <c r="JGD842" s="203"/>
      <c r="JGE842" s="203"/>
      <c r="JGF842" s="203"/>
      <c r="JGG842" s="203"/>
      <c r="JGH842" s="203"/>
      <c r="JGI842" s="203"/>
      <c r="JGJ842" s="203"/>
      <c r="JGK842" s="203"/>
      <c r="JGL842" s="203"/>
      <c r="JGM842" s="203"/>
      <c r="JGN842" s="203"/>
      <c r="JGO842" s="203"/>
      <c r="JGP842" s="203"/>
      <c r="JGQ842" s="203"/>
      <c r="JGR842" s="203"/>
      <c r="JGS842" s="203"/>
      <c r="JGT842" s="203"/>
      <c r="JGU842" s="203"/>
      <c r="JGV842" s="203"/>
      <c r="JGW842" s="203"/>
      <c r="JGX842" s="203"/>
      <c r="JGY842" s="203"/>
      <c r="JGZ842" s="203"/>
      <c r="JHA842" s="203"/>
      <c r="JHB842" s="203"/>
      <c r="JHC842" s="203"/>
      <c r="JHD842" s="203"/>
      <c r="JHE842" s="203"/>
      <c r="JHF842" s="203"/>
      <c r="JHG842" s="203"/>
      <c r="JHH842" s="203"/>
      <c r="JHI842" s="203"/>
      <c r="JHJ842" s="203"/>
      <c r="JHK842" s="203"/>
      <c r="JHL842" s="203"/>
      <c r="JHM842" s="203"/>
      <c r="JHN842" s="203"/>
      <c r="JHO842" s="203"/>
      <c r="JHP842" s="203"/>
      <c r="JHQ842" s="203"/>
      <c r="JHR842" s="203"/>
      <c r="JHS842" s="203"/>
      <c r="JHT842" s="203"/>
      <c r="JHU842" s="203"/>
      <c r="JHV842" s="203"/>
      <c r="JHW842" s="203"/>
      <c r="JHX842" s="203"/>
      <c r="JHY842" s="203"/>
      <c r="JHZ842" s="203"/>
      <c r="JIA842" s="203"/>
      <c r="JIB842" s="203"/>
      <c r="JIC842" s="203"/>
      <c r="JID842" s="203"/>
      <c r="JIE842" s="203"/>
      <c r="JIF842" s="203"/>
      <c r="JIG842" s="203"/>
      <c r="JIH842" s="203"/>
      <c r="JII842" s="203"/>
      <c r="JIJ842" s="203"/>
      <c r="JIK842" s="203"/>
      <c r="JIL842" s="203"/>
      <c r="JIM842" s="203"/>
      <c r="JIN842" s="203"/>
      <c r="JIO842" s="203"/>
      <c r="JIP842" s="203"/>
      <c r="JIQ842" s="203"/>
      <c r="JIR842" s="203"/>
      <c r="JIS842" s="203"/>
      <c r="JIT842" s="203"/>
      <c r="JIU842" s="203"/>
      <c r="JIV842" s="203"/>
      <c r="JIW842" s="203"/>
      <c r="JIX842" s="203"/>
      <c r="JIY842" s="203"/>
      <c r="JIZ842" s="203"/>
      <c r="JJA842" s="203"/>
      <c r="JJB842" s="203"/>
      <c r="JJC842" s="203"/>
      <c r="JJD842" s="203"/>
      <c r="JJE842" s="203"/>
      <c r="JJF842" s="203"/>
      <c r="JJG842" s="203"/>
      <c r="JJH842" s="203"/>
      <c r="JJI842" s="203"/>
      <c r="JJJ842" s="203"/>
      <c r="JJK842" s="203"/>
      <c r="JJL842" s="203"/>
      <c r="JJM842" s="203"/>
      <c r="JJN842" s="203"/>
      <c r="JJO842" s="203"/>
      <c r="JJP842" s="203"/>
      <c r="JJQ842" s="203"/>
      <c r="JJR842" s="203"/>
      <c r="JJS842" s="203"/>
      <c r="JJT842" s="203"/>
      <c r="JJU842" s="203"/>
      <c r="JJV842" s="203"/>
      <c r="JJW842" s="203"/>
      <c r="JJX842" s="203"/>
      <c r="JJY842" s="203"/>
      <c r="JJZ842" s="203"/>
      <c r="JKA842" s="203"/>
      <c r="JKB842" s="203"/>
      <c r="JKC842" s="203"/>
      <c r="JKD842" s="203"/>
      <c r="JKE842" s="203"/>
      <c r="JKF842" s="203"/>
      <c r="JKG842" s="203"/>
      <c r="JKH842" s="203"/>
      <c r="JKI842" s="203"/>
      <c r="JKJ842" s="203"/>
      <c r="JKK842" s="203"/>
      <c r="JKL842" s="203"/>
      <c r="JKM842" s="203"/>
      <c r="JKN842" s="203"/>
      <c r="JKO842" s="203"/>
      <c r="JKP842" s="203"/>
      <c r="JKQ842" s="203"/>
      <c r="JKR842" s="203"/>
      <c r="JKS842" s="203"/>
      <c r="JKT842" s="203"/>
      <c r="JKU842" s="203"/>
      <c r="JKV842" s="203"/>
      <c r="JKW842" s="203"/>
      <c r="JKX842" s="203"/>
      <c r="JKY842" s="203"/>
      <c r="JKZ842" s="203"/>
      <c r="JLA842" s="203"/>
      <c r="JLB842" s="203"/>
      <c r="JLC842" s="203"/>
      <c r="JLD842" s="203"/>
      <c r="JLE842" s="203"/>
      <c r="JLF842" s="203"/>
      <c r="JLG842" s="203"/>
      <c r="JLH842" s="203"/>
      <c r="JLI842" s="203"/>
      <c r="JLJ842" s="203"/>
      <c r="JLK842" s="203"/>
      <c r="JLL842" s="203"/>
      <c r="JLM842" s="203"/>
      <c r="JLN842" s="203"/>
      <c r="JLO842" s="203"/>
      <c r="JLP842" s="203"/>
      <c r="JLQ842" s="203"/>
      <c r="JLR842" s="203"/>
      <c r="JLS842" s="203"/>
      <c r="JLT842" s="203"/>
      <c r="JLU842" s="203"/>
      <c r="JLV842" s="203"/>
      <c r="JLW842" s="203"/>
      <c r="JLX842" s="203"/>
      <c r="JLY842" s="203"/>
      <c r="JLZ842" s="203"/>
      <c r="JMA842" s="203"/>
      <c r="JMB842" s="203"/>
      <c r="JMC842" s="203"/>
      <c r="JMD842" s="203"/>
      <c r="JME842" s="203"/>
      <c r="JMF842" s="203"/>
      <c r="JMG842" s="203"/>
      <c r="JMH842" s="203"/>
      <c r="JMI842" s="203"/>
      <c r="JMJ842" s="203"/>
      <c r="JMK842" s="203"/>
      <c r="JML842" s="203"/>
      <c r="JMM842" s="203"/>
      <c r="JMN842" s="203"/>
      <c r="JMO842" s="203"/>
      <c r="JMP842" s="203"/>
      <c r="JMQ842" s="203"/>
      <c r="JMR842" s="203"/>
      <c r="JMS842" s="203"/>
      <c r="JMT842" s="203"/>
      <c r="JMU842" s="203"/>
      <c r="JMV842" s="203"/>
      <c r="JMW842" s="203"/>
      <c r="JMX842" s="203"/>
      <c r="JMY842" s="203"/>
      <c r="JMZ842" s="203"/>
      <c r="JNA842" s="203"/>
      <c r="JNB842" s="203"/>
      <c r="JNC842" s="203"/>
      <c r="JND842" s="203"/>
      <c r="JNE842" s="203"/>
      <c r="JNF842" s="203"/>
      <c r="JNG842" s="203"/>
      <c r="JNH842" s="203"/>
      <c r="JNI842" s="203"/>
      <c r="JNJ842" s="203"/>
      <c r="JNK842" s="203"/>
      <c r="JNL842" s="203"/>
      <c r="JNM842" s="203"/>
      <c r="JNN842" s="203"/>
      <c r="JNO842" s="203"/>
      <c r="JNP842" s="203"/>
      <c r="JNQ842" s="203"/>
      <c r="JNR842" s="203"/>
      <c r="JNS842" s="203"/>
      <c r="JNT842" s="203"/>
      <c r="JNU842" s="203"/>
      <c r="JNV842" s="203"/>
      <c r="JNW842" s="203"/>
      <c r="JNX842" s="203"/>
      <c r="JNY842" s="203"/>
      <c r="JNZ842" s="203"/>
      <c r="JOA842" s="203"/>
      <c r="JOB842" s="203"/>
      <c r="JOC842" s="203"/>
      <c r="JOD842" s="203"/>
      <c r="JOE842" s="203"/>
      <c r="JOF842" s="203"/>
      <c r="JOG842" s="203"/>
      <c r="JOH842" s="203"/>
      <c r="JOI842" s="203"/>
      <c r="JOJ842" s="203"/>
      <c r="JOK842" s="203"/>
      <c r="JOL842" s="203"/>
      <c r="JOM842" s="203"/>
      <c r="JON842" s="203"/>
      <c r="JOO842" s="203"/>
      <c r="JOP842" s="203"/>
      <c r="JOQ842" s="203"/>
      <c r="JOR842" s="203"/>
      <c r="JOS842" s="203"/>
      <c r="JOT842" s="203"/>
      <c r="JOU842" s="203"/>
      <c r="JOV842" s="203"/>
      <c r="JOW842" s="203"/>
      <c r="JOX842" s="203"/>
      <c r="JOY842" s="203"/>
      <c r="JOZ842" s="203"/>
      <c r="JPA842" s="203"/>
      <c r="JPB842" s="203"/>
      <c r="JPC842" s="203"/>
      <c r="JPD842" s="203"/>
      <c r="JPE842" s="203"/>
      <c r="JPF842" s="203"/>
      <c r="JPG842" s="203"/>
      <c r="JPH842" s="203"/>
      <c r="JPI842" s="203"/>
      <c r="JPJ842" s="203"/>
      <c r="JPK842" s="203"/>
      <c r="JPL842" s="203"/>
      <c r="JPM842" s="203"/>
      <c r="JPN842" s="203"/>
      <c r="JPO842" s="203"/>
      <c r="JPP842" s="203"/>
      <c r="JPQ842" s="203"/>
      <c r="JPR842" s="203"/>
      <c r="JPS842" s="203"/>
      <c r="JPT842" s="203"/>
      <c r="JPU842" s="203"/>
      <c r="JPV842" s="203"/>
      <c r="JPW842" s="203"/>
      <c r="JPX842" s="203"/>
      <c r="JPY842" s="203"/>
      <c r="JPZ842" s="203"/>
      <c r="JQA842" s="203"/>
      <c r="JQB842" s="203"/>
      <c r="JQC842" s="203"/>
      <c r="JQD842" s="203"/>
      <c r="JQE842" s="203"/>
      <c r="JQF842" s="203"/>
      <c r="JQG842" s="203"/>
      <c r="JQH842" s="203"/>
      <c r="JQI842" s="203"/>
      <c r="JQJ842" s="203"/>
      <c r="JQK842" s="203"/>
      <c r="JQL842" s="203"/>
      <c r="JQM842" s="203"/>
      <c r="JQN842" s="203"/>
      <c r="JQO842" s="203"/>
      <c r="JQP842" s="203"/>
      <c r="JQQ842" s="203"/>
      <c r="JQR842" s="203"/>
      <c r="JQS842" s="203"/>
      <c r="JQT842" s="203"/>
      <c r="JQU842" s="203"/>
      <c r="JQV842" s="203"/>
      <c r="JQW842" s="203"/>
      <c r="JQX842" s="203"/>
      <c r="JQY842" s="203"/>
      <c r="JQZ842" s="203"/>
      <c r="JRA842" s="203"/>
      <c r="JRB842" s="203"/>
      <c r="JRC842" s="203"/>
      <c r="JRD842" s="203"/>
      <c r="JRE842" s="203"/>
      <c r="JRF842" s="203"/>
      <c r="JRG842" s="203"/>
      <c r="JRH842" s="203"/>
      <c r="JRI842" s="203"/>
      <c r="JRJ842" s="203"/>
      <c r="JRK842" s="203"/>
      <c r="JRL842" s="203"/>
      <c r="JRM842" s="203"/>
      <c r="JRN842" s="203"/>
      <c r="JRO842" s="203"/>
      <c r="JRP842" s="203"/>
      <c r="JRQ842" s="203"/>
      <c r="JRR842" s="203"/>
      <c r="JRS842" s="203"/>
      <c r="JRT842" s="203"/>
      <c r="JRU842" s="203"/>
      <c r="JRV842" s="203"/>
      <c r="JRW842" s="203"/>
      <c r="JRX842" s="203"/>
      <c r="JRY842" s="203"/>
      <c r="JRZ842" s="203"/>
      <c r="JSA842" s="203"/>
      <c r="JSB842" s="203"/>
      <c r="JSC842" s="203"/>
      <c r="JSD842" s="203"/>
      <c r="JSE842" s="203"/>
      <c r="JSF842" s="203"/>
      <c r="JSG842" s="203"/>
      <c r="JSH842" s="203"/>
      <c r="JSI842" s="203"/>
      <c r="JSJ842" s="203"/>
      <c r="JSK842" s="203"/>
      <c r="JSL842" s="203"/>
      <c r="JSM842" s="203"/>
      <c r="JSN842" s="203"/>
      <c r="JSO842" s="203"/>
      <c r="JSP842" s="203"/>
      <c r="JSQ842" s="203"/>
      <c r="JSR842" s="203"/>
      <c r="JSS842" s="203"/>
      <c r="JST842" s="203"/>
      <c r="JSU842" s="203"/>
      <c r="JSV842" s="203"/>
      <c r="JSW842" s="203"/>
      <c r="JSX842" s="203"/>
      <c r="JSY842" s="203"/>
      <c r="JSZ842" s="203"/>
      <c r="JTA842" s="203"/>
      <c r="JTB842" s="203"/>
      <c r="JTC842" s="203"/>
      <c r="JTD842" s="203"/>
      <c r="JTE842" s="203"/>
      <c r="JTF842" s="203"/>
      <c r="JTG842" s="203"/>
      <c r="JTH842" s="203"/>
      <c r="JTI842" s="203"/>
      <c r="JTJ842" s="203"/>
      <c r="JTK842" s="203"/>
      <c r="JTL842" s="203"/>
      <c r="JTM842" s="203"/>
      <c r="JTN842" s="203"/>
      <c r="JTO842" s="203"/>
      <c r="JTP842" s="203"/>
      <c r="JTQ842" s="203"/>
      <c r="JTR842" s="203"/>
      <c r="JTS842" s="203"/>
      <c r="JTT842" s="203"/>
      <c r="JTU842" s="203"/>
      <c r="JTV842" s="203"/>
      <c r="JTW842" s="203"/>
      <c r="JTX842" s="203"/>
      <c r="JTY842" s="203"/>
      <c r="JTZ842" s="203"/>
      <c r="JUA842" s="203"/>
      <c r="JUB842" s="203"/>
      <c r="JUC842" s="203"/>
      <c r="JUD842" s="203"/>
      <c r="JUE842" s="203"/>
      <c r="JUF842" s="203"/>
      <c r="JUG842" s="203"/>
      <c r="JUH842" s="203"/>
      <c r="JUI842" s="203"/>
      <c r="JUJ842" s="203"/>
      <c r="JUK842" s="203"/>
      <c r="JUL842" s="203"/>
      <c r="JUM842" s="203"/>
      <c r="JUN842" s="203"/>
      <c r="JUO842" s="203"/>
      <c r="JUP842" s="203"/>
      <c r="JUQ842" s="203"/>
      <c r="JUR842" s="203"/>
      <c r="JUS842" s="203"/>
      <c r="JUT842" s="203"/>
      <c r="JUU842" s="203"/>
      <c r="JUV842" s="203"/>
      <c r="JUW842" s="203"/>
      <c r="JUX842" s="203"/>
      <c r="JUY842" s="203"/>
      <c r="JUZ842" s="203"/>
      <c r="JVA842" s="203"/>
      <c r="JVB842" s="203"/>
      <c r="JVC842" s="203"/>
      <c r="JVD842" s="203"/>
      <c r="JVE842" s="203"/>
      <c r="JVF842" s="203"/>
      <c r="JVG842" s="203"/>
      <c r="JVH842" s="203"/>
      <c r="JVI842" s="203"/>
      <c r="JVJ842" s="203"/>
      <c r="JVK842" s="203"/>
      <c r="JVL842" s="203"/>
      <c r="JVM842" s="203"/>
      <c r="JVN842" s="203"/>
      <c r="JVO842" s="203"/>
      <c r="JVP842" s="203"/>
      <c r="JVQ842" s="203"/>
      <c r="JVR842" s="203"/>
      <c r="JVS842" s="203"/>
      <c r="JVT842" s="203"/>
      <c r="JVU842" s="203"/>
      <c r="JVV842" s="203"/>
      <c r="JVW842" s="203"/>
      <c r="JVX842" s="203"/>
      <c r="JVY842" s="203"/>
      <c r="JVZ842" s="203"/>
      <c r="JWA842" s="203"/>
      <c r="JWB842" s="203"/>
      <c r="JWC842" s="203"/>
      <c r="JWD842" s="203"/>
      <c r="JWE842" s="203"/>
      <c r="JWF842" s="203"/>
      <c r="JWG842" s="203"/>
      <c r="JWH842" s="203"/>
      <c r="JWI842" s="203"/>
      <c r="JWJ842" s="203"/>
      <c r="JWK842" s="203"/>
      <c r="JWL842" s="203"/>
      <c r="JWM842" s="203"/>
      <c r="JWN842" s="203"/>
      <c r="JWO842" s="203"/>
      <c r="JWP842" s="203"/>
      <c r="JWQ842" s="203"/>
      <c r="JWR842" s="203"/>
      <c r="JWS842" s="203"/>
      <c r="JWT842" s="203"/>
      <c r="JWU842" s="203"/>
      <c r="JWV842" s="203"/>
      <c r="JWW842" s="203"/>
      <c r="JWX842" s="203"/>
      <c r="JWY842" s="203"/>
      <c r="JWZ842" s="203"/>
      <c r="JXA842" s="203"/>
      <c r="JXB842" s="203"/>
      <c r="JXC842" s="203"/>
      <c r="JXD842" s="203"/>
      <c r="JXE842" s="203"/>
      <c r="JXF842" s="203"/>
      <c r="JXG842" s="203"/>
      <c r="JXH842" s="203"/>
      <c r="JXI842" s="203"/>
      <c r="JXJ842" s="203"/>
      <c r="JXK842" s="203"/>
      <c r="JXL842" s="203"/>
      <c r="JXM842" s="203"/>
      <c r="JXN842" s="203"/>
      <c r="JXO842" s="203"/>
      <c r="JXP842" s="203"/>
      <c r="JXQ842" s="203"/>
      <c r="JXR842" s="203"/>
      <c r="JXS842" s="203"/>
      <c r="JXT842" s="203"/>
      <c r="JXU842" s="203"/>
      <c r="JXV842" s="203"/>
      <c r="JXW842" s="203"/>
      <c r="JXX842" s="203"/>
      <c r="JXY842" s="203"/>
      <c r="JXZ842" s="203"/>
      <c r="JYA842" s="203"/>
      <c r="JYB842" s="203"/>
      <c r="JYC842" s="203"/>
      <c r="JYD842" s="203"/>
      <c r="JYE842" s="203"/>
      <c r="JYF842" s="203"/>
      <c r="JYG842" s="203"/>
      <c r="JYH842" s="203"/>
      <c r="JYI842" s="203"/>
      <c r="JYJ842" s="203"/>
      <c r="JYK842" s="203"/>
      <c r="JYL842" s="203"/>
      <c r="JYM842" s="203"/>
      <c r="JYN842" s="203"/>
      <c r="JYO842" s="203"/>
      <c r="JYP842" s="203"/>
      <c r="JYQ842" s="203"/>
      <c r="JYR842" s="203"/>
      <c r="JYS842" s="203"/>
      <c r="JYT842" s="203"/>
      <c r="JYU842" s="203"/>
      <c r="JYV842" s="203"/>
      <c r="JYW842" s="203"/>
      <c r="JYX842" s="203"/>
      <c r="JYY842" s="203"/>
      <c r="JYZ842" s="203"/>
      <c r="JZA842" s="203"/>
      <c r="JZB842" s="203"/>
      <c r="JZC842" s="203"/>
      <c r="JZD842" s="203"/>
      <c r="JZE842" s="203"/>
      <c r="JZF842" s="203"/>
      <c r="JZG842" s="203"/>
      <c r="JZH842" s="203"/>
      <c r="JZI842" s="203"/>
      <c r="JZJ842" s="203"/>
      <c r="JZK842" s="203"/>
      <c r="JZL842" s="203"/>
      <c r="JZM842" s="203"/>
      <c r="JZN842" s="203"/>
      <c r="JZO842" s="203"/>
      <c r="JZP842" s="203"/>
      <c r="JZQ842" s="203"/>
      <c r="JZR842" s="203"/>
      <c r="JZS842" s="203"/>
      <c r="JZT842" s="203"/>
      <c r="JZU842" s="203"/>
      <c r="JZV842" s="203"/>
      <c r="JZW842" s="203"/>
      <c r="JZX842" s="203"/>
      <c r="JZY842" s="203"/>
      <c r="JZZ842" s="203"/>
      <c r="KAA842" s="203"/>
      <c r="KAB842" s="203"/>
      <c r="KAC842" s="203"/>
      <c r="KAD842" s="203"/>
      <c r="KAE842" s="203"/>
      <c r="KAF842" s="203"/>
      <c r="KAG842" s="203"/>
      <c r="KAH842" s="203"/>
      <c r="KAI842" s="203"/>
      <c r="KAJ842" s="203"/>
      <c r="KAK842" s="203"/>
      <c r="KAL842" s="203"/>
      <c r="KAM842" s="203"/>
      <c r="KAN842" s="203"/>
      <c r="KAO842" s="203"/>
      <c r="KAP842" s="203"/>
      <c r="KAQ842" s="203"/>
      <c r="KAR842" s="203"/>
      <c r="KAS842" s="203"/>
      <c r="KAT842" s="203"/>
      <c r="KAU842" s="203"/>
      <c r="KAV842" s="203"/>
      <c r="KAW842" s="203"/>
      <c r="KAX842" s="203"/>
      <c r="KAY842" s="203"/>
      <c r="KAZ842" s="203"/>
      <c r="KBA842" s="203"/>
      <c r="KBB842" s="203"/>
      <c r="KBC842" s="203"/>
      <c r="KBD842" s="203"/>
      <c r="KBE842" s="203"/>
      <c r="KBF842" s="203"/>
      <c r="KBG842" s="203"/>
      <c r="KBH842" s="203"/>
      <c r="KBI842" s="203"/>
      <c r="KBJ842" s="203"/>
      <c r="KBK842" s="203"/>
      <c r="KBL842" s="203"/>
      <c r="KBM842" s="203"/>
      <c r="KBN842" s="203"/>
      <c r="KBO842" s="203"/>
      <c r="KBP842" s="203"/>
      <c r="KBQ842" s="203"/>
      <c r="KBR842" s="203"/>
      <c r="KBS842" s="203"/>
      <c r="KBT842" s="203"/>
      <c r="KBU842" s="203"/>
      <c r="KBV842" s="203"/>
      <c r="KBW842" s="203"/>
      <c r="KBX842" s="203"/>
      <c r="KBY842" s="203"/>
      <c r="KBZ842" s="203"/>
      <c r="KCA842" s="203"/>
      <c r="KCB842" s="203"/>
      <c r="KCC842" s="203"/>
      <c r="KCD842" s="203"/>
      <c r="KCE842" s="203"/>
      <c r="KCF842" s="203"/>
      <c r="KCG842" s="203"/>
      <c r="KCH842" s="203"/>
      <c r="KCI842" s="203"/>
      <c r="KCJ842" s="203"/>
      <c r="KCK842" s="203"/>
      <c r="KCL842" s="203"/>
      <c r="KCM842" s="203"/>
      <c r="KCN842" s="203"/>
      <c r="KCO842" s="203"/>
      <c r="KCP842" s="203"/>
      <c r="KCQ842" s="203"/>
      <c r="KCR842" s="203"/>
      <c r="KCS842" s="203"/>
      <c r="KCT842" s="203"/>
      <c r="KCU842" s="203"/>
      <c r="KCV842" s="203"/>
      <c r="KCW842" s="203"/>
      <c r="KCX842" s="203"/>
      <c r="KCY842" s="203"/>
      <c r="KCZ842" s="203"/>
      <c r="KDA842" s="203"/>
      <c r="KDB842" s="203"/>
      <c r="KDC842" s="203"/>
      <c r="KDD842" s="203"/>
      <c r="KDE842" s="203"/>
      <c r="KDF842" s="203"/>
      <c r="KDG842" s="203"/>
      <c r="KDH842" s="203"/>
      <c r="KDI842" s="203"/>
      <c r="KDJ842" s="203"/>
      <c r="KDK842" s="203"/>
      <c r="KDL842" s="203"/>
      <c r="KDM842" s="203"/>
      <c r="KDN842" s="203"/>
      <c r="KDO842" s="203"/>
      <c r="KDP842" s="203"/>
      <c r="KDQ842" s="203"/>
      <c r="KDR842" s="203"/>
      <c r="KDS842" s="203"/>
      <c r="KDT842" s="203"/>
      <c r="KDU842" s="203"/>
      <c r="KDV842" s="203"/>
      <c r="KDW842" s="203"/>
      <c r="KDX842" s="203"/>
      <c r="KDY842" s="203"/>
      <c r="KDZ842" s="203"/>
      <c r="KEA842" s="203"/>
      <c r="KEB842" s="203"/>
      <c r="KEC842" s="203"/>
      <c r="KED842" s="203"/>
      <c r="KEE842" s="203"/>
      <c r="KEF842" s="203"/>
      <c r="KEG842" s="203"/>
      <c r="KEH842" s="203"/>
      <c r="KEI842" s="203"/>
      <c r="KEJ842" s="203"/>
      <c r="KEK842" s="203"/>
      <c r="KEL842" s="203"/>
      <c r="KEM842" s="203"/>
      <c r="KEN842" s="203"/>
      <c r="KEO842" s="203"/>
      <c r="KEP842" s="203"/>
      <c r="KEQ842" s="203"/>
      <c r="KER842" s="203"/>
      <c r="KES842" s="203"/>
      <c r="KET842" s="203"/>
      <c r="KEU842" s="203"/>
      <c r="KEV842" s="203"/>
      <c r="KEW842" s="203"/>
      <c r="KEX842" s="203"/>
      <c r="KEY842" s="203"/>
      <c r="KEZ842" s="203"/>
      <c r="KFA842" s="203"/>
      <c r="KFB842" s="203"/>
      <c r="KFC842" s="203"/>
      <c r="KFD842" s="203"/>
      <c r="KFE842" s="203"/>
      <c r="KFF842" s="203"/>
      <c r="KFG842" s="203"/>
      <c r="KFH842" s="203"/>
      <c r="KFI842" s="203"/>
      <c r="KFJ842" s="203"/>
      <c r="KFK842" s="203"/>
      <c r="KFL842" s="203"/>
      <c r="KFM842" s="203"/>
      <c r="KFN842" s="203"/>
      <c r="KFO842" s="203"/>
      <c r="KFP842" s="203"/>
      <c r="KFQ842" s="203"/>
      <c r="KFR842" s="203"/>
      <c r="KFS842" s="203"/>
      <c r="KFT842" s="203"/>
      <c r="KFU842" s="203"/>
      <c r="KFV842" s="203"/>
      <c r="KFW842" s="203"/>
      <c r="KFX842" s="203"/>
      <c r="KFY842" s="203"/>
      <c r="KFZ842" s="203"/>
      <c r="KGA842" s="203"/>
      <c r="KGB842" s="203"/>
      <c r="KGC842" s="203"/>
      <c r="KGD842" s="203"/>
      <c r="KGE842" s="203"/>
      <c r="KGF842" s="203"/>
      <c r="KGG842" s="203"/>
      <c r="KGH842" s="203"/>
      <c r="KGI842" s="203"/>
      <c r="KGJ842" s="203"/>
      <c r="KGK842" s="203"/>
      <c r="KGL842" s="203"/>
      <c r="KGM842" s="203"/>
      <c r="KGN842" s="203"/>
      <c r="KGO842" s="203"/>
      <c r="KGP842" s="203"/>
      <c r="KGQ842" s="203"/>
      <c r="KGR842" s="203"/>
      <c r="KGS842" s="203"/>
      <c r="KGT842" s="203"/>
      <c r="KGU842" s="203"/>
      <c r="KGV842" s="203"/>
      <c r="KGW842" s="203"/>
      <c r="KGX842" s="203"/>
      <c r="KGY842" s="203"/>
      <c r="KGZ842" s="203"/>
      <c r="KHA842" s="203"/>
      <c r="KHB842" s="203"/>
      <c r="KHC842" s="203"/>
      <c r="KHD842" s="203"/>
      <c r="KHE842" s="203"/>
      <c r="KHF842" s="203"/>
      <c r="KHG842" s="203"/>
      <c r="KHH842" s="203"/>
      <c r="KHI842" s="203"/>
      <c r="KHJ842" s="203"/>
      <c r="KHK842" s="203"/>
      <c r="KHL842" s="203"/>
      <c r="KHM842" s="203"/>
      <c r="KHN842" s="203"/>
      <c r="KHO842" s="203"/>
      <c r="KHP842" s="203"/>
      <c r="KHQ842" s="203"/>
      <c r="KHR842" s="203"/>
      <c r="KHS842" s="203"/>
      <c r="KHT842" s="203"/>
      <c r="KHU842" s="203"/>
      <c r="KHV842" s="203"/>
      <c r="KHW842" s="203"/>
      <c r="KHX842" s="203"/>
      <c r="KHY842" s="203"/>
      <c r="KHZ842" s="203"/>
      <c r="KIA842" s="203"/>
      <c r="KIB842" s="203"/>
      <c r="KIC842" s="203"/>
      <c r="KID842" s="203"/>
      <c r="KIE842" s="203"/>
      <c r="KIF842" s="203"/>
      <c r="KIG842" s="203"/>
      <c r="KIH842" s="203"/>
      <c r="KII842" s="203"/>
      <c r="KIJ842" s="203"/>
      <c r="KIK842" s="203"/>
      <c r="KIL842" s="203"/>
      <c r="KIM842" s="203"/>
      <c r="KIN842" s="203"/>
      <c r="KIO842" s="203"/>
      <c r="KIP842" s="203"/>
      <c r="KIQ842" s="203"/>
      <c r="KIR842" s="203"/>
      <c r="KIS842" s="203"/>
      <c r="KIT842" s="203"/>
      <c r="KIU842" s="203"/>
      <c r="KIV842" s="203"/>
      <c r="KIW842" s="203"/>
      <c r="KIX842" s="203"/>
      <c r="KIY842" s="203"/>
      <c r="KIZ842" s="203"/>
      <c r="KJA842" s="203"/>
      <c r="KJB842" s="203"/>
      <c r="KJC842" s="203"/>
      <c r="KJD842" s="203"/>
      <c r="KJE842" s="203"/>
      <c r="KJF842" s="203"/>
      <c r="KJG842" s="203"/>
      <c r="KJH842" s="203"/>
      <c r="KJI842" s="203"/>
      <c r="KJJ842" s="203"/>
      <c r="KJK842" s="203"/>
      <c r="KJL842" s="203"/>
      <c r="KJM842" s="203"/>
      <c r="KJN842" s="203"/>
      <c r="KJO842" s="203"/>
      <c r="KJP842" s="203"/>
      <c r="KJQ842" s="203"/>
      <c r="KJR842" s="203"/>
      <c r="KJS842" s="203"/>
      <c r="KJT842" s="203"/>
      <c r="KJU842" s="203"/>
      <c r="KJV842" s="203"/>
      <c r="KJW842" s="203"/>
      <c r="KJX842" s="203"/>
      <c r="KJY842" s="203"/>
      <c r="KJZ842" s="203"/>
      <c r="KKA842" s="203"/>
      <c r="KKB842" s="203"/>
      <c r="KKC842" s="203"/>
      <c r="KKD842" s="203"/>
      <c r="KKE842" s="203"/>
      <c r="KKF842" s="203"/>
      <c r="KKG842" s="203"/>
      <c r="KKH842" s="203"/>
      <c r="KKI842" s="203"/>
      <c r="KKJ842" s="203"/>
      <c r="KKK842" s="203"/>
      <c r="KKL842" s="203"/>
      <c r="KKM842" s="203"/>
      <c r="KKN842" s="203"/>
      <c r="KKO842" s="203"/>
      <c r="KKP842" s="203"/>
      <c r="KKQ842" s="203"/>
      <c r="KKR842" s="203"/>
      <c r="KKS842" s="203"/>
      <c r="KKT842" s="203"/>
      <c r="KKU842" s="203"/>
      <c r="KKV842" s="203"/>
      <c r="KKW842" s="203"/>
      <c r="KKX842" s="203"/>
      <c r="KKY842" s="203"/>
      <c r="KKZ842" s="203"/>
      <c r="KLA842" s="203"/>
      <c r="KLB842" s="203"/>
      <c r="KLC842" s="203"/>
      <c r="KLD842" s="203"/>
      <c r="KLE842" s="203"/>
      <c r="KLF842" s="203"/>
      <c r="KLG842" s="203"/>
      <c r="KLH842" s="203"/>
      <c r="KLI842" s="203"/>
      <c r="KLJ842" s="203"/>
      <c r="KLK842" s="203"/>
      <c r="KLL842" s="203"/>
      <c r="KLM842" s="203"/>
      <c r="KLN842" s="203"/>
      <c r="KLO842" s="203"/>
      <c r="KLP842" s="203"/>
      <c r="KLQ842" s="203"/>
      <c r="KLR842" s="203"/>
      <c r="KLS842" s="203"/>
      <c r="KLT842" s="203"/>
      <c r="KLU842" s="203"/>
      <c r="KLV842" s="203"/>
      <c r="KLW842" s="203"/>
      <c r="KLX842" s="203"/>
      <c r="KLY842" s="203"/>
      <c r="KLZ842" s="203"/>
      <c r="KMA842" s="203"/>
      <c r="KMB842" s="203"/>
      <c r="KMC842" s="203"/>
      <c r="KMD842" s="203"/>
      <c r="KME842" s="203"/>
      <c r="KMF842" s="203"/>
      <c r="KMG842" s="203"/>
      <c r="KMH842" s="203"/>
      <c r="KMI842" s="203"/>
      <c r="KMJ842" s="203"/>
      <c r="KMK842" s="203"/>
      <c r="KML842" s="203"/>
      <c r="KMM842" s="203"/>
      <c r="KMN842" s="203"/>
      <c r="KMO842" s="203"/>
      <c r="KMP842" s="203"/>
      <c r="KMQ842" s="203"/>
      <c r="KMR842" s="203"/>
      <c r="KMS842" s="203"/>
      <c r="KMT842" s="203"/>
      <c r="KMU842" s="203"/>
      <c r="KMV842" s="203"/>
      <c r="KMW842" s="203"/>
      <c r="KMX842" s="203"/>
      <c r="KMY842" s="203"/>
      <c r="KMZ842" s="203"/>
      <c r="KNA842" s="203"/>
      <c r="KNB842" s="203"/>
      <c r="KNC842" s="203"/>
      <c r="KND842" s="203"/>
      <c r="KNE842" s="203"/>
      <c r="KNF842" s="203"/>
      <c r="KNG842" s="203"/>
      <c r="KNH842" s="203"/>
      <c r="KNI842" s="203"/>
      <c r="KNJ842" s="203"/>
      <c r="KNK842" s="203"/>
      <c r="KNL842" s="203"/>
      <c r="KNM842" s="203"/>
      <c r="KNN842" s="203"/>
      <c r="KNO842" s="203"/>
      <c r="KNP842" s="203"/>
      <c r="KNQ842" s="203"/>
      <c r="KNR842" s="203"/>
      <c r="KNS842" s="203"/>
      <c r="KNT842" s="203"/>
      <c r="KNU842" s="203"/>
      <c r="KNV842" s="203"/>
      <c r="KNW842" s="203"/>
      <c r="KNX842" s="203"/>
      <c r="KNY842" s="203"/>
      <c r="KNZ842" s="203"/>
      <c r="KOA842" s="203"/>
      <c r="KOB842" s="203"/>
      <c r="KOC842" s="203"/>
      <c r="KOD842" s="203"/>
      <c r="KOE842" s="203"/>
      <c r="KOF842" s="203"/>
      <c r="KOG842" s="203"/>
      <c r="KOH842" s="203"/>
      <c r="KOI842" s="203"/>
      <c r="KOJ842" s="203"/>
      <c r="KOK842" s="203"/>
      <c r="KOL842" s="203"/>
      <c r="KOM842" s="203"/>
      <c r="KON842" s="203"/>
      <c r="KOO842" s="203"/>
      <c r="KOP842" s="203"/>
      <c r="KOQ842" s="203"/>
      <c r="KOR842" s="203"/>
      <c r="KOS842" s="203"/>
      <c r="KOT842" s="203"/>
      <c r="KOU842" s="203"/>
      <c r="KOV842" s="203"/>
      <c r="KOW842" s="203"/>
      <c r="KOX842" s="203"/>
      <c r="KOY842" s="203"/>
      <c r="KOZ842" s="203"/>
      <c r="KPA842" s="203"/>
      <c r="KPB842" s="203"/>
      <c r="KPC842" s="203"/>
      <c r="KPD842" s="203"/>
      <c r="KPE842" s="203"/>
      <c r="KPF842" s="203"/>
      <c r="KPG842" s="203"/>
      <c r="KPH842" s="203"/>
      <c r="KPI842" s="203"/>
      <c r="KPJ842" s="203"/>
      <c r="KPK842" s="203"/>
      <c r="KPL842" s="203"/>
      <c r="KPM842" s="203"/>
      <c r="KPN842" s="203"/>
      <c r="KPO842" s="203"/>
      <c r="KPP842" s="203"/>
      <c r="KPQ842" s="203"/>
      <c r="KPR842" s="203"/>
      <c r="KPS842" s="203"/>
      <c r="KPT842" s="203"/>
      <c r="KPU842" s="203"/>
      <c r="KPV842" s="203"/>
      <c r="KPW842" s="203"/>
      <c r="KPX842" s="203"/>
      <c r="KPY842" s="203"/>
      <c r="KPZ842" s="203"/>
      <c r="KQA842" s="203"/>
      <c r="KQB842" s="203"/>
      <c r="KQC842" s="203"/>
      <c r="KQD842" s="203"/>
      <c r="KQE842" s="203"/>
      <c r="KQF842" s="203"/>
      <c r="KQG842" s="203"/>
      <c r="KQH842" s="203"/>
      <c r="KQI842" s="203"/>
      <c r="KQJ842" s="203"/>
      <c r="KQK842" s="203"/>
      <c r="KQL842" s="203"/>
      <c r="KQM842" s="203"/>
      <c r="KQN842" s="203"/>
      <c r="KQO842" s="203"/>
      <c r="KQP842" s="203"/>
      <c r="KQQ842" s="203"/>
      <c r="KQR842" s="203"/>
      <c r="KQS842" s="203"/>
      <c r="KQT842" s="203"/>
      <c r="KQU842" s="203"/>
      <c r="KQV842" s="203"/>
      <c r="KQW842" s="203"/>
      <c r="KQX842" s="203"/>
      <c r="KQY842" s="203"/>
      <c r="KQZ842" s="203"/>
      <c r="KRA842" s="203"/>
      <c r="KRB842" s="203"/>
      <c r="KRC842" s="203"/>
      <c r="KRD842" s="203"/>
      <c r="KRE842" s="203"/>
      <c r="KRF842" s="203"/>
      <c r="KRG842" s="203"/>
      <c r="KRH842" s="203"/>
      <c r="KRI842" s="203"/>
      <c r="KRJ842" s="203"/>
      <c r="KRK842" s="203"/>
      <c r="KRL842" s="203"/>
      <c r="KRM842" s="203"/>
      <c r="KRN842" s="203"/>
      <c r="KRO842" s="203"/>
      <c r="KRP842" s="203"/>
      <c r="KRQ842" s="203"/>
      <c r="KRR842" s="203"/>
      <c r="KRS842" s="203"/>
      <c r="KRT842" s="203"/>
      <c r="KRU842" s="203"/>
      <c r="KRV842" s="203"/>
      <c r="KRW842" s="203"/>
      <c r="KRX842" s="203"/>
      <c r="KRY842" s="203"/>
      <c r="KRZ842" s="203"/>
      <c r="KSA842" s="203"/>
      <c r="KSB842" s="203"/>
      <c r="KSC842" s="203"/>
      <c r="KSD842" s="203"/>
      <c r="KSE842" s="203"/>
      <c r="KSF842" s="203"/>
      <c r="KSG842" s="203"/>
      <c r="KSH842" s="203"/>
      <c r="KSI842" s="203"/>
      <c r="KSJ842" s="203"/>
      <c r="KSK842" s="203"/>
      <c r="KSL842" s="203"/>
      <c r="KSM842" s="203"/>
      <c r="KSN842" s="203"/>
      <c r="KSO842" s="203"/>
      <c r="KSP842" s="203"/>
      <c r="KSQ842" s="203"/>
      <c r="KSR842" s="203"/>
      <c r="KSS842" s="203"/>
      <c r="KST842" s="203"/>
      <c r="KSU842" s="203"/>
      <c r="KSV842" s="203"/>
      <c r="KSW842" s="203"/>
      <c r="KSX842" s="203"/>
      <c r="KSY842" s="203"/>
      <c r="KSZ842" s="203"/>
      <c r="KTA842" s="203"/>
      <c r="KTB842" s="203"/>
      <c r="KTC842" s="203"/>
      <c r="KTD842" s="203"/>
      <c r="KTE842" s="203"/>
      <c r="KTF842" s="203"/>
      <c r="KTG842" s="203"/>
      <c r="KTH842" s="203"/>
      <c r="KTI842" s="203"/>
      <c r="KTJ842" s="203"/>
      <c r="KTK842" s="203"/>
      <c r="KTL842" s="203"/>
      <c r="KTM842" s="203"/>
      <c r="KTN842" s="203"/>
      <c r="KTO842" s="203"/>
      <c r="KTP842" s="203"/>
      <c r="KTQ842" s="203"/>
      <c r="KTR842" s="203"/>
      <c r="KTS842" s="203"/>
      <c r="KTT842" s="203"/>
      <c r="KTU842" s="203"/>
      <c r="KTV842" s="203"/>
      <c r="KTW842" s="203"/>
      <c r="KTX842" s="203"/>
      <c r="KTY842" s="203"/>
      <c r="KTZ842" s="203"/>
      <c r="KUA842" s="203"/>
      <c r="KUB842" s="203"/>
      <c r="KUC842" s="203"/>
      <c r="KUD842" s="203"/>
      <c r="KUE842" s="203"/>
      <c r="KUF842" s="203"/>
      <c r="KUG842" s="203"/>
      <c r="KUH842" s="203"/>
      <c r="KUI842" s="203"/>
      <c r="KUJ842" s="203"/>
      <c r="KUK842" s="203"/>
      <c r="KUL842" s="203"/>
      <c r="KUM842" s="203"/>
      <c r="KUN842" s="203"/>
      <c r="KUO842" s="203"/>
      <c r="KUP842" s="203"/>
      <c r="KUQ842" s="203"/>
      <c r="KUR842" s="203"/>
      <c r="KUS842" s="203"/>
      <c r="KUT842" s="203"/>
      <c r="KUU842" s="203"/>
      <c r="KUV842" s="203"/>
      <c r="KUW842" s="203"/>
      <c r="KUX842" s="203"/>
      <c r="KUY842" s="203"/>
      <c r="KUZ842" s="203"/>
      <c r="KVA842" s="203"/>
      <c r="KVB842" s="203"/>
      <c r="KVC842" s="203"/>
      <c r="KVD842" s="203"/>
      <c r="KVE842" s="203"/>
      <c r="KVF842" s="203"/>
      <c r="KVG842" s="203"/>
      <c r="KVH842" s="203"/>
      <c r="KVI842" s="203"/>
      <c r="KVJ842" s="203"/>
      <c r="KVK842" s="203"/>
      <c r="KVL842" s="203"/>
      <c r="KVM842" s="203"/>
      <c r="KVN842" s="203"/>
      <c r="KVO842" s="203"/>
      <c r="KVP842" s="203"/>
      <c r="KVQ842" s="203"/>
      <c r="KVR842" s="203"/>
      <c r="KVS842" s="203"/>
      <c r="KVT842" s="203"/>
      <c r="KVU842" s="203"/>
      <c r="KVV842" s="203"/>
      <c r="KVW842" s="203"/>
      <c r="KVX842" s="203"/>
      <c r="KVY842" s="203"/>
      <c r="KVZ842" s="203"/>
      <c r="KWA842" s="203"/>
      <c r="KWB842" s="203"/>
      <c r="KWC842" s="203"/>
      <c r="KWD842" s="203"/>
      <c r="KWE842" s="203"/>
      <c r="KWF842" s="203"/>
      <c r="KWG842" s="203"/>
      <c r="KWH842" s="203"/>
      <c r="KWI842" s="203"/>
      <c r="KWJ842" s="203"/>
      <c r="KWK842" s="203"/>
      <c r="KWL842" s="203"/>
      <c r="KWM842" s="203"/>
      <c r="KWN842" s="203"/>
      <c r="KWO842" s="203"/>
      <c r="KWP842" s="203"/>
      <c r="KWQ842" s="203"/>
      <c r="KWR842" s="203"/>
      <c r="KWS842" s="203"/>
      <c r="KWT842" s="203"/>
      <c r="KWU842" s="203"/>
      <c r="KWV842" s="203"/>
      <c r="KWW842" s="203"/>
      <c r="KWX842" s="203"/>
      <c r="KWY842" s="203"/>
      <c r="KWZ842" s="203"/>
      <c r="KXA842" s="203"/>
      <c r="KXB842" s="203"/>
      <c r="KXC842" s="203"/>
      <c r="KXD842" s="203"/>
      <c r="KXE842" s="203"/>
      <c r="KXF842" s="203"/>
      <c r="KXG842" s="203"/>
      <c r="KXH842" s="203"/>
      <c r="KXI842" s="203"/>
      <c r="KXJ842" s="203"/>
      <c r="KXK842" s="203"/>
      <c r="KXL842" s="203"/>
      <c r="KXM842" s="203"/>
      <c r="KXN842" s="203"/>
      <c r="KXO842" s="203"/>
      <c r="KXP842" s="203"/>
      <c r="KXQ842" s="203"/>
      <c r="KXR842" s="203"/>
      <c r="KXS842" s="203"/>
      <c r="KXT842" s="203"/>
      <c r="KXU842" s="203"/>
      <c r="KXV842" s="203"/>
      <c r="KXW842" s="203"/>
      <c r="KXX842" s="203"/>
      <c r="KXY842" s="203"/>
      <c r="KXZ842" s="203"/>
      <c r="KYA842" s="203"/>
      <c r="KYB842" s="203"/>
      <c r="KYC842" s="203"/>
      <c r="KYD842" s="203"/>
      <c r="KYE842" s="203"/>
      <c r="KYF842" s="203"/>
      <c r="KYG842" s="203"/>
      <c r="KYH842" s="203"/>
      <c r="KYI842" s="203"/>
      <c r="KYJ842" s="203"/>
      <c r="KYK842" s="203"/>
      <c r="KYL842" s="203"/>
      <c r="KYM842" s="203"/>
      <c r="KYN842" s="203"/>
      <c r="KYO842" s="203"/>
      <c r="KYP842" s="203"/>
      <c r="KYQ842" s="203"/>
      <c r="KYR842" s="203"/>
      <c r="KYS842" s="203"/>
      <c r="KYT842" s="203"/>
      <c r="KYU842" s="203"/>
      <c r="KYV842" s="203"/>
      <c r="KYW842" s="203"/>
      <c r="KYX842" s="203"/>
      <c r="KYY842" s="203"/>
      <c r="KYZ842" s="203"/>
      <c r="KZA842" s="203"/>
      <c r="KZB842" s="203"/>
      <c r="KZC842" s="203"/>
      <c r="KZD842" s="203"/>
      <c r="KZE842" s="203"/>
      <c r="KZF842" s="203"/>
      <c r="KZG842" s="203"/>
      <c r="KZH842" s="203"/>
      <c r="KZI842" s="203"/>
      <c r="KZJ842" s="203"/>
      <c r="KZK842" s="203"/>
      <c r="KZL842" s="203"/>
      <c r="KZM842" s="203"/>
      <c r="KZN842" s="203"/>
      <c r="KZO842" s="203"/>
      <c r="KZP842" s="203"/>
      <c r="KZQ842" s="203"/>
      <c r="KZR842" s="203"/>
      <c r="KZS842" s="203"/>
      <c r="KZT842" s="203"/>
      <c r="KZU842" s="203"/>
      <c r="KZV842" s="203"/>
      <c r="KZW842" s="203"/>
      <c r="KZX842" s="203"/>
      <c r="KZY842" s="203"/>
      <c r="KZZ842" s="203"/>
      <c r="LAA842" s="203"/>
      <c r="LAB842" s="203"/>
      <c r="LAC842" s="203"/>
      <c r="LAD842" s="203"/>
      <c r="LAE842" s="203"/>
      <c r="LAF842" s="203"/>
      <c r="LAG842" s="203"/>
      <c r="LAH842" s="203"/>
      <c r="LAI842" s="203"/>
      <c r="LAJ842" s="203"/>
      <c r="LAK842" s="203"/>
      <c r="LAL842" s="203"/>
      <c r="LAM842" s="203"/>
      <c r="LAN842" s="203"/>
      <c r="LAO842" s="203"/>
      <c r="LAP842" s="203"/>
      <c r="LAQ842" s="203"/>
      <c r="LAR842" s="203"/>
      <c r="LAS842" s="203"/>
      <c r="LAT842" s="203"/>
      <c r="LAU842" s="203"/>
      <c r="LAV842" s="203"/>
      <c r="LAW842" s="203"/>
      <c r="LAX842" s="203"/>
      <c r="LAY842" s="203"/>
      <c r="LAZ842" s="203"/>
      <c r="LBA842" s="203"/>
      <c r="LBB842" s="203"/>
      <c r="LBC842" s="203"/>
      <c r="LBD842" s="203"/>
      <c r="LBE842" s="203"/>
      <c r="LBF842" s="203"/>
      <c r="LBG842" s="203"/>
      <c r="LBH842" s="203"/>
      <c r="LBI842" s="203"/>
      <c r="LBJ842" s="203"/>
      <c r="LBK842" s="203"/>
      <c r="LBL842" s="203"/>
      <c r="LBM842" s="203"/>
      <c r="LBN842" s="203"/>
      <c r="LBO842" s="203"/>
      <c r="LBP842" s="203"/>
      <c r="LBQ842" s="203"/>
      <c r="LBR842" s="203"/>
      <c r="LBS842" s="203"/>
      <c r="LBT842" s="203"/>
      <c r="LBU842" s="203"/>
      <c r="LBV842" s="203"/>
      <c r="LBW842" s="203"/>
      <c r="LBX842" s="203"/>
      <c r="LBY842" s="203"/>
      <c r="LBZ842" s="203"/>
      <c r="LCA842" s="203"/>
      <c r="LCB842" s="203"/>
      <c r="LCC842" s="203"/>
      <c r="LCD842" s="203"/>
      <c r="LCE842" s="203"/>
      <c r="LCF842" s="203"/>
      <c r="LCG842" s="203"/>
      <c r="LCH842" s="203"/>
      <c r="LCI842" s="203"/>
      <c r="LCJ842" s="203"/>
      <c r="LCK842" s="203"/>
      <c r="LCL842" s="203"/>
      <c r="LCM842" s="203"/>
      <c r="LCN842" s="203"/>
      <c r="LCO842" s="203"/>
      <c r="LCP842" s="203"/>
      <c r="LCQ842" s="203"/>
      <c r="LCR842" s="203"/>
      <c r="LCS842" s="203"/>
      <c r="LCT842" s="203"/>
      <c r="LCU842" s="203"/>
      <c r="LCV842" s="203"/>
      <c r="LCW842" s="203"/>
      <c r="LCX842" s="203"/>
      <c r="LCY842" s="203"/>
      <c r="LCZ842" s="203"/>
      <c r="LDA842" s="203"/>
      <c r="LDB842" s="203"/>
      <c r="LDC842" s="203"/>
      <c r="LDD842" s="203"/>
      <c r="LDE842" s="203"/>
      <c r="LDF842" s="203"/>
      <c r="LDG842" s="203"/>
      <c r="LDH842" s="203"/>
      <c r="LDI842" s="203"/>
      <c r="LDJ842" s="203"/>
      <c r="LDK842" s="203"/>
      <c r="LDL842" s="203"/>
      <c r="LDM842" s="203"/>
      <c r="LDN842" s="203"/>
      <c r="LDO842" s="203"/>
      <c r="LDP842" s="203"/>
      <c r="LDQ842" s="203"/>
      <c r="LDR842" s="203"/>
      <c r="LDS842" s="203"/>
      <c r="LDT842" s="203"/>
      <c r="LDU842" s="203"/>
      <c r="LDV842" s="203"/>
      <c r="LDW842" s="203"/>
      <c r="LDX842" s="203"/>
      <c r="LDY842" s="203"/>
      <c r="LDZ842" s="203"/>
      <c r="LEA842" s="203"/>
      <c r="LEB842" s="203"/>
      <c r="LEC842" s="203"/>
      <c r="LED842" s="203"/>
      <c r="LEE842" s="203"/>
      <c r="LEF842" s="203"/>
      <c r="LEG842" s="203"/>
      <c r="LEH842" s="203"/>
      <c r="LEI842" s="203"/>
      <c r="LEJ842" s="203"/>
      <c r="LEK842" s="203"/>
      <c r="LEL842" s="203"/>
      <c r="LEM842" s="203"/>
      <c r="LEN842" s="203"/>
      <c r="LEO842" s="203"/>
      <c r="LEP842" s="203"/>
      <c r="LEQ842" s="203"/>
      <c r="LER842" s="203"/>
      <c r="LES842" s="203"/>
      <c r="LET842" s="203"/>
      <c r="LEU842" s="203"/>
      <c r="LEV842" s="203"/>
      <c r="LEW842" s="203"/>
      <c r="LEX842" s="203"/>
      <c r="LEY842" s="203"/>
      <c r="LEZ842" s="203"/>
      <c r="LFA842" s="203"/>
      <c r="LFB842" s="203"/>
      <c r="LFC842" s="203"/>
      <c r="LFD842" s="203"/>
      <c r="LFE842" s="203"/>
      <c r="LFF842" s="203"/>
      <c r="LFG842" s="203"/>
      <c r="LFH842" s="203"/>
      <c r="LFI842" s="203"/>
      <c r="LFJ842" s="203"/>
      <c r="LFK842" s="203"/>
      <c r="LFL842" s="203"/>
      <c r="LFM842" s="203"/>
      <c r="LFN842" s="203"/>
      <c r="LFO842" s="203"/>
      <c r="LFP842" s="203"/>
      <c r="LFQ842" s="203"/>
      <c r="LFR842" s="203"/>
      <c r="LFS842" s="203"/>
      <c r="LFT842" s="203"/>
      <c r="LFU842" s="203"/>
      <c r="LFV842" s="203"/>
      <c r="LFW842" s="203"/>
      <c r="LFX842" s="203"/>
      <c r="LFY842" s="203"/>
      <c r="LFZ842" s="203"/>
      <c r="LGA842" s="203"/>
      <c r="LGB842" s="203"/>
      <c r="LGC842" s="203"/>
      <c r="LGD842" s="203"/>
      <c r="LGE842" s="203"/>
      <c r="LGF842" s="203"/>
      <c r="LGG842" s="203"/>
      <c r="LGH842" s="203"/>
      <c r="LGI842" s="203"/>
      <c r="LGJ842" s="203"/>
      <c r="LGK842" s="203"/>
      <c r="LGL842" s="203"/>
      <c r="LGM842" s="203"/>
      <c r="LGN842" s="203"/>
      <c r="LGO842" s="203"/>
      <c r="LGP842" s="203"/>
      <c r="LGQ842" s="203"/>
      <c r="LGR842" s="203"/>
      <c r="LGS842" s="203"/>
      <c r="LGT842" s="203"/>
      <c r="LGU842" s="203"/>
      <c r="LGV842" s="203"/>
      <c r="LGW842" s="203"/>
      <c r="LGX842" s="203"/>
      <c r="LGY842" s="203"/>
      <c r="LGZ842" s="203"/>
      <c r="LHA842" s="203"/>
      <c r="LHB842" s="203"/>
      <c r="LHC842" s="203"/>
      <c r="LHD842" s="203"/>
      <c r="LHE842" s="203"/>
      <c r="LHF842" s="203"/>
      <c r="LHG842" s="203"/>
      <c r="LHH842" s="203"/>
      <c r="LHI842" s="203"/>
      <c r="LHJ842" s="203"/>
      <c r="LHK842" s="203"/>
      <c r="LHL842" s="203"/>
      <c r="LHM842" s="203"/>
      <c r="LHN842" s="203"/>
      <c r="LHO842" s="203"/>
      <c r="LHP842" s="203"/>
      <c r="LHQ842" s="203"/>
      <c r="LHR842" s="203"/>
      <c r="LHS842" s="203"/>
      <c r="LHT842" s="203"/>
      <c r="LHU842" s="203"/>
      <c r="LHV842" s="203"/>
      <c r="LHW842" s="203"/>
      <c r="LHX842" s="203"/>
      <c r="LHY842" s="203"/>
      <c r="LHZ842" s="203"/>
      <c r="LIA842" s="203"/>
      <c r="LIB842" s="203"/>
      <c r="LIC842" s="203"/>
      <c r="LID842" s="203"/>
      <c r="LIE842" s="203"/>
      <c r="LIF842" s="203"/>
      <c r="LIG842" s="203"/>
      <c r="LIH842" s="203"/>
      <c r="LII842" s="203"/>
      <c r="LIJ842" s="203"/>
      <c r="LIK842" s="203"/>
      <c r="LIL842" s="203"/>
      <c r="LIM842" s="203"/>
      <c r="LIN842" s="203"/>
      <c r="LIO842" s="203"/>
      <c r="LIP842" s="203"/>
      <c r="LIQ842" s="203"/>
      <c r="LIR842" s="203"/>
      <c r="LIS842" s="203"/>
      <c r="LIT842" s="203"/>
      <c r="LIU842" s="203"/>
      <c r="LIV842" s="203"/>
      <c r="LIW842" s="203"/>
      <c r="LIX842" s="203"/>
      <c r="LIY842" s="203"/>
      <c r="LIZ842" s="203"/>
      <c r="LJA842" s="203"/>
      <c r="LJB842" s="203"/>
      <c r="LJC842" s="203"/>
      <c r="LJD842" s="203"/>
      <c r="LJE842" s="203"/>
      <c r="LJF842" s="203"/>
      <c r="LJG842" s="203"/>
      <c r="LJH842" s="203"/>
      <c r="LJI842" s="203"/>
      <c r="LJJ842" s="203"/>
      <c r="LJK842" s="203"/>
      <c r="LJL842" s="203"/>
      <c r="LJM842" s="203"/>
      <c r="LJN842" s="203"/>
      <c r="LJO842" s="203"/>
      <c r="LJP842" s="203"/>
      <c r="LJQ842" s="203"/>
      <c r="LJR842" s="203"/>
      <c r="LJS842" s="203"/>
      <c r="LJT842" s="203"/>
      <c r="LJU842" s="203"/>
      <c r="LJV842" s="203"/>
      <c r="LJW842" s="203"/>
      <c r="LJX842" s="203"/>
      <c r="LJY842" s="203"/>
      <c r="LJZ842" s="203"/>
      <c r="LKA842" s="203"/>
      <c r="LKB842" s="203"/>
      <c r="LKC842" s="203"/>
      <c r="LKD842" s="203"/>
      <c r="LKE842" s="203"/>
      <c r="LKF842" s="203"/>
      <c r="LKG842" s="203"/>
      <c r="LKH842" s="203"/>
      <c r="LKI842" s="203"/>
      <c r="LKJ842" s="203"/>
      <c r="LKK842" s="203"/>
      <c r="LKL842" s="203"/>
      <c r="LKM842" s="203"/>
      <c r="LKN842" s="203"/>
      <c r="LKO842" s="203"/>
      <c r="LKP842" s="203"/>
      <c r="LKQ842" s="203"/>
      <c r="LKR842" s="203"/>
      <c r="LKS842" s="203"/>
      <c r="LKT842" s="203"/>
      <c r="LKU842" s="203"/>
      <c r="LKV842" s="203"/>
      <c r="LKW842" s="203"/>
      <c r="LKX842" s="203"/>
      <c r="LKY842" s="203"/>
      <c r="LKZ842" s="203"/>
      <c r="LLA842" s="203"/>
      <c r="LLB842" s="203"/>
      <c r="LLC842" s="203"/>
      <c r="LLD842" s="203"/>
      <c r="LLE842" s="203"/>
      <c r="LLF842" s="203"/>
      <c r="LLG842" s="203"/>
      <c r="LLH842" s="203"/>
      <c r="LLI842" s="203"/>
      <c r="LLJ842" s="203"/>
      <c r="LLK842" s="203"/>
      <c r="LLL842" s="203"/>
      <c r="LLM842" s="203"/>
      <c r="LLN842" s="203"/>
      <c r="LLO842" s="203"/>
      <c r="LLP842" s="203"/>
      <c r="LLQ842" s="203"/>
      <c r="LLR842" s="203"/>
      <c r="LLS842" s="203"/>
      <c r="LLT842" s="203"/>
      <c r="LLU842" s="203"/>
      <c r="LLV842" s="203"/>
      <c r="LLW842" s="203"/>
      <c r="LLX842" s="203"/>
      <c r="LLY842" s="203"/>
      <c r="LLZ842" s="203"/>
      <c r="LMA842" s="203"/>
      <c r="LMB842" s="203"/>
      <c r="LMC842" s="203"/>
      <c r="LMD842" s="203"/>
      <c r="LME842" s="203"/>
      <c r="LMF842" s="203"/>
      <c r="LMG842" s="203"/>
      <c r="LMH842" s="203"/>
      <c r="LMI842" s="203"/>
      <c r="LMJ842" s="203"/>
      <c r="LMK842" s="203"/>
      <c r="LML842" s="203"/>
      <c r="LMM842" s="203"/>
      <c r="LMN842" s="203"/>
      <c r="LMO842" s="203"/>
      <c r="LMP842" s="203"/>
      <c r="LMQ842" s="203"/>
      <c r="LMR842" s="203"/>
      <c r="LMS842" s="203"/>
      <c r="LMT842" s="203"/>
      <c r="LMU842" s="203"/>
      <c r="LMV842" s="203"/>
      <c r="LMW842" s="203"/>
      <c r="LMX842" s="203"/>
      <c r="LMY842" s="203"/>
      <c r="LMZ842" s="203"/>
      <c r="LNA842" s="203"/>
      <c r="LNB842" s="203"/>
      <c r="LNC842" s="203"/>
      <c r="LND842" s="203"/>
      <c r="LNE842" s="203"/>
      <c r="LNF842" s="203"/>
      <c r="LNG842" s="203"/>
      <c r="LNH842" s="203"/>
      <c r="LNI842" s="203"/>
      <c r="LNJ842" s="203"/>
      <c r="LNK842" s="203"/>
      <c r="LNL842" s="203"/>
      <c r="LNM842" s="203"/>
      <c r="LNN842" s="203"/>
      <c r="LNO842" s="203"/>
      <c r="LNP842" s="203"/>
      <c r="LNQ842" s="203"/>
      <c r="LNR842" s="203"/>
      <c r="LNS842" s="203"/>
      <c r="LNT842" s="203"/>
      <c r="LNU842" s="203"/>
      <c r="LNV842" s="203"/>
      <c r="LNW842" s="203"/>
      <c r="LNX842" s="203"/>
      <c r="LNY842" s="203"/>
      <c r="LNZ842" s="203"/>
      <c r="LOA842" s="203"/>
      <c r="LOB842" s="203"/>
      <c r="LOC842" s="203"/>
      <c r="LOD842" s="203"/>
      <c r="LOE842" s="203"/>
      <c r="LOF842" s="203"/>
      <c r="LOG842" s="203"/>
      <c r="LOH842" s="203"/>
      <c r="LOI842" s="203"/>
      <c r="LOJ842" s="203"/>
      <c r="LOK842" s="203"/>
      <c r="LOL842" s="203"/>
      <c r="LOM842" s="203"/>
      <c r="LON842" s="203"/>
      <c r="LOO842" s="203"/>
      <c r="LOP842" s="203"/>
      <c r="LOQ842" s="203"/>
      <c r="LOR842" s="203"/>
      <c r="LOS842" s="203"/>
      <c r="LOT842" s="203"/>
      <c r="LOU842" s="203"/>
      <c r="LOV842" s="203"/>
      <c r="LOW842" s="203"/>
      <c r="LOX842" s="203"/>
      <c r="LOY842" s="203"/>
      <c r="LOZ842" s="203"/>
      <c r="LPA842" s="203"/>
      <c r="LPB842" s="203"/>
      <c r="LPC842" s="203"/>
      <c r="LPD842" s="203"/>
      <c r="LPE842" s="203"/>
      <c r="LPF842" s="203"/>
      <c r="LPG842" s="203"/>
      <c r="LPH842" s="203"/>
      <c r="LPI842" s="203"/>
      <c r="LPJ842" s="203"/>
      <c r="LPK842" s="203"/>
      <c r="LPL842" s="203"/>
      <c r="LPM842" s="203"/>
      <c r="LPN842" s="203"/>
      <c r="LPO842" s="203"/>
      <c r="LPP842" s="203"/>
      <c r="LPQ842" s="203"/>
      <c r="LPR842" s="203"/>
      <c r="LPS842" s="203"/>
      <c r="LPT842" s="203"/>
      <c r="LPU842" s="203"/>
      <c r="LPV842" s="203"/>
      <c r="LPW842" s="203"/>
      <c r="LPX842" s="203"/>
      <c r="LPY842" s="203"/>
      <c r="LPZ842" s="203"/>
      <c r="LQA842" s="203"/>
      <c r="LQB842" s="203"/>
      <c r="LQC842" s="203"/>
      <c r="LQD842" s="203"/>
      <c r="LQE842" s="203"/>
      <c r="LQF842" s="203"/>
      <c r="LQG842" s="203"/>
      <c r="LQH842" s="203"/>
      <c r="LQI842" s="203"/>
      <c r="LQJ842" s="203"/>
      <c r="LQK842" s="203"/>
      <c r="LQL842" s="203"/>
      <c r="LQM842" s="203"/>
      <c r="LQN842" s="203"/>
      <c r="LQO842" s="203"/>
      <c r="LQP842" s="203"/>
      <c r="LQQ842" s="203"/>
      <c r="LQR842" s="203"/>
      <c r="LQS842" s="203"/>
      <c r="LQT842" s="203"/>
      <c r="LQU842" s="203"/>
      <c r="LQV842" s="203"/>
      <c r="LQW842" s="203"/>
      <c r="LQX842" s="203"/>
      <c r="LQY842" s="203"/>
      <c r="LQZ842" s="203"/>
      <c r="LRA842" s="203"/>
      <c r="LRB842" s="203"/>
      <c r="LRC842" s="203"/>
      <c r="LRD842" s="203"/>
      <c r="LRE842" s="203"/>
      <c r="LRF842" s="203"/>
      <c r="LRG842" s="203"/>
      <c r="LRH842" s="203"/>
      <c r="LRI842" s="203"/>
      <c r="LRJ842" s="203"/>
      <c r="LRK842" s="203"/>
      <c r="LRL842" s="203"/>
      <c r="LRM842" s="203"/>
      <c r="LRN842" s="203"/>
      <c r="LRO842" s="203"/>
      <c r="LRP842" s="203"/>
      <c r="LRQ842" s="203"/>
      <c r="LRR842" s="203"/>
      <c r="LRS842" s="203"/>
      <c r="LRT842" s="203"/>
      <c r="LRU842" s="203"/>
      <c r="LRV842" s="203"/>
      <c r="LRW842" s="203"/>
      <c r="LRX842" s="203"/>
      <c r="LRY842" s="203"/>
      <c r="LRZ842" s="203"/>
      <c r="LSA842" s="203"/>
      <c r="LSB842" s="203"/>
      <c r="LSC842" s="203"/>
      <c r="LSD842" s="203"/>
      <c r="LSE842" s="203"/>
      <c r="LSF842" s="203"/>
      <c r="LSG842" s="203"/>
      <c r="LSH842" s="203"/>
      <c r="LSI842" s="203"/>
      <c r="LSJ842" s="203"/>
      <c r="LSK842" s="203"/>
      <c r="LSL842" s="203"/>
      <c r="LSM842" s="203"/>
      <c r="LSN842" s="203"/>
      <c r="LSO842" s="203"/>
      <c r="LSP842" s="203"/>
      <c r="LSQ842" s="203"/>
      <c r="LSR842" s="203"/>
      <c r="LSS842" s="203"/>
      <c r="LST842" s="203"/>
      <c r="LSU842" s="203"/>
      <c r="LSV842" s="203"/>
      <c r="LSW842" s="203"/>
      <c r="LSX842" s="203"/>
      <c r="LSY842" s="203"/>
      <c r="LSZ842" s="203"/>
      <c r="LTA842" s="203"/>
      <c r="LTB842" s="203"/>
      <c r="LTC842" s="203"/>
      <c r="LTD842" s="203"/>
      <c r="LTE842" s="203"/>
      <c r="LTF842" s="203"/>
      <c r="LTG842" s="203"/>
      <c r="LTH842" s="203"/>
      <c r="LTI842" s="203"/>
      <c r="LTJ842" s="203"/>
      <c r="LTK842" s="203"/>
      <c r="LTL842" s="203"/>
      <c r="LTM842" s="203"/>
      <c r="LTN842" s="203"/>
      <c r="LTO842" s="203"/>
      <c r="LTP842" s="203"/>
      <c r="LTQ842" s="203"/>
      <c r="LTR842" s="203"/>
      <c r="LTS842" s="203"/>
      <c r="LTT842" s="203"/>
      <c r="LTU842" s="203"/>
      <c r="LTV842" s="203"/>
      <c r="LTW842" s="203"/>
      <c r="LTX842" s="203"/>
      <c r="LTY842" s="203"/>
      <c r="LTZ842" s="203"/>
      <c r="LUA842" s="203"/>
      <c r="LUB842" s="203"/>
      <c r="LUC842" s="203"/>
      <c r="LUD842" s="203"/>
      <c r="LUE842" s="203"/>
      <c r="LUF842" s="203"/>
      <c r="LUG842" s="203"/>
      <c r="LUH842" s="203"/>
      <c r="LUI842" s="203"/>
      <c r="LUJ842" s="203"/>
      <c r="LUK842" s="203"/>
      <c r="LUL842" s="203"/>
      <c r="LUM842" s="203"/>
      <c r="LUN842" s="203"/>
      <c r="LUO842" s="203"/>
      <c r="LUP842" s="203"/>
      <c r="LUQ842" s="203"/>
      <c r="LUR842" s="203"/>
      <c r="LUS842" s="203"/>
      <c r="LUT842" s="203"/>
      <c r="LUU842" s="203"/>
      <c r="LUV842" s="203"/>
      <c r="LUW842" s="203"/>
      <c r="LUX842" s="203"/>
      <c r="LUY842" s="203"/>
      <c r="LUZ842" s="203"/>
      <c r="LVA842" s="203"/>
      <c r="LVB842" s="203"/>
      <c r="LVC842" s="203"/>
      <c r="LVD842" s="203"/>
      <c r="LVE842" s="203"/>
      <c r="LVF842" s="203"/>
      <c r="LVG842" s="203"/>
      <c r="LVH842" s="203"/>
      <c r="LVI842" s="203"/>
      <c r="LVJ842" s="203"/>
      <c r="LVK842" s="203"/>
      <c r="LVL842" s="203"/>
      <c r="LVM842" s="203"/>
      <c r="LVN842" s="203"/>
      <c r="LVO842" s="203"/>
      <c r="LVP842" s="203"/>
      <c r="LVQ842" s="203"/>
      <c r="LVR842" s="203"/>
      <c r="LVS842" s="203"/>
      <c r="LVT842" s="203"/>
      <c r="LVU842" s="203"/>
      <c r="LVV842" s="203"/>
      <c r="LVW842" s="203"/>
      <c r="LVX842" s="203"/>
      <c r="LVY842" s="203"/>
      <c r="LVZ842" s="203"/>
      <c r="LWA842" s="203"/>
      <c r="LWB842" s="203"/>
      <c r="LWC842" s="203"/>
      <c r="LWD842" s="203"/>
      <c r="LWE842" s="203"/>
      <c r="LWF842" s="203"/>
      <c r="LWG842" s="203"/>
      <c r="LWH842" s="203"/>
      <c r="LWI842" s="203"/>
      <c r="LWJ842" s="203"/>
      <c r="LWK842" s="203"/>
      <c r="LWL842" s="203"/>
      <c r="LWM842" s="203"/>
      <c r="LWN842" s="203"/>
      <c r="LWO842" s="203"/>
      <c r="LWP842" s="203"/>
      <c r="LWQ842" s="203"/>
      <c r="LWR842" s="203"/>
      <c r="LWS842" s="203"/>
      <c r="LWT842" s="203"/>
      <c r="LWU842" s="203"/>
      <c r="LWV842" s="203"/>
      <c r="LWW842" s="203"/>
      <c r="LWX842" s="203"/>
      <c r="LWY842" s="203"/>
      <c r="LWZ842" s="203"/>
      <c r="LXA842" s="203"/>
      <c r="LXB842" s="203"/>
      <c r="LXC842" s="203"/>
      <c r="LXD842" s="203"/>
      <c r="LXE842" s="203"/>
      <c r="LXF842" s="203"/>
      <c r="LXG842" s="203"/>
      <c r="LXH842" s="203"/>
      <c r="LXI842" s="203"/>
      <c r="LXJ842" s="203"/>
      <c r="LXK842" s="203"/>
      <c r="LXL842" s="203"/>
      <c r="LXM842" s="203"/>
      <c r="LXN842" s="203"/>
      <c r="LXO842" s="203"/>
      <c r="LXP842" s="203"/>
      <c r="LXQ842" s="203"/>
      <c r="LXR842" s="203"/>
      <c r="LXS842" s="203"/>
      <c r="LXT842" s="203"/>
      <c r="LXU842" s="203"/>
      <c r="LXV842" s="203"/>
      <c r="LXW842" s="203"/>
      <c r="LXX842" s="203"/>
      <c r="LXY842" s="203"/>
      <c r="LXZ842" s="203"/>
      <c r="LYA842" s="203"/>
      <c r="LYB842" s="203"/>
      <c r="LYC842" s="203"/>
      <c r="LYD842" s="203"/>
      <c r="LYE842" s="203"/>
      <c r="LYF842" s="203"/>
      <c r="LYG842" s="203"/>
      <c r="LYH842" s="203"/>
      <c r="LYI842" s="203"/>
      <c r="LYJ842" s="203"/>
      <c r="LYK842" s="203"/>
      <c r="LYL842" s="203"/>
      <c r="LYM842" s="203"/>
      <c r="LYN842" s="203"/>
      <c r="LYO842" s="203"/>
      <c r="LYP842" s="203"/>
      <c r="LYQ842" s="203"/>
      <c r="LYR842" s="203"/>
      <c r="LYS842" s="203"/>
      <c r="LYT842" s="203"/>
      <c r="LYU842" s="203"/>
      <c r="LYV842" s="203"/>
      <c r="LYW842" s="203"/>
      <c r="LYX842" s="203"/>
      <c r="LYY842" s="203"/>
      <c r="LYZ842" s="203"/>
      <c r="LZA842" s="203"/>
      <c r="LZB842" s="203"/>
      <c r="LZC842" s="203"/>
      <c r="LZD842" s="203"/>
      <c r="LZE842" s="203"/>
      <c r="LZF842" s="203"/>
      <c r="LZG842" s="203"/>
      <c r="LZH842" s="203"/>
      <c r="LZI842" s="203"/>
      <c r="LZJ842" s="203"/>
      <c r="LZK842" s="203"/>
      <c r="LZL842" s="203"/>
      <c r="LZM842" s="203"/>
      <c r="LZN842" s="203"/>
      <c r="LZO842" s="203"/>
      <c r="LZP842" s="203"/>
      <c r="LZQ842" s="203"/>
      <c r="LZR842" s="203"/>
      <c r="LZS842" s="203"/>
      <c r="LZT842" s="203"/>
      <c r="LZU842" s="203"/>
      <c r="LZV842" s="203"/>
      <c r="LZW842" s="203"/>
      <c r="LZX842" s="203"/>
      <c r="LZY842" s="203"/>
      <c r="LZZ842" s="203"/>
      <c r="MAA842" s="203"/>
      <c r="MAB842" s="203"/>
      <c r="MAC842" s="203"/>
      <c r="MAD842" s="203"/>
      <c r="MAE842" s="203"/>
      <c r="MAF842" s="203"/>
      <c r="MAG842" s="203"/>
      <c r="MAH842" s="203"/>
      <c r="MAI842" s="203"/>
      <c r="MAJ842" s="203"/>
      <c r="MAK842" s="203"/>
      <c r="MAL842" s="203"/>
      <c r="MAM842" s="203"/>
      <c r="MAN842" s="203"/>
      <c r="MAO842" s="203"/>
      <c r="MAP842" s="203"/>
      <c r="MAQ842" s="203"/>
      <c r="MAR842" s="203"/>
      <c r="MAS842" s="203"/>
      <c r="MAT842" s="203"/>
      <c r="MAU842" s="203"/>
      <c r="MAV842" s="203"/>
      <c r="MAW842" s="203"/>
      <c r="MAX842" s="203"/>
      <c r="MAY842" s="203"/>
      <c r="MAZ842" s="203"/>
      <c r="MBA842" s="203"/>
      <c r="MBB842" s="203"/>
      <c r="MBC842" s="203"/>
      <c r="MBD842" s="203"/>
      <c r="MBE842" s="203"/>
      <c r="MBF842" s="203"/>
      <c r="MBG842" s="203"/>
      <c r="MBH842" s="203"/>
      <c r="MBI842" s="203"/>
      <c r="MBJ842" s="203"/>
      <c r="MBK842" s="203"/>
      <c r="MBL842" s="203"/>
      <c r="MBM842" s="203"/>
      <c r="MBN842" s="203"/>
      <c r="MBO842" s="203"/>
      <c r="MBP842" s="203"/>
      <c r="MBQ842" s="203"/>
      <c r="MBR842" s="203"/>
      <c r="MBS842" s="203"/>
      <c r="MBT842" s="203"/>
      <c r="MBU842" s="203"/>
      <c r="MBV842" s="203"/>
      <c r="MBW842" s="203"/>
      <c r="MBX842" s="203"/>
      <c r="MBY842" s="203"/>
      <c r="MBZ842" s="203"/>
      <c r="MCA842" s="203"/>
      <c r="MCB842" s="203"/>
      <c r="MCC842" s="203"/>
      <c r="MCD842" s="203"/>
      <c r="MCE842" s="203"/>
      <c r="MCF842" s="203"/>
      <c r="MCG842" s="203"/>
      <c r="MCH842" s="203"/>
      <c r="MCI842" s="203"/>
      <c r="MCJ842" s="203"/>
      <c r="MCK842" s="203"/>
      <c r="MCL842" s="203"/>
      <c r="MCM842" s="203"/>
      <c r="MCN842" s="203"/>
      <c r="MCO842" s="203"/>
      <c r="MCP842" s="203"/>
      <c r="MCQ842" s="203"/>
      <c r="MCR842" s="203"/>
      <c r="MCS842" s="203"/>
      <c r="MCT842" s="203"/>
      <c r="MCU842" s="203"/>
      <c r="MCV842" s="203"/>
      <c r="MCW842" s="203"/>
      <c r="MCX842" s="203"/>
      <c r="MCY842" s="203"/>
      <c r="MCZ842" s="203"/>
      <c r="MDA842" s="203"/>
      <c r="MDB842" s="203"/>
      <c r="MDC842" s="203"/>
      <c r="MDD842" s="203"/>
      <c r="MDE842" s="203"/>
      <c r="MDF842" s="203"/>
      <c r="MDG842" s="203"/>
      <c r="MDH842" s="203"/>
      <c r="MDI842" s="203"/>
      <c r="MDJ842" s="203"/>
      <c r="MDK842" s="203"/>
      <c r="MDL842" s="203"/>
      <c r="MDM842" s="203"/>
      <c r="MDN842" s="203"/>
      <c r="MDO842" s="203"/>
      <c r="MDP842" s="203"/>
      <c r="MDQ842" s="203"/>
      <c r="MDR842" s="203"/>
      <c r="MDS842" s="203"/>
      <c r="MDT842" s="203"/>
      <c r="MDU842" s="203"/>
      <c r="MDV842" s="203"/>
      <c r="MDW842" s="203"/>
      <c r="MDX842" s="203"/>
      <c r="MDY842" s="203"/>
      <c r="MDZ842" s="203"/>
      <c r="MEA842" s="203"/>
      <c r="MEB842" s="203"/>
      <c r="MEC842" s="203"/>
      <c r="MED842" s="203"/>
      <c r="MEE842" s="203"/>
      <c r="MEF842" s="203"/>
      <c r="MEG842" s="203"/>
      <c r="MEH842" s="203"/>
      <c r="MEI842" s="203"/>
      <c r="MEJ842" s="203"/>
      <c r="MEK842" s="203"/>
      <c r="MEL842" s="203"/>
      <c r="MEM842" s="203"/>
      <c r="MEN842" s="203"/>
      <c r="MEO842" s="203"/>
      <c r="MEP842" s="203"/>
      <c r="MEQ842" s="203"/>
      <c r="MER842" s="203"/>
      <c r="MES842" s="203"/>
      <c r="MET842" s="203"/>
      <c r="MEU842" s="203"/>
      <c r="MEV842" s="203"/>
      <c r="MEW842" s="203"/>
      <c r="MEX842" s="203"/>
      <c r="MEY842" s="203"/>
      <c r="MEZ842" s="203"/>
      <c r="MFA842" s="203"/>
      <c r="MFB842" s="203"/>
      <c r="MFC842" s="203"/>
      <c r="MFD842" s="203"/>
      <c r="MFE842" s="203"/>
      <c r="MFF842" s="203"/>
      <c r="MFG842" s="203"/>
      <c r="MFH842" s="203"/>
      <c r="MFI842" s="203"/>
      <c r="MFJ842" s="203"/>
      <c r="MFK842" s="203"/>
      <c r="MFL842" s="203"/>
      <c r="MFM842" s="203"/>
      <c r="MFN842" s="203"/>
      <c r="MFO842" s="203"/>
      <c r="MFP842" s="203"/>
      <c r="MFQ842" s="203"/>
      <c r="MFR842" s="203"/>
      <c r="MFS842" s="203"/>
      <c r="MFT842" s="203"/>
      <c r="MFU842" s="203"/>
      <c r="MFV842" s="203"/>
      <c r="MFW842" s="203"/>
      <c r="MFX842" s="203"/>
      <c r="MFY842" s="203"/>
      <c r="MFZ842" s="203"/>
      <c r="MGA842" s="203"/>
      <c r="MGB842" s="203"/>
      <c r="MGC842" s="203"/>
      <c r="MGD842" s="203"/>
      <c r="MGE842" s="203"/>
      <c r="MGF842" s="203"/>
      <c r="MGG842" s="203"/>
      <c r="MGH842" s="203"/>
      <c r="MGI842" s="203"/>
      <c r="MGJ842" s="203"/>
      <c r="MGK842" s="203"/>
      <c r="MGL842" s="203"/>
      <c r="MGM842" s="203"/>
      <c r="MGN842" s="203"/>
      <c r="MGO842" s="203"/>
      <c r="MGP842" s="203"/>
      <c r="MGQ842" s="203"/>
      <c r="MGR842" s="203"/>
      <c r="MGS842" s="203"/>
      <c r="MGT842" s="203"/>
      <c r="MGU842" s="203"/>
      <c r="MGV842" s="203"/>
      <c r="MGW842" s="203"/>
      <c r="MGX842" s="203"/>
      <c r="MGY842" s="203"/>
      <c r="MGZ842" s="203"/>
      <c r="MHA842" s="203"/>
      <c r="MHB842" s="203"/>
      <c r="MHC842" s="203"/>
      <c r="MHD842" s="203"/>
      <c r="MHE842" s="203"/>
      <c r="MHF842" s="203"/>
      <c r="MHG842" s="203"/>
      <c r="MHH842" s="203"/>
      <c r="MHI842" s="203"/>
      <c r="MHJ842" s="203"/>
      <c r="MHK842" s="203"/>
      <c r="MHL842" s="203"/>
      <c r="MHM842" s="203"/>
      <c r="MHN842" s="203"/>
      <c r="MHO842" s="203"/>
      <c r="MHP842" s="203"/>
      <c r="MHQ842" s="203"/>
      <c r="MHR842" s="203"/>
      <c r="MHS842" s="203"/>
      <c r="MHT842" s="203"/>
      <c r="MHU842" s="203"/>
      <c r="MHV842" s="203"/>
      <c r="MHW842" s="203"/>
      <c r="MHX842" s="203"/>
      <c r="MHY842" s="203"/>
      <c r="MHZ842" s="203"/>
      <c r="MIA842" s="203"/>
      <c r="MIB842" s="203"/>
      <c r="MIC842" s="203"/>
      <c r="MID842" s="203"/>
      <c r="MIE842" s="203"/>
      <c r="MIF842" s="203"/>
      <c r="MIG842" s="203"/>
      <c r="MIH842" s="203"/>
      <c r="MII842" s="203"/>
      <c r="MIJ842" s="203"/>
      <c r="MIK842" s="203"/>
      <c r="MIL842" s="203"/>
      <c r="MIM842" s="203"/>
      <c r="MIN842" s="203"/>
      <c r="MIO842" s="203"/>
      <c r="MIP842" s="203"/>
      <c r="MIQ842" s="203"/>
      <c r="MIR842" s="203"/>
      <c r="MIS842" s="203"/>
      <c r="MIT842" s="203"/>
      <c r="MIU842" s="203"/>
      <c r="MIV842" s="203"/>
      <c r="MIW842" s="203"/>
      <c r="MIX842" s="203"/>
      <c r="MIY842" s="203"/>
      <c r="MIZ842" s="203"/>
      <c r="MJA842" s="203"/>
      <c r="MJB842" s="203"/>
      <c r="MJC842" s="203"/>
      <c r="MJD842" s="203"/>
      <c r="MJE842" s="203"/>
      <c r="MJF842" s="203"/>
      <c r="MJG842" s="203"/>
      <c r="MJH842" s="203"/>
      <c r="MJI842" s="203"/>
      <c r="MJJ842" s="203"/>
      <c r="MJK842" s="203"/>
      <c r="MJL842" s="203"/>
      <c r="MJM842" s="203"/>
      <c r="MJN842" s="203"/>
      <c r="MJO842" s="203"/>
      <c r="MJP842" s="203"/>
      <c r="MJQ842" s="203"/>
      <c r="MJR842" s="203"/>
      <c r="MJS842" s="203"/>
      <c r="MJT842" s="203"/>
      <c r="MJU842" s="203"/>
      <c r="MJV842" s="203"/>
      <c r="MJW842" s="203"/>
      <c r="MJX842" s="203"/>
      <c r="MJY842" s="203"/>
      <c r="MJZ842" s="203"/>
      <c r="MKA842" s="203"/>
      <c r="MKB842" s="203"/>
      <c r="MKC842" s="203"/>
      <c r="MKD842" s="203"/>
      <c r="MKE842" s="203"/>
      <c r="MKF842" s="203"/>
      <c r="MKG842" s="203"/>
      <c r="MKH842" s="203"/>
      <c r="MKI842" s="203"/>
      <c r="MKJ842" s="203"/>
      <c r="MKK842" s="203"/>
      <c r="MKL842" s="203"/>
      <c r="MKM842" s="203"/>
      <c r="MKN842" s="203"/>
      <c r="MKO842" s="203"/>
      <c r="MKP842" s="203"/>
      <c r="MKQ842" s="203"/>
      <c r="MKR842" s="203"/>
      <c r="MKS842" s="203"/>
      <c r="MKT842" s="203"/>
      <c r="MKU842" s="203"/>
      <c r="MKV842" s="203"/>
      <c r="MKW842" s="203"/>
      <c r="MKX842" s="203"/>
      <c r="MKY842" s="203"/>
      <c r="MKZ842" s="203"/>
      <c r="MLA842" s="203"/>
      <c r="MLB842" s="203"/>
      <c r="MLC842" s="203"/>
      <c r="MLD842" s="203"/>
      <c r="MLE842" s="203"/>
      <c r="MLF842" s="203"/>
      <c r="MLG842" s="203"/>
      <c r="MLH842" s="203"/>
      <c r="MLI842" s="203"/>
      <c r="MLJ842" s="203"/>
      <c r="MLK842" s="203"/>
      <c r="MLL842" s="203"/>
      <c r="MLM842" s="203"/>
      <c r="MLN842" s="203"/>
      <c r="MLO842" s="203"/>
      <c r="MLP842" s="203"/>
      <c r="MLQ842" s="203"/>
      <c r="MLR842" s="203"/>
      <c r="MLS842" s="203"/>
      <c r="MLT842" s="203"/>
      <c r="MLU842" s="203"/>
      <c r="MLV842" s="203"/>
      <c r="MLW842" s="203"/>
      <c r="MLX842" s="203"/>
      <c r="MLY842" s="203"/>
      <c r="MLZ842" s="203"/>
      <c r="MMA842" s="203"/>
      <c r="MMB842" s="203"/>
      <c r="MMC842" s="203"/>
      <c r="MMD842" s="203"/>
      <c r="MME842" s="203"/>
      <c r="MMF842" s="203"/>
      <c r="MMG842" s="203"/>
      <c r="MMH842" s="203"/>
      <c r="MMI842" s="203"/>
      <c r="MMJ842" s="203"/>
      <c r="MMK842" s="203"/>
      <c r="MML842" s="203"/>
      <c r="MMM842" s="203"/>
      <c r="MMN842" s="203"/>
      <c r="MMO842" s="203"/>
      <c r="MMP842" s="203"/>
      <c r="MMQ842" s="203"/>
      <c r="MMR842" s="203"/>
      <c r="MMS842" s="203"/>
      <c r="MMT842" s="203"/>
      <c r="MMU842" s="203"/>
      <c r="MMV842" s="203"/>
      <c r="MMW842" s="203"/>
      <c r="MMX842" s="203"/>
      <c r="MMY842" s="203"/>
      <c r="MMZ842" s="203"/>
      <c r="MNA842" s="203"/>
      <c r="MNB842" s="203"/>
      <c r="MNC842" s="203"/>
      <c r="MND842" s="203"/>
      <c r="MNE842" s="203"/>
      <c r="MNF842" s="203"/>
      <c r="MNG842" s="203"/>
      <c r="MNH842" s="203"/>
      <c r="MNI842" s="203"/>
      <c r="MNJ842" s="203"/>
      <c r="MNK842" s="203"/>
      <c r="MNL842" s="203"/>
      <c r="MNM842" s="203"/>
      <c r="MNN842" s="203"/>
      <c r="MNO842" s="203"/>
      <c r="MNP842" s="203"/>
      <c r="MNQ842" s="203"/>
      <c r="MNR842" s="203"/>
      <c r="MNS842" s="203"/>
      <c r="MNT842" s="203"/>
      <c r="MNU842" s="203"/>
      <c r="MNV842" s="203"/>
      <c r="MNW842" s="203"/>
      <c r="MNX842" s="203"/>
      <c r="MNY842" s="203"/>
      <c r="MNZ842" s="203"/>
      <c r="MOA842" s="203"/>
      <c r="MOB842" s="203"/>
      <c r="MOC842" s="203"/>
      <c r="MOD842" s="203"/>
      <c r="MOE842" s="203"/>
      <c r="MOF842" s="203"/>
      <c r="MOG842" s="203"/>
      <c r="MOH842" s="203"/>
      <c r="MOI842" s="203"/>
      <c r="MOJ842" s="203"/>
      <c r="MOK842" s="203"/>
      <c r="MOL842" s="203"/>
      <c r="MOM842" s="203"/>
      <c r="MON842" s="203"/>
      <c r="MOO842" s="203"/>
      <c r="MOP842" s="203"/>
      <c r="MOQ842" s="203"/>
      <c r="MOR842" s="203"/>
      <c r="MOS842" s="203"/>
      <c r="MOT842" s="203"/>
      <c r="MOU842" s="203"/>
      <c r="MOV842" s="203"/>
      <c r="MOW842" s="203"/>
      <c r="MOX842" s="203"/>
      <c r="MOY842" s="203"/>
      <c r="MOZ842" s="203"/>
      <c r="MPA842" s="203"/>
      <c r="MPB842" s="203"/>
      <c r="MPC842" s="203"/>
      <c r="MPD842" s="203"/>
      <c r="MPE842" s="203"/>
      <c r="MPF842" s="203"/>
      <c r="MPG842" s="203"/>
      <c r="MPH842" s="203"/>
      <c r="MPI842" s="203"/>
      <c r="MPJ842" s="203"/>
      <c r="MPK842" s="203"/>
      <c r="MPL842" s="203"/>
      <c r="MPM842" s="203"/>
      <c r="MPN842" s="203"/>
      <c r="MPO842" s="203"/>
      <c r="MPP842" s="203"/>
      <c r="MPQ842" s="203"/>
      <c r="MPR842" s="203"/>
      <c r="MPS842" s="203"/>
      <c r="MPT842" s="203"/>
      <c r="MPU842" s="203"/>
      <c r="MPV842" s="203"/>
      <c r="MPW842" s="203"/>
      <c r="MPX842" s="203"/>
      <c r="MPY842" s="203"/>
      <c r="MPZ842" s="203"/>
      <c r="MQA842" s="203"/>
      <c r="MQB842" s="203"/>
      <c r="MQC842" s="203"/>
      <c r="MQD842" s="203"/>
      <c r="MQE842" s="203"/>
      <c r="MQF842" s="203"/>
      <c r="MQG842" s="203"/>
      <c r="MQH842" s="203"/>
      <c r="MQI842" s="203"/>
      <c r="MQJ842" s="203"/>
      <c r="MQK842" s="203"/>
      <c r="MQL842" s="203"/>
      <c r="MQM842" s="203"/>
      <c r="MQN842" s="203"/>
      <c r="MQO842" s="203"/>
      <c r="MQP842" s="203"/>
      <c r="MQQ842" s="203"/>
      <c r="MQR842" s="203"/>
      <c r="MQS842" s="203"/>
      <c r="MQT842" s="203"/>
      <c r="MQU842" s="203"/>
      <c r="MQV842" s="203"/>
      <c r="MQW842" s="203"/>
      <c r="MQX842" s="203"/>
      <c r="MQY842" s="203"/>
      <c r="MQZ842" s="203"/>
      <c r="MRA842" s="203"/>
      <c r="MRB842" s="203"/>
      <c r="MRC842" s="203"/>
      <c r="MRD842" s="203"/>
      <c r="MRE842" s="203"/>
      <c r="MRF842" s="203"/>
      <c r="MRG842" s="203"/>
      <c r="MRH842" s="203"/>
      <c r="MRI842" s="203"/>
      <c r="MRJ842" s="203"/>
      <c r="MRK842" s="203"/>
      <c r="MRL842" s="203"/>
      <c r="MRM842" s="203"/>
      <c r="MRN842" s="203"/>
      <c r="MRO842" s="203"/>
      <c r="MRP842" s="203"/>
      <c r="MRQ842" s="203"/>
      <c r="MRR842" s="203"/>
      <c r="MRS842" s="203"/>
      <c r="MRT842" s="203"/>
      <c r="MRU842" s="203"/>
      <c r="MRV842" s="203"/>
      <c r="MRW842" s="203"/>
      <c r="MRX842" s="203"/>
      <c r="MRY842" s="203"/>
      <c r="MRZ842" s="203"/>
      <c r="MSA842" s="203"/>
      <c r="MSB842" s="203"/>
      <c r="MSC842" s="203"/>
      <c r="MSD842" s="203"/>
      <c r="MSE842" s="203"/>
      <c r="MSF842" s="203"/>
      <c r="MSG842" s="203"/>
      <c r="MSH842" s="203"/>
      <c r="MSI842" s="203"/>
      <c r="MSJ842" s="203"/>
      <c r="MSK842" s="203"/>
      <c r="MSL842" s="203"/>
      <c r="MSM842" s="203"/>
      <c r="MSN842" s="203"/>
      <c r="MSO842" s="203"/>
      <c r="MSP842" s="203"/>
      <c r="MSQ842" s="203"/>
      <c r="MSR842" s="203"/>
      <c r="MSS842" s="203"/>
      <c r="MST842" s="203"/>
      <c r="MSU842" s="203"/>
      <c r="MSV842" s="203"/>
      <c r="MSW842" s="203"/>
      <c r="MSX842" s="203"/>
      <c r="MSY842" s="203"/>
      <c r="MSZ842" s="203"/>
      <c r="MTA842" s="203"/>
      <c r="MTB842" s="203"/>
      <c r="MTC842" s="203"/>
      <c r="MTD842" s="203"/>
      <c r="MTE842" s="203"/>
      <c r="MTF842" s="203"/>
      <c r="MTG842" s="203"/>
      <c r="MTH842" s="203"/>
      <c r="MTI842" s="203"/>
      <c r="MTJ842" s="203"/>
      <c r="MTK842" s="203"/>
      <c r="MTL842" s="203"/>
      <c r="MTM842" s="203"/>
      <c r="MTN842" s="203"/>
      <c r="MTO842" s="203"/>
      <c r="MTP842" s="203"/>
      <c r="MTQ842" s="203"/>
      <c r="MTR842" s="203"/>
      <c r="MTS842" s="203"/>
      <c r="MTT842" s="203"/>
      <c r="MTU842" s="203"/>
      <c r="MTV842" s="203"/>
      <c r="MTW842" s="203"/>
      <c r="MTX842" s="203"/>
      <c r="MTY842" s="203"/>
      <c r="MTZ842" s="203"/>
      <c r="MUA842" s="203"/>
      <c r="MUB842" s="203"/>
      <c r="MUC842" s="203"/>
      <c r="MUD842" s="203"/>
      <c r="MUE842" s="203"/>
      <c r="MUF842" s="203"/>
      <c r="MUG842" s="203"/>
      <c r="MUH842" s="203"/>
      <c r="MUI842" s="203"/>
      <c r="MUJ842" s="203"/>
      <c r="MUK842" s="203"/>
      <c r="MUL842" s="203"/>
      <c r="MUM842" s="203"/>
      <c r="MUN842" s="203"/>
      <c r="MUO842" s="203"/>
      <c r="MUP842" s="203"/>
      <c r="MUQ842" s="203"/>
      <c r="MUR842" s="203"/>
      <c r="MUS842" s="203"/>
      <c r="MUT842" s="203"/>
      <c r="MUU842" s="203"/>
      <c r="MUV842" s="203"/>
      <c r="MUW842" s="203"/>
      <c r="MUX842" s="203"/>
      <c r="MUY842" s="203"/>
      <c r="MUZ842" s="203"/>
      <c r="MVA842" s="203"/>
      <c r="MVB842" s="203"/>
      <c r="MVC842" s="203"/>
      <c r="MVD842" s="203"/>
      <c r="MVE842" s="203"/>
      <c r="MVF842" s="203"/>
      <c r="MVG842" s="203"/>
      <c r="MVH842" s="203"/>
      <c r="MVI842" s="203"/>
      <c r="MVJ842" s="203"/>
      <c r="MVK842" s="203"/>
      <c r="MVL842" s="203"/>
      <c r="MVM842" s="203"/>
      <c r="MVN842" s="203"/>
      <c r="MVO842" s="203"/>
      <c r="MVP842" s="203"/>
      <c r="MVQ842" s="203"/>
      <c r="MVR842" s="203"/>
      <c r="MVS842" s="203"/>
      <c r="MVT842" s="203"/>
      <c r="MVU842" s="203"/>
      <c r="MVV842" s="203"/>
      <c r="MVW842" s="203"/>
      <c r="MVX842" s="203"/>
      <c r="MVY842" s="203"/>
      <c r="MVZ842" s="203"/>
      <c r="MWA842" s="203"/>
      <c r="MWB842" s="203"/>
      <c r="MWC842" s="203"/>
      <c r="MWD842" s="203"/>
      <c r="MWE842" s="203"/>
      <c r="MWF842" s="203"/>
      <c r="MWG842" s="203"/>
      <c r="MWH842" s="203"/>
      <c r="MWI842" s="203"/>
      <c r="MWJ842" s="203"/>
      <c r="MWK842" s="203"/>
      <c r="MWL842" s="203"/>
      <c r="MWM842" s="203"/>
      <c r="MWN842" s="203"/>
      <c r="MWO842" s="203"/>
      <c r="MWP842" s="203"/>
      <c r="MWQ842" s="203"/>
      <c r="MWR842" s="203"/>
      <c r="MWS842" s="203"/>
      <c r="MWT842" s="203"/>
      <c r="MWU842" s="203"/>
      <c r="MWV842" s="203"/>
      <c r="MWW842" s="203"/>
      <c r="MWX842" s="203"/>
      <c r="MWY842" s="203"/>
      <c r="MWZ842" s="203"/>
      <c r="MXA842" s="203"/>
      <c r="MXB842" s="203"/>
      <c r="MXC842" s="203"/>
      <c r="MXD842" s="203"/>
      <c r="MXE842" s="203"/>
      <c r="MXF842" s="203"/>
      <c r="MXG842" s="203"/>
      <c r="MXH842" s="203"/>
      <c r="MXI842" s="203"/>
      <c r="MXJ842" s="203"/>
      <c r="MXK842" s="203"/>
      <c r="MXL842" s="203"/>
      <c r="MXM842" s="203"/>
      <c r="MXN842" s="203"/>
      <c r="MXO842" s="203"/>
      <c r="MXP842" s="203"/>
      <c r="MXQ842" s="203"/>
      <c r="MXR842" s="203"/>
      <c r="MXS842" s="203"/>
      <c r="MXT842" s="203"/>
      <c r="MXU842" s="203"/>
      <c r="MXV842" s="203"/>
      <c r="MXW842" s="203"/>
      <c r="MXX842" s="203"/>
      <c r="MXY842" s="203"/>
      <c r="MXZ842" s="203"/>
      <c r="MYA842" s="203"/>
      <c r="MYB842" s="203"/>
      <c r="MYC842" s="203"/>
      <c r="MYD842" s="203"/>
      <c r="MYE842" s="203"/>
      <c r="MYF842" s="203"/>
      <c r="MYG842" s="203"/>
      <c r="MYH842" s="203"/>
      <c r="MYI842" s="203"/>
      <c r="MYJ842" s="203"/>
      <c r="MYK842" s="203"/>
      <c r="MYL842" s="203"/>
      <c r="MYM842" s="203"/>
      <c r="MYN842" s="203"/>
      <c r="MYO842" s="203"/>
      <c r="MYP842" s="203"/>
      <c r="MYQ842" s="203"/>
      <c r="MYR842" s="203"/>
      <c r="MYS842" s="203"/>
      <c r="MYT842" s="203"/>
      <c r="MYU842" s="203"/>
      <c r="MYV842" s="203"/>
      <c r="MYW842" s="203"/>
      <c r="MYX842" s="203"/>
      <c r="MYY842" s="203"/>
      <c r="MYZ842" s="203"/>
      <c r="MZA842" s="203"/>
      <c r="MZB842" s="203"/>
      <c r="MZC842" s="203"/>
      <c r="MZD842" s="203"/>
      <c r="MZE842" s="203"/>
      <c r="MZF842" s="203"/>
      <c r="MZG842" s="203"/>
      <c r="MZH842" s="203"/>
      <c r="MZI842" s="203"/>
      <c r="MZJ842" s="203"/>
      <c r="MZK842" s="203"/>
      <c r="MZL842" s="203"/>
      <c r="MZM842" s="203"/>
      <c r="MZN842" s="203"/>
      <c r="MZO842" s="203"/>
      <c r="MZP842" s="203"/>
      <c r="MZQ842" s="203"/>
      <c r="MZR842" s="203"/>
      <c r="MZS842" s="203"/>
      <c r="MZT842" s="203"/>
      <c r="MZU842" s="203"/>
      <c r="MZV842" s="203"/>
      <c r="MZW842" s="203"/>
      <c r="MZX842" s="203"/>
      <c r="MZY842" s="203"/>
      <c r="MZZ842" s="203"/>
      <c r="NAA842" s="203"/>
      <c r="NAB842" s="203"/>
      <c r="NAC842" s="203"/>
      <c r="NAD842" s="203"/>
      <c r="NAE842" s="203"/>
      <c r="NAF842" s="203"/>
      <c r="NAG842" s="203"/>
      <c r="NAH842" s="203"/>
      <c r="NAI842" s="203"/>
      <c r="NAJ842" s="203"/>
      <c r="NAK842" s="203"/>
      <c r="NAL842" s="203"/>
      <c r="NAM842" s="203"/>
      <c r="NAN842" s="203"/>
      <c r="NAO842" s="203"/>
      <c r="NAP842" s="203"/>
      <c r="NAQ842" s="203"/>
      <c r="NAR842" s="203"/>
      <c r="NAS842" s="203"/>
      <c r="NAT842" s="203"/>
      <c r="NAU842" s="203"/>
      <c r="NAV842" s="203"/>
      <c r="NAW842" s="203"/>
      <c r="NAX842" s="203"/>
      <c r="NAY842" s="203"/>
      <c r="NAZ842" s="203"/>
      <c r="NBA842" s="203"/>
      <c r="NBB842" s="203"/>
      <c r="NBC842" s="203"/>
      <c r="NBD842" s="203"/>
      <c r="NBE842" s="203"/>
      <c r="NBF842" s="203"/>
      <c r="NBG842" s="203"/>
      <c r="NBH842" s="203"/>
      <c r="NBI842" s="203"/>
      <c r="NBJ842" s="203"/>
      <c r="NBK842" s="203"/>
      <c r="NBL842" s="203"/>
      <c r="NBM842" s="203"/>
      <c r="NBN842" s="203"/>
      <c r="NBO842" s="203"/>
      <c r="NBP842" s="203"/>
      <c r="NBQ842" s="203"/>
      <c r="NBR842" s="203"/>
      <c r="NBS842" s="203"/>
      <c r="NBT842" s="203"/>
      <c r="NBU842" s="203"/>
      <c r="NBV842" s="203"/>
      <c r="NBW842" s="203"/>
      <c r="NBX842" s="203"/>
      <c r="NBY842" s="203"/>
      <c r="NBZ842" s="203"/>
      <c r="NCA842" s="203"/>
      <c r="NCB842" s="203"/>
      <c r="NCC842" s="203"/>
      <c r="NCD842" s="203"/>
      <c r="NCE842" s="203"/>
      <c r="NCF842" s="203"/>
      <c r="NCG842" s="203"/>
      <c r="NCH842" s="203"/>
      <c r="NCI842" s="203"/>
      <c r="NCJ842" s="203"/>
      <c r="NCK842" s="203"/>
      <c r="NCL842" s="203"/>
      <c r="NCM842" s="203"/>
      <c r="NCN842" s="203"/>
      <c r="NCO842" s="203"/>
      <c r="NCP842" s="203"/>
      <c r="NCQ842" s="203"/>
      <c r="NCR842" s="203"/>
      <c r="NCS842" s="203"/>
      <c r="NCT842" s="203"/>
      <c r="NCU842" s="203"/>
      <c r="NCV842" s="203"/>
      <c r="NCW842" s="203"/>
      <c r="NCX842" s="203"/>
      <c r="NCY842" s="203"/>
      <c r="NCZ842" s="203"/>
      <c r="NDA842" s="203"/>
      <c r="NDB842" s="203"/>
      <c r="NDC842" s="203"/>
      <c r="NDD842" s="203"/>
      <c r="NDE842" s="203"/>
      <c r="NDF842" s="203"/>
      <c r="NDG842" s="203"/>
      <c r="NDH842" s="203"/>
      <c r="NDI842" s="203"/>
      <c r="NDJ842" s="203"/>
      <c r="NDK842" s="203"/>
      <c r="NDL842" s="203"/>
      <c r="NDM842" s="203"/>
      <c r="NDN842" s="203"/>
      <c r="NDO842" s="203"/>
      <c r="NDP842" s="203"/>
      <c r="NDQ842" s="203"/>
      <c r="NDR842" s="203"/>
      <c r="NDS842" s="203"/>
      <c r="NDT842" s="203"/>
      <c r="NDU842" s="203"/>
      <c r="NDV842" s="203"/>
      <c r="NDW842" s="203"/>
      <c r="NDX842" s="203"/>
      <c r="NDY842" s="203"/>
      <c r="NDZ842" s="203"/>
      <c r="NEA842" s="203"/>
      <c r="NEB842" s="203"/>
      <c r="NEC842" s="203"/>
      <c r="NED842" s="203"/>
      <c r="NEE842" s="203"/>
      <c r="NEF842" s="203"/>
      <c r="NEG842" s="203"/>
      <c r="NEH842" s="203"/>
      <c r="NEI842" s="203"/>
      <c r="NEJ842" s="203"/>
      <c r="NEK842" s="203"/>
      <c r="NEL842" s="203"/>
      <c r="NEM842" s="203"/>
      <c r="NEN842" s="203"/>
      <c r="NEO842" s="203"/>
      <c r="NEP842" s="203"/>
      <c r="NEQ842" s="203"/>
      <c r="NER842" s="203"/>
      <c r="NES842" s="203"/>
      <c r="NET842" s="203"/>
      <c r="NEU842" s="203"/>
      <c r="NEV842" s="203"/>
      <c r="NEW842" s="203"/>
      <c r="NEX842" s="203"/>
      <c r="NEY842" s="203"/>
      <c r="NEZ842" s="203"/>
      <c r="NFA842" s="203"/>
      <c r="NFB842" s="203"/>
      <c r="NFC842" s="203"/>
      <c r="NFD842" s="203"/>
      <c r="NFE842" s="203"/>
      <c r="NFF842" s="203"/>
      <c r="NFG842" s="203"/>
      <c r="NFH842" s="203"/>
      <c r="NFI842" s="203"/>
      <c r="NFJ842" s="203"/>
      <c r="NFK842" s="203"/>
      <c r="NFL842" s="203"/>
      <c r="NFM842" s="203"/>
      <c r="NFN842" s="203"/>
      <c r="NFO842" s="203"/>
      <c r="NFP842" s="203"/>
      <c r="NFQ842" s="203"/>
      <c r="NFR842" s="203"/>
      <c r="NFS842" s="203"/>
      <c r="NFT842" s="203"/>
      <c r="NFU842" s="203"/>
      <c r="NFV842" s="203"/>
      <c r="NFW842" s="203"/>
      <c r="NFX842" s="203"/>
      <c r="NFY842" s="203"/>
      <c r="NFZ842" s="203"/>
      <c r="NGA842" s="203"/>
      <c r="NGB842" s="203"/>
      <c r="NGC842" s="203"/>
      <c r="NGD842" s="203"/>
      <c r="NGE842" s="203"/>
      <c r="NGF842" s="203"/>
      <c r="NGG842" s="203"/>
      <c r="NGH842" s="203"/>
      <c r="NGI842" s="203"/>
      <c r="NGJ842" s="203"/>
      <c r="NGK842" s="203"/>
      <c r="NGL842" s="203"/>
      <c r="NGM842" s="203"/>
      <c r="NGN842" s="203"/>
      <c r="NGO842" s="203"/>
      <c r="NGP842" s="203"/>
      <c r="NGQ842" s="203"/>
      <c r="NGR842" s="203"/>
      <c r="NGS842" s="203"/>
      <c r="NGT842" s="203"/>
      <c r="NGU842" s="203"/>
      <c r="NGV842" s="203"/>
      <c r="NGW842" s="203"/>
      <c r="NGX842" s="203"/>
      <c r="NGY842" s="203"/>
      <c r="NGZ842" s="203"/>
      <c r="NHA842" s="203"/>
      <c r="NHB842" s="203"/>
      <c r="NHC842" s="203"/>
      <c r="NHD842" s="203"/>
      <c r="NHE842" s="203"/>
      <c r="NHF842" s="203"/>
      <c r="NHG842" s="203"/>
      <c r="NHH842" s="203"/>
      <c r="NHI842" s="203"/>
      <c r="NHJ842" s="203"/>
      <c r="NHK842" s="203"/>
      <c r="NHL842" s="203"/>
      <c r="NHM842" s="203"/>
      <c r="NHN842" s="203"/>
      <c r="NHO842" s="203"/>
      <c r="NHP842" s="203"/>
      <c r="NHQ842" s="203"/>
      <c r="NHR842" s="203"/>
      <c r="NHS842" s="203"/>
      <c r="NHT842" s="203"/>
      <c r="NHU842" s="203"/>
      <c r="NHV842" s="203"/>
      <c r="NHW842" s="203"/>
      <c r="NHX842" s="203"/>
      <c r="NHY842" s="203"/>
      <c r="NHZ842" s="203"/>
      <c r="NIA842" s="203"/>
      <c r="NIB842" s="203"/>
      <c r="NIC842" s="203"/>
      <c r="NID842" s="203"/>
      <c r="NIE842" s="203"/>
      <c r="NIF842" s="203"/>
      <c r="NIG842" s="203"/>
      <c r="NIH842" s="203"/>
      <c r="NII842" s="203"/>
      <c r="NIJ842" s="203"/>
      <c r="NIK842" s="203"/>
      <c r="NIL842" s="203"/>
      <c r="NIM842" s="203"/>
      <c r="NIN842" s="203"/>
      <c r="NIO842" s="203"/>
      <c r="NIP842" s="203"/>
      <c r="NIQ842" s="203"/>
      <c r="NIR842" s="203"/>
      <c r="NIS842" s="203"/>
      <c r="NIT842" s="203"/>
      <c r="NIU842" s="203"/>
      <c r="NIV842" s="203"/>
      <c r="NIW842" s="203"/>
      <c r="NIX842" s="203"/>
      <c r="NIY842" s="203"/>
      <c r="NIZ842" s="203"/>
      <c r="NJA842" s="203"/>
      <c r="NJB842" s="203"/>
      <c r="NJC842" s="203"/>
      <c r="NJD842" s="203"/>
      <c r="NJE842" s="203"/>
      <c r="NJF842" s="203"/>
      <c r="NJG842" s="203"/>
      <c r="NJH842" s="203"/>
      <c r="NJI842" s="203"/>
      <c r="NJJ842" s="203"/>
      <c r="NJK842" s="203"/>
      <c r="NJL842" s="203"/>
      <c r="NJM842" s="203"/>
      <c r="NJN842" s="203"/>
      <c r="NJO842" s="203"/>
      <c r="NJP842" s="203"/>
      <c r="NJQ842" s="203"/>
      <c r="NJR842" s="203"/>
      <c r="NJS842" s="203"/>
      <c r="NJT842" s="203"/>
      <c r="NJU842" s="203"/>
      <c r="NJV842" s="203"/>
      <c r="NJW842" s="203"/>
      <c r="NJX842" s="203"/>
      <c r="NJY842" s="203"/>
      <c r="NJZ842" s="203"/>
      <c r="NKA842" s="203"/>
      <c r="NKB842" s="203"/>
      <c r="NKC842" s="203"/>
      <c r="NKD842" s="203"/>
      <c r="NKE842" s="203"/>
      <c r="NKF842" s="203"/>
      <c r="NKG842" s="203"/>
      <c r="NKH842" s="203"/>
      <c r="NKI842" s="203"/>
      <c r="NKJ842" s="203"/>
      <c r="NKK842" s="203"/>
      <c r="NKL842" s="203"/>
      <c r="NKM842" s="203"/>
      <c r="NKN842" s="203"/>
      <c r="NKO842" s="203"/>
      <c r="NKP842" s="203"/>
      <c r="NKQ842" s="203"/>
      <c r="NKR842" s="203"/>
      <c r="NKS842" s="203"/>
      <c r="NKT842" s="203"/>
      <c r="NKU842" s="203"/>
      <c r="NKV842" s="203"/>
      <c r="NKW842" s="203"/>
      <c r="NKX842" s="203"/>
      <c r="NKY842" s="203"/>
      <c r="NKZ842" s="203"/>
      <c r="NLA842" s="203"/>
      <c r="NLB842" s="203"/>
      <c r="NLC842" s="203"/>
      <c r="NLD842" s="203"/>
      <c r="NLE842" s="203"/>
      <c r="NLF842" s="203"/>
      <c r="NLG842" s="203"/>
      <c r="NLH842" s="203"/>
      <c r="NLI842" s="203"/>
      <c r="NLJ842" s="203"/>
      <c r="NLK842" s="203"/>
      <c r="NLL842" s="203"/>
      <c r="NLM842" s="203"/>
      <c r="NLN842" s="203"/>
      <c r="NLO842" s="203"/>
      <c r="NLP842" s="203"/>
      <c r="NLQ842" s="203"/>
      <c r="NLR842" s="203"/>
      <c r="NLS842" s="203"/>
      <c r="NLT842" s="203"/>
      <c r="NLU842" s="203"/>
      <c r="NLV842" s="203"/>
      <c r="NLW842" s="203"/>
      <c r="NLX842" s="203"/>
      <c r="NLY842" s="203"/>
      <c r="NLZ842" s="203"/>
      <c r="NMA842" s="203"/>
      <c r="NMB842" s="203"/>
      <c r="NMC842" s="203"/>
      <c r="NMD842" s="203"/>
      <c r="NME842" s="203"/>
      <c r="NMF842" s="203"/>
      <c r="NMG842" s="203"/>
      <c r="NMH842" s="203"/>
      <c r="NMI842" s="203"/>
      <c r="NMJ842" s="203"/>
      <c r="NMK842" s="203"/>
      <c r="NML842" s="203"/>
      <c r="NMM842" s="203"/>
      <c r="NMN842" s="203"/>
      <c r="NMO842" s="203"/>
      <c r="NMP842" s="203"/>
      <c r="NMQ842" s="203"/>
      <c r="NMR842" s="203"/>
      <c r="NMS842" s="203"/>
      <c r="NMT842" s="203"/>
      <c r="NMU842" s="203"/>
      <c r="NMV842" s="203"/>
      <c r="NMW842" s="203"/>
      <c r="NMX842" s="203"/>
      <c r="NMY842" s="203"/>
      <c r="NMZ842" s="203"/>
      <c r="NNA842" s="203"/>
      <c r="NNB842" s="203"/>
      <c r="NNC842" s="203"/>
      <c r="NND842" s="203"/>
      <c r="NNE842" s="203"/>
      <c r="NNF842" s="203"/>
      <c r="NNG842" s="203"/>
      <c r="NNH842" s="203"/>
      <c r="NNI842" s="203"/>
      <c r="NNJ842" s="203"/>
      <c r="NNK842" s="203"/>
      <c r="NNL842" s="203"/>
      <c r="NNM842" s="203"/>
      <c r="NNN842" s="203"/>
      <c r="NNO842" s="203"/>
      <c r="NNP842" s="203"/>
      <c r="NNQ842" s="203"/>
      <c r="NNR842" s="203"/>
      <c r="NNS842" s="203"/>
      <c r="NNT842" s="203"/>
      <c r="NNU842" s="203"/>
      <c r="NNV842" s="203"/>
      <c r="NNW842" s="203"/>
      <c r="NNX842" s="203"/>
      <c r="NNY842" s="203"/>
      <c r="NNZ842" s="203"/>
      <c r="NOA842" s="203"/>
      <c r="NOB842" s="203"/>
      <c r="NOC842" s="203"/>
      <c r="NOD842" s="203"/>
      <c r="NOE842" s="203"/>
      <c r="NOF842" s="203"/>
      <c r="NOG842" s="203"/>
      <c r="NOH842" s="203"/>
      <c r="NOI842" s="203"/>
      <c r="NOJ842" s="203"/>
      <c r="NOK842" s="203"/>
      <c r="NOL842" s="203"/>
      <c r="NOM842" s="203"/>
      <c r="NON842" s="203"/>
      <c r="NOO842" s="203"/>
      <c r="NOP842" s="203"/>
      <c r="NOQ842" s="203"/>
      <c r="NOR842" s="203"/>
      <c r="NOS842" s="203"/>
      <c r="NOT842" s="203"/>
      <c r="NOU842" s="203"/>
      <c r="NOV842" s="203"/>
      <c r="NOW842" s="203"/>
      <c r="NOX842" s="203"/>
      <c r="NOY842" s="203"/>
      <c r="NOZ842" s="203"/>
      <c r="NPA842" s="203"/>
      <c r="NPB842" s="203"/>
      <c r="NPC842" s="203"/>
      <c r="NPD842" s="203"/>
      <c r="NPE842" s="203"/>
      <c r="NPF842" s="203"/>
      <c r="NPG842" s="203"/>
      <c r="NPH842" s="203"/>
      <c r="NPI842" s="203"/>
      <c r="NPJ842" s="203"/>
      <c r="NPK842" s="203"/>
      <c r="NPL842" s="203"/>
      <c r="NPM842" s="203"/>
      <c r="NPN842" s="203"/>
      <c r="NPO842" s="203"/>
      <c r="NPP842" s="203"/>
      <c r="NPQ842" s="203"/>
      <c r="NPR842" s="203"/>
      <c r="NPS842" s="203"/>
      <c r="NPT842" s="203"/>
      <c r="NPU842" s="203"/>
      <c r="NPV842" s="203"/>
      <c r="NPW842" s="203"/>
      <c r="NPX842" s="203"/>
      <c r="NPY842" s="203"/>
      <c r="NPZ842" s="203"/>
      <c r="NQA842" s="203"/>
      <c r="NQB842" s="203"/>
      <c r="NQC842" s="203"/>
      <c r="NQD842" s="203"/>
      <c r="NQE842" s="203"/>
      <c r="NQF842" s="203"/>
      <c r="NQG842" s="203"/>
      <c r="NQH842" s="203"/>
      <c r="NQI842" s="203"/>
      <c r="NQJ842" s="203"/>
      <c r="NQK842" s="203"/>
      <c r="NQL842" s="203"/>
      <c r="NQM842" s="203"/>
      <c r="NQN842" s="203"/>
      <c r="NQO842" s="203"/>
      <c r="NQP842" s="203"/>
      <c r="NQQ842" s="203"/>
      <c r="NQR842" s="203"/>
      <c r="NQS842" s="203"/>
      <c r="NQT842" s="203"/>
      <c r="NQU842" s="203"/>
      <c r="NQV842" s="203"/>
      <c r="NQW842" s="203"/>
      <c r="NQX842" s="203"/>
      <c r="NQY842" s="203"/>
      <c r="NQZ842" s="203"/>
      <c r="NRA842" s="203"/>
      <c r="NRB842" s="203"/>
      <c r="NRC842" s="203"/>
      <c r="NRD842" s="203"/>
      <c r="NRE842" s="203"/>
      <c r="NRF842" s="203"/>
      <c r="NRG842" s="203"/>
      <c r="NRH842" s="203"/>
      <c r="NRI842" s="203"/>
      <c r="NRJ842" s="203"/>
      <c r="NRK842" s="203"/>
      <c r="NRL842" s="203"/>
      <c r="NRM842" s="203"/>
      <c r="NRN842" s="203"/>
      <c r="NRO842" s="203"/>
      <c r="NRP842" s="203"/>
      <c r="NRQ842" s="203"/>
      <c r="NRR842" s="203"/>
      <c r="NRS842" s="203"/>
      <c r="NRT842" s="203"/>
      <c r="NRU842" s="203"/>
      <c r="NRV842" s="203"/>
      <c r="NRW842" s="203"/>
      <c r="NRX842" s="203"/>
      <c r="NRY842" s="203"/>
      <c r="NRZ842" s="203"/>
      <c r="NSA842" s="203"/>
      <c r="NSB842" s="203"/>
      <c r="NSC842" s="203"/>
      <c r="NSD842" s="203"/>
      <c r="NSE842" s="203"/>
      <c r="NSF842" s="203"/>
      <c r="NSG842" s="203"/>
      <c r="NSH842" s="203"/>
      <c r="NSI842" s="203"/>
      <c r="NSJ842" s="203"/>
      <c r="NSK842" s="203"/>
      <c r="NSL842" s="203"/>
      <c r="NSM842" s="203"/>
      <c r="NSN842" s="203"/>
      <c r="NSO842" s="203"/>
      <c r="NSP842" s="203"/>
      <c r="NSQ842" s="203"/>
      <c r="NSR842" s="203"/>
      <c r="NSS842" s="203"/>
      <c r="NST842" s="203"/>
      <c r="NSU842" s="203"/>
      <c r="NSV842" s="203"/>
      <c r="NSW842" s="203"/>
      <c r="NSX842" s="203"/>
      <c r="NSY842" s="203"/>
      <c r="NSZ842" s="203"/>
      <c r="NTA842" s="203"/>
      <c r="NTB842" s="203"/>
      <c r="NTC842" s="203"/>
      <c r="NTD842" s="203"/>
      <c r="NTE842" s="203"/>
      <c r="NTF842" s="203"/>
      <c r="NTG842" s="203"/>
      <c r="NTH842" s="203"/>
      <c r="NTI842" s="203"/>
      <c r="NTJ842" s="203"/>
      <c r="NTK842" s="203"/>
      <c r="NTL842" s="203"/>
      <c r="NTM842" s="203"/>
      <c r="NTN842" s="203"/>
      <c r="NTO842" s="203"/>
      <c r="NTP842" s="203"/>
      <c r="NTQ842" s="203"/>
      <c r="NTR842" s="203"/>
      <c r="NTS842" s="203"/>
      <c r="NTT842" s="203"/>
      <c r="NTU842" s="203"/>
      <c r="NTV842" s="203"/>
      <c r="NTW842" s="203"/>
      <c r="NTX842" s="203"/>
      <c r="NTY842" s="203"/>
      <c r="NTZ842" s="203"/>
      <c r="NUA842" s="203"/>
      <c r="NUB842" s="203"/>
      <c r="NUC842" s="203"/>
      <c r="NUD842" s="203"/>
      <c r="NUE842" s="203"/>
      <c r="NUF842" s="203"/>
      <c r="NUG842" s="203"/>
      <c r="NUH842" s="203"/>
      <c r="NUI842" s="203"/>
      <c r="NUJ842" s="203"/>
      <c r="NUK842" s="203"/>
      <c r="NUL842" s="203"/>
      <c r="NUM842" s="203"/>
      <c r="NUN842" s="203"/>
      <c r="NUO842" s="203"/>
      <c r="NUP842" s="203"/>
      <c r="NUQ842" s="203"/>
      <c r="NUR842" s="203"/>
      <c r="NUS842" s="203"/>
      <c r="NUT842" s="203"/>
      <c r="NUU842" s="203"/>
      <c r="NUV842" s="203"/>
      <c r="NUW842" s="203"/>
      <c r="NUX842" s="203"/>
      <c r="NUY842" s="203"/>
      <c r="NUZ842" s="203"/>
      <c r="NVA842" s="203"/>
      <c r="NVB842" s="203"/>
      <c r="NVC842" s="203"/>
      <c r="NVD842" s="203"/>
      <c r="NVE842" s="203"/>
      <c r="NVF842" s="203"/>
      <c r="NVG842" s="203"/>
      <c r="NVH842" s="203"/>
      <c r="NVI842" s="203"/>
      <c r="NVJ842" s="203"/>
      <c r="NVK842" s="203"/>
      <c r="NVL842" s="203"/>
      <c r="NVM842" s="203"/>
      <c r="NVN842" s="203"/>
      <c r="NVO842" s="203"/>
      <c r="NVP842" s="203"/>
      <c r="NVQ842" s="203"/>
      <c r="NVR842" s="203"/>
      <c r="NVS842" s="203"/>
      <c r="NVT842" s="203"/>
      <c r="NVU842" s="203"/>
      <c r="NVV842" s="203"/>
      <c r="NVW842" s="203"/>
      <c r="NVX842" s="203"/>
      <c r="NVY842" s="203"/>
      <c r="NVZ842" s="203"/>
      <c r="NWA842" s="203"/>
      <c r="NWB842" s="203"/>
      <c r="NWC842" s="203"/>
      <c r="NWD842" s="203"/>
      <c r="NWE842" s="203"/>
      <c r="NWF842" s="203"/>
      <c r="NWG842" s="203"/>
      <c r="NWH842" s="203"/>
      <c r="NWI842" s="203"/>
      <c r="NWJ842" s="203"/>
      <c r="NWK842" s="203"/>
      <c r="NWL842" s="203"/>
      <c r="NWM842" s="203"/>
      <c r="NWN842" s="203"/>
      <c r="NWO842" s="203"/>
      <c r="NWP842" s="203"/>
      <c r="NWQ842" s="203"/>
      <c r="NWR842" s="203"/>
      <c r="NWS842" s="203"/>
      <c r="NWT842" s="203"/>
      <c r="NWU842" s="203"/>
      <c r="NWV842" s="203"/>
      <c r="NWW842" s="203"/>
      <c r="NWX842" s="203"/>
      <c r="NWY842" s="203"/>
      <c r="NWZ842" s="203"/>
      <c r="NXA842" s="203"/>
      <c r="NXB842" s="203"/>
      <c r="NXC842" s="203"/>
      <c r="NXD842" s="203"/>
      <c r="NXE842" s="203"/>
      <c r="NXF842" s="203"/>
      <c r="NXG842" s="203"/>
      <c r="NXH842" s="203"/>
      <c r="NXI842" s="203"/>
      <c r="NXJ842" s="203"/>
      <c r="NXK842" s="203"/>
      <c r="NXL842" s="203"/>
      <c r="NXM842" s="203"/>
      <c r="NXN842" s="203"/>
      <c r="NXO842" s="203"/>
      <c r="NXP842" s="203"/>
      <c r="NXQ842" s="203"/>
      <c r="NXR842" s="203"/>
      <c r="NXS842" s="203"/>
      <c r="NXT842" s="203"/>
      <c r="NXU842" s="203"/>
      <c r="NXV842" s="203"/>
      <c r="NXW842" s="203"/>
      <c r="NXX842" s="203"/>
      <c r="NXY842" s="203"/>
      <c r="NXZ842" s="203"/>
      <c r="NYA842" s="203"/>
      <c r="NYB842" s="203"/>
      <c r="NYC842" s="203"/>
      <c r="NYD842" s="203"/>
      <c r="NYE842" s="203"/>
      <c r="NYF842" s="203"/>
      <c r="NYG842" s="203"/>
      <c r="NYH842" s="203"/>
      <c r="NYI842" s="203"/>
      <c r="NYJ842" s="203"/>
      <c r="NYK842" s="203"/>
      <c r="NYL842" s="203"/>
      <c r="NYM842" s="203"/>
      <c r="NYN842" s="203"/>
      <c r="NYO842" s="203"/>
      <c r="NYP842" s="203"/>
      <c r="NYQ842" s="203"/>
      <c r="NYR842" s="203"/>
      <c r="NYS842" s="203"/>
      <c r="NYT842" s="203"/>
      <c r="NYU842" s="203"/>
      <c r="NYV842" s="203"/>
      <c r="NYW842" s="203"/>
      <c r="NYX842" s="203"/>
      <c r="NYY842" s="203"/>
      <c r="NYZ842" s="203"/>
      <c r="NZA842" s="203"/>
      <c r="NZB842" s="203"/>
      <c r="NZC842" s="203"/>
      <c r="NZD842" s="203"/>
      <c r="NZE842" s="203"/>
      <c r="NZF842" s="203"/>
      <c r="NZG842" s="203"/>
      <c r="NZH842" s="203"/>
      <c r="NZI842" s="203"/>
      <c r="NZJ842" s="203"/>
      <c r="NZK842" s="203"/>
      <c r="NZL842" s="203"/>
      <c r="NZM842" s="203"/>
      <c r="NZN842" s="203"/>
      <c r="NZO842" s="203"/>
      <c r="NZP842" s="203"/>
      <c r="NZQ842" s="203"/>
      <c r="NZR842" s="203"/>
      <c r="NZS842" s="203"/>
      <c r="NZT842" s="203"/>
      <c r="NZU842" s="203"/>
      <c r="NZV842" s="203"/>
      <c r="NZW842" s="203"/>
      <c r="NZX842" s="203"/>
      <c r="NZY842" s="203"/>
      <c r="NZZ842" s="203"/>
      <c r="OAA842" s="203"/>
      <c r="OAB842" s="203"/>
      <c r="OAC842" s="203"/>
      <c r="OAD842" s="203"/>
      <c r="OAE842" s="203"/>
      <c r="OAF842" s="203"/>
      <c r="OAG842" s="203"/>
      <c r="OAH842" s="203"/>
      <c r="OAI842" s="203"/>
      <c r="OAJ842" s="203"/>
      <c r="OAK842" s="203"/>
      <c r="OAL842" s="203"/>
      <c r="OAM842" s="203"/>
      <c r="OAN842" s="203"/>
      <c r="OAO842" s="203"/>
      <c r="OAP842" s="203"/>
      <c r="OAQ842" s="203"/>
      <c r="OAR842" s="203"/>
      <c r="OAS842" s="203"/>
      <c r="OAT842" s="203"/>
      <c r="OAU842" s="203"/>
      <c r="OAV842" s="203"/>
      <c r="OAW842" s="203"/>
      <c r="OAX842" s="203"/>
      <c r="OAY842" s="203"/>
      <c r="OAZ842" s="203"/>
      <c r="OBA842" s="203"/>
      <c r="OBB842" s="203"/>
      <c r="OBC842" s="203"/>
      <c r="OBD842" s="203"/>
      <c r="OBE842" s="203"/>
      <c r="OBF842" s="203"/>
      <c r="OBG842" s="203"/>
      <c r="OBH842" s="203"/>
      <c r="OBI842" s="203"/>
      <c r="OBJ842" s="203"/>
      <c r="OBK842" s="203"/>
      <c r="OBL842" s="203"/>
      <c r="OBM842" s="203"/>
      <c r="OBN842" s="203"/>
      <c r="OBO842" s="203"/>
      <c r="OBP842" s="203"/>
      <c r="OBQ842" s="203"/>
      <c r="OBR842" s="203"/>
      <c r="OBS842" s="203"/>
      <c r="OBT842" s="203"/>
      <c r="OBU842" s="203"/>
      <c r="OBV842" s="203"/>
      <c r="OBW842" s="203"/>
      <c r="OBX842" s="203"/>
      <c r="OBY842" s="203"/>
      <c r="OBZ842" s="203"/>
      <c r="OCA842" s="203"/>
      <c r="OCB842" s="203"/>
      <c r="OCC842" s="203"/>
      <c r="OCD842" s="203"/>
      <c r="OCE842" s="203"/>
      <c r="OCF842" s="203"/>
      <c r="OCG842" s="203"/>
      <c r="OCH842" s="203"/>
      <c r="OCI842" s="203"/>
      <c r="OCJ842" s="203"/>
      <c r="OCK842" s="203"/>
      <c r="OCL842" s="203"/>
      <c r="OCM842" s="203"/>
      <c r="OCN842" s="203"/>
      <c r="OCO842" s="203"/>
      <c r="OCP842" s="203"/>
      <c r="OCQ842" s="203"/>
      <c r="OCR842" s="203"/>
      <c r="OCS842" s="203"/>
      <c r="OCT842" s="203"/>
      <c r="OCU842" s="203"/>
      <c r="OCV842" s="203"/>
      <c r="OCW842" s="203"/>
      <c r="OCX842" s="203"/>
      <c r="OCY842" s="203"/>
      <c r="OCZ842" s="203"/>
      <c r="ODA842" s="203"/>
      <c r="ODB842" s="203"/>
      <c r="ODC842" s="203"/>
      <c r="ODD842" s="203"/>
      <c r="ODE842" s="203"/>
      <c r="ODF842" s="203"/>
      <c r="ODG842" s="203"/>
      <c r="ODH842" s="203"/>
      <c r="ODI842" s="203"/>
      <c r="ODJ842" s="203"/>
      <c r="ODK842" s="203"/>
      <c r="ODL842" s="203"/>
      <c r="ODM842" s="203"/>
      <c r="ODN842" s="203"/>
      <c r="ODO842" s="203"/>
      <c r="ODP842" s="203"/>
      <c r="ODQ842" s="203"/>
      <c r="ODR842" s="203"/>
      <c r="ODS842" s="203"/>
      <c r="ODT842" s="203"/>
      <c r="ODU842" s="203"/>
      <c r="ODV842" s="203"/>
      <c r="ODW842" s="203"/>
      <c r="ODX842" s="203"/>
      <c r="ODY842" s="203"/>
      <c r="ODZ842" s="203"/>
      <c r="OEA842" s="203"/>
      <c r="OEB842" s="203"/>
      <c r="OEC842" s="203"/>
      <c r="OED842" s="203"/>
      <c r="OEE842" s="203"/>
      <c r="OEF842" s="203"/>
      <c r="OEG842" s="203"/>
      <c r="OEH842" s="203"/>
      <c r="OEI842" s="203"/>
      <c r="OEJ842" s="203"/>
      <c r="OEK842" s="203"/>
      <c r="OEL842" s="203"/>
      <c r="OEM842" s="203"/>
      <c r="OEN842" s="203"/>
      <c r="OEO842" s="203"/>
      <c r="OEP842" s="203"/>
      <c r="OEQ842" s="203"/>
      <c r="OER842" s="203"/>
      <c r="OES842" s="203"/>
      <c r="OET842" s="203"/>
      <c r="OEU842" s="203"/>
      <c r="OEV842" s="203"/>
      <c r="OEW842" s="203"/>
      <c r="OEX842" s="203"/>
      <c r="OEY842" s="203"/>
      <c r="OEZ842" s="203"/>
      <c r="OFA842" s="203"/>
      <c r="OFB842" s="203"/>
      <c r="OFC842" s="203"/>
      <c r="OFD842" s="203"/>
      <c r="OFE842" s="203"/>
      <c r="OFF842" s="203"/>
      <c r="OFG842" s="203"/>
      <c r="OFH842" s="203"/>
      <c r="OFI842" s="203"/>
      <c r="OFJ842" s="203"/>
      <c r="OFK842" s="203"/>
      <c r="OFL842" s="203"/>
      <c r="OFM842" s="203"/>
      <c r="OFN842" s="203"/>
      <c r="OFO842" s="203"/>
      <c r="OFP842" s="203"/>
      <c r="OFQ842" s="203"/>
      <c r="OFR842" s="203"/>
      <c r="OFS842" s="203"/>
      <c r="OFT842" s="203"/>
      <c r="OFU842" s="203"/>
      <c r="OFV842" s="203"/>
      <c r="OFW842" s="203"/>
      <c r="OFX842" s="203"/>
      <c r="OFY842" s="203"/>
      <c r="OFZ842" s="203"/>
      <c r="OGA842" s="203"/>
      <c r="OGB842" s="203"/>
      <c r="OGC842" s="203"/>
      <c r="OGD842" s="203"/>
      <c r="OGE842" s="203"/>
      <c r="OGF842" s="203"/>
      <c r="OGG842" s="203"/>
      <c r="OGH842" s="203"/>
      <c r="OGI842" s="203"/>
      <c r="OGJ842" s="203"/>
      <c r="OGK842" s="203"/>
      <c r="OGL842" s="203"/>
      <c r="OGM842" s="203"/>
      <c r="OGN842" s="203"/>
      <c r="OGO842" s="203"/>
      <c r="OGP842" s="203"/>
      <c r="OGQ842" s="203"/>
      <c r="OGR842" s="203"/>
      <c r="OGS842" s="203"/>
      <c r="OGT842" s="203"/>
      <c r="OGU842" s="203"/>
      <c r="OGV842" s="203"/>
      <c r="OGW842" s="203"/>
      <c r="OGX842" s="203"/>
      <c r="OGY842" s="203"/>
      <c r="OGZ842" s="203"/>
      <c r="OHA842" s="203"/>
      <c r="OHB842" s="203"/>
      <c r="OHC842" s="203"/>
      <c r="OHD842" s="203"/>
      <c r="OHE842" s="203"/>
      <c r="OHF842" s="203"/>
      <c r="OHG842" s="203"/>
      <c r="OHH842" s="203"/>
      <c r="OHI842" s="203"/>
      <c r="OHJ842" s="203"/>
      <c r="OHK842" s="203"/>
      <c r="OHL842" s="203"/>
      <c r="OHM842" s="203"/>
      <c r="OHN842" s="203"/>
      <c r="OHO842" s="203"/>
      <c r="OHP842" s="203"/>
      <c r="OHQ842" s="203"/>
      <c r="OHR842" s="203"/>
      <c r="OHS842" s="203"/>
      <c r="OHT842" s="203"/>
      <c r="OHU842" s="203"/>
      <c r="OHV842" s="203"/>
      <c r="OHW842" s="203"/>
      <c r="OHX842" s="203"/>
      <c r="OHY842" s="203"/>
      <c r="OHZ842" s="203"/>
      <c r="OIA842" s="203"/>
      <c r="OIB842" s="203"/>
      <c r="OIC842" s="203"/>
      <c r="OID842" s="203"/>
      <c r="OIE842" s="203"/>
      <c r="OIF842" s="203"/>
      <c r="OIG842" s="203"/>
      <c r="OIH842" s="203"/>
      <c r="OII842" s="203"/>
      <c r="OIJ842" s="203"/>
      <c r="OIK842" s="203"/>
      <c r="OIL842" s="203"/>
      <c r="OIM842" s="203"/>
      <c r="OIN842" s="203"/>
      <c r="OIO842" s="203"/>
      <c r="OIP842" s="203"/>
      <c r="OIQ842" s="203"/>
      <c r="OIR842" s="203"/>
      <c r="OIS842" s="203"/>
      <c r="OIT842" s="203"/>
      <c r="OIU842" s="203"/>
      <c r="OIV842" s="203"/>
      <c r="OIW842" s="203"/>
      <c r="OIX842" s="203"/>
      <c r="OIY842" s="203"/>
      <c r="OIZ842" s="203"/>
      <c r="OJA842" s="203"/>
      <c r="OJB842" s="203"/>
      <c r="OJC842" s="203"/>
      <c r="OJD842" s="203"/>
      <c r="OJE842" s="203"/>
      <c r="OJF842" s="203"/>
      <c r="OJG842" s="203"/>
      <c r="OJH842" s="203"/>
      <c r="OJI842" s="203"/>
      <c r="OJJ842" s="203"/>
      <c r="OJK842" s="203"/>
      <c r="OJL842" s="203"/>
      <c r="OJM842" s="203"/>
      <c r="OJN842" s="203"/>
      <c r="OJO842" s="203"/>
      <c r="OJP842" s="203"/>
      <c r="OJQ842" s="203"/>
      <c r="OJR842" s="203"/>
      <c r="OJS842" s="203"/>
      <c r="OJT842" s="203"/>
      <c r="OJU842" s="203"/>
      <c r="OJV842" s="203"/>
      <c r="OJW842" s="203"/>
      <c r="OJX842" s="203"/>
      <c r="OJY842" s="203"/>
      <c r="OJZ842" s="203"/>
      <c r="OKA842" s="203"/>
      <c r="OKB842" s="203"/>
      <c r="OKC842" s="203"/>
      <c r="OKD842" s="203"/>
      <c r="OKE842" s="203"/>
      <c r="OKF842" s="203"/>
      <c r="OKG842" s="203"/>
      <c r="OKH842" s="203"/>
      <c r="OKI842" s="203"/>
      <c r="OKJ842" s="203"/>
      <c r="OKK842" s="203"/>
      <c r="OKL842" s="203"/>
      <c r="OKM842" s="203"/>
      <c r="OKN842" s="203"/>
      <c r="OKO842" s="203"/>
      <c r="OKP842" s="203"/>
      <c r="OKQ842" s="203"/>
      <c r="OKR842" s="203"/>
      <c r="OKS842" s="203"/>
      <c r="OKT842" s="203"/>
      <c r="OKU842" s="203"/>
      <c r="OKV842" s="203"/>
      <c r="OKW842" s="203"/>
      <c r="OKX842" s="203"/>
      <c r="OKY842" s="203"/>
      <c r="OKZ842" s="203"/>
      <c r="OLA842" s="203"/>
      <c r="OLB842" s="203"/>
      <c r="OLC842" s="203"/>
      <c r="OLD842" s="203"/>
      <c r="OLE842" s="203"/>
      <c r="OLF842" s="203"/>
      <c r="OLG842" s="203"/>
      <c r="OLH842" s="203"/>
      <c r="OLI842" s="203"/>
      <c r="OLJ842" s="203"/>
      <c r="OLK842" s="203"/>
      <c r="OLL842" s="203"/>
      <c r="OLM842" s="203"/>
      <c r="OLN842" s="203"/>
      <c r="OLO842" s="203"/>
      <c r="OLP842" s="203"/>
      <c r="OLQ842" s="203"/>
      <c r="OLR842" s="203"/>
      <c r="OLS842" s="203"/>
      <c r="OLT842" s="203"/>
      <c r="OLU842" s="203"/>
      <c r="OLV842" s="203"/>
      <c r="OLW842" s="203"/>
      <c r="OLX842" s="203"/>
      <c r="OLY842" s="203"/>
      <c r="OLZ842" s="203"/>
      <c r="OMA842" s="203"/>
      <c r="OMB842" s="203"/>
      <c r="OMC842" s="203"/>
      <c r="OMD842" s="203"/>
      <c r="OME842" s="203"/>
      <c r="OMF842" s="203"/>
      <c r="OMG842" s="203"/>
      <c r="OMH842" s="203"/>
      <c r="OMI842" s="203"/>
      <c r="OMJ842" s="203"/>
      <c r="OMK842" s="203"/>
      <c r="OML842" s="203"/>
      <c r="OMM842" s="203"/>
      <c r="OMN842" s="203"/>
      <c r="OMO842" s="203"/>
      <c r="OMP842" s="203"/>
      <c r="OMQ842" s="203"/>
      <c r="OMR842" s="203"/>
      <c r="OMS842" s="203"/>
      <c r="OMT842" s="203"/>
      <c r="OMU842" s="203"/>
      <c r="OMV842" s="203"/>
      <c r="OMW842" s="203"/>
      <c r="OMX842" s="203"/>
      <c r="OMY842" s="203"/>
      <c r="OMZ842" s="203"/>
      <c r="ONA842" s="203"/>
      <c r="ONB842" s="203"/>
      <c r="ONC842" s="203"/>
      <c r="OND842" s="203"/>
      <c r="ONE842" s="203"/>
      <c r="ONF842" s="203"/>
      <c r="ONG842" s="203"/>
      <c r="ONH842" s="203"/>
      <c r="ONI842" s="203"/>
      <c r="ONJ842" s="203"/>
      <c r="ONK842" s="203"/>
      <c r="ONL842" s="203"/>
      <c r="ONM842" s="203"/>
      <c r="ONN842" s="203"/>
      <c r="ONO842" s="203"/>
      <c r="ONP842" s="203"/>
      <c r="ONQ842" s="203"/>
      <c r="ONR842" s="203"/>
      <c r="ONS842" s="203"/>
      <c r="ONT842" s="203"/>
      <c r="ONU842" s="203"/>
      <c r="ONV842" s="203"/>
      <c r="ONW842" s="203"/>
      <c r="ONX842" s="203"/>
      <c r="ONY842" s="203"/>
      <c r="ONZ842" s="203"/>
      <c r="OOA842" s="203"/>
      <c r="OOB842" s="203"/>
      <c r="OOC842" s="203"/>
      <c r="OOD842" s="203"/>
      <c r="OOE842" s="203"/>
      <c r="OOF842" s="203"/>
      <c r="OOG842" s="203"/>
      <c r="OOH842" s="203"/>
      <c r="OOI842" s="203"/>
      <c r="OOJ842" s="203"/>
      <c r="OOK842" s="203"/>
      <c r="OOL842" s="203"/>
      <c r="OOM842" s="203"/>
      <c r="OON842" s="203"/>
      <c r="OOO842" s="203"/>
      <c r="OOP842" s="203"/>
      <c r="OOQ842" s="203"/>
      <c r="OOR842" s="203"/>
      <c r="OOS842" s="203"/>
      <c r="OOT842" s="203"/>
      <c r="OOU842" s="203"/>
      <c r="OOV842" s="203"/>
      <c r="OOW842" s="203"/>
      <c r="OOX842" s="203"/>
      <c r="OOY842" s="203"/>
      <c r="OOZ842" s="203"/>
      <c r="OPA842" s="203"/>
      <c r="OPB842" s="203"/>
      <c r="OPC842" s="203"/>
      <c r="OPD842" s="203"/>
      <c r="OPE842" s="203"/>
      <c r="OPF842" s="203"/>
      <c r="OPG842" s="203"/>
      <c r="OPH842" s="203"/>
      <c r="OPI842" s="203"/>
      <c r="OPJ842" s="203"/>
      <c r="OPK842" s="203"/>
      <c r="OPL842" s="203"/>
      <c r="OPM842" s="203"/>
      <c r="OPN842" s="203"/>
      <c r="OPO842" s="203"/>
      <c r="OPP842" s="203"/>
      <c r="OPQ842" s="203"/>
      <c r="OPR842" s="203"/>
      <c r="OPS842" s="203"/>
      <c r="OPT842" s="203"/>
      <c r="OPU842" s="203"/>
      <c r="OPV842" s="203"/>
      <c r="OPW842" s="203"/>
      <c r="OPX842" s="203"/>
      <c r="OPY842" s="203"/>
      <c r="OPZ842" s="203"/>
      <c r="OQA842" s="203"/>
      <c r="OQB842" s="203"/>
      <c r="OQC842" s="203"/>
      <c r="OQD842" s="203"/>
      <c r="OQE842" s="203"/>
      <c r="OQF842" s="203"/>
      <c r="OQG842" s="203"/>
      <c r="OQH842" s="203"/>
      <c r="OQI842" s="203"/>
      <c r="OQJ842" s="203"/>
      <c r="OQK842" s="203"/>
      <c r="OQL842" s="203"/>
      <c r="OQM842" s="203"/>
      <c r="OQN842" s="203"/>
      <c r="OQO842" s="203"/>
      <c r="OQP842" s="203"/>
      <c r="OQQ842" s="203"/>
      <c r="OQR842" s="203"/>
      <c r="OQS842" s="203"/>
      <c r="OQT842" s="203"/>
      <c r="OQU842" s="203"/>
      <c r="OQV842" s="203"/>
      <c r="OQW842" s="203"/>
      <c r="OQX842" s="203"/>
      <c r="OQY842" s="203"/>
      <c r="OQZ842" s="203"/>
      <c r="ORA842" s="203"/>
      <c r="ORB842" s="203"/>
      <c r="ORC842" s="203"/>
      <c r="ORD842" s="203"/>
      <c r="ORE842" s="203"/>
      <c r="ORF842" s="203"/>
      <c r="ORG842" s="203"/>
      <c r="ORH842" s="203"/>
      <c r="ORI842" s="203"/>
      <c r="ORJ842" s="203"/>
      <c r="ORK842" s="203"/>
      <c r="ORL842" s="203"/>
      <c r="ORM842" s="203"/>
      <c r="ORN842" s="203"/>
      <c r="ORO842" s="203"/>
      <c r="ORP842" s="203"/>
      <c r="ORQ842" s="203"/>
      <c r="ORR842" s="203"/>
      <c r="ORS842" s="203"/>
      <c r="ORT842" s="203"/>
      <c r="ORU842" s="203"/>
      <c r="ORV842" s="203"/>
      <c r="ORW842" s="203"/>
      <c r="ORX842" s="203"/>
      <c r="ORY842" s="203"/>
      <c r="ORZ842" s="203"/>
      <c r="OSA842" s="203"/>
      <c r="OSB842" s="203"/>
      <c r="OSC842" s="203"/>
      <c r="OSD842" s="203"/>
      <c r="OSE842" s="203"/>
      <c r="OSF842" s="203"/>
      <c r="OSG842" s="203"/>
      <c r="OSH842" s="203"/>
      <c r="OSI842" s="203"/>
      <c r="OSJ842" s="203"/>
      <c r="OSK842" s="203"/>
      <c r="OSL842" s="203"/>
      <c r="OSM842" s="203"/>
      <c r="OSN842" s="203"/>
      <c r="OSO842" s="203"/>
      <c r="OSP842" s="203"/>
      <c r="OSQ842" s="203"/>
      <c r="OSR842" s="203"/>
      <c r="OSS842" s="203"/>
      <c r="OST842" s="203"/>
      <c r="OSU842" s="203"/>
      <c r="OSV842" s="203"/>
      <c r="OSW842" s="203"/>
      <c r="OSX842" s="203"/>
      <c r="OSY842" s="203"/>
      <c r="OSZ842" s="203"/>
      <c r="OTA842" s="203"/>
      <c r="OTB842" s="203"/>
      <c r="OTC842" s="203"/>
      <c r="OTD842" s="203"/>
      <c r="OTE842" s="203"/>
      <c r="OTF842" s="203"/>
      <c r="OTG842" s="203"/>
      <c r="OTH842" s="203"/>
      <c r="OTI842" s="203"/>
      <c r="OTJ842" s="203"/>
      <c r="OTK842" s="203"/>
      <c r="OTL842" s="203"/>
      <c r="OTM842" s="203"/>
      <c r="OTN842" s="203"/>
      <c r="OTO842" s="203"/>
      <c r="OTP842" s="203"/>
      <c r="OTQ842" s="203"/>
      <c r="OTR842" s="203"/>
      <c r="OTS842" s="203"/>
      <c r="OTT842" s="203"/>
      <c r="OTU842" s="203"/>
      <c r="OTV842" s="203"/>
      <c r="OTW842" s="203"/>
      <c r="OTX842" s="203"/>
      <c r="OTY842" s="203"/>
      <c r="OTZ842" s="203"/>
      <c r="OUA842" s="203"/>
      <c r="OUB842" s="203"/>
      <c r="OUC842" s="203"/>
      <c r="OUD842" s="203"/>
      <c r="OUE842" s="203"/>
      <c r="OUF842" s="203"/>
      <c r="OUG842" s="203"/>
      <c r="OUH842" s="203"/>
      <c r="OUI842" s="203"/>
      <c r="OUJ842" s="203"/>
      <c r="OUK842" s="203"/>
      <c r="OUL842" s="203"/>
      <c r="OUM842" s="203"/>
      <c r="OUN842" s="203"/>
      <c r="OUO842" s="203"/>
      <c r="OUP842" s="203"/>
      <c r="OUQ842" s="203"/>
      <c r="OUR842" s="203"/>
      <c r="OUS842" s="203"/>
      <c r="OUT842" s="203"/>
      <c r="OUU842" s="203"/>
      <c r="OUV842" s="203"/>
      <c r="OUW842" s="203"/>
      <c r="OUX842" s="203"/>
      <c r="OUY842" s="203"/>
      <c r="OUZ842" s="203"/>
      <c r="OVA842" s="203"/>
      <c r="OVB842" s="203"/>
      <c r="OVC842" s="203"/>
      <c r="OVD842" s="203"/>
      <c r="OVE842" s="203"/>
      <c r="OVF842" s="203"/>
      <c r="OVG842" s="203"/>
      <c r="OVH842" s="203"/>
      <c r="OVI842" s="203"/>
      <c r="OVJ842" s="203"/>
      <c r="OVK842" s="203"/>
      <c r="OVL842" s="203"/>
      <c r="OVM842" s="203"/>
      <c r="OVN842" s="203"/>
      <c r="OVO842" s="203"/>
      <c r="OVP842" s="203"/>
      <c r="OVQ842" s="203"/>
      <c r="OVR842" s="203"/>
      <c r="OVS842" s="203"/>
      <c r="OVT842" s="203"/>
      <c r="OVU842" s="203"/>
      <c r="OVV842" s="203"/>
      <c r="OVW842" s="203"/>
      <c r="OVX842" s="203"/>
      <c r="OVY842" s="203"/>
      <c r="OVZ842" s="203"/>
      <c r="OWA842" s="203"/>
      <c r="OWB842" s="203"/>
      <c r="OWC842" s="203"/>
      <c r="OWD842" s="203"/>
      <c r="OWE842" s="203"/>
      <c r="OWF842" s="203"/>
      <c r="OWG842" s="203"/>
      <c r="OWH842" s="203"/>
      <c r="OWI842" s="203"/>
      <c r="OWJ842" s="203"/>
      <c r="OWK842" s="203"/>
      <c r="OWL842" s="203"/>
      <c r="OWM842" s="203"/>
      <c r="OWN842" s="203"/>
      <c r="OWO842" s="203"/>
      <c r="OWP842" s="203"/>
      <c r="OWQ842" s="203"/>
      <c r="OWR842" s="203"/>
      <c r="OWS842" s="203"/>
      <c r="OWT842" s="203"/>
      <c r="OWU842" s="203"/>
      <c r="OWV842" s="203"/>
      <c r="OWW842" s="203"/>
      <c r="OWX842" s="203"/>
      <c r="OWY842" s="203"/>
      <c r="OWZ842" s="203"/>
      <c r="OXA842" s="203"/>
      <c r="OXB842" s="203"/>
      <c r="OXC842" s="203"/>
      <c r="OXD842" s="203"/>
      <c r="OXE842" s="203"/>
      <c r="OXF842" s="203"/>
      <c r="OXG842" s="203"/>
      <c r="OXH842" s="203"/>
      <c r="OXI842" s="203"/>
      <c r="OXJ842" s="203"/>
      <c r="OXK842" s="203"/>
      <c r="OXL842" s="203"/>
      <c r="OXM842" s="203"/>
      <c r="OXN842" s="203"/>
      <c r="OXO842" s="203"/>
      <c r="OXP842" s="203"/>
      <c r="OXQ842" s="203"/>
      <c r="OXR842" s="203"/>
      <c r="OXS842" s="203"/>
      <c r="OXT842" s="203"/>
      <c r="OXU842" s="203"/>
      <c r="OXV842" s="203"/>
      <c r="OXW842" s="203"/>
      <c r="OXX842" s="203"/>
      <c r="OXY842" s="203"/>
      <c r="OXZ842" s="203"/>
      <c r="OYA842" s="203"/>
      <c r="OYB842" s="203"/>
      <c r="OYC842" s="203"/>
      <c r="OYD842" s="203"/>
      <c r="OYE842" s="203"/>
      <c r="OYF842" s="203"/>
      <c r="OYG842" s="203"/>
      <c r="OYH842" s="203"/>
      <c r="OYI842" s="203"/>
      <c r="OYJ842" s="203"/>
      <c r="OYK842" s="203"/>
      <c r="OYL842" s="203"/>
      <c r="OYM842" s="203"/>
      <c r="OYN842" s="203"/>
      <c r="OYO842" s="203"/>
      <c r="OYP842" s="203"/>
      <c r="OYQ842" s="203"/>
      <c r="OYR842" s="203"/>
      <c r="OYS842" s="203"/>
      <c r="OYT842" s="203"/>
      <c r="OYU842" s="203"/>
      <c r="OYV842" s="203"/>
      <c r="OYW842" s="203"/>
      <c r="OYX842" s="203"/>
      <c r="OYY842" s="203"/>
      <c r="OYZ842" s="203"/>
      <c r="OZA842" s="203"/>
      <c r="OZB842" s="203"/>
      <c r="OZC842" s="203"/>
      <c r="OZD842" s="203"/>
      <c r="OZE842" s="203"/>
      <c r="OZF842" s="203"/>
      <c r="OZG842" s="203"/>
      <c r="OZH842" s="203"/>
      <c r="OZI842" s="203"/>
      <c r="OZJ842" s="203"/>
      <c r="OZK842" s="203"/>
      <c r="OZL842" s="203"/>
      <c r="OZM842" s="203"/>
      <c r="OZN842" s="203"/>
      <c r="OZO842" s="203"/>
      <c r="OZP842" s="203"/>
      <c r="OZQ842" s="203"/>
      <c r="OZR842" s="203"/>
      <c r="OZS842" s="203"/>
      <c r="OZT842" s="203"/>
      <c r="OZU842" s="203"/>
      <c r="OZV842" s="203"/>
      <c r="OZW842" s="203"/>
      <c r="OZX842" s="203"/>
      <c r="OZY842" s="203"/>
      <c r="OZZ842" s="203"/>
      <c r="PAA842" s="203"/>
      <c r="PAB842" s="203"/>
      <c r="PAC842" s="203"/>
      <c r="PAD842" s="203"/>
      <c r="PAE842" s="203"/>
      <c r="PAF842" s="203"/>
      <c r="PAG842" s="203"/>
      <c r="PAH842" s="203"/>
      <c r="PAI842" s="203"/>
      <c r="PAJ842" s="203"/>
      <c r="PAK842" s="203"/>
      <c r="PAL842" s="203"/>
      <c r="PAM842" s="203"/>
      <c r="PAN842" s="203"/>
      <c r="PAO842" s="203"/>
      <c r="PAP842" s="203"/>
      <c r="PAQ842" s="203"/>
      <c r="PAR842" s="203"/>
      <c r="PAS842" s="203"/>
      <c r="PAT842" s="203"/>
      <c r="PAU842" s="203"/>
      <c r="PAV842" s="203"/>
      <c r="PAW842" s="203"/>
      <c r="PAX842" s="203"/>
      <c r="PAY842" s="203"/>
      <c r="PAZ842" s="203"/>
      <c r="PBA842" s="203"/>
      <c r="PBB842" s="203"/>
      <c r="PBC842" s="203"/>
      <c r="PBD842" s="203"/>
      <c r="PBE842" s="203"/>
      <c r="PBF842" s="203"/>
      <c r="PBG842" s="203"/>
      <c r="PBH842" s="203"/>
      <c r="PBI842" s="203"/>
      <c r="PBJ842" s="203"/>
      <c r="PBK842" s="203"/>
      <c r="PBL842" s="203"/>
      <c r="PBM842" s="203"/>
      <c r="PBN842" s="203"/>
      <c r="PBO842" s="203"/>
      <c r="PBP842" s="203"/>
      <c r="PBQ842" s="203"/>
      <c r="PBR842" s="203"/>
      <c r="PBS842" s="203"/>
      <c r="PBT842" s="203"/>
      <c r="PBU842" s="203"/>
      <c r="PBV842" s="203"/>
      <c r="PBW842" s="203"/>
      <c r="PBX842" s="203"/>
      <c r="PBY842" s="203"/>
      <c r="PBZ842" s="203"/>
      <c r="PCA842" s="203"/>
      <c r="PCB842" s="203"/>
      <c r="PCC842" s="203"/>
      <c r="PCD842" s="203"/>
      <c r="PCE842" s="203"/>
      <c r="PCF842" s="203"/>
      <c r="PCG842" s="203"/>
      <c r="PCH842" s="203"/>
      <c r="PCI842" s="203"/>
      <c r="PCJ842" s="203"/>
      <c r="PCK842" s="203"/>
      <c r="PCL842" s="203"/>
      <c r="PCM842" s="203"/>
      <c r="PCN842" s="203"/>
      <c r="PCO842" s="203"/>
      <c r="PCP842" s="203"/>
      <c r="PCQ842" s="203"/>
      <c r="PCR842" s="203"/>
      <c r="PCS842" s="203"/>
      <c r="PCT842" s="203"/>
      <c r="PCU842" s="203"/>
      <c r="PCV842" s="203"/>
      <c r="PCW842" s="203"/>
      <c r="PCX842" s="203"/>
      <c r="PCY842" s="203"/>
      <c r="PCZ842" s="203"/>
      <c r="PDA842" s="203"/>
      <c r="PDB842" s="203"/>
      <c r="PDC842" s="203"/>
      <c r="PDD842" s="203"/>
      <c r="PDE842" s="203"/>
      <c r="PDF842" s="203"/>
      <c r="PDG842" s="203"/>
      <c r="PDH842" s="203"/>
      <c r="PDI842" s="203"/>
      <c r="PDJ842" s="203"/>
      <c r="PDK842" s="203"/>
      <c r="PDL842" s="203"/>
      <c r="PDM842" s="203"/>
      <c r="PDN842" s="203"/>
      <c r="PDO842" s="203"/>
      <c r="PDP842" s="203"/>
      <c r="PDQ842" s="203"/>
      <c r="PDR842" s="203"/>
      <c r="PDS842" s="203"/>
      <c r="PDT842" s="203"/>
      <c r="PDU842" s="203"/>
      <c r="PDV842" s="203"/>
      <c r="PDW842" s="203"/>
      <c r="PDX842" s="203"/>
      <c r="PDY842" s="203"/>
      <c r="PDZ842" s="203"/>
      <c r="PEA842" s="203"/>
      <c r="PEB842" s="203"/>
      <c r="PEC842" s="203"/>
      <c r="PED842" s="203"/>
      <c r="PEE842" s="203"/>
      <c r="PEF842" s="203"/>
      <c r="PEG842" s="203"/>
      <c r="PEH842" s="203"/>
      <c r="PEI842" s="203"/>
      <c r="PEJ842" s="203"/>
      <c r="PEK842" s="203"/>
      <c r="PEL842" s="203"/>
      <c r="PEM842" s="203"/>
      <c r="PEN842" s="203"/>
      <c r="PEO842" s="203"/>
      <c r="PEP842" s="203"/>
      <c r="PEQ842" s="203"/>
      <c r="PER842" s="203"/>
      <c r="PES842" s="203"/>
      <c r="PET842" s="203"/>
      <c r="PEU842" s="203"/>
      <c r="PEV842" s="203"/>
      <c r="PEW842" s="203"/>
      <c r="PEX842" s="203"/>
      <c r="PEY842" s="203"/>
      <c r="PEZ842" s="203"/>
      <c r="PFA842" s="203"/>
      <c r="PFB842" s="203"/>
      <c r="PFC842" s="203"/>
      <c r="PFD842" s="203"/>
      <c r="PFE842" s="203"/>
      <c r="PFF842" s="203"/>
      <c r="PFG842" s="203"/>
      <c r="PFH842" s="203"/>
      <c r="PFI842" s="203"/>
      <c r="PFJ842" s="203"/>
      <c r="PFK842" s="203"/>
      <c r="PFL842" s="203"/>
      <c r="PFM842" s="203"/>
      <c r="PFN842" s="203"/>
      <c r="PFO842" s="203"/>
      <c r="PFP842" s="203"/>
      <c r="PFQ842" s="203"/>
      <c r="PFR842" s="203"/>
      <c r="PFS842" s="203"/>
      <c r="PFT842" s="203"/>
      <c r="PFU842" s="203"/>
      <c r="PFV842" s="203"/>
      <c r="PFW842" s="203"/>
      <c r="PFX842" s="203"/>
      <c r="PFY842" s="203"/>
      <c r="PFZ842" s="203"/>
      <c r="PGA842" s="203"/>
      <c r="PGB842" s="203"/>
      <c r="PGC842" s="203"/>
      <c r="PGD842" s="203"/>
      <c r="PGE842" s="203"/>
      <c r="PGF842" s="203"/>
      <c r="PGG842" s="203"/>
      <c r="PGH842" s="203"/>
      <c r="PGI842" s="203"/>
      <c r="PGJ842" s="203"/>
      <c r="PGK842" s="203"/>
      <c r="PGL842" s="203"/>
      <c r="PGM842" s="203"/>
      <c r="PGN842" s="203"/>
      <c r="PGO842" s="203"/>
      <c r="PGP842" s="203"/>
      <c r="PGQ842" s="203"/>
      <c r="PGR842" s="203"/>
      <c r="PGS842" s="203"/>
      <c r="PGT842" s="203"/>
      <c r="PGU842" s="203"/>
      <c r="PGV842" s="203"/>
      <c r="PGW842" s="203"/>
      <c r="PGX842" s="203"/>
      <c r="PGY842" s="203"/>
      <c r="PGZ842" s="203"/>
      <c r="PHA842" s="203"/>
      <c r="PHB842" s="203"/>
      <c r="PHC842" s="203"/>
      <c r="PHD842" s="203"/>
      <c r="PHE842" s="203"/>
      <c r="PHF842" s="203"/>
      <c r="PHG842" s="203"/>
      <c r="PHH842" s="203"/>
      <c r="PHI842" s="203"/>
      <c r="PHJ842" s="203"/>
      <c r="PHK842" s="203"/>
      <c r="PHL842" s="203"/>
      <c r="PHM842" s="203"/>
      <c r="PHN842" s="203"/>
      <c r="PHO842" s="203"/>
      <c r="PHP842" s="203"/>
      <c r="PHQ842" s="203"/>
      <c r="PHR842" s="203"/>
      <c r="PHS842" s="203"/>
      <c r="PHT842" s="203"/>
      <c r="PHU842" s="203"/>
      <c r="PHV842" s="203"/>
      <c r="PHW842" s="203"/>
      <c r="PHX842" s="203"/>
      <c r="PHY842" s="203"/>
      <c r="PHZ842" s="203"/>
      <c r="PIA842" s="203"/>
      <c r="PIB842" s="203"/>
      <c r="PIC842" s="203"/>
      <c r="PID842" s="203"/>
      <c r="PIE842" s="203"/>
      <c r="PIF842" s="203"/>
      <c r="PIG842" s="203"/>
      <c r="PIH842" s="203"/>
      <c r="PII842" s="203"/>
      <c r="PIJ842" s="203"/>
      <c r="PIK842" s="203"/>
      <c r="PIL842" s="203"/>
      <c r="PIM842" s="203"/>
      <c r="PIN842" s="203"/>
      <c r="PIO842" s="203"/>
      <c r="PIP842" s="203"/>
      <c r="PIQ842" s="203"/>
      <c r="PIR842" s="203"/>
      <c r="PIS842" s="203"/>
      <c r="PIT842" s="203"/>
      <c r="PIU842" s="203"/>
      <c r="PIV842" s="203"/>
      <c r="PIW842" s="203"/>
      <c r="PIX842" s="203"/>
      <c r="PIY842" s="203"/>
      <c r="PIZ842" s="203"/>
      <c r="PJA842" s="203"/>
      <c r="PJB842" s="203"/>
      <c r="PJC842" s="203"/>
      <c r="PJD842" s="203"/>
      <c r="PJE842" s="203"/>
      <c r="PJF842" s="203"/>
      <c r="PJG842" s="203"/>
      <c r="PJH842" s="203"/>
      <c r="PJI842" s="203"/>
      <c r="PJJ842" s="203"/>
      <c r="PJK842" s="203"/>
      <c r="PJL842" s="203"/>
      <c r="PJM842" s="203"/>
      <c r="PJN842" s="203"/>
      <c r="PJO842" s="203"/>
      <c r="PJP842" s="203"/>
      <c r="PJQ842" s="203"/>
      <c r="PJR842" s="203"/>
      <c r="PJS842" s="203"/>
      <c r="PJT842" s="203"/>
      <c r="PJU842" s="203"/>
      <c r="PJV842" s="203"/>
      <c r="PJW842" s="203"/>
      <c r="PJX842" s="203"/>
      <c r="PJY842" s="203"/>
      <c r="PJZ842" s="203"/>
      <c r="PKA842" s="203"/>
      <c r="PKB842" s="203"/>
      <c r="PKC842" s="203"/>
      <c r="PKD842" s="203"/>
      <c r="PKE842" s="203"/>
      <c r="PKF842" s="203"/>
      <c r="PKG842" s="203"/>
      <c r="PKH842" s="203"/>
      <c r="PKI842" s="203"/>
      <c r="PKJ842" s="203"/>
      <c r="PKK842" s="203"/>
      <c r="PKL842" s="203"/>
      <c r="PKM842" s="203"/>
      <c r="PKN842" s="203"/>
      <c r="PKO842" s="203"/>
      <c r="PKP842" s="203"/>
      <c r="PKQ842" s="203"/>
      <c r="PKR842" s="203"/>
      <c r="PKS842" s="203"/>
      <c r="PKT842" s="203"/>
      <c r="PKU842" s="203"/>
      <c r="PKV842" s="203"/>
      <c r="PKW842" s="203"/>
      <c r="PKX842" s="203"/>
      <c r="PKY842" s="203"/>
      <c r="PKZ842" s="203"/>
      <c r="PLA842" s="203"/>
      <c r="PLB842" s="203"/>
      <c r="PLC842" s="203"/>
      <c r="PLD842" s="203"/>
      <c r="PLE842" s="203"/>
      <c r="PLF842" s="203"/>
      <c r="PLG842" s="203"/>
      <c r="PLH842" s="203"/>
      <c r="PLI842" s="203"/>
      <c r="PLJ842" s="203"/>
      <c r="PLK842" s="203"/>
      <c r="PLL842" s="203"/>
      <c r="PLM842" s="203"/>
      <c r="PLN842" s="203"/>
      <c r="PLO842" s="203"/>
      <c r="PLP842" s="203"/>
      <c r="PLQ842" s="203"/>
      <c r="PLR842" s="203"/>
      <c r="PLS842" s="203"/>
      <c r="PLT842" s="203"/>
      <c r="PLU842" s="203"/>
      <c r="PLV842" s="203"/>
      <c r="PLW842" s="203"/>
      <c r="PLX842" s="203"/>
      <c r="PLY842" s="203"/>
      <c r="PLZ842" s="203"/>
      <c r="PMA842" s="203"/>
      <c r="PMB842" s="203"/>
      <c r="PMC842" s="203"/>
      <c r="PMD842" s="203"/>
      <c r="PME842" s="203"/>
      <c r="PMF842" s="203"/>
      <c r="PMG842" s="203"/>
      <c r="PMH842" s="203"/>
      <c r="PMI842" s="203"/>
      <c r="PMJ842" s="203"/>
      <c r="PMK842" s="203"/>
      <c r="PML842" s="203"/>
      <c r="PMM842" s="203"/>
      <c r="PMN842" s="203"/>
      <c r="PMO842" s="203"/>
      <c r="PMP842" s="203"/>
      <c r="PMQ842" s="203"/>
      <c r="PMR842" s="203"/>
      <c r="PMS842" s="203"/>
      <c r="PMT842" s="203"/>
      <c r="PMU842" s="203"/>
      <c r="PMV842" s="203"/>
      <c r="PMW842" s="203"/>
      <c r="PMX842" s="203"/>
      <c r="PMY842" s="203"/>
      <c r="PMZ842" s="203"/>
      <c r="PNA842" s="203"/>
      <c r="PNB842" s="203"/>
      <c r="PNC842" s="203"/>
      <c r="PND842" s="203"/>
      <c r="PNE842" s="203"/>
      <c r="PNF842" s="203"/>
      <c r="PNG842" s="203"/>
      <c r="PNH842" s="203"/>
      <c r="PNI842" s="203"/>
      <c r="PNJ842" s="203"/>
      <c r="PNK842" s="203"/>
      <c r="PNL842" s="203"/>
      <c r="PNM842" s="203"/>
      <c r="PNN842" s="203"/>
      <c r="PNO842" s="203"/>
      <c r="PNP842" s="203"/>
      <c r="PNQ842" s="203"/>
      <c r="PNR842" s="203"/>
      <c r="PNS842" s="203"/>
      <c r="PNT842" s="203"/>
      <c r="PNU842" s="203"/>
      <c r="PNV842" s="203"/>
      <c r="PNW842" s="203"/>
      <c r="PNX842" s="203"/>
      <c r="PNY842" s="203"/>
      <c r="PNZ842" s="203"/>
      <c r="POA842" s="203"/>
      <c r="POB842" s="203"/>
      <c r="POC842" s="203"/>
      <c r="POD842" s="203"/>
      <c r="POE842" s="203"/>
      <c r="POF842" s="203"/>
      <c r="POG842" s="203"/>
      <c r="POH842" s="203"/>
      <c r="POI842" s="203"/>
      <c r="POJ842" s="203"/>
      <c r="POK842" s="203"/>
      <c r="POL842" s="203"/>
      <c r="POM842" s="203"/>
      <c r="PON842" s="203"/>
      <c r="POO842" s="203"/>
      <c r="POP842" s="203"/>
      <c r="POQ842" s="203"/>
      <c r="POR842" s="203"/>
      <c r="POS842" s="203"/>
      <c r="POT842" s="203"/>
      <c r="POU842" s="203"/>
      <c r="POV842" s="203"/>
      <c r="POW842" s="203"/>
      <c r="POX842" s="203"/>
      <c r="POY842" s="203"/>
      <c r="POZ842" s="203"/>
      <c r="PPA842" s="203"/>
      <c r="PPB842" s="203"/>
      <c r="PPC842" s="203"/>
      <c r="PPD842" s="203"/>
      <c r="PPE842" s="203"/>
      <c r="PPF842" s="203"/>
      <c r="PPG842" s="203"/>
      <c r="PPH842" s="203"/>
      <c r="PPI842" s="203"/>
      <c r="PPJ842" s="203"/>
      <c r="PPK842" s="203"/>
      <c r="PPL842" s="203"/>
      <c r="PPM842" s="203"/>
      <c r="PPN842" s="203"/>
      <c r="PPO842" s="203"/>
      <c r="PPP842" s="203"/>
      <c r="PPQ842" s="203"/>
      <c r="PPR842" s="203"/>
      <c r="PPS842" s="203"/>
      <c r="PPT842" s="203"/>
      <c r="PPU842" s="203"/>
      <c r="PPV842" s="203"/>
      <c r="PPW842" s="203"/>
      <c r="PPX842" s="203"/>
      <c r="PPY842" s="203"/>
      <c r="PPZ842" s="203"/>
      <c r="PQA842" s="203"/>
      <c r="PQB842" s="203"/>
      <c r="PQC842" s="203"/>
      <c r="PQD842" s="203"/>
      <c r="PQE842" s="203"/>
      <c r="PQF842" s="203"/>
      <c r="PQG842" s="203"/>
      <c r="PQH842" s="203"/>
      <c r="PQI842" s="203"/>
      <c r="PQJ842" s="203"/>
      <c r="PQK842" s="203"/>
      <c r="PQL842" s="203"/>
      <c r="PQM842" s="203"/>
      <c r="PQN842" s="203"/>
      <c r="PQO842" s="203"/>
      <c r="PQP842" s="203"/>
      <c r="PQQ842" s="203"/>
      <c r="PQR842" s="203"/>
      <c r="PQS842" s="203"/>
      <c r="PQT842" s="203"/>
      <c r="PQU842" s="203"/>
      <c r="PQV842" s="203"/>
      <c r="PQW842" s="203"/>
      <c r="PQX842" s="203"/>
      <c r="PQY842" s="203"/>
      <c r="PQZ842" s="203"/>
      <c r="PRA842" s="203"/>
      <c r="PRB842" s="203"/>
      <c r="PRC842" s="203"/>
      <c r="PRD842" s="203"/>
      <c r="PRE842" s="203"/>
      <c r="PRF842" s="203"/>
      <c r="PRG842" s="203"/>
      <c r="PRH842" s="203"/>
      <c r="PRI842" s="203"/>
      <c r="PRJ842" s="203"/>
      <c r="PRK842" s="203"/>
      <c r="PRL842" s="203"/>
      <c r="PRM842" s="203"/>
      <c r="PRN842" s="203"/>
      <c r="PRO842" s="203"/>
      <c r="PRP842" s="203"/>
      <c r="PRQ842" s="203"/>
      <c r="PRR842" s="203"/>
      <c r="PRS842" s="203"/>
      <c r="PRT842" s="203"/>
      <c r="PRU842" s="203"/>
      <c r="PRV842" s="203"/>
      <c r="PRW842" s="203"/>
      <c r="PRX842" s="203"/>
      <c r="PRY842" s="203"/>
      <c r="PRZ842" s="203"/>
      <c r="PSA842" s="203"/>
      <c r="PSB842" s="203"/>
      <c r="PSC842" s="203"/>
      <c r="PSD842" s="203"/>
      <c r="PSE842" s="203"/>
      <c r="PSF842" s="203"/>
      <c r="PSG842" s="203"/>
      <c r="PSH842" s="203"/>
      <c r="PSI842" s="203"/>
      <c r="PSJ842" s="203"/>
      <c r="PSK842" s="203"/>
      <c r="PSL842" s="203"/>
      <c r="PSM842" s="203"/>
      <c r="PSN842" s="203"/>
      <c r="PSO842" s="203"/>
      <c r="PSP842" s="203"/>
      <c r="PSQ842" s="203"/>
      <c r="PSR842" s="203"/>
      <c r="PSS842" s="203"/>
      <c r="PST842" s="203"/>
      <c r="PSU842" s="203"/>
      <c r="PSV842" s="203"/>
      <c r="PSW842" s="203"/>
      <c r="PSX842" s="203"/>
      <c r="PSY842" s="203"/>
      <c r="PSZ842" s="203"/>
      <c r="PTA842" s="203"/>
      <c r="PTB842" s="203"/>
      <c r="PTC842" s="203"/>
      <c r="PTD842" s="203"/>
      <c r="PTE842" s="203"/>
      <c r="PTF842" s="203"/>
      <c r="PTG842" s="203"/>
      <c r="PTH842" s="203"/>
      <c r="PTI842" s="203"/>
      <c r="PTJ842" s="203"/>
      <c r="PTK842" s="203"/>
      <c r="PTL842" s="203"/>
      <c r="PTM842" s="203"/>
      <c r="PTN842" s="203"/>
      <c r="PTO842" s="203"/>
      <c r="PTP842" s="203"/>
      <c r="PTQ842" s="203"/>
      <c r="PTR842" s="203"/>
      <c r="PTS842" s="203"/>
      <c r="PTT842" s="203"/>
      <c r="PTU842" s="203"/>
      <c r="PTV842" s="203"/>
      <c r="PTW842" s="203"/>
      <c r="PTX842" s="203"/>
      <c r="PTY842" s="203"/>
      <c r="PTZ842" s="203"/>
      <c r="PUA842" s="203"/>
      <c r="PUB842" s="203"/>
      <c r="PUC842" s="203"/>
      <c r="PUD842" s="203"/>
      <c r="PUE842" s="203"/>
      <c r="PUF842" s="203"/>
      <c r="PUG842" s="203"/>
      <c r="PUH842" s="203"/>
      <c r="PUI842" s="203"/>
      <c r="PUJ842" s="203"/>
      <c r="PUK842" s="203"/>
      <c r="PUL842" s="203"/>
      <c r="PUM842" s="203"/>
      <c r="PUN842" s="203"/>
      <c r="PUO842" s="203"/>
      <c r="PUP842" s="203"/>
      <c r="PUQ842" s="203"/>
      <c r="PUR842" s="203"/>
      <c r="PUS842" s="203"/>
      <c r="PUT842" s="203"/>
      <c r="PUU842" s="203"/>
      <c r="PUV842" s="203"/>
      <c r="PUW842" s="203"/>
      <c r="PUX842" s="203"/>
      <c r="PUY842" s="203"/>
      <c r="PUZ842" s="203"/>
      <c r="PVA842" s="203"/>
      <c r="PVB842" s="203"/>
      <c r="PVC842" s="203"/>
      <c r="PVD842" s="203"/>
      <c r="PVE842" s="203"/>
      <c r="PVF842" s="203"/>
      <c r="PVG842" s="203"/>
      <c r="PVH842" s="203"/>
      <c r="PVI842" s="203"/>
      <c r="PVJ842" s="203"/>
      <c r="PVK842" s="203"/>
      <c r="PVL842" s="203"/>
      <c r="PVM842" s="203"/>
      <c r="PVN842" s="203"/>
      <c r="PVO842" s="203"/>
      <c r="PVP842" s="203"/>
      <c r="PVQ842" s="203"/>
      <c r="PVR842" s="203"/>
      <c r="PVS842" s="203"/>
      <c r="PVT842" s="203"/>
      <c r="PVU842" s="203"/>
      <c r="PVV842" s="203"/>
      <c r="PVW842" s="203"/>
      <c r="PVX842" s="203"/>
      <c r="PVY842" s="203"/>
      <c r="PVZ842" s="203"/>
      <c r="PWA842" s="203"/>
      <c r="PWB842" s="203"/>
      <c r="PWC842" s="203"/>
      <c r="PWD842" s="203"/>
      <c r="PWE842" s="203"/>
      <c r="PWF842" s="203"/>
      <c r="PWG842" s="203"/>
      <c r="PWH842" s="203"/>
      <c r="PWI842" s="203"/>
      <c r="PWJ842" s="203"/>
      <c r="PWK842" s="203"/>
      <c r="PWL842" s="203"/>
      <c r="PWM842" s="203"/>
      <c r="PWN842" s="203"/>
      <c r="PWO842" s="203"/>
      <c r="PWP842" s="203"/>
      <c r="PWQ842" s="203"/>
      <c r="PWR842" s="203"/>
      <c r="PWS842" s="203"/>
      <c r="PWT842" s="203"/>
      <c r="PWU842" s="203"/>
      <c r="PWV842" s="203"/>
      <c r="PWW842" s="203"/>
      <c r="PWX842" s="203"/>
      <c r="PWY842" s="203"/>
      <c r="PWZ842" s="203"/>
      <c r="PXA842" s="203"/>
      <c r="PXB842" s="203"/>
      <c r="PXC842" s="203"/>
      <c r="PXD842" s="203"/>
      <c r="PXE842" s="203"/>
      <c r="PXF842" s="203"/>
      <c r="PXG842" s="203"/>
      <c r="PXH842" s="203"/>
      <c r="PXI842" s="203"/>
      <c r="PXJ842" s="203"/>
      <c r="PXK842" s="203"/>
      <c r="PXL842" s="203"/>
      <c r="PXM842" s="203"/>
      <c r="PXN842" s="203"/>
      <c r="PXO842" s="203"/>
      <c r="PXP842" s="203"/>
      <c r="PXQ842" s="203"/>
      <c r="PXR842" s="203"/>
      <c r="PXS842" s="203"/>
      <c r="PXT842" s="203"/>
      <c r="PXU842" s="203"/>
      <c r="PXV842" s="203"/>
      <c r="PXW842" s="203"/>
      <c r="PXX842" s="203"/>
      <c r="PXY842" s="203"/>
      <c r="PXZ842" s="203"/>
      <c r="PYA842" s="203"/>
      <c r="PYB842" s="203"/>
      <c r="PYC842" s="203"/>
      <c r="PYD842" s="203"/>
      <c r="PYE842" s="203"/>
      <c r="PYF842" s="203"/>
      <c r="PYG842" s="203"/>
      <c r="PYH842" s="203"/>
      <c r="PYI842" s="203"/>
      <c r="PYJ842" s="203"/>
      <c r="PYK842" s="203"/>
      <c r="PYL842" s="203"/>
      <c r="PYM842" s="203"/>
      <c r="PYN842" s="203"/>
      <c r="PYO842" s="203"/>
      <c r="PYP842" s="203"/>
      <c r="PYQ842" s="203"/>
      <c r="PYR842" s="203"/>
      <c r="PYS842" s="203"/>
      <c r="PYT842" s="203"/>
      <c r="PYU842" s="203"/>
      <c r="PYV842" s="203"/>
      <c r="PYW842" s="203"/>
      <c r="PYX842" s="203"/>
      <c r="PYY842" s="203"/>
      <c r="PYZ842" s="203"/>
      <c r="PZA842" s="203"/>
      <c r="PZB842" s="203"/>
      <c r="PZC842" s="203"/>
      <c r="PZD842" s="203"/>
      <c r="PZE842" s="203"/>
      <c r="PZF842" s="203"/>
      <c r="PZG842" s="203"/>
      <c r="PZH842" s="203"/>
      <c r="PZI842" s="203"/>
      <c r="PZJ842" s="203"/>
      <c r="PZK842" s="203"/>
      <c r="PZL842" s="203"/>
      <c r="PZM842" s="203"/>
      <c r="PZN842" s="203"/>
      <c r="PZO842" s="203"/>
      <c r="PZP842" s="203"/>
      <c r="PZQ842" s="203"/>
      <c r="PZR842" s="203"/>
      <c r="PZS842" s="203"/>
      <c r="PZT842" s="203"/>
      <c r="PZU842" s="203"/>
      <c r="PZV842" s="203"/>
      <c r="PZW842" s="203"/>
      <c r="PZX842" s="203"/>
      <c r="PZY842" s="203"/>
      <c r="PZZ842" s="203"/>
      <c r="QAA842" s="203"/>
      <c r="QAB842" s="203"/>
      <c r="QAC842" s="203"/>
      <c r="QAD842" s="203"/>
      <c r="QAE842" s="203"/>
      <c r="QAF842" s="203"/>
      <c r="QAG842" s="203"/>
      <c r="QAH842" s="203"/>
      <c r="QAI842" s="203"/>
      <c r="QAJ842" s="203"/>
      <c r="QAK842" s="203"/>
      <c r="QAL842" s="203"/>
      <c r="QAM842" s="203"/>
      <c r="QAN842" s="203"/>
      <c r="QAO842" s="203"/>
      <c r="QAP842" s="203"/>
      <c r="QAQ842" s="203"/>
      <c r="QAR842" s="203"/>
      <c r="QAS842" s="203"/>
      <c r="QAT842" s="203"/>
      <c r="QAU842" s="203"/>
      <c r="QAV842" s="203"/>
      <c r="QAW842" s="203"/>
      <c r="QAX842" s="203"/>
      <c r="QAY842" s="203"/>
      <c r="QAZ842" s="203"/>
      <c r="QBA842" s="203"/>
      <c r="QBB842" s="203"/>
      <c r="QBC842" s="203"/>
      <c r="QBD842" s="203"/>
      <c r="QBE842" s="203"/>
      <c r="QBF842" s="203"/>
      <c r="QBG842" s="203"/>
      <c r="QBH842" s="203"/>
      <c r="QBI842" s="203"/>
      <c r="QBJ842" s="203"/>
      <c r="QBK842" s="203"/>
      <c r="QBL842" s="203"/>
      <c r="QBM842" s="203"/>
      <c r="QBN842" s="203"/>
      <c r="QBO842" s="203"/>
      <c r="QBP842" s="203"/>
      <c r="QBQ842" s="203"/>
      <c r="QBR842" s="203"/>
      <c r="QBS842" s="203"/>
      <c r="QBT842" s="203"/>
      <c r="QBU842" s="203"/>
      <c r="QBV842" s="203"/>
      <c r="QBW842" s="203"/>
      <c r="QBX842" s="203"/>
      <c r="QBY842" s="203"/>
      <c r="QBZ842" s="203"/>
      <c r="QCA842" s="203"/>
      <c r="QCB842" s="203"/>
      <c r="QCC842" s="203"/>
      <c r="QCD842" s="203"/>
      <c r="QCE842" s="203"/>
      <c r="QCF842" s="203"/>
      <c r="QCG842" s="203"/>
      <c r="QCH842" s="203"/>
      <c r="QCI842" s="203"/>
      <c r="QCJ842" s="203"/>
      <c r="QCK842" s="203"/>
      <c r="QCL842" s="203"/>
      <c r="QCM842" s="203"/>
      <c r="QCN842" s="203"/>
      <c r="QCO842" s="203"/>
      <c r="QCP842" s="203"/>
      <c r="QCQ842" s="203"/>
      <c r="QCR842" s="203"/>
      <c r="QCS842" s="203"/>
      <c r="QCT842" s="203"/>
      <c r="QCU842" s="203"/>
      <c r="QCV842" s="203"/>
      <c r="QCW842" s="203"/>
      <c r="QCX842" s="203"/>
      <c r="QCY842" s="203"/>
      <c r="QCZ842" s="203"/>
      <c r="QDA842" s="203"/>
      <c r="QDB842" s="203"/>
      <c r="QDC842" s="203"/>
      <c r="QDD842" s="203"/>
      <c r="QDE842" s="203"/>
      <c r="QDF842" s="203"/>
      <c r="QDG842" s="203"/>
      <c r="QDH842" s="203"/>
      <c r="QDI842" s="203"/>
      <c r="QDJ842" s="203"/>
      <c r="QDK842" s="203"/>
      <c r="QDL842" s="203"/>
      <c r="QDM842" s="203"/>
      <c r="QDN842" s="203"/>
      <c r="QDO842" s="203"/>
      <c r="QDP842" s="203"/>
      <c r="QDQ842" s="203"/>
      <c r="QDR842" s="203"/>
      <c r="QDS842" s="203"/>
      <c r="QDT842" s="203"/>
      <c r="QDU842" s="203"/>
      <c r="QDV842" s="203"/>
      <c r="QDW842" s="203"/>
      <c r="QDX842" s="203"/>
      <c r="QDY842" s="203"/>
      <c r="QDZ842" s="203"/>
      <c r="QEA842" s="203"/>
      <c r="QEB842" s="203"/>
      <c r="QEC842" s="203"/>
      <c r="QED842" s="203"/>
      <c r="QEE842" s="203"/>
      <c r="QEF842" s="203"/>
      <c r="QEG842" s="203"/>
      <c r="QEH842" s="203"/>
      <c r="QEI842" s="203"/>
      <c r="QEJ842" s="203"/>
      <c r="QEK842" s="203"/>
      <c r="QEL842" s="203"/>
      <c r="QEM842" s="203"/>
      <c r="QEN842" s="203"/>
      <c r="QEO842" s="203"/>
      <c r="QEP842" s="203"/>
      <c r="QEQ842" s="203"/>
      <c r="QER842" s="203"/>
      <c r="QES842" s="203"/>
      <c r="QET842" s="203"/>
      <c r="QEU842" s="203"/>
      <c r="QEV842" s="203"/>
      <c r="QEW842" s="203"/>
      <c r="QEX842" s="203"/>
      <c r="QEY842" s="203"/>
      <c r="QEZ842" s="203"/>
      <c r="QFA842" s="203"/>
      <c r="QFB842" s="203"/>
      <c r="QFC842" s="203"/>
      <c r="QFD842" s="203"/>
      <c r="QFE842" s="203"/>
      <c r="QFF842" s="203"/>
      <c r="QFG842" s="203"/>
      <c r="QFH842" s="203"/>
      <c r="QFI842" s="203"/>
      <c r="QFJ842" s="203"/>
      <c r="QFK842" s="203"/>
      <c r="QFL842" s="203"/>
      <c r="QFM842" s="203"/>
      <c r="QFN842" s="203"/>
      <c r="QFO842" s="203"/>
      <c r="QFP842" s="203"/>
      <c r="QFQ842" s="203"/>
      <c r="QFR842" s="203"/>
      <c r="QFS842" s="203"/>
      <c r="QFT842" s="203"/>
      <c r="QFU842" s="203"/>
      <c r="QFV842" s="203"/>
      <c r="QFW842" s="203"/>
      <c r="QFX842" s="203"/>
      <c r="QFY842" s="203"/>
      <c r="QFZ842" s="203"/>
      <c r="QGA842" s="203"/>
      <c r="QGB842" s="203"/>
      <c r="QGC842" s="203"/>
      <c r="QGD842" s="203"/>
      <c r="QGE842" s="203"/>
      <c r="QGF842" s="203"/>
      <c r="QGG842" s="203"/>
      <c r="QGH842" s="203"/>
      <c r="QGI842" s="203"/>
      <c r="QGJ842" s="203"/>
      <c r="QGK842" s="203"/>
      <c r="QGL842" s="203"/>
      <c r="QGM842" s="203"/>
      <c r="QGN842" s="203"/>
      <c r="QGO842" s="203"/>
      <c r="QGP842" s="203"/>
      <c r="QGQ842" s="203"/>
      <c r="QGR842" s="203"/>
      <c r="QGS842" s="203"/>
      <c r="QGT842" s="203"/>
      <c r="QGU842" s="203"/>
      <c r="QGV842" s="203"/>
      <c r="QGW842" s="203"/>
      <c r="QGX842" s="203"/>
      <c r="QGY842" s="203"/>
      <c r="QGZ842" s="203"/>
      <c r="QHA842" s="203"/>
      <c r="QHB842" s="203"/>
      <c r="QHC842" s="203"/>
      <c r="QHD842" s="203"/>
      <c r="QHE842" s="203"/>
      <c r="QHF842" s="203"/>
      <c r="QHG842" s="203"/>
      <c r="QHH842" s="203"/>
      <c r="QHI842" s="203"/>
      <c r="QHJ842" s="203"/>
      <c r="QHK842" s="203"/>
      <c r="QHL842" s="203"/>
      <c r="QHM842" s="203"/>
      <c r="QHN842" s="203"/>
      <c r="QHO842" s="203"/>
      <c r="QHP842" s="203"/>
      <c r="QHQ842" s="203"/>
      <c r="QHR842" s="203"/>
      <c r="QHS842" s="203"/>
      <c r="QHT842" s="203"/>
      <c r="QHU842" s="203"/>
      <c r="QHV842" s="203"/>
      <c r="QHW842" s="203"/>
      <c r="QHX842" s="203"/>
      <c r="QHY842" s="203"/>
      <c r="QHZ842" s="203"/>
      <c r="QIA842" s="203"/>
      <c r="QIB842" s="203"/>
      <c r="QIC842" s="203"/>
      <c r="QID842" s="203"/>
      <c r="QIE842" s="203"/>
      <c r="QIF842" s="203"/>
      <c r="QIG842" s="203"/>
      <c r="QIH842" s="203"/>
      <c r="QII842" s="203"/>
      <c r="QIJ842" s="203"/>
      <c r="QIK842" s="203"/>
      <c r="QIL842" s="203"/>
      <c r="QIM842" s="203"/>
      <c r="QIN842" s="203"/>
      <c r="QIO842" s="203"/>
      <c r="QIP842" s="203"/>
      <c r="QIQ842" s="203"/>
      <c r="QIR842" s="203"/>
      <c r="QIS842" s="203"/>
      <c r="QIT842" s="203"/>
      <c r="QIU842" s="203"/>
      <c r="QIV842" s="203"/>
      <c r="QIW842" s="203"/>
      <c r="QIX842" s="203"/>
      <c r="QIY842" s="203"/>
      <c r="QIZ842" s="203"/>
      <c r="QJA842" s="203"/>
      <c r="QJB842" s="203"/>
      <c r="QJC842" s="203"/>
      <c r="QJD842" s="203"/>
      <c r="QJE842" s="203"/>
      <c r="QJF842" s="203"/>
      <c r="QJG842" s="203"/>
      <c r="QJH842" s="203"/>
      <c r="QJI842" s="203"/>
      <c r="QJJ842" s="203"/>
      <c r="QJK842" s="203"/>
      <c r="QJL842" s="203"/>
      <c r="QJM842" s="203"/>
      <c r="QJN842" s="203"/>
      <c r="QJO842" s="203"/>
      <c r="QJP842" s="203"/>
      <c r="QJQ842" s="203"/>
      <c r="QJR842" s="203"/>
      <c r="QJS842" s="203"/>
      <c r="QJT842" s="203"/>
      <c r="QJU842" s="203"/>
      <c r="QJV842" s="203"/>
      <c r="QJW842" s="203"/>
      <c r="QJX842" s="203"/>
      <c r="QJY842" s="203"/>
      <c r="QJZ842" s="203"/>
      <c r="QKA842" s="203"/>
      <c r="QKB842" s="203"/>
      <c r="QKC842" s="203"/>
      <c r="QKD842" s="203"/>
      <c r="QKE842" s="203"/>
      <c r="QKF842" s="203"/>
      <c r="QKG842" s="203"/>
      <c r="QKH842" s="203"/>
      <c r="QKI842" s="203"/>
      <c r="QKJ842" s="203"/>
      <c r="QKK842" s="203"/>
      <c r="QKL842" s="203"/>
      <c r="QKM842" s="203"/>
      <c r="QKN842" s="203"/>
      <c r="QKO842" s="203"/>
      <c r="QKP842" s="203"/>
      <c r="QKQ842" s="203"/>
      <c r="QKR842" s="203"/>
      <c r="QKS842" s="203"/>
      <c r="QKT842" s="203"/>
      <c r="QKU842" s="203"/>
      <c r="QKV842" s="203"/>
      <c r="QKW842" s="203"/>
      <c r="QKX842" s="203"/>
      <c r="QKY842" s="203"/>
      <c r="QKZ842" s="203"/>
      <c r="QLA842" s="203"/>
      <c r="QLB842" s="203"/>
      <c r="QLC842" s="203"/>
      <c r="QLD842" s="203"/>
      <c r="QLE842" s="203"/>
      <c r="QLF842" s="203"/>
      <c r="QLG842" s="203"/>
      <c r="QLH842" s="203"/>
      <c r="QLI842" s="203"/>
      <c r="QLJ842" s="203"/>
      <c r="QLK842" s="203"/>
      <c r="QLL842" s="203"/>
      <c r="QLM842" s="203"/>
      <c r="QLN842" s="203"/>
      <c r="QLO842" s="203"/>
      <c r="QLP842" s="203"/>
      <c r="QLQ842" s="203"/>
      <c r="QLR842" s="203"/>
      <c r="QLS842" s="203"/>
      <c r="QLT842" s="203"/>
      <c r="QLU842" s="203"/>
      <c r="QLV842" s="203"/>
      <c r="QLW842" s="203"/>
      <c r="QLX842" s="203"/>
      <c r="QLY842" s="203"/>
      <c r="QLZ842" s="203"/>
      <c r="QMA842" s="203"/>
      <c r="QMB842" s="203"/>
      <c r="QMC842" s="203"/>
      <c r="QMD842" s="203"/>
      <c r="QME842" s="203"/>
      <c r="QMF842" s="203"/>
      <c r="QMG842" s="203"/>
      <c r="QMH842" s="203"/>
      <c r="QMI842" s="203"/>
      <c r="QMJ842" s="203"/>
      <c r="QMK842" s="203"/>
      <c r="QML842" s="203"/>
      <c r="QMM842" s="203"/>
      <c r="QMN842" s="203"/>
      <c r="QMO842" s="203"/>
      <c r="QMP842" s="203"/>
      <c r="QMQ842" s="203"/>
      <c r="QMR842" s="203"/>
      <c r="QMS842" s="203"/>
      <c r="QMT842" s="203"/>
      <c r="QMU842" s="203"/>
      <c r="QMV842" s="203"/>
      <c r="QMW842" s="203"/>
      <c r="QMX842" s="203"/>
      <c r="QMY842" s="203"/>
      <c r="QMZ842" s="203"/>
      <c r="QNA842" s="203"/>
      <c r="QNB842" s="203"/>
      <c r="QNC842" s="203"/>
      <c r="QND842" s="203"/>
      <c r="QNE842" s="203"/>
      <c r="QNF842" s="203"/>
      <c r="QNG842" s="203"/>
      <c r="QNH842" s="203"/>
      <c r="QNI842" s="203"/>
      <c r="QNJ842" s="203"/>
      <c r="QNK842" s="203"/>
      <c r="QNL842" s="203"/>
      <c r="QNM842" s="203"/>
      <c r="QNN842" s="203"/>
      <c r="QNO842" s="203"/>
      <c r="QNP842" s="203"/>
      <c r="QNQ842" s="203"/>
      <c r="QNR842" s="203"/>
      <c r="QNS842" s="203"/>
      <c r="QNT842" s="203"/>
      <c r="QNU842" s="203"/>
      <c r="QNV842" s="203"/>
      <c r="QNW842" s="203"/>
      <c r="QNX842" s="203"/>
      <c r="QNY842" s="203"/>
      <c r="QNZ842" s="203"/>
      <c r="QOA842" s="203"/>
      <c r="QOB842" s="203"/>
      <c r="QOC842" s="203"/>
      <c r="QOD842" s="203"/>
      <c r="QOE842" s="203"/>
      <c r="QOF842" s="203"/>
      <c r="QOG842" s="203"/>
      <c r="QOH842" s="203"/>
      <c r="QOI842" s="203"/>
      <c r="QOJ842" s="203"/>
      <c r="QOK842" s="203"/>
      <c r="QOL842" s="203"/>
      <c r="QOM842" s="203"/>
      <c r="QON842" s="203"/>
      <c r="QOO842" s="203"/>
      <c r="QOP842" s="203"/>
      <c r="QOQ842" s="203"/>
      <c r="QOR842" s="203"/>
      <c r="QOS842" s="203"/>
      <c r="QOT842" s="203"/>
      <c r="QOU842" s="203"/>
      <c r="QOV842" s="203"/>
      <c r="QOW842" s="203"/>
      <c r="QOX842" s="203"/>
      <c r="QOY842" s="203"/>
      <c r="QOZ842" s="203"/>
      <c r="QPA842" s="203"/>
      <c r="QPB842" s="203"/>
      <c r="QPC842" s="203"/>
      <c r="QPD842" s="203"/>
      <c r="QPE842" s="203"/>
      <c r="QPF842" s="203"/>
      <c r="QPG842" s="203"/>
      <c r="QPH842" s="203"/>
      <c r="QPI842" s="203"/>
      <c r="QPJ842" s="203"/>
      <c r="QPK842" s="203"/>
      <c r="QPL842" s="203"/>
      <c r="QPM842" s="203"/>
      <c r="QPN842" s="203"/>
      <c r="QPO842" s="203"/>
      <c r="QPP842" s="203"/>
      <c r="QPQ842" s="203"/>
      <c r="QPR842" s="203"/>
      <c r="QPS842" s="203"/>
      <c r="QPT842" s="203"/>
      <c r="QPU842" s="203"/>
      <c r="QPV842" s="203"/>
      <c r="QPW842" s="203"/>
      <c r="QPX842" s="203"/>
      <c r="QPY842" s="203"/>
      <c r="QPZ842" s="203"/>
      <c r="QQA842" s="203"/>
      <c r="QQB842" s="203"/>
      <c r="QQC842" s="203"/>
      <c r="QQD842" s="203"/>
      <c r="QQE842" s="203"/>
      <c r="QQF842" s="203"/>
      <c r="QQG842" s="203"/>
      <c r="QQH842" s="203"/>
      <c r="QQI842" s="203"/>
      <c r="QQJ842" s="203"/>
      <c r="QQK842" s="203"/>
      <c r="QQL842" s="203"/>
      <c r="QQM842" s="203"/>
      <c r="QQN842" s="203"/>
      <c r="QQO842" s="203"/>
      <c r="QQP842" s="203"/>
      <c r="QQQ842" s="203"/>
      <c r="QQR842" s="203"/>
      <c r="QQS842" s="203"/>
      <c r="QQT842" s="203"/>
      <c r="QQU842" s="203"/>
      <c r="QQV842" s="203"/>
      <c r="QQW842" s="203"/>
      <c r="QQX842" s="203"/>
      <c r="QQY842" s="203"/>
      <c r="QQZ842" s="203"/>
      <c r="QRA842" s="203"/>
      <c r="QRB842" s="203"/>
      <c r="QRC842" s="203"/>
      <c r="QRD842" s="203"/>
      <c r="QRE842" s="203"/>
      <c r="QRF842" s="203"/>
      <c r="QRG842" s="203"/>
      <c r="QRH842" s="203"/>
      <c r="QRI842" s="203"/>
      <c r="QRJ842" s="203"/>
      <c r="QRK842" s="203"/>
      <c r="QRL842" s="203"/>
      <c r="QRM842" s="203"/>
      <c r="QRN842" s="203"/>
      <c r="QRO842" s="203"/>
      <c r="QRP842" s="203"/>
      <c r="QRQ842" s="203"/>
      <c r="QRR842" s="203"/>
      <c r="QRS842" s="203"/>
      <c r="QRT842" s="203"/>
      <c r="QRU842" s="203"/>
      <c r="QRV842" s="203"/>
      <c r="QRW842" s="203"/>
      <c r="QRX842" s="203"/>
      <c r="QRY842" s="203"/>
      <c r="QRZ842" s="203"/>
      <c r="QSA842" s="203"/>
      <c r="QSB842" s="203"/>
      <c r="QSC842" s="203"/>
      <c r="QSD842" s="203"/>
      <c r="QSE842" s="203"/>
      <c r="QSF842" s="203"/>
      <c r="QSG842" s="203"/>
      <c r="QSH842" s="203"/>
      <c r="QSI842" s="203"/>
      <c r="QSJ842" s="203"/>
      <c r="QSK842" s="203"/>
      <c r="QSL842" s="203"/>
      <c r="QSM842" s="203"/>
      <c r="QSN842" s="203"/>
      <c r="QSO842" s="203"/>
      <c r="QSP842" s="203"/>
      <c r="QSQ842" s="203"/>
      <c r="QSR842" s="203"/>
      <c r="QSS842" s="203"/>
      <c r="QST842" s="203"/>
      <c r="QSU842" s="203"/>
      <c r="QSV842" s="203"/>
      <c r="QSW842" s="203"/>
      <c r="QSX842" s="203"/>
      <c r="QSY842" s="203"/>
      <c r="QSZ842" s="203"/>
      <c r="QTA842" s="203"/>
      <c r="QTB842" s="203"/>
      <c r="QTC842" s="203"/>
      <c r="QTD842" s="203"/>
      <c r="QTE842" s="203"/>
      <c r="QTF842" s="203"/>
      <c r="QTG842" s="203"/>
      <c r="QTH842" s="203"/>
      <c r="QTI842" s="203"/>
      <c r="QTJ842" s="203"/>
      <c r="QTK842" s="203"/>
      <c r="QTL842" s="203"/>
      <c r="QTM842" s="203"/>
      <c r="QTN842" s="203"/>
      <c r="QTO842" s="203"/>
      <c r="QTP842" s="203"/>
      <c r="QTQ842" s="203"/>
      <c r="QTR842" s="203"/>
      <c r="QTS842" s="203"/>
      <c r="QTT842" s="203"/>
      <c r="QTU842" s="203"/>
      <c r="QTV842" s="203"/>
      <c r="QTW842" s="203"/>
      <c r="QTX842" s="203"/>
      <c r="QTY842" s="203"/>
      <c r="QTZ842" s="203"/>
      <c r="QUA842" s="203"/>
      <c r="QUB842" s="203"/>
      <c r="QUC842" s="203"/>
      <c r="QUD842" s="203"/>
      <c r="QUE842" s="203"/>
      <c r="QUF842" s="203"/>
      <c r="QUG842" s="203"/>
      <c r="QUH842" s="203"/>
      <c r="QUI842" s="203"/>
      <c r="QUJ842" s="203"/>
      <c r="QUK842" s="203"/>
      <c r="QUL842" s="203"/>
      <c r="QUM842" s="203"/>
      <c r="QUN842" s="203"/>
      <c r="QUO842" s="203"/>
      <c r="QUP842" s="203"/>
      <c r="QUQ842" s="203"/>
      <c r="QUR842" s="203"/>
      <c r="QUS842" s="203"/>
      <c r="QUT842" s="203"/>
      <c r="QUU842" s="203"/>
      <c r="QUV842" s="203"/>
      <c r="QUW842" s="203"/>
      <c r="QUX842" s="203"/>
      <c r="QUY842" s="203"/>
      <c r="QUZ842" s="203"/>
      <c r="QVA842" s="203"/>
      <c r="QVB842" s="203"/>
      <c r="QVC842" s="203"/>
      <c r="QVD842" s="203"/>
      <c r="QVE842" s="203"/>
      <c r="QVF842" s="203"/>
      <c r="QVG842" s="203"/>
      <c r="QVH842" s="203"/>
      <c r="QVI842" s="203"/>
      <c r="QVJ842" s="203"/>
      <c r="QVK842" s="203"/>
      <c r="QVL842" s="203"/>
      <c r="QVM842" s="203"/>
      <c r="QVN842" s="203"/>
      <c r="QVO842" s="203"/>
      <c r="QVP842" s="203"/>
      <c r="QVQ842" s="203"/>
      <c r="QVR842" s="203"/>
      <c r="QVS842" s="203"/>
      <c r="QVT842" s="203"/>
      <c r="QVU842" s="203"/>
      <c r="QVV842" s="203"/>
      <c r="QVW842" s="203"/>
      <c r="QVX842" s="203"/>
      <c r="QVY842" s="203"/>
      <c r="QVZ842" s="203"/>
      <c r="QWA842" s="203"/>
      <c r="QWB842" s="203"/>
      <c r="QWC842" s="203"/>
      <c r="QWD842" s="203"/>
      <c r="QWE842" s="203"/>
      <c r="QWF842" s="203"/>
      <c r="QWG842" s="203"/>
      <c r="QWH842" s="203"/>
      <c r="QWI842" s="203"/>
      <c r="QWJ842" s="203"/>
      <c r="QWK842" s="203"/>
      <c r="QWL842" s="203"/>
      <c r="QWM842" s="203"/>
      <c r="QWN842" s="203"/>
      <c r="QWO842" s="203"/>
      <c r="QWP842" s="203"/>
      <c r="QWQ842" s="203"/>
      <c r="QWR842" s="203"/>
      <c r="QWS842" s="203"/>
      <c r="QWT842" s="203"/>
      <c r="QWU842" s="203"/>
      <c r="QWV842" s="203"/>
      <c r="QWW842" s="203"/>
      <c r="QWX842" s="203"/>
      <c r="QWY842" s="203"/>
      <c r="QWZ842" s="203"/>
      <c r="QXA842" s="203"/>
      <c r="QXB842" s="203"/>
      <c r="QXC842" s="203"/>
      <c r="QXD842" s="203"/>
      <c r="QXE842" s="203"/>
      <c r="QXF842" s="203"/>
      <c r="QXG842" s="203"/>
      <c r="QXH842" s="203"/>
      <c r="QXI842" s="203"/>
      <c r="QXJ842" s="203"/>
      <c r="QXK842" s="203"/>
      <c r="QXL842" s="203"/>
      <c r="QXM842" s="203"/>
      <c r="QXN842" s="203"/>
      <c r="QXO842" s="203"/>
      <c r="QXP842" s="203"/>
      <c r="QXQ842" s="203"/>
      <c r="QXR842" s="203"/>
      <c r="QXS842" s="203"/>
      <c r="QXT842" s="203"/>
      <c r="QXU842" s="203"/>
      <c r="QXV842" s="203"/>
      <c r="QXW842" s="203"/>
      <c r="QXX842" s="203"/>
      <c r="QXY842" s="203"/>
      <c r="QXZ842" s="203"/>
      <c r="QYA842" s="203"/>
      <c r="QYB842" s="203"/>
      <c r="QYC842" s="203"/>
      <c r="QYD842" s="203"/>
      <c r="QYE842" s="203"/>
      <c r="QYF842" s="203"/>
      <c r="QYG842" s="203"/>
      <c r="QYH842" s="203"/>
      <c r="QYI842" s="203"/>
      <c r="QYJ842" s="203"/>
      <c r="QYK842" s="203"/>
      <c r="QYL842" s="203"/>
      <c r="QYM842" s="203"/>
      <c r="QYN842" s="203"/>
      <c r="QYO842" s="203"/>
      <c r="QYP842" s="203"/>
      <c r="QYQ842" s="203"/>
      <c r="QYR842" s="203"/>
      <c r="QYS842" s="203"/>
      <c r="QYT842" s="203"/>
      <c r="QYU842" s="203"/>
      <c r="QYV842" s="203"/>
      <c r="QYW842" s="203"/>
      <c r="QYX842" s="203"/>
      <c r="QYY842" s="203"/>
      <c r="QYZ842" s="203"/>
      <c r="QZA842" s="203"/>
      <c r="QZB842" s="203"/>
      <c r="QZC842" s="203"/>
      <c r="QZD842" s="203"/>
      <c r="QZE842" s="203"/>
      <c r="QZF842" s="203"/>
      <c r="QZG842" s="203"/>
      <c r="QZH842" s="203"/>
      <c r="QZI842" s="203"/>
      <c r="QZJ842" s="203"/>
      <c r="QZK842" s="203"/>
      <c r="QZL842" s="203"/>
      <c r="QZM842" s="203"/>
      <c r="QZN842" s="203"/>
      <c r="QZO842" s="203"/>
      <c r="QZP842" s="203"/>
      <c r="QZQ842" s="203"/>
      <c r="QZR842" s="203"/>
      <c r="QZS842" s="203"/>
      <c r="QZT842" s="203"/>
      <c r="QZU842" s="203"/>
      <c r="QZV842" s="203"/>
      <c r="QZW842" s="203"/>
      <c r="QZX842" s="203"/>
      <c r="QZY842" s="203"/>
      <c r="QZZ842" s="203"/>
      <c r="RAA842" s="203"/>
      <c r="RAB842" s="203"/>
      <c r="RAC842" s="203"/>
      <c r="RAD842" s="203"/>
      <c r="RAE842" s="203"/>
      <c r="RAF842" s="203"/>
      <c r="RAG842" s="203"/>
      <c r="RAH842" s="203"/>
      <c r="RAI842" s="203"/>
      <c r="RAJ842" s="203"/>
      <c r="RAK842" s="203"/>
      <c r="RAL842" s="203"/>
      <c r="RAM842" s="203"/>
      <c r="RAN842" s="203"/>
      <c r="RAO842" s="203"/>
      <c r="RAP842" s="203"/>
      <c r="RAQ842" s="203"/>
      <c r="RAR842" s="203"/>
      <c r="RAS842" s="203"/>
      <c r="RAT842" s="203"/>
      <c r="RAU842" s="203"/>
      <c r="RAV842" s="203"/>
      <c r="RAW842" s="203"/>
      <c r="RAX842" s="203"/>
      <c r="RAY842" s="203"/>
      <c r="RAZ842" s="203"/>
      <c r="RBA842" s="203"/>
      <c r="RBB842" s="203"/>
      <c r="RBC842" s="203"/>
      <c r="RBD842" s="203"/>
      <c r="RBE842" s="203"/>
      <c r="RBF842" s="203"/>
      <c r="RBG842" s="203"/>
      <c r="RBH842" s="203"/>
      <c r="RBI842" s="203"/>
      <c r="RBJ842" s="203"/>
      <c r="RBK842" s="203"/>
      <c r="RBL842" s="203"/>
      <c r="RBM842" s="203"/>
      <c r="RBN842" s="203"/>
      <c r="RBO842" s="203"/>
      <c r="RBP842" s="203"/>
      <c r="RBQ842" s="203"/>
      <c r="RBR842" s="203"/>
      <c r="RBS842" s="203"/>
      <c r="RBT842" s="203"/>
      <c r="RBU842" s="203"/>
      <c r="RBV842" s="203"/>
      <c r="RBW842" s="203"/>
      <c r="RBX842" s="203"/>
      <c r="RBY842" s="203"/>
      <c r="RBZ842" s="203"/>
      <c r="RCA842" s="203"/>
      <c r="RCB842" s="203"/>
      <c r="RCC842" s="203"/>
      <c r="RCD842" s="203"/>
      <c r="RCE842" s="203"/>
      <c r="RCF842" s="203"/>
      <c r="RCG842" s="203"/>
      <c r="RCH842" s="203"/>
      <c r="RCI842" s="203"/>
      <c r="RCJ842" s="203"/>
      <c r="RCK842" s="203"/>
      <c r="RCL842" s="203"/>
      <c r="RCM842" s="203"/>
      <c r="RCN842" s="203"/>
      <c r="RCO842" s="203"/>
      <c r="RCP842" s="203"/>
      <c r="RCQ842" s="203"/>
      <c r="RCR842" s="203"/>
      <c r="RCS842" s="203"/>
      <c r="RCT842" s="203"/>
      <c r="RCU842" s="203"/>
      <c r="RCV842" s="203"/>
      <c r="RCW842" s="203"/>
      <c r="RCX842" s="203"/>
      <c r="RCY842" s="203"/>
      <c r="RCZ842" s="203"/>
      <c r="RDA842" s="203"/>
      <c r="RDB842" s="203"/>
      <c r="RDC842" s="203"/>
      <c r="RDD842" s="203"/>
      <c r="RDE842" s="203"/>
      <c r="RDF842" s="203"/>
      <c r="RDG842" s="203"/>
      <c r="RDH842" s="203"/>
      <c r="RDI842" s="203"/>
      <c r="RDJ842" s="203"/>
      <c r="RDK842" s="203"/>
      <c r="RDL842" s="203"/>
      <c r="RDM842" s="203"/>
      <c r="RDN842" s="203"/>
      <c r="RDO842" s="203"/>
      <c r="RDP842" s="203"/>
      <c r="RDQ842" s="203"/>
      <c r="RDR842" s="203"/>
      <c r="RDS842" s="203"/>
      <c r="RDT842" s="203"/>
      <c r="RDU842" s="203"/>
      <c r="RDV842" s="203"/>
      <c r="RDW842" s="203"/>
      <c r="RDX842" s="203"/>
      <c r="RDY842" s="203"/>
      <c r="RDZ842" s="203"/>
      <c r="REA842" s="203"/>
      <c r="REB842" s="203"/>
      <c r="REC842" s="203"/>
      <c r="RED842" s="203"/>
      <c r="REE842" s="203"/>
      <c r="REF842" s="203"/>
      <c r="REG842" s="203"/>
      <c r="REH842" s="203"/>
      <c r="REI842" s="203"/>
      <c r="REJ842" s="203"/>
      <c r="REK842" s="203"/>
      <c r="REL842" s="203"/>
      <c r="REM842" s="203"/>
      <c r="REN842" s="203"/>
      <c r="REO842" s="203"/>
      <c r="REP842" s="203"/>
      <c r="REQ842" s="203"/>
      <c r="RER842" s="203"/>
      <c r="RES842" s="203"/>
      <c r="RET842" s="203"/>
      <c r="REU842" s="203"/>
      <c r="REV842" s="203"/>
      <c r="REW842" s="203"/>
      <c r="REX842" s="203"/>
      <c r="REY842" s="203"/>
      <c r="REZ842" s="203"/>
      <c r="RFA842" s="203"/>
      <c r="RFB842" s="203"/>
      <c r="RFC842" s="203"/>
      <c r="RFD842" s="203"/>
      <c r="RFE842" s="203"/>
      <c r="RFF842" s="203"/>
      <c r="RFG842" s="203"/>
      <c r="RFH842" s="203"/>
      <c r="RFI842" s="203"/>
      <c r="RFJ842" s="203"/>
      <c r="RFK842" s="203"/>
      <c r="RFL842" s="203"/>
      <c r="RFM842" s="203"/>
      <c r="RFN842" s="203"/>
      <c r="RFO842" s="203"/>
      <c r="RFP842" s="203"/>
      <c r="RFQ842" s="203"/>
      <c r="RFR842" s="203"/>
      <c r="RFS842" s="203"/>
      <c r="RFT842" s="203"/>
      <c r="RFU842" s="203"/>
      <c r="RFV842" s="203"/>
      <c r="RFW842" s="203"/>
      <c r="RFX842" s="203"/>
      <c r="RFY842" s="203"/>
      <c r="RFZ842" s="203"/>
      <c r="RGA842" s="203"/>
      <c r="RGB842" s="203"/>
      <c r="RGC842" s="203"/>
      <c r="RGD842" s="203"/>
      <c r="RGE842" s="203"/>
      <c r="RGF842" s="203"/>
      <c r="RGG842" s="203"/>
      <c r="RGH842" s="203"/>
      <c r="RGI842" s="203"/>
      <c r="RGJ842" s="203"/>
      <c r="RGK842" s="203"/>
      <c r="RGL842" s="203"/>
      <c r="RGM842" s="203"/>
      <c r="RGN842" s="203"/>
      <c r="RGO842" s="203"/>
      <c r="RGP842" s="203"/>
      <c r="RGQ842" s="203"/>
      <c r="RGR842" s="203"/>
      <c r="RGS842" s="203"/>
      <c r="RGT842" s="203"/>
      <c r="RGU842" s="203"/>
      <c r="RGV842" s="203"/>
      <c r="RGW842" s="203"/>
      <c r="RGX842" s="203"/>
      <c r="RGY842" s="203"/>
      <c r="RGZ842" s="203"/>
      <c r="RHA842" s="203"/>
      <c r="RHB842" s="203"/>
      <c r="RHC842" s="203"/>
      <c r="RHD842" s="203"/>
      <c r="RHE842" s="203"/>
      <c r="RHF842" s="203"/>
      <c r="RHG842" s="203"/>
      <c r="RHH842" s="203"/>
      <c r="RHI842" s="203"/>
      <c r="RHJ842" s="203"/>
      <c r="RHK842" s="203"/>
      <c r="RHL842" s="203"/>
      <c r="RHM842" s="203"/>
      <c r="RHN842" s="203"/>
      <c r="RHO842" s="203"/>
      <c r="RHP842" s="203"/>
      <c r="RHQ842" s="203"/>
      <c r="RHR842" s="203"/>
      <c r="RHS842" s="203"/>
      <c r="RHT842" s="203"/>
      <c r="RHU842" s="203"/>
      <c r="RHV842" s="203"/>
      <c r="RHW842" s="203"/>
      <c r="RHX842" s="203"/>
      <c r="RHY842" s="203"/>
      <c r="RHZ842" s="203"/>
      <c r="RIA842" s="203"/>
      <c r="RIB842" s="203"/>
      <c r="RIC842" s="203"/>
      <c r="RID842" s="203"/>
      <c r="RIE842" s="203"/>
      <c r="RIF842" s="203"/>
      <c r="RIG842" s="203"/>
      <c r="RIH842" s="203"/>
      <c r="RII842" s="203"/>
      <c r="RIJ842" s="203"/>
      <c r="RIK842" s="203"/>
      <c r="RIL842" s="203"/>
      <c r="RIM842" s="203"/>
      <c r="RIN842" s="203"/>
      <c r="RIO842" s="203"/>
      <c r="RIP842" s="203"/>
      <c r="RIQ842" s="203"/>
      <c r="RIR842" s="203"/>
      <c r="RIS842" s="203"/>
      <c r="RIT842" s="203"/>
      <c r="RIU842" s="203"/>
      <c r="RIV842" s="203"/>
      <c r="RIW842" s="203"/>
      <c r="RIX842" s="203"/>
      <c r="RIY842" s="203"/>
      <c r="RIZ842" s="203"/>
      <c r="RJA842" s="203"/>
      <c r="RJB842" s="203"/>
      <c r="RJC842" s="203"/>
      <c r="RJD842" s="203"/>
      <c r="RJE842" s="203"/>
      <c r="RJF842" s="203"/>
      <c r="RJG842" s="203"/>
      <c r="RJH842" s="203"/>
      <c r="RJI842" s="203"/>
      <c r="RJJ842" s="203"/>
      <c r="RJK842" s="203"/>
      <c r="RJL842" s="203"/>
      <c r="RJM842" s="203"/>
      <c r="RJN842" s="203"/>
      <c r="RJO842" s="203"/>
      <c r="RJP842" s="203"/>
      <c r="RJQ842" s="203"/>
      <c r="RJR842" s="203"/>
      <c r="RJS842" s="203"/>
      <c r="RJT842" s="203"/>
      <c r="RJU842" s="203"/>
      <c r="RJV842" s="203"/>
      <c r="RJW842" s="203"/>
      <c r="RJX842" s="203"/>
      <c r="RJY842" s="203"/>
      <c r="RJZ842" s="203"/>
      <c r="RKA842" s="203"/>
      <c r="RKB842" s="203"/>
      <c r="RKC842" s="203"/>
      <c r="RKD842" s="203"/>
      <c r="RKE842" s="203"/>
      <c r="RKF842" s="203"/>
      <c r="RKG842" s="203"/>
      <c r="RKH842" s="203"/>
      <c r="RKI842" s="203"/>
      <c r="RKJ842" s="203"/>
      <c r="RKK842" s="203"/>
      <c r="RKL842" s="203"/>
      <c r="RKM842" s="203"/>
      <c r="RKN842" s="203"/>
      <c r="RKO842" s="203"/>
      <c r="RKP842" s="203"/>
      <c r="RKQ842" s="203"/>
      <c r="RKR842" s="203"/>
      <c r="RKS842" s="203"/>
      <c r="RKT842" s="203"/>
      <c r="RKU842" s="203"/>
      <c r="RKV842" s="203"/>
      <c r="RKW842" s="203"/>
      <c r="RKX842" s="203"/>
      <c r="RKY842" s="203"/>
      <c r="RKZ842" s="203"/>
      <c r="RLA842" s="203"/>
      <c r="RLB842" s="203"/>
      <c r="RLC842" s="203"/>
      <c r="RLD842" s="203"/>
      <c r="RLE842" s="203"/>
      <c r="RLF842" s="203"/>
      <c r="RLG842" s="203"/>
      <c r="RLH842" s="203"/>
      <c r="RLI842" s="203"/>
      <c r="RLJ842" s="203"/>
      <c r="RLK842" s="203"/>
      <c r="RLL842" s="203"/>
      <c r="RLM842" s="203"/>
      <c r="RLN842" s="203"/>
      <c r="RLO842" s="203"/>
      <c r="RLP842" s="203"/>
      <c r="RLQ842" s="203"/>
      <c r="RLR842" s="203"/>
      <c r="RLS842" s="203"/>
      <c r="RLT842" s="203"/>
      <c r="RLU842" s="203"/>
      <c r="RLV842" s="203"/>
      <c r="RLW842" s="203"/>
      <c r="RLX842" s="203"/>
      <c r="RLY842" s="203"/>
      <c r="RLZ842" s="203"/>
      <c r="RMA842" s="203"/>
      <c r="RMB842" s="203"/>
      <c r="RMC842" s="203"/>
      <c r="RMD842" s="203"/>
      <c r="RME842" s="203"/>
      <c r="RMF842" s="203"/>
      <c r="RMG842" s="203"/>
      <c r="RMH842" s="203"/>
      <c r="RMI842" s="203"/>
      <c r="RMJ842" s="203"/>
      <c r="RMK842" s="203"/>
      <c r="RML842" s="203"/>
      <c r="RMM842" s="203"/>
      <c r="RMN842" s="203"/>
      <c r="RMO842" s="203"/>
      <c r="RMP842" s="203"/>
      <c r="RMQ842" s="203"/>
      <c r="RMR842" s="203"/>
      <c r="RMS842" s="203"/>
      <c r="RMT842" s="203"/>
      <c r="RMU842" s="203"/>
      <c r="RMV842" s="203"/>
      <c r="RMW842" s="203"/>
      <c r="RMX842" s="203"/>
      <c r="RMY842" s="203"/>
      <c r="RMZ842" s="203"/>
      <c r="RNA842" s="203"/>
      <c r="RNB842" s="203"/>
      <c r="RNC842" s="203"/>
      <c r="RND842" s="203"/>
      <c r="RNE842" s="203"/>
      <c r="RNF842" s="203"/>
      <c r="RNG842" s="203"/>
      <c r="RNH842" s="203"/>
      <c r="RNI842" s="203"/>
      <c r="RNJ842" s="203"/>
      <c r="RNK842" s="203"/>
      <c r="RNL842" s="203"/>
      <c r="RNM842" s="203"/>
      <c r="RNN842" s="203"/>
      <c r="RNO842" s="203"/>
      <c r="RNP842" s="203"/>
      <c r="RNQ842" s="203"/>
      <c r="RNR842" s="203"/>
      <c r="RNS842" s="203"/>
      <c r="RNT842" s="203"/>
      <c r="RNU842" s="203"/>
      <c r="RNV842" s="203"/>
      <c r="RNW842" s="203"/>
      <c r="RNX842" s="203"/>
      <c r="RNY842" s="203"/>
      <c r="RNZ842" s="203"/>
      <c r="ROA842" s="203"/>
      <c r="ROB842" s="203"/>
      <c r="ROC842" s="203"/>
      <c r="ROD842" s="203"/>
      <c r="ROE842" s="203"/>
      <c r="ROF842" s="203"/>
      <c r="ROG842" s="203"/>
      <c r="ROH842" s="203"/>
      <c r="ROI842" s="203"/>
      <c r="ROJ842" s="203"/>
      <c r="ROK842" s="203"/>
      <c r="ROL842" s="203"/>
      <c r="ROM842" s="203"/>
      <c r="RON842" s="203"/>
      <c r="ROO842" s="203"/>
      <c r="ROP842" s="203"/>
      <c r="ROQ842" s="203"/>
      <c r="ROR842" s="203"/>
      <c r="ROS842" s="203"/>
      <c r="ROT842" s="203"/>
      <c r="ROU842" s="203"/>
      <c r="ROV842" s="203"/>
      <c r="ROW842" s="203"/>
      <c r="ROX842" s="203"/>
      <c r="ROY842" s="203"/>
      <c r="ROZ842" s="203"/>
      <c r="RPA842" s="203"/>
      <c r="RPB842" s="203"/>
      <c r="RPC842" s="203"/>
      <c r="RPD842" s="203"/>
      <c r="RPE842" s="203"/>
      <c r="RPF842" s="203"/>
      <c r="RPG842" s="203"/>
      <c r="RPH842" s="203"/>
      <c r="RPI842" s="203"/>
      <c r="RPJ842" s="203"/>
      <c r="RPK842" s="203"/>
      <c r="RPL842" s="203"/>
      <c r="RPM842" s="203"/>
      <c r="RPN842" s="203"/>
      <c r="RPO842" s="203"/>
      <c r="RPP842" s="203"/>
      <c r="RPQ842" s="203"/>
      <c r="RPR842" s="203"/>
      <c r="RPS842" s="203"/>
      <c r="RPT842" s="203"/>
      <c r="RPU842" s="203"/>
      <c r="RPV842" s="203"/>
      <c r="RPW842" s="203"/>
      <c r="RPX842" s="203"/>
      <c r="RPY842" s="203"/>
      <c r="RPZ842" s="203"/>
      <c r="RQA842" s="203"/>
      <c r="RQB842" s="203"/>
      <c r="RQC842" s="203"/>
      <c r="RQD842" s="203"/>
      <c r="RQE842" s="203"/>
      <c r="RQF842" s="203"/>
      <c r="RQG842" s="203"/>
      <c r="RQH842" s="203"/>
      <c r="RQI842" s="203"/>
      <c r="RQJ842" s="203"/>
      <c r="RQK842" s="203"/>
      <c r="RQL842" s="203"/>
      <c r="RQM842" s="203"/>
      <c r="RQN842" s="203"/>
      <c r="RQO842" s="203"/>
      <c r="RQP842" s="203"/>
      <c r="RQQ842" s="203"/>
      <c r="RQR842" s="203"/>
      <c r="RQS842" s="203"/>
      <c r="RQT842" s="203"/>
      <c r="RQU842" s="203"/>
      <c r="RQV842" s="203"/>
      <c r="RQW842" s="203"/>
      <c r="RQX842" s="203"/>
      <c r="RQY842" s="203"/>
      <c r="RQZ842" s="203"/>
      <c r="RRA842" s="203"/>
      <c r="RRB842" s="203"/>
      <c r="RRC842" s="203"/>
      <c r="RRD842" s="203"/>
      <c r="RRE842" s="203"/>
      <c r="RRF842" s="203"/>
      <c r="RRG842" s="203"/>
      <c r="RRH842" s="203"/>
      <c r="RRI842" s="203"/>
      <c r="RRJ842" s="203"/>
      <c r="RRK842" s="203"/>
      <c r="RRL842" s="203"/>
      <c r="RRM842" s="203"/>
      <c r="RRN842" s="203"/>
      <c r="RRO842" s="203"/>
      <c r="RRP842" s="203"/>
      <c r="RRQ842" s="203"/>
      <c r="RRR842" s="203"/>
      <c r="RRS842" s="203"/>
      <c r="RRT842" s="203"/>
      <c r="RRU842" s="203"/>
      <c r="RRV842" s="203"/>
      <c r="RRW842" s="203"/>
      <c r="RRX842" s="203"/>
      <c r="RRY842" s="203"/>
      <c r="RRZ842" s="203"/>
      <c r="RSA842" s="203"/>
      <c r="RSB842" s="203"/>
      <c r="RSC842" s="203"/>
      <c r="RSD842" s="203"/>
      <c r="RSE842" s="203"/>
      <c r="RSF842" s="203"/>
      <c r="RSG842" s="203"/>
      <c r="RSH842" s="203"/>
      <c r="RSI842" s="203"/>
      <c r="RSJ842" s="203"/>
      <c r="RSK842" s="203"/>
      <c r="RSL842" s="203"/>
      <c r="RSM842" s="203"/>
      <c r="RSN842" s="203"/>
      <c r="RSO842" s="203"/>
      <c r="RSP842" s="203"/>
      <c r="RSQ842" s="203"/>
      <c r="RSR842" s="203"/>
      <c r="RSS842" s="203"/>
      <c r="RST842" s="203"/>
      <c r="RSU842" s="203"/>
      <c r="RSV842" s="203"/>
      <c r="RSW842" s="203"/>
      <c r="RSX842" s="203"/>
      <c r="RSY842" s="203"/>
      <c r="RSZ842" s="203"/>
      <c r="RTA842" s="203"/>
      <c r="RTB842" s="203"/>
      <c r="RTC842" s="203"/>
      <c r="RTD842" s="203"/>
      <c r="RTE842" s="203"/>
      <c r="RTF842" s="203"/>
      <c r="RTG842" s="203"/>
      <c r="RTH842" s="203"/>
      <c r="RTI842" s="203"/>
      <c r="RTJ842" s="203"/>
      <c r="RTK842" s="203"/>
      <c r="RTL842" s="203"/>
      <c r="RTM842" s="203"/>
      <c r="RTN842" s="203"/>
      <c r="RTO842" s="203"/>
      <c r="RTP842" s="203"/>
      <c r="RTQ842" s="203"/>
      <c r="RTR842" s="203"/>
      <c r="RTS842" s="203"/>
      <c r="RTT842" s="203"/>
      <c r="RTU842" s="203"/>
      <c r="RTV842" s="203"/>
      <c r="RTW842" s="203"/>
      <c r="RTX842" s="203"/>
      <c r="RTY842" s="203"/>
      <c r="RTZ842" s="203"/>
      <c r="RUA842" s="203"/>
      <c r="RUB842" s="203"/>
      <c r="RUC842" s="203"/>
      <c r="RUD842" s="203"/>
      <c r="RUE842" s="203"/>
      <c r="RUF842" s="203"/>
      <c r="RUG842" s="203"/>
      <c r="RUH842" s="203"/>
      <c r="RUI842" s="203"/>
      <c r="RUJ842" s="203"/>
      <c r="RUK842" s="203"/>
      <c r="RUL842" s="203"/>
      <c r="RUM842" s="203"/>
      <c r="RUN842" s="203"/>
      <c r="RUO842" s="203"/>
      <c r="RUP842" s="203"/>
      <c r="RUQ842" s="203"/>
      <c r="RUR842" s="203"/>
      <c r="RUS842" s="203"/>
      <c r="RUT842" s="203"/>
      <c r="RUU842" s="203"/>
      <c r="RUV842" s="203"/>
      <c r="RUW842" s="203"/>
      <c r="RUX842" s="203"/>
      <c r="RUY842" s="203"/>
      <c r="RUZ842" s="203"/>
      <c r="RVA842" s="203"/>
      <c r="RVB842" s="203"/>
      <c r="RVC842" s="203"/>
      <c r="RVD842" s="203"/>
      <c r="RVE842" s="203"/>
      <c r="RVF842" s="203"/>
      <c r="RVG842" s="203"/>
      <c r="RVH842" s="203"/>
      <c r="RVI842" s="203"/>
      <c r="RVJ842" s="203"/>
      <c r="RVK842" s="203"/>
      <c r="RVL842" s="203"/>
      <c r="RVM842" s="203"/>
      <c r="RVN842" s="203"/>
      <c r="RVO842" s="203"/>
      <c r="RVP842" s="203"/>
      <c r="RVQ842" s="203"/>
      <c r="RVR842" s="203"/>
      <c r="RVS842" s="203"/>
      <c r="RVT842" s="203"/>
      <c r="RVU842" s="203"/>
      <c r="RVV842" s="203"/>
      <c r="RVW842" s="203"/>
      <c r="RVX842" s="203"/>
      <c r="RVY842" s="203"/>
      <c r="RVZ842" s="203"/>
      <c r="RWA842" s="203"/>
      <c r="RWB842" s="203"/>
      <c r="RWC842" s="203"/>
      <c r="RWD842" s="203"/>
      <c r="RWE842" s="203"/>
      <c r="RWF842" s="203"/>
      <c r="RWG842" s="203"/>
      <c r="RWH842" s="203"/>
      <c r="RWI842" s="203"/>
      <c r="RWJ842" s="203"/>
      <c r="RWK842" s="203"/>
      <c r="RWL842" s="203"/>
      <c r="RWM842" s="203"/>
      <c r="RWN842" s="203"/>
      <c r="RWO842" s="203"/>
      <c r="RWP842" s="203"/>
      <c r="RWQ842" s="203"/>
      <c r="RWR842" s="203"/>
      <c r="RWS842" s="203"/>
      <c r="RWT842" s="203"/>
      <c r="RWU842" s="203"/>
      <c r="RWV842" s="203"/>
      <c r="RWW842" s="203"/>
      <c r="RWX842" s="203"/>
      <c r="RWY842" s="203"/>
      <c r="RWZ842" s="203"/>
      <c r="RXA842" s="203"/>
      <c r="RXB842" s="203"/>
      <c r="RXC842" s="203"/>
      <c r="RXD842" s="203"/>
      <c r="RXE842" s="203"/>
      <c r="RXF842" s="203"/>
      <c r="RXG842" s="203"/>
      <c r="RXH842" s="203"/>
      <c r="RXI842" s="203"/>
      <c r="RXJ842" s="203"/>
      <c r="RXK842" s="203"/>
      <c r="RXL842" s="203"/>
      <c r="RXM842" s="203"/>
      <c r="RXN842" s="203"/>
      <c r="RXO842" s="203"/>
      <c r="RXP842" s="203"/>
      <c r="RXQ842" s="203"/>
      <c r="RXR842" s="203"/>
      <c r="RXS842" s="203"/>
      <c r="RXT842" s="203"/>
      <c r="RXU842" s="203"/>
      <c r="RXV842" s="203"/>
      <c r="RXW842" s="203"/>
      <c r="RXX842" s="203"/>
      <c r="RXY842" s="203"/>
      <c r="RXZ842" s="203"/>
      <c r="RYA842" s="203"/>
      <c r="RYB842" s="203"/>
      <c r="RYC842" s="203"/>
      <c r="RYD842" s="203"/>
      <c r="RYE842" s="203"/>
      <c r="RYF842" s="203"/>
      <c r="RYG842" s="203"/>
      <c r="RYH842" s="203"/>
      <c r="RYI842" s="203"/>
      <c r="RYJ842" s="203"/>
      <c r="RYK842" s="203"/>
      <c r="RYL842" s="203"/>
      <c r="RYM842" s="203"/>
      <c r="RYN842" s="203"/>
      <c r="RYO842" s="203"/>
      <c r="RYP842" s="203"/>
      <c r="RYQ842" s="203"/>
      <c r="RYR842" s="203"/>
      <c r="RYS842" s="203"/>
      <c r="RYT842" s="203"/>
      <c r="RYU842" s="203"/>
      <c r="RYV842" s="203"/>
      <c r="RYW842" s="203"/>
      <c r="RYX842" s="203"/>
      <c r="RYY842" s="203"/>
      <c r="RYZ842" s="203"/>
      <c r="RZA842" s="203"/>
      <c r="RZB842" s="203"/>
      <c r="RZC842" s="203"/>
      <c r="RZD842" s="203"/>
      <c r="RZE842" s="203"/>
      <c r="RZF842" s="203"/>
      <c r="RZG842" s="203"/>
      <c r="RZH842" s="203"/>
      <c r="RZI842" s="203"/>
      <c r="RZJ842" s="203"/>
      <c r="RZK842" s="203"/>
      <c r="RZL842" s="203"/>
      <c r="RZM842" s="203"/>
      <c r="RZN842" s="203"/>
      <c r="RZO842" s="203"/>
      <c r="RZP842" s="203"/>
      <c r="RZQ842" s="203"/>
      <c r="RZR842" s="203"/>
      <c r="RZS842" s="203"/>
      <c r="RZT842" s="203"/>
      <c r="RZU842" s="203"/>
      <c r="RZV842" s="203"/>
      <c r="RZW842" s="203"/>
      <c r="RZX842" s="203"/>
      <c r="RZY842" s="203"/>
      <c r="RZZ842" s="203"/>
      <c r="SAA842" s="203"/>
      <c r="SAB842" s="203"/>
      <c r="SAC842" s="203"/>
      <c r="SAD842" s="203"/>
      <c r="SAE842" s="203"/>
      <c r="SAF842" s="203"/>
      <c r="SAG842" s="203"/>
      <c r="SAH842" s="203"/>
      <c r="SAI842" s="203"/>
      <c r="SAJ842" s="203"/>
      <c r="SAK842" s="203"/>
      <c r="SAL842" s="203"/>
      <c r="SAM842" s="203"/>
      <c r="SAN842" s="203"/>
      <c r="SAO842" s="203"/>
      <c r="SAP842" s="203"/>
      <c r="SAQ842" s="203"/>
      <c r="SAR842" s="203"/>
      <c r="SAS842" s="203"/>
      <c r="SAT842" s="203"/>
      <c r="SAU842" s="203"/>
      <c r="SAV842" s="203"/>
      <c r="SAW842" s="203"/>
      <c r="SAX842" s="203"/>
      <c r="SAY842" s="203"/>
      <c r="SAZ842" s="203"/>
      <c r="SBA842" s="203"/>
      <c r="SBB842" s="203"/>
      <c r="SBC842" s="203"/>
      <c r="SBD842" s="203"/>
      <c r="SBE842" s="203"/>
      <c r="SBF842" s="203"/>
      <c r="SBG842" s="203"/>
      <c r="SBH842" s="203"/>
      <c r="SBI842" s="203"/>
      <c r="SBJ842" s="203"/>
      <c r="SBK842" s="203"/>
      <c r="SBL842" s="203"/>
      <c r="SBM842" s="203"/>
      <c r="SBN842" s="203"/>
      <c r="SBO842" s="203"/>
      <c r="SBP842" s="203"/>
      <c r="SBQ842" s="203"/>
      <c r="SBR842" s="203"/>
      <c r="SBS842" s="203"/>
      <c r="SBT842" s="203"/>
      <c r="SBU842" s="203"/>
      <c r="SBV842" s="203"/>
      <c r="SBW842" s="203"/>
      <c r="SBX842" s="203"/>
      <c r="SBY842" s="203"/>
      <c r="SBZ842" s="203"/>
      <c r="SCA842" s="203"/>
      <c r="SCB842" s="203"/>
      <c r="SCC842" s="203"/>
      <c r="SCD842" s="203"/>
      <c r="SCE842" s="203"/>
      <c r="SCF842" s="203"/>
      <c r="SCG842" s="203"/>
      <c r="SCH842" s="203"/>
      <c r="SCI842" s="203"/>
      <c r="SCJ842" s="203"/>
      <c r="SCK842" s="203"/>
      <c r="SCL842" s="203"/>
      <c r="SCM842" s="203"/>
      <c r="SCN842" s="203"/>
      <c r="SCO842" s="203"/>
      <c r="SCP842" s="203"/>
      <c r="SCQ842" s="203"/>
      <c r="SCR842" s="203"/>
      <c r="SCS842" s="203"/>
      <c r="SCT842" s="203"/>
      <c r="SCU842" s="203"/>
      <c r="SCV842" s="203"/>
      <c r="SCW842" s="203"/>
      <c r="SCX842" s="203"/>
      <c r="SCY842" s="203"/>
      <c r="SCZ842" s="203"/>
      <c r="SDA842" s="203"/>
      <c r="SDB842" s="203"/>
      <c r="SDC842" s="203"/>
      <c r="SDD842" s="203"/>
      <c r="SDE842" s="203"/>
      <c r="SDF842" s="203"/>
      <c r="SDG842" s="203"/>
      <c r="SDH842" s="203"/>
      <c r="SDI842" s="203"/>
      <c r="SDJ842" s="203"/>
      <c r="SDK842" s="203"/>
      <c r="SDL842" s="203"/>
      <c r="SDM842" s="203"/>
      <c r="SDN842" s="203"/>
      <c r="SDO842" s="203"/>
      <c r="SDP842" s="203"/>
      <c r="SDQ842" s="203"/>
      <c r="SDR842" s="203"/>
      <c r="SDS842" s="203"/>
      <c r="SDT842" s="203"/>
      <c r="SDU842" s="203"/>
      <c r="SDV842" s="203"/>
      <c r="SDW842" s="203"/>
      <c r="SDX842" s="203"/>
      <c r="SDY842" s="203"/>
      <c r="SDZ842" s="203"/>
      <c r="SEA842" s="203"/>
      <c r="SEB842" s="203"/>
      <c r="SEC842" s="203"/>
      <c r="SED842" s="203"/>
      <c r="SEE842" s="203"/>
      <c r="SEF842" s="203"/>
      <c r="SEG842" s="203"/>
      <c r="SEH842" s="203"/>
      <c r="SEI842" s="203"/>
      <c r="SEJ842" s="203"/>
      <c r="SEK842" s="203"/>
      <c r="SEL842" s="203"/>
      <c r="SEM842" s="203"/>
      <c r="SEN842" s="203"/>
      <c r="SEO842" s="203"/>
      <c r="SEP842" s="203"/>
      <c r="SEQ842" s="203"/>
      <c r="SER842" s="203"/>
      <c r="SES842" s="203"/>
      <c r="SET842" s="203"/>
      <c r="SEU842" s="203"/>
      <c r="SEV842" s="203"/>
      <c r="SEW842" s="203"/>
      <c r="SEX842" s="203"/>
      <c r="SEY842" s="203"/>
      <c r="SEZ842" s="203"/>
      <c r="SFA842" s="203"/>
      <c r="SFB842" s="203"/>
      <c r="SFC842" s="203"/>
      <c r="SFD842" s="203"/>
      <c r="SFE842" s="203"/>
      <c r="SFF842" s="203"/>
      <c r="SFG842" s="203"/>
      <c r="SFH842" s="203"/>
      <c r="SFI842" s="203"/>
      <c r="SFJ842" s="203"/>
      <c r="SFK842" s="203"/>
      <c r="SFL842" s="203"/>
      <c r="SFM842" s="203"/>
      <c r="SFN842" s="203"/>
      <c r="SFO842" s="203"/>
      <c r="SFP842" s="203"/>
      <c r="SFQ842" s="203"/>
      <c r="SFR842" s="203"/>
      <c r="SFS842" s="203"/>
      <c r="SFT842" s="203"/>
      <c r="SFU842" s="203"/>
      <c r="SFV842" s="203"/>
      <c r="SFW842" s="203"/>
      <c r="SFX842" s="203"/>
      <c r="SFY842" s="203"/>
      <c r="SFZ842" s="203"/>
      <c r="SGA842" s="203"/>
      <c r="SGB842" s="203"/>
      <c r="SGC842" s="203"/>
      <c r="SGD842" s="203"/>
      <c r="SGE842" s="203"/>
      <c r="SGF842" s="203"/>
      <c r="SGG842" s="203"/>
      <c r="SGH842" s="203"/>
      <c r="SGI842" s="203"/>
      <c r="SGJ842" s="203"/>
      <c r="SGK842" s="203"/>
      <c r="SGL842" s="203"/>
      <c r="SGM842" s="203"/>
      <c r="SGN842" s="203"/>
      <c r="SGO842" s="203"/>
      <c r="SGP842" s="203"/>
      <c r="SGQ842" s="203"/>
      <c r="SGR842" s="203"/>
      <c r="SGS842" s="203"/>
      <c r="SGT842" s="203"/>
      <c r="SGU842" s="203"/>
      <c r="SGV842" s="203"/>
      <c r="SGW842" s="203"/>
      <c r="SGX842" s="203"/>
      <c r="SGY842" s="203"/>
      <c r="SGZ842" s="203"/>
      <c r="SHA842" s="203"/>
      <c r="SHB842" s="203"/>
      <c r="SHC842" s="203"/>
      <c r="SHD842" s="203"/>
      <c r="SHE842" s="203"/>
      <c r="SHF842" s="203"/>
      <c r="SHG842" s="203"/>
      <c r="SHH842" s="203"/>
      <c r="SHI842" s="203"/>
      <c r="SHJ842" s="203"/>
      <c r="SHK842" s="203"/>
      <c r="SHL842" s="203"/>
      <c r="SHM842" s="203"/>
      <c r="SHN842" s="203"/>
      <c r="SHO842" s="203"/>
      <c r="SHP842" s="203"/>
      <c r="SHQ842" s="203"/>
      <c r="SHR842" s="203"/>
      <c r="SHS842" s="203"/>
      <c r="SHT842" s="203"/>
      <c r="SHU842" s="203"/>
      <c r="SHV842" s="203"/>
      <c r="SHW842" s="203"/>
      <c r="SHX842" s="203"/>
      <c r="SHY842" s="203"/>
      <c r="SHZ842" s="203"/>
      <c r="SIA842" s="203"/>
      <c r="SIB842" s="203"/>
      <c r="SIC842" s="203"/>
      <c r="SID842" s="203"/>
      <c r="SIE842" s="203"/>
      <c r="SIF842" s="203"/>
      <c r="SIG842" s="203"/>
      <c r="SIH842" s="203"/>
      <c r="SII842" s="203"/>
      <c r="SIJ842" s="203"/>
      <c r="SIK842" s="203"/>
      <c r="SIL842" s="203"/>
      <c r="SIM842" s="203"/>
      <c r="SIN842" s="203"/>
      <c r="SIO842" s="203"/>
      <c r="SIP842" s="203"/>
      <c r="SIQ842" s="203"/>
      <c r="SIR842" s="203"/>
      <c r="SIS842" s="203"/>
      <c r="SIT842" s="203"/>
      <c r="SIU842" s="203"/>
      <c r="SIV842" s="203"/>
      <c r="SIW842" s="203"/>
      <c r="SIX842" s="203"/>
      <c r="SIY842" s="203"/>
      <c r="SIZ842" s="203"/>
      <c r="SJA842" s="203"/>
      <c r="SJB842" s="203"/>
      <c r="SJC842" s="203"/>
      <c r="SJD842" s="203"/>
      <c r="SJE842" s="203"/>
      <c r="SJF842" s="203"/>
      <c r="SJG842" s="203"/>
      <c r="SJH842" s="203"/>
      <c r="SJI842" s="203"/>
      <c r="SJJ842" s="203"/>
      <c r="SJK842" s="203"/>
      <c r="SJL842" s="203"/>
      <c r="SJM842" s="203"/>
      <c r="SJN842" s="203"/>
      <c r="SJO842" s="203"/>
      <c r="SJP842" s="203"/>
      <c r="SJQ842" s="203"/>
      <c r="SJR842" s="203"/>
      <c r="SJS842" s="203"/>
      <c r="SJT842" s="203"/>
      <c r="SJU842" s="203"/>
      <c r="SJV842" s="203"/>
      <c r="SJW842" s="203"/>
      <c r="SJX842" s="203"/>
      <c r="SJY842" s="203"/>
      <c r="SJZ842" s="203"/>
      <c r="SKA842" s="203"/>
      <c r="SKB842" s="203"/>
      <c r="SKC842" s="203"/>
      <c r="SKD842" s="203"/>
      <c r="SKE842" s="203"/>
      <c r="SKF842" s="203"/>
      <c r="SKG842" s="203"/>
      <c r="SKH842" s="203"/>
      <c r="SKI842" s="203"/>
      <c r="SKJ842" s="203"/>
      <c r="SKK842" s="203"/>
      <c r="SKL842" s="203"/>
      <c r="SKM842" s="203"/>
      <c r="SKN842" s="203"/>
      <c r="SKO842" s="203"/>
      <c r="SKP842" s="203"/>
      <c r="SKQ842" s="203"/>
      <c r="SKR842" s="203"/>
      <c r="SKS842" s="203"/>
      <c r="SKT842" s="203"/>
      <c r="SKU842" s="203"/>
      <c r="SKV842" s="203"/>
      <c r="SKW842" s="203"/>
      <c r="SKX842" s="203"/>
      <c r="SKY842" s="203"/>
      <c r="SKZ842" s="203"/>
      <c r="SLA842" s="203"/>
      <c r="SLB842" s="203"/>
      <c r="SLC842" s="203"/>
      <c r="SLD842" s="203"/>
      <c r="SLE842" s="203"/>
      <c r="SLF842" s="203"/>
      <c r="SLG842" s="203"/>
      <c r="SLH842" s="203"/>
      <c r="SLI842" s="203"/>
      <c r="SLJ842" s="203"/>
      <c r="SLK842" s="203"/>
      <c r="SLL842" s="203"/>
      <c r="SLM842" s="203"/>
      <c r="SLN842" s="203"/>
      <c r="SLO842" s="203"/>
      <c r="SLP842" s="203"/>
      <c r="SLQ842" s="203"/>
      <c r="SLR842" s="203"/>
      <c r="SLS842" s="203"/>
      <c r="SLT842" s="203"/>
      <c r="SLU842" s="203"/>
      <c r="SLV842" s="203"/>
      <c r="SLW842" s="203"/>
      <c r="SLX842" s="203"/>
      <c r="SLY842" s="203"/>
      <c r="SLZ842" s="203"/>
      <c r="SMA842" s="203"/>
      <c r="SMB842" s="203"/>
      <c r="SMC842" s="203"/>
      <c r="SMD842" s="203"/>
      <c r="SME842" s="203"/>
      <c r="SMF842" s="203"/>
      <c r="SMG842" s="203"/>
      <c r="SMH842" s="203"/>
      <c r="SMI842" s="203"/>
      <c r="SMJ842" s="203"/>
      <c r="SMK842" s="203"/>
      <c r="SML842" s="203"/>
      <c r="SMM842" s="203"/>
      <c r="SMN842" s="203"/>
      <c r="SMO842" s="203"/>
      <c r="SMP842" s="203"/>
      <c r="SMQ842" s="203"/>
      <c r="SMR842" s="203"/>
      <c r="SMS842" s="203"/>
      <c r="SMT842" s="203"/>
      <c r="SMU842" s="203"/>
      <c r="SMV842" s="203"/>
      <c r="SMW842" s="203"/>
      <c r="SMX842" s="203"/>
      <c r="SMY842" s="203"/>
      <c r="SMZ842" s="203"/>
      <c r="SNA842" s="203"/>
      <c r="SNB842" s="203"/>
      <c r="SNC842" s="203"/>
      <c r="SND842" s="203"/>
      <c r="SNE842" s="203"/>
      <c r="SNF842" s="203"/>
      <c r="SNG842" s="203"/>
      <c r="SNH842" s="203"/>
      <c r="SNI842" s="203"/>
      <c r="SNJ842" s="203"/>
      <c r="SNK842" s="203"/>
      <c r="SNL842" s="203"/>
      <c r="SNM842" s="203"/>
      <c r="SNN842" s="203"/>
      <c r="SNO842" s="203"/>
      <c r="SNP842" s="203"/>
      <c r="SNQ842" s="203"/>
      <c r="SNR842" s="203"/>
      <c r="SNS842" s="203"/>
      <c r="SNT842" s="203"/>
      <c r="SNU842" s="203"/>
      <c r="SNV842" s="203"/>
      <c r="SNW842" s="203"/>
      <c r="SNX842" s="203"/>
      <c r="SNY842" s="203"/>
      <c r="SNZ842" s="203"/>
      <c r="SOA842" s="203"/>
      <c r="SOB842" s="203"/>
      <c r="SOC842" s="203"/>
      <c r="SOD842" s="203"/>
      <c r="SOE842" s="203"/>
      <c r="SOF842" s="203"/>
      <c r="SOG842" s="203"/>
      <c r="SOH842" s="203"/>
      <c r="SOI842" s="203"/>
      <c r="SOJ842" s="203"/>
      <c r="SOK842" s="203"/>
      <c r="SOL842" s="203"/>
      <c r="SOM842" s="203"/>
      <c r="SON842" s="203"/>
      <c r="SOO842" s="203"/>
      <c r="SOP842" s="203"/>
      <c r="SOQ842" s="203"/>
      <c r="SOR842" s="203"/>
      <c r="SOS842" s="203"/>
      <c r="SOT842" s="203"/>
      <c r="SOU842" s="203"/>
      <c r="SOV842" s="203"/>
      <c r="SOW842" s="203"/>
      <c r="SOX842" s="203"/>
      <c r="SOY842" s="203"/>
      <c r="SOZ842" s="203"/>
      <c r="SPA842" s="203"/>
      <c r="SPB842" s="203"/>
      <c r="SPC842" s="203"/>
      <c r="SPD842" s="203"/>
      <c r="SPE842" s="203"/>
      <c r="SPF842" s="203"/>
      <c r="SPG842" s="203"/>
      <c r="SPH842" s="203"/>
      <c r="SPI842" s="203"/>
      <c r="SPJ842" s="203"/>
      <c r="SPK842" s="203"/>
      <c r="SPL842" s="203"/>
      <c r="SPM842" s="203"/>
      <c r="SPN842" s="203"/>
      <c r="SPO842" s="203"/>
      <c r="SPP842" s="203"/>
      <c r="SPQ842" s="203"/>
      <c r="SPR842" s="203"/>
      <c r="SPS842" s="203"/>
      <c r="SPT842" s="203"/>
      <c r="SPU842" s="203"/>
      <c r="SPV842" s="203"/>
      <c r="SPW842" s="203"/>
      <c r="SPX842" s="203"/>
      <c r="SPY842" s="203"/>
      <c r="SPZ842" s="203"/>
      <c r="SQA842" s="203"/>
      <c r="SQB842" s="203"/>
      <c r="SQC842" s="203"/>
      <c r="SQD842" s="203"/>
      <c r="SQE842" s="203"/>
      <c r="SQF842" s="203"/>
      <c r="SQG842" s="203"/>
      <c r="SQH842" s="203"/>
      <c r="SQI842" s="203"/>
      <c r="SQJ842" s="203"/>
      <c r="SQK842" s="203"/>
      <c r="SQL842" s="203"/>
      <c r="SQM842" s="203"/>
      <c r="SQN842" s="203"/>
      <c r="SQO842" s="203"/>
      <c r="SQP842" s="203"/>
      <c r="SQQ842" s="203"/>
      <c r="SQR842" s="203"/>
      <c r="SQS842" s="203"/>
      <c r="SQT842" s="203"/>
      <c r="SQU842" s="203"/>
      <c r="SQV842" s="203"/>
      <c r="SQW842" s="203"/>
      <c r="SQX842" s="203"/>
      <c r="SQY842" s="203"/>
      <c r="SQZ842" s="203"/>
      <c r="SRA842" s="203"/>
      <c r="SRB842" s="203"/>
      <c r="SRC842" s="203"/>
      <c r="SRD842" s="203"/>
      <c r="SRE842" s="203"/>
      <c r="SRF842" s="203"/>
      <c r="SRG842" s="203"/>
      <c r="SRH842" s="203"/>
      <c r="SRI842" s="203"/>
      <c r="SRJ842" s="203"/>
      <c r="SRK842" s="203"/>
      <c r="SRL842" s="203"/>
      <c r="SRM842" s="203"/>
      <c r="SRN842" s="203"/>
      <c r="SRO842" s="203"/>
      <c r="SRP842" s="203"/>
      <c r="SRQ842" s="203"/>
      <c r="SRR842" s="203"/>
      <c r="SRS842" s="203"/>
      <c r="SRT842" s="203"/>
      <c r="SRU842" s="203"/>
      <c r="SRV842" s="203"/>
      <c r="SRW842" s="203"/>
      <c r="SRX842" s="203"/>
      <c r="SRY842" s="203"/>
      <c r="SRZ842" s="203"/>
      <c r="SSA842" s="203"/>
      <c r="SSB842" s="203"/>
      <c r="SSC842" s="203"/>
      <c r="SSD842" s="203"/>
      <c r="SSE842" s="203"/>
      <c r="SSF842" s="203"/>
      <c r="SSG842" s="203"/>
      <c r="SSH842" s="203"/>
      <c r="SSI842" s="203"/>
      <c r="SSJ842" s="203"/>
      <c r="SSK842" s="203"/>
      <c r="SSL842" s="203"/>
      <c r="SSM842" s="203"/>
      <c r="SSN842" s="203"/>
      <c r="SSO842" s="203"/>
      <c r="SSP842" s="203"/>
      <c r="SSQ842" s="203"/>
      <c r="SSR842" s="203"/>
      <c r="SSS842" s="203"/>
      <c r="SST842" s="203"/>
      <c r="SSU842" s="203"/>
      <c r="SSV842" s="203"/>
      <c r="SSW842" s="203"/>
      <c r="SSX842" s="203"/>
      <c r="SSY842" s="203"/>
      <c r="SSZ842" s="203"/>
      <c r="STA842" s="203"/>
      <c r="STB842" s="203"/>
      <c r="STC842" s="203"/>
      <c r="STD842" s="203"/>
      <c r="STE842" s="203"/>
      <c r="STF842" s="203"/>
      <c r="STG842" s="203"/>
      <c r="STH842" s="203"/>
      <c r="STI842" s="203"/>
      <c r="STJ842" s="203"/>
      <c r="STK842" s="203"/>
      <c r="STL842" s="203"/>
      <c r="STM842" s="203"/>
      <c r="STN842" s="203"/>
      <c r="STO842" s="203"/>
      <c r="STP842" s="203"/>
      <c r="STQ842" s="203"/>
      <c r="STR842" s="203"/>
      <c r="STS842" s="203"/>
      <c r="STT842" s="203"/>
      <c r="STU842" s="203"/>
      <c r="STV842" s="203"/>
      <c r="STW842" s="203"/>
      <c r="STX842" s="203"/>
      <c r="STY842" s="203"/>
      <c r="STZ842" s="203"/>
      <c r="SUA842" s="203"/>
      <c r="SUB842" s="203"/>
      <c r="SUC842" s="203"/>
      <c r="SUD842" s="203"/>
      <c r="SUE842" s="203"/>
      <c r="SUF842" s="203"/>
      <c r="SUG842" s="203"/>
      <c r="SUH842" s="203"/>
      <c r="SUI842" s="203"/>
      <c r="SUJ842" s="203"/>
      <c r="SUK842" s="203"/>
      <c r="SUL842" s="203"/>
      <c r="SUM842" s="203"/>
      <c r="SUN842" s="203"/>
      <c r="SUO842" s="203"/>
      <c r="SUP842" s="203"/>
      <c r="SUQ842" s="203"/>
      <c r="SUR842" s="203"/>
      <c r="SUS842" s="203"/>
      <c r="SUT842" s="203"/>
      <c r="SUU842" s="203"/>
      <c r="SUV842" s="203"/>
      <c r="SUW842" s="203"/>
      <c r="SUX842" s="203"/>
      <c r="SUY842" s="203"/>
      <c r="SUZ842" s="203"/>
      <c r="SVA842" s="203"/>
      <c r="SVB842" s="203"/>
      <c r="SVC842" s="203"/>
      <c r="SVD842" s="203"/>
      <c r="SVE842" s="203"/>
      <c r="SVF842" s="203"/>
      <c r="SVG842" s="203"/>
      <c r="SVH842" s="203"/>
      <c r="SVI842" s="203"/>
      <c r="SVJ842" s="203"/>
      <c r="SVK842" s="203"/>
      <c r="SVL842" s="203"/>
      <c r="SVM842" s="203"/>
      <c r="SVN842" s="203"/>
      <c r="SVO842" s="203"/>
      <c r="SVP842" s="203"/>
      <c r="SVQ842" s="203"/>
      <c r="SVR842" s="203"/>
      <c r="SVS842" s="203"/>
      <c r="SVT842" s="203"/>
      <c r="SVU842" s="203"/>
      <c r="SVV842" s="203"/>
      <c r="SVW842" s="203"/>
      <c r="SVX842" s="203"/>
      <c r="SVY842" s="203"/>
      <c r="SVZ842" s="203"/>
      <c r="SWA842" s="203"/>
      <c r="SWB842" s="203"/>
      <c r="SWC842" s="203"/>
      <c r="SWD842" s="203"/>
      <c r="SWE842" s="203"/>
      <c r="SWF842" s="203"/>
      <c r="SWG842" s="203"/>
      <c r="SWH842" s="203"/>
      <c r="SWI842" s="203"/>
      <c r="SWJ842" s="203"/>
      <c r="SWK842" s="203"/>
      <c r="SWL842" s="203"/>
      <c r="SWM842" s="203"/>
      <c r="SWN842" s="203"/>
      <c r="SWO842" s="203"/>
      <c r="SWP842" s="203"/>
      <c r="SWQ842" s="203"/>
      <c r="SWR842" s="203"/>
      <c r="SWS842" s="203"/>
      <c r="SWT842" s="203"/>
      <c r="SWU842" s="203"/>
      <c r="SWV842" s="203"/>
      <c r="SWW842" s="203"/>
      <c r="SWX842" s="203"/>
      <c r="SWY842" s="203"/>
      <c r="SWZ842" s="203"/>
      <c r="SXA842" s="203"/>
      <c r="SXB842" s="203"/>
      <c r="SXC842" s="203"/>
      <c r="SXD842" s="203"/>
      <c r="SXE842" s="203"/>
      <c r="SXF842" s="203"/>
      <c r="SXG842" s="203"/>
      <c r="SXH842" s="203"/>
      <c r="SXI842" s="203"/>
      <c r="SXJ842" s="203"/>
      <c r="SXK842" s="203"/>
      <c r="SXL842" s="203"/>
      <c r="SXM842" s="203"/>
      <c r="SXN842" s="203"/>
      <c r="SXO842" s="203"/>
      <c r="SXP842" s="203"/>
      <c r="SXQ842" s="203"/>
      <c r="SXR842" s="203"/>
      <c r="SXS842" s="203"/>
      <c r="SXT842" s="203"/>
      <c r="SXU842" s="203"/>
      <c r="SXV842" s="203"/>
      <c r="SXW842" s="203"/>
      <c r="SXX842" s="203"/>
      <c r="SXY842" s="203"/>
      <c r="SXZ842" s="203"/>
      <c r="SYA842" s="203"/>
      <c r="SYB842" s="203"/>
      <c r="SYC842" s="203"/>
      <c r="SYD842" s="203"/>
      <c r="SYE842" s="203"/>
      <c r="SYF842" s="203"/>
      <c r="SYG842" s="203"/>
      <c r="SYH842" s="203"/>
      <c r="SYI842" s="203"/>
      <c r="SYJ842" s="203"/>
      <c r="SYK842" s="203"/>
      <c r="SYL842" s="203"/>
      <c r="SYM842" s="203"/>
      <c r="SYN842" s="203"/>
      <c r="SYO842" s="203"/>
      <c r="SYP842" s="203"/>
      <c r="SYQ842" s="203"/>
      <c r="SYR842" s="203"/>
      <c r="SYS842" s="203"/>
      <c r="SYT842" s="203"/>
      <c r="SYU842" s="203"/>
      <c r="SYV842" s="203"/>
      <c r="SYW842" s="203"/>
      <c r="SYX842" s="203"/>
      <c r="SYY842" s="203"/>
      <c r="SYZ842" s="203"/>
      <c r="SZA842" s="203"/>
      <c r="SZB842" s="203"/>
      <c r="SZC842" s="203"/>
      <c r="SZD842" s="203"/>
      <c r="SZE842" s="203"/>
      <c r="SZF842" s="203"/>
      <c r="SZG842" s="203"/>
      <c r="SZH842" s="203"/>
      <c r="SZI842" s="203"/>
      <c r="SZJ842" s="203"/>
      <c r="SZK842" s="203"/>
      <c r="SZL842" s="203"/>
      <c r="SZM842" s="203"/>
      <c r="SZN842" s="203"/>
      <c r="SZO842" s="203"/>
      <c r="SZP842" s="203"/>
      <c r="SZQ842" s="203"/>
      <c r="SZR842" s="203"/>
      <c r="SZS842" s="203"/>
      <c r="SZT842" s="203"/>
      <c r="SZU842" s="203"/>
      <c r="SZV842" s="203"/>
      <c r="SZW842" s="203"/>
      <c r="SZX842" s="203"/>
      <c r="SZY842" s="203"/>
      <c r="SZZ842" s="203"/>
      <c r="TAA842" s="203"/>
      <c r="TAB842" s="203"/>
      <c r="TAC842" s="203"/>
      <c r="TAD842" s="203"/>
      <c r="TAE842" s="203"/>
      <c r="TAF842" s="203"/>
      <c r="TAG842" s="203"/>
      <c r="TAH842" s="203"/>
      <c r="TAI842" s="203"/>
      <c r="TAJ842" s="203"/>
      <c r="TAK842" s="203"/>
      <c r="TAL842" s="203"/>
      <c r="TAM842" s="203"/>
      <c r="TAN842" s="203"/>
      <c r="TAO842" s="203"/>
      <c r="TAP842" s="203"/>
      <c r="TAQ842" s="203"/>
      <c r="TAR842" s="203"/>
      <c r="TAS842" s="203"/>
      <c r="TAT842" s="203"/>
      <c r="TAU842" s="203"/>
      <c r="TAV842" s="203"/>
      <c r="TAW842" s="203"/>
      <c r="TAX842" s="203"/>
      <c r="TAY842" s="203"/>
      <c r="TAZ842" s="203"/>
      <c r="TBA842" s="203"/>
      <c r="TBB842" s="203"/>
      <c r="TBC842" s="203"/>
      <c r="TBD842" s="203"/>
      <c r="TBE842" s="203"/>
      <c r="TBF842" s="203"/>
      <c r="TBG842" s="203"/>
      <c r="TBH842" s="203"/>
      <c r="TBI842" s="203"/>
      <c r="TBJ842" s="203"/>
      <c r="TBK842" s="203"/>
      <c r="TBL842" s="203"/>
      <c r="TBM842" s="203"/>
      <c r="TBN842" s="203"/>
      <c r="TBO842" s="203"/>
      <c r="TBP842" s="203"/>
      <c r="TBQ842" s="203"/>
      <c r="TBR842" s="203"/>
      <c r="TBS842" s="203"/>
      <c r="TBT842" s="203"/>
      <c r="TBU842" s="203"/>
      <c r="TBV842" s="203"/>
      <c r="TBW842" s="203"/>
      <c r="TBX842" s="203"/>
      <c r="TBY842" s="203"/>
      <c r="TBZ842" s="203"/>
      <c r="TCA842" s="203"/>
      <c r="TCB842" s="203"/>
      <c r="TCC842" s="203"/>
      <c r="TCD842" s="203"/>
      <c r="TCE842" s="203"/>
      <c r="TCF842" s="203"/>
      <c r="TCG842" s="203"/>
      <c r="TCH842" s="203"/>
      <c r="TCI842" s="203"/>
      <c r="TCJ842" s="203"/>
      <c r="TCK842" s="203"/>
      <c r="TCL842" s="203"/>
      <c r="TCM842" s="203"/>
      <c r="TCN842" s="203"/>
      <c r="TCO842" s="203"/>
      <c r="TCP842" s="203"/>
      <c r="TCQ842" s="203"/>
      <c r="TCR842" s="203"/>
      <c r="TCS842" s="203"/>
      <c r="TCT842" s="203"/>
      <c r="TCU842" s="203"/>
      <c r="TCV842" s="203"/>
      <c r="TCW842" s="203"/>
      <c r="TCX842" s="203"/>
      <c r="TCY842" s="203"/>
      <c r="TCZ842" s="203"/>
      <c r="TDA842" s="203"/>
      <c r="TDB842" s="203"/>
      <c r="TDC842" s="203"/>
      <c r="TDD842" s="203"/>
      <c r="TDE842" s="203"/>
      <c r="TDF842" s="203"/>
      <c r="TDG842" s="203"/>
      <c r="TDH842" s="203"/>
      <c r="TDI842" s="203"/>
      <c r="TDJ842" s="203"/>
      <c r="TDK842" s="203"/>
      <c r="TDL842" s="203"/>
      <c r="TDM842" s="203"/>
      <c r="TDN842" s="203"/>
      <c r="TDO842" s="203"/>
      <c r="TDP842" s="203"/>
      <c r="TDQ842" s="203"/>
      <c r="TDR842" s="203"/>
      <c r="TDS842" s="203"/>
      <c r="TDT842" s="203"/>
      <c r="TDU842" s="203"/>
      <c r="TDV842" s="203"/>
      <c r="TDW842" s="203"/>
      <c r="TDX842" s="203"/>
      <c r="TDY842" s="203"/>
      <c r="TDZ842" s="203"/>
      <c r="TEA842" s="203"/>
      <c r="TEB842" s="203"/>
      <c r="TEC842" s="203"/>
      <c r="TED842" s="203"/>
      <c r="TEE842" s="203"/>
      <c r="TEF842" s="203"/>
      <c r="TEG842" s="203"/>
      <c r="TEH842" s="203"/>
      <c r="TEI842" s="203"/>
      <c r="TEJ842" s="203"/>
      <c r="TEK842" s="203"/>
      <c r="TEL842" s="203"/>
      <c r="TEM842" s="203"/>
      <c r="TEN842" s="203"/>
      <c r="TEO842" s="203"/>
      <c r="TEP842" s="203"/>
      <c r="TEQ842" s="203"/>
      <c r="TER842" s="203"/>
      <c r="TES842" s="203"/>
      <c r="TET842" s="203"/>
      <c r="TEU842" s="203"/>
      <c r="TEV842" s="203"/>
      <c r="TEW842" s="203"/>
      <c r="TEX842" s="203"/>
      <c r="TEY842" s="203"/>
      <c r="TEZ842" s="203"/>
      <c r="TFA842" s="203"/>
      <c r="TFB842" s="203"/>
      <c r="TFC842" s="203"/>
      <c r="TFD842" s="203"/>
      <c r="TFE842" s="203"/>
      <c r="TFF842" s="203"/>
      <c r="TFG842" s="203"/>
      <c r="TFH842" s="203"/>
      <c r="TFI842" s="203"/>
      <c r="TFJ842" s="203"/>
      <c r="TFK842" s="203"/>
      <c r="TFL842" s="203"/>
      <c r="TFM842" s="203"/>
      <c r="TFN842" s="203"/>
      <c r="TFO842" s="203"/>
      <c r="TFP842" s="203"/>
      <c r="TFQ842" s="203"/>
      <c r="TFR842" s="203"/>
      <c r="TFS842" s="203"/>
      <c r="TFT842" s="203"/>
      <c r="TFU842" s="203"/>
      <c r="TFV842" s="203"/>
      <c r="TFW842" s="203"/>
      <c r="TFX842" s="203"/>
      <c r="TFY842" s="203"/>
      <c r="TFZ842" s="203"/>
      <c r="TGA842" s="203"/>
      <c r="TGB842" s="203"/>
      <c r="TGC842" s="203"/>
      <c r="TGD842" s="203"/>
      <c r="TGE842" s="203"/>
      <c r="TGF842" s="203"/>
      <c r="TGG842" s="203"/>
      <c r="TGH842" s="203"/>
      <c r="TGI842" s="203"/>
      <c r="TGJ842" s="203"/>
      <c r="TGK842" s="203"/>
      <c r="TGL842" s="203"/>
      <c r="TGM842" s="203"/>
      <c r="TGN842" s="203"/>
      <c r="TGO842" s="203"/>
      <c r="TGP842" s="203"/>
      <c r="TGQ842" s="203"/>
      <c r="TGR842" s="203"/>
      <c r="TGS842" s="203"/>
      <c r="TGT842" s="203"/>
      <c r="TGU842" s="203"/>
      <c r="TGV842" s="203"/>
      <c r="TGW842" s="203"/>
      <c r="TGX842" s="203"/>
      <c r="TGY842" s="203"/>
      <c r="TGZ842" s="203"/>
      <c r="THA842" s="203"/>
      <c r="THB842" s="203"/>
      <c r="THC842" s="203"/>
      <c r="THD842" s="203"/>
      <c r="THE842" s="203"/>
      <c r="THF842" s="203"/>
      <c r="THG842" s="203"/>
      <c r="THH842" s="203"/>
      <c r="THI842" s="203"/>
      <c r="THJ842" s="203"/>
      <c r="THK842" s="203"/>
      <c r="THL842" s="203"/>
      <c r="THM842" s="203"/>
      <c r="THN842" s="203"/>
      <c r="THO842" s="203"/>
      <c r="THP842" s="203"/>
      <c r="THQ842" s="203"/>
      <c r="THR842" s="203"/>
      <c r="THS842" s="203"/>
      <c r="THT842" s="203"/>
      <c r="THU842" s="203"/>
      <c r="THV842" s="203"/>
      <c r="THW842" s="203"/>
      <c r="THX842" s="203"/>
      <c r="THY842" s="203"/>
      <c r="THZ842" s="203"/>
      <c r="TIA842" s="203"/>
      <c r="TIB842" s="203"/>
      <c r="TIC842" s="203"/>
      <c r="TID842" s="203"/>
      <c r="TIE842" s="203"/>
      <c r="TIF842" s="203"/>
      <c r="TIG842" s="203"/>
      <c r="TIH842" s="203"/>
      <c r="TII842" s="203"/>
      <c r="TIJ842" s="203"/>
      <c r="TIK842" s="203"/>
      <c r="TIL842" s="203"/>
      <c r="TIM842" s="203"/>
      <c r="TIN842" s="203"/>
      <c r="TIO842" s="203"/>
      <c r="TIP842" s="203"/>
      <c r="TIQ842" s="203"/>
      <c r="TIR842" s="203"/>
      <c r="TIS842" s="203"/>
      <c r="TIT842" s="203"/>
      <c r="TIU842" s="203"/>
      <c r="TIV842" s="203"/>
      <c r="TIW842" s="203"/>
      <c r="TIX842" s="203"/>
      <c r="TIY842" s="203"/>
      <c r="TIZ842" s="203"/>
      <c r="TJA842" s="203"/>
      <c r="TJB842" s="203"/>
      <c r="TJC842" s="203"/>
      <c r="TJD842" s="203"/>
      <c r="TJE842" s="203"/>
      <c r="TJF842" s="203"/>
      <c r="TJG842" s="203"/>
      <c r="TJH842" s="203"/>
      <c r="TJI842" s="203"/>
      <c r="TJJ842" s="203"/>
      <c r="TJK842" s="203"/>
      <c r="TJL842" s="203"/>
      <c r="TJM842" s="203"/>
      <c r="TJN842" s="203"/>
      <c r="TJO842" s="203"/>
      <c r="TJP842" s="203"/>
      <c r="TJQ842" s="203"/>
      <c r="TJR842" s="203"/>
      <c r="TJS842" s="203"/>
      <c r="TJT842" s="203"/>
      <c r="TJU842" s="203"/>
      <c r="TJV842" s="203"/>
      <c r="TJW842" s="203"/>
      <c r="TJX842" s="203"/>
      <c r="TJY842" s="203"/>
      <c r="TJZ842" s="203"/>
      <c r="TKA842" s="203"/>
      <c r="TKB842" s="203"/>
      <c r="TKC842" s="203"/>
      <c r="TKD842" s="203"/>
      <c r="TKE842" s="203"/>
      <c r="TKF842" s="203"/>
      <c r="TKG842" s="203"/>
      <c r="TKH842" s="203"/>
      <c r="TKI842" s="203"/>
      <c r="TKJ842" s="203"/>
      <c r="TKK842" s="203"/>
      <c r="TKL842" s="203"/>
      <c r="TKM842" s="203"/>
      <c r="TKN842" s="203"/>
      <c r="TKO842" s="203"/>
      <c r="TKP842" s="203"/>
      <c r="TKQ842" s="203"/>
      <c r="TKR842" s="203"/>
      <c r="TKS842" s="203"/>
      <c r="TKT842" s="203"/>
      <c r="TKU842" s="203"/>
      <c r="TKV842" s="203"/>
      <c r="TKW842" s="203"/>
      <c r="TKX842" s="203"/>
      <c r="TKY842" s="203"/>
      <c r="TKZ842" s="203"/>
      <c r="TLA842" s="203"/>
      <c r="TLB842" s="203"/>
      <c r="TLC842" s="203"/>
      <c r="TLD842" s="203"/>
      <c r="TLE842" s="203"/>
      <c r="TLF842" s="203"/>
      <c r="TLG842" s="203"/>
      <c r="TLH842" s="203"/>
      <c r="TLI842" s="203"/>
      <c r="TLJ842" s="203"/>
      <c r="TLK842" s="203"/>
      <c r="TLL842" s="203"/>
      <c r="TLM842" s="203"/>
      <c r="TLN842" s="203"/>
      <c r="TLO842" s="203"/>
      <c r="TLP842" s="203"/>
      <c r="TLQ842" s="203"/>
      <c r="TLR842" s="203"/>
      <c r="TLS842" s="203"/>
      <c r="TLT842" s="203"/>
      <c r="TLU842" s="203"/>
      <c r="TLV842" s="203"/>
      <c r="TLW842" s="203"/>
      <c r="TLX842" s="203"/>
      <c r="TLY842" s="203"/>
      <c r="TLZ842" s="203"/>
      <c r="TMA842" s="203"/>
      <c r="TMB842" s="203"/>
      <c r="TMC842" s="203"/>
      <c r="TMD842" s="203"/>
      <c r="TME842" s="203"/>
      <c r="TMF842" s="203"/>
      <c r="TMG842" s="203"/>
      <c r="TMH842" s="203"/>
      <c r="TMI842" s="203"/>
      <c r="TMJ842" s="203"/>
      <c r="TMK842" s="203"/>
      <c r="TML842" s="203"/>
      <c r="TMM842" s="203"/>
      <c r="TMN842" s="203"/>
      <c r="TMO842" s="203"/>
      <c r="TMP842" s="203"/>
      <c r="TMQ842" s="203"/>
      <c r="TMR842" s="203"/>
      <c r="TMS842" s="203"/>
      <c r="TMT842" s="203"/>
      <c r="TMU842" s="203"/>
      <c r="TMV842" s="203"/>
      <c r="TMW842" s="203"/>
      <c r="TMX842" s="203"/>
      <c r="TMY842" s="203"/>
      <c r="TMZ842" s="203"/>
      <c r="TNA842" s="203"/>
      <c r="TNB842" s="203"/>
      <c r="TNC842" s="203"/>
      <c r="TND842" s="203"/>
      <c r="TNE842" s="203"/>
      <c r="TNF842" s="203"/>
      <c r="TNG842" s="203"/>
      <c r="TNH842" s="203"/>
      <c r="TNI842" s="203"/>
      <c r="TNJ842" s="203"/>
      <c r="TNK842" s="203"/>
      <c r="TNL842" s="203"/>
      <c r="TNM842" s="203"/>
      <c r="TNN842" s="203"/>
      <c r="TNO842" s="203"/>
      <c r="TNP842" s="203"/>
      <c r="TNQ842" s="203"/>
      <c r="TNR842" s="203"/>
      <c r="TNS842" s="203"/>
      <c r="TNT842" s="203"/>
      <c r="TNU842" s="203"/>
      <c r="TNV842" s="203"/>
      <c r="TNW842" s="203"/>
      <c r="TNX842" s="203"/>
      <c r="TNY842" s="203"/>
      <c r="TNZ842" s="203"/>
      <c r="TOA842" s="203"/>
      <c r="TOB842" s="203"/>
      <c r="TOC842" s="203"/>
      <c r="TOD842" s="203"/>
      <c r="TOE842" s="203"/>
      <c r="TOF842" s="203"/>
      <c r="TOG842" s="203"/>
      <c r="TOH842" s="203"/>
      <c r="TOI842" s="203"/>
      <c r="TOJ842" s="203"/>
      <c r="TOK842" s="203"/>
      <c r="TOL842" s="203"/>
      <c r="TOM842" s="203"/>
      <c r="TON842" s="203"/>
      <c r="TOO842" s="203"/>
      <c r="TOP842" s="203"/>
      <c r="TOQ842" s="203"/>
      <c r="TOR842" s="203"/>
      <c r="TOS842" s="203"/>
      <c r="TOT842" s="203"/>
      <c r="TOU842" s="203"/>
      <c r="TOV842" s="203"/>
      <c r="TOW842" s="203"/>
      <c r="TOX842" s="203"/>
      <c r="TOY842" s="203"/>
      <c r="TOZ842" s="203"/>
      <c r="TPA842" s="203"/>
      <c r="TPB842" s="203"/>
      <c r="TPC842" s="203"/>
      <c r="TPD842" s="203"/>
      <c r="TPE842" s="203"/>
      <c r="TPF842" s="203"/>
      <c r="TPG842" s="203"/>
      <c r="TPH842" s="203"/>
      <c r="TPI842" s="203"/>
      <c r="TPJ842" s="203"/>
      <c r="TPK842" s="203"/>
      <c r="TPL842" s="203"/>
      <c r="TPM842" s="203"/>
      <c r="TPN842" s="203"/>
      <c r="TPO842" s="203"/>
      <c r="TPP842" s="203"/>
      <c r="TPQ842" s="203"/>
      <c r="TPR842" s="203"/>
      <c r="TPS842" s="203"/>
      <c r="TPT842" s="203"/>
      <c r="TPU842" s="203"/>
      <c r="TPV842" s="203"/>
      <c r="TPW842" s="203"/>
      <c r="TPX842" s="203"/>
      <c r="TPY842" s="203"/>
      <c r="TPZ842" s="203"/>
      <c r="TQA842" s="203"/>
      <c r="TQB842" s="203"/>
      <c r="TQC842" s="203"/>
      <c r="TQD842" s="203"/>
      <c r="TQE842" s="203"/>
      <c r="TQF842" s="203"/>
      <c r="TQG842" s="203"/>
      <c r="TQH842" s="203"/>
      <c r="TQI842" s="203"/>
      <c r="TQJ842" s="203"/>
      <c r="TQK842" s="203"/>
      <c r="TQL842" s="203"/>
      <c r="TQM842" s="203"/>
      <c r="TQN842" s="203"/>
      <c r="TQO842" s="203"/>
      <c r="TQP842" s="203"/>
      <c r="TQQ842" s="203"/>
      <c r="TQR842" s="203"/>
      <c r="TQS842" s="203"/>
      <c r="TQT842" s="203"/>
      <c r="TQU842" s="203"/>
      <c r="TQV842" s="203"/>
      <c r="TQW842" s="203"/>
      <c r="TQX842" s="203"/>
      <c r="TQY842" s="203"/>
      <c r="TQZ842" s="203"/>
      <c r="TRA842" s="203"/>
      <c r="TRB842" s="203"/>
      <c r="TRC842" s="203"/>
      <c r="TRD842" s="203"/>
      <c r="TRE842" s="203"/>
      <c r="TRF842" s="203"/>
      <c r="TRG842" s="203"/>
      <c r="TRH842" s="203"/>
      <c r="TRI842" s="203"/>
      <c r="TRJ842" s="203"/>
      <c r="TRK842" s="203"/>
      <c r="TRL842" s="203"/>
      <c r="TRM842" s="203"/>
      <c r="TRN842" s="203"/>
      <c r="TRO842" s="203"/>
      <c r="TRP842" s="203"/>
      <c r="TRQ842" s="203"/>
      <c r="TRR842" s="203"/>
      <c r="TRS842" s="203"/>
      <c r="TRT842" s="203"/>
      <c r="TRU842" s="203"/>
      <c r="TRV842" s="203"/>
      <c r="TRW842" s="203"/>
      <c r="TRX842" s="203"/>
      <c r="TRY842" s="203"/>
      <c r="TRZ842" s="203"/>
      <c r="TSA842" s="203"/>
      <c r="TSB842" s="203"/>
      <c r="TSC842" s="203"/>
      <c r="TSD842" s="203"/>
      <c r="TSE842" s="203"/>
      <c r="TSF842" s="203"/>
      <c r="TSG842" s="203"/>
      <c r="TSH842" s="203"/>
      <c r="TSI842" s="203"/>
      <c r="TSJ842" s="203"/>
      <c r="TSK842" s="203"/>
      <c r="TSL842" s="203"/>
      <c r="TSM842" s="203"/>
      <c r="TSN842" s="203"/>
      <c r="TSO842" s="203"/>
      <c r="TSP842" s="203"/>
      <c r="TSQ842" s="203"/>
      <c r="TSR842" s="203"/>
      <c r="TSS842" s="203"/>
      <c r="TST842" s="203"/>
      <c r="TSU842" s="203"/>
      <c r="TSV842" s="203"/>
      <c r="TSW842" s="203"/>
      <c r="TSX842" s="203"/>
      <c r="TSY842" s="203"/>
      <c r="TSZ842" s="203"/>
      <c r="TTA842" s="203"/>
      <c r="TTB842" s="203"/>
      <c r="TTC842" s="203"/>
      <c r="TTD842" s="203"/>
      <c r="TTE842" s="203"/>
      <c r="TTF842" s="203"/>
      <c r="TTG842" s="203"/>
      <c r="TTH842" s="203"/>
      <c r="TTI842" s="203"/>
      <c r="TTJ842" s="203"/>
      <c r="TTK842" s="203"/>
      <c r="TTL842" s="203"/>
      <c r="TTM842" s="203"/>
      <c r="TTN842" s="203"/>
      <c r="TTO842" s="203"/>
      <c r="TTP842" s="203"/>
      <c r="TTQ842" s="203"/>
      <c r="TTR842" s="203"/>
      <c r="TTS842" s="203"/>
      <c r="TTT842" s="203"/>
      <c r="TTU842" s="203"/>
      <c r="TTV842" s="203"/>
      <c r="TTW842" s="203"/>
      <c r="TTX842" s="203"/>
      <c r="TTY842" s="203"/>
      <c r="TTZ842" s="203"/>
      <c r="TUA842" s="203"/>
      <c r="TUB842" s="203"/>
      <c r="TUC842" s="203"/>
      <c r="TUD842" s="203"/>
      <c r="TUE842" s="203"/>
      <c r="TUF842" s="203"/>
      <c r="TUG842" s="203"/>
      <c r="TUH842" s="203"/>
      <c r="TUI842" s="203"/>
      <c r="TUJ842" s="203"/>
      <c r="TUK842" s="203"/>
      <c r="TUL842" s="203"/>
      <c r="TUM842" s="203"/>
      <c r="TUN842" s="203"/>
      <c r="TUO842" s="203"/>
      <c r="TUP842" s="203"/>
      <c r="TUQ842" s="203"/>
      <c r="TUR842" s="203"/>
      <c r="TUS842" s="203"/>
      <c r="TUT842" s="203"/>
      <c r="TUU842" s="203"/>
      <c r="TUV842" s="203"/>
      <c r="TUW842" s="203"/>
      <c r="TUX842" s="203"/>
      <c r="TUY842" s="203"/>
      <c r="TUZ842" s="203"/>
      <c r="TVA842" s="203"/>
      <c r="TVB842" s="203"/>
      <c r="TVC842" s="203"/>
      <c r="TVD842" s="203"/>
      <c r="TVE842" s="203"/>
      <c r="TVF842" s="203"/>
      <c r="TVG842" s="203"/>
      <c r="TVH842" s="203"/>
      <c r="TVI842" s="203"/>
      <c r="TVJ842" s="203"/>
      <c r="TVK842" s="203"/>
      <c r="TVL842" s="203"/>
      <c r="TVM842" s="203"/>
      <c r="TVN842" s="203"/>
      <c r="TVO842" s="203"/>
      <c r="TVP842" s="203"/>
      <c r="TVQ842" s="203"/>
      <c r="TVR842" s="203"/>
      <c r="TVS842" s="203"/>
      <c r="TVT842" s="203"/>
      <c r="TVU842" s="203"/>
      <c r="TVV842" s="203"/>
      <c r="TVW842" s="203"/>
      <c r="TVX842" s="203"/>
      <c r="TVY842" s="203"/>
      <c r="TVZ842" s="203"/>
      <c r="TWA842" s="203"/>
      <c r="TWB842" s="203"/>
      <c r="TWC842" s="203"/>
      <c r="TWD842" s="203"/>
      <c r="TWE842" s="203"/>
      <c r="TWF842" s="203"/>
      <c r="TWG842" s="203"/>
      <c r="TWH842" s="203"/>
      <c r="TWI842" s="203"/>
      <c r="TWJ842" s="203"/>
      <c r="TWK842" s="203"/>
      <c r="TWL842" s="203"/>
      <c r="TWM842" s="203"/>
      <c r="TWN842" s="203"/>
      <c r="TWO842" s="203"/>
      <c r="TWP842" s="203"/>
      <c r="TWQ842" s="203"/>
      <c r="TWR842" s="203"/>
      <c r="TWS842" s="203"/>
      <c r="TWT842" s="203"/>
      <c r="TWU842" s="203"/>
      <c r="TWV842" s="203"/>
      <c r="TWW842" s="203"/>
      <c r="TWX842" s="203"/>
      <c r="TWY842" s="203"/>
      <c r="TWZ842" s="203"/>
      <c r="TXA842" s="203"/>
      <c r="TXB842" s="203"/>
      <c r="TXC842" s="203"/>
      <c r="TXD842" s="203"/>
      <c r="TXE842" s="203"/>
      <c r="TXF842" s="203"/>
      <c r="TXG842" s="203"/>
      <c r="TXH842" s="203"/>
      <c r="TXI842" s="203"/>
      <c r="TXJ842" s="203"/>
      <c r="TXK842" s="203"/>
      <c r="TXL842" s="203"/>
      <c r="TXM842" s="203"/>
      <c r="TXN842" s="203"/>
      <c r="TXO842" s="203"/>
      <c r="TXP842" s="203"/>
      <c r="TXQ842" s="203"/>
      <c r="TXR842" s="203"/>
      <c r="TXS842" s="203"/>
      <c r="TXT842" s="203"/>
      <c r="TXU842" s="203"/>
      <c r="TXV842" s="203"/>
      <c r="TXW842" s="203"/>
      <c r="TXX842" s="203"/>
      <c r="TXY842" s="203"/>
      <c r="TXZ842" s="203"/>
      <c r="TYA842" s="203"/>
      <c r="TYB842" s="203"/>
      <c r="TYC842" s="203"/>
      <c r="TYD842" s="203"/>
      <c r="TYE842" s="203"/>
      <c r="TYF842" s="203"/>
      <c r="TYG842" s="203"/>
      <c r="TYH842" s="203"/>
      <c r="TYI842" s="203"/>
      <c r="TYJ842" s="203"/>
      <c r="TYK842" s="203"/>
      <c r="TYL842" s="203"/>
      <c r="TYM842" s="203"/>
      <c r="TYN842" s="203"/>
      <c r="TYO842" s="203"/>
      <c r="TYP842" s="203"/>
      <c r="TYQ842" s="203"/>
      <c r="TYR842" s="203"/>
      <c r="TYS842" s="203"/>
      <c r="TYT842" s="203"/>
      <c r="TYU842" s="203"/>
      <c r="TYV842" s="203"/>
      <c r="TYW842" s="203"/>
      <c r="TYX842" s="203"/>
      <c r="TYY842" s="203"/>
      <c r="TYZ842" s="203"/>
      <c r="TZA842" s="203"/>
      <c r="TZB842" s="203"/>
      <c r="TZC842" s="203"/>
      <c r="TZD842" s="203"/>
      <c r="TZE842" s="203"/>
      <c r="TZF842" s="203"/>
      <c r="TZG842" s="203"/>
      <c r="TZH842" s="203"/>
      <c r="TZI842" s="203"/>
      <c r="TZJ842" s="203"/>
      <c r="TZK842" s="203"/>
      <c r="TZL842" s="203"/>
      <c r="TZM842" s="203"/>
      <c r="TZN842" s="203"/>
      <c r="TZO842" s="203"/>
      <c r="TZP842" s="203"/>
      <c r="TZQ842" s="203"/>
      <c r="TZR842" s="203"/>
      <c r="TZS842" s="203"/>
      <c r="TZT842" s="203"/>
      <c r="TZU842" s="203"/>
      <c r="TZV842" s="203"/>
      <c r="TZW842" s="203"/>
      <c r="TZX842" s="203"/>
      <c r="TZY842" s="203"/>
      <c r="TZZ842" s="203"/>
      <c r="UAA842" s="203"/>
      <c r="UAB842" s="203"/>
      <c r="UAC842" s="203"/>
      <c r="UAD842" s="203"/>
      <c r="UAE842" s="203"/>
      <c r="UAF842" s="203"/>
      <c r="UAG842" s="203"/>
      <c r="UAH842" s="203"/>
      <c r="UAI842" s="203"/>
      <c r="UAJ842" s="203"/>
      <c r="UAK842" s="203"/>
      <c r="UAL842" s="203"/>
      <c r="UAM842" s="203"/>
      <c r="UAN842" s="203"/>
      <c r="UAO842" s="203"/>
      <c r="UAP842" s="203"/>
      <c r="UAQ842" s="203"/>
      <c r="UAR842" s="203"/>
      <c r="UAS842" s="203"/>
      <c r="UAT842" s="203"/>
      <c r="UAU842" s="203"/>
      <c r="UAV842" s="203"/>
      <c r="UAW842" s="203"/>
      <c r="UAX842" s="203"/>
      <c r="UAY842" s="203"/>
      <c r="UAZ842" s="203"/>
      <c r="UBA842" s="203"/>
      <c r="UBB842" s="203"/>
      <c r="UBC842" s="203"/>
      <c r="UBD842" s="203"/>
      <c r="UBE842" s="203"/>
      <c r="UBF842" s="203"/>
      <c r="UBG842" s="203"/>
      <c r="UBH842" s="203"/>
      <c r="UBI842" s="203"/>
      <c r="UBJ842" s="203"/>
      <c r="UBK842" s="203"/>
      <c r="UBL842" s="203"/>
      <c r="UBM842" s="203"/>
      <c r="UBN842" s="203"/>
      <c r="UBO842" s="203"/>
      <c r="UBP842" s="203"/>
      <c r="UBQ842" s="203"/>
      <c r="UBR842" s="203"/>
      <c r="UBS842" s="203"/>
      <c r="UBT842" s="203"/>
      <c r="UBU842" s="203"/>
      <c r="UBV842" s="203"/>
      <c r="UBW842" s="203"/>
      <c r="UBX842" s="203"/>
      <c r="UBY842" s="203"/>
      <c r="UBZ842" s="203"/>
      <c r="UCA842" s="203"/>
      <c r="UCB842" s="203"/>
      <c r="UCC842" s="203"/>
      <c r="UCD842" s="203"/>
      <c r="UCE842" s="203"/>
      <c r="UCF842" s="203"/>
      <c r="UCG842" s="203"/>
      <c r="UCH842" s="203"/>
      <c r="UCI842" s="203"/>
      <c r="UCJ842" s="203"/>
      <c r="UCK842" s="203"/>
      <c r="UCL842" s="203"/>
      <c r="UCM842" s="203"/>
      <c r="UCN842" s="203"/>
      <c r="UCO842" s="203"/>
      <c r="UCP842" s="203"/>
      <c r="UCQ842" s="203"/>
      <c r="UCR842" s="203"/>
      <c r="UCS842" s="203"/>
      <c r="UCT842" s="203"/>
      <c r="UCU842" s="203"/>
      <c r="UCV842" s="203"/>
      <c r="UCW842" s="203"/>
      <c r="UCX842" s="203"/>
      <c r="UCY842" s="203"/>
      <c r="UCZ842" s="203"/>
      <c r="UDA842" s="203"/>
      <c r="UDB842" s="203"/>
      <c r="UDC842" s="203"/>
      <c r="UDD842" s="203"/>
      <c r="UDE842" s="203"/>
      <c r="UDF842" s="203"/>
      <c r="UDG842" s="203"/>
      <c r="UDH842" s="203"/>
      <c r="UDI842" s="203"/>
      <c r="UDJ842" s="203"/>
      <c r="UDK842" s="203"/>
      <c r="UDL842" s="203"/>
      <c r="UDM842" s="203"/>
      <c r="UDN842" s="203"/>
      <c r="UDO842" s="203"/>
      <c r="UDP842" s="203"/>
      <c r="UDQ842" s="203"/>
      <c r="UDR842" s="203"/>
      <c r="UDS842" s="203"/>
      <c r="UDT842" s="203"/>
      <c r="UDU842" s="203"/>
      <c r="UDV842" s="203"/>
      <c r="UDW842" s="203"/>
      <c r="UDX842" s="203"/>
      <c r="UDY842" s="203"/>
      <c r="UDZ842" s="203"/>
      <c r="UEA842" s="203"/>
      <c r="UEB842" s="203"/>
      <c r="UEC842" s="203"/>
      <c r="UED842" s="203"/>
      <c r="UEE842" s="203"/>
      <c r="UEF842" s="203"/>
      <c r="UEG842" s="203"/>
      <c r="UEH842" s="203"/>
      <c r="UEI842" s="203"/>
      <c r="UEJ842" s="203"/>
      <c r="UEK842" s="203"/>
      <c r="UEL842" s="203"/>
      <c r="UEM842" s="203"/>
      <c r="UEN842" s="203"/>
      <c r="UEO842" s="203"/>
      <c r="UEP842" s="203"/>
      <c r="UEQ842" s="203"/>
      <c r="UER842" s="203"/>
      <c r="UES842" s="203"/>
      <c r="UET842" s="203"/>
      <c r="UEU842" s="203"/>
      <c r="UEV842" s="203"/>
      <c r="UEW842" s="203"/>
      <c r="UEX842" s="203"/>
      <c r="UEY842" s="203"/>
      <c r="UEZ842" s="203"/>
      <c r="UFA842" s="203"/>
      <c r="UFB842" s="203"/>
      <c r="UFC842" s="203"/>
      <c r="UFD842" s="203"/>
      <c r="UFE842" s="203"/>
      <c r="UFF842" s="203"/>
      <c r="UFG842" s="203"/>
      <c r="UFH842" s="203"/>
      <c r="UFI842" s="203"/>
      <c r="UFJ842" s="203"/>
      <c r="UFK842" s="203"/>
      <c r="UFL842" s="203"/>
      <c r="UFM842" s="203"/>
      <c r="UFN842" s="203"/>
      <c r="UFO842" s="203"/>
      <c r="UFP842" s="203"/>
      <c r="UFQ842" s="203"/>
      <c r="UFR842" s="203"/>
      <c r="UFS842" s="203"/>
      <c r="UFT842" s="203"/>
      <c r="UFU842" s="203"/>
      <c r="UFV842" s="203"/>
      <c r="UFW842" s="203"/>
      <c r="UFX842" s="203"/>
      <c r="UFY842" s="203"/>
      <c r="UFZ842" s="203"/>
      <c r="UGA842" s="203"/>
      <c r="UGB842" s="203"/>
      <c r="UGC842" s="203"/>
      <c r="UGD842" s="203"/>
      <c r="UGE842" s="203"/>
      <c r="UGF842" s="203"/>
      <c r="UGG842" s="203"/>
      <c r="UGH842" s="203"/>
      <c r="UGI842" s="203"/>
      <c r="UGJ842" s="203"/>
      <c r="UGK842" s="203"/>
      <c r="UGL842" s="203"/>
      <c r="UGM842" s="203"/>
      <c r="UGN842" s="203"/>
      <c r="UGO842" s="203"/>
      <c r="UGP842" s="203"/>
      <c r="UGQ842" s="203"/>
      <c r="UGR842" s="203"/>
      <c r="UGS842" s="203"/>
      <c r="UGT842" s="203"/>
      <c r="UGU842" s="203"/>
      <c r="UGV842" s="203"/>
      <c r="UGW842" s="203"/>
      <c r="UGX842" s="203"/>
      <c r="UGY842" s="203"/>
      <c r="UGZ842" s="203"/>
      <c r="UHA842" s="203"/>
      <c r="UHB842" s="203"/>
      <c r="UHC842" s="203"/>
      <c r="UHD842" s="203"/>
      <c r="UHE842" s="203"/>
      <c r="UHF842" s="203"/>
      <c r="UHG842" s="203"/>
      <c r="UHH842" s="203"/>
      <c r="UHI842" s="203"/>
      <c r="UHJ842" s="203"/>
      <c r="UHK842" s="203"/>
      <c r="UHL842" s="203"/>
      <c r="UHM842" s="203"/>
      <c r="UHN842" s="203"/>
      <c r="UHO842" s="203"/>
      <c r="UHP842" s="203"/>
      <c r="UHQ842" s="203"/>
      <c r="UHR842" s="203"/>
      <c r="UHS842" s="203"/>
      <c r="UHT842" s="203"/>
      <c r="UHU842" s="203"/>
      <c r="UHV842" s="203"/>
      <c r="UHW842" s="203"/>
      <c r="UHX842" s="203"/>
      <c r="UHY842" s="203"/>
      <c r="UHZ842" s="203"/>
      <c r="UIA842" s="203"/>
      <c r="UIB842" s="203"/>
      <c r="UIC842" s="203"/>
      <c r="UID842" s="203"/>
      <c r="UIE842" s="203"/>
      <c r="UIF842" s="203"/>
      <c r="UIG842" s="203"/>
      <c r="UIH842" s="203"/>
      <c r="UII842" s="203"/>
      <c r="UIJ842" s="203"/>
      <c r="UIK842" s="203"/>
      <c r="UIL842" s="203"/>
      <c r="UIM842" s="203"/>
      <c r="UIN842" s="203"/>
      <c r="UIO842" s="203"/>
      <c r="UIP842" s="203"/>
      <c r="UIQ842" s="203"/>
      <c r="UIR842" s="203"/>
      <c r="UIS842" s="203"/>
      <c r="UIT842" s="203"/>
      <c r="UIU842" s="203"/>
      <c r="UIV842" s="203"/>
      <c r="UIW842" s="203"/>
      <c r="UIX842" s="203"/>
      <c r="UIY842" s="203"/>
      <c r="UIZ842" s="203"/>
      <c r="UJA842" s="203"/>
      <c r="UJB842" s="203"/>
      <c r="UJC842" s="203"/>
      <c r="UJD842" s="203"/>
      <c r="UJE842" s="203"/>
      <c r="UJF842" s="203"/>
      <c r="UJG842" s="203"/>
      <c r="UJH842" s="203"/>
      <c r="UJI842" s="203"/>
      <c r="UJJ842" s="203"/>
      <c r="UJK842" s="203"/>
      <c r="UJL842" s="203"/>
      <c r="UJM842" s="203"/>
      <c r="UJN842" s="203"/>
      <c r="UJO842" s="203"/>
      <c r="UJP842" s="203"/>
      <c r="UJQ842" s="203"/>
      <c r="UJR842" s="203"/>
      <c r="UJS842" s="203"/>
      <c r="UJT842" s="203"/>
      <c r="UJU842" s="203"/>
      <c r="UJV842" s="203"/>
      <c r="UJW842" s="203"/>
      <c r="UJX842" s="203"/>
      <c r="UJY842" s="203"/>
      <c r="UJZ842" s="203"/>
      <c r="UKA842" s="203"/>
      <c r="UKB842" s="203"/>
      <c r="UKC842" s="203"/>
      <c r="UKD842" s="203"/>
      <c r="UKE842" s="203"/>
      <c r="UKF842" s="203"/>
      <c r="UKG842" s="203"/>
      <c r="UKH842" s="203"/>
      <c r="UKI842" s="203"/>
      <c r="UKJ842" s="203"/>
      <c r="UKK842" s="203"/>
      <c r="UKL842" s="203"/>
      <c r="UKM842" s="203"/>
      <c r="UKN842" s="203"/>
      <c r="UKO842" s="203"/>
      <c r="UKP842" s="203"/>
      <c r="UKQ842" s="203"/>
      <c r="UKR842" s="203"/>
      <c r="UKS842" s="203"/>
      <c r="UKT842" s="203"/>
      <c r="UKU842" s="203"/>
      <c r="UKV842" s="203"/>
      <c r="UKW842" s="203"/>
      <c r="UKX842" s="203"/>
      <c r="UKY842" s="203"/>
      <c r="UKZ842" s="203"/>
      <c r="ULA842" s="203"/>
      <c r="ULB842" s="203"/>
      <c r="ULC842" s="203"/>
      <c r="ULD842" s="203"/>
      <c r="ULE842" s="203"/>
      <c r="ULF842" s="203"/>
      <c r="ULG842" s="203"/>
      <c r="ULH842" s="203"/>
      <c r="ULI842" s="203"/>
      <c r="ULJ842" s="203"/>
      <c r="ULK842" s="203"/>
      <c r="ULL842" s="203"/>
      <c r="ULM842" s="203"/>
      <c r="ULN842" s="203"/>
      <c r="ULO842" s="203"/>
      <c r="ULP842" s="203"/>
      <c r="ULQ842" s="203"/>
      <c r="ULR842" s="203"/>
      <c r="ULS842" s="203"/>
      <c r="ULT842" s="203"/>
      <c r="ULU842" s="203"/>
      <c r="ULV842" s="203"/>
      <c r="ULW842" s="203"/>
      <c r="ULX842" s="203"/>
      <c r="ULY842" s="203"/>
      <c r="ULZ842" s="203"/>
      <c r="UMA842" s="203"/>
      <c r="UMB842" s="203"/>
      <c r="UMC842" s="203"/>
      <c r="UMD842" s="203"/>
      <c r="UME842" s="203"/>
      <c r="UMF842" s="203"/>
      <c r="UMG842" s="203"/>
      <c r="UMH842" s="203"/>
      <c r="UMI842" s="203"/>
      <c r="UMJ842" s="203"/>
      <c r="UMK842" s="203"/>
      <c r="UML842" s="203"/>
      <c r="UMM842" s="203"/>
      <c r="UMN842" s="203"/>
      <c r="UMO842" s="203"/>
      <c r="UMP842" s="203"/>
      <c r="UMQ842" s="203"/>
      <c r="UMR842" s="203"/>
      <c r="UMS842" s="203"/>
      <c r="UMT842" s="203"/>
      <c r="UMU842" s="203"/>
      <c r="UMV842" s="203"/>
      <c r="UMW842" s="203"/>
      <c r="UMX842" s="203"/>
      <c r="UMY842" s="203"/>
      <c r="UMZ842" s="203"/>
      <c r="UNA842" s="203"/>
      <c r="UNB842" s="203"/>
      <c r="UNC842" s="203"/>
      <c r="UND842" s="203"/>
      <c r="UNE842" s="203"/>
      <c r="UNF842" s="203"/>
      <c r="UNG842" s="203"/>
      <c r="UNH842" s="203"/>
      <c r="UNI842" s="203"/>
      <c r="UNJ842" s="203"/>
      <c r="UNK842" s="203"/>
      <c r="UNL842" s="203"/>
      <c r="UNM842" s="203"/>
      <c r="UNN842" s="203"/>
      <c r="UNO842" s="203"/>
      <c r="UNP842" s="203"/>
      <c r="UNQ842" s="203"/>
      <c r="UNR842" s="203"/>
      <c r="UNS842" s="203"/>
      <c r="UNT842" s="203"/>
      <c r="UNU842" s="203"/>
      <c r="UNV842" s="203"/>
      <c r="UNW842" s="203"/>
      <c r="UNX842" s="203"/>
      <c r="UNY842" s="203"/>
      <c r="UNZ842" s="203"/>
      <c r="UOA842" s="203"/>
      <c r="UOB842" s="203"/>
      <c r="UOC842" s="203"/>
      <c r="UOD842" s="203"/>
      <c r="UOE842" s="203"/>
      <c r="UOF842" s="203"/>
      <c r="UOG842" s="203"/>
      <c r="UOH842" s="203"/>
      <c r="UOI842" s="203"/>
      <c r="UOJ842" s="203"/>
      <c r="UOK842" s="203"/>
      <c r="UOL842" s="203"/>
      <c r="UOM842" s="203"/>
      <c r="UON842" s="203"/>
      <c r="UOO842" s="203"/>
      <c r="UOP842" s="203"/>
      <c r="UOQ842" s="203"/>
      <c r="UOR842" s="203"/>
      <c r="UOS842" s="203"/>
      <c r="UOT842" s="203"/>
      <c r="UOU842" s="203"/>
      <c r="UOV842" s="203"/>
      <c r="UOW842" s="203"/>
      <c r="UOX842" s="203"/>
      <c r="UOY842" s="203"/>
      <c r="UOZ842" s="203"/>
      <c r="UPA842" s="203"/>
      <c r="UPB842" s="203"/>
      <c r="UPC842" s="203"/>
      <c r="UPD842" s="203"/>
      <c r="UPE842" s="203"/>
      <c r="UPF842" s="203"/>
      <c r="UPG842" s="203"/>
      <c r="UPH842" s="203"/>
      <c r="UPI842" s="203"/>
      <c r="UPJ842" s="203"/>
      <c r="UPK842" s="203"/>
      <c r="UPL842" s="203"/>
      <c r="UPM842" s="203"/>
      <c r="UPN842" s="203"/>
      <c r="UPO842" s="203"/>
      <c r="UPP842" s="203"/>
      <c r="UPQ842" s="203"/>
      <c r="UPR842" s="203"/>
      <c r="UPS842" s="203"/>
      <c r="UPT842" s="203"/>
      <c r="UPU842" s="203"/>
      <c r="UPV842" s="203"/>
      <c r="UPW842" s="203"/>
      <c r="UPX842" s="203"/>
      <c r="UPY842" s="203"/>
      <c r="UPZ842" s="203"/>
      <c r="UQA842" s="203"/>
      <c r="UQB842" s="203"/>
      <c r="UQC842" s="203"/>
      <c r="UQD842" s="203"/>
      <c r="UQE842" s="203"/>
      <c r="UQF842" s="203"/>
      <c r="UQG842" s="203"/>
      <c r="UQH842" s="203"/>
      <c r="UQI842" s="203"/>
      <c r="UQJ842" s="203"/>
      <c r="UQK842" s="203"/>
      <c r="UQL842" s="203"/>
      <c r="UQM842" s="203"/>
      <c r="UQN842" s="203"/>
      <c r="UQO842" s="203"/>
      <c r="UQP842" s="203"/>
      <c r="UQQ842" s="203"/>
      <c r="UQR842" s="203"/>
      <c r="UQS842" s="203"/>
      <c r="UQT842" s="203"/>
      <c r="UQU842" s="203"/>
      <c r="UQV842" s="203"/>
      <c r="UQW842" s="203"/>
      <c r="UQX842" s="203"/>
      <c r="UQY842" s="203"/>
      <c r="UQZ842" s="203"/>
      <c r="URA842" s="203"/>
      <c r="URB842" s="203"/>
      <c r="URC842" s="203"/>
      <c r="URD842" s="203"/>
      <c r="URE842" s="203"/>
      <c r="URF842" s="203"/>
      <c r="URG842" s="203"/>
      <c r="URH842" s="203"/>
      <c r="URI842" s="203"/>
      <c r="URJ842" s="203"/>
      <c r="URK842" s="203"/>
      <c r="URL842" s="203"/>
      <c r="URM842" s="203"/>
      <c r="URN842" s="203"/>
      <c r="URO842" s="203"/>
      <c r="URP842" s="203"/>
      <c r="URQ842" s="203"/>
      <c r="URR842" s="203"/>
      <c r="URS842" s="203"/>
      <c r="URT842" s="203"/>
      <c r="URU842" s="203"/>
      <c r="URV842" s="203"/>
      <c r="URW842" s="203"/>
      <c r="URX842" s="203"/>
      <c r="URY842" s="203"/>
      <c r="URZ842" s="203"/>
      <c r="USA842" s="203"/>
      <c r="USB842" s="203"/>
      <c r="USC842" s="203"/>
      <c r="USD842" s="203"/>
      <c r="USE842" s="203"/>
      <c r="USF842" s="203"/>
      <c r="USG842" s="203"/>
      <c r="USH842" s="203"/>
      <c r="USI842" s="203"/>
      <c r="USJ842" s="203"/>
      <c r="USK842" s="203"/>
      <c r="USL842" s="203"/>
      <c r="USM842" s="203"/>
      <c r="USN842" s="203"/>
      <c r="USO842" s="203"/>
      <c r="USP842" s="203"/>
      <c r="USQ842" s="203"/>
      <c r="USR842" s="203"/>
      <c r="USS842" s="203"/>
      <c r="UST842" s="203"/>
      <c r="USU842" s="203"/>
      <c r="USV842" s="203"/>
      <c r="USW842" s="203"/>
      <c r="USX842" s="203"/>
      <c r="USY842" s="203"/>
      <c r="USZ842" s="203"/>
      <c r="UTA842" s="203"/>
      <c r="UTB842" s="203"/>
      <c r="UTC842" s="203"/>
      <c r="UTD842" s="203"/>
      <c r="UTE842" s="203"/>
      <c r="UTF842" s="203"/>
      <c r="UTG842" s="203"/>
      <c r="UTH842" s="203"/>
      <c r="UTI842" s="203"/>
      <c r="UTJ842" s="203"/>
      <c r="UTK842" s="203"/>
      <c r="UTL842" s="203"/>
      <c r="UTM842" s="203"/>
      <c r="UTN842" s="203"/>
      <c r="UTO842" s="203"/>
      <c r="UTP842" s="203"/>
      <c r="UTQ842" s="203"/>
      <c r="UTR842" s="203"/>
      <c r="UTS842" s="203"/>
      <c r="UTT842" s="203"/>
      <c r="UTU842" s="203"/>
      <c r="UTV842" s="203"/>
      <c r="UTW842" s="203"/>
      <c r="UTX842" s="203"/>
      <c r="UTY842" s="203"/>
      <c r="UTZ842" s="203"/>
      <c r="UUA842" s="203"/>
      <c r="UUB842" s="203"/>
      <c r="UUC842" s="203"/>
      <c r="UUD842" s="203"/>
      <c r="UUE842" s="203"/>
      <c r="UUF842" s="203"/>
      <c r="UUG842" s="203"/>
      <c r="UUH842" s="203"/>
      <c r="UUI842" s="203"/>
      <c r="UUJ842" s="203"/>
      <c r="UUK842" s="203"/>
      <c r="UUL842" s="203"/>
      <c r="UUM842" s="203"/>
      <c r="UUN842" s="203"/>
      <c r="UUO842" s="203"/>
      <c r="UUP842" s="203"/>
      <c r="UUQ842" s="203"/>
      <c r="UUR842" s="203"/>
      <c r="UUS842" s="203"/>
      <c r="UUT842" s="203"/>
      <c r="UUU842" s="203"/>
      <c r="UUV842" s="203"/>
      <c r="UUW842" s="203"/>
      <c r="UUX842" s="203"/>
      <c r="UUY842" s="203"/>
      <c r="UUZ842" s="203"/>
      <c r="UVA842" s="203"/>
      <c r="UVB842" s="203"/>
      <c r="UVC842" s="203"/>
      <c r="UVD842" s="203"/>
      <c r="UVE842" s="203"/>
      <c r="UVF842" s="203"/>
      <c r="UVG842" s="203"/>
      <c r="UVH842" s="203"/>
      <c r="UVI842" s="203"/>
      <c r="UVJ842" s="203"/>
      <c r="UVK842" s="203"/>
      <c r="UVL842" s="203"/>
      <c r="UVM842" s="203"/>
      <c r="UVN842" s="203"/>
      <c r="UVO842" s="203"/>
      <c r="UVP842" s="203"/>
      <c r="UVQ842" s="203"/>
      <c r="UVR842" s="203"/>
      <c r="UVS842" s="203"/>
      <c r="UVT842" s="203"/>
      <c r="UVU842" s="203"/>
      <c r="UVV842" s="203"/>
      <c r="UVW842" s="203"/>
      <c r="UVX842" s="203"/>
      <c r="UVY842" s="203"/>
      <c r="UVZ842" s="203"/>
      <c r="UWA842" s="203"/>
      <c r="UWB842" s="203"/>
      <c r="UWC842" s="203"/>
      <c r="UWD842" s="203"/>
      <c r="UWE842" s="203"/>
      <c r="UWF842" s="203"/>
      <c r="UWG842" s="203"/>
      <c r="UWH842" s="203"/>
      <c r="UWI842" s="203"/>
      <c r="UWJ842" s="203"/>
      <c r="UWK842" s="203"/>
      <c r="UWL842" s="203"/>
      <c r="UWM842" s="203"/>
      <c r="UWN842" s="203"/>
      <c r="UWO842" s="203"/>
      <c r="UWP842" s="203"/>
      <c r="UWQ842" s="203"/>
      <c r="UWR842" s="203"/>
      <c r="UWS842" s="203"/>
      <c r="UWT842" s="203"/>
      <c r="UWU842" s="203"/>
      <c r="UWV842" s="203"/>
      <c r="UWW842" s="203"/>
      <c r="UWX842" s="203"/>
      <c r="UWY842" s="203"/>
      <c r="UWZ842" s="203"/>
      <c r="UXA842" s="203"/>
      <c r="UXB842" s="203"/>
      <c r="UXC842" s="203"/>
      <c r="UXD842" s="203"/>
      <c r="UXE842" s="203"/>
      <c r="UXF842" s="203"/>
      <c r="UXG842" s="203"/>
      <c r="UXH842" s="203"/>
      <c r="UXI842" s="203"/>
      <c r="UXJ842" s="203"/>
      <c r="UXK842" s="203"/>
      <c r="UXL842" s="203"/>
      <c r="UXM842" s="203"/>
      <c r="UXN842" s="203"/>
      <c r="UXO842" s="203"/>
      <c r="UXP842" s="203"/>
      <c r="UXQ842" s="203"/>
      <c r="UXR842" s="203"/>
      <c r="UXS842" s="203"/>
      <c r="UXT842" s="203"/>
      <c r="UXU842" s="203"/>
      <c r="UXV842" s="203"/>
      <c r="UXW842" s="203"/>
      <c r="UXX842" s="203"/>
      <c r="UXY842" s="203"/>
      <c r="UXZ842" s="203"/>
      <c r="UYA842" s="203"/>
      <c r="UYB842" s="203"/>
      <c r="UYC842" s="203"/>
      <c r="UYD842" s="203"/>
      <c r="UYE842" s="203"/>
      <c r="UYF842" s="203"/>
      <c r="UYG842" s="203"/>
      <c r="UYH842" s="203"/>
      <c r="UYI842" s="203"/>
      <c r="UYJ842" s="203"/>
      <c r="UYK842" s="203"/>
      <c r="UYL842" s="203"/>
      <c r="UYM842" s="203"/>
      <c r="UYN842" s="203"/>
      <c r="UYO842" s="203"/>
      <c r="UYP842" s="203"/>
      <c r="UYQ842" s="203"/>
      <c r="UYR842" s="203"/>
      <c r="UYS842" s="203"/>
      <c r="UYT842" s="203"/>
      <c r="UYU842" s="203"/>
      <c r="UYV842" s="203"/>
      <c r="UYW842" s="203"/>
      <c r="UYX842" s="203"/>
      <c r="UYY842" s="203"/>
      <c r="UYZ842" s="203"/>
      <c r="UZA842" s="203"/>
      <c r="UZB842" s="203"/>
      <c r="UZC842" s="203"/>
      <c r="UZD842" s="203"/>
      <c r="UZE842" s="203"/>
      <c r="UZF842" s="203"/>
      <c r="UZG842" s="203"/>
      <c r="UZH842" s="203"/>
      <c r="UZI842" s="203"/>
      <c r="UZJ842" s="203"/>
      <c r="UZK842" s="203"/>
      <c r="UZL842" s="203"/>
      <c r="UZM842" s="203"/>
      <c r="UZN842" s="203"/>
      <c r="UZO842" s="203"/>
      <c r="UZP842" s="203"/>
      <c r="UZQ842" s="203"/>
      <c r="UZR842" s="203"/>
      <c r="UZS842" s="203"/>
      <c r="UZT842" s="203"/>
      <c r="UZU842" s="203"/>
      <c r="UZV842" s="203"/>
      <c r="UZW842" s="203"/>
      <c r="UZX842" s="203"/>
      <c r="UZY842" s="203"/>
      <c r="UZZ842" s="203"/>
      <c r="VAA842" s="203"/>
      <c r="VAB842" s="203"/>
      <c r="VAC842" s="203"/>
      <c r="VAD842" s="203"/>
      <c r="VAE842" s="203"/>
      <c r="VAF842" s="203"/>
      <c r="VAG842" s="203"/>
      <c r="VAH842" s="203"/>
      <c r="VAI842" s="203"/>
      <c r="VAJ842" s="203"/>
      <c r="VAK842" s="203"/>
      <c r="VAL842" s="203"/>
      <c r="VAM842" s="203"/>
      <c r="VAN842" s="203"/>
      <c r="VAO842" s="203"/>
      <c r="VAP842" s="203"/>
      <c r="VAQ842" s="203"/>
      <c r="VAR842" s="203"/>
      <c r="VAS842" s="203"/>
      <c r="VAT842" s="203"/>
      <c r="VAU842" s="203"/>
      <c r="VAV842" s="203"/>
      <c r="VAW842" s="203"/>
      <c r="VAX842" s="203"/>
      <c r="VAY842" s="203"/>
      <c r="VAZ842" s="203"/>
      <c r="VBA842" s="203"/>
      <c r="VBB842" s="203"/>
      <c r="VBC842" s="203"/>
      <c r="VBD842" s="203"/>
      <c r="VBE842" s="203"/>
      <c r="VBF842" s="203"/>
      <c r="VBG842" s="203"/>
      <c r="VBH842" s="203"/>
      <c r="VBI842" s="203"/>
      <c r="VBJ842" s="203"/>
      <c r="VBK842" s="203"/>
      <c r="VBL842" s="203"/>
      <c r="VBM842" s="203"/>
      <c r="VBN842" s="203"/>
      <c r="VBO842" s="203"/>
      <c r="VBP842" s="203"/>
      <c r="VBQ842" s="203"/>
      <c r="VBR842" s="203"/>
      <c r="VBS842" s="203"/>
      <c r="VBT842" s="203"/>
      <c r="VBU842" s="203"/>
      <c r="VBV842" s="203"/>
      <c r="VBW842" s="203"/>
      <c r="VBX842" s="203"/>
      <c r="VBY842" s="203"/>
      <c r="VBZ842" s="203"/>
      <c r="VCA842" s="203"/>
      <c r="VCB842" s="203"/>
      <c r="VCC842" s="203"/>
      <c r="VCD842" s="203"/>
      <c r="VCE842" s="203"/>
      <c r="VCF842" s="203"/>
      <c r="VCG842" s="203"/>
      <c r="VCH842" s="203"/>
      <c r="VCI842" s="203"/>
      <c r="VCJ842" s="203"/>
      <c r="VCK842" s="203"/>
      <c r="VCL842" s="203"/>
      <c r="VCM842" s="203"/>
      <c r="VCN842" s="203"/>
      <c r="VCO842" s="203"/>
      <c r="VCP842" s="203"/>
      <c r="VCQ842" s="203"/>
      <c r="VCR842" s="203"/>
      <c r="VCS842" s="203"/>
      <c r="VCT842" s="203"/>
      <c r="VCU842" s="203"/>
      <c r="VCV842" s="203"/>
      <c r="VCW842" s="203"/>
      <c r="VCX842" s="203"/>
      <c r="VCY842" s="203"/>
      <c r="VCZ842" s="203"/>
      <c r="VDA842" s="203"/>
      <c r="VDB842" s="203"/>
      <c r="VDC842" s="203"/>
      <c r="VDD842" s="203"/>
      <c r="VDE842" s="203"/>
      <c r="VDF842" s="203"/>
      <c r="VDG842" s="203"/>
      <c r="VDH842" s="203"/>
      <c r="VDI842" s="203"/>
      <c r="VDJ842" s="203"/>
      <c r="VDK842" s="203"/>
      <c r="VDL842" s="203"/>
      <c r="VDM842" s="203"/>
      <c r="VDN842" s="203"/>
      <c r="VDO842" s="203"/>
      <c r="VDP842" s="203"/>
      <c r="VDQ842" s="203"/>
      <c r="VDR842" s="203"/>
      <c r="VDS842" s="203"/>
      <c r="VDT842" s="203"/>
      <c r="VDU842" s="203"/>
      <c r="VDV842" s="203"/>
      <c r="VDW842" s="203"/>
      <c r="VDX842" s="203"/>
      <c r="VDY842" s="203"/>
      <c r="VDZ842" s="203"/>
      <c r="VEA842" s="203"/>
      <c r="VEB842" s="203"/>
      <c r="VEC842" s="203"/>
      <c r="VED842" s="203"/>
      <c r="VEE842" s="203"/>
      <c r="VEF842" s="203"/>
      <c r="VEG842" s="203"/>
      <c r="VEH842" s="203"/>
      <c r="VEI842" s="203"/>
      <c r="VEJ842" s="203"/>
      <c r="VEK842" s="203"/>
      <c r="VEL842" s="203"/>
      <c r="VEM842" s="203"/>
      <c r="VEN842" s="203"/>
      <c r="VEO842" s="203"/>
      <c r="VEP842" s="203"/>
      <c r="VEQ842" s="203"/>
      <c r="VER842" s="203"/>
      <c r="VES842" s="203"/>
      <c r="VET842" s="203"/>
      <c r="VEU842" s="203"/>
      <c r="VEV842" s="203"/>
      <c r="VEW842" s="203"/>
      <c r="VEX842" s="203"/>
      <c r="VEY842" s="203"/>
      <c r="VEZ842" s="203"/>
      <c r="VFA842" s="203"/>
      <c r="VFB842" s="203"/>
      <c r="VFC842" s="203"/>
      <c r="VFD842" s="203"/>
      <c r="VFE842" s="203"/>
      <c r="VFF842" s="203"/>
      <c r="VFG842" s="203"/>
      <c r="VFH842" s="203"/>
      <c r="VFI842" s="203"/>
      <c r="VFJ842" s="203"/>
      <c r="VFK842" s="203"/>
      <c r="VFL842" s="203"/>
      <c r="VFM842" s="203"/>
      <c r="VFN842" s="203"/>
      <c r="VFO842" s="203"/>
      <c r="VFP842" s="203"/>
      <c r="VFQ842" s="203"/>
      <c r="VFR842" s="203"/>
      <c r="VFS842" s="203"/>
      <c r="VFT842" s="203"/>
      <c r="VFU842" s="203"/>
      <c r="VFV842" s="203"/>
      <c r="VFW842" s="203"/>
      <c r="VFX842" s="203"/>
      <c r="VFY842" s="203"/>
      <c r="VFZ842" s="203"/>
      <c r="VGA842" s="203"/>
      <c r="VGB842" s="203"/>
      <c r="VGC842" s="203"/>
      <c r="VGD842" s="203"/>
      <c r="VGE842" s="203"/>
      <c r="VGF842" s="203"/>
      <c r="VGG842" s="203"/>
      <c r="VGH842" s="203"/>
      <c r="VGI842" s="203"/>
      <c r="VGJ842" s="203"/>
      <c r="VGK842" s="203"/>
      <c r="VGL842" s="203"/>
      <c r="VGM842" s="203"/>
      <c r="VGN842" s="203"/>
      <c r="VGO842" s="203"/>
      <c r="VGP842" s="203"/>
      <c r="VGQ842" s="203"/>
      <c r="VGR842" s="203"/>
      <c r="VGS842" s="203"/>
      <c r="VGT842" s="203"/>
      <c r="VGU842" s="203"/>
      <c r="VGV842" s="203"/>
      <c r="VGW842" s="203"/>
      <c r="VGX842" s="203"/>
      <c r="VGY842" s="203"/>
      <c r="VGZ842" s="203"/>
      <c r="VHA842" s="203"/>
      <c r="VHB842" s="203"/>
      <c r="VHC842" s="203"/>
      <c r="VHD842" s="203"/>
      <c r="VHE842" s="203"/>
      <c r="VHF842" s="203"/>
      <c r="VHG842" s="203"/>
      <c r="VHH842" s="203"/>
      <c r="VHI842" s="203"/>
      <c r="VHJ842" s="203"/>
      <c r="VHK842" s="203"/>
      <c r="VHL842" s="203"/>
      <c r="VHM842" s="203"/>
      <c r="VHN842" s="203"/>
      <c r="VHO842" s="203"/>
      <c r="VHP842" s="203"/>
      <c r="VHQ842" s="203"/>
      <c r="VHR842" s="203"/>
      <c r="VHS842" s="203"/>
      <c r="VHT842" s="203"/>
      <c r="VHU842" s="203"/>
      <c r="VHV842" s="203"/>
      <c r="VHW842" s="203"/>
      <c r="VHX842" s="203"/>
      <c r="VHY842" s="203"/>
      <c r="VHZ842" s="203"/>
      <c r="VIA842" s="203"/>
      <c r="VIB842" s="203"/>
      <c r="VIC842" s="203"/>
      <c r="VID842" s="203"/>
      <c r="VIE842" s="203"/>
      <c r="VIF842" s="203"/>
      <c r="VIG842" s="203"/>
      <c r="VIH842" s="203"/>
      <c r="VII842" s="203"/>
      <c r="VIJ842" s="203"/>
      <c r="VIK842" s="203"/>
      <c r="VIL842" s="203"/>
      <c r="VIM842" s="203"/>
      <c r="VIN842" s="203"/>
      <c r="VIO842" s="203"/>
      <c r="VIP842" s="203"/>
      <c r="VIQ842" s="203"/>
      <c r="VIR842" s="203"/>
      <c r="VIS842" s="203"/>
      <c r="VIT842" s="203"/>
      <c r="VIU842" s="203"/>
      <c r="VIV842" s="203"/>
      <c r="VIW842" s="203"/>
      <c r="VIX842" s="203"/>
      <c r="VIY842" s="203"/>
      <c r="VIZ842" s="203"/>
      <c r="VJA842" s="203"/>
      <c r="VJB842" s="203"/>
      <c r="VJC842" s="203"/>
      <c r="VJD842" s="203"/>
      <c r="VJE842" s="203"/>
      <c r="VJF842" s="203"/>
      <c r="VJG842" s="203"/>
      <c r="VJH842" s="203"/>
      <c r="VJI842" s="203"/>
      <c r="VJJ842" s="203"/>
      <c r="VJK842" s="203"/>
      <c r="VJL842" s="203"/>
      <c r="VJM842" s="203"/>
      <c r="VJN842" s="203"/>
      <c r="VJO842" s="203"/>
      <c r="VJP842" s="203"/>
      <c r="VJQ842" s="203"/>
      <c r="VJR842" s="203"/>
      <c r="VJS842" s="203"/>
      <c r="VJT842" s="203"/>
      <c r="VJU842" s="203"/>
      <c r="VJV842" s="203"/>
      <c r="VJW842" s="203"/>
      <c r="VJX842" s="203"/>
      <c r="VJY842" s="203"/>
      <c r="VJZ842" s="203"/>
      <c r="VKA842" s="203"/>
      <c r="VKB842" s="203"/>
      <c r="VKC842" s="203"/>
      <c r="VKD842" s="203"/>
      <c r="VKE842" s="203"/>
      <c r="VKF842" s="203"/>
      <c r="VKG842" s="203"/>
      <c r="VKH842" s="203"/>
      <c r="VKI842" s="203"/>
      <c r="VKJ842" s="203"/>
      <c r="VKK842" s="203"/>
      <c r="VKL842" s="203"/>
      <c r="VKM842" s="203"/>
      <c r="VKN842" s="203"/>
      <c r="VKO842" s="203"/>
      <c r="VKP842" s="203"/>
      <c r="VKQ842" s="203"/>
      <c r="VKR842" s="203"/>
      <c r="VKS842" s="203"/>
      <c r="VKT842" s="203"/>
      <c r="VKU842" s="203"/>
      <c r="VKV842" s="203"/>
      <c r="VKW842" s="203"/>
      <c r="VKX842" s="203"/>
      <c r="VKY842" s="203"/>
      <c r="VKZ842" s="203"/>
      <c r="VLA842" s="203"/>
      <c r="VLB842" s="203"/>
      <c r="VLC842" s="203"/>
      <c r="VLD842" s="203"/>
      <c r="VLE842" s="203"/>
      <c r="VLF842" s="203"/>
      <c r="VLG842" s="203"/>
      <c r="VLH842" s="203"/>
      <c r="VLI842" s="203"/>
      <c r="VLJ842" s="203"/>
      <c r="VLK842" s="203"/>
      <c r="VLL842" s="203"/>
      <c r="VLM842" s="203"/>
      <c r="VLN842" s="203"/>
      <c r="VLO842" s="203"/>
      <c r="VLP842" s="203"/>
      <c r="VLQ842" s="203"/>
      <c r="VLR842" s="203"/>
      <c r="VLS842" s="203"/>
      <c r="VLT842" s="203"/>
      <c r="VLU842" s="203"/>
      <c r="VLV842" s="203"/>
      <c r="VLW842" s="203"/>
      <c r="VLX842" s="203"/>
      <c r="VLY842" s="203"/>
      <c r="VLZ842" s="203"/>
      <c r="VMA842" s="203"/>
      <c r="VMB842" s="203"/>
      <c r="VMC842" s="203"/>
      <c r="VMD842" s="203"/>
      <c r="VME842" s="203"/>
      <c r="VMF842" s="203"/>
      <c r="VMG842" s="203"/>
      <c r="VMH842" s="203"/>
      <c r="VMI842" s="203"/>
      <c r="VMJ842" s="203"/>
      <c r="VMK842" s="203"/>
      <c r="VML842" s="203"/>
      <c r="VMM842" s="203"/>
      <c r="VMN842" s="203"/>
      <c r="VMO842" s="203"/>
      <c r="VMP842" s="203"/>
      <c r="VMQ842" s="203"/>
      <c r="VMR842" s="203"/>
      <c r="VMS842" s="203"/>
      <c r="VMT842" s="203"/>
      <c r="VMU842" s="203"/>
      <c r="VMV842" s="203"/>
      <c r="VMW842" s="203"/>
      <c r="VMX842" s="203"/>
      <c r="VMY842" s="203"/>
      <c r="VMZ842" s="203"/>
      <c r="VNA842" s="203"/>
      <c r="VNB842" s="203"/>
      <c r="VNC842" s="203"/>
      <c r="VND842" s="203"/>
      <c r="VNE842" s="203"/>
      <c r="VNF842" s="203"/>
      <c r="VNG842" s="203"/>
      <c r="VNH842" s="203"/>
      <c r="VNI842" s="203"/>
      <c r="VNJ842" s="203"/>
      <c r="VNK842" s="203"/>
      <c r="VNL842" s="203"/>
      <c r="VNM842" s="203"/>
      <c r="VNN842" s="203"/>
      <c r="VNO842" s="203"/>
      <c r="VNP842" s="203"/>
      <c r="VNQ842" s="203"/>
      <c r="VNR842" s="203"/>
      <c r="VNS842" s="203"/>
      <c r="VNT842" s="203"/>
      <c r="VNU842" s="203"/>
      <c r="VNV842" s="203"/>
      <c r="VNW842" s="203"/>
      <c r="VNX842" s="203"/>
      <c r="VNY842" s="203"/>
      <c r="VNZ842" s="203"/>
      <c r="VOA842" s="203"/>
      <c r="VOB842" s="203"/>
      <c r="VOC842" s="203"/>
      <c r="VOD842" s="203"/>
      <c r="VOE842" s="203"/>
      <c r="VOF842" s="203"/>
      <c r="VOG842" s="203"/>
      <c r="VOH842" s="203"/>
      <c r="VOI842" s="203"/>
      <c r="VOJ842" s="203"/>
      <c r="VOK842" s="203"/>
      <c r="VOL842" s="203"/>
      <c r="VOM842" s="203"/>
      <c r="VON842" s="203"/>
      <c r="VOO842" s="203"/>
      <c r="VOP842" s="203"/>
      <c r="VOQ842" s="203"/>
      <c r="VOR842" s="203"/>
      <c r="VOS842" s="203"/>
      <c r="VOT842" s="203"/>
      <c r="VOU842" s="203"/>
      <c r="VOV842" s="203"/>
      <c r="VOW842" s="203"/>
      <c r="VOX842" s="203"/>
      <c r="VOY842" s="203"/>
      <c r="VOZ842" s="203"/>
      <c r="VPA842" s="203"/>
      <c r="VPB842" s="203"/>
      <c r="VPC842" s="203"/>
      <c r="VPD842" s="203"/>
      <c r="VPE842" s="203"/>
      <c r="VPF842" s="203"/>
      <c r="VPG842" s="203"/>
      <c r="VPH842" s="203"/>
      <c r="VPI842" s="203"/>
      <c r="VPJ842" s="203"/>
      <c r="VPK842" s="203"/>
      <c r="VPL842" s="203"/>
      <c r="VPM842" s="203"/>
      <c r="VPN842" s="203"/>
      <c r="VPO842" s="203"/>
      <c r="VPP842" s="203"/>
      <c r="VPQ842" s="203"/>
      <c r="VPR842" s="203"/>
      <c r="VPS842" s="203"/>
      <c r="VPT842" s="203"/>
      <c r="VPU842" s="203"/>
      <c r="VPV842" s="203"/>
      <c r="VPW842" s="203"/>
      <c r="VPX842" s="203"/>
      <c r="VPY842" s="203"/>
      <c r="VPZ842" s="203"/>
      <c r="VQA842" s="203"/>
      <c r="VQB842" s="203"/>
      <c r="VQC842" s="203"/>
      <c r="VQD842" s="203"/>
      <c r="VQE842" s="203"/>
      <c r="VQF842" s="203"/>
      <c r="VQG842" s="203"/>
      <c r="VQH842" s="203"/>
      <c r="VQI842" s="203"/>
      <c r="VQJ842" s="203"/>
      <c r="VQK842" s="203"/>
      <c r="VQL842" s="203"/>
      <c r="VQM842" s="203"/>
      <c r="VQN842" s="203"/>
      <c r="VQO842" s="203"/>
      <c r="VQP842" s="203"/>
      <c r="VQQ842" s="203"/>
      <c r="VQR842" s="203"/>
      <c r="VQS842" s="203"/>
      <c r="VQT842" s="203"/>
      <c r="VQU842" s="203"/>
      <c r="VQV842" s="203"/>
      <c r="VQW842" s="203"/>
      <c r="VQX842" s="203"/>
      <c r="VQY842" s="203"/>
      <c r="VQZ842" s="203"/>
      <c r="VRA842" s="203"/>
      <c r="VRB842" s="203"/>
      <c r="VRC842" s="203"/>
      <c r="VRD842" s="203"/>
      <c r="VRE842" s="203"/>
      <c r="VRF842" s="203"/>
      <c r="VRG842" s="203"/>
      <c r="VRH842" s="203"/>
      <c r="VRI842" s="203"/>
      <c r="VRJ842" s="203"/>
      <c r="VRK842" s="203"/>
      <c r="VRL842" s="203"/>
      <c r="VRM842" s="203"/>
      <c r="VRN842" s="203"/>
      <c r="VRO842" s="203"/>
      <c r="VRP842" s="203"/>
      <c r="VRQ842" s="203"/>
      <c r="VRR842" s="203"/>
      <c r="VRS842" s="203"/>
      <c r="VRT842" s="203"/>
      <c r="VRU842" s="203"/>
      <c r="VRV842" s="203"/>
      <c r="VRW842" s="203"/>
      <c r="VRX842" s="203"/>
      <c r="VRY842" s="203"/>
      <c r="VRZ842" s="203"/>
      <c r="VSA842" s="203"/>
      <c r="VSB842" s="203"/>
      <c r="VSC842" s="203"/>
      <c r="VSD842" s="203"/>
      <c r="VSE842" s="203"/>
      <c r="VSF842" s="203"/>
      <c r="VSG842" s="203"/>
      <c r="VSH842" s="203"/>
      <c r="VSI842" s="203"/>
      <c r="VSJ842" s="203"/>
      <c r="VSK842" s="203"/>
      <c r="VSL842" s="203"/>
      <c r="VSM842" s="203"/>
      <c r="VSN842" s="203"/>
      <c r="VSO842" s="203"/>
      <c r="VSP842" s="203"/>
      <c r="VSQ842" s="203"/>
      <c r="VSR842" s="203"/>
      <c r="VSS842" s="203"/>
      <c r="VST842" s="203"/>
      <c r="VSU842" s="203"/>
      <c r="VSV842" s="203"/>
      <c r="VSW842" s="203"/>
      <c r="VSX842" s="203"/>
      <c r="VSY842" s="203"/>
      <c r="VSZ842" s="203"/>
      <c r="VTA842" s="203"/>
      <c r="VTB842" s="203"/>
      <c r="VTC842" s="203"/>
      <c r="VTD842" s="203"/>
      <c r="VTE842" s="203"/>
      <c r="VTF842" s="203"/>
      <c r="VTG842" s="203"/>
      <c r="VTH842" s="203"/>
      <c r="VTI842" s="203"/>
      <c r="VTJ842" s="203"/>
      <c r="VTK842" s="203"/>
      <c r="VTL842" s="203"/>
      <c r="VTM842" s="203"/>
      <c r="VTN842" s="203"/>
      <c r="VTO842" s="203"/>
      <c r="VTP842" s="203"/>
      <c r="VTQ842" s="203"/>
      <c r="VTR842" s="203"/>
      <c r="VTS842" s="203"/>
      <c r="VTT842" s="203"/>
      <c r="VTU842" s="203"/>
      <c r="VTV842" s="203"/>
      <c r="VTW842" s="203"/>
      <c r="VTX842" s="203"/>
      <c r="VTY842" s="203"/>
      <c r="VTZ842" s="203"/>
      <c r="VUA842" s="203"/>
      <c r="VUB842" s="203"/>
      <c r="VUC842" s="203"/>
      <c r="VUD842" s="203"/>
      <c r="VUE842" s="203"/>
      <c r="VUF842" s="203"/>
      <c r="VUG842" s="203"/>
      <c r="VUH842" s="203"/>
      <c r="VUI842" s="203"/>
      <c r="VUJ842" s="203"/>
      <c r="VUK842" s="203"/>
      <c r="VUL842" s="203"/>
      <c r="VUM842" s="203"/>
      <c r="VUN842" s="203"/>
      <c r="VUO842" s="203"/>
      <c r="VUP842" s="203"/>
      <c r="VUQ842" s="203"/>
      <c r="VUR842" s="203"/>
      <c r="VUS842" s="203"/>
      <c r="VUT842" s="203"/>
      <c r="VUU842" s="203"/>
      <c r="VUV842" s="203"/>
      <c r="VUW842" s="203"/>
      <c r="VUX842" s="203"/>
      <c r="VUY842" s="203"/>
      <c r="VUZ842" s="203"/>
      <c r="VVA842" s="203"/>
      <c r="VVB842" s="203"/>
      <c r="VVC842" s="203"/>
      <c r="VVD842" s="203"/>
      <c r="VVE842" s="203"/>
      <c r="VVF842" s="203"/>
      <c r="VVG842" s="203"/>
      <c r="VVH842" s="203"/>
      <c r="VVI842" s="203"/>
      <c r="VVJ842" s="203"/>
      <c r="VVK842" s="203"/>
      <c r="VVL842" s="203"/>
      <c r="VVM842" s="203"/>
      <c r="VVN842" s="203"/>
      <c r="VVO842" s="203"/>
      <c r="VVP842" s="203"/>
      <c r="VVQ842" s="203"/>
      <c r="VVR842" s="203"/>
      <c r="VVS842" s="203"/>
      <c r="VVT842" s="203"/>
      <c r="VVU842" s="203"/>
      <c r="VVV842" s="203"/>
      <c r="VVW842" s="203"/>
      <c r="VVX842" s="203"/>
      <c r="VVY842" s="203"/>
      <c r="VVZ842" s="203"/>
      <c r="VWA842" s="203"/>
      <c r="VWB842" s="203"/>
      <c r="VWC842" s="203"/>
      <c r="VWD842" s="203"/>
      <c r="VWE842" s="203"/>
      <c r="VWF842" s="203"/>
      <c r="VWG842" s="203"/>
      <c r="VWH842" s="203"/>
      <c r="VWI842" s="203"/>
      <c r="VWJ842" s="203"/>
      <c r="VWK842" s="203"/>
      <c r="VWL842" s="203"/>
      <c r="VWM842" s="203"/>
      <c r="VWN842" s="203"/>
      <c r="VWO842" s="203"/>
      <c r="VWP842" s="203"/>
      <c r="VWQ842" s="203"/>
      <c r="VWR842" s="203"/>
      <c r="VWS842" s="203"/>
      <c r="VWT842" s="203"/>
      <c r="VWU842" s="203"/>
      <c r="VWV842" s="203"/>
      <c r="VWW842" s="203"/>
      <c r="VWX842" s="203"/>
      <c r="VWY842" s="203"/>
      <c r="VWZ842" s="203"/>
      <c r="VXA842" s="203"/>
      <c r="VXB842" s="203"/>
      <c r="VXC842" s="203"/>
      <c r="VXD842" s="203"/>
      <c r="VXE842" s="203"/>
      <c r="VXF842" s="203"/>
      <c r="VXG842" s="203"/>
      <c r="VXH842" s="203"/>
      <c r="VXI842" s="203"/>
      <c r="VXJ842" s="203"/>
      <c r="VXK842" s="203"/>
      <c r="VXL842" s="203"/>
      <c r="VXM842" s="203"/>
      <c r="VXN842" s="203"/>
      <c r="VXO842" s="203"/>
      <c r="VXP842" s="203"/>
      <c r="VXQ842" s="203"/>
      <c r="VXR842" s="203"/>
      <c r="VXS842" s="203"/>
      <c r="VXT842" s="203"/>
      <c r="VXU842" s="203"/>
      <c r="VXV842" s="203"/>
      <c r="VXW842" s="203"/>
      <c r="VXX842" s="203"/>
      <c r="VXY842" s="203"/>
      <c r="VXZ842" s="203"/>
      <c r="VYA842" s="203"/>
      <c r="VYB842" s="203"/>
      <c r="VYC842" s="203"/>
      <c r="VYD842" s="203"/>
      <c r="VYE842" s="203"/>
      <c r="VYF842" s="203"/>
      <c r="VYG842" s="203"/>
      <c r="VYH842" s="203"/>
      <c r="VYI842" s="203"/>
      <c r="VYJ842" s="203"/>
      <c r="VYK842" s="203"/>
      <c r="VYL842" s="203"/>
      <c r="VYM842" s="203"/>
      <c r="VYN842" s="203"/>
      <c r="VYO842" s="203"/>
      <c r="VYP842" s="203"/>
      <c r="VYQ842" s="203"/>
      <c r="VYR842" s="203"/>
      <c r="VYS842" s="203"/>
      <c r="VYT842" s="203"/>
      <c r="VYU842" s="203"/>
      <c r="VYV842" s="203"/>
      <c r="VYW842" s="203"/>
      <c r="VYX842" s="203"/>
      <c r="VYY842" s="203"/>
      <c r="VYZ842" s="203"/>
      <c r="VZA842" s="203"/>
      <c r="VZB842" s="203"/>
      <c r="VZC842" s="203"/>
      <c r="VZD842" s="203"/>
      <c r="VZE842" s="203"/>
      <c r="VZF842" s="203"/>
      <c r="VZG842" s="203"/>
      <c r="VZH842" s="203"/>
      <c r="VZI842" s="203"/>
      <c r="VZJ842" s="203"/>
      <c r="VZK842" s="203"/>
      <c r="VZL842" s="203"/>
      <c r="VZM842" s="203"/>
      <c r="VZN842" s="203"/>
      <c r="VZO842" s="203"/>
      <c r="VZP842" s="203"/>
      <c r="VZQ842" s="203"/>
      <c r="VZR842" s="203"/>
      <c r="VZS842" s="203"/>
      <c r="VZT842" s="203"/>
      <c r="VZU842" s="203"/>
      <c r="VZV842" s="203"/>
      <c r="VZW842" s="203"/>
      <c r="VZX842" s="203"/>
      <c r="VZY842" s="203"/>
      <c r="VZZ842" s="203"/>
      <c r="WAA842" s="203"/>
      <c r="WAB842" s="203"/>
      <c r="WAC842" s="203"/>
      <c r="WAD842" s="203"/>
      <c r="WAE842" s="203"/>
      <c r="WAF842" s="203"/>
      <c r="WAG842" s="203"/>
      <c r="WAH842" s="203"/>
      <c r="WAI842" s="203"/>
      <c r="WAJ842" s="203"/>
      <c r="WAK842" s="203"/>
      <c r="WAL842" s="203"/>
      <c r="WAM842" s="203"/>
      <c r="WAN842" s="203"/>
      <c r="WAO842" s="203"/>
      <c r="WAP842" s="203"/>
      <c r="WAQ842" s="203"/>
      <c r="WAR842" s="203"/>
      <c r="WAS842" s="203"/>
      <c r="WAT842" s="203"/>
      <c r="WAU842" s="203"/>
      <c r="WAV842" s="203"/>
      <c r="WAW842" s="203"/>
      <c r="WAX842" s="203"/>
      <c r="WAY842" s="203"/>
      <c r="WAZ842" s="203"/>
      <c r="WBA842" s="203"/>
      <c r="WBB842" s="203"/>
      <c r="WBC842" s="203"/>
      <c r="WBD842" s="203"/>
      <c r="WBE842" s="203"/>
      <c r="WBF842" s="203"/>
      <c r="WBG842" s="203"/>
      <c r="WBH842" s="203"/>
      <c r="WBI842" s="203"/>
      <c r="WBJ842" s="203"/>
      <c r="WBK842" s="203"/>
      <c r="WBL842" s="203"/>
      <c r="WBM842" s="203"/>
      <c r="WBN842" s="203"/>
      <c r="WBO842" s="203"/>
      <c r="WBP842" s="203"/>
      <c r="WBQ842" s="203"/>
      <c r="WBR842" s="203"/>
      <c r="WBS842" s="203"/>
      <c r="WBT842" s="203"/>
      <c r="WBU842" s="203"/>
      <c r="WBV842" s="203"/>
      <c r="WBW842" s="203"/>
      <c r="WBX842" s="203"/>
      <c r="WBY842" s="203"/>
      <c r="WBZ842" s="203"/>
      <c r="WCA842" s="203"/>
      <c r="WCB842" s="203"/>
      <c r="WCC842" s="203"/>
      <c r="WCD842" s="203"/>
      <c r="WCE842" s="203"/>
      <c r="WCF842" s="203"/>
      <c r="WCG842" s="203"/>
      <c r="WCH842" s="203"/>
      <c r="WCI842" s="203"/>
      <c r="WCJ842" s="203"/>
      <c r="WCK842" s="203"/>
      <c r="WCL842" s="203"/>
      <c r="WCM842" s="203"/>
      <c r="WCN842" s="203"/>
      <c r="WCO842" s="203"/>
      <c r="WCP842" s="203"/>
      <c r="WCQ842" s="203"/>
      <c r="WCR842" s="203"/>
      <c r="WCS842" s="203"/>
      <c r="WCT842" s="203"/>
      <c r="WCU842" s="203"/>
      <c r="WCV842" s="203"/>
      <c r="WCW842" s="203"/>
      <c r="WCX842" s="203"/>
      <c r="WCY842" s="203"/>
      <c r="WCZ842" s="203"/>
      <c r="WDA842" s="203"/>
      <c r="WDB842" s="203"/>
      <c r="WDC842" s="203"/>
      <c r="WDD842" s="203"/>
      <c r="WDE842" s="203"/>
      <c r="WDF842" s="203"/>
      <c r="WDG842" s="203"/>
      <c r="WDH842" s="203"/>
      <c r="WDI842" s="203"/>
      <c r="WDJ842" s="203"/>
      <c r="WDK842" s="203"/>
      <c r="WDL842" s="203"/>
      <c r="WDM842" s="203"/>
      <c r="WDN842" s="203"/>
      <c r="WDO842" s="203"/>
      <c r="WDP842" s="203"/>
      <c r="WDQ842" s="203"/>
      <c r="WDR842" s="203"/>
      <c r="WDS842" s="203"/>
      <c r="WDT842" s="203"/>
      <c r="WDU842" s="203"/>
      <c r="WDV842" s="203"/>
      <c r="WDW842" s="203"/>
      <c r="WDX842" s="203"/>
      <c r="WDY842" s="203"/>
      <c r="WDZ842" s="203"/>
      <c r="WEA842" s="203"/>
      <c r="WEB842" s="203"/>
      <c r="WEC842" s="203"/>
      <c r="WED842" s="203"/>
      <c r="WEE842" s="203"/>
      <c r="WEF842" s="203"/>
      <c r="WEG842" s="203"/>
      <c r="WEH842" s="203"/>
      <c r="WEI842" s="203"/>
      <c r="WEJ842" s="203"/>
      <c r="WEK842" s="203"/>
      <c r="WEL842" s="203"/>
      <c r="WEM842" s="203"/>
      <c r="WEN842" s="203"/>
      <c r="WEO842" s="203"/>
      <c r="WEP842" s="203"/>
      <c r="WEQ842" s="203"/>
      <c r="WER842" s="203"/>
      <c r="WES842" s="203"/>
      <c r="WET842" s="203"/>
      <c r="WEU842" s="203"/>
      <c r="WEV842" s="203"/>
      <c r="WEW842" s="203"/>
      <c r="WEX842" s="203"/>
      <c r="WEY842" s="203"/>
      <c r="WEZ842" s="203"/>
      <c r="WFA842" s="203"/>
      <c r="WFB842" s="203"/>
      <c r="WFC842" s="203"/>
      <c r="WFD842" s="203"/>
      <c r="WFE842" s="203"/>
      <c r="WFF842" s="203"/>
      <c r="WFG842" s="203"/>
      <c r="WFH842" s="203"/>
      <c r="WFI842" s="203"/>
      <c r="WFJ842" s="203"/>
      <c r="WFK842" s="203"/>
      <c r="WFL842" s="203"/>
      <c r="WFM842" s="203"/>
      <c r="WFN842" s="203"/>
      <c r="WFO842" s="203"/>
      <c r="WFP842" s="203"/>
      <c r="WFQ842" s="203"/>
      <c r="WFR842" s="203"/>
      <c r="WFS842" s="203"/>
      <c r="WFT842" s="203"/>
      <c r="WFU842" s="203"/>
      <c r="WFV842" s="203"/>
      <c r="WFW842" s="203"/>
      <c r="WFX842" s="203"/>
      <c r="WFY842" s="203"/>
      <c r="WFZ842" s="203"/>
      <c r="WGA842" s="203"/>
      <c r="WGB842" s="203"/>
      <c r="WGC842" s="203"/>
      <c r="WGD842" s="203"/>
      <c r="WGE842" s="203"/>
      <c r="WGF842" s="203"/>
      <c r="WGG842" s="203"/>
      <c r="WGH842" s="203"/>
      <c r="WGI842" s="203"/>
      <c r="WGJ842" s="203"/>
      <c r="WGK842" s="203"/>
      <c r="WGL842" s="203"/>
      <c r="WGM842" s="203"/>
      <c r="WGN842" s="203"/>
      <c r="WGO842" s="203"/>
      <c r="WGP842" s="203"/>
      <c r="WGQ842" s="203"/>
      <c r="WGR842" s="203"/>
      <c r="WGS842" s="203"/>
      <c r="WGT842" s="203"/>
      <c r="WGU842" s="203"/>
      <c r="WGV842" s="203"/>
      <c r="WGW842" s="203"/>
      <c r="WGX842" s="203"/>
      <c r="WGY842" s="203"/>
      <c r="WGZ842" s="203"/>
      <c r="WHA842" s="203"/>
      <c r="WHB842" s="203"/>
      <c r="WHC842" s="203"/>
      <c r="WHD842" s="203"/>
      <c r="WHE842" s="203"/>
      <c r="WHF842" s="203"/>
      <c r="WHG842" s="203"/>
      <c r="WHH842" s="203"/>
      <c r="WHI842" s="203"/>
      <c r="WHJ842" s="203"/>
      <c r="WHK842" s="203"/>
      <c r="WHL842" s="203"/>
      <c r="WHM842" s="203"/>
      <c r="WHN842" s="203"/>
      <c r="WHO842" s="203"/>
      <c r="WHP842" s="203"/>
      <c r="WHQ842" s="203"/>
      <c r="WHR842" s="203"/>
      <c r="WHS842" s="203"/>
      <c r="WHT842" s="203"/>
      <c r="WHU842" s="203"/>
      <c r="WHV842" s="203"/>
      <c r="WHW842" s="203"/>
      <c r="WHX842" s="203"/>
      <c r="WHY842" s="203"/>
      <c r="WHZ842" s="203"/>
      <c r="WIA842" s="203"/>
      <c r="WIB842" s="203"/>
      <c r="WIC842" s="203"/>
      <c r="WID842" s="203"/>
      <c r="WIE842" s="203"/>
      <c r="WIF842" s="203"/>
      <c r="WIG842" s="203"/>
      <c r="WIH842" s="203"/>
      <c r="WII842" s="203"/>
      <c r="WIJ842" s="203"/>
      <c r="WIK842" s="203"/>
      <c r="WIL842" s="203"/>
      <c r="WIM842" s="203"/>
      <c r="WIN842" s="203"/>
      <c r="WIO842" s="203"/>
      <c r="WIP842" s="203"/>
      <c r="WIQ842" s="203"/>
      <c r="WIR842" s="203"/>
      <c r="WIS842" s="203"/>
      <c r="WIT842" s="203"/>
      <c r="WIU842" s="203"/>
      <c r="WIV842" s="203"/>
      <c r="WIW842" s="203"/>
      <c r="WIX842" s="203"/>
      <c r="WIY842" s="203"/>
      <c r="WIZ842" s="203"/>
      <c r="WJA842" s="203"/>
      <c r="WJB842" s="203"/>
      <c r="WJC842" s="203"/>
      <c r="WJD842" s="203"/>
      <c r="WJE842" s="203"/>
      <c r="WJF842" s="203"/>
      <c r="WJG842" s="203"/>
      <c r="WJH842" s="203"/>
      <c r="WJI842" s="203"/>
      <c r="WJJ842" s="203"/>
      <c r="WJK842" s="203"/>
      <c r="WJL842" s="203"/>
      <c r="WJM842" s="203"/>
      <c r="WJN842" s="203"/>
      <c r="WJO842" s="203"/>
      <c r="WJP842" s="203"/>
      <c r="WJQ842" s="203"/>
      <c r="WJR842" s="203"/>
      <c r="WJS842" s="203"/>
      <c r="WJT842" s="203"/>
      <c r="WJU842" s="203"/>
      <c r="WJV842" s="203"/>
      <c r="WJW842" s="203"/>
      <c r="WJX842" s="203"/>
      <c r="WJY842" s="203"/>
      <c r="WJZ842" s="203"/>
      <c r="WKA842" s="203"/>
      <c r="WKB842" s="203"/>
      <c r="WKC842" s="203"/>
      <c r="WKD842" s="203"/>
      <c r="WKE842" s="203"/>
      <c r="WKF842" s="203"/>
      <c r="WKG842" s="203"/>
      <c r="WKH842" s="203"/>
      <c r="WKI842" s="203"/>
      <c r="WKJ842" s="203"/>
      <c r="WKK842" s="203"/>
      <c r="WKL842" s="203"/>
      <c r="WKM842" s="203"/>
      <c r="WKN842" s="203"/>
      <c r="WKO842" s="203"/>
      <c r="WKP842" s="203"/>
      <c r="WKQ842" s="203"/>
      <c r="WKR842" s="203"/>
      <c r="WKS842" s="203"/>
      <c r="WKT842" s="203"/>
      <c r="WKU842" s="203"/>
      <c r="WKV842" s="203"/>
      <c r="WKW842" s="203"/>
      <c r="WKX842" s="203"/>
      <c r="WKY842" s="203"/>
      <c r="WKZ842" s="203"/>
      <c r="WLA842" s="203"/>
      <c r="WLB842" s="203"/>
      <c r="WLC842" s="203"/>
      <c r="WLD842" s="203"/>
      <c r="WLE842" s="203"/>
      <c r="WLF842" s="203"/>
      <c r="WLG842" s="203"/>
      <c r="WLH842" s="203"/>
      <c r="WLI842" s="203"/>
      <c r="WLJ842" s="203"/>
      <c r="WLK842" s="203"/>
      <c r="WLL842" s="203"/>
      <c r="WLM842" s="203"/>
      <c r="WLN842" s="203"/>
      <c r="WLO842" s="203"/>
      <c r="WLP842" s="203"/>
      <c r="WLQ842" s="203"/>
      <c r="WLR842" s="203"/>
      <c r="WLS842" s="203"/>
      <c r="WLT842" s="203"/>
      <c r="WLU842" s="203"/>
      <c r="WLV842" s="203"/>
      <c r="WLW842" s="203"/>
      <c r="WLX842" s="203"/>
      <c r="WLY842" s="203"/>
      <c r="WLZ842" s="203"/>
      <c r="WMA842" s="203"/>
      <c r="WMB842" s="203"/>
      <c r="WMC842" s="203"/>
      <c r="WMD842" s="203"/>
      <c r="WME842" s="203"/>
      <c r="WMF842" s="203"/>
      <c r="WMG842" s="203"/>
      <c r="WMH842" s="203"/>
      <c r="WMI842" s="203"/>
      <c r="WMJ842" s="203"/>
      <c r="WMK842" s="203"/>
      <c r="WML842" s="203"/>
      <c r="WMM842" s="203"/>
      <c r="WMN842" s="203"/>
      <c r="WMO842" s="203"/>
      <c r="WMP842" s="203"/>
      <c r="WMQ842" s="203"/>
      <c r="WMR842" s="203"/>
      <c r="WMS842" s="203"/>
      <c r="WMT842" s="203"/>
      <c r="WMU842" s="203"/>
      <c r="WMV842" s="203"/>
      <c r="WMW842" s="203"/>
      <c r="WMX842" s="203"/>
      <c r="WMY842" s="203"/>
      <c r="WMZ842" s="203"/>
      <c r="WNA842" s="203"/>
      <c r="WNB842" s="203"/>
      <c r="WNC842" s="203"/>
      <c r="WND842" s="203"/>
      <c r="WNE842" s="203"/>
      <c r="WNF842" s="203"/>
      <c r="WNG842" s="203"/>
      <c r="WNH842" s="203"/>
      <c r="WNI842" s="203"/>
      <c r="WNJ842" s="203"/>
      <c r="WNK842" s="203"/>
      <c r="WNL842" s="203"/>
      <c r="WNM842" s="203"/>
      <c r="WNN842" s="203"/>
      <c r="WNO842" s="203"/>
      <c r="WNP842" s="203"/>
      <c r="WNQ842" s="203"/>
      <c r="WNR842" s="203"/>
      <c r="WNS842" s="203"/>
      <c r="WNT842" s="203"/>
      <c r="WNU842" s="203"/>
      <c r="WNV842" s="203"/>
      <c r="WNW842" s="203"/>
      <c r="WNX842" s="203"/>
      <c r="WNY842" s="203"/>
      <c r="WNZ842" s="203"/>
      <c r="WOA842" s="203"/>
      <c r="WOB842" s="203"/>
      <c r="WOC842" s="203"/>
      <c r="WOD842" s="203"/>
      <c r="WOE842" s="203"/>
      <c r="WOF842" s="203"/>
      <c r="WOG842" s="203"/>
      <c r="WOH842" s="203"/>
      <c r="WOI842" s="203"/>
      <c r="WOJ842" s="203"/>
      <c r="WOK842" s="203"/>
      <c r="WOL842" s="203"/>
      <c r="WOM842" s="203"/>
      <c r="WON842" s="203"/>
      <c r="WOO842" s="203"/>
      <c r="WOP842" s="203"/>
      <c r="WOQ842" s="203"/>
      <c r="WOR842" s="203"/>
      <c r="WOS842" s="203"/>
      <c r="WOT842" s="203"/>
      <c r="WOU842" s="203"/>
      <c r="WOV842" s="203"/>
      <c r="WOW842" s="203"/>
      <c r="WOX842" s="203"/>
      <c r="WOY842" s="203"/>
      <c r="WOZ842" s="203"/>
      <c r="WPA842" s="203"/>
      <c r="WPB842" s="203"/>
      <c r="WPC842" s="203"/>
      <c r="WPD842" s="203"/>
      <c r="WPE842" s="203"/>
      <c r="WPF842" s="203"/>
      <c r="WPG842" s="203"/>
      <c r="WPH842" s="203"/>
      <c r="WPI842" s="203"/>
      <c r="WPJ842" s="203"/>
      <c r="WPK842" s="203"/>
      <c r="WPL842" s="203"/>
      <c r="WPM842" s="203"/>
      <c r="WPN842" s="203"/>
      <c r="WPO842" s="203"/>
      <c r="WPP842" s="203"/>
      <c r="WPQ842" s="203"/>
      <c r="WPR842" s="203"/>
      <c r="WPS842" s="203"/>
      <c r="WPT842" s="203"/>
      <c r="WPU842" s="203"/>
      <c r="WPV842" s="203"/>
      <c r="WPW842" s="203"/>
      <c r="WPX842" s="203"/>
      <c r="WPY842" s="203"/>
      <c r="WPZ842" s="203"/>
      <c r="WQA842" s="203"/>
      <c r="WQB842" s="203"/>
      <c r="WQC842" s="203"/>
      <c r="WQD842" s="203"/>
      <c r="WQE842" s="203"/>
      <c r="WQF842" s="203"/>
      <c r="WQG842" s="203"/>
      <c r="WQH842" s="203"/>
      <c r="WQI842" s="203"/>
      <c r="WQJ842" s="203"/>
      <c r="WQK842" s="203"/>
      <c r="WQL842" s="203"/>
      <c r="WQM842" s="203"/>
      <c r="WQN842" s="203"/>
      <c r="WQO842" s="203"/>
      <c r="WQP842" s="203"/>
      <c r="WQQ842" s="203"/>
      <c r="WQR842" s="203"/>
      <c r="WQS842" s="203"/>
      <c r="WQT842" s="203"/>
      <c r="WQU842" s="203"/>
      <c r="WQV842" s="203"/>
      <c r="WQW842" s="203"/>
      <c r="WQX842" s="203"/>
      <c r="WQY842" s="203"/>
      <c r="WQZ842" s="203"/>
      <c r="WRA842" s="203"/>
      <c r="WRB842" s="203"/>
      <c r="WRC842" s="203"/>
      <c r="WRD842" s="203"/>
      <c r="WRE842" s="203"/>
      <c r="WRF842" s="203"/>
      <c r="WRG842" s="203"/>
      <c r="WRH842" s="203"/>
      <c r="WRI842" s="203"/>
      <c r="WRJ842" s="203"/>
      <c r="WRK842" s="203"/>
      <c r="WRL842" s="203"/>
      <c r="WRM842" s="203"/>
      <c r="WRN842" s="203"/>
      <c r="WRO842" s="203"/>
      <c r="WRP842" s="203"/>
      <c r="WRQ842" s="203"/>
      <c r="WRR842" s="203"/>
      <c r="WRS842" s="203"/>
      <c r="WRT842" s="203"/>
      <c r="WRU842" s="203"/>
      <c r="WRV842" s="203"/>
      <c r="WRW842" s="203"/>
      <c r="WRX842" s="203"/>
      <c r="WRY842" s="203"/>
      <c r="WRZ842" s="203"/>
      <c r="WSA842" s="203"/>
      <c r="WSB842" s="203"/>
      <c r="WSC842" s="203"/>
      <c r="WSD842" s="203"/>
      <c r="WSE842" s="203"/>
      <c r="WSF842" s="203"/>
      <c r="WSG842" s="203"/>
      <c r="WSH842" s="203"/>
      <c r="WSI842" s="203"/>
      <c r="WSJ842" s="203"/>
      <c r="WSK842" s="203"/>
      <c r="WSL842" s="203"/>
      <c r="WSM842" s="203"/>
      <c r="WSN842" s="203"/>
      <c r="WSO842" s="203"/>
      <c r="WSP842" s="203"/>
      <c r="WSQ842" s="203"/>
      <c r="WSR842" s="203"/>
      <c r="WSS842" s="203"/>
      <c r="WST842" s="203"/>
      <c r="WSU842" s="203"/>
      <c r="WSV842" s="203"/>
      <c r="WSW842" s="203"/>
      <c r="WSX842" s="203"/>
      <c r="WSY842" s="203"/>
      <c r="WSZ842" s="203"/>
      <c r="WTA842" s="203"/>
      <c r="WTB842" s="203"/>
      <c r="WTC842" s="203"/>
      <c r="WTD842" s="203"/>
      <c r="WTE842" s="203"/>
      <c r="WTF842" s="203"/>
      <c r="WTG842" s="203"/>
      <c r="WTH842" s="203"/>
      <c r="WTI842" s="203"/>
      <c r="WTJ842" s="203"/>
      <c r="WTK842" s="203"/>
      <c r="WTL842" s="203"/>
      <c r="WTM842" s="203"/>
      <c r="WTN842" s="203"/>
      <c r="WTO842" s="203"/>
      <c r="WTP842" s="203"/>
      <c r="WTQ842" s="203"/>
      <c r="WTR842" s="203"/>
      <c r="WTS842" s="203"/>
      <c r="WTT842" s="203"/>
      <c r="WTU842" s="203"/>
      <c r="WTV842" s="203"/>
      <c r="WTW842" s="203"/>
      <c r="WTX842" s="203"/>
      <c r="WTY842" s="203"/>
      <c r="WTZ842" s="203"/>
      <c r="WUA842" s="203"/>
      <c r="WUB842" s="203"/>
      <c r="WUC842" s="203"/>
      <c r="WUD842" s="203"/>
      <c r="WUE842" s="203"/>
      <c r="WUF842" s="203"/>
      <c r="WUG842" s="203"/>
      <c r="WUH842" s="203"/>
      <c r="WUI842" s="203"/>
      <c r="WUJ842" s="203"/>
      <c r="WUK842" s="203"/>
      <c r="WUL842" s="203"/>
      <c r="WUM842" s="203"/>
      <c r="WUN842" s="203"/>
      <c r="WUO842" s="203"/>
      <c r="WUP842" s="203"/>
      <c r="WUQ842" s="203"/>
      <c r="WUR842" s="203"/>
      <c r="WUS842" s="203"/>
      <c r="WUT842" s="203"/>
      <c r="WUU842" s="203"/>
      <c r="WUV842" s="203"/>
      <c r="WUW842" s="203"/>
      <c r="WUX842" s="203"/>
      <c r="WUY842" s="203"/>
      <c r="WUZ842" s="203"/>
      <c r="WVA842" s="203"/>
      <c r="WVB842" s="203"/>
      <c r="WVC842" s="203"/>
      <c r="WVD842" s="203"/>
      <c r="WVE842" s="203"/>
      <c r="WVF842" s="203"/>
      <c r="WVG842" s="203"/>
      <c r="WVH842" s="203"/>
      <c r="WVI842" s="203"/>
      <c r="WVJ842" s="203"/>
      <c r="WVK842" s="203"/>
      <c r="WVL842" s="203"/>
      <c r="WVM842" s="203"/>
      <c r="WVN842" s="203"/>
      <c r="WVO842" s="203"/>
      <c r="WVP842" s="203"/>
      <c r="WVQ842" s="203"/>
      <c r="WVR842" s="203"/>
      <c r="WVS842" s="203"/>
      <c r="WVT842" s="203"/>
      <c r="WVU842" s="203"/>
      <c r="WVV842" s="203"/>
      <c r="WVW842" s="203"/>
      <c r="WVX842" s="203"/>
      <c r="WVY842" s="203"/>
      <c r="WVZ842" s="203"/>
      <c r="WWA842" s="203"/>
      <c r="WWB842" s="203"/>
      <c r="WWC842" s="203"/>
      <c r="WWD842" s="203"/>
      <c r="WWE842" s="203"/>
      <c r="WWF842" s="203"/>
      <c r="WWG842" s="203"/>
      <c r="WWH842" s="203"/>
      <c r="WWI842" s="203"/>
      <c r="WWJ842" s="203"/>
      <c r="WWK842" s="203"/>
      <c r="WWL842" s="203"/>
      <c r="WWM842" s="203"/>
      <c r="WWN842" s="203"/>
      <c r="WWO842" s="203"/>
      <c r="WWP842" s="203"/>
      <c r="WWQ842" s="203"/>
      <c r="WWR842" s="203"/>
      <c r="WWS842" s="203"/>
      <c r="WWT842" s="203"/>
      <c r="WWU842" s="203"/>
      <c r="WWV842" s="203"/>
      <c r="WWW842" s="203"/>
      <c r="WWX842" s="203"/>
      <c r="WWY842" s="203"/>
      <c r="WWZ842" s="203"/>
      <c r="WXA842" s="203"/>
      <c r="WXB842" s="203"/>
      <c r="WXC842" s="203"/>
      <c r="WXD842" s="203"/>
      <c r="WXE842" s="203"/>
      <c r="WXF842" s="203"/>
      <c r="WXG842" s="203"/>
      <c r="WXH842" s="203"/>
      <c r="WXI842" s="203"/>
      <c r="WXJ842" s="203"/>
      <c r="WXK842" s="203"/>
      <c r="WXL842" s="203"/>
      <c r="WXM842" s="203"/>
      <c r="WXN842" s="203"/>
      <c r="WXO842" s="203"/>
      <c r="WXP842" s="203"/>
      <c r="WXQ842" s="203"/>
      <c r="WXR842" s="203"/>
      <c r="WXS842" s="203"/>
      <c r="WXT842" s="203"/>
      <c r="WXU842" s="203"/>
      <c r="WXV842" s="203"/>
      <c r="WXW842" s="203"/>
      <c r="WXX842" s="203"/>
      <c r="WXY842" s="203"/>
      <c r="WXZ842" s="203"/>
      <c r="WYA842" s="203"/>
      <c r="WYB842" s="203"/>
      <c r="WYC842" s="203"/>
      <c r="WYD842" s="203"/>
      <c r="WYE842" s="203"/>
      <c r="WYF842" s="203"/>
      <c r="WYG842" s="203"/>
      <c r="WYH842" s="203"/>
      <c r="WYI842" s="203"/>
      <c r="WYJ842" s="203"/>
      <c r="WYK842" s="203"/>
      <c r="WYL842" s="203"/>
      <c r="WYM842" s="203"/>
      <c r="WYN842" s="203"/>
      <c r="WYO842" s="203"/>
      <c r="WYP842" s="203"/>
      <c r="WYQ842" s="203"/>
      <c r="WYR842" s="203"/>
      <c r="WYS842" s="203"/>
      <c r="WYT842" s="203"/>
      <c r="WYU842" s="203"/>
      <c r="WYV842" s="203"/>
      <c r="WYW842" s="203"/>
      <c r="WYX842" s="203"/>
      <c r="WYY842" s="203"/>
      <c r="WYZ842" s="203"/>
      <c r="WZA842" s="203"/>
      <c r="WZB842" s="203"/>
      <c r="WZC842" s="203"/>
      <c r="WZD842" s="203"/>
      <c r="WZE842" s="203"/>
      <c r="WZF842" s="203"/>
      <c r="WZG842" s="203"/>
      <c r="WZH842" s="203"/>
      <c r="WZI842" s="203"/>
      <c r="WZJ842" s="203"/>
      <c r="WZK842" s="203"/>
      <c r="WZL842" s="203"/>
      <c r="WZM842" s="203"/>
      <c r="WZN842" s="203"/>
      <c r="WZO842" s="203"/>
      <c r="WZP842" s="203"/>
      <c r="WZQ842" s="203"/>
      <c r="WZR842" s="203"/>
      <c r="WZS842" s="203"/>
      <c r="WZT842" s="203"/>
      <c r="WZU842" s="203"/>
      <c r="WZV842" s="203"/>
      <c r="WZW842" s="203"/>
      <c r="WZX842" s="203"/>
      <c r="WZY842" s="203"/>
      <c r="WZZ842" s="203"/>
      <c r="XAA842" s="203"/>
      <c r="XAB842" s="203"/>
      <c r="XAC842" s="203"/>
      <c r="XAD842" s="203"/>
      <c r="XAE842" s="203"/>
      <c r="XAF842" s="203"/>
      <c r="XAG842" s="203"/>
      <c r="XAH842" s="203"/>
      <c r="XAI842" s="203"/>
      <c r="XAJ842" s="203"/>
      <c r="XAK842" s="203"/>
      <c r="XAL842" s="203"/>
      <c r="XAM842" s="203"/>
      <c r="XAN842" s="203"/>
      <c r="XAO842" s="203"/>
      <c r="XAP842" s="203"/>
      <c r="XAQ842" s="203"/>
      <c r="XAR842" s="203"/>
      <c r="XAS842" s="203"/>
      <c r="XAT842" s="203"/>
      <c r="XAU842" s="203"/>
      <c r="XAV842" s="203"/>
      <c r="XAW842" s="203"/>
      <c r="XAX842" s="203"/>
      <c r="XAY842" s="203"/>
      <c r="XAZ842" s="203"/>
      <c r="XBA842" s="203"/>
      <c r="XBB842" s="203"/>
      <c r="XBC842" s="203"/>
      <c r="XBD842" s="203"/>
      <c r="XBE842" s="203"/>
      <c r="XBF842" s="203"/>
      <c r="XBG842" s="203"/>
      <c r="XBH842" s="203"/>
      <c r="XBI842" s="203"/>
      <c r="XBJ842" s="203"/>
      <c r="XBK842" s="203"/>
      <c r="XBL842" s="203"/>
      <c r="XBM842" s="203"/>
      <c r="XBN842" s="203"/>
      <c r="XBO842" s="203"/>
      <c r="XBP842" s="203"/>
      <c r="XBQ842" s="203"/>
      <c r="XBR842" s="203"/>
      <c r="XBS842" s="203"/>
      <c r="XBT842" s="203"/>
      <c r="XBU842" s="203"/>
      <c r="XBV842" s="203"/>
      <c r="XBW842" s="203"/>
      <c r="XBX842" s="203"/>
      <c r="XBY842" s="203"/>
      <c r="XBZ842" s="203"/>
      <c r="XCA842" s="203"/>
      <c r="XCB842" s="203"/>
      <c r="XCC842" s="203"/>
      <c r="XCD842" s="203"/>
      <c r="XCE842" s="203"/>
      <c r="XCF842" s="203"/>
      <c r="XCG842" s="203"/>
      <c r="XCH842" s="203"/>
      <c r="XCI842" s="203"/>
      <c r="XCJ842" s="203"/>
      <c r="XCK842" s="203"/>
      <c r="XCL842" s="203"/>
      <c r="XCM842" s="203"/>
      <c r="XCN842" s="203"/>
      <c r="XCO842" s="203"/>
      <c r="XCP842" s="203"/>
      <c r="XCQ842" s="203"/>
      <c r="XCR842" s="203"/>
      <c r="XCS842" s="203"/>
      <c r="XCT842" s="203"/>
      <c r="XCU842" s="203"/>
      <c r="XCV842" s="203"/>
      <c r="XCW842" s="203"/>
      <c r="XCX842" s="203"/>
      <c r="XCY842" s="203"/>
      <c r="XCZ842" s="203"/>
      <c r="XDA842" s="203"/>
      <c r="XDB842" s="203"/>
      <c r="XDC842" s="203"/>
      <c r="XDD842" s="203"/>
      <c r="XDE842" s="203"/>
      <c r="XDF842" s="203"/>
      <c r="XDG842" s="203"/>
      <c r="XDH842" s="203"/>
      <c r="XDI842" s="203"/>
      <c r="XDJ842" s="203"/>
      <c r="XDK842" s="203"/>
      <c r="XDL842" s="203"/>
      <c r="XDM842" s="203"/>
      <c r="XDN842" s="203"/>
      <c r="XDO842" s="203"/>
      <c r="XDP842" s="203"/>
      <c r="XDQ842" s="203"/>
      <c r="XDR842" s="203"/>
      <c r="XDS842" s="203"/>
      <c r="XDT842" s="203"/>
      <c r="XDU842" s="203"/>
      <c r="XDV842" s="203"/>
      <c r="XDW842" s="203"/>
      <c r="XDX842" s="203"/>
      <c r="XDY842" s="203"/>
      <c r="XDZ842" s="203"/>
      <c r="XEA842" s="203"/>
      <c r="XEB842" s="203"/>
      <c r="XEC842" s="203"/>
      <c r="XED842" s="203"/>
      <c r="XEE842" s="203"/>
    </row>
    <row r="843" s="10" customFormat="1" ht="36" spans="1:23">
      <c r="A843" s="35">
        <v>834</v>
      </c>
      <c r="B843" s="36" t="s">
        <v>2527</v>
      </c>
      <c r="C843" s="44" t="s">
        <v>31</v>
      </c>
      <c r="D843" s="44" t="s">
        <v>34</v>
      </c>
      <c r="E843" s="44" t="s">
        <v>242</v>
      </c>
      <c r="F843" s="83">
        <v>44409</v>
      </c>
      <c r="G843" s="44" t="s">
        <v>2528</v>
      </c>
      <c r="H843" s="44" t="s">
        <v>2414</v>
      </c>
      <c r="I843" s="36" t="s">
        <v>2529</v>
      </c>
      <c r="J843" s="51">
        <v>112.5</v>
      </c>
      <c r="K843" s="51"/>
      <c r="L843" s="51">
        <v>112.5</v>
      </c>
      <c r="M843" s="51"/>
      <c r="N843" s="51"/>
      <c r="O843" s="53">
        <v>1</v>
      </c>
      <c r="P843" s="44">
        <v>70</v>
      </c>
      <c r="Q843" s="44">
        <v>273</v>
      </c>
      <c r="R843" s="51">
        <v>1</v>
      </c>
      <c r="S843" s="44">
        <v>70</v>
      </c>
      <c r="T843" s="44">
        <v>273</v>
      </c>
      <c r="U843" s="36" t="s">
        <v>2530</v>
      </c>
      <c r="V843" s="42" t="s">
        <v>39</v>
      </c>
      <c r="W843" s="36" t="s">
        <v>179</v>
      </c>
    </row>
    <row r="844" s="10" customFormat="1" ht="36" spans="1:23">
      <c r="A844" s="35">
        <v>835</v>
      </c>
      <c r="B844" s="36" t="s">
        <v>2531</v>
      </c>
      <c r="C844" s="44" t="s">
        <v>31</v>
      </c>
      <c r="D844" s="44" t="s">
        <v>34</v>
      </c>
      <c r="E844" s="44" t="s">
        <v>1733</v>
      </c>
      <c r="F844" s="83">
        <v>44409</v>
      </c>
      <c r="G844" s="44" t="s">
        <v>2528</v>
      </c>
      <c r="H844" s="44" t="s">
        <v>2414</v>
      </c>
      <c r="I844" s="36" t="s">
        <v>2532</v>
      </c>
      <c r="J844" s="51">
        <v>37.5</v>
      </c>
      <c r="K844" s="51"/>
      <c r="L844" s="51">
        <v>37.5</v>
      </c>
      <c r="M844" s="51"/>
      <c r="N844" s="51"/>
      <c r="O844" s="53">
        <v>1</v>
      </c>
      <c r="P844" s="44">
        <v>101</v>
      </c>
      <c r="Q844" s="44">
        <v>367</v>
      </c>
      <c r="R844" s="51"/>
      <c r="S844" s="44">
        <v>101</v>
      </c>
      <c r="T844" s="44">
        <v>367</v>
      </c>
      <c r="U844" s="36" t="s">
        <v>2533</v>
      </c>
      <c r="V844" s="42" t="s">
        <v>39</v>
      </c>
      <c r="W844" s="36" t="s">
        <v>179</v>
      </c>
    </row>
    <row r="845" s="10" customFormat="1" ht="36" spans="1:23">
      <c r="A845" s="35">
        <v>836</v>
      </c>
      <c r="B845" s="36" t="s">
        <v>2534</v>
      </c>
      <c r="C845" s="44" t="s">
        <v>31</v>
      </c>
      <c r="D845" s="44" t="s">
        <v>34</v>
      </c>
      <c r="E845" s="44" t="s">
        <v>502</v>
      </c>
      <c r="F845" s="83">
        <v>44409</v>
      </c>
      <c r="G845" s="44" t="s">
        <v>2528</v>
      </c>
      <c r="H845" s="44" t="s">
        <v>2414</v>
      </c>
      <c r="I845" s="36" t="s">
        <v>2535</v>
      </c>
      <c r="J845" s="51">
        <v>47.5</v>
      </c>
      <c r="K845" s="51"/>
      <c r="L845" s="51">
        <v>47.5</v>
      </c>
      <c r="M845" s="51"/>
      <c r="N845" s="51"/>
      <c r="O845" s="53">
        <v>1</v>
      </c>
      <c r="P845" s="44">
        <v>14</v>
      </c>
      <c r="Q845" s="44">
        <v>47</v>
      </c>
      <c r="R845" s="51"/>
      <c r="S845" s="44">
        <v>14</v>
      </c>
      <c r="T845" s="44">
        <v>47</v>
      </c>
      <c r="U845" s="36" t="s">
        <v>2536</v>
      </c>
      <c r="V845" s="42" t="s">
        <v>39</v>
      </c>
      <c r="W845" s="36" t="s">
        <v>179</v>
      </c>
    </row>
    <row r="846" s="10" customFormat="1" ht="36" spans="1:23">
      <c r="A846" s="35">
        <v>837</v>
      </c>
      <c r="B846" s="36" t="s">
        <v>2537</v>
      </c>
      <c r="C846" s="44" t="s">
        <v>31</v>
      </c>
      <c r="D846" s="44" t="s">
        <v>34</v>
      </c>
      <c r="E846" s="44" t="s">
        <v>537</v>
      </c>
      <c r="F846" s="83">
        <v>44409</v>
      </c>
      <c r="G846" s="44" t="s">
        <v>2528</v>
      </c>
      <c r="H846" s="44" t="s">
        <v>2414</v>
      </c>
      <c r="I846" s="36" t="s">
        <v>2538</v>
      </c>
      <c r="J846" s="51">
        <v>72.5</v>
      </c>
      <c r="K846" s="51"/>
      <c r="L846" s="51">
        <v>72.5</v>
      </c>
      <c r="M846" s="51"/>
      <c r="N846" s="51"/>
      <c r="O846" s="53">
        <v>1</v>
      </c>
      <c r="P846" s="44">
        <v>52</v>
      </c>
      <c r="Q846" s="44">
        <v>188</v>
      </c>
      <c r="R846" s="51"/>
      <c r="S846" s="44">
        <v>52</v>
      </c>
      <c r="T846" s="44">
        <v>188</v>
      </c>
      <c r="U846" s="36" t="s">
        <v>2539</v>
      </c>
      <c r="V846" s="42" t="s">
        <v>39</v>
      </c>
      <c r="W846" s="36" t="s">
        <v>179</v>
      </c>
    </row>
    <row r="847" s="10" customFormat="1" ht="36" spans="1:23">
      <c r="A847" s="35">
        <v>838</v>
      </c>
      <c r="B847" s="36" t="s">
        <v>2540</v>
      </c>
      <c r="C847" s="44" t="s">
        <v>31</v>
      </c>
      <c r="D847" s="44" t="s">
        <v>34</v>
      </c>
      <c r="E847" s="44" t="s">
        <v>331</v>
      </c>
      <c r="F847" s="83">
        <v>44409</v>
      </c>
      <c r="G847" s="44" t="s">
        <v>2528</v>
      </c>
      <c r="H847" s="44" t="s">
        <v>2414</v>
      </c>
      <c r="I847" s="36" t="s">
        <v>2541</v>
      </c>
      <c r="J847" s="51">
        <v>57.5</v>
      </c>
      <c r="K847" s="51"/>
      <c r="L847" s="51">
        <v>57.5</v>
      </c>
      <c r="M847" s="51"/>
      <c r="N847" s="51"/>
      <c r="O847" s="53">
        <v>1</v>
      </c>
      <c r="P847" s="44">
        <v>183</v>
      </c>
      <c r="Q847" s="44">
        <v>693</v>
      </c>
      <c r="R847" s="51">
        <v>1</v>
      </c>
      <c r="S847" s="44">
        <v>183</v>
      </c>
      <c r="T847" s="44">
        <v>693</v>
      </c>
      <c r="U847" s="36" t="s">
        <v>2542</v>
      </c>
      <c r="V847" s="42" t="s">
        <v>39</v>
      </c>
      <c r="W847" s="36" t="s">
        <v>179</v>
      </c>
    </row>
    <row r="848" s="10" customFormat="1" ht="36" spans="1:23">
      <c r="A848" s="35">
        <v>839</v>
      </c>
      <c r="B848" s="36" t="s">
        <v>2543</v>
      </c>
      <c r="C848" s="44" t="s">
        <v>31</v>
      </c>
      <c r="D848" s="44" t="s">
        <v>34</v>
      </c>
      <c r="E848" s="44" t="s">
        <v>336</v>
      </c>
      <c r="F848" s="83">
        <v>44409</v>
      </c>
      <c r="G848" s="44" t="s">
        <v>2528</v>
      </c>
      <c r="H848" s="44" t="s">
        <v>2414</v>
      </c>
      <c r="I848" s="36" t="s">
        <v>2544</v>
      </c>
      <c r="J848" s="51">
        <v>2.5</v>
      </c>
      <c r="K848" s="51"/>
      <c r="L848" s="51">
        <v>2.5</v>
      </c>
      <c r="M848" s="51"/>
      <c r="N848" s="51"/>
      <c r="O848" s="53">
        <v>1</v>
      </c>
      <c r="P848" s="44">
        <v>47</v>
      </c>
      <c r="Q848" s="44">
        <v>172</v>
      </c>
      <c r="R848" s="51"/>
      <c r="S848" s="44">
        <v>47</v>
      </c>
      <c r="T848" s="44">
        <v>172</v>
      </c>
      <c r="U848" s="36" t="s">
        <v>2545</v>
      </c>
      <c r="V848" s="42" t="s">
        <v>39</v>
      </c>
      <c r="W848" s="36" t="s">
        <v>179</v>
      </c>
    </row>
    <row r="849" s="10" customFormat="1" ht="36" spans="1:23">
      <c r="A849" s="35">
        <v>840</v>
      </c>
      <c r="B849" s="36" t="s">
        <v>2546</v>
      </c>
      <c r="C849" s="44" t="s">
        <v>31</v>
      </c>
      <c r="D849" s="44" t="s">
        <v>34</v>
      </c>
      <c r="E849" s="44" t="s">
        <v>252</v>
      </c>
      <c r="F849" s="83">
        <v>44409</v>
      </c>
      <c r="G849" s="44" t="s">
        <v>2528</v>
      </c>
      <c r="H849" s="44" t="s">
        <v>2414</v>
      </c>
      <c r="I849" s="36" t="s">
        <v>2547</v>
      </c>
      <c r="J849" s="51">
        <v>5</v>
      </c>
      <c r="K849" s="51"/>
      <c r="L849" s="51">
        <v>5</v>
      </c>
      <c r="M849" s="51"/>
      <c r="N849" s="51"/>
      <c r="O849" s="53">
        <v>1</v>
      </c>
      <c r="P849" s="44">
        <v>54</v>
      </c>
      <c r="Q849" s="44">
        <v>165</v>
      </c>
      <c r="R849" s="51"/>
      <c r="S849" s="44">
        <v>54</v>
      </c>
      <c r="T849" s="44">
        <v>165</v>
      </c>
      <c r="U849" s="36" t="s">
        <v>2548</v>
      </c>
      <c r="V849" s="42" t="s">
        <v>39</v>
      </c>
      <c r="W849" s="36" t="s">
        <v>179</v>
      </c>
    </row>
    <row r="850" s="10" customFormat="1" ht="36" spans="1:23">
      <c r="A850" s="35">
        <v>841</v>
      </c>
      <c r="B850" s="36" t="s">
        <v>2549</v>
      </c>
      <c r="C850" s="44" t="s">
        <v>31</v>
      </c>
      <c r="D850" s="44" t="s">
        <v>34</v>
      </c>
      <c r="E850" s="44" t="s">
        <v>1592</v>
      </c>
      <c r="F850" s="83">
        <v>44409</v>
      </c>
      <c r="G850" s="44" t="s">
        <v>2528</v>
      </c>
      <c r="H850" s="44" t="s">
        <v>2414</v>
      </c>
      <c r="I850" s="36" t="s">
        <v>2550</v>
      </c>
      <c r="J850" s="51">
        <v>55</v>
      </c>
      <c r="K850" s="51"/>
      <c r="L850" s="51">
        <v>55</v>
      </c>
      <c r="M850" s="51"/>
      <c r="N850" s="51"/>
      <c r="O850" s="53">
        <v>1</v>
      </c>
      <c r="P850" s="44">
        <v>62</v>
      </c>
      <c r="Q850" s="44">
        <v>202</v>
      </c>
      <c r="R850" s="51"/>
      <c r="S850" s="44">
        <v>62</v>
      </c>
      <c r="T850" s="44">
        <v>202</v>
      </c>
      <c r="U850" s="36" t="s">
        <v>2551</v>
      </c>
      <c r="V850" s="42" t="s">
        <v>39</v>
      </c>
      <c r="W850" s="36" t="s">
        <v>179</v>
      </c>
    </row>
    <row r="851" s="10" customFormat="1" ht="36" spans="1:23">
      <c r="A851" s="35">
        <v>842</v>
      </c>
      <c r="B851" s="36" t="s">
        <v>2552</v>
      </c>
      <c r="C851" s="44" t="s">
        <v>31</v>
      </c>
      <c r="D851" s="44" t="s">
        <v>34</v>
      </c>
      <c r="E851" s="44" t="s">
        <v>1416</v>
      </c>
      <c r="F851" s="83">
        <v>44409</v>
      </c>
      <c r="G851" s="44" t="s">
        <v>2528</v>
      </c>
      <c r="H851" s="44" t="s">
        <v>2414</v>
      </c>
      <c r="I851" s="36" t="s">
        <v>2553</v>
      </c>
      <c r="J851" s="51">
        <v>25</v>
      </c>
      <c r="K851" s="51"/>
      <c r="L851" s="51">
        <v>25</v>
      </c>
      <c r="M851" s="51"/>
      <c r="N851" s="51"/>
      <c r="O851" s="53">
        <v>1</v>
      </c>
      <c r="P851" s="44">
        <v>41</v>
      </c>
      <c r="Q851" s="44">
        <v>158</v>
      </c>
      <c r="R851" s="51">
        <v>1</v>
      </c>
      <c r="S851" s="44">
        <v>41</v>
      </c>
      <c r="T851" s="44">
        <v>158</v>
      </c>
      <c r="U851" s="36" t="s">
        <v>2554</v>
      </c>
      <c r="V851" s="42" t="s">
        <v>39</v>
      </c>
      <c r="W851" s="36" t="s">
        <v>179</v>
      </c>
    </row>
    <row r="852" s="10" customFormat="1" ht="36" spans="1:23">
      <c r="A852" s="35">
        <v>843</v>
      </c>
      <c r="B852" s="36" t="s">
        <v>2555</v>
      </c>
      <c r="C852" s="44" t="s">
        <v>31</v>
      </c>
      <c r="D852" s="44" t="s">
        <v>34</v>
      </c>
      <c r="E852" s="44" t="s">
        <v>2556</v>
      </c>
      <c r="F852" s="83">
        <v>44409</v>
      </c>
      <c r="G852" s="44" t="s">
        <v>2528</v>
      </c>
      <c r="H852" s="44" t="s">
        <v>2414</v>
      </c>
      <c r="I852" s="36" t="s">
        <v>2557</v>
      </c>
      <c r="J852" s="51">
        <v>27.5</v>
      </c>
      <c r="K852" s="51"/>
      <c r="L852" s="51">
        <v>27.5</v>
      </c>
      <c r="M852" s="51"/>
      <c r="N852" s="51"/>
      <c r="O852" s="53">
        <v>1</v>
      </c>
      <c r="P852" s="44">
        <v>65</v>
      </c>
      <c r="Q852" s="44">
        <v>216</v>
      </c>
      <c r="R852" s="51">
        <v>1</v>
      </c>
      <c r="S852" s="44">
        <v>65</v>
      </c>
      <c r="T852" s="44">
        <v>216</v>
      </c>
      <c r="U852" s="36" t="s">
        <v>2558</v>
      </c>
      <c r="V852" s="42" t="s">
        <v>39</v>
      </c>
      <c r="W852" s="36" t="s">
        <v>179</v>
      </c>
    </row>
    <row r="853" s="10" customFormat="1" ht="36" spans="1:23">
      <c r="A853" s="35">
        <v>844</v>
      </c>
      <c r="B853" s="36" t="s">
        <v>2559</v>
      </c>
      <c r="C853" s="44" t="s">
        <v>31</v>
      </c>
      <c r="D853" s="44" t="s">
        <v>34</v>
      </c>
      <c r="E853" s="44" t="s">
        <v>1321</v>
      </c>
      <c r="F853" s="83">
        <v>44409</v>
      </c>
      <c r="G853" s="44" t="s">
        <v>2528</v>
      </c>
      <c r="H853" s="44" t="s">
        <v>2414</v>
      </c>
      <c r="I853" s="36" t="s">
        <v>2560</v>
      </c>
      <c r="J853" s="51">
        <v>50</v>
      </c>
      <c r="K853" s="51"/>
      <c r="L853" s="51">
        <v>50</v>
      </c>
      <c r="M853" s="51"/>
      <c r="N853" s="51"/>
      <c r="O853" s="53">
        <v>1</v>
      </c>
      <c r="P853" s="44">
        <v>146</v>
      </c>
      <c r="Q853" s="44">
        <v>516</v>
      </c>
      <c r="R853" s="51">
        <v>1</v>
      </c>
      <c r="S853" s="44">
        <v>146</v>
      </c>
      <c r="T853" s="44">
        <v>516</v>
      </c>
      <c r="U853" s="36" t="s">
        <v>2561</v>
      </c>
      <c r="V853" s="42" t="s">
        <v>39</v>
      </c>
      <c r="W853" s="36" t="s">
        <v>179</v>
      </c>
    </row>
    <row r="854" s="10" customFormat="1" ht="36" spans="1:23">
      <c r="A854" s="35">
        <v>845</v>
      </c>
      <c r="B854" s="36" t="s">
        <v>2562</v>
      </c>
      <c r="C854" s="44" t="s">
        <v>31</v>
      </c>
      <c r="D854" s="44" t="s">
        <v>34</v>
      </c>
      <c r="E854" s="44" t="s">
        <v>56</v>
      </c>
      <c r="F854" s="83">
        <v>44409</v>
      </c>
      <c r="G854" s="44" t="s">
        <v>2528</v>
      </c>
      <c r="H854" s="44" t="s">
        <v>2414</v>
      </c>
      <c r="I854" s="36" t="s">
        <v>2563</v>
      </c>
      <c r="J854" s="51">
        <v>80</v>
      </c>
      <c r="K854" s="51"/>
      <c r="L854" s="51">
        <v>80</v>
      </c>
      <c r="M854" s="51"/>
      <c r="N854" s="51"/>
      <c r="O854" s="53">
        <v>1</v>
      </c>
      <c r="P854" s="44">
        <v>169</v>
      </c>
      <c r="Q854" s="44">
        <v>598</v>
      </c>
      <c r="R854" s="51">
        <v>1</v>
      </c>
      <c r="S854" s="44">
        <v>169</v>
      </c>
      <c r="T854" s="44">
        <v>598</v>
      </c>
      <c r="U854" s="36" t="s">
        <v>2564</v>
      </c>
      <c r="V854" s="42" t="s">
        <v>39</v>
      </c>
      <c r="W854" s="36" t="s">
        <v>179</v>
      </c>
    </row>
    <row r="855" s="10" customFormat="1" ht="36" spans="1:23">
      <c r="A855" s="35">
        <v>846</v>
      </c>
      <c r="B855" s="36" t="s">
        <v>2565</v>
      </c>
      <c r="C855" s="44" t="s">
        <v>31</v>
      </c>
      <c r="D855" s="44" t="s">
        <v>34</v>
      </c>
      <c r="E855" s="44" t="s">
        <v>2566</v>
      </c>
      <c r="F855" s="83">
        <v>44409</v>
      </c>
      <c r="G855" s="44" t="s">
        <v>2528</v>
      </c>
      <c r="H855" s="44" t="s">
        <v>2414</v>
      </c>
      <c r="I855" s="36" t="s">
        <v>2567</v>
      </c>
      <c r="J855" s="51">
        <v>65</v>
      </c>
      <c r="K855" s="51"/>
      <c r="L855" s="51">
        <v>65</v>
      </c>
      <c r="M855" s="51"/>
      <c r="N855" s="51"/>
      <c r="O855" s="53">
        <v>1</v>
      </c>
      <c r="P855" s="44">
        <v>105</v>
      </c>
      <c r="Q855" s="44">
        <v>398</v>
      </c>
      <c r="R855" s="51"/>
      <c r="S855" s="44">
        <v>105</v>
      </c>
      <c r="T855" s="44">
        <v>398</v>
      </c>
      <c r="U855" s="36" t="s">
        <v>2568</v>
      </c>
      <c r="V855" s="42" t="s">
        <v>39</v>
      </c>
      <c r="W855" s="36" t="s">
        <v>179</v>
      </c>
    </row>
    <row r="856" s="10" customFormat="1" ht="36" spans="1:23">
      <c r="A856" s="35">
        <v>847</v>
      </c>
      <c r="B856" s="36" t="s">
        <v>2565</v>
      </c>
      <c r="C856" s="44" t="s">
        <v>31</v>
      </c>
      <c r="D856" s="44" t="s">
        <v>34</v>
      </c>
      <c r="E856" s="44" t="s">
        <v>2566</v>
      </c>
      <c r="F856" s="83">
        <v>44409</v>
      </c>
      <c r="G856" s="44" t="s">
        <v>2528</v>
      </c>
      <c r="H856" s="44" t="s">
        <v>2414</v>
      </c>
      <c r="I856" s="36" t="s">
        <v>2569</v>
      </c>
      <c r="J856" s="51">
        <v>25</v>
      </c>
      <c r="K856" s="51"/>
      <c r="L856" s="51">
        <v>25</v>
      </c>
      <c r="M856" s="51"/>
      <c r="N856" s="51"/>
      <c r="O856" s="53">
        <v>1</v>
      </c>
      <c r="P856" s="44">
        <v>105</v>
      </c>
      <c r="Q856" s="44">
        <v>398</v>
      </c>
      <c r="R856" s="51"/>
      <c r="S856" s="44">
        <v>105</v>
      </c>
      <c r="T856" s="44">
        <v>398</v>
      </c>
      <c r="U856" s="36" t="s">
        <v>2568</v>
      </c>
      <c r="V856" s="42" t="s">
        <v>39</v>
      </c>
      <c r="W856" s="36" t="s">
        <v>179</v>
      </c>
    </row>
    <row r="857" s="10" customFormat="1" ht="36" spans="1:23">
      <c r="A857" s="35">
        <v>848</v>
      </c>
      <c r="B857" s="36" t="s">
        <v>2570</v>
      </c>
      <c r="C857" s="44" t="s">
        <v>31</v>
      </c>
      <c r="D857" s="44" t="s">
        <v>34</v>
      </c>
      <c r="E857" s="44" t="s">
        <v>650</v>
      </c>
      <c r="F857" s="83">
        <v>44409</v>
      </c>
      <c r="G857" s="44" t="s">
        <v>2528</v>
      </c>
      <c r="H857" s="44" t="s">
        <v>2414</v>
      </c>
      <c r="I857" s="36" t="s">
        <v>2571</v>
      </c>
      <c r="J857" s="51">
        <v>67</v>
      </c>
      <c r="K857" s="51"/>
      <c r="L857" s="51">
        <v>67</v>
      </c>
      <c r="M857" s="51"/>
      <c r="N857" s="51"/>
      <c r="O857" s="53">
        <v>1</v>
      </c>
      <c r="P857" s="44">
        <v>141</v>
      </c>
      <c r="Q857" s="44">
        <v>571</v>
      </c>
      <c r="R857" s="51">
        <v>1</v>
      </c>
      <c r="S857" s="44">
        <v>141</v>
      </c>
      <c r="T857" s="44">
        <v>571</v>
      </c>
      <c r="U857" s="36" t="s">
        <v>2572</v>
      </c>
      <c r="V857" s="42" t="s">
        <v>39</v>
      </c>
      <c r="W857" s="36" t="s">
        <v>179</v>
      </c>
    </row>
    <row r="858" s="10" customFormat="1" ht="36" spans="1:23">
      <c r="A858" s="35">
        <v>849</v>
      </c>
      <c r="B858" s="36" t="s">
        <v>2573</v>
      </c>
      <c r="C858" s="44" t="s">
        <v>31</v>
      </c>
      <c r="D858" s="44" t="s">
        <v>34</v>
      </c>
      <c r="E858" s="44" t="s">
        <v>911</v>
      </c>
      <c r="F858" s="83">
        <v>44409</v>
      </c>
      <c r="G858" s="44" t="s">
        <v>2528</v>
      </c>
      <c r="H858" s="44" t="s">
        <v>2414</v>
      </c>
      <c r="I858" s="36" t="s">
        <v>2574</v>
      </c>
      <c r="J858" s="51">
        <v>47.5</v>
      </c>
      <c r="K858" s="51"/>
      <c r="L858" s="51">
        <v>47.5</v>
      </c>
      <c r="M858" s="51"/>
      <c r="N858" s="51"/>
      <c r="O858" s="53">
        <v>1</v>
      </c>
      <c r="P858" s="44">
        <v>105</v>
      </c>
      <c r="Q858" s="44">
        <v>348</v>
      </c>
      <c r="R858" s="51"/>
      <c r="S858" s="44">
        <v>105</v>
      </c>
      <c r="T858" s="44">
        <v>348</v>
      </c>
      <c r="U858" s="36" t="s">
        <v>2575</v>
      </c>
      <c r="V858" s="42" t="s">
        <v>39</v>
      </c>
      <c r="W858" s="36" t="s">
        <v>179</v>
      </c>
    </row>
    <row r="859" s="10" customFormat="1" ht="36" spans="1:23">
      <c r="A859" s="35">
        <v>850</v>
      </c>
      <c r="B859" s="36" t="s">
        <v>2576</v>
      </c>
      <c r="C859" s="44" t="s">
        <v>31</v>
      </c>
      <c r="D859" s="44" t="s">
        <v>34</v>
      </c>
      <c r="E859" s="44" t="s">
        <v>60</v>
      </c>
      <c r="F859" s="83">
        <v>44409</v>
      </c>
      <c r="G859" s="44" t="s">
        <v>2528</v>
      </c>
      <c r="H859" s="44" t="s">
        <v>2414</v>
      </c>
      <c r="I859" s="36" t="s">
        <v>2577</v>
      </c>
      <c r="J859" s="51">
        <v>42.5</v>
      </c>
      <c r="K859" s="51"/>
      <c r="L859" s="51">
        <v>42.5</v>
      </c>
      <c r="M859" s="51"/>
      <c r="N859" s="51"/>
      <c r="O859" s="53">
        <v>1</v>
      </c>
      <c r="P859" s="44">
        <v>342</v>
      </c>
      <c r="Q859" s="44">
        <v>1337</v>
      </c>
      <c r="R859" s="51">
        <v>1</v>
      </c>
      <c r="S859" s="44">
        <v>342</v>
      </c>
      <c r="T859" s="44">
        <v>1337</v>
      </c>
      <c r="U859" s="36" t="s">
        <v>2578</v>
      </c>
      <c r="V859" s="42" t="s">
        <v>39</v>
      </c>
      <c r="W859" s="36" t="s">
        <v>179</v>
      </c>
    </row>
    <row r="860" s="10" customFormat="1" ht="36" spans="1:23">
      <c r="A860" s="35">
        <v>851</v>
      </c>
      <c r="B860" s="36" t="s">
        <v>2579</v>
      </c>
      <c r="C860" s="44" t="s">
        <v>31</v>
      </c>
      <c r="D860" s="44" t="s">
        <v>34</v>
      </c>
      <c r="E860" s="44" t="s">
        <v>2580</v>
      </c>
      <c r="F860" s="83">
        <v>44409</v>
      </c>
      <c r="G860" s="44" t="s">
        <v>2528</v>
      </c>
      <c r="H860" s="44" t="s">
        <v>2414</v>
      </c>
      <c r="I860" s="36" t="s">
        <v>2581</v>
      </c>
      <c r="J860" s="51">
        <v>132</v>
      </c>
      <c r="K860" s="51"/>
      <c r="L860" s="51">
        <v>132</v>
      </c>
      <c r="M860" s="51"/>
      <c r="N860" s="51"/>
      <c r="O860" s="53">
        <v>1</v>
      </c>
      <c r="P860" s="44">
        <v>129</v>
      </c>
      <c r="Q860" s="44">
        <v>527</v>
      </c>
      <c r="R860" s="51">
        <v>1</v>
      </c>
      <c r="S860" s="44">
        <v>129</v>
      </c>
      <c r="T860" s="44">
        <v>527</v>
      </c>
      <c r="U860" s="36" t="s">
        <v>2582</v>
      </c>
      <c r="V860" s="42" t="s">
        <v>39</v>
      </c>
      <c r="W860" s="36" t="s">
        <v>179</v>
      </c>
    </row>
    <row r="861" s="10" customFormat="1" ht="36" spans="1:23">
      <c r="A861" s="35">
        <v>852</v>
      </c>
      <c r="B861" s="36" t="s">
        <v>2583</v>
      </c>
      <c r="C861" s="44" t="s">
        <v>31</v>
      </c>
      <c r="D861" s="44" t="s">
        <v>34</v>
      </c>
      <c r="E861" s="44" t="s">
        <v>845</v>
      </c>
      <c r="F861" s="83">
        <v>44409</v>
      </c>
      <c r="G861" s="44" t="s">
        <v>2528</v>
      </c>
      <c r="H861" s="44" t="s">
        <v>2414</v>
      </c>
      <c r="I861" s="36" t="s">
        <v>2584</v>
      </c>
      <c r="J861" s="51">
        <v>52.8</v>
      </c>
      <c r="K861" s="51"/>
      <c r="L861" s="51">
        <v>52.8</v>
      </c>
      <c r="M861" s="51"/>
      <c r="N861" s="51"/>
      <c r="O861" s="53">
        <v>1</v>
      </c>
      <c r="P861" s="44">
        <v>79</v>
      </c>
      <c r="Q861" s="44">
        <v>284</v>
      </c>
      <c r="R861" s="51">
        <v>1</v>
      </c>
      <c r="S861" s="44">
        <v>79</v>
      </c>
      <c r="T861" s="44">
        <v>284</v>
      </c>
      <c r="U861" s="36" t="s">
        <v>2585</v>
      </c>
      <c r="V861" s="42" t="s">
        <v>39</v>
      </c>
      <c r="W861" s="36" t="s">
        <v>179</v>
      </c>
    </row>
    <row r="862" s="10" customFormat="1" ht="36" spans="1:23">
      <c r="A862" s="35">
        <v>853</v>
      </c>
      <c r="B862" s="36" t="s">
        <v>2586</v>
      </c>
      <c r="C862" s="44" t="s">
        <v>31</v>
      </c>
      <c r="D862" s="44" t="s">
        <v>34</v>
      </c>
      <c r="E862" s="44" t="s">
        <v>382</v>
      </c>
      <c r="F862" s="83">
        <v>44409</v>
      </c>
      <c r="G862" s="44" t="s">
        <v>2528</v>
      </c>
      <c r="H862" s="44" t="s">
        <v>2414</v>
      </c>
      <c r="I862" s="36" t="s">
        <v>2587</v>
      </c>
      <c r="J862" s="51">
        <v>61.2</v>
      </c>
      <c r="K862" s="51"/>
      <c r="L862" s="51">
        <v>61.2</v>
      </c>
      <c r="M862" s="51"/>
      <c r="N862" s="51"/>
      <c r="O862" s="53">
        <v>1</v>
      </c>
      <c r="P862" s="44">
        <v>186</v>
      </c>
      <c r="Q862" s="44">
        <v>674</v>
      </c>
      <c r="R862" s="51">
        <v>1</v>
      </c>
      <c r="S862" s="44">
        <v>186</v>
      </c>
      <c r="T862" s="44">
        <v>674</v>
      </c>
      <c r="U862" s="36" t="s">
        <v>2588</v>
      </c>
      <c r="V862" s="42" t="s">
        <v>39</v>
      </c>
      <c r="W862" s="36" t="s">
        <v>179</v>
      </c>
    </row>
    <row r="863" s="10" customFormat="1" ht="36" spans="1:23">
      <c r="A863" s="35">
        <v>854</v>
      </c>
      <c r="B863" s="36" t="s">
        <v>2586</v>
      </c>
      <c r="C863" s="44" t="s">
        <v>31</v>
      </c>
      <c r="D863" s="44" t="s">
        <v>34</v>
      </c>
      <c r="E863" s="44" t="s">
        <v>382</v>
      </c>
      <c r="F863" s="83">
        <v>44409</v>
      </c>
      <c r="G863" s="44" t="s">
        <v>2528</v>
      </c>
      <c r="H863" s="44" t="s">
        <v>2414</v>
      </c>
      <c r="I863" s="36" t="s">
        <v>2589</v>
      </c>
      <c r="J863" s="51">
        <v>51.2</v>
      </c>
      <c r="K863" s="51"/>
      <c r="L863" s="51">
        <v>51.2</v>
      </c>
      <c r="M863" s="51"/>
      <c r="N863" s="51"/>
      <c r="O863" s="53">
        <v>1</v>
      </c>
      <c r="P863" s="44">
        <v>186</v>
      </c>
      <c r="Q863" s="44">
        <v>674</v>
      </c>
      <c r="R863" s="51">
        <v>1</v>
      </c>
      <c r="S863" s="44">
        <v>186</v>
      </c>
      <c r="T863" s="44">
        <v>674</v>
      </c>
      <c r="U863" s="36" t="s">
        <v>2588</v>
      </c>
      <c r="V863" s="42" t="s">
        <v>39</v>
      </c>
      <c r="W863" s="36" t="s">
        <v>179</v>
      </c>
    </row>
    <row r="864" s="10" customFormat="1" ht="36" spans="1:23">
      <c r="A864" s="35">
        <v>855</v>
      </c>
      <c r="B864" s="36" t="s">
        <v>2590</v>
      </c>
      <c r="C864" s="44" t="s">
        <v>31</v>
      </c>
      <c r="D864" s="44" t="s">
        <v>34</v>
      </c>
      <c r="E864" s="44" t="s">
        <v>2591</v>
      </c>
      <c r="F864" s="83">
        <v>44409</v>
      </c>
      <c r="G864" s="44" t="s">
        <v>2592</v>
      </c>
      <c r="H864" s="44" t="s">
        <v>2414</v>
      </c>
      <c r="I864" s="36" t="s">
        <v>2593</v>
      </c>
      <c r="J864" s="51">
        <v>171.6</v>
      </c>
      <c r="K864" s="51"/>
      <c r="L864" s="51">
        <v>171.6</v>
      </c>
      <c r="M864" s="51"/>
      <c r="N864" s="51"/>
      <c r="O864" s="53">
        <v>1</v>
      </c>
      <c r="P864" s="44">
        <v>66</v>
      </c>
      <c r="Q864" s="44">
        <v>264</v>
      </c>
      <c r="R864" s="51"/>
      <c r="S864" s="44">
        <v>66</v>
      </c>
      <c r="T864" s="44">
        <v>264</v>
      </c>
      <c r="U864" s="36" t="s">
        <v>2594</v>
      </c>
      <c r="V864" s="42" t="s">
        <v>39</v>
      </c>
      <c r="W864" s="36" t="s">
        <v>179</v>
      </c>
    </row>
    <row r="865" s="15" customFormat="1" ht="24" spans="1:23">
      <c r="A865" s="35">
        <v>856</v>
      </c>
      <c r="B865" s="69" t="s">
        <v>2595</v>
      </c>
      <c r="C865" s="36" t="s">
        <v>31</v>
      </c>
      <c r="D865" s="69" t="s">
        <v>87</v>
      </c>
      <c r="E865" s="69" t="s">
        <v>46</v>
      </c>
      <c r="F865" s="39">
        <v>44197</v>
      </c>
      <c r="G865" s="39">
        <v>44470</v>
      </c>
      <c r="H865" s="36" t="s">
        <v>2596</v>
      </c>
      <c r="I865" s="69" t="s">
        <v>2597</v>
      </c>
      <c r="J865" s="73">
        <v>150</v>
      </c>
      <c r="K865" s="73"/>
      <c r="L865" s="73">
        <v>150</v>
      </c>
      <c r="M865" s="36"/>
      <c r="N865" s="36"/>
      <c r="O865" s="36">
        <v>1</v>
      </c>
      <c r="P865" s="36"/>
      <c r="Q865" s="36">
        <v>430</v>
      </c>
      <c r="R865" s="36">
        <v>1</v>
      </c>
      <c r="S865" s="36"/>
      <c r="T865" s="36"/>
      <c r="U865" s="69" t="s">
        <v>2598</v>
      </c>
      <c r="V865" s="36" t="s">
        <v>39</v>
      </c>
      <c r="W865" s="36" t="s">
        <v>201</v>
      </c>
    </row>
    <row r="866" s="15" customFormat="1" ht="24" spans="1:23">
      <c r="A866" s="35">
        <v>857</v>
      </c>
      <c r="B866" s="69" t="s">
        <v>2599</v>
      </c>
      <c r="C866" s="36" t="s">
        <v>31</v>
      </c>
      <c r="D866" s="69" t="s">
        <v>34</v>
      </c>
      <c r="E866" s="69" t="s">
        <v>585</v>
      </c>
      <c r="F866" s="39">
        <v>44256</v>
      </c>
      <c r="G866" s="39">
        <v>44531</v>
      </c>
      <c r="H866" s="36" t="s">
        <v>2596</v>
      </c>
      <c r="I866" s="69" t="s">
        <v>2600</v>
      </c>
      <c r="J866" s="73">
        <v>80</v>
      </c>
      <c r="K866" s="73"/>
      <c r="L866" s="73">
        <v>80</v>
      </c>
      <c r="M866" s="36"/>
      <c r="N866" s="36"/>
      <c r="O866" s="36">
        <v>1</v>
      </c>
      <c r="P866" s="36"/>
      <c r="Q866" s="36">
        <v>210</v>
      </c>
      <c r="R866" s="36">
        <v>1</v>
      </c>
      <c r="S866" s="36"/>
      <c r="T866" s="36"/>
      <c r="U866" s="69" t="s">
        <v>2601</v>
      </c>
      <c r="V866" s="36" t="s">
        <v>39</v>
      </c>
      <c r="W866" s="36" t="s">
        <v>201</v>
      </c>
    </row>
    <row r="867" s="15" customFormat="1" ht="24" spans="1:23">
      <c r="A867" s="35">
        <v>858</v>
      </c>
      <c r="B867" s="69" t="s">
        <v>2599</v>
      </c>
      <c r="C867" s="36" t="s">
        <v>31</v>
      </c>
      <c r="D867" s="69" t="s">
        <v>34</v>
      </c>
      <c r="E867" s="69" t="s">
        <v>181</v>
      </c>
      <c r="F867" s="39">
        <v>44166</v>
      </c>
      <c r="G867" s="39">
        <v>44348</v>
      </c>
      <c r="H867" s="36" t="s">
        <v>2596</v>
      </c>
      <c r="I867" s="69" t="s">
        <v>2602</v>
      </c>
      <c r="J867" s="73">
        <v>13.3</v>
      </c>
      <c r="K867" s="73"/>
      <c r="L867" s="73">
        <v>13.3</v>
      </c>
      <c r="M867" s="36"/>
      <c r="N867" s="36"/>
      <c r="O867" s="36">
        <v>1</v>
      </c>
      <c r="P867" s="36"/>
      <c r="Q867" s="36">
        <v>185</v>
      </c>
      <c r="R867" s="36"/>
      <c r="S867" s="36"/>
      <c r="T867" s="36"/>
      <c r="U867" s="69" t="s">
        <v>2603</v>
      </c>
      <c r="V867" s="36" t="s">
        <v>39</v>
      </c>
      <c r="W867" s="36" t="s">
        <v>201</v>
      </c>
    </row>
    <row r="868" s="15" customFormat="1" ht="24" spans="1:23">
      <c r="A868" s="35">
        <v>859</v>
      </c>
      <c r="B868" s="69" t="s">
        <v>2599</v>
      </c>
      <c r="C868" s="36" t="s">
        <v>31</v>
      </c>
      <c r="D868" s="69" t="s">
        <v>34</v>
      </c>
      <c r="E868" s="69" t="s">
        <v>1254</v>
      </c>
      <c r="F868" s="39">
        <v>44348</v>
      </c>
      <c r="G868" s="39">
        <v>44531</v>
      </c>
      <c r="H868" s="36" t="s">
        <v>2596</v>
      </c>
      <c r="I868" s="69" t="s">
        <v>2604</v>
      </c>
      <c r="J868" s="73">
        <v>250</v>
      </c>
      <c r="K868" s="73"/>
      <c r="L868" s="73">
        <v>250</v>
      </c>
      <c r="M868" s="36"/>
      <c r="N868" s="36"/>
      <c r="O868" s="36">
        <v>1</v>
      </c>
      <c r="P868" s="36"/>
      <c r="Q868" s="36">
        <v>230</v>
      </c>
      <c r="R868" s="36">
        <v>1</v>
      </c>
      <c r="S868" s="36"/>
      <c r="T868" s="36"/>
      <c r="U868" s="69" t="s">
        <v>2605</v>
      </c>
      <c r="V868" s="36" t="s">
        <v>39</v>
      </c>
      <c r="W868" s="36" t="s">
        <v>201</v>
      </c>
    </row>
    <row r="869" s="15" customFormat="1" ht="24" spans="1:23">
      <c r="A869" s="35">
        <v>860</v>
      </c>
      <c r="B869" s="69" t="s">
        <v>2599</v>
      </c>
      <c r="C869" s="36" t="s">
        <v>31</v>
      </c>
      <c r="D869" s="69" t="s">
        <v>34</v>
      </c>
      <c r="E869" s="69" t="s">
        <v>132</v>
      </c>
      <c r="F869" s="39">
        <v>44348</v>
      </c>
      <c r="G869" s="39">
        <v>44531</v>
      </c>
      <c r="H869" s="36" t="s">
        <v>2596</v>
      </c>
      <c r="I869" s="69" t="s">
        <v>2606</v>
      </c>
      <c r="J869" s="73">
        <v>325</v>
      </c>
      <c r="K869" s="73"/>
      <c r="L869" s="73">
        <v>325</v>
      </c>
      <c r="M869" s="36"/>
      <c r="N869" s="36"/>
      <c r="O869" s="36">
        <v>1</v>
      </c>
      <c r="P869" s="36"/>
      <c r="Q869" s="36">
        <v>340</v>
      </c>
      <c r="R869" s="36"/>
      <c r="S869" s="36"/>
      <c r="T869" s="36"/>
      <c r="U869" s="69" t="s">
        <v>2607</v>
      </c>
      <c r="V869" s="36" t="s">
        <v>39</v>
      </c>
      <c r="W869" s="36" t="s">
        <v>201</v>
      </c>
    </row>
    <row r="870" s="15" customFormat="1" ht="24" spans="1:23">
      <c r="A870" s="35">
        <v>861</v>
      </c>
      <c r="B870" s="69" t="s">
        <v>2599</v>
      </c>
      <c r="C870" s="36" t="s">
        <v>31</v>
      </c>
      <c r="D870" s="69" t="s">
        <v>34</v>
      </c>
      <c r="E870" s="69" t="s">
        <v>297</v>
      </c>
      <c r="F870" s="39">
        <v>44348</v>
      </c>
      <c r="G870" s="39">
        <v>44531</v>
      </c>
      <c r="H870" s="36" t="s">
        <v>2596</v>
      </c>
      <c r="I870" s="69" t="s">
        <v>2608</v>
      </c>
      <c r="J870" s="73">
        <v>80</v>
      </c>
      <c r="K870" s="73"/>
      <c r="L870" s="73">
        <v>80</v>
      </c>
      <c r="M870" s="36"/>
      <c r="N870" s="36"/>
      <c r="O870" s="36">
        <v>1</v>
      </c>
      <c r="P870" s="36"/>
      <c r="Q870" s="36">
        <v>125</v>
      </c>
      <c r="R870" s="36">
        <v>1</v>
      </c>
      <c r="S870" s="36"/>
      <c r="T870" s="36"/>
      <c r="U870" s="69" t="s">
        <v>2609</v>
      </c>
      <c r="V870" s="36" t="s">
        <v>39</v>
      </c>
      <c r="W870" s="36" t="s">
        <v>201</v>
      </c>
    </row>
    <row r="871" s="15" customFormat="1" ht="24" spans="1:23">
      <c r="A871" s="35">
        <v>862</v>
      </c>
      <c r="B871" s="69" t="s">
        <v>2599</v>
      </c>
      <c r="C871" s="36" t="s">
        <v>31</v>
      </c>
      <c r="D871" s="36" t="s">
        <v>34</v>
      </c>
      <c r="E871" s="36" t="s">
        <v>46</v>
      </c>
      <c r="F871" s="39">
        <v>44348</v>
      </c>
      <c r="G871" s="39">
        <v>44531</v>
      </c>
      <c r="H871" s="36" t="s">
        <v>2596</v>
      </c>
      <c r="I871" s="36" t="s">
        <v>2610</v>
      </c>
      <c r="J871" s="73">
        <v>225</v>
      </c>
      <c r="K871" s="73"/>
      <c r="L871" s="73">
        <v>225</v>
      </c>
      <c r="M871" s="36"/>
      <c r="N871" s="36"/>
      <c r="O871" s="36">
        <v>1</v>
      </c>
      <c r="P871" s="36"/>
      <c r="Q871" s="36">
        <v>210</v>
      </c>
      <c r="R871" s="36">
        <v>1</v>
      </c>
      <c r="S871" s="36"/>
      <c r="T871" s="36"/>
      <c r="U871" s="69" t="s">
        <v>2601</v>
      </c>
      <c r="V871" s="36" t="s">
        <v>39</v>
      </c>
      <c r="W871" s="36" t="s">
        <v>201</v>
      </c>
    </row>
    <row r="872" s="15" customFormat="1" ht="24" spans="1:23">
      <c r="A872" s="35">
        <v>863</v>
      </c>
      <c r="B872" s="69" t="s">
        <v>2599</v>
      </c>
      <c r="C872" s="36" t="s">
        <v>31</v>
      </c>
      <c r="D872" s="36" t="s">
        <v>34</v>
      </c>
      <c r="E872" s="36" t="s">
        <v>470</v>
      </c>
      <c r="F872" s="39">
        <v>44348</v>
      </c>
      <c r="G872" s="39">
        <v>44531</v>
      </c>
      <c r="H872" s="36" t="s">
        <v>2596</v>
      </c>
      <c r="I872" s="36" t="s">
        <v>2611</v>
      </c>
      <c r="J872" s="73">
        <v>280</v>
      </c>
      <c r="K872" s="73"/>
      <c r="L872" s="73">
        <v>280</v>
      </c>
      <c r="M872" s="36"/>
      <c r="N872" s="36"/>
      <c r="O872" s="36">
        <v>1</v>
      </c>
      <c r="P872" s="36"/>
      <c r="Q872" s="36">
        <v>198</v>
      </c>
      <c r="R872" s="36">
        <v>1</v>
      </c>
      <c r="S872" s="36"/>
      <c r="T872" s="36"/>
      <c r="U872" s="69" t="s">
        <v>2612</v>
      </c>
      <c r="V872" s="36" t="s">
        <v>39</v>
      </c>
      <c r="W872" s="36" t="s">
        <v>201</v>
      </c>
    </row>
    <row r="873" s="15" customFormat="1" ht="24" spans="1:23">
      <c r="A873" s="35">
        <v>864</v>
      </c>
      <c r="B873" s="69" t="s">
        <v>2599</v>
      </c>
      <c r="C873" s="36" t="s">
        <v>31</v>
      </c>
      <c r="D873" s="36" t="s">
        <v>34</v>
      </c>
      <c r="E873" s="69" t="s">
        <v>1121</v>
      </c>
      <c r="F873" s="37">
        <v>44166</v>
      </c>
      <c r="G873" s="37">
        <v>44378</v>
      </c>
      <c r="H873" s="36" t="s">
        <v>2596</v>
      </c>
      <c r="I873" s="69" t="s">
        <v>2613</v>
      </c>
      <c r="J873" s="53">
        <v>45</v>
      </c>
      <c r="K873" s="53"/>
      <c r="L873" s="53">
        <v>45</v>
      </c>
      <c r="M873" s="36"/>
      <c r="N873" s="36"/>
      <c r="O873" s="36">
        <v>1</v>
      </c>
      <c r="P873" s="36"/>
      <c r="Q873" s="36">
        <v>117</v>
      </c>
      <c r="R873" s="36"/>
      <c r="S873" s="36"/>
      <c r="T873" s="36"/>
      <c r="U873" s="69" t="s">
        <v>2614</v>
      </c>
      <c r="V873" s="36" t="s">
        <v>39</v>
      </c>
      <c r="W873" s="36" t="s">
        <v>201</v>
      </c>
    </row>
    <row r="874" s="15" customFormat="1" ht="36" spans="1:23">
      <c r="A874" s="35">
        <v>865</v>
      </c>
      <c r="B874" s="69" t="s">
        <v>2599</v>
      </c>
      <c r="C874" s="36" t="s">
        <v>31</v>
      </c>
      <c r="D874" s="36" t="s">
        <v>34</v>
      </c>
      <c r="E874" s="69" t="s">
        <v>546</v>
      </c>
      <c r="F874" s="37">
        <v>44166</v>
      </c>
      <c r="G874" s="37">
        <v>44378</v>
      </c>
      <c r="H874" s="36" t="s">
        <v>2596</v>
      </c>
      <c r="I874" s="36" t="s">
        <v>2615</v>
      </c>
      <c r="J874" s="53">
        <v>45</v>
      </c>
      <c r="K874" s="53"/>
      <c r="L874" s="53">
        <v>45</v>
      </c>
      <c r="M874" s="36"/>
      <c r="N874" s="36"/>
      <c r="O874" s="36">
        <v>1</v>
      </c>
      <c r="P874" s="36">
        <v>20</v>
      </c>
      <c r="Q874" s="36">
        <v>69</v>
      </c>
      <c r="R874" s="36"/>
      <c r="S874" s="36">
        <v>6</v>
      </c>
      <c r="T874" s="36">
        <v>32</v>
      </c>
      <c r="U874" s="69" t="s">
        <v>2616</v>
      </c>
      <c r="V874" s="36" t="s">
        <v>39</v>
      </c>
      <c r="W874" s="36" t="s">
        <v>201</v>
      </c>
    </row>
    <row r="875" s="15" customFormat="1" ht="36" spans="1:23">
      <c r="A875" s="35">
        <v>866</v>
      </c>
      <c r="B875" s="69" t="s">
        <v>2599</v>
      </c>
      <c r="C875" s="36" t="s">
        <v>31</v>
      </c>
      <c r="D875" s="36" t="s">
        <v>34</v>
      </c>
      <c r="E875" s="36" t="s">
        <v>149</v>
      </c>
      <c r="F875" s="37">
        <v>44166</v>
      </c>
      <c r="G875" s="37">
        <v>44378</v>
      </c>
      <c r="H875" s="36" t="s">
        <v>2596</v>
      </c>
      <c r="I875" s="36" t="s">
        <v>2617</v>
      </c>
      <c r="J875" s="53">
        <v>35</v>
      </c>
      <c r="K875" s="53"/>
      <c r="L875" s="53">
        <v>35</v>
      </c>
      <c r="M875" s="36"/>
      <c r="N875" s="36"/>
      <c r="O875" s="36">
        <v>1</v>
      </c>
      <c r="P875" s="36">
        <v>60</v>
      </c>
      <c r="Q875" s="36">
        <v>199</v>
      </c>
      <c r="R875" s="36"/>
      <c r="S875" s="36">
        <v>28</v>
      </c>
      <c r="T875" s="36">
        <v>137</v>
      </c>
      <c r="U875" s="36" t="s">
        <v>2618</v>
      </c>
      <c r="V875" s="36" t="s">
        <v>39</v>
      </c>
      <c r="W875" s="36" t="s">
        <v>201</v>
      </c>
    </row>
    <row r="876" s="15" customFormat="1" ht="24" spans="1:23">
      <c r="A876" s="35">
        <v>867</v>
      </c>
      <c r="B876" s="69" t="s">
        <v>2619</v>
      </c>
      <c r="C876" s="36" t="s">
        <v>31</v>
      </c>
      <c r="D876" s="36" t="s">
        <v>92</v>
      </c>
      <c r="E876" s="36" t="s">
        <v>1387</v>
      </c>
      <c r="F876" s="37">
        <v>44166</v>
      </c>
      <c r="G876" s="37">
        <v>44378</v>
      </c>
      <c r="H876" s="36" t="s">
        <v>2596</v>
      </c>
      <c r="I876" s="69" t="s">
        <v>2620</v>
      </c>
      <c r="J876" s="53">
        <v>30</v>
      </c>
      <c r="K876" s="53"/>
      <c r="L876" s="53">
        <v>30</v>
      </c>
      <c r="M876" s="36"/>
      <c r="N876" s="36"/>
      <c r="O876" s="36">
        <v>1</v>
      </c>
      <c r="P876" s="36"/>
      <c r="Q876" s="36">
        <v>468</v>
      </c>
      <c r="R876" s="36"/>
      <c r="S876" s="36"/>
      <c r="T876" s="36">
        <v>242</v>
      </c>
      <c r="U876" s="69" t="s">
        <v>2621</v>
      </c>
      <c r="V876" s="36" t="s">
        <v>39</v>
      </c>
      <c r="W876" s="36" t="s">
        <v>201</v>
      </c>
    </row>
    <row r="877" s="15" customFormat="1" ht="24" spans="1:23">
      <c r="A877" s="35">
        <v>868</v>
      </c>
      <c r="B877" s="69" t="s">
        <v>2599</v>
      </c>
      <c r="C877" s="36" t="s">
        <v>31</v>
      </c>
      <c r="D877" s="36" t="s">
        <v>34</v>
      </c>
      <c r="E877" s="69" t="s">
        <v>293</v>
      </c>
      <c r="F877" s="37">
        <v>44166</v>
      </c>
      <c r="G877" s="37">
        <v>44378</v>
      </c>
      <c r="H877" s="36" t="s">
        <v>2596</v>
      </c>
      <c r="I877" s="69" t="s">
        <v>2622</v>
      </c>
      <c r="J877" s="53">
        <v>51</v>
      </c>
      <c r="K877" s="53"/>
      <c r="L877" s="53">
        <v>51</v>
      </c>
      <c r="M877" s="36"/>
      <c r="N877" s="36"/>
      <c r="O877" s="36">
        <v>1</v>
      </c>
      <c r="P877" s="36"/>
      <c r="Q877" s="36"/>
      <c r="R877" s="36"/>
      <c r="S877" s="36">
        <v>27</v>
      </c>
      <c r="T877" s="36">
        <v>90</v>
      </c>
      <c r="U877" s="69" t="s">
        <v>2623</v>
      </c>
      <c r="V877" s="36" t="s">
        <v>39</v>
      </c>
      <c r="W877" s="36" t="s">
        <v>201</v>
      </c>
    </row>
    <row r="878" s="15" customFormat="1" ht="24" spans="1:23">
      <c r="A878" s="35">
        <v>869</v>
      </c>
      <c r="B878" s="69" t="s">
        <v>2599</v>
      </c>
      <c r="C878" s="36" t="s">
        <v>31</v>
      </c>
      <c r="D878" s="36" t="s">
        <v>34</v>
      </c>
      <c r="E878" s="69" t="s">
        <v>1233</v>
      </c>
      <c r="F878" s="37">
        <v>44166</v>
      </c>
      <c r="G878" s="37">
        <v>44378</v>
      </c>
      <c r="H878" s="36" t="s">
        <v>2596</v>
      </c>
      <c r="I878" s="69" t="s">
        <v>2624</v>
      </c>
      <c r="J878" s="53">
        <v>40</v>
      </c>
      <c r="K878" s="53"/>
      <c r="L878" s="53">
        <v>40</v>
      </c>
      <c r="M878" s="36"/>
      <c r="N878" s="36"/>
      <c r="O878" s="36">
        <v>1</v>
      </c>
      <c r="P878" s="36"/>
      <c r="Q878" s="36"/>
      <c r="R878" s="36"/>
      <c r="S878" s="36">
        <v>20</v>
      </c>
      <c r="T878" s="36">
        <v>74</v>
      </c>
      <c r="U878" s="69" t="s">
        <v>2625</v>
      </c>
      <c r="V878" s="36" t="s">
        <v>39</v>
      </c>
      <c r="W878" s="36" t="s">
        <v>201</v>
      </c>
    </row>
    <row r="879" s="15" customFormat="1" ht="24" spans="1:23">
      <c r="A879" s="35">
        <v>870</v>
      </c>
      <c r="B879" s="69" t="s">
        <v>2599</v>
      </c>
      <c r="C879" s="36" t="s">
        <v>31</v>
      </c>
      <c r="D879" s="36" t="s">
        <v>34</v>
      </c>
      <c r="E879" s="69" t="s">
        <v>1164</v>
      </c>
      <c r="F879" s="37">
        <v>44166</v>
      </c>
      <c r="G879" s="37">
        <v>44378</v>
      </c>
      <c r="H879" s="36" t="s">
        <v>2596</v>
      </c>
      <c r="I879" s="69" t="s">
        <v>2626</v>
      </c>
      <c r="J879" s="53">
        <v>45</v>
      </c>
      <c r="K879" s="53"/>
      <c r="L879" s="53">
        <v>45</v>
      </c>
      <c r="M879" s="36"/>
      <c r="N879" s="36"/>
      <c r="O879" s="36">
        <v>1</v>
      </c>
      <c r="P879" s="36"/>
      <c r="Q879" s="36"/>
      <c r="R879" s="36"/>
      <c r="S879" s="36"/>
      <c r="T879" s="36">
        <v>125</v>
      </c>
      <c r="U879" s="69" t="s">
        <v>2627</v>
      </c>
      <c r="V879" s="36" t="s">
        <v>39</v>
      </c>
      <c r="W879" s="36" t="s">
        <v>201</v>
      </c>
    </row>
    <row r="880" s="15" customFormat="1" ht="24" spans="1:23">
      <c r="A880" s="35">
        <v>871</v>
      </c>
      <c r="B880" s="69" t="s">
        <v>2599</v>
      </c>
      <c r="C880" s="36" t="s">
        <v>31</v>
      </c>
      <c r="D880" s="36" t="s">
        <v>34</v>
      </c>
      <c r="E880" s="69" t="s">
        <v>386</v>
      </c>
      <c r="F880" s="37">
        <v>44166</v>
      </c>
      <c r="G880" s="37">
        <v>44378</v>
      </c>
      <c r="H880" s="36" t="s">
        <v>2596</v>
      </c>
      <c r="I880" s="69" t="s">
        <v>2628</v>
      </c>
      <c r="J880" s="53">
        <v>44</v>
      </c>
      <c r="K880" s="53"/>
      <c r="L880" s="53">
        <v>44</v>
      </c>
      <c r="M880" s="36"/>
      <c r="N880" s="36"/>
      <c r="O880" s="36">
        <v>1</v>
      </c>
      <c r="P880" s="36"/>
      <c r="Q880" s="36"/>
      <c r="R880" s="36"/>
      <c r="S880" s="36"/>
      <c r="T880" s="36">
        <v>129</v>
      </c>
      <c r="U880" s="69" t="s">
        <v>2629</v>
      </c>
      <c r="V880" s="36" t="s">
        <v>39</v>
      </c>
      <c r="W880" s="36" t="s">
        <v>201</v>
      </c>
    </row>
    <row r="881" s="15" customFormat="1" ht="24" spans="1:23">
      <c r="A881" s="35">
        <v>872</v>
      </c>
      <c r="B881" s="69" t="s">
        <v>2599</v>
      </c>
      <c r="C881" s="36" t="s">
        <v>31</v>
      </c>
      <c r="D881" s="36" t="s">
        <v>34</v>
      </c>
      <c r="E881" s="69" t="s">
        <v>1100</v>
      </c>
      <c r="F881" s="37">
        <v>44166</v>
      </c>
      <c r="G881" s="37">
        <v>44378</v>
      </c>
      <c r="H881" s="36" t="s">
        <v>2596</v>
      </c>
      <c r="I881" s="69" t="s">
        <v>2630</v>
      </c>
      <c r="J881" s="53">
        <v>52</v>
      </c>
      <c r="K881" s="53"/>
      <c r="L881" s="53">
        <v>52</v>
      </c>
      <c r="M881" s="36"/>
      <c r="N881" s="36"/>
      <c r="O881" s="36">
        <v>1</v>
      </c>
      <c r="P881" s="36"/>
      <c r="Q881" s="36"/>
      <c r="R881" s="36"/>
      <c r="S881" s="36"/>
      <c r="T881" s="36">
        <v>120</v>
      </c>
      <c r="U881" s="69" t="s">
        <v>2631</v>
      </c>
      <c r="V881" s="36" t="s">
        <v>39</v>
      </c>
      <c r="W881" s="36" t="s">
        <v>201</v>
      </c>
    </row>
    <row r="882" s="15" customFormat="1" ht="24" spans="1:23">
      <c r="A882" s="35">
        <v>873</v>
      </c>
      <c r="B882" s="69" t="s">
        <v>2599</v>
      </c>
      <c r="C882" s="36" t="s">
        <v>31</v>
      </c>
      <c r="D882" s="36" t="s">
        <v>34</v>
      </c>
      <c r="E882" s="69" t="s">
        <v>1183</v>
      </c>
      <c r="F882" s="37">
        <v>44166</v>
      </c>
      <c r="G882" s="37">
        <v>44378</v>
      </c>
      <c r="H882" s="36" t="s">
        <v>2596</v>
      </c>
      <c r="I882" s="69" t="s">
        <v>2632</v>
      </c>
      <c r="J882" s="53">
        <v>41</v>
      </c>
      <c r="K882" s="53"/>
      <c r="L882" s="53">
        <v>41</v>
      </c>
      <c r="M882" s="36"/>
      <c r="N882" s="36"/>
      <c r="O882" s="36">
        <v>1</v>
      </c>
      <c r="P882" s="36"/>
      <c r="Q882" s="36"/>
      <c r="R882" s="36">
        <v>1</v>
      </c>
      <c r="S882" s="36"/>
      <c r="T882" s="36">
        <v>117</v>
      </c>
      <c r="U882" s="69" t="s">
        <v>2614</v>
      </c>
      <c r="V882" s="36" t="s">
        <v>39</v>
      </c>
      <c r="W882" s="36" t="s">
        <v>201</v>
      </c>
    </row>
    <row r="883" s="15" customFormat="1" ht="24" spans="1:23">
      <c r="A883" s="35">
        <v>874</v>
      </c>
      <c r="B883" s="69" t="s">
        <v>2599</v>
      </c>
      <c r="C883" s="36" t="s">
        <v>31</v>
      </c>
      <c r="D883" s="36" t="s">
        <v>34</v>
      </c>
      <c r="E883" s="69" t="s">
        <v>770</v>
      </c>
      <c r="F883" s="37">
        <v>44166</v>
      </c>
      <c r="G883" s="37">
        <v>44378</v>
      </c>
      <c r="H883" s="36" t="s">
        <v>2596</v>
      </c>
      <c r="I883" s="69" t="s">
        <v>2633</v>
      </c>
      <c r="J883" s="53">
        <v>50</v>
      </c>
      <c r="K883" s="53"/>
      <c r="L883" s="53">
        <v>50</v>
      </c>
      <c r="M883" s="36"/>
      <c r="N883" s="36"/>
      <c r="O883" s="36">
        <v>1</v>
      </c>
      <c r="P883" s="36"/>
      <c r="Q883" s="36">
        <v>300</v>
      </c>
      <c r="R883" s="36"/>
      <c r="S883" s="36"/>
      <c r="T883" s="36">
        <v>241</v>
      </c>
      <c r="U883" s="69" t="s">
        <v>2634</v>
      </c>
      <c r="V883" s="36" t="s">
        <v>39</v>
      </c>
      <c r="W883" s="36" t="s">
        <v>201</v>
      </c>
    </row>
    <row r="884" s="15" customFormat="1" ht="24" spans="1:23">
      <c r="A884" s="35">
        <v>875</v>
      </c>
      <c r="B884" s="69" t="s">
        <v>2599</v>
      </c>
      <c r="C884" s="36" t="s">
        <v>31</v>
      </c>
      <c r="D884" s="36" t="s">
        <v>34</v>
      </c>
      <c r="E884" s="69" t="s">
        <v>1380</v>
      </c>
      <c r="F884" s="37">
        <v>44166</v>
      </c>
      <c r="G884" s="37">
        <v>44378</v>
      </c>
      <c r="H884" s="36" t="s">
        <v>2596</v>
      </c>
      <c r="I884" s="69" t="s">
        <v>2635</v>
      </c>
      <c r="J884" s="53">
        <v>56</v>
      </c>
      <c r="K884" s="53"/>
      <c r="L884" s="53">
        <v>56</v>
      </c>
      <c r="M884" s="36"/>
      <c r="N884" s="36"/>
      <c r="O884" s="36">
        <v>1</v>
      </c>
      <c r="P884" s="36"/>
      <c r="Q884" s="36"/>
      <c r="R884" s="36"/>
      <c r="S884" s="36"/>
      <c r="T884" s="36">
        <v>132</v>
      </c>
      <c r="U884" s="69" t="s">
        <v>2636</v>
      </c>
      <c r="V884" s="36" t="s">
        <v>39</v>
      </c>
      <c r="W884" s="36" t="s">
        <v>201</v>
      </c>
    </row>
    <row r="885" s="15" customFormat="1" ht="36" spans="1:23">
      <c r="A885" s="35">
        <v>876</v>
      </c>
      <c r="B885" s="69" t="s">
        <v>2599</v>
      </c>
      <c r="C885" s="36" t="s">
        <v>31</v>
      </c>
      <c r="D885" s="36" t="s">
        <v>34</v>
      </c>
      <c r="E885" s="69" t="s">
        <v>1216</v>
      </c>
      <c r="F885" s="37">
        <v>44166</v>
      </c>
      <c r="G885" s="37">
        <v>44378</v>
      </c>
      <c r="H885" s="36" t="s">
        <v>2596</v>
      </c>
      <c r="I885" s="36" t="s">
        <v>2637</v>
      </c>
      <c r="J885" s="53">
        <v>48</v>
      </c>
      <c r="K885" s="53"/>
      <c r="L885" s="53">
        <v>48</v>
      </c>
      <c r="M885" s="36"/>
      <c r="N885" s="36"/>
      <c r="O885" s="36">
        <v>1</v>
      </c>
      <c r="P885" s="36"/>
      <c r="Q885" s="36">
        <v>330</v>
      </c>
      <c r="R885" s="36"/>
      <c r="S885" s="36"/>
      <c r="T885" s="36">
        <v>239</v>
      </c>
      <c r="U885" s="69" t="s">
        <v>2638</v>
      </c>
      <c r="V885" s="36" t="s">
        <v>39</v>
      </c>
      <c r="W885" s="36" t="s">
        <v>201</v>
      </c>
    </row>
    <row r="886" s="15" customFormat="1" ht="24" spans="1:23">
      <c r="A886" s="35">
        <v>877</v>
      </c>
      <c r="B886" s="69" t="s">
        <v>2599</v>
      </c>
      <c r="C886" s="36" t="s">
        <v>31</v>
      </c>
      <c r="D886" s="36" t="s">
        <v>34</v>
      </c>
      <c r="E886" s="69" t="s">
        <v>206</v>
      </c>
      <c r="F886" s="37">
        <v>44166</v>
      </c>
      <c r="G886" s="37">
        <v>44378</v>
      </c>
      <c r="H886" s="36" t="s">
        <v>2596</v>
      </c>
      <c r="I886" s="36" t="s">
        <v>2639</v>
      </c>
      <c r="J886" s="53">
        <v>52</v>
      </c>
      <c r="K886" s="53"/>
      <c r="L886" s="53">
        <v>52</v>
      </c>
      <c r="M886" s="36"/>
      <c r="N886" s="36"/>
      <c r="O886" s="36">
        <v>1</v>
      </c>
      <c r="P886" s="36"/>
      <c r="Q886" s="36"/>
      <c r="R886" s="36">
        <v>1</v>
      </c>
      <c r="S886" s="36"/>
      <c r="T886" s="36">
        <v>109</v>
      </c>
      <c r="U886" s="69" t="s">
        <v>2640</v>
      </c>
      <c r="V886" s="36" t="s">
        <v>39</v>
      </c>
      <c r="W886" s="36" t="s">
        <v>201</v>
      </c>
    </row>
    <row r="887" s="15" customFormat="1" ht="24" spans="1:23">
      <c r="A887" s="35">
        <v>878</v>
      </c>
      <c r="B887" s="69" t="s">
        <v>2599</v>
      </c>
      <c r="C887" s="36" t="s">
        <v>31</v>
      </c>
      <c r="D887" s="36" t="s">
        <v>34</v>
      </c>
      <c r="E887" s="69" t="s">
        <v>1347</v>
      </c>
      <c r="F887" s="37">
        <v>44166</v>
      </c>
      <c r="G887" s="37">
        <v>44378</v>
      </c>
      <c r="H887" s="36" t="s">
        <v>2596</v>
      </c>
      <c r="I887" s="36" t="s">
        <v>2641</v>
      </c>
      <c r="J887" s="53">
        <v>60</v>
      </c>
      <c r="K887" s="53"/>
      <c r="L887" s="53">
        <v>60</v>
      </c>
      <c r="M887" s="36"/>
      <c r="N887" s="36"/>
      <c r="O887" s="36">
        <v>1</v>
      </c>
      <c r="P887" s="36"/>
      <c r="Q887" s="36"/>
      <c r="R887" s="36">
        <v>1</v>
      </c>
      <c r="S887" s="36"/>
      <c r="T887" s="36">
        <v>96</v>
      </c>
      <c r="U887" s="69" t="s">
        <v>2642</v>
      </c>
      <c r="V887" s="36" t="s">
        <v>39</v>
      </c>
      <c r="W887" s="36" t="s">
        <v>201</v>
      </c>
    </row>
    <row r="888" s="15" customFormat="1" ht="24" spans="1:23">
      <c r="A888" s="35">
        <v>879</v>
      </c>
      <c r="B888" s="69" t="s">
        <v>2599</v>
      </c>
      <c r="C888" s="36" t="s">
        <v>31</v>
      </c>
      <c r="D888" s="36" t="s">
        <v>34</v>
      </c>
      <c r="E888" s="69" t="s">
        <v>1814</v>
      </c>
      <c r="F888" s="37">
        <v>44166</v>
      </c>
      <c r="G888" s="37">
        <v>44378</v>
      </c>
      <c r="H888" s="36" t="s">
        <v>2596</v>
      </c>
      <c r="I888" s="69" t="s">
        <v>2643</v>
      </c>
      <c r="J888" s="53">
        <v>47</v>
      </c>
      <c r="K888" s="53"/>
      <c r="L888" s="53">
        <v>47</v>
      </c>
      <c r="M888" s="36"/>
      <c r="N888" s="36"/>
      <c r="O888" s="36">
        <v>1</v>
      </c>
      <c r="P888" s="36"/>
      <c r="Q888" s="36"/>
      <c r="R888" s="36"/>
      <c r="S888" s="36"/>
      <c r="T888" s="36">
        <v>121</v>
      </c>
      <c r="U888" s="69" t="s">
        <v>2644</v>
      </c>
      <c r="V888" s="36" t="s">
        <v>39</v>
      </c>
      <c r="W888" s="36" t="s">
        <v>201</v>
      </c>
    </row>
    <row r="889" s="15" customFormat="1" ht="24" spans="1:23">
      <c r="A889" s="35">
        <v>880</v>
      </c>
      <c r="B889" s="69" t="s">
        <v>2599</v>
      </c>
      <c r="C889" s="36" t="s">
        <v>31</v>
      </c>
      <c r="D889" s="36" t="s">
        <v>34</v>
      </c>
      <c r="E889" s="57" t="s">
        <v>567</v>
      </c>
      <c r="F889" s="37">
        <v>44166</v>
      </c>
      <c r="G889" s="37">
        <v>44378</v>
      </c>
      <c r="H889" s="36" t="s">
        <v>2596</v>
      </c>
      <c r="I889" s="36" t="s">
        <v>2645</v>
      </c>
      <c r="J889" s="53">
        <v>45</v>
      </c>
      <c r="K889" s="53"/>
      <c r="L889" s="53">
        <v>45</v>
      </c>
      <c r="M889" s="36"/>
      <c r="N889" s="36"/>
      <c r="O889" s="36">
        <v>1</v>
      </c>
      <c r="P889" s="36"/>
      <c r="Q889" s="36"/>
      <c r="R889" s="36"/>
      <c r="S889" s="36"/>
      <c r="T889" s="36">
        <v>114</v>
      </c>
      <c r="U889" s="69" t="s">
        <v>2646</v>
      </c>
      <c r="V889" s="36" t="s">
        <v>39</v>
      </c>
      <c r="W889" s="36" t="s">
        <v>201</v>
      </c>
    </row>
    <row r="890" s="15" customFormat="1" ht="24" spans="1:23">
      <c r="A890" s="35">
        <v>881</v>
      </c>
      <c r="B890" s="69" t="s">
        <v>2599</v>
      </c>
      <c r="C890" s="36" t="s">
        <v>31</v>
      </c>
      <c r="D890" s="36" t="s">
        <v>34</v>
      </c>
      <c r="E890" s="36" t="s">
        <v>2647</v>
      </c>
      <c r="F890" s="37">
        <v>44166</v>
      </c>
      <c r="G890" s="37">
        <v>44378</v>
      </c>
      <c r="H890" s="36" t="s">
        <v>2596</v>
      </c>
      <c r="I890" s="36" t="s">
        <v>2648</v>
      </c>
      <c r="J890" s="53">
        <v>44</v>
      </c>
      <c r="K890" s="53"/>
      <c r="L890" s="53">
        <v>44</v>
      </c>
      <c r="M890" s="36"/>
      <c r="N890" s="36"/>
      <c r="O890" s="36">
        <v>1</v>
      </c>
      <c r="P890" s="36"/>
      <c r="Q890" s="36"/>
      <c r="R890" s="36"/>
      <c r="S890" s="36"/>
      <c r="T890" s="36">
        <v>50</v>
      </c>
      <c r="U890" s="69" t="s">
        <v>2649</v>
      </c>
      <c r="V890" s="36" t="s">
        <v>39</v>
      </c>
      <c r="W890" s="36" t="s">
        <v>201</v>
      </c>
    </row>
    <row r="891" s="15" customFormat="1" ht="24" spans="1:23">
      <c r="A891" s="35">
        <v>882</v>
      </c>
      <c r="B891" s="69" t="s">
        <v>2599</v>
      </c>
      <c r="C891" s="36" t="s">
        <v>31</v>
      </c>
      <c r="D891" s="36" t="s">
        <v>34</v>
      </c>
      <c r="E891" s="69" t="s">
        <v>51</v>
      </c>
      <c r="F891" s="37">
        <v>44166</v>
      </c>
      <c r="G891" s="37">
        <v>44378</v>
      </c>
      <c r="H891" s="36" t="s">
        <v>2596</v>
      </c>
      <c r="I891" s="36" t="s">
        <v>2650</v>
      </c>
      <c r="J891" s="53">
        <v>52</v>
      </c>
      <c r="K891" s="53"/>
      <c r="L891" s="53">
        <v>52</v>
      </c>
      <c r="M891" s="36"/>
      <c r="N891" s="36"/>
      <c r="O891" s="36">
        <v>1</v>
      </c>
      <c r="P891" s="36"/>
      <c r="Q891" s="36"/>
      <c r="R891" s="36"/>
      <c r="S891" s="36"/>
      <c r="T891" s="36">
        <v>131</v>
      </c>
      <c r="U891" s="69" t="s">
        <v>2651</v>
      </c>
      <c r="V891" s="36" t="s">
        <v>39</v>
      </c>
      <c r="W891" s="36" t="s">
        <v>201</v>
      </c>
    </row>
    <row r="892" s="15" customFormat="1" ht="24" spans="1:23">
      <c r="A892" s="35">
        <v>883</v>
      </c>
      <c r="B892" s="69" t="s">
        <v>2599</v>
      </c>
      <c r="C892" s="36" t="s">
        <v>31</v>
      </c>
      <c r="D892" s="36" t="s">
        <v>34</v>
      </c>
      <c r="E892" s="69" t="s">
        <v>2652</v>
      </c>
      <c r="F892" s="37">
        <v>44166</v>
      </c>
      <c r="G892" s="37">
        <v>44378</v>
      </c>
      <c r="H892" s="36" t="s">
        <v>2596</v>
      </c>
      <c r="I892" s="36" t="s">
        <v>2653</v>
      </c>
      <c r="J892" s="53">
        <v>65</v>
      </c>
      <c r="K892" s="53"/>
      <c r="L892" s="53">
        <v>65</v>
      </c>
      <c r="M892" s="36"/>
      <c r="N892" s="36"/>
      <c r="O892" s="36">
        <v>1</v>
      </c>
      <c r="P892" s="36"/>
      <c r="Q892" s="36"/>
      <c r="R892" s="36"/>
      <c r="S892" s="36">
        <v>35</v>
      </c>
      <c r="T892" s="36">
        <v>145</v>
      </c>
      <c r="U892" s="69" t="s">
        <v>2654</v>
      </c>
      <c r="V892" s="36" t="s">
        <v>39</v>
      </c>
      <c r="W892" s="36" t="s">
        <v>201</v>
      </c>
    </row>
    <row r="893" s="15" customFormat="1" ht="24" spans="1:23">
      <c r="A893" s="35">
        <v>884</v>
      </c>
      <c r="B893" s="69" t="s">
        <v>2599</v>
      </c>
      <c r="C893" s="36" t="s">
        <v>31</v>
      </c>
      <c r="D893" s="36" t="s">
        <v>34</v>
      </c>
      <c r="E893" s="44" t="s">
        <v>911</v>
      </c>
      <c r="F893" s="37">
        <v>44166</v>
      </c>
      <c r="G893" s="37">
        <v>44378</v>
      </c>
      <c r="H893" s="36" t="s">
        <v>2596</v>
      </c>
      <c r="I893" s="69" t="s">
        <v>2655</v>
      </c>
      <c r="J893" s="53">
        <v>46</v>
      </c>
      <c r="K893" s="53"/>
      <c r="L893" s="53">
        <v>46</v>
      </c>
      <c r="M893" s="36"/>
      <c r="N893" s="36"/>
      <c r="O893" s="36">
        <v>1</v>
      </c>
      <c r="P893" s="36"/>
      <c r="Q893" s="36"/>
      <c r="R893" s="36"/>
      <c r="S893" s="36"/>
      <c r="T893" s="36">
        <v>121</v>
      </c>
      <c r="U893" s="69" t="s">
        <v>2644</v>
      </c>
      <c r="V893" s="36" t="s">
        <v>39</v>
      </c>
      <c r="W893" s="36" t="s">
        <v>201</v>
      </c>
    </row>
    <row r="894" s="15" customFormat="1" ht="24" spans="1:23">
      <c r="A894" s="35">
        <v>885</v>
      </c>
      <c r="B894" s="69" t="s">
        <v>2619</v>
      </c>
      <c r="C894" s="36" t="s">
        <v>31</v>
      </c>
      <c r="D894" s="36" t="s">
        <v>92</v>
      </c>
      <c r="E894" s="36" t="s">
        <v>2656</v>
      </c>
      <c r="F894" s="37">
        <v>44166</v>
      </c>
      <c r="G894" s="37">
        <v>44378</v>
      </c>
      <c r="H894" s="36" t="s">
        <v>2596</v>
      </c>
      <c r="I894" s="69" t="s">
        <v>2657</v>
      </c>
      <c r="J894" s="53">
        <v>48</v>
      </c>
      <c r="K894" s="53"/>
      <c r="L894" s="53">
        <v>48</v>
      </c>
      <c r="M894" s="36"/>
      <c r="N894" s="36"/>
      <c r="O894" s="36">
        <v>1</v>
      </c>
      <c r="P894" s="36"/>
      <c r="Q894" s="36"/>
      <c r="R894" s="36">
        <v>1</v>
      </c>
      <c r="S894" s="36"/>
      <c r="T894" s="36">
        <v>124</v>
      </c>
      <c r="U894" s="69" t="s">
        <v>2658</v>
      </c>
      <c r="V894" s="36" t="s">
        <v>39</v>
      </c>
      <c r="W894" s="36" t="s">
        <v>201</v>
      </c>
    </row>
    <row r="895" s="15" customFormat="1" ht="24" spans="1:23">
      <c r="A895" s="35">
        <v>886</v>
      </c>
      <c r="B895" s="69" t="s">
        <v>2599</v>
      </c>
      <c r="C895" s="36" t="s">
        <v>31</v>
      </c>
      <c r="D895" s="36" t="s">
        <v>34</v>
      </c>
      <c r="E895" s="69" t="s">
        <v>616</v>
      </c>
      <c r="F895" s="37">
        <v>44166</v>
      </c>
      <c r="G895" s="37">
        <v>44378</v>
      </c>
      <c r="H895" s="36" t="s">
        <v>2596</v>
      </c>
      <c r="I895" s="36" t="s">
        <v>2659</v>
      </c>
      <c r="J895" s="53">
        <v>85</v>
      </c>
      <c r="K895" s="53"/>
      <c r="L895" s="53">
        <v>85</v>
      </c>
      <c r="M895" s="36"/>
      <c r="N895" s="36"/>
      <c r="O895" s="36">
        <v>1</v>
      </c>
      <c r="P895" s="36"/>
      <c r="Q895" s="36">
        <v>112</v>
      </c>
      <c r="R895" s="36"/>
      <c r="S895" s="36"/>
      <c r="T895" s="36">
        <v>100</v>
      </c>
      <c r="U895" s="69" t="s">
        <v>2660</v>
      </c>
      <c r="V895" s="36" t="s">
        <v>39</v>
      </c>
      <c r="W895" s="36" t="s">
        <v>201</v>
      </c>
    </row>
    <row r="896" s="15" customFormat="1" ht="36" spans="1:23">
      <c r="A896" s="35">
        <v>887</v>
      </c>
      <c r="B896" s="69" t="s">
        <v>2661</v>
      </c>
      <c r="C896" s="36" t="s">
        <v>31</v>
      </c>
      <c r="D896" s="36" t="s">
        <v>34</v>
      </c>
      <c r="E896" s="69" t="s">
        <v>2662</v>
      </c>
      <c r="F896" s="37">
        <v>44166</v>
      </c>
      <c r="G896" s="37">
        <v>44378</v>
      </c>
      <c r="H896" s="36" t="s">
        <v>2596</v>
      </c>
      <c r="I896" s="36" t="s">
        <v>2663</v>
      </c>
      <c r="J896" s="53">
        <v>25</v>
      </c>
      <c r="K896" s="53"/>
      <c r="L896" s="53">
        <v>25</v>
      </c>
      <c r="M896" s="36"/>
      <c r="N896" s="36"/>
      <c r="O896" s="36">
        <v>1</v>
      </c>
      <c r="P896" s="36"/>
      <c r="Q896" s="36"/>
      <c r="R896" s="36">
        <v>1</v>
      </c>
      <c r="S896" s="36">
        <v>6</v>
      </c>
      <c r="T896" s="36">
        <v>20</v>
      </c>
      <c r="U896" s="69" t="s">
        <v>2664</v>
      </c>
      <c r="V896" s="36" t="s">
        <v>39</v>
      </c>
      <c r="W896" s="36" t="s">
        <v>201</v>
      </c>
    </row>
    <row r="897" s="15" customFormat="1" ht="24" spans="1:23">
      <c r="A897" s="35">
        <v>888</v>
      </c>
      <c r="B897" s="69" t="s">
        <v>2661</v>
      </c>
      <c r="C897" s="36" t="s">
        <v>31</v>
      </c>
      <c r="D897" s="36" t="s">
        <v>34</v>
      </c>
      <c r="E897" s="36" t="s">
        <v>1285</v>
      </c>
      <c r="F897" s="37">
        <v>44166</v>
      </c>
      <c r="G897" s="37">
        <v>44378</v>
      </c>
      <c r="H897" s="36" t="s">
        <v>2596</v>
      </c>
      <c r="I897" s="36" t="s">
        <v>2665</v>
      </c>
      <c r="J897" s="53">
        <v>30</v>
      </c>
      <c r="K897" s="53"/>
      <c r="L897" s="53">
        <v>30</v>
      </c>
      <c r="M897" s="36"/>
      <c r="N897" s="36"/>
      <c r="O897" s="36">
        <v>1</v>
      </c>
      <c r="P897" s="36"/>
      <c r="Q897" s="36">
        <v>456</v>
      </c>
      <c r="R897" s="36">
        <v>1</v>
      </c>
      <c r="S897" s="36"/>
      <c r="T897" s="36">
        <v>68</v>
      </c>
      <c r="U897" s="44" t="s">
        <v>2666</v>
      </c>
      <c r="V897" s="36" t="s">
        <v>39</v>
      </c>
      <c r="W897" s="36" t="s">
        <v>201</v>
      </c>
    </row>
    <row r="898" s="15" customFormat="1" ht="24" spans="1:23">
      <c r="A898" s="35">
        <v>889</v>
      </c>
      <c r="B898" s="69" t="s">
        <v>2599</v>
      </c>
      <c r="C898" s="36" t="s">
        <v>31</v>
      </c>
      <c r="D898" s="36" t="s">
        <v>34</v>
      </c>
      <c r="E898" s="36" t="s">
        <v>1204</v>
      </c>
      <c r="F898" s="37">
        <v>44166</v>
      </c>
      <c r="G898" s="37">
        <v>44378</v>
      </c>
      <c r="H898" s="36" t="s">
        <v>2596</v>
      </c>
      <c r="I898" s="36" t="s">
        <v>2667</v>
      </c>
      <c r="J898" s="53">
        <v>15</v>
      </c>
      <c r="K898" s="53"/>
      <c r="L898" s="53">
        <v>15</v>
      </c>
      <c r="M898" s="36"/>
      <c r="N898" s="36"/>
      <c r="O898" s="36">
        <v>1</v>
      </c>
      <c r="P898" s="36"/>
      <c r="Q898" s="36"/>
      <c r="R898" s="36">
        <v>1</v>
      </c>
      <c r="S898" s="36">
        <v>14</v>
      </c>
      <c r="T898" s="36">
        <v>27</v>
      </c>
      <c r="U898" s="36" t="s">
        <v>2668</v>
      </c>
      <c r="V898" s="36" t="s">
        <v>39</v>
      </c>
      <c r="W898" s="36" t="s">
        <v>201</v>
      </c>
    </row>
    <row r="899" s="15" customFormat="1" ht="24" spans="1:23">
      <c r="A899" s="35">
        <v>890</v>
      </c>
      <c r="B899" s="69" t="s">
        <v>2599</v>
      </c>
      <c r="C899" s="36" t="s">
        <v>31</v>
      </c>
      <c r="D899" s="69" t="s">
        <v>34</v>
      </c>
      <c r="E899" s="69" t="s">
        <v>1183</v>
      </c>
      <c r="F899" s="37">
        <v>44409</v>
      </c>
      <c r="G899" s="37">
        <v>44531</v>
      </c>
      <c r="H899" s="36" t="s">
        <v>2596</v>
      </c>
      <c r="I899" s="69" t="s">
        <v>2669</v>
      </c>
      <c r="J899" s="73">
        <v>260</v>
      </c>
      <c r="K899" s="73"/>
      <c r="L899" s="73">
        <v>260</v>
      </c>
      <c r="M899" s="36"/>
      <c r="N899" s="36"/>
      <c r="O899" s="36">
        <v>1</v>
      </c>
      <c r="P899" s="36"/>
      <c r="Q899" s="36">
        <v>122</v>
      </c>
      <c r="R899" s="36"/>
      <c r="S899" s="36"/>
      <c r="T899" s="36"/>
      <c r="U899" s="69" t="s">
        <v>2670</v>
      </c>
      <c r="V899" s="36" t="s">
        <v>39</v>
      </c>
      <c r="W899" s="36" t="s">
        <v>201</v>
      </c>
    </row>
    <row r="900" s="15" customFormat="1" ht="24" spans="1:23">
      <c r="A900" s="35">
        <v>891</v>
      </c>
      <c r="B900" s="36" t="s">
        <v>2671</v>
      </c>
      <c r="C900" s="36" t="s">
        <v>31</v>
      </c>
      <c r="D900" s="36" t="s">
        <v>87</v>
      </c>
      <c r="E900" s="36" t="s">
        <v>1267</v>
      </c>
      <c r="F900" s="37">
        <v>44166</v>
      </c>
      <c r="G900" s="37">
        <v>44409</v>
      </c>
      <c r="H900" s="36" t="s">
        <v>2596</v>
      </c>
      <c r="I900" s="36" t="s">
        <v>2672</v>
      </c>
      <c r="J900" s="53">
        <v>100</v>
      </c>
      <c r="K900" s="53"/>
      <c r="L900" s="53">
        <v>100</v>
      </c>
      <c r="M900" s="36"/>
      <c r="N900" s="36"/>
      <c r="O900" s="36">
        <v>1</v>
      </c>
      <c r="P900" s="36"/>
      <c r="Q900" s="36"/>
      <c r="R900" s="36">
        <v>1</v>
      </c>
      <c r="S900" s="36"/>
      <c r="T900" s="36">
        <v>230</v>
      </c>
      <c r="U900" s="44" t="s">
        <v>2673</v>
      </c>
      <c r="V900" s="36" t="s">
        <v>39</v>
      </c>
      <c r="W900" s="36" t="s">
        <v>54</v>
      </c>
    </row>
    <row r="901" s="15" customFormat="1" ht="24" spans="1:23">
      <c r="A901" s="35">
        <v>892</v>
      </c>
      <c r="B901" s="36" t="s">
        <v>2674</v>
      </c>
      <c r="C901" s="36" t="s">
        <v>31</v>
      </c>
      <c r="D901" s="36" t="s">
        <v>34</v>
      </c>
      <c r="E901" s="44" t="s">
        <v>1330</v>
      </c>
      <c r="F901" s="37">
        <v>44166</v>
      </c>
      <c r="G901" s="37">
        <v>44409</v>
      </c>
      <c r="H901" s="36" t="s">
        <v>2596</v>
      </c>
      <c r="I901" s="36" t="s">
        <v>2675</v>
      </c>
      <c r="J901" s="84">
        <v>12</v>
      </c>
      <c r="K901" s="84"/>
      <c r="L901" s="84">
        <v>12</v>
      </c>
      <c r="M901" s="36"/>
      <c r="N901" s="36"/>
      <c r="O901" s="36">
        <v>1</v>
      </c>
      <c r="P901" s="36"/>
      <c r="Q901" s="36"/>
      <c r="R901" s="36"/>
      <c r="S901" s="36"/>
      <c r="T901" s="36">
        <v>145</v>
      </c>
      <c r="U901" s="36" t="s">
        <v>2676</v>
      </c>
      <c r="V901" s="36" t="s">
        <v>39</v>
      </c>
      <c r="W901" s="36" t="s">
        <v>54</v>
      </c>
    </row>
    <row r="902" s="15" customFormat="1" ht="24" spans="1:23">
      <c r="A902" s="35">
        <v>893</v>
      </c>
      <c r="B902" s="36" t="s">
        <v>2674</v>
      </c>
      <c r="C902" s="36" t="s">
        <v>31</v>
      </c>
      <c r="D902" s="36" t="s">
        <v>34</v>
      </c>
      <c r="E902" s="44" t="s">
        <v>1365</v>
      </c>
      <c r="F902" s="37">
        <v>44166</v>
      </c>
      <c r="G902" s="37">
        <v>44531</v>
      </c>
      <c r="H902" s="36" t="s">
        <v>2596</v>
      </c>
      <c r="I902" s="37" t="s">
        <v>2677</v>
      </c>
      <c r="J902" s="53">
        <v>19</v>
      </c>
      <c r="K902" s="53"/>
      <c r="L902" s="53">
        <v>19</v>
      </c>
      <c r="M902" s="36"/>
      <c r="N902" s="36"/>
      <c r="O902" s="36">
        <v>1</v>
      </c>
      <c r="P902" s="36"/>
      <c r="Q902" s="36">
        <v>136</v>
      </c>
      <c r="R902" s="36">
        <v>1</v>
      </c>
      <c r="S902" s="36"/>
      <c r="T902" s="36"/>
      <c r="U902" s="36" t="s">
        <v>2678</v>
      </c>
      <c r="V902" s="36" t="s">
        <v>39</v>
      </c>
      <c r="W902" s="36" t="s">
        <v>54</v>
      </c>
    </row>
    <row r="903" s="15" customFormat="1" ht="24" spans="1:23">
      <c r="A903" s="35">
        <v>894</v>
      </c>
      <c r="B903" s="36" t="s">
        <v>2674</v>
      </c>
      <c r="C903" s="36" t="s">
        <v>31</v>
      </c>
      <c r="D903" s="36" t="s">
        <v>34</v>
      </c>
      <c r="E903" s="44" t="s">
        <v>1467</v>
      </c>
      <c r="F903" s="37">
        <v>44166</v>
      </c>
      <c r="G903" s="37">
        <v>44531</v>
      </c>
      <c r="H903" s="36" t="s">
        <v>2596</v>
      </c>
      <c r="I903" s="37" t="s">
        <v>2679</v>
      </c>
      <c r="J903" s="53">
        <v>42</v>
      </c>
      <c r="K903" s="53"/>
      <c r="L903" s="53">
        <v>42</v>
      </c>
      <c r="M903" s="36"/>
      <c r="N903" s="36"/>
      <c r="O903" s="36">
        <v>1</v>
      </c>
      <c r="P903" s="36"/>
      <c r="Q903" s="36">
        <v>139</v>
      </c>
      <c r="R903" s="36">
        <v>1</v>
      </c>
      <c r="S903" s="36"/>
      <c r="T903" s="36"/>
      <c r="U903" s="36" t="s">
        <v>2680</v>
      </c>
      <c r="V903" s="36" t="s">
        <v>39</v>
      </c>
      <c r="W903" s="36" t="s">
        <v>54</v>
      </c>
    </row>
    <row r="904" s="15" customFormat="1" ht="24" spans="1:23">
      <c r="A904" s="35">
        <v>895</v>
      </c>
      <c r="B904" s="36" t="s">
        <v>2674</v>
      </c>
      <c r="C904" s="36" t="s">
        <v>31</v>
      </c>
      <c r="D904" s="36" t="s">
        <v>34</v>
      </c>
      <c r="E904" s="44" t="s">
        <v>1833</v>
      </c>
      <c r="F904" s="37">
        <v>44166</v>
      </c>
      <c r="G904" s="37">
        <v>44531</v>
      </c>
      <c r="H904" s="36" t="s">
        <v>2596</v>
      </c>
      <c r="I904" s="37" t="s">
        <v>2681</v>
      </c>
      <c r="J904" s="53">
        <v>24</v>
      </c>
      <c r="K904" s="53"/>
      <c r="L904" s="53">
        <v>24</v>
      </c>
      <c r="M904" s="36"/>
      <c r="N904" s="36"/>
      <c r="O904" s="36">
        <v>1</v>
      </c>
      <c r="P904" s="36"/>
      <c r="Q904" s="36">
        <v>144</v>
      </c>
      <c r="R904" s="36">
        <v>1</v>
      </c>
      <c r="S904" s="36"/>
      <c r="T904" s="36"/>
      <c r="U904" s="36" t="s">
        <v>2682</v>
      </c>
      <c r="V904" s="36" t="s">
        <v>39</v>
      </c>
      <c r="W904" s="36" t="s">
        <v>54</v>
      </c>
    </row>
    <row r="905" s="15" customFormat="1" ht="24" spans="1:23">
      <c r="A905" s="35">
        <v>896</v>
      </c>
      <c r="B905" s="36" t="s">
        <v>2674</v>
      </c>
      <c r="C905" s="36" t="s">
        <v>31</v>
      </c>
      <c r="D905" s="36" t="s">
        <v>34</v>
      </c>
      <c r="E905" s="44" t="s">
        <v>1966</v>
      </c>
      <c r="F905" s="37">
        <v>44166</v>
      </c>
      <c r="G905" s="37">
        <v>44531</v>
      </c>
      <c r="H905" s="36" t="s">
        <v>2596</v>
      </c>
      <c r="I905" s="37" t="s">
        <v>2683</v>
      </c>
      <c r="J905" s="53">
        <v>10</v>
      </c>
      <c r="K905" s="53"/>
      <c r="L905" s="53">
        <v>10</v>
      </c>
      <c r="M905" s="36"/>
      <c r="N905" s="36"/>
      <c r="O905" s="36">
        <v>1</v>
      </c>
      <c r="P905" s="36"/>
      <c r="Q905" s="36">
        <v>114</v>
      </c>
      <c r="R905" s="36"/>
      <c r="S905" s="36"/>
      <c r="T905" s="36"/>
      <c r="U905" s="36" t="s">
        <v>2684</v>
      </c>
      <c r="V905" s="36" t="s">
        <v>39</v>
      </c>
      <c r="W905" s="36" t="s">
        <v>54</v>
      </c>
    </row>
    <row r="906" s="15" customFormat="1" ht="24" spans="1:23">
      <c r="A906" s="35">
        <v>897</v>
      </c>
      <c r="B906" s="36" t="s">
        <v>2674</v>
      </c>
      <c r="C906" s="36" t="s">
        <v>31</v>
      </c>
      <c r="D906" s="36" t="s">
        <v>34</v>
      </c>
      <c r="E906" s="44" t="s">
        <v>1416</v>
      </c>
      <c r="F906" s="37">
        <v>44166</v>
      </c>
      <c r="G906" s="37">
        <v>44531</v>
      </c>
      <c r="H906" s="36" t="s">
        <v>2596</v>
      </c>
      <c r="I906" s="37" t="s">
        <v>2685</v>
      </c>
      <c r="J906" s="53">
        <v>43</v>
      </c>
      <c r="K906" s="53"/>
      <c r="L906" s="53">
        <v>43</v>
      </c>
      <c r="M906" s="36"/>
      <c r="N906" s="36"/>
      <c r="O906" s="36">
        <v>1</v>
      </c>
      <c r="P906" s="36"/>
      <c r="Q906" s="36">
        <v>145</v>
      </c>
      <c r="R906" s="36"/>
      <c r="S906" s="36"/>
      <c r="T906" s="36"/>
      <c r="U906" s="36" t="s">
        <v>2686</v>
      </c>
      <c r="V906" s="36" t="s">
        <v>39</v>
      </c>
      <c r="W906" s="36" t="s">
        <v>54</v>
      </c>
    </row>
    <row r="907" s="15" customFormat="1" ht="24" spans="1:23">
      <c r="A907" s="35">
        <v>898</v>
      </c>
      <c r="B907" s="36" t="s">
        <v>2674</v>
      </c>
      <c r="C907" s="36" t="s">
        <v>31</v>
      </c>
      <c r="D907" s="36" t="s">
        <v>34</v>
      </c>
      <c r="E907" s="44" t="s">
        <v>1592</v>
      </c>
      <c r="F907" s="37">
        <v>44166</v>
      </c>
      <c r="G907" s="37">
        <v>44531</v>
      </c>
      <c r="H907" s="36" t="s">
        <v>2596</v>
      </c>
      <c r="I907" s="37" t="s">
        <v>2687</v>
      </c>
      <c r="J907" s="53">
        <v>42</v>
      </c>
      <c r="K907" s="53"/>
      <c r="L907" s="53">
        <v>42</v>
      </c>
      <c r="M907" s="36"/>
      <c r="N907" s="36"/>
      <c r="O907" s="36">
        <v>1</v>
      </c>
      <c r="P907" s="36"/>
      <c r="Q907" s="36">
        <v>144</v>
      </c>
      <c r="R907" s="36"/>
      <c r="S907" s="36"/>
      <c r="T907" s="36"/>
      <c r="U907" s="36" t="s">
        <v>2682</v>
      </c>
      <c r="V907" s="36" t="s">
        <v>39</v>
      </c>
      <c r="W907" s="36" t="s">
        <v>54</v>
      </c>
    </row>
    <row r="908" s="15" customFormat="1" ht="24" spans="1:23">
      <c r="A908" s="35">
        <v>899</v>
      </c>
      <c r="B908" s="36" t="s">
        <v>2674</v>
      </c>
      <c r="C908" s="36" t="s">
        <v>31</v>
      </c>
      <c r="D908" s="36" t="s">
        <v>34</v>
      </c>
      <c r="E908" s="44" t="s">
        <v>225</v>
      </c>
      <c r="F908" s="37">
        <v>44166</v>
      </c>
      <c r="G908" s="37">
        <v>44531</v>
      </c>
      <c r="H908" s="36" t="s">
        <v>2596</v>
      </c>
      <c r="I908" s="37" t="s">
        <v>2688</v>
      </c>
      <c r="J908" s="53">
        <v>35</v>
      </c>
      <c r="K908" s="53"/>
      <c r="L908" s="53">
        <v>35</v>
      </c>
      <c r="M908" s="36"/>
      <c r="N908" s="36"/>
      <c r="O908" s="36">
        <v>1</v>
      </c>
      <c r="P908" s="36"/>
      <c r="Q908" s="36">
        <v>120</v>
      </c>
      <c r="R908" s="36">
        <v>1</v>
      </c>
      <c r="S908" s="36"/>
      <c r="T908" s="36"/>
      <c r="U908" s="36" t="s">
        <v>2689</v>
      </c>
      <c r="V908" s="36" t="s">
        <v>39</v>
      </c>
      <c r="W908" s="36" t="s">
        <v>54</v>
      </c>
    </row>
    <row r="909" s="15" customFormat="1" ht="24" spans="1:23">
      <c r="A909" s="35">
        <v>900</v>
      </c>
      <c r="B909" s="36" t="s">
        <v>2674</v>
      </c>
      <c r="C909" s="36" t="s">
        <v>31</v>
      </c>
      <c r="D909" s="36" t="s">
        <v>34</v>
      </c>
      <c r="E909" s="44" t="s">
        <v>225</v>
      </c>
      <c r="F909" s="37">
        <v>44166</v>
      </c>
      <c r="G909" s="37">
        <v>44531</v>
      </c>
      <c r="H909" s="36" t="s">
        <v>2596</v>
      </c>
      <c r="I909" s="37" t="s">
        <v>2690</v>
      </c>
      <c r="J909" s="53">
        <v>38</v>
      </c>
      <c r="K909" s="53"/>
      <c r="L909" s="53">
        <v>38</v>
      </c>
      <c r="M909" s="36"/>
      <c r="N909" s="36"/>
      <c r="O909" s="36">
        <v>1</v>
      </c>
      <c r="P909" s="36"/>
      <c r="Q909" s="36">
        <v>119</v>
      </c>
      <c r="R909" s="36">
        <v>1</v>
      </c>
      <c r="S909" s="36"/>
      <c r="T909" s="36"/>
      <c r="U909" s="36" t="s">
        <v>2691</v>
      </c>
      <c r="V909" s="36" t="s">
        <v>39</v>
      </c>
      <c r="W909" s="36" t="s">
        <v>54</v>
      </c>
    </row>
    <row r="910" s="15" customFormat="1" ht="24" spans="1:23">
      <c r="A910" s="35">
        <v>901</v>
      </c>
      <c r="B910" s="36" t="s">
        <v>2674</v>
      </c>
      <c r="C910" s="36" t="s">
        <v>31</v>
      </c>
      <c r="D910" s="36" t="s">
        <v>34</v>
      </c>
      <c r="E910" s="44" t="s">
        <v>553</v>
      </c>
      <c r="F910" s="37">
        <v>44166</v>
      </c>
      <c r="G910" s="37">
        <v>44531</v>
      </c>
      <c r="H910" s="36" t="s">
        <v>2596</v>
      </c>
      <c r="I910" s="37" t="s">
        <v>2692</v>
      </c>
      <c r="J910" s="53">
        <v>52</v>
      </c>
      <c r="K910" s="53"/>
      <c r="L910" s="53">
        <v>52</v>
      </c>
      <c r="M910" s="36"/>
      <c r="N910" s="36"/>
      <c r="O910" s="36">
        <v>1</v>
      </c>
      <c r="P910" s="36"/>
      <c r="Q910" s="36">
        <v>122</v>
      </c>
      <c r="R910" s="36">
        <v>1</v>
      </c>
      <c r="S910" s="36"/>
      <c r="T910" s="36"/>
      <c r="U910" s="36" t="s">
        <v>2693</v>
      </c>
      <c r="V910" s="36" t="s">
        <v>39</v>
      </c>
      <c r="W910" s="36" t="s">
        <v>54</v>
      </c>
    </row>
    <row r="911" s="15" customFormat="1" ht="24" spans="1:23">
      <c r="A911" s="35">
        <v>902</v>
      </c>
      <c r="B911" s="36" t="s">
        <v>2674</v>
      </c>
      <c r="C911" s="36" t="s">
        <v>31</v>
      </c>
      <c r="D911" s="36" t="s">
        <v>34</v>
      </c>
      <c r="E911" s="44" t="s">
        <v>934</v>
      </c>
      <c r="F911" s="37">
        <v>44166</v>
      </c>
      <c r="G911" s="37">
        <v>44531</v>
      </c>
      <c r="H911" s="36" t="s">
        <v>2596</v>
      </c>
      <c r="I911" s="37" t="s">
        <v>2694</v>
      </c>
      <c r="J911" s="53">
        <v>27</v>
      </c>
      <c r="K911" s="53"/>
      <c r="L911" s="53">
        <v>27</v>
      </c>
      <c r="M911" s="36"/>
      <c r="N911" s="36"/>
      <c r="O911" s="36">
        <v>1</v>
      </c>
      <c r="P911" s="36"/>
      <c r="Q911" s="36">
        <v>132</v>
      </c>
      <c r="R911" s="36">
        <v>1</v>
      </c>
      <c r="S911" s="36"/>
      <c r="T911" s="36"/>
      <c r="U911" s="36" t="s">
        <v>2695</v>
      </c>
      <c r="V911" s="36" t="s">
        <v>39</v>
      </c>
      <c r="W911" s="36" t="s">
        <v>54</v>
      </c>
    </row>
    <row r="912" s="15" customFormat="1" ht="24" spans="1:23">
      <c r="A912" s="35">
        <v>903</v>
      </c>
      <c r="B912" s="36" t="s">
        <v>2674</v>
      </c>
      <c r="C912" s="36" t="s">
        <v>31</v>
      </c>
      <c r="D912" s="36" t="s">
        <v>34</v>
      </c>
      <c r="E912" s="44" t="s">
        <v>934</v>
      </c>
      <c r="F912" s="37">
        <v>44166</v>
      </c>
      <c r="G912" s="37">
        <v>44531</v>
      </c>
      <c r="H912" s="36" t="s">
        <v>2596</v>
      </c>
      <c r="I912" s="37" t="s">
        <v>2696</v>
      </c>
      <c r="J912" s="53">
        <v>37</v>
      </c>
      <c r="K912" s="53"/>
      <c r="L912" s="53">
        <v>37</v>
      </c>
      <c r="M912" s="36"/>
      <c r="N912" s="36"/>
      <c r="O912" s="36">
        <v>1</v>
      </c>
      <c r="P912" s="36"/>
      <c r="Q912" s="36">
        <v>122</v>
      </c>
      <c r="R912" s="36"/>
      <c r="S912" s="36"/>
      <c r="T912" s="36"/>
      <c r="U912" s="36" t="s">
        <v>2693</v>
      </c>
      <c r="V912" s="36" t="s">
        <v>39</v>
      </c>
      <c r="W912" s="36" t="s">
        <v>54</v>
      </c>
    </row>
    <row r="913" s="15" customFormat="1" ht="24" spans="1:23">
      <c r="A913" s="35">
        <v>904</v>
      </c>
      <c r="B913" s="36" t="s">
        <v>2674</v>
      </c>
      <c r="C913" s="36" t="s">
        <v>31</v>
      </c>
      <c r="D913" s="36" t="s">
        <v>34</v>
      </c>
      <c r="E913" s="44" t="s">
        <v>1321</v>
      </c>
      <c r="F913" s="37">
        <v>44166</v>
      </c>
      <c r="G913" s="37">
        <v>44531</v>
      </c>
      <c r="H913" s="36" t="s">
        <v>2596</v>
      </c>
      <c r="I913" s="37" t="s">
        <v>2697</v>
      </c>
      <c r="J913" s="53">
        <v>14</v>
      </c>
      <c r="K913" s="53"/>
      <c r="L913" s="53">
        <v>14</v>
      </c>
      <c r="M913" s="36"/>
      <c r="N913" s="36"/>
      <c r="O913" s="36">
        <v>1</v>
      </c>
      <c r="P913" s="36"/>
      <c r="Q913" s="36">
        <v>165</v>
      </c>
      <c r="R913" s="36">
        <v>1</v>
      </c>
      <c r="S913" s="36"/>
      <c r="T913" s="36"/>
      <c r="U913" s="36" t="s">
        <v>2698</v>
      </c>
      <c r="V913" s="36" t="s">
        <v>39</v>
      </c>
      <c r="W913" s="36" t="s">
        <v>54</v>
      </c>
    </row>
    <row r="914" s="15" customFormat="1" ht="24" spans="1:23">
      <c r="A914" s="35">
        <v>905</v>
      </c>
      <c r="B914" s="36" t="s">
        <v>2674</v>
      </c>
      <c r="C914" s="36" t="s">
        <v>31</v>
      </c>
      <c r="D914" s="36" t="s">
        <v>34</v>
      </c>
      <c r="E914" s="44" t="s">
        <v>1321</v>
      </c>
      <c r="F914" s="37">
        <v>44166</v>
      </c>
      <c r="G914" s="37">
        <v>44531</v>
      </c>
      <c r="H914" s="36" t="s">
        <v>2596</v>
      </c>
      <c r="I914" s="37" t="s">
        <v>2699</v>
      </c>
      <c r="J914" s="53">
        <v>21</v>
      </c>
      <c r="K914" s="53"/>
      <c r="L914" s="53">
        <v>21</v>
      </c>
      <c r="M914" s="36"/>
      <c r="N914" s="36"/>
      <c r="O914" s="36">
        <v>1</v>
      </c>
      <c r="P914" s="36"/>
      <c r="Q914" s="36">
        <v>133</v>
      </c>
      <c r="R914" s="36">
        <v>1</v>
      </c>
      <c r="S914" s="36"/>
      <c r="T914" s="36"/>
      <c r="U914" s="36" t="s">
        <v>2700</v>
      </c>
      <c r="V914" s="36" t="s">
        <v>39</v>
      </c>
      <c r="W914" s="36" t="s">
        <v>54</v>
      </c>
    </row>
    <row r="915" s="15" customFormat="1" ht="24" spans="1:23">
      <c r="A915" s="35">
        <v>906</v>
      </c>
      <c r="B915" s="36" t="s">
        <v>2674</v>
      </c>
      <c r="C915" s="36" t="s">
        <v>31</v>
      </c>
      <c r="D915" s="36" t="s">
        <v>34</v>
      </c>
      <c r="E915" s="44" t="s">
        <v>1330</v>
      </c>
      <c r="F915" s="37">
        <v>44166</v>
      </c>
      <c r="G915" s="37">
        <v>44531</v>
      </c>
      <c r="H915" s="36" t="s">
        <v>2596</v>
      </c>
      <c r="I915" s="37" t="s">
        <v>2701</v>
      </c>
      <c r="J915" s="53">
        <v>24</v>
      </c>
      <c r="K915" s="53"/>
      <c r="L915" s="53">
        <v>24</v>
      </c>
      <c r="M915" s="36"/>
      <c r="N915" s="36"/>
      <c r="O915" s="36">
        <v>1</v>
      </c>
      <c r="P915" s="36"/>
      <c r="Q915" s="36">
        <v>144</v>
      </c>
      <c r="R915" s="36"/>
      <c r="S915" s="36"/>
      <c r="T915" s="36"/>
      <c r="U915" s="36" t="s">
        <v>2682</v>
      </c>
      <c r="V915" s="36" t="s">
        <v>39</v>
      </c>
      <c r="W915" s="36" t="s">
        <v>54</v>
      </c>
    </row>
    <row r="916" s="15" customFormat="1" ht="24" spans="1:23">
      <c r="A916" s="35">
        <v>907</v>
      </c>
      <c r="B916" s="36" t="s">
        <v>2674</v>
      </c>
      <c r="C916" s="36" t="s">
        <v>31</v>
      </c>
      <c r="D916" s="36" t="s">
        <v>34</v>
      </c>
      <c r="E916" s="44" t="s">
        <v>1330</v>
      </c>
      <c r="F916" s="37">
        <v>44166</v>
      </c>
      <c r="G916" s="37">
        <v>44531</v>
      </c>
      <c r="H916" s="36" t="s">
        <v>2596</v>
      </c>
      <c r="I916" s="37" t="s">
        <v>2702</v>
      </c>
      <c r="J916" s="53">
        <v>25</v>
      </c>
      <c r="K916" s="53"/>
      <c r="L916" s="53">
        <v>25</v>
      </c>
      <c r="M916" s="36"/>
      <c r="N916" s="36"/>
      <c r="O916" s="36">
        <v>1</v>
      </c>
      <c r="P916" s="36"/>
      <c r="Q916" s="36">
        <v>144</v>
      </c>
      <c r="R916" s="36"/>
      <c r="S916" s="36"/>
      <c r="T916" s="36"/>
      <c r="U916" s="36" t="s">
        <v>2682</v>
      </c>
      <c r="V916" s="36" t="s">
        <v>39</v>
      </c>
      <c r="W916" s="36" t="s">
        <v>54</v>
      </c>
    </row>
    <row r="917" s="15" customFormat="1" ht="24" spans="1:23">
      <c r="A917" s="35">
        <v>908</v>
      </c>
      <c r="B917" s="36" t="s">
        <v>2674</v>
      </c>
      <c r="C917" s="36" t="s">
        <v>31</v>
      </c>
      <c r="D917" s="36" t="s">
        <v>34</v>
      </c>
      <c r="E917" s="44" t="s">
        <v>297</v>
      </c>
      <c r="F917" s="37">
        <v>44166</v>
      </c>
      <c r="G917" s="37">
        <v>44531</v>
      </c>
      <c r="H917" s="36" t="s">
        <v>2596</v>
      </c>
      <c r="I917" s="37" t="s">
        <v>2703</v>
      </c>
      <c r="J917" s="53">
        <v>33</v>
      </c>
      <c r="K917" s="53"/>
      <c r="L917" s="53">
        <v>33</v>
      </c>
      <c r="M917" s="36"/>
      <c r="N917" s="36"/>
      <c r="O917" s="36">
        <v>1</v>
      </c>
      <c r="P917" s="36"/>
      <c r="Q917" s="36">
        <v>123</v>
      </c>
      <c r="R917" s="36"/>
      <c r="S917" s="36"/>
      <c r="T917" s="36"/>
      <c r="U917" s="36" t="s">
        <v>2704</v>
      </c>
      <c r="V917" s="36" t="s">
        <v>39</v>
      </c>
      <c r="W917" s="36" t="s">
        <v>54</v>
      </c>
    </row>
    <row r="918" s="15" customFormat="1" ht="24" spans="1:23">
      <c r="A918" s="35">
        <v>909</v>
      </c>
      <c r="B918" s="36" t="s">
        <v>2674</v>
      </c>
      <c r="C918" s="36" t="s">
        <v>31</v>
      </c>
      <c r="D918" s="36" t="s">
        <v>34</v>
      </c>
      <c r="E918" s="44" t="s">
        <v>2705</v>
      </c>
      <c r="F918" s="37">
        <v>44166</v>
      </c>
      <c r="G918" s="37">
        <v>44531</v>
      </c>
      <c r="H918" s="36" t="s">
        <v>2596</v>
      </c>
      <c r="I918" s="37" t="s">
        <v>2706</v>
      </c>
      <c r="J918" s="53">
        <v>39</v>
      </c>
      <c r="K918" s="53"/>
      <c r="L918" s="53">
        <v>39</v>
      </c>
      <c r="M918" s="36"/>
      <c r="N918" s="36"/>
      <c r="O918" s="36">
        <v>1</v>
      </c>
      <c r="P918" s="36"/>
      <c r="Q918" s="36">
        <v>156</v>
      </c>
      <c r="R918" s="36">
        <v>1</v>
      </c>
      <c r="S918" s="36"/>
      <c r="T918" s="36"/>
      <c r="U918" s="36" t="s">
        <v>2707</v>
      </c>
      <c r="V918" s="36" t="s">
        <v>39</v>
      </c>
      <c r="W918" s="36" t="s">
        <v>54</v>
      </c>
    </row>
    <row r="919" s="15" customFormat="1" ht="24" spans="1:23">
      <c r="A919" s="35">
        <v>910</v>
      </c>
      <c r="B919" s="36" t="s">
        <v>2674</v>
      </c>
      <c r="C919" s="36" t="s">
        <v>31</v>
      </c>
      <c r="D919" s="36" t="s">
        <v>34</v>
      </c>
      <c r="E919" s="44" t="s">
        <v>757</v>
      </c>
      <c r="F919" s="37">
        <v>44166</v>
      </c>
      <c r="G919" s="37">
        <v>44531</v>
      </c>
      <c r="H919" s="36" t="s">
        <v>2596</v>
      </c>
      <c r="I919" s="37" t="s">
        <v>2708</v>
      </c>
      <c r="J919" s="53">
        <v>36</v>
      </c>
      <c r="K919" s="53"/>
      <c r="L919" s="53">
        <v>36</v>
      </c>
      <c r="M919" s="36"/>
      <c r="N919" s="36"/>
      <c r="O919" s="36">
        <v>1</v>
      </c>
      <c r="P919" s="36"/>
      <c r="Q919" s="36">
        <v>114</v>
      </c>
      <c r="R919" s="36">
        <v>1</v>
      </c>
      <c r="S919" s="36"/>
      <c r="T919" s="36"/>
      <c r="U919" s="36" t="s">
        <v>2709</v>
      </c>
      <c r="V919" s="36" t="s">
        <v>39</v>
      </c>
      <c r="W919" s="36" t="s">
        <v>54</v>
      </c>
    </row>
    <row r="920" s="15" customFormat="1" ht="24" spans="1:23">
      <c r="A920" s="35">
        <v>911</v>
      </c>
      <c r="B920" s="36" t="s">
        <v>2674</v>
      </c>
      <c r="C920" s="36" t="s">
        <v>31</v>
      </c>
      <c r="D920" s="36" t="s">
        <v>34</v>
      </c>
      <c r="E920" s="44" t="s">
        <v>1575</v>
      </c>
      <c r="F920" s="37">
        <v>44166</v>
      </c>
      <c r="G920" s="37">
        <v>44531</v>
      </c>
      <c r="H920" s="36" t="s">
        <v>2596</v>
      </c>
      <c r="I920" s="37" t="s">
        <v>2710</v>
      </c>
      <c r="J920" s="53">
        <v>38</v>
      </c>
      <c r="K920" s="53"/>
      <c r="L920" s="53">
        <v>38</v>
      </c>
      <c r="M920" s="36"/>
      <c r="N920" s="36"/>
      <c r="O920" s="36">
        <v>1</v>
      </c>
      <c r="P920" s="36"/>
      <c r="Q920" s="36">
        <v>122</v>
      </c>
      <c r="R920" s="36">
        <v>1</v>
      </c>
      <c r="S920" s="36"/>
      <c r="T920" s="36"/>
      <c r="U920" s="36" t="s">
        <v>2693</v>
      </c>
      <c r="V920" s="36" t="s">
        <v>39</v>
      </c>
      <c r="W920" s="36" t="s">
        <v>54</v>
      </c>
    </row>
    <row r="921" s="15" customFormat="1" ht="24" spans="1:23">
      <c r="A921" s="35">
        <v>912</v>
      </c>
      <c r="B921" s="36" t="s">
        <v>2674</v>
      </c>
      <c r="C921" s="36" t="s">
        <v>31</v>
      </c>
      <c r="D921" s="36" t="s">
        <v>34</v>
      </c>
      <c r="E921" s="44" t="s">
        <v>60</v>
      </c>
      <c r="F921" s="37">
        <v>44166</v>
      </c>
      <c r="G921" s="37">
        <v>44531</v>
      </c>
      <c r="H921" s="36" t="s">
        <v>2596</v>
      </c>
      <c r="I921" s="37" t="s">
        <v>2711</v>
      </c>
      <c r="J921" s="53">
        <v>33</v>
      </c>
      <c r="K921" s="53"/>
      <c r="L921" s="53">
        <v>33</v>
      </c>
      <c r="M921" s="36"/>
      <c r="N921" s="36"/>
      <c r="O921" s="36">
        <v>1</v>
      </c>
      <c r="P921" s="36"/>
      <c r="Q921" s="36">
        <v>115</v>
      </c>
      <c r="R921" s="36">
        <v>1</v>
      </c>
      <c r="S921" s="36"/>
      <c r="T921" s="36"/>
      <c r="U921" s="36" t="s">
        <v>2712</v>
      </c>
      <c r="V921" s="36" t="s">
        <v>39</v>
      </c>
      <c r="W921" s="36" t="s">
        <v>54</v>
      </c>
    </row>
    <row r="922" s="15" customFormat="1" ht="24" spans="1:23">
      <c r="A922" s="35">
        <v>913</v>
      </c>
      <c r="B922" s="36" t="s">
        <v>2674</v>
      </c>
      <c r="C922" s="36" t="s">
        <v>31</v>
      </c>
      <c r="D922" s="36" t="s">
        <v>34</v>
      </c>
      <c r="E922" s="44" t="s">
        <v>60</v>
      </c>
      <c r="F922" s="37">
        <v>44166</v>
      </c>
      <c r="G922" s="37">
        <v>44531</v>
      </c>
      <c r="H922" s="36" t="s">
        <v>2596</v>
      </c>
      <c r="I922" s="37" t="s">
        <v>2713</v>
      </c>
      <c r="J922" s="53">
        <v>24</v>
      </c>
      <c r="K922" s="53"/>
      <c r="L922" s="53">
        <v>24</v>
      </c>
      <c r="M922" s="36"/>
      <c r="N922" s="36"/>
      <c r="O922" s="36">
        <v>1</v>
      </c>
      <c r="P922" s="36"/>
      <c r="Q922" s="36">
        <v>142</v>
      </c>
      <c r="R922" s="36">
        <v>1</v>
      </c>
      <c r="S922" s="36"/>
      <c r="T922" s="36"/>
      <c r="U922" s="36" t="s">
        <v>2714</v>
      </c>
      <c r="V922" s="36" t="s">
        <v>39</v>
      </c>
      <c r="W922" s="36" t="s">
        <v>54</v>
      </c>
    </row>
    <row r="923" s="15" customFormat="1" ht="24" spans="1:23">
      <c r="A923" s="35">
        <v>914</v>
      </c>
      <c r="B923" s="36" t="s">
        <v>2674</v>
      </c>
      <c r="C923" s="36" t="s">
        <v>31</v>
      </c>
      <c r="D923" s="36" t="s">
        <v>34</v>
      </c>
      <c r="E923" s="44" t="s">
        <v>1164</v>
      </c>
      <c r="F923" s="37">
        <v>44166</v>
      </c>
      <c r="G923" s="37">
        <v>44531</v>
      </c>
      <c r="H923" s="36" t="s">
        <v>2596</v>
      </c>
      <c r="I923" s="37" t="s">
        <v>2715</v>
      </c>
      <c r="J923" s="53">
        <v>12</v>
      </c>
      <c r="K923" s="53"/>
      <c r="L923" s="53">
        <v>12</v>
      </c>
      <c r="M923" s="36"/>
      <c r="N923" s="36"/>
      <c r="O923" s="36">
        <v>1</v>
      </c>
      <c r="P923" s="36"/>
      <c r="Q923" s="36">
        <v>163</v>
      </c>
      <c r="R923" s="36"/>
      <c r="S923" s="36"/>
      <c r="T923" s="36"/>
      <c r="U923" s="36" t="s">
        <v>2716</v>
      </c>
      <c r="V923" s="36" t="s">
        <v>39</v>
      </c>
      <c r="W923" s="36" t="s">
        <v>54</v>
      </c>
    </row>
    <row r="924" s="15" customFormat="1" ht="24" spans="1:23">
      <c r="A924" s="35">
        <v>915</v>
      </c>
      <c r="B924" s="36" t="s">
        <v>2674</v>
      </c>
      <c r="C924" s="36" t="s">
        <v>31</v>
      </c>
      <c r="D924" s="36" t="s">
        <v>34</v>
      </c>
      <c r="E924" s="44" t="s">
        <v>1144</v>
      </c>
      <c r="F924" s="37">
        <v>44166</v>
      </c>
      <c r="G924" s="37">
        <v>44531</v>
      </c>
      <c r="H924" s="36" t="s">
        <v>2596</v>
      </c>
      <c r="I924" s="37" t="s">
        <v>2717</v>
      </c>
      <c r="J924" s="53">
        <v>20</v>
      </c>
      <c r="K924" s="53"/>
      <c r="L924" s="53">
        <v>20</v>
      </c>
      <c r="M924" s="36"/>
      <c r="N924" s="36"/>
      <c r="O924" s="36">
        <v>1</v>
      </c>
      <c r="P924" s="36"/>
      <c r="Q924" s="36">
        <v>144</v>
      </c>
      <c r="R924" s="36"/>
      <c r="S924" s="36"/>
      <c r="T924" s="36"/>
      <c r="U924" s="36" t="s">
        <v>2682</v>
      </c>
      <c r="V924" s="36" t="s">
        <v>39</v>
      </c>
      <c r="W924" s="36" t="s">
        <v>54</v>
      </c>
    </row>
    <row r="925" s="15" customFormat="1" ht="24" spans="1:23">
      <c r="A925" s="35">
        <v>916</v>
      </c>
      <c r="B925" s="36" t="s">
        <v>2674</v>
      </c>
      <c r="C925" s="36" t="s">
        <v>31</v>
      </c>
      <c r="D925" s="36" t="s">
        <v>34</v>
      </c>
      <c r="E925" s="44" t="s">
        <v>1244</v>
      </c>
      <c r="F925" s="37">
        <v>44166</v>
      </c>
      <c r="G925" s="37">
        <v>44531</v>
      </c>
      <c r="H925" s="36" t="s">
        <v>2596</v>
      </c>
      <c r="I925" s="37" t="s">
        <v>2718</v>
      </c>
      <c r="J925" s="53">
        <v>30</v>
      </c>
      <c r="K925" s="53"/>
      <c r="L925" s="53">
        <v>30</v>
      </c>
      <c r="M925" s="36"/>
      <c r="N925" s="36"/>
      <c r="O925" s="36">
        <v>1</v>
      </c>
      <c r="P925" s="36"/>
      <c r="Q925" s="36">
        <v>120</v>
      </c>
      <c r="R925" s="36"/>
      <c r="S925" s="36"/>
      <c r="T925" s="36"/>
      <c r="U925" s="36" t="s">
        <v>2689</v>
      </c>
      <c r="V925" s="36" t="s">
        <v>39</v>
      </c>
      <c r="W925" s="36" t="s">
        <v>54</v>
      </c>
    </row>
    <row r="926" s="15" customFormat="1" ht="24" spans="1:23">
      <c r="A926" s="35">
        <v>917</v>
      </c>
      <c r="B926" s="36" t="s">
        <v>2674</v>
      </c>
      <c r="C926" s="36" t="s">
        <v>31</v>
      </c>
      <c r="D926" s="36" t="s">
        <v>34</v>
      </c>
      <c r="E926" s="44" t="s">
        <v>386</v>
      </c>
      <c r="F926" s="37">
        <v>44166</v>
      </c>
      <c r="G926" s="37">
        <v>44531</v>
      </c>
      <c r="H926" s="36" t="s">
        <v>2596</v>
      </c>
      <c r="I926" s="37" t="s">
        <v>2719</v>
      </c>
      <c r="J926" s="53">
        <v>18</v>
      </c>
      <c r="K926" s="53"/>
      <c r="L926" s="53">
        <v>18</v>
      </c>
      <c r="M926" s="36"/>
      <c r="N926" s="36"/>
      <c r="O926" s="36">
        <v>1</v>
      </c>
      <c r="P926" s="36"/>
      <c r="Q926" s="36">
        <v>156</v>
      </c>
      <c r="R926" s="36"/>
      <c r="S926" s="36"/>
      <c r="T926" s="36"/>
      <c r="U926" s="36" t="s">
        <v>2707</v>
      </c>
      <c r="V926" s="36" t="s">
        <v>39</v>
      </c>
      <c r="W926" s="36" t="s">
        <v>54</v>
      </c>
    </row>
    <row r="927" s="15" customFormat="1" ht="24" spans="1:23">
      <c r="A927" s="35">
        <v>918</v>
      </c>
      <c r="B927" s="36" t="s">
        <v>2674</v>
      </c>
      <c r="C927" s="36" t="s">
        <v>31</v>
      </c>
      <c r="D927" s="36" t="s">
        <v>34</v>
      </c>
      <c r="E927" s="44" t="s">
        <v>206</v>
      </c>
      <c r="F927" s="37">
        <v>44166</v>
      </c>
      <c r="G927" s="37">
        <v>44531</v>
      </c>
      <c r="H927" s="36" t="s">
        <v>2596</v>
      </c>
      <c r="I927" s="37" t="s">
        <v>2720</v>
      </c>
      <c r="J927" s="53">
        <v>36</v>
      </c>
      <c r="K927" s="53"/>
      <c r="L927" s="53">
        <v>36</v>
      </c>
      <c r="M927" s="36"/>
      <c r="N927" s="36"/>
      <c r="O927" s="36">
        <v>1</v>
      </c>
      <c r="P927" s="36"/>
      <c r="Q927" s="36">
        <v>245</v>
      </c>
      <c r="R927" s="36">
        <v>1</v>
      </c>
      <c r="S927" s="36"/>
      <c r="T927" s="36"/>
      <c r="U927" s="36" t="s">
        <v>2721</v>
      </c>
      <c r="V927" s="36" t="s">
        <v>39</v>
      </c>
      <c r="W927" s="36" t="s">
        <v>54</v>
      </c>
    </row>
    <row r="928" s="15" customFormat="1" ht="24" spans="1:23">
      <c r="A928" s="35">
        <v>919</v>
      </c>
      <c r="B928" s="36" t="s">
        <v>2674</v>
      </c>
      <c r="C928" s="36" t="s">
        <v>31</v>
      </c>
      <c r="D928" s="36" t="s">
        <v>34</v>
      </c>
      <c r="E928" s="44" t="s">
        <v>190</v>
      </c>
      <c r="F928" s="37">
        <v>44166</v>
      </c>
      <c r="G928" s="37">
        <v>44531</v>
      </c>
      <c r="H928" s="36" t="s">
        <v>2596</v>
      </c>
      <c r="I928" s="37" t="s">
        <v>2722</v>
      </c>
      <c r="J928" s="53">
        <v>41</v>
      </c>
      <c r="K928" s="53"/>
      <c r="L928" s="53">
        <v>41</v>
      </c>
      <c r="M928" s="36"/>
      <c r="N928" s="36"/>
      <c r="O928" s="36">
        <v>1</v>
      </c>
      <c r="P928" s="36"/>
      <c r="Q928" s="36">
        <v>139</v>
      </c>
      <c r="R928" s="36">
        <v>1</v>
      </c>
      <c r="S928" s="36"/>
      <c r="T928" s="36"/>
      <c r="U928" s="36" t="s">
        <v>2680</v>
      </c>
      <c r="V928" s="36" t="s">
        <v>39</v>
      </c>
      <c r="W928" s="36" t="s">
        <v>54</v>
      </c>
    </row>
    <row r="929" s="15" customFormat="1" ht="24" spans="1:23">
      <c r="A929" s="35">
        <v>920</v>
      </c>
      <c r="B929" s="36" t="s">
        <v>2674</v>
      </c>
      <c r="C929" s="36" t="s">
        <v>31</v>
      </c>
      <c r="D929" s="36" t="s">
        <v>34</v>
      </c>
      <c r="E929" s="44" t="s">
        <v>1095</v>
      </c>
      <c r="F929" s="37">
        <v>44166</v>
      </c>
      <c r="G929" s="37">
        <v>44531</v>
      </c>
      <c r="H929" s="36" t="s">
        <v>2596</v>
      </c>
      <c r="I929" s="37" t="s">
        <v>2723</v>
      </c>
      <c r="J929" s="53">
        <v>20</v>
      </c>
      <c r="K929" s="53"/>
      <c r="L929" s="53">
        <v>20</v>
      </c>
      <c r="M929" s="36"/>
      <c r="N929" s="36"/>
      <c r="O929" s="36">
        <v>1</v>
      </c>
      <c r="P929" s="36"/>
      <c r="Q929" s="36">
        <v>188</v>
      </c>
      <c r="R929" s="36">
        <v>1</v>
      </c>
      <c r="S929" s="36"/>
      <c r="T929" s="36"/>
      <c r="U929" s="36" t="s">
        <v>2724</v>
      </c>
      <c r="V929" s="36" t="s">
        <v>39</v>
      </c>
      <c r="W929" s="36" t="s">
        <v>54</v>
      </c>
    </row>
    <row r="930" s="15" customFormat="1" ht="24" spans="1:23">
      <c r="A930" s="35">
        <v>921</v>
      </c>
      <c r="B930" s="36" t="s">
        <v>2674</v>
      </c>
      <c r="C930" s="36" t="s">
        <v>31</v>
      </c>
      <c r="D930" s="36" t="s">
        <v>34</v>
      </c>
      <c r="E930" s="44" t="s">
        <v>1807</v>
      </c>
      <c r="F930" s="37">
        <v>44166</v>
      </c>
      <c r="G930" s="37">
        <v>44531</v>
      </c>
      <c r="H930" s="36" t="s">
        <v>2596</v>
      </c>
      <c r="I930" s="37" t="s">
        <v>2725</v>
      </c>
      <c r="J930" s="53">
        <v>30</v>
      </c>
      <c r="K930" s="53"/>
      <c r="L930" s="53">
        <v>30</v>
      </c>
      <c r="M930" s="36"/>
      <c r="N930" s="36"/>
      <c r="O930" s="36">
        <v>1</v>
      </c>
      <c r="P930" s="36"/>
      <c r="Q930" s="36">
        <v>144</v>
      </c>
      <c r="R930" s="36">
        <v>1</v>
      </c>
      <c r="S930" s="36"/>
      <c r="T930" s="36"/>
      <c r="U930" s="36" t="s">
        <v>2682</v>
      </c>
      <c r="V930" s="36" t="s">
        <v>39</v>
      </c>
      <c r="W930" s="36" t="s">
        <v>54</v>
      </c>
    </row>
    <row r="931" s="15" customFormat="1" ht="24" spans="1:23">
      <c r="A931" s="35">
        <v>922</v>
      </c>
      <c r="B931" s="36" t="s">
        <v>2674</v>
      </c>
      <c r="C931" s="36" t="s">
        <v>31</v>
      </c>
      <c r="D931" s="36" t="s">
        <v>34</v>
      </c>
      <c r="E931" s="44" t="s">
        <v>2556</v>
      </c>
      <c r="F931" s="37">
        <v>44166</v>
      </c>
      <c r="G931" s="37">
        <v>44531</v>
      </c>
      <c r="H931" s="36" t="s">
        <v>2596</v>
      </c>
      <c r="I931" s="37" t="s">
        <v>2726</v>
      </c>
      <c r="J931" s="53">
        <v>35</v>
      </c>
      <c r="K931" s="53"/>
      <c r="L931" s="53">
        <v>35</v>
      </c>
      <c r="M931" s="36"/>
      <c r="N931" s="36"/>
      <c r="O931" s="36">
        <v>1</v>
      </c>
      <c r="P931" s="36"/>
      <c r="Q931" s="36">
        <v>175</v>
      </c>
      <c r="R931" s="36">
        <v>1</v>
      </c>
      <c r="S931" s="36"/>
      <c r="T931" s="36"/>
      <c r="U931" s="36" t="s">
        <v>2727</v>
      </c>
      <c r="V931" s="36" t="s">
        <v>39</v>
      </c>
      <c r="W931" s="36" t="s">
        <v>54</v>
      </c>
    </row>
    <row r="932" s="15" customFormat="1" ht="24" spans="1:23">
      <c r="A932" s="35">
        <v>923</v>
      </c>
      <c r="B932" s="36" t="s">
        <v>2671</v>
      </c>
      <c r="C932" s="36" t="s">
        <v>31</v>
      </c>
      <c r="D932" s="41" t="s">
        <v>87</v>
      </c>
      <c r="E932" s="36" t="s">
        <v>2728</v>
      </c>
      <c r="F932" s="37">
        <v>44166</v>
      </c>
      <c r="G932" s="37">
        <v>44531</v>
      </c>
      <c r="H932" s="36" t="s">
        <v>2596</v>
      </c>
      <c r="I932" s="36" t="s">
        <v>2729</v>
      </c>
      <c r="J932" s="53">
        <v>140</v>
      </c>
      <c r="K932" s="53"/>
      <c r="L932" s="53">
        <v>140</v>
      </c>
      <c r="M932" s="36"/>
      <c r="N932" s="36"/>
      <c r="O932" s="36">
        <v>1</v>
      </c>
      <c r="P932" s="36"/>
      <c r="Q932" s="36">
        <v>1200</v>
      </c>
      <c r="R932" s="36">
        <v>1</v>
      </c>
      <c r="S932" s="36"/>
      <c r="T932" s="36"/>
      <c r="U932" s="36" t="s">
        <v>2730</v>
      </c>
      <c r="V932" s="36" t="s">
        <v>39</v>
      </c>
      <c r="W932" s="36" t="s">
        <v>54</v>
      </c>
    </row>
    <row r="933" s="15" customFormat="1" ht="24" spans="1:23">
      <c r="A933" s="35">
        <v>924</v>
      </c>
      <c r="B933" s="69" t="s">
        <v>2599</v>
      </c>
      <c r="C933" s="36" t="s">
        <v>31</v>
      </c>
      <c r="D933" s="69" t="s">
        <v>34</v>
      </c>
      <c r="E933" s="69" t="s">
        <v>229</v>
      </c>
      <c r="F933" s="37">
        <v>44166</v>
      </c>
      <c r="G933" s="37">
        <v>44531</v>
      </c>
      <c r="H933" s="36" t="s">
        <v>2596</v>
      </c>
      <c r="I933" s="69" t="s">
        <v>2731</v>
      </c>
      <c r="J933" s="73">
        <v>80</v>
      </c>
      <c r="K933" s="73"/>
      <c r="L933" s="73">
        <v>80</v>
      </c>
      <c r="M933" s="36"/>
      <c r="N933" s="36"/>
      <c r="O933" s="36">
        <v>1</v>
      </c>
      <c r="P933" s="36"/>
      <c r="Q933" s="36"/>
      <c r="R933" s="36">
        <v>1</v>
      </c>
      <c r="S933" s="36">
        <v>20</v>
      </c>
      <c r="T933" s="36">
        <v>74</v>
      </c>
      <c r="U933" s="69" t="s">
        <v>2732</v>
      </c>
      <c r="V933" s="36" t="s">
        <v>39</v>
      </c>
      <c r="W933" s="36" t="s">
        <v>54</v>
      </c>
    </row>
    <row r="934" s="15" customFormat="1" ht="24" spans="1:23">
      <c r="A934" s="35">
        <v>925</v>
      </c>
      <c r="B934" s="69" t="s">
        <v>2599</v>
      </c>
      <c r="C934" s="36" t="s">
        <v>31</v>
      </c>
      <c r="D934" s="69" t="s">
        <v>34</v>
      </c>
      <c r="E934" s="69" t="s">
        <v>229</v>
      </c>
      <c r="F934" s="37">
        <v>44166</v>
      </c>
      <c r="G934" s="37">
        <v>44531</v>
      </c>
      <c r="H934" s="36" t="s">
        <v>2596</v>
      </c>
      <c r="I934" s="69" t="s">
        <v>2733</v>
      </c>
      <c r="J934" s="73">
        <v>114</v>
      </c>
      <c r="K934" s="73"/>
      <c r="L934" s="73">
        <v>114</v>
      </c>
      <c r="M934" s="36"/>
      <c r="N934" s="36"/>
      <c r="O934" s="36">
        <v>1</v>
      </c>
      <c r="P934" s="36"/>
      <c r="Q934" s="36">
        <v>660</v>
      </c>
      <c r="R934" s="36">
        <v>1</v>
      </c>
      <c r="S934" s="36"/>
      <c r="T934" s="36"/>
      <c r="U934" s="69" t="s">
        <v>2734</v>
      </c>
      <c r="V934" s="36" t="s">
        <v>39</v>
      </c>
      <c r="W934" s="36" t="s">
        <v>54</v>
      </c>
    </row>
    <row r="935" s="15" customFormat="1" ht="36" spans="1:23">
      <c r="A935" s="35">
        <v>926</v>
      </c>
      <c r="B935" s="69" t="s">
        <v>2599</v>
      </c>
      <c r="C935" s="36" t="s">
        <v>31</v>
      </c>
      <c r="D935" s="69" t="s">
        <v>34</v>
      </c>
      <c r="E935" s="69" t="s">
        <v>42</v>
      </c>
      <c r="F935" s="37">
        <v>44166</v>
      </c>
      <c r="G935" s="37">
        <v>44531</v>
      </c>
      <c r="H935" s="36" t="s">
        <v>2596</v>
      </c>
      <c r="I935" s="69" t="s">
        <v>2735</v>
      </c>
      <c r="J935" s="73">
        <v>51</v>
      </c>
      <c r="K935" s="73"/>
      <c r="L935" s="73">
        <v>51</v>
      </c>
      <c r="M935" s="36"/>
      <c r="N935" s="36"/>
      <c r="O935" s="36">
        <v>1</v>
      </c>
      <c r="P935" s="36"/>
      <c r="Q935" s="36">
        <v>230</v>
      </c>
      <c r="R935" s="36">
        <v>1</v>
      </c>
      <c r="S935" s="36"/>
      <c r="T935" s="36"/>
      <c r="U935" s="69" t="s">
        <v>2736</v>
      </c>
      <c r="V935" s="36" t="s">
        <v>39</v>
      </c>
      <c r="W935" s="36" t="s">
        <v>54</v>
      </c>
    </row>
    <row r="936" s="15" customFormat="1" ht="24" spans="1:23">
      <c r="A936" s="35">
        <v>927</v>
      </c>
      <c r="B936" s="69" t="s">
        <v>2599</v>
      </c>
      <c r="C936" s="36" t="s">
        <v>31</v>
      </c>
      <c r="D936" s="69" t="s">
        <v>34</v>
      </c>
      <c r="E936" s="69" t="s">
        <v>1204</v>
      </c>
      <c r="F936" s="37">
        <v>44166</v>
      </c>
      <c r="G936" s="37">
        <v>44531</v>
      </c>
      <c r="H936" s="36" t="s">
        <v>2596</v>
      </c>
      <c r="I936" s="69" t="s">
        <v>2737</v>
      </c>
      <c r="J936" s="73">
        <v>80</v>
      </c>
      <c r="K936" s="73"/>
      <c r="L936" s="73">
        <v>80</v>
      </c>
      <c r="M936" s="36"/>
      <c r="N936" s="36"/>
      <c r="O936" s="36">
        <v>1</v>
      </c>
      <c r="P936" s="36"/>
      <c r="Q936" s="36">
        <v>160</v>
      </c>
      <c r="R936" s="36">
        <v>1</v>
      </c>
      <c r="S936" s="36"/>
      <c r="T936" s="36"/>
      <c r="U936" s="69" t="s">
        <v>2738</v>
      </c>
      <c r="V936" s="36" t="s">
        <v>39</v>
      </c>
      <c r="W936" s="36" t="s">
        <v>54</v>
      </c>
    </row>
    <row r="937" s="15" customFormat="1" ht="24" spans="1:23">
      <c r="A937" s="35">
        <v>928</v>
      </c>
      <c r="B937" s="69" t="s">
        <v>2599</v>
      </c>
      <c r="C937" s="36" t="s">
        <v>31</v>
      </c>
      <c r="D937" s="69" t="s">
        <v>34</v>
      </c>
      <c r="E937" s="69" t="s">
        <v>382</v>
      </c>
      <c r="F937" s="37">
        <v>44166</v>
      </c>
      <c r="G937" s="37">
        <v>44531</v>
      </c>
      <c r="H937" s="36" t="s">
        <v>2596</v>
      </c>
      <c r="I937" s="69" t="s">
        <v>2739</v>
      </c>
      <c r="J937" s="73">
        <v>43</v>
      </c>
      <c r="K937" s="73"/>
      <c r="L937" s="73">
        <v>43</v>
      </c>
      <c r="M937" s="36"/>
      <c r="N937" s="36"/>
      <c r="O937" s="36">
        <v>1</v>
      </c>
      <c r="P937" s="36"/>
      <c r="Q937" s="36">
        <v>132</v>
      </c>
      <c r="R937" s="36">
        <v>1</v>
      </c>
      <c r="S937" s="36"/>
      <c r="T937" s="36"/>
      <c r="U937" s="69" t="s">
        <v>2740</v>
      </c>
      <c r="V937" s="36" t="s">
        <v>39</v>
      </c>
      <c r="W937" s="36" t="s">
        <v>54</v>
      </c>
    </row>
    <row r="938" s="15" customFormat="1" ht="24" spans="1:23">
      <c r="A938" s="35">
        <v>929</v>
      </c>
      <c r="B938" s="69" t="s">
        <v>2599</v>
      </c>
      <c r="C938" s="36" t="s">
        <v>31</v>
      </c>
      <c r="D938" s="69" t="s">
        <v>34</v>
      </c>
      <c r="E938" s="69" t="s">
        <v>498</v>
      </c>
      <c r="F938" s="37">
        <v>44166</v>
      </c>
      <c r="G938" s="37">
        <v>44531</v>
      </c>
      <c r="H938" s="36" t="s">
        <v>2596</v>
      </c>
      <c r="I938" s="69" t="s">
        <v>2741</v>
      </c>
      <c r="J938" s="73">
        <v>60</v>
      </c>
      <c r="K938" s="73"/>
      <c r="L938" s="73">
        <v>60</v>
      </c>
      <c r="M938" s="36"/>
      <c r="N938" s="36"/>
      <c r="O938" s="36">
        <v>1</v>
      </c>
      <c r="P938" s="36"/>
      <c r="Q938" s="36">
        <v>126</v>
      </c>
      <c r="R938" s="36">
        <v>1</v>
      </c>
      <c r="S938" s="36"/>
      <c r="T938" s="36"/>
      <c r="U938" s="69" t="s">
        <v>2742</v>
      </c>
      <c r="V938" s="36" t="s">
        <v>39</v>
      </c>
      <c r="W938" s="36" t="s">
        <v>54</v>
      </c>
    </row>
    <row r="939" s="15" customFormat="1" ht="24" spans="1:23">
      <c r="A939" s="35">
        <v>930</v>
      </c>
      <c r="B939" s="69" t="s">
        <v>2599</v>
      </c>
      <c r="C939" s="36" t="s">
        <v>31</v>
      </c>
      <c r="D939" s="69" t="s">
        <v>34</v>
      </c>
      <c r="E939" s="69" t="s">
        <v>1139</v>
      </c>
      <c r="F939" s="37">
        <v>44166</v>
      </c>
      <c r="G939" s="37">
        <v>44531</v>
      </c>
      <c r="H939" s="36" t="s">
        <v>2596</v>
      </c>
      <c r="I939" s="69" t="s">
        <v>2743</v>
      </c>
      <c r="J939" s="73">
        <v>210</v>
      </c>
      <c r="K939" s="73"/>
      <c r="L939" s="73">
        <v>210</v>
      </c>
      <c r="M939" s="36"/>
      <c r="N939" s="36"/>
      <c r="O939" s="36">
        <v>1</v>
      </c>
      <c r="P939" s="36"/>
      <c r="Q939" s="36">
        <v>450</v>
      </c>
      <c r="R939" s="36"/>
      <c r="S939" s="36"/>
      <c r="T939" s="36"/>
      <c r="U939" s="69" t="s">
        <v>2744</v>
      </c>
      <c r="V939" s="36" t="s">
        <v>39</v>
      </c>
      <c r="W939" s="36" t="s">
        <v>54</v>
      </c>
    </row>
    <row r="940" s="15" customFormat="1" ht="24" spans="1:23">
      <c r="A940" s="35">
        <v>931</v>
      </c>
      <c r="B940" s="36" t="s">
        <v>2595</v>
      </c>
      <c r="C940" s="36" t="s">
        <v>31</v>
      </c>
      <c r="D940" s="69" t="s">
        <v>87</v>
      </c>
      <c r="E940" s="69" t="s">
        <v>1606</v>
      </c>
      <c r="F940" s="37">
        <v>44166</v>
      </c>
      <c r="G940" s="37">
        <v>44531</v>
      </c>
      <c r="H940" s="36" t="s">
        <v>2596</v>
      </c>
      <c r="I940" s="69" t="s">
        <v>2745</v>
      </c>
      <c r="J940" s="73">
        <v>140</v>
      </c>
      <c r="K940" s="73"/>
      <c r="L940" s="73">
        <v>140</v>
      </c>
      <c r="M940" s="36"/>
      <c r="N940" s="36"/>
      <c r="O940" s="36">
        <v>1</v>
      </c>
      <c r="P940" s="36"/>
      <c r="Q940" s="36">
        <v>1230</v>
      </c>
      <c r="R940" s="36"/>
      <c r="S940" s="36"/>
      <c r="T940" s="36"/>
      <c r="U940" s="69" t="s">
        <v>2746</v>
      </c>
      <c r="V940" s="36" t="s">
        <v>39</v>
      </c>
      <c r="W940" s="36" t="s">
        <v>54</v>
      </c>
    </row>
    <row r="941" s="15" customFormat="1" ht="24" spans="1:23">
      <c r="A941" s="35">
        <v>932</v>
      </c>
      <c r="B941" s="69" t="s">
        <v>2619</v>
      </c>
      <c r="C941" s="36" t="s">
        <v>31</v>
      </c>
      <c r="D941" s="69" t="s">
        <v>92</v>
      </c>
      <c r="E941" s="69" t="s">
        <v>911</v>
      </c>
      <c r="F941" s="37">
        <v>44166</v>
      </c>
      <c r="G941" s="37">
        <v>44531</v>
      </c>
      <c r="H941" s="36" t="s">
        <v>2596</v>
      </c>
      <c r="I941" s="69" t="s">
        <v>2747</v>
      </c>
      <c r="J941" s="73">
        <v>165</v>
      </c>
      <c r="K941" s="73"/>
      <c r="L941" s="73">
        <v>165</v>
      </c>
      <c r="M941" s="36"/>
      <c r="N941" s="36"/>
      <c r="O941" s="36">
        <v>1</v>
      </c>
      <c r="P941" s="36"/>
      <c r="Q941" s="36">
        <v>1300</v>
      </c>
      <c r="R941" s="36"/>
      <c r="S941" s="36"/>
      <c r="T941" s="36"/>
      <c r="U941" s="69" t="s">
        <v>2748</v>
      </c>
      <c r="V941" s="36" t="s">
        <v>39</v>
      </c>
      <c r="W941" s="36" t="s">
        <v>54</v>
      </c>
    </row>
    <row r="942" s="15" customFormat="1" ht="24" spans="1:23">
      <c r="A942" s="35">
        <v>933</v>
      </c>
      <c r="B942" s="69" t="s">
        <v>2619</v>
      </c>
      <c r="C942" s="36" t="s">
        <v>31</v>
      </c>
      <c r="D942" s="69" t="s">
        <v>92</v>
      </c>
      <c r="E942" s="69" t="s">
        <v>2749</v>
      </c>
      <c r="F942" s="37">
        <v>44166</v>
      </c>
      <c r="G942" s="37">
        <v>44531</v>
      </c>
      <c r="H942" s="36" t="s">
        <v>2596</v>
      </c>
      <c r="I942" s="69" t="s">
        <v>2750</v>
      </c>
      <c r="J942" s="73">
        <v>50</v>
      </c>
      <c r="K942" s="73"/>
      <c r="L942" s="73">
        <v>50</v>
      </c>
      <c r="M942" s="36"/>
      <c r="N942" s="36"/>
      <c r="O942" s="36">
        <v>1</v>
      </c>
      <c r="P942" s="36"/>
      <c r="Q942" s="36">
        <v>420</v>
      </c>
      <c r="R942" s="36"/>
      <c r="S942" s="36"/>
      <c r="T942" s="36"/>
      <c r="U942" s="69" t="s">
        <v>2751</v>
      </c>
      <c r="V942" s="36" t="s">
        <v>39</v>
      </c>
      <c r="W942" s="36" t="s">
        <v>54</v>
      </c>
    </row>
    <row r="943" s="15" customFormat="1" ht="24" spans="1:23">
      <c r="A943" s="35">
        <v>934</v>
      </c>
      <c r="B943" s="36" t="s">
        <v>2595</v>
      </c>
      <c r="C943" s="36" t="s">
        <v>31</v>
      </c>
      <c r="D943" s="69" t="s">
        <v>87</v>
      </c>
      <c r="E943" s="69" t="s">
        <v>1204</v>
      </c>
      <c r="F943" s="37">
        <v>44166</v>
      </c>
      <c r="G943" s="37">
        <v>44531</v>
      </c>
      <c r="H943" s="36" t="s">
        <v>2596</v>
      </c>
      <c r="I943" s="69" t="s">
        <v>2752</v>
      </c>
      <c r="J943" s="73">
        <v>48</v>
      </c>
      <c r="K943" s="73"/>
      <c r="L943" s="73">
        <v>48</v>
      </c>
      <c r="M943" s="36"/>
      <c r="N943" s="36"/>
      <c r="O943" s="36">
        <v>2</v>
      </c>
      <c r="P943" s="36"/>
      <c r="Q943" s="36">
        <v>2330</v>
      </c>
      <c r="R943" s="36">
        <v>2</v>
      </c>
      <c r="S943" s="36"/>
      <c r="T943" s="36"/>
      <c r="U943" s="69" t="s">
        <v>2753</v>
      </c>
      <c r="V943" s="36" t="s">
        <v>39</v>
      </c>
      <c r="W943" s="36" t="s">
        <v>54</v>
      </c>
    </row>
    <row r="944" s="15" customFormat="1" ht="24" spans="1:23">
      <c r="A944" s="35">
        <v>935</v>
      </c>
      <c r="B944" s="36" t="s">
        <v>2754</v>
      </c>
      <c r="C944" s="36" t="s">
        <v>31</v>
      </c>
      <c r="D944" s="41" t="s">
        <v>34</v>
      </c>
      <c r="E944" s="69" t="s">
        <v>671</v>
      </c>
      <c r="F944" s="37">
        <v>44166</v>
      </c>
      <c r="G944" s="37">
        <v>44531</v>
      </c>
      <c r="H944" s="36" t="s">
        <v>2596</v>
      </c>
      <c r="I944" s="69" t="s">
        <v>2755</v>
      </c>
      <c r="J944" s="73">
        <v>40</v>
      </c>
      <c r="K944" s="73"/>
      <c r="L944" s="73">
        <v>40</v>
      </c>
      <c r="M944" s="36"/>
      <c r="N944" s="36"/>
      <c r="O944" s="36">
        <v>1</v>
      </c>
      <c r="P944" s="36"/>
      <c r="Q944" s="36"/>
      <c r="R944" s="36">
        <v>1</v>
      </c>
      <c r="S944" s="36"/>
      <c r="T944" s="36">
        <v>88</v>
      </c>
      <c r="U944" s="69" t="s">
        <v>2756</v>
      </c>
      <c r="V944" s="36" t="s">
        <v>39</v>
      </c>
      <c r="W944" s="36" t="s">
        <v>54</v>
      </c>
    </row>
    <row r="945" s="15" customFormat="1" ht="24" spans="1:23">
      <c r="A945" s="35">
        <v>936</v>
      </c>
      <c r="B945" s="36" t="s">
        <v>2754</v>
      </c>
      <c r="C945" s="36" t="s">
        <v>31</v>
      </c>
      <c r="D945" s="41" t="s">
        <v>34</v>
      </c>
      <c r="E945" s="69" t="s">
        <v>324</v>
      </c>
      <c r="F945" s="37">
        <v>44166</v>
      </c>
      <c r="G945" s="37">
        <v>44531</v>
      </c>
      <c r="H945" s="36" t="s">
        <v>2596</v>
      </c>
      <c r="I945" s="69" t="s">
        <v>2757</v>
      </c>
      <c r="J945" s="73">
        <v>80</v>
      </c>
      <c r="K945" s="73"/>
      <c r="L945" s="73">
        <v>80</v>
      </c>
      <c r="M945" s="36"/>
      <c r="N945" s="36"/>
      <c r="O945" s="36">
        <v>1</v>
      </c>
      <c r="P945" s="36"/>
      <c r="Q945" s="36"/>
      <c r="R945" s="36">
        <v>1</v>
      </c>
      <c r="S945" s="36"/>
      <c r="T945" s="36">
        <v>52</v>
      </c>
      <c r="U945" s="69" t="s">
        <v>2758</v>
      </c>
      <c r="V945" s="36" t="s">
        <v>39</v>
      </c>
      <c r="W945" s="36" t="s">
        <v>54</v>
      </c>
    </row>
    <row r="946" s="15" customFormat="1" ht="24" spans="1:23">
      <c r="A946" s="35">
        <v>937</v>
      </c>
      <c r="B946" s="36" t="s">
        <v>2674</v>
      </c>
      <c r="C946" s="36" t="s">
        <v>31</v>
      </c>
      <c r="D946" s="41" t="s">
        <v>87</v>
      </c>
      <c r="E946" s="53" t="s">
        <v>2759</v>
      </c>
      <c r="F946" s="37">
        <v>44166</v>
      </c>
      <c r="G946" s="37">
        <v>44531</v>
      </c>
      <c r="H946" s="36" t="s">
        <v>2596</v>
      </c>
      <c r="I946" s="53" t="s">
        <v>2760</v>
      </c>
      <c r="J946" s="53">
        <v>50</v>
      </c>
      <c r="K946" s="53"/>
      <c r="L946" s="53">
        <v>50</v>
      </c>
      <c r="M946" s="36"/>
      <c r="N946" s="36"/>
      <c r="O946" s="36">
        <v>1</v>
      </c>
      <c r="P946" s="36"/>
      <c r="Q946" s="36">
        <v>456</v>
      </c>
      <c r="R946" s="36">
        <v>1</v>
      </c>
      <c r="S946" s="36"/>
      <c r="T946" s="36"/>
      <c r="U946" s="53" t="s">
        <v>2761</v>
      </c>
      <c r="V946" s="36" t="s">
        <v>39</v>
      </c>
      <c r="W946" s="36" t="s">
        <v>54</v>
      </c>
    </row>
    <row r="947" s="15" customFormat="1" ht="24" spans="1:23">
      <c r="A947" s="35">
        <v>938</v>
      </c>
      <c r="B947" s="36" t="s">
        <v>2674</v>
      </c>
      <c r="C947" s="36" t="s">
        <v>31</v>
      </c>
      <c r="D947" s="41" t="s">
        <v>87</v>
      </c>
      <c r="E947" s="44" t="s">
        <v>546</v>
      </c>
      <c r="F947" s="37">
        <v>44166</v>
      </c>
      <c r="G947" s="37">
        <v>44531</v>
      </c>
      <c r="H947" s="36" t="s">
        <v>2596</v>
      </c>
      <c r="I947" s="37" t="s">
        <v>2762</v>
      </c>
      <c r="J947" s="53">
        <v>36</v>
      </c>
      <c r="K947" s="53"/>
      <c r="L947" s="53">
        <v>36</v>
      </c>
      <c r="M947" s="36"/>
      <c r="N947" s="36"/>
      <c r="O947" s="36">
        <v>1</v>
      </c>
      <c r="P947" s="36"/>
      <c r="Q947" s="36">
        <v>120</v>
      </c>
      <c r="R947" s="36"/>
      <c r="S947" s="36"/>
      <c r="T947" s="36"/>
      <c r="U947" s="36" t="s">
        <v>2689</v>
      </c>
      <c r="V947" s="36" t="s">
        <v>39</v>
      </c>
      <c r="W947" s="36" t="s">
        <v>54</v>
      </c>
    </row>
    <row r="948" s="15" customFormat="1" ht="24" spans="1:23">
      <c r="A948" s="35">
        <v>939</v>
      </c>
      <c r="B948" s="36" t="s">
        <v>2674</v>
      </c>
      <c r="C948" s="36" t="s">
        <v>31</v>
      </c>
      <c r="D948" s="41" t="s">
        <v>87</v>
      </c>
      <c r="E948" s="44" t="s">
        <v>567</v>
      </c>
      <c r="F948" s="37">
        <v>44166</v>
      </c>
      <c r="G948" s="37">
        <v>44531</v>
      </c>
      <c r="H948" s="36" t="s">
        <v>2596</v>
      </c>
      <c r="I948" s="53" t="s">
        <v>2763</v>
      </c>
      <c r="J948" s="53">
        <v>30</v>
      </c>
      <c r="K948" s="53"/>
      <c r="L948" s="53">
        <v>30</v>
      </c>
      <c r="M948" s="36"/>
      <c r="N948" s="36"/>
      <c r="O948" s="36">
        <v>1</v>
      </c>
      <c r="P948" s="36"/>
      <c r="Q948" s="36">
        <v>220</v>
      </c>
      <c r="R948" s="36"/>
      <c r="S948" s="36"/>
      <c r="T948" s="36"/>
      <c r="U948" s="36" t="s">
        <v>2764</v>
      </c>
      <c r="V948" s="36" t="s">
        <v>39</v>
      </c>
      <c r="W948" s="36" t="s">
        <v>54</v>
      </c>
    </row>
    <row r="949" s="15" customFormat="1" ht="24" spans="1:23">
      <c r="A949" s="35">
        <v>940</v>
      </c>
      <c r="B949" s="36" t="s">
        <v>2674</v>
      </c>
      <c r="C949" s="36" t="s">
        <v>31</v>
      </c>
      <c r="D949" s="41" t="s">
        <v>87</v>
      </c>
      <c r="E949" s="44" t="s">
        <v>2008</v>
      </c>
      <c r="F949" s="37">
        <v>44166</v>
      </c>
      <c r="G949" s="37">
        <v>44531</v>
      </c>
      <c r="H949" s="36" t="s">
        <v>2596</v>
      </c>
      <c r="I949" s="53" t="s">
        <v>2765</v>
      </c>
      <c r="J949" s="53">
        <v>60</v>
      </c>
      <c r="K949" s="53"/>
      <c r="L949" s="53">
        <v>60</v>
      </c>
      <c r="M949" s="36"/>
      <c r="N949" s="36"/>
      <c r="O949" s="36">
        <v>1</v>
      </c>
      <c r="P949" s="36"/>
      <c r="Q949" s="36">
        <v>122</v>
      </c>
      <c r="R949" s="36"/>
      <c r="S949" s="36"/>
      <c r="T949" s="36"/>
      <c r="U949" s="36" t="s">
        <v>2693</v>
      </c>
      <c r="V949" s="36" t="s">
        <v>39</v>
      </c>
      <c r="W949" s="36" t="s">
        <v>54</v>
      </c>
    </row>
    <row r="950" s="15" customFormat="1" ht="24" spans="1:23">
      <c r="A950" s="35">
        <v>941</v>
      </c>
      <c r="B950" s="36" t="s">
        <v>2674</v>
      </c>
      <c r="C950" s="36" t="s">
        <v>31</v>
      </c>
      <c r="D950" s="41" t="s">
        <v>87</v>
      </c>
      <c r="E950" s="44" t="s">
        <v>229</v>
      </c>
      <c r="F950" s="37">
        <v>44166</v>
      </c>
      <c r="G950" s="37">
        <v>44531</v>
      </c>
      <c r="H950" s="36" t="s">
        <v>2596</v>
      </c>
      <c r="I950" s="53" t="s">
        <v>2766</v>
      </c>
      <c r="J950" s="53">
        <v>40</v>
      </c>
      <c r="K950" s="53"/>
      <c r="L950" s="53">
        <v>40</v>
      </c>
      <c r="M950" s="36"/>
      <c r="N950" s="36"/>
      <c r="O950" s="36">
        <v>1</v>
      </c>
      <c r="P950" s="36"/>
      <c r="Q950" s="36">
        <v>356</v>
      </c>
      <c r="R950" s="36">
        <v>1</v>
      </c>
      <c r="S950" s="36"/>
      <c r="T950" s="36"/>
      <c r="U950" s="36" t="s">
        <v>2767</v>
      </c>
      <c r="V950" s="36" t="s">
        <v>39</v>
      </c>
      <c r="W950" s="36" t="s">
        <v>54</v>
      </c>
    </row>
    <row r="951" s="15" customFormat="1" ht="24" spans="1:23">
      <c r="A951" s="35">
        <v>942</v>
      </c>
      <c r="B951" s="36" t="s">
        <v>2674</v>
      </c>
      <c r="C951" s="36" t="s">
        <v>31</v>
      </c>
      <c r="D951" s="41" t="s">
        <v>87</v>
      </c>
      <c r="E951" s="44" t="s">
        <v>166</v>
      </c>
      <c r="F951" s="37">
        <v>44166</v>
      </c>
      <c r="G951" s="37">
        <v>44531</v>
      </c>
      <c r="H951" s="36" t="s">
        <v>2596</v>
      </c>
      <c r="I951" s="53" t="s">
        <v>2768</v>
      </c>
      <c r="J951" s="53">
        <v>40</v>
      </c>
      <c r="K951" s="53"/>
      <c r="L951" s="53">
        <v>40</v>
      </c>
      <c r="M951" s="36"/>
      <c r="N951" s="36"/>
      <c r="O951" s="36">
        <v>1</v>
      </c>
      <c r="P951" s="36"/>
      <c r="Q951" s="36">
        <v>199</v>
      </c>
      <c r="R951" s="36">
        <v>1</v>
      </c>
      <c r="S951" s="36"/>
      <c r="T951" s="36"/>
      <c r="U951" s="36" t="s">
        <v>2769</v>
      </c>
      <c r="V951" s="36" t="s">
        <v>39</v>
      </c>
      <c r="W951" s="36" t="s">
        <v>54</v>
      </c>
    </row>
    <row r="952" s="15" customFormat="1" ht="24" spans="1:23">
      <c r="A952" s="35">
        <v>943</v>
      </c>
      <c r="B952" s="36" t="s">
        <v>2674</v>
      </c>
      <c r="C952" s="36" t="s">
        <v>31</v>
      </c>
      <c r="D952" s="41" t="s">
        <v>87</v>
      </c>
      <c r="E952" s="44" t="s">
        <v>845</v>
      </c>
      <c r="F952" s="37">
        <v>44166</v>
      </c>
      <c r="G952" s="37">
        <v>44531</v>
      </c>
      <c r="H952" s="36" t="s">
        <v>2596</v>
      </c>
      <c r="I952" s="53" t="s">
        <v>2770</v>
      </c>
      <c r="J952" s="53">
        <v>30</v>
      </c>
      <c r="K952" s="53"/>
      <c r="L952" s="53">
        <v>30</v>
      </c>
      <c r="M952" s="36"/>
      <c r="N952" s="36"/>
      <c r="O952" s="36">
        <v>1</v>
      </c>
      <c r="P952" s="36"/>
      <c r="Q952" s="36">
        <v>325</v>
      </c>
      <c r="R952" s="36">
        <v>1</v>
      </c>
      <c r="S952" s="36"/>
      <c r="T952" s="36"/>
      <c r="U952" s="36" t="s">
        <v>2771</v>
      </c>
      <c r="V952" s="36" t="s">
        <v>39</v>
      </c>
      <c r="W952" s="36" t="s">
        <v>54</v>
      </c>
    </row>
    <row r="953" s="15" customFormat="1" ht="24" spans="1:23">
      <c r="A953" s="35">
        <v>944</v>
      </c>
      <c r="B953" s="36" t="s">
        <v>2674</v>
      </c>
      <c r="C953" s="36" t="s">
        <v>31</v>
      </c>
      <c r="D953" s="41" t="s">
        <v>87</v>
      </c>
      <c r="E953" s="44" t="s">
        <v>513</v>
      </c>
      <c r="F953" s="37">
        <v>44166</v>
      </c>
      <c r="G953" s="37">
        <v>44531</v>
      </c>
      <c r="H953" s="36" t="s">
        <v>2596</v>
      </c>
      <c r="I953" s="37" t="s">
        <v>2772</v>
      </c>
      <c r="J953" s="53">
        <v>18</v>
      </c>
      <c r="K953" s="53"/>
      <c r="L953" s="53">
        <v>18</v>
      </c>
      <c r="M953" s="36"/>
      <c r="N953" s="36"/>
      <c r="O953" s="36">
        <v>1</v>
      </c>
      <c r="P953" s="36"/>
      <c r="Q953" s="36">
        <v>421</v>
      </c>
      <c r="R953" s="36">
        <v>1</v>
      </c>
      <c r="S953" s="36"/>
      <c r="T953" s="36"/>
      <c r="U953" s="36" t="s">
        <v>2773</v>
      </c>
      <c r="V953" s="36" t="s">
        <v>39</v>
      </c>
      <c r="W953" s="36" t="s">
        <v>54</v>
      </c>
    </row>
    <row r="954" s="15" customFormat="1" ht="24" spans="1:23">
      <c r="A954" s="35">
        <v>945</v>
      </c>
      <c r="B954" s="36" t="s">
        <v>2674</v>
      </c>
      <c r="C954" s="36" t="s">
        <v>31</v>
      </c>
      <c r="D954" s="41" t="s">
        <v>87</v>
      </c>
      <c r="E954" s="44" t="s">
        <v>488</v>
      </c>
      <c r="F954" s="37">
        <v>44166</v>
      </c>
      <c r="G954" s="37">
        <v>44531</v>
      </c>
      <c r="H954" s="36" t="s">
        <v>2596</v>
      </c>
      <c r="I954" s="37" t="s">
        <v>2774</v>
      </c>
      <c r="J954" s="53">
        <v>45</v>
      </c>
      <c r="K954" s="53"/>
      <c r="L954" s="53">
        <v>45</v>
      </c>
      <c r="M954" s="36"/>
      <c r="N954" s="36"/>
      <c r="O954" s="36">
        <v>1</v>
      </c>
      <c r="P954" s="36"/>
      <c r="Q954" s="36">
        <v>232</v>
      </c>
      <c r="R954" s="36"/>
      <c r="S954" s="36"/>
      <c r="T954" s="36"/>
      <c r="U954" s="36" t="s">
        <v>2775</v>
      </c>
      <c r="V954" s="36" t="s">
        <v>39</v>
      </c>
      <c r="W954" s="36" t="s">
        <v>54</v>
      </c>
    </row>
    <row r="955" s="16" customFormat="1" ht="25" customHeight="1" spans="1:23">
      <c r="A955" s="35">
        <v>946</v>
      </c>
      <c r="B955" s="169" t="s">
        <v>2599</v>
      </c>
      <c r="C955" s="36" t="s">
        <v>31</v>
      </c>
      <c r="D955" s="36" t="s">
        <v>34</v>
      </c>
      <c r="E955" s="169" t="s">
        <v>145</v>
      </c>
      <c r="F955" s="37">
        <v>44166</v>
      </c>
      <c r="G955" s="37">
        <v>44531</v>
      </c>
      <c r="H955" s="36" t="s">
        <v>2596</v>
      </c>
      <c r="I955" s="169" t="s">
        <v>2776</v>
      </c>
      <c r="J955" s="204">
        <v>16</v>
      </c>
      <c r="K955" s="204"/>
      <c r="L955" s="204">
        <v>16</v>
      </c>
      <c r="M955" s="36"/>
      <c r="N955" s="36"/>
      <c r="O955" s="36">
        <v>1</v>
      </c>
      <c r="P955" s="36"/>
      <c r="Q955" s="36"/>
      <c r="R955" s="36"/>
      <c r="S955" s="36">
        <v>141</v>
      </c>
      <c r="T955" s="36">
        <v>456</v>
      </c>
      <c r="U955" s="169" t="s">
        <v>2777</v>
      </c>
      <c r="V955" s="36" t="s">
        <v>39</v>
      </c>
      <c r="W955" s="36" t="s">
        <v>40</v>
      </c>
    </row>
    <row r="956" s="16" customFormat="1" ht="25" customHeight="1" spans="1:23">
      <c r="A956" s="35">
        <v>947</v>
      </c>
      <c r="B956" s="169" t="s">
        <v>2599</v>
      </c>
      <c r="C956" s="36" t="s">
        <v>31</v>
      </c>
      <c r="D956" s="36" t="s">
        <v>34</v>
      </c>
      <c r="E956" s="169" t="s">
        <v>145</v>
      </c>
      <c r="F956" s="37">
        <v>44166</v>
      </c>
      <c r="G956" s="37">
        <v>44531</v>
      </c>
      <c r="H956" s="36" t="s">
        <v>2596</v>
      </c>
      <c r="I956" s="169" t="s">
        <v>2778</v>
      </c>
      <c r="J956" s="204">
        <v>10</v>
      </c>
      <c r="K956" s="204"/>
      <c r="L956" s="204">
        <v>10</v>
      </c>
      <c r="M956" s="36"/>
      <c r="N956" s="36"/>
      <c r="O956" s="36">
        <v>1</v>
      </c>
      <c r="P956" s="36"/>
      <c r="Q956" s="36"/>
      <c r="R956" s="36"/>
      <c r="S956" s="36">
        <v>27</v>
      </c>
      <c r="T956" s="36">
        <v>107</v>
      </c>
      <c r="U956" s="169" t="s">
        <v>2779</v>
      </c>
      <c r="V956" s="36" t="s">
        <v>39</v>
      </c>
      <c r="W956" s="36" t="s">
        <v>40</v>
      </c>
    </row>
    <row r="957" s="16" customFormat="1" ht="25" customHeight="1" spans="1:23">
      <c r="A957" s="35">
        <v>948</v>
      </c>
      <c r="B957" s="169" t="s">
        <v>2599</v>
      </c>
      <c r="C957" s="36" t="s">
        <v>31</v>
      </c>
      <c r="D957" s="36" t="s">
        <v>34</v>
      </c>
      <c r="E957" s="169" t="s">
        <v>1247</v>
      </c>
      <c r="F957" s="37">
        <v>44166</v>
      </c>
      <c r="G957" s="37">
        <v>44531</v>
      </c>
      <c r="H957" s="36" t="s">
        <v>2596</v>
      </c>
      <c r="I957" s="169" t="s">
        <v>2780</v>
      </c>
      <c r="J957" s="204">
        <v>10</v>
      </c>
      <c r="K957" s="204"/>
      <c r="L957" s="204">
        <v>10</v>
      </c>
      <c r="M957" s="36"/>
      <c r="N957" s="36"/>
      <c r="O957" s="36">
        <v>1</v>
      </c>
      <c r="P957" s="36"/>
      <c r="Q957" s="36"/>
      <c r="R957" s="36"/>
      <c r="S957" s="36">
        <v>7</v>
      </c>
      <c r="T957" s="36">
        <v>34</v>
      </c>
      <c r="U957" s="169" t="s">
        <v>2781</v>
      </c>
      <c r="V957" s="36" t="s">
        <v>39</v>
      </c>
      <c r="W957" s="36" t="s">
        <v>40</v>
      </c>
    </row>
    <row r="958" s="16" customFormat="1" ht="25" customHeight="1" spans="1:23">
      <c r="A958" s="35">
        <v>949</v>
      </c>
      <c r="B958" s="169" t="s">
        <v>2599</v>
      </c>
      <c r="C958" s="36" t="s">
        <v>31</v>
      </c>
      <c r="D958" s="36" t="s">
        <v>34</v>
      </c>
      <c r="E958" s="169" t="s">
        <v>1139</v>
      </c>
      <c r="F958" s="37">
        <v>44166</v>
      </c>
      <c r="G958" s="37">
        <v>44531</v>
      </c>
      <c r="H958" s="36" t="s">
        <v>2596</v>
      </c>
      <c r="I958" s="169" t="s">
        <v>2782</v>
      </c>
      <c r="J958" s="204">
        <v>10</v>
      </c>
      <c r="K958" s="204"/>
      <c r="L958" s="204">
        <v>10</v>
      </c>
      <c r="M958" s="36"/>
      <c r="N958" s="36"/>
      <c r="O958" s="36">
        <v>1</v>
      </c>
      <c r="P958" s="36"/>
      <c r="Q958" s="36">
        <v>23</v>
      </c>
      <c r="R958" s="36"/>
      <c r="S958" s="36"/>
      <c r="T958" s="36"/>
      <c r="U958" s="169" t="s">
        <v>2783</v>
      </c>
      <c r="V958" s="36" t="s">
        <v>39</v>
      </c>
      <c r="W958" s="36" t="s">
        <v>40</v>
      </c>
    </row>
    <row r="959" s="16" customFormat="1" ht="25" customHeight="1" spans="1:23">
      <c r="A959" s="35">
        <v>950</v>
      </c>
      <c r="B959" s="169" t="s">
        <v>2599</v>
      </c>
      <c r="C959" s="36" t="s">
        <v>31</v>
      </c>
      <c r="D959" s="36" t="s">
        <v>34</v>
      </c>
      <c r="E959" s="169" t="s">
        <v>750</v>
      </c>
      <c r="F959" s="37">
        <v>44166</v>
      </c>
      <c r="G959" s="37">
        <v>44531</v>
      </c>
      <c r="H959" s="36" t="s">
        <v>2596</v>
      </c>
      <c r="I959" s="169" t="s">
        <v>2784</v>
      </c>
      <c r="J959" s="204">
        <v>8</v>
      </c>
      <c r="K959" s="204"/>
      <c r="L959" s="204">
        <v>8</v>
      </c>
      <c r="M959" s="36"/>
      <c r="N959" s="36"/>
      <c r="O959" s="36">
        <v>1</v>
      </c>
      <c r="P959" s="36"/>
      <c r="Q959" s="36">
        <v>108</v>
      </c>
      <c r="R959" s="36"/>
      <c r="S959" s="36"/>
      <c r="T959" s="36"/>
      <c r="U959" s="169" t="s">
        <v>2785</v>
      </c>
      <c r="V959" s="36" t="s">
        <v>39</v>
      </c>
      <c r="W959" s="36" t="s">
        <v>40</v>
      </c>
    </row>
    <row r="960" s="16" customFormat="1" ht="25" customHeight="1" spans="1:23">
      <c r="A960" s="35">
        <v>951</v>
      </c>
      <c r="B960" s="169" t="s">
        <v>2599</v>
      </c>
      <c r="C960" s="36" t="s">
        <v>31</v>
      </c>
      <c r="D960" s="36" t="s">
        <v>34</v>
      </c>
      <c r="E960" s="169" t="s">
        <v>1164</v>
      </c>
      <c r="F960" s="37">
        <v>44166</v>
      </c>
      <c r="G960" s="37">
        <v>44531</v>
      </c>
      <c r="H960" s="36" t="s">
        <v>2596</v>
      </c>
      <c r="I960" s="169" t="s">
        <v>2786</v>
      </c>
      <c r="J960" s="204">
        <v>10</v>
      </c>
      <c r="K960" s="204"/>
      <c r="L960" s="204">
        <v>10</v>
      </c>
      <c r="M960" s="36"/>
      <c r="N960" s="36"/>
      <c r="O960" s="36">
        <v>1</v>
      </c>
      <c r="P960" s="36"/>
      <c r="Q960" s="36">
        <v>124</v>
      </c>
      <c r="R960" s="36"/>
      <c r="S960" s="36"/>
      <c r="T960" s="36"/>
      <c r="U960" s="169" t="s">
        <v>2787</v>
      </c>
      <c r="V960" s="36" t="s">
        <v>39</v>
      </c>
      <c r="W960" s="36" t="s">
        <v>40</v>
      </c>
    </row>
    <row r="961" s="16" customFormat="1" ht="25" customHeight="1" spans="1:23">
      <c r="A961" s="35">
        <v>952</v>
      </c>
      <c r="B961" s="169" t="s">
        <v>2599</v>
      </c>
      <c r="C961" s="36" t="s">
        <v>31</v>
      </c>
      <c r="D961" s="36" t="s">
        <v>34</v>
      </c>
      <c r="E961" s="169" t="s">
        <v>386</v>
      </c>
      <c r="F961" s="37">
        <v>44166</v>
      </c>
      <c r="G961" s="37">
        <v>44531</v>
      </c>
      <c r="H961" s="36" t="s">
        <v>2596</v>
      </c>
      <c r="I961" s="169" t="s">
        <v>2788</v>
      </c>
      <c r="J961" s="204">
        <v>10</v>
      </c>
      <c r="K961" s="204"/>
      <c r="L961" s="204">
        <v>10</v>
      </c>
      <c r="M961" s="36"/>
      <c r="N961" s="36"/>
      <c r="O961" s="36">
        <v>1</v>
      </c>
      <c r="P961" s="36"/>
      <c r="Q961" s="36">
        <v>137</v>
      </c>
      <c r="R961" s="36"/>
      <c r="S961" s="36"/>
      <c r="T961" s="36"/>
      <c r="U961" s="169" t="s">
        <v>2789</v>
      </c>
      <c r="V961" s="36" t="s">
        <v>39</v>
      </c>
      <c r="W961" s="36" t="s">
        <v>40</v>
      </c>
    </row>
    <row r="962" s="16" customFormat="1" ht="25" customHeight="1" spans="1:23">
      <c r="A962" s="35">
        <v>953</v>
      </c>
      <c r="B962" s="169" t="s">
        <v>2599</v>
      </c>
      <c r="C962" s="36" t="s">
        <v>31</v>
      </c>
      <c r="D962" s="36" t="s">
        <v>34</v>
      </c>
      <c r="E962" s="169" t="s">
        <v>1100</v>
      </c>
      <c r="F962" s="37">
        <v>44166</v>
      </c>
      <c r="G962" s="37">
        <v>44531</v>
      </c>
      <c r="H962" s="36" t="s">
        <v>2596</v>
      </c>
      <c r="I962" s="169" t="s">
        <v>2790</v>
      </c>
      <c r="J962" s="204">
        <v>12</v>
      </c>
      <c r="K962" s="204"/>
      <c r="L962" s="204">
        <v>12</v>
      </c>
      <c r="M962" s="36"/>
      <c r="N962" s="36"/>
      <c r="O962" s="36">
        <v>1</v>
      </c>
      <c r="P962" s="36"/>
      <c r="Q962" s="36"/>
      <c r="R962" s="36">
        <v>1</v>
      </c>
      <c r="S962" s="36">
        <v>54</v>
      </c>
      <c r="T962" s="36">
        <v>256</v>
      </c>
      <c r="U962" s="169" t="s">
        <v>2791</v>
      </c>
      <c r="V962" s="36" t="s">
        <v>39</v>
      </c>
      <c r="W962" s="36" t="s">
        <v>40</v>
      </c>
    </row>
    <row r="963" s="16" customFormat="1" ht="25" customHeight="1" spans="1:23">
      <c r="A963" s="35">
        <v>954</v>
      </c>
      <c r="B963" s="169" t="s">
        <v>2792</v>
      </c>
      <c r="C963" s="36" t="s">
        <v>31</v>
      </c>
      <c r="D963" s="36" t="s">
        <v>34</v>
      </c>
      <c r="E963" s="169" t="s">
        <v>75</v>
      </c>
      <c r="F963" s="37">
        <v>44166</v>
      </c>
      <c r="G963" s="37">
        <v>44531</v>
      </c>
      <c r="H963" s="36" t="s">
        <v>2596</v>
      </c>
      <c r="I963" s="169" t="s">
        <v>2793</v>
      </c>
      <c r="J963" s="204">
        <v>10</v>
      </c>
      <c r="K963" s="204"/>
      <c r="L963" s="204">
        <v>10</v>
      </c>
      <c r="M963" s="36"/>
      <c r="N963" s="36"/>
      <c r="O963" s="36">
        <v>1</v>
      </c>
      <c r="P963" s="36"/>
      <c r="Q963" s="36"/>
      <c r="R963" s="36"/>
      <c r="S963" s="36">
        <v>60</v>
      </c>
      <c r="T963" s="36">
        <v>211</v>
      </c>
      <c r="U963" s="169" t="s">
        <v>2794</v>
      </c>
      <c r="V963" s="36" t="s">
        <v>39</v>
      </c>
      <c r="W963" s="36" t="s">
        <v>40</v>
      </c>
    </row>
    <row r="964" s="16" customFormat="1" ht="25" customHeight="1" spans="1:23">
      <c r="A964" s="35">
        <v>955</v>
      </c>
      <c r="B964" s="169" t="s">
        <v>2599</v>
      </c>
      <c r="C964" s="36" t="s">
        <v>31</v>
      </c>
      <c r="D964" s="36" t="s">
        <v>34</v>
      </c>
      <c r="E964" s="169" t="s">
        <v>206</v>
      </c>
      <c r="F964" s="37">
        <v>44166</v>
      </c>
      <c r="G964" s="37">
        <v>44531</v>
      </c>
      <c r="H964" s="36" t="s">
        <v>2596</v>
      </c>
      <c r="I964" s="169" t="s">
        <v>2795</v>
      </c>
      <c r="J964" s="204">
        <v>10</v>
      </c>
      <c r="K964" s="204"/>
      <c r="L964" s="204">
        <v>10</v>
      </c>
      <c r="M964" s="36"/>
      <c r="N964" s="36"/>
      <c r="O964" s="36">
        <v>1</v>
      </c>
      <c r="P964" s="36"/>
      <c r="Q964" s="36">
        <v>145</v>
      </c>
      <c r="R964" s="36">
        <v>1</v>
      </c>
      <c r="S964" s="36"/>
      <c r="T964" s="36"/>
      <c r="U964" s="169" t="s">
        <v>2796</v>
      </c>
      <c r="V964" s="36" t="s">
        <v>39</v>
      </c>
      <c r="W964" s="36" t="s">
        <v>40</v>
      </c>
    </row>
    <row r="965" s="16" customFormat="1" ht="25" customHeight="1" spans="1:23">
      <c r="A965" s="35">
        <v>956</v>
      </c>
      <c r="B965" s="169" t="s">
        <v>2599</v>
      </c>
      <c r="C965" s="36" t="s">
        <v>31</v>
      </c>
      <c r="D965" s="36" t="s">
        <v>34</v>
      </c>
      <c r="E965" s="169" t="s">
        <v>2662</v>
      </c>
      <c r="F965" s="37">
        <v>44166</v>
      </c>
      <c r="G965" s="37">
        <v>44531</v>
      </c>
      <c r="H965" s="36" t="s">
        <v>2596</v>
      </c>
      <c r="I965" s="169" t="s">
        <v>2797</v>
      </c>
      <c r="J965" s="204">
        <v>10</v>
      </c>
      <c r="K965" s="204"/>
      <c r="L965" s="204">
        <v>10</v>
      </c>
      <c r="M965" s="36"/>
      <c r="N965" s="36"/>
      <c r="O965" s="36">
        <v>1</v>
      </c>
      <c r="P965" s="36"/>
      <c r="Q965" s="36">
        <v>295</v>
      </c>
      <c r="R965" s="36">
        <v>1</v>
      </c>
      <c r="S965" s="36"/>
      <c r="T965" s="36"/>
      <c r="U965" s="169" t="s">
        <v>2798</v>
      </c>
      <c r="V965" s="36" t="s">
        <v>39</v>
      </c>
      <c r="W965" s="36" t="s">
        <v>40</v>
      </c>
    </row>
    <row r="966" s="16" customFormat="1" ht="25" customHeight="1" spans="1:23">
      <c r="A966" s="35">
        <v>957</v>
      </c>
      <c r="B966" s="169" t="s">
        <v>2599</v>
      </c>
      <c r="C966" s="36" t="s">
        <v>31</v>
      </c>
      <c r="D966" s="36" t="s">
        <v>34</v>
      </c>
      <c r="E966" s="169" t="s">
        <v>841</v>
      </c>
      <c r="F966" s="37">
        <v>44166</v>
      </c>
      <c r="G966" s="37">
        <v>44531</v>
      </c>
      <c r="H966" s="36" t="s">
        <v>2596</v>
      </c>
      <c r="I966" s="169" t="s">
        <v>2799</v>
      </c>
      <c r="J966" s="204">
        <v>5</v>
      </c>
      <c r="K966" s="204"/>
      <c r="L966" s="204">
        <v>5</v>
      </c>
      <c r="M966" s="36"/>
      <c r="N966" s="36"/>
      <c r="O966" s="36">
        <v>1</v>
      </c>
      <c r="P966" s="36"/>
      <c r="Q966" s="36">
        <v>118</v>
      </c>
      <c r="R966" s="36">
        <v>1</v>
      </c>
      <c r="S966" s="36"/>
      <c r="T966" s="36"/>
      <c r="U966" s="169" t="s">
        <v>2800</v>
      </c>
      <c r="V966" s="36" t="s">
        <v>39</v>
      </c>
      <c r="W966" s="36" t="s">
        <v>40</v>
      </c>
    </row>
    <row r="967" s="16" customFormat="1" ht="25" customHeight="1" spans="1:23">
      <c r="A967" s="35">
        <v>958</v>
      </c>
      <c r="B967" s="169" t="s">
        <v>2599</v>
      </c>
      <c r="C967" s="36" t="s">
        <v>31</v>
      </c>
      <c r="D967" s="36" t="s">
        <v>34</v>
      </c>
      <c r="E967" s="169" t="s">
        <v>567</v>
      </c>
      <c r="F967" s="37">
        <v>44166</v>
      </c>
      <c r="G967" s="37">
        <v>44531</v>
      </c>
      <c r="H967" s="36" t="s">
        <v>2596</v>
      </c>
      <c r="I967" s="169" t="s">
        <v>2801</v>
      </c>
      <c r="J967" s="204">
        <v>8</v>
      </c>
      <c r="K967" s="204"/>
      <c r="L967" s="204">
        <v>8</v>
      </c>
      <c r="M967" s="36"/>
      <c r="N967" s="36"/>
      <c r="O967" s="36">
        <v>1</v>
      </c>
      <c r="P967" s="36"/>
      <c r="Q967" s="36">
        <v>107</v>
      </c>
      <c r="R967" s="36"/>
      <c r="S967" s="36"/>
      <c r="T967" s="36"/>
      <c r="U967" s="169" t="s">
        <v>2802</v>
      </c>
      <c r="V967" s="36" t="s">
        <v>39</v>
      </c>
      <c r="W967" s="36" t="s">
        <v>40</v>
      </c>
    </row>
    <row r="968" s="16" customFormat="1" ht="25" customHeight="1" spans="1:23">
      <c r="A968" s="35">
        <v>959</v>
      </c>
      <c r="B968" s="169" t="s">
        <v>2599</v>
      </c>
      <c r="C968" s="36" t="s">
        <v>31</v>
      </c>
      <c r="D968" s="36" t="s">
        <v>34</v>
      </c>
      <c r="E968" s="169" t="s">
        <v>2803</v>
      </c>
      <c r="F968" s="37">
        <v>44166</v>
      </c>
      <c r="G968" s="37">
        <v>44531</v>
      </c>
      <c r="H968" s="36" t="s">
        <v>2596</v>
      </c>
      <c r="I968" s="169" t="s">
        <v>2804</v>
      </c>
      <c r="J968" s="204">
        <v>10</v>
      </c>
      <c r="K968" s="204"/>
      <c r="L968" s="204">
        <v>10</v>
      </c>
      <c r="M968" s="36"/>
      <c r="N968" s="36"/>
      <c r="O968" s="36">
        <v>1</v>
      </c>
      <c r="P968" s="36"/>
      <c r="Q968" s="36">
        <v>105</v>
      </c>
      <c r="R968" s="36"/>
      <c r="S968" s="36"/>
      <c r="T968" s="36"/>
      <c r="U968" s="169" t="s">
        <v>2805</v>
      </c>
      <c r="V968" s="36" t="s">
        <v>39</v>
      </c>
      <c r="W968" s="36" t="s">
        <v>40</v>
      </c>
    </row>
    <row r="969" s="16" customFormat="1" ht="25" customHeight="1" spans="1:23">
      <c r="A969" s="35">
        <v>960</v>
      </c>
      <c r="B969" s="169" t="s">
        <v>2599</v>
      </c>
      <c r="C969" s="36" t="s">
        <v>31</v>
      </c>
      <c r="D969" s="36" t="s">
        <v>34</v>
      </c>
      <c r="E969" s="169" t="s">
        <v>2803</v>
      </c>
      <c r="F969" s="37">
        <v>44166</v>
      </c>
      <c r="G969" s="37">
        <v>44531</v>
      </c>
      <c r="H969" s="36" t="s">
        <v>2596</v>
      </c>
      <c r="I969" s="169" t="s">
        <v>2806</v>
      </c>
      <c r="J969" s="204">
        <v>15</v>
      </c>
      <c r="K969" s="204"/>
      <c r="L969" s="204">
        <v>15</v>
      </c>
      <c r="M969" s="36"/>
      <c r="N969" s="36"/>
      <c r="O969" s="36">
        <v>1</v>
      </c>
      <c r="P969" s="36"/>
      <c r="Q969" s="36">
        <v>112</v>
      </c>
      <c r="R969" s="36"/>
      <c r="S969" s="36"/>
      <c r="T969" s="36"/>
      <c r="U969" s="169" t="s">
        <v>2807</v>
      </c>
      <c r="V969" s="36" t="s">
        <v>39</v>
      </c>
      <c r="W969" s="36" t="s">
        <v>40</v>
      </c>
    </row>
    <row r="970" s="16" customFormat="1" ht="25" customHeight="1" spans="1:23">
      <c r="A970" s="35">
        <v>961</v>
      </c>
      <c r="B970" s="169" t="s">
        <v>2599</v>
      </c>
      <c r="C970" s="36" t="s">
        <v>31</v>
      </c>
      <c r="D970" s="36" t="s">
        <v>34</v>
      </c>
      <c r="E970" s="169" t="s">
        <v>1074</v>
      </c>
      <c r="F970" s="37">
        <v>44166</v>
      </c>
      <c r="G970" s="37">
        <v>44531</v>
      </c>
      <c r="H970" s="36" t="s">
        <v>2596</v>
      </c>
      <c r="I970" s="169" t="s">
        <v>2808</v>
      </c>
      <c r="J970" s="204">
        <v>10</v>
      </c>
      <c r="K970" s="204"/>
      <c r="L970" s="204">
        <v>10</v>
      </c>
      <c r="M970" s="36"/>
      <c r="N970" s="36"/>
      <c r="O970" s="36">
        <v>1</v>
      </c>
      <c r="P970" s="36">
        <v>60</v>
      </c>
      <c r="Q970" s="36">
        <v>280</v>
      </c>
      <c r="R970" s="36"/>
      <c r="S970" s="36"/>
      <c r="T970" s="36"/>
      <c r="U970" s="169" t="s">
        <v>2809</v>
      </c>
      <c r="V970" s="36" t="s">
        <v>39</v>
      </c>
      <c r="W970" s="36" t="s">
        <v>40</v>
      </c>
    </row>
    <row r="971" s="16" customFormat="1" ht="25" customHeight="1" spans="1:23">
      <c r="A971" s="35">
        <v>962</v>
      </c>
      <c r="B971" s="169" t="s">
        <v>2599</v>
      </c>
      <c r="C971" s="36" t="s">
        <v>31</v>
      </c>
      <c r="D971" s="36" t="s">
        <v>34</v>
      </c>
      <c r="E971" s="169" t="s">
        <v>51</v>
      </c>
      <c r="F971" s="37">
        <v>44166</v>
      </c>
      <c r="G971" s="37">
        <v>44531</v>
      </c>
      <c r="H971" s="36" t="s">
        <v>2596</v>
      </c>
      <c r="I971" s="169" t="s">
        <v>2810</v>
      </c>
      <c r="J971" s="204">
        <v>10</v>
      </c>
      <c r="K971" s="204"/>
      <c r="L971" s="204">
        <v>10</v>
      </c>
      <c r="M971" s="36"/>
      <c r="N971" s="36"/>
      <c r="O971" s="36">
        <v>1</v>
      </c>
      <c r="P971" s="36"/>
      <c r="Q971" s="36">
        <v>130</v>
      </c>
      <c r="R971" s="36"/>
      <c r="S971" s="36"/>
      <c r="T971" s="36"/>
      <c r="U971" s="169" t="s">
        <v>2811</v>
      </c>
      <c r="V971" s="36" t="s">
        <v>39</v>
      </c>
      <c r="W971" s="36" t="s">
        <v>40</v>
      </c>
    </row>
    <row r="972" s="16" customFormat="1" ht="25" customHeight="1" spans="1:23">
      <c r="A972" s="35">
        <v>963</v>
      </c>
      <c r="B972" s="169" t="s">
        <v>2599</v>
      </c>
      <c r="C972" s="36" t="s">
        <v>31</v>
      </c>
      <c r="D972" s="36" t="s">
        <v>34</v>
      </c>
      <c r="E972" s="169" t="s">
        <v>2652</v>
      </c>
      <c r="F972" s="37">
        <v>44166</v>
      </c>
      <c r="G972" s="37">
        <v>44531</v>
      </c>
      <c r="H972" s="36" t="s">
        <v>2596</v>
      </c>
      <c r="I972" s="169" t="s">
        <v>2812</v>
      </c>
      <c r="J972" s="204">
        <v>15</v>
      </c>
      <c r="K972" s="204"/>
      <c r="L972" s="204">
        <v>15</v>
      </c>
      <c r="M972" s="36"/>
      <c r="N972" s="36"/>
      <c r="O972" s="36">
        <v>1</v>
      </c>
      <c r="P972" s="36"/>
      <c r="Q972" s="36">
        <v>143</v>
      </c>
      <c r="R972" s="36"/>
      <c r="S972" s="36"/>
      <c r="T972" s="36"/>
      <c r="U972" s="169" t="s">
        <v>2813</v>
      </c>
      <c r="V972" s="36" t="s">
        <v>39</v>
      </c>
      <c r="W972" s="36" t="s">
        <v>40</v>
      </c>
    </row>
    <row r="973" s="16" customFormat="1" ht="25" customHeight="1" spans="1:23">
      <c r="A973" s="35">
        <v>964</v>
      </c>
      <c r="B973" s="169" t="s">
        <v>2599</v>
      </c>
      <c r="C973" s="36" t="s">
        <v>31</v>
      </c>
      <c r="D973" s="36" t="s">
        <v>34</v>
      </c>
      <c r="E973" s="169" t="s">
        <v>1201</v>
      </c>
      <c r="F973" s="37">
        <v>44166</v>
      </c>
      <c r="G973" s="37">
        <v>44531</v>
      </c>
      <c r="H973" s="36" t="s">
        <v>2596</v>
      </c>
      <c r="I973" s="169" t="s">
        <v>2814</v>
      </c>
      <c r="J973" s="204">
        <v>10</v>
      </c>
      <c r="K973" s="204"/>
      <c r="L973" s="204">
        <v>10</v>
      </c>
      <c r="M973" s="36"/>
      <c r="N973" s="36"/>
      <c r="O973" s="36">
        <v>1</v>
      </c>
      <c r="P973" s="36"/>
      <c r="Q973" s="36">
        <v>105</v>
      </c>
      <c r="R973" s="36"/>
      <c r="S973" s="36"/>
      <c r="T973" s="36"/>
      <c r="U973" s="169" t="s">
        <v>2805</v>
      </c>
      <c r="V973" s="36" t="s">
        <v>39</v>
      </c>
      <c r="W973" s="36" t="s">
        <v>40</v>
      </c>
    </row>
    <row r="974" s="16" customFormat="1" ht="25" customHeight="1" spans="1:23">
      <c r="A974" s="35">
        <v>965</v>
      </c>
      <c r="B974" s="169" t="s">
        <v>2661</v>
      </c>
      <c r="C974" s="36" t="s">
        <v>31</v>
      </c>
      <c r="D974" s="36" t="s">
        <v>34</v>
      </c>
      <c r="E974" s="169" t="s">
        <v>2662</v>
      </c>
      <c r="F974" s="37">
        <v>44166</v>
      </c>
      <c r="G974" s="37">
        <v>44531</v>
      </c>
      <c r="H974" s="36" t="s">
        <v>2596</v>
      </c>
      <c r="I974" s="169" t="s">
        <v>2815</v>
      </c>
      <c r="J974" s="204">
        <v>15</v>
      </c>
      <c r="K974" s="204"/>
      <c r="L974" s="204">
        <v>15</v>
      </c>
      <c r="M974" s="36"/>
      <c r="N974" s="36"/>
      <c r="O974" s="36">
        <v>1</v>
      </c>
      <c r="P974" s="36"/>
      <c r="Q974" s="36">
        <v>140</v>
      </c>
      <c r="R974" s="36">
        <v>1</v>
      </c>
      <c r="S974" s="36"/>
      <c r="T974" s="36"/>
      <c r="U974" s="169" t="s">
        <v>2816</v>
      </c>
      <c r="V974" s="36" t="s">
        <v>39</v>
      </c>
      <c r="W974" s="36" t="s">
        <v>40</v>
      </c>
    </row>
    <row r="975" s="16" customFormat="1" ht="25" customHeight="1" spans="1:23">
      <c r="A975" s="35">
        <v>966</v>
      </c>
      <c r="B975" s="173" t="s">
        <v>2599</v>
      </c>
      <c r="C975" s="36" t="s">
        <v>31</v>
      </c>
      <c r="D975" s="36" t="s">
        <v>34</v>
      </c>
      <c r="E975" s="173" t="s">
        <v>2112</v>
      </c>
      <c r="F975" s="37">
        <v>44166</v>
      </c>
      <c r="G975" s="37">
        <v>44531</v>
      </c>
      <c r="H975" s="36" t="s">
        <v>2596</v>
      </c>
      <c r="I975" s="173" t="s">
        <v>2817</v>
      </c>
      <c r="J975" s="204">
        <v>87</v>
      </c>
      <c r="K975" s="204"/>
      <c r="L975" s="204">
        <v>87</v>
      </c>
      <c r="M975" s="36"/>
      <c r="N975" s="36"/>
      <c r="O975" s="36">
        <v>1</v>
      </c>
      <c r="P975" s="36"/>
      <c r="Q975" s="36">
        <v>115</v>
      </c>
      <c r="R975" s="36">
        <v>1</v>
      </c>
      <c r="S975" s="36"/>
      <c r="T975" s="36"/>
      <c r="U975" s="173" t="s">
        <v>2818</v>
      </c>
      <c r="V975" s="36" t="s">
        <v>39</v>
      </c>
      <c r="W975" s="36" t="s">
        <v>40</v>
      </c>
    </row>
    <row r="976" s="16" customFormat="1" ht="25" customHeight="1" spans="1:23">
      <c r="A976" s="35">
        <v>967</v>
      </c>
      <c r="B976" s="169" t="s">
        <v>2819</v>
      </c>
      <c r="C976" s="36" t="s">
        <v>31</v>
      </c>
      <c r="D976" s="36" t="s">
        <v>34</v>
      </c>
      <c r="E976" s="169" t="s">
        <v>289</v>
      </c>
      <c r="F976" s="37">
        <v>44166</v>
      </c>
      <c r="G976" s="37">
        <v>44531</v>
      </c>
      <c r="H976" s="36" t="s">
        <v>2596</v>
      </c>
      <c r="I976" s="169" t="s">
        <v>2820</v>
      </c>
      <c r="J976" s="204">
        <v>70</v>
      </c>
      <c r="K976" s="204"/>
      <c r="L976" s="204">
        <v>70</v>
      </c>
      <c r="M976" s="36"/>
      <c r="N976" s="36"/>
      <c r="O976" s="36">
        <v>1</v>
      </c>
      <c r="P976" s="36"/>
      <c r="Q976" s="36"/>
      <c r="R976" s="36"/>
      <c r="S976" s="36">
        <v>42</v>
      </c>
      <c r="T976" s="36">
        <v>145</v>
      </c>
      <c r="U976" s="169" t="s">
        <v>2821</v>
      </c>
      <c r="V976" s="36" t="s">
        <v>39</v>
      </c>
      <c r="W976" s="36" t="s">
        <v>40</v>
      </c>
    </row>
    <row r="977" s="16" customFormat="1" ht="25" customHeight="1" spans="1:23">
      <c r="A977" s="35">
        <v>968</v>
      </c>
      <c r="B977" s="173" t="s">
        <v>2599</v>
      </c>
      <c r="C977" s="36" t="s">
        <v>31</v>
      </c>
      <c r="D977" s="36" t="s">
        <v>34</v>
      </c>
      <c r="E977" s="173" t="s">
        <v>1733</v>
      </c>
      <c r="F977" s="37">
        <v>44166</v>
      </c>
      <c r="G977" s="37">
        <v>44531</v>
      </c>
      <c r="H977" s="36" t="s">
        <v>2596</v>
      </c>
      <c r="I977" s="173" t="s">
        <v>2822</v>
      </c>
      <c r="J977" s="204">
        <v>37</v>
      </c>
      <c r="K977" s="204"/>
      <c r="L977" s="204">
        <v>37</v>
      </c>
      <c r="M977" s="36"/>
      <c r="N977" s="36"/>
      <c r="O977" s="36">
        <v>1</v>
      </c>
      <c r="P977" s="36"/>
      <c r="Q977" s="36">
        <v>150</v>
      </c>
      <c r="R977" s="36"/>
      <c r="S977" s="36"/>
      <c r="T977" s="36"/>
      <c r="U977" s="173" t="s">
        <v>2823</v>
      </c>
      <c r="V977" s="36" t="s">
        <v>39</v>
      </c>
      <c r="W977" s="36" t="s">
        <v>40</v>
      </c>
    </row>
    <row r="978" s="16" customFormat="1" ht="25" customHeight="1" spans="1:23">
      <c r="A978" s="35">
        <v>969</v>
      </c>
      <c r="B978" s="173" t="s">
        <v>2599</v>
      </c>
      <c r="C978" s="36" t="s">
        <v>31</v>
      </c>
      <c r="D978" s="36" t="s">
        <v>34</v>
      </c>
      <c r="E978" s="173" t="s">
        <v>1380</v>
      </c>
      <c r="F978" s="37">
        <v>44166</v>
      </c>
      <c r="G978" s="37">
        <v>44531</v>
      </c>
      <c r="H978" s="36" t="s">
        <v>2596</v>
      </c>
      <c r="I978" s="173" t="s">
        <v>2824</v>
      </c>
      <c r="J978" s="204">
        <v>110</v>
      </c>
      <c r="K978" s="204"/>
      <c r="L978" s="204">
        <v>110</v>
      </c>
      <c r="M978" s="36"/>
      <c r="N978" s="36"/>
      <c r="O978" s="36">
        <v>1</v>
      </c>
      <c r="P978" s="36"/>
      <c r="Q978" s="36">
        <v>112</v>
      </c>
      <c r="R978" s="36"/>
      <c r="S978" s="36"/>
      <c r="T978" s="36"/>
      <c r="U978" s="173" t="s">
        <v>2825</v>
      </c>
      <c r="V978" s="36" t="s">
        <v>39</v>
      </c>
      <c r="W978" s="36" t="s">
        <v>40</v>
      </c>
    </row>
    <row r="979" s="15" customFormat="1" ht="24" spans="1:23">
      <c r="A979" s="35">
        <v>970</v>
      </c>
      <c r="B979" s="173" t="s">
        <v>2599</v>
      </c>
      <c r="C979" s="36" t="s">
        <v>31</v>
      </c>
      <c r="D979" s="36" t="s">
        <v>34</v>
      </c>
      <c r="E979" s="173" t="s">
        <v>1602</v>
      </c>
      <c r="F979" s="37">
        <v>44166</v>
      </c>
      <c r="G979" s="37">
        <v>44531</v>
      </c>
      <c r="H979" s="36" t="s">
        <v>2596</v>
      </c>
      <c r="I979" s="173" t="s">
        <v>2826</v>
      </c>
      <c r="J979" s="204">
        <v>110</v>
      </c>
      <c r="K979" s="204"/>
      <c r="L979" s="204">
        <v>110</v>
      </c>
      <c r="M979" s="36"/>
      <c r="N979" s="36"/>
      <c r="O979" s="36">
        <v>1</v>
      </c>
      <c r="P979" s="36"/>
      <c r="Q979" s="36">
        <v>190</v>
      </c>
      <c r="R979" s="36"/>
      <c r="S979" s="36"/>
      <c r="T979" s="36"/>
      <c r="U979" s="173" t="s">
        <v>2827</v>
      </c>
      <c r="V979" s="36" t="s">
        <v>39</v>
      </c>
      <c r="W979" s="36" t="s">
        <v>40</v>
      </c>
    </row>
    <row r="980" s="15" customFormat="1" ht="24" spans="1:23">
      <c r="A980" s="35">
        <v>971</v>
      </c>
      <c r="B980" s="173" t="s">
        <v>2619</v>
      </c>
      <c r="C980" s="36" t="s">
        <v>31</v>
      </c>
      <c r="D980" s="36" t="s">
        <v>87</v>
      </c>
      <c r="E980" s="173" t="s">
        <v>671</v>
      </c>
      <c r="F980" s="37">
        <v>44166</v>
      </c>
      <c r="G980" s="37">
        <v>44531</v>
      </c>
      <c r="H980" s="36" t="s">
        <v>2596</v>
      </c>
      <c r="I980" s="173" t="s">
        <v>2828</v>
      </c>
      <c r="J980" s="204">
        <v>81.7</v>
      </c>
      <c r="K980" s="204"/>
      <c r="L980" s="204">
        <v>81.7</v>
      </c>
      <c r="M980" s="36"/>
      <c r="N980" s="36"/>
      <c r="O980" s="36">
        <v>1</v>
      </c>
      <c r="P980" s="36"/>
      <c r="Q980" s="36">
        <v>1225</v>
      </c>
      <c r="R980" s="36">
        <v>1</v>
      </c>
      <c r="S980" s="36"/>
      <c r="T980" s="36"/>
      <c r="U980" s="173" t="s">
        <v>2829</v>
      </c>
      <c r="V980" s="36" t="s">
        <v>39</v>
      </c>
      <c r="W980" s="36" t="s">
        <v>40</v>
      </c>
    </row>
    <row r="981" s="15" customFormat="1" ht="24" spans="1:23">
      <c r="A981" s="35">
        <v>972</v>
      </c>
      <c r="B981" s="176" t="s">
        <v>2674</v>
      </c>
      <c r="C981" s="36" t="s">
        <v>31</v>
      </c>
      <c r="D981" s="36" t="s">
        <v>87</v>
      </c>
      <c r="E981" s="204" t="s">
        <v>304</v>
      </c>
      <c r="F981" s="37">
        <v>44166</v>
      </c>
      <c r="G981" s="37">
        <v>44531</v>
      </c>
      <c r="H981" s="36" t="s">
        <v>2596</v>
      </c>
      <c r="I981" s="173" t="s">
        <v>2830</v>
      </c>
      <c r="J981" s="204">
        <v>30</v>
      </c>
      <c r="K981" s="204"/>
      <c r="L981" s="204">
        <v>30</v>
      </c>
      <c r="M981" s="36"/>
      <c r="N981" s="36"/>
      <c r="O981" s="36">
        <v>1</v>
      </c>
      <c r="P981" s="36"/>
      <c r="Q981" s="36">
        <v>360</v>
      </c>
      <c r="R981" s="36">
        <v>1</v>
      </c>
      <c r="S981" s="36"/>
      <c r="T981" s="36"/>
      <c r="U981" s="36" t="s">
        <v>2831</v>
      </c>
      <c r="V981" s="36" t="s">
        <v>39</v>
      </c>
      <c r="W981" s="36" t="s">
        <v>40</v>
      </c>
    </row>
    <row r="982" s="15" customFormat="1" ht="24" spans="1:23">
      <c r="A982" s="35">
        <v>973</v>
      </c>
      <c r="B982" s="176" t="s">
        <v>2674</v>
      </c>
      <c r="C982" s="36" t="s">
        <v>31</v>
      </c>
      <c r="D982" s="36" t="s">
        <v>87</v>
      </c>
      <c r="E982" s="204" t="s">
        <v>1467</v>
      </c>
      <c r="F982" s="37">
        <v>44166</v>
      </c>
      <c r="G982" s="37">
        <v>44531</v>
      </c>
      <c r="H982" s="36" t="s">
        <v>2596</v>
      </c>
      <c r="I982" s="173" t="s">
        <v>2832</v>
      </c>
      <c r="J982" s="204">
        <v>70</v>
      </c>
      <c r="K982" s="204"/>
      <c r="L982" s="204">
        <v>70</v>
      </c>
      <c r="M982" s="36"/>
      <c r="N982" s="36"/>
      <c r="O982" s="36">
        <v>1</v>
      </c>
      <c r="P982" s="36"/>
      <c r="Q982" s="36">
        <v>36</v>
      </c>
      <c r="R982" s="36">
        <v>1</v>
      </c>
      <c r="S982" s="36"/>
      <c r="T982" s="36"/>
      <c r="U982" s="36" t="s">
        <v>2833</v>
      </c>
      <c r="V982" s="36" t="s">
        <v>39</v>
      </c>
      <c r="W982" s="36" t="s">
        <v>40</v>
      </c>
    </row>
    <row r="983" s="15" customFormat="1" ht="24" spans="1:23">
      <c r="A983" s="35">
        <v>974</v>
      </c>
      <c r="B983" s="173" t="s">
        <v>2661</v>
      </c>
      <c r="C983" s="36" t="s">
        <v>31</v>
      </c>
      <c r="D983" s="36" t="s">
        <v>34</v>
      </c>
      <c r="E983" s="173" t="s">
        <v>426</v>
      </c>
      <c r="F983" s="37">
        <v>43983</v>
      </c>
      <c r="G983" s="37">
        <v>44531</v>
      </c>
      <c r="H983" s="36" t="s">
        <v>2596</v>
      </c>
      <c r="I983" s="173" t="s">
        <v>2834</v>
      </c>
      <c r="J983" s="204">
        <v>47</v>
      </c>
      <c r="K983" s="204"/>
      <c r="L983" s="204">
        <v>47</v>
      </c>
      <c r="M983" s="36"/>
      <c r="N983" s="36"/>
      <c r="O983" s="36">
        <v>1</v>
      </c>
      <c r="P983" s="36"/>
      <c r="Q983" s="36">
        <v>178</v>
      </c>
      <c r="R983" s="36">
        <v>1</v>
      </c>
      <c r="S983" s="36"/>
      <c r="T983" s="36"/>
      <c r="U983" s="176" t="s">
        <v>2835</v>
      </c>
      <c r="V983" s="36" t="s">
        <v>39</v>
      </c>
      <c r="W983" s="36" t="s">
        <v>40</v>
      </c>
    </row>
    <row r="984" s="15" customFormat="1" ht="24" spans="1:23">
      <c r="A984" s="35">
        <v>975</v>
      </c>
      <c r="B984" s="173" t="s">
        <v>2599</v>
      </c>
      <c r="C984" s="36" t="s">
        <v>31</v>
      </c>
      <c r="D984" s="36" t="s">
        <v>34</v>
      </c>
      <c r="E984" s="69" t="s">
        <v>297</v>
      </c>
      <c r="F984" s="37">
        <v>43983</v>
      </c>
      <c r="G984" s="37">
        <v>44531</v>
      </c>
      <c r="H984" s="36" t="s">
        <v>2596</v>
      </c>
      <c r="I984" s="69" t="s">
        <v>2836</v>
      </c>
      <c r="J984" s="204">
        <v>150</v>
      </c>
      <c r="K984" s="204"/>
      <c r="L984" s="204">
        <v>150</v>
      </c>
      <c r="M984" s="36"/>
      <c r="N984" s="36"/>
      <c r="O984" s="36">
        <v>1</v>
      </c>
      <c r="P984" s="36"/>
      <c r="Q984" s="36">
        <v>326</v>
      </c>
      <c r="R984" s="36"/>
      <c r="S984" s="36"/>
      <c r="T984" s="36"/>
      <c r="U984" s="69" t="s">
        <v>2837</v>
      </c>
      <c r="V984" s="36" t="s">
        <v>39</v>
      </c>
      <c r="W984" s="36" t="s">
        <v>40</v>
      </c>
    </row>
    <row r="985" s="15" customFormat="1" ht="24" spans="1:23">
      <c r="A985" s="35">
        <v>976</v>
      </c>
      <c r="B985" s="173" t="s">
        <v>2599</v>
      </c>
      <c r="C985" s="36" t="s">
        <v>31</v>
      </c>
      <c r="D985" s="36" t="s">
        <v>34</v>
      </c>
      <c r="E985" s="69" t="s">
        <v>185</v>
      </c>
      <c r="F985" s="37">
        <v>43983</v>
      </c>
      <c r="G985" s="37">
        <v>44531</v>
      </c>
      <c r="H985" s="36" t="s">
        <v>2596</v>
      </c>
      <c r="I985" s="69" t="s">
        <v>2838</v>
      </c>
      <c r="J985" s="204">
        <v>36</v>
      </c>
      <c r="K985" s="204"/>
      <c r="L985" s="204">
        <v>36</v>
      </c>
      <c r="M985" s="36"/>
      <c r="N985" s="36"/>
      <c r="O985" s="36">
        <v>1</v>
      </c>
      <c r="P985" s="36"/>
      <c r="Q985" s="36"/>
      <c r="R985" s="36">
        <v>1</v>
      </c>
      <c r="S985" s="36"/>
      <c r="T985" s="36">
        <v>80</v>
      </c>
      <c r="U985" s="69" t="s">
        <v>2839</v>
      </c>
      <c r="V985" s="36" t="s">
        <v>39</v>
      </c>
      <c r="W985" s="36" t="s">
        <v>40</v>
      </c>
    </row>
    <row r="986" s="15" customFormat="1" ht="24" spans="1:23">
      <c r="A986" s="35">
        <v>977</v>
      </c>
      <c r="B986" s="173" t="s">
        <v>2599</v>
      </c>
      <c r="C986" s="36" t="s">
        <v>31</v>
      </c>
      <c r="D986" s="36" t="s">
        <v>87</v>
      </c>
      <c r="E986" s="69" t="s">
        <v>2728</v>
      </c>
      <c r="F986" s="37">
        <v>43983</v>
      </c>
      <c r="G986" s="37">
        <v>44531</v>
      </c>
      <c r="H986" s="36" t="s">
        <v>2596</v>
      </c>
      <c r="I986" s="69" t="s">
        <v>2840</v>
      </c>
      <c r="J986" s="204">
        <v>38</v>
      </c>
      <c r="K986" s="204"/>
      <c r="L986" s="204">
        <v>38</v>
      </c>
      <c r="M986" s="36"/>
      <c r="N986" s="36"/>
      <c r="O986" s="36">
        <v>1</v>
      </c>
      <c r="P986" s="36"/>
      <c r="Q986" s="36">
        <v>2000</v>
      </c>
      <c r="R986" s="36">
        <v>1</v>
      </c>
      <c r="S986" s="36"/>
      <c r="T986" s="36"/>
      <c r="U986" s="69" t="s">
        <v>2841</v>
      </c>
      <c r="V986" s="36" t="s">
        <v>39</v>
      </c>
      <c r="W986" s="36" t="s">
        <v>40</v>
      </c>
    </row>
    <row r="987" s="15" customFormat="1" ht="24" spans="1:23">
      <c r="A987" s="35">
        <v>978</v>
      </c>
      <c r="B987" s="69" t="s">
        <v>2671</v>
      </c>
      <c r="C987" s="36" t="s">
        <v>31</v>
      </c>
      <c r="D987" s="69" t="s">
        <v>87</v>
      </c>
      <c r="E987" s="69" t="s">
        <v>1504</v>
      </c>
      <c r="F987" s="37">
        <v>44287</v>
      </c>
      <c r="G987" s="37">
        <v>44531</v>
      </c>
      <c r="H987" s="36" t="s">
        <v>2596</v>
      </c>
      <c r="I987" s="36" t="s">
        <v>2842</v>
      </c>
      <c r="J987" s="73">
        <v>400</v>
      </c>
      <c r="K987" s="36"/>
      <c r="L987" s="73">
        <v>400</v>
      </c>
      <c r="M987" s="36"/>
      <c r="N987" s="36"/>
      <c r="O987" s="36">
        <v>1</v>
      </c>
      <c r="P987" s="36"/>
      <c r="Q987" s="36">
        <v>1200</v>
      </c>
      <c r="R987" s="36">
        <v>1</v>
      </c>
      <c r="S987" s="36"/>
      <c r="T987" s="36"/>
      <c r="U987" s="69" t="s">
        <v>2843</v>
      </c>
      <c r="V987" s="36" t="s">
        <v>39</v>
      </c>
      <c r="W987" s="36" t="s">
        <v>201</v>
      </c>
    </row>
    <row r="988" s="15" customFormat="1" ht="24" spans="1:23">
      <c r="A988" s="35">
        <v>979</v>
      </c>
      <c r="B988" s="69" t="s">
        <v>2671</v>
      </c>
      <c r="C988" s="36" t="s">
        <v>31</v>
      </c>
      <c r="D988" s="69" t="s">
        <v>87</v>
      </c>
      <c r="E988" s="69" t="s">
        <v>1445</v>
      </c>
      <c r="F988" s="37">
        <v>44409</v>
      </c>
      <c r="G988" s="37">
        <v>44896</v>
      </c>
      <c r="H988" s="36" t="s">
        <v>2596</v>
      </c>
      <c r="I988" s="69" t="s">
        <v>2844</v>
      </c>
      <c r="J988" s="73">
        <v>3000</v>
      </c>
      <c r="K988" s="36"/>
      <c r="L988" s="73">
        <v>3000</v>
      </c>
      <c r="M988" s="36"/>
      <c r="N988" s="36"/>
      <c r="O988" s="36">
        <v>1</v>
      </c>
      <c r="P988" s="36"/>
      <c r="Q988" s="36">
        <v>2400</v>
      </c>
      <c r="R988" s="36">
        <v>1</v>
      </c>
      <c r="S988" s="36"/>
      <c r="T988" s="36"/>
      <c r="U988" s="69" t="s">
        <v>2845</v>
      </c>
      <c r="V988" s="36" t="s">
        <v>39</v>
      </c>
      <c r="W988" s="36" t="s">
        <v>201</v>
      </c>
    </row>
    <row r="989" s="15" customFormat="1" ht="24" spans="1:23">
      <c r="A989" s="35">
        <v>980</v>
      </c>
      <c r="B989" s="69" t="s">
        <v>2599</v>
      </c>
      <c r="C989" s="36" t="s">
        <v>31</v>
      </c>
      <c r="D989" s="69" t="s">
        <v>34</v>
      </c>
      <c r="E989" s="69" t="s">
        <v>1062</v>
      </c>
      <c r="F989" s="37">
        <v>44409</v>
      </c>
      <c r="G989" s="37">
        <v>44531</v>
      </c>
      <c r="H989" s="36" t="s">
        <v>2596</v>
      </c>
      <c r="I989" s="69" t="s">
        <v>2846</v>
      </c>
      <c r="J989" s="73">
        <v>180</v>
      </c>
      <c r="K989" s="36"/>
      <c r="L989" s="73">
        <v>180</v>
      </c>
      <c r="M989" s="36"/>
      <c r="N989" s="36"/>
      <c r="O989" s="36">
        <v>1</v>
      </c>
      <c r="P989" s="36"/>
      <c r="Q989" s="36">
        <v>130</v>
      </c>
      <c r="R989" s="36">
        <v>1</v>
      </c>
      <c r="S989" s="36"/>
      <c r="T989" s="36"/>
      <c r="U989" s="69" t="s">
        <v>2847</v>
      </c>
      <c r="V989" s="36" t="s">
        <v>39</v>
      </c>
      <c r="W989" s="36" t="s">
        <v>201</v>
      </c>
    </row>
    <row r="990" s="15" customFormat="1" ht="24" spans="1:23">
      <c r="A990" s="35">
        <v>981</v>
      </c>
      <c r="B990" s="69" t="s">
        <v>2599</v>
      </c>
      <c r="C990" s="36" t="s">
        <v>31</v>
      </c>
      <c r="D990" s="69" t="s">
        <v>34</v>
      </c>
      <c r="E990" s="69" t="s">
        <v>2130</v>
      </c>
      <c r="F990" s="37">
        <v>44409</v>
      </c>
      <c r="G990" s="37">
        <v>44531</v>
      </c>
      <c r="H990" s="36" t="s">
        <v>2596</v>
      </c>
      <c r="I990" s="69" t="s">
        <v>2848</v>
      </c>
      <c r="J990" s="73">
        <v>180</v>
      </c>
      <c r="K990" s="36"/>
      <c r="L990" s="73">
        <v>180</v>
      </c>
      <c r="M990" s="36"/>
      <c r="N990" s="36"/>
      <c r="O990" s="36">
        <v>1</v>
      </c>
      <c r="P990" s="36"/>
      <c r="Q990" s="36">
        <v>150</v>
      </c>
      <c r="R990" s="36">
        <v>1</v>
      </c>
      <c r="S990" s="36"/>
      <c r="T990" s="36"/>
      <c r="U990" s="69" t="s">
        <v>2849</v>
      </c>
      <c r="V990" s="36" t="s">
        <v>39</v>
      </c>
      <c r="W990" s="36" t="s">
        <v>201</v>
      </c>
    </row>
    <row r="991" s="15" customFormat="1" ht="24" spans="1:23">
      <c r="A991" s="35">
        <v>982</v>
      </c>
      <c r="B991" s="69" t="s">
        <v>2599</v>
      </c>
      <c r="C991" s="36" t="s">
        <v>31</v>
      </c>
      <c r="D991" s="69" t="s">
        <v>34</v>
      </c>
      <c r="E991" s="69" t="s">
        <v>353</v>
      </c>
      <c r="F991" s="37">
        <v>44409</v>
      </c>
      <c r="G991" s="37">
        <v>44531</v>
      </c>
      <c r="H991" s="36" t="s">
        <v>2596</v>
      </c>
      <c r="I991" s="69" t="s">
        <v>2850</v>
      </c>
      <c r="J991" s="73">
        <v>144</v>
      </c>
      <c r="K991" s="36"/>
      <c r="L991" s="73">
        <v>144</v>
      </c>
      <c r="M991" s="36"/>
      <c r="N991" s="36"/>
      <c r="O991" s="36">
        <v>1</v>
      </c>
      <c r="P991" s="36"/>
      <c r="Q991" s="36">
        <v>145</v>
      </c>
      <c r="R991" s="36">
        <v>1</v>
      </c>
      <c r="S991" s="36"/>
      <c r="T991" s="36"/>
      <c r="U991" s="69" t="s">
        <v>2851</v>
      </c>
      <c r="V991" s="36" t="s">
        <v>39</v>
      </c>
      <c r="W991" s="36" t="s">
        <v>201</v>
      </c>
    </row>
    <row r="992" s="15" customFormat="1" ht="24" spans="1:23">
      <c r="A992" s="35">
        <v>983</v>
      </c>
      <c r="B992" s="69" t="s">
        <v>2599</v>
      </c>
      <c r="C992" s="36" t="s">
        <v>31</v>
      </c>
      <c r="D992" s="69" t="s">
        <v>34</v>
      </c>
      <c r="E992" s="69" t="s">
        <v>220</v>
      </c>
      <c r="F992" s="37">
        <v>44409</v>
      </c>
      <c r="G992" s="37">
        <v>44531</v>
      </c>
      <c r="H992" s="36" t="s">
        <v>2596</v>
      </c>
      <c r="I992" s="69" t="s">
        <v>2852</v>
      </c>
      <c r="J992" s="73">
        <v>480</v>
      </c>
      <c r="K992" s="36"/>
      <c r="L992" s="73">
        <v>480</v>
      </c>
      <c r="M992" s="36"/>
      <c r="N992" s="36"/>
      <c r="O992" s="36">
        <v>1</v>
      </c>
      <c r="P992" s="36"/>
      <c r="Q992" s="36">
        <v>210</v>
      </c>
      <c r="R992" s="36">
        <v>1</v>
      </c>
      <c r="S992" s="36"/>
      <c r="T992" s="36"/>
      <c r="U992" s="69" t="s">
        <v>2853</v>
      </c>
      <c r="V992" s="36" t="s">
        <v>39</v>
      </c>
      <c r="W992" s="36" t="s">
        <v>201</v>
      </c>
    </row>
    <row r="993" s="15" customFormat="1" ht="24" spans="1:23">
      <c r="A993" s="35">
        <v>984</v>
      </c>
      <c r="B993" s="69" t="s">
        <v>2599</v>
      </c>
      <c r="C993" s="36" t="s">
        <v>31</v>
      </c>
      <c r="D993" s="69" t="s">
        <v>34</v>
      </c>
      <c r="E993" s="69" t="s">
        <v>206</v>
      </c>
      <c r="F993" s="37">
        <v>44409</v>
      </c>
      <c r="G993" s="37">
        <v>44531</v>
      </c>
      <c r="H993" s="36" t="s">
        <v>2596</v>
      </c>
      <c r="I993" s="69" t="s">
        <v>2854</v>
      </c>
      <c r="J993" s="73">
        <v>180</v>
      </c>
      <c r="K993" s="36"/>
      <c r="L993" s="73">
        <v>180</v>
      </c>
      <c r="M993" s="36"/>
      <c r="N993" s="36"/>
      <c r="O993" s="36">
        <v>1</v>
      </c>
      <c r="P993" s="36"/>
      <c r="Q993" s="36">
        <v>110</v>
      </c>
      <c r="R993" s="36">
        <v>1</v>
      </c>
      <c r="S993" s="36"/>
      <c r="T993" s="36"/>
      <c r="U993" s="69" t="s">
        <v>2855</v>
      </c>
      <c r="V993" s="36" t="s">
        <v>39</v>
      </c>
      <c r="W993" s="36" t="s">
        <v>201</v>
      </c>
    </row>
    <row r="994" s="15" customFormat="1" ht="24" spans="1:23">
      <c r="A994" s="35">
        <v>985</v>
      </c>
      <c r="B994" s="69" t="s">
        <v>2599</v>
      </c>
      <c r="C994" s="36" t="s">
        <v>31</v>
      </c>
      <c r="D994" s="69" t="s">
        <v>34</v>
      </c>
      <c r="E994" s="69" t="s">
        <v>671</v>
      </c>
      <c r="F994" s="37">
        <v>44409</v>
      </c>
      <c r="G994" s="37">
        <v>44531</v>
      </c>
      <c r="H994" s="36" t="s">
        <v>2596</v>
      </c>
      <c r="I994" s="69" t="s">
        <v>2856</v>
      </c>
      <c r="J994" s="73">
        <v>60</v>
      </c>
      <c r="K994" s="36"/>
      <c r="L994" s="73">
        <v>60</v>
      </c>
      <c r="M994" s="36"/>
      <c r="N994" s="36"/>
      <c r="O994" s="36">
        <v>1</v>
      </c>
      <c r="P994" s="36"/>
      <c r="Q994" s="36">
        <v>108</v>
      </c>
      <c r="R994" s="36">
        <v>1</v>
      </c>
      <c r="S994" s="36"/>
      <c r="T994" s="36"/>
      <c r="U994" s="69" t="s">
        <v>2857</v>
      </c>
      <c r="V994" s="36" t="s">
        <v>39</v>
      </c>
      <c r="W994" s="36" t="s">
        <v>201</v>
      </c>
    </row>
    <row r="995" s="15" customFormat="1" ht="24" spans="1:23">
      <c r="A995" s="35">
        <v>986</v>
      </c>
      <c r="B995" s="69" t="s">
        <v>2599</v>
      </c>
      <c r="C995" s="36" t="s">
        <v>31</v>
      </c>
      <c r="D995" s="69" t="s">
        <v>34</v>
      </c>
      <c r="E995" s="69" t="s">
        <v>941</v>
      </c>
      <c r="F995" s="37">
        <v>44409</v>
      </c>
      <c r="G995" s="37">
        <v>44531</v>
      </c>
      <c r="H995" s="36" t="s">
        <v>2596</v>
      </c>
      <c r="I995" s="69" t="s">
        <v>2858</v>
      </c>
      <c r="J995" s="73">
        <v>240</v>
      </c>
      <c r="K995" s="36"/>
      <c r="L995" s="73">
        <v>240</v>
      </c>
      <c r="M995" s="36"/>
      <c r="N995" s="36"/>
      <c r="O995" s="36">
        <v>1</v>
      </c>
      <c r="P995" s="36"/>
      <c r="Q995" s="36">
        <v>136</v>
      </c>
      <c r="R995" s="36">
        <v>1</v>
      </c>
      <c r="S995" s="36"/>
      <c r="T995" s="36"/>
      <c r="U995" s="69" t="s">
        <v>2859</v>
      </c>
      <c r="V995" s="36" t="s">
        <v>39</v>
      </c>
      <c r="W995" s="36" t="s">
        <v>201</v>
      </c>
    </row>
    <row r="996" s="15" customFormat="1" ht="24" spans="1:23">
      <c r="A996" s="35">
        <v>987</v>
      </c>
      <c r="B996" s="69" t="s">
        <v>2599</v>
      </c>
      <c r="C996" s="36" t="s">
        <v>31</v>
      </c>
      <c r="D996" s="69" t="s">
        <v>34</v>
      </c>
      <c r="E996" s="69" t="s">
        <v>1928</v>
      </c>
      <c r="F996" s="37">
        <v>44409</v>
      </c>
      <c r="G996" s="37">
        <v>44531</v>
      </c>
      <c r="H996" s="36" t="s">
        <v>2596</v>
      </c>
      <c r="I996" s="69" t="s">
        <v>2860</v>
      </c>
      <c r="J996" s="73">
        <v>60</v>
      </c>
      <c r="K996" s="36"/>
      <c r="L996" s="73">
        <v>60</v>
      </c>
      <c r="M996" s="36"/>
      <c r="N996" s="36"/>
      <c r="O996" s="36">
        <v>1</v>
      </c>
      <c r="P996" s="36"/>
      <c r="Q996" s="36">
        <v>101</v>
      </c>
      <c r="R996" s="36"/>
      <c r="S996" s="36"/>
      <c r="T996" s="36"/>
      <c r="U996" s="69" t="s">
        <v>2861</v>
      </c>
      <c r="V996" s="36" t="s">
        <v>39</v>
      </c>
      <c r="W996" s="36" t="s">
        <v>201</v>
      </c>
    </row>
    <row r="997" s="15" customFormat="1" ht="24" spans="1:23">
      <c r="A997" s="35">
        <v>988</v>
      </c>
      <c r="B997" s="69" t="s">
        <v>2599</v>
      </c>
      <c r="C997" s="36" t="s">
        <v>31</v>
      </c>
      <c r="D997" s="69" t="s">
        <v>34</v>
      </c>
      <c r="E997" s="69" t="s">
        <v>513</v>
      </c>
      <c r="F997" s="37">
        <v>44409</v>
      </c>
      <c r="G997" s="37">
        <v>44531</v>
      </c>
      <c r="H997" s="36" t="s">
        <v>2596</v>
      </c>
      <c r="I997" s="69" t="s">
        <v>2862</v>
      </c>
      <c r="J997" s="73">
        <v>480</v>
      </c>
      <c r="K997" s="36"/>
      <c r="L997" s="73">
        <v>480</v>
      </c>
      <c r="M997" s="36"/>
      <c r="N997" s="36"/>
      <c r="O997" s="36">
        <v>1</v>
      </c>
      <c r="P997" s="36"/>
      <c r="Q997" s="36">
        <v>114</v>
      </c>
      <c r="R997" s="36">
        <v>1</v>
      </c>
      <c r="S997" s="36"/>
      <c r="T997" s="36"/>
      <c r="U997" s="69" t="s">
        <v>2863</v>
      </c>
      <c r="V997" s="36" t="s">
        <v>39</v>
      </c>
      <c r="W997" s="36" t="s">
        <v>201</v>
      </c>
    </row>
    <row r="998" s="15" customFormat="1" ht="24" spans="1:23">
      <c r="A998" s="35">
        <v>989</v>
      </c>
      <c r="B998" s="69" t="s">
        <v>2599</v>
      </c>
      <c r="C998" s="36" t="s">
        <v>31</v>
      </c>
      <c r="D998" s="69" t="s">
        <v>34</v>
      </c>
      <c r="E998" s="69" t="s">
        <v>100</v>
      </c>
      <c r="F998" s="37">
        <v>44409</v>
      </c>
      <c r="G998" s="37">
        <v>44531</v>
      </c>
      <c r="H998" s="36" t="s">
        <v>2596</v>
      </c>
      <c r="I998" s="69" t="s">
        <v>2864</v>
      </c>
      <c r="J998" s="73">
        <v>180</v>
      </c>
      <c r="K998" s="36"/>
      <c r="L998" s="73">
        <v>180</v>
      </c>
      <c r="M998" s="36"/>
      <c r="N998" s="36"/>
      <c r="O998" s="36">
        <v>1</v>
      </c>
      <c r="P998" s="36"/>
      <c r="Q998" s="36">
        <v>140</v>
      </c>
      <c r="R998" s="36">
        <v>1</v>
      </c>
      <c r="S998" s="36"/>
      <c r="T998" s="36"/>
      <c r="U998" s="69" t="s">
        <v>2865</v>
      </c>
      <c r="V998" s="36" t="s">
        <v>39</v>
      </c>
      <c r="W998" s="36" t="s">
        <v>201</v>
      </c>
    </row>
    <row r="999" s="15" customFormat="1" ht="24" spans="1:23">
      <c r="A999" s="35">
        <v>990</v>
      </c>
      <c r="B999" s="69" t="s">
        <v>2599</v>
      </c>
      <c r="C999" s="36" t="s">
        <v>31</v>
      </c>
      <c r="D999" s="69" t="s">
        <v>34</v>
      </c>
      <c r="E999" s="69" t="s">
        <v>88</v>
      </c>
      <c r="F999" s="37">
        <v>44409</v>
      </c>
      <c r="G999" s="37">
        <v>44531</v>
      </c>
      <c r="H999" s="36" t="s">
        <v>2596</v>
      </c>
      <c r="I999" s="69" t="s">
        <v>2866</v>
      </c>
      <c r="J999" s="73">
        <v>420</v>
      </c>
      <c r="K999" s="36"/>
      <c r="L999" s="73">
        <v>420</v>
      </c>
      <c r="M999" s="36"/>
      <c r="N999" s="36"/>
      <c r="O999" s="36">
        <v>1</v>
      </c>
      <c r="P999" s="36"/>
      <c r="Q999" s="36">
        <v>117</v>
      </c>
      <c r="R999" s="36">
        <v>1</v>
      </c>
      <c r="S999" s="36"/>
      <c r="T999" s="36"/>
      <c r="U999" s="69" t="s">
        <v>2867</v>
      </c>
      <c r="V999" s="36" t="s">
        <v>39</v>
      </c>
      <c r="W999" s="36" t="s">
        <v>201</v>
      </c>
    </row>
    <row r="1000" s="15" customFormat="1" ht="24" spans="1:23">
      <c r="A1000" s="35">
        <v>991</v>
      </c>
      <c r="B1000" s="69" t="s">
        <v>2599</v>
      </c>
      <c r="C1000" s="36" t="s">
        <v>31</v>
      </c>
      <c r="D1000" s="69" t="s">
        <v>34</v>
      </c>
      <c r="E1000" s="69" t="s">
        <v>96</v>
      </c>
      <c r="F1000" s="37">
        <v>44409</v>
      </c>
      <c r="G1000" s="37">
        <v>44531</v>
      </c>
      <c r="H1000" s="36" t="s">
        <v>2596</v>
      </c>
      <c r="I1000" s="69" t="s">
        <v>2868</v>
      </c>
      <c r="J1000" s="73">
        <v>180</v>
      </c>
      <c r="K1000" s="36"/>
      <c r="L1000" s="73">
        <v>180</v>
      </c>
      <c r="M1000" s="36"/>
      <c r="N1000" s="36"/>
      <c r="O1000" s="36">
        <v>1</v>
      </c>
      <c r="P1000" s="36"/>
      <c r="Q1000" s="36">
        <v>121</v>
      </c>
      <c r="R1000" s="36">
        <v>1</v>
      </c>
      <c r="S1000" s="36"/>
      <c r="T1000" s="36"/>
      <c r="U1000" s="69" t="s">
        <v>2869</v>
      </c>
      <c r="V1000" s="36" t="s">
        <v>39</v>
      </c>
      <c r="W1000" s="36" t="s">
        <v>201</v>
      </c>
    </row>
    <row r="1001" s="15" customFormat="1" ht="24" spans="1:23">
      <c r="A1001" s="35">
        <v>992</v>
      </c>
      <c r="B1001" s="69" t="s">
        <v>2599</v>
      </c>
      <c r="C1001" s="36" t="s">
        <v>31</v>
      </c>
      <c r="D1001" s="69" t="s">
        <v>34</v>
      </c>
      <c r="E1001" s="69" t="s">
        <v>1661</v>
      </c>
      <c r="F1001" s="37">
        <v>44409</v>
      </c>
      <c r="G1001" s="37">
        <v>44531</v>
      </c>
      <c r="H1001" s="36" t="s">
        <v>2596</v>
      </c>
      <c r="I1001" s="69" t="s">
        <v>2870</v>
      </c>
      <c r="J1001" s="73">
        <v>240</v>
      </c>
      <c r="K1001" s="36"/>
      <c r="L1001" s="73">
        <v>240</v>
      </c>
      <c r="M1001" s="36"/>
      <c r="N1001" s="36"/>
      <c r="O1001" s="36">
        <v>1</v>
      </c>
      <c r="P1001" s="36"/>
      <c r="Q1001" s="36">
        <v>132</v>
      </c>
      <c r="R1001" s="36"/>
      <c r="S1001" s="36"/>
      <c r="T1001" s="36"/>
      <c r="U1001" s="69" t="s">
        <v>2871</v>
      </c>
      <c r="V1001" s="36" t="s">
        <v>39</v>
      </c>
      <c r="W1001" s="36" t="s">
        <v>201</v>
      </c>
    </row>
    <row r="1002" s="15" customFormat="1" ht="48" spans="1:23">
      <c r="A1002" s="35">
        <v>993</v>
      </c>
      <c r="B1002" s="69" t="s">
        <v>2599</v>
      </c>
      <c r="C1002" s="36" t="s">
        <v>31</v>
      </c>
      <c r="D1002" s="69" t="s">
        <v>34</v>
      </c>
      <c r="E1002" s="69" t="s">
        <v>2872</v>
      </c>
      <c r="F1002" s="37">
        <v>44409</v>
      </c>
      <c r="G1002" s="37">
        <v>44531</v>
      </c>
      <c r="H1002" s="36" t="s">
        <v>2596</v>
      </c>
      <c r="I1002" s="69" t="s">
        <v>2873</v>
      </c>
      <c r="J1002" s="73">
        <v>120</v>
      </c>
      <c r="K1002" s="36"/>
      <c r="L1002" s="73">
        <v>120</v>
      </c>
      <c r="M1002" s="36"/>
      <c r="N1002" s="36"/>
      <c r="O1002" s="36">
        <v>1</v>
      </c>
      <c r="P1002" s="36"/>
      <c r="Q1002" s="36">
        <v>108</v>
      </c>
      <c r="R1002" s="36">
        <v>1</v>
      </c>
      <c r="S1002" s="36"/>
      <c r="T1002" s="36"/>
      <c r="U1002" s="69" t="s">
        <v>2857</v>
      </c>
      <c r="V1002" s="36" t="s">
        <v>39</v>
      </c>
      <c r="W1002" s="36" t="s">
        <v>201</v>
      </c>
    </row>
    <row r="1003" s="15" customFormat="1" ht="24" spans="1:23">
      <c r="A1003" s="35">
        <v>994</v>
      </c>
      <c r="B1003" s="69" t="s">
        <v>2599</v>
      </c>
      <c r="C1003" s="36" t="s">
        <v>31</v>
      </c>
      <c r="D1003" s="69" t="s">
        <v>34</v>
      </c>
      <c r="E1003" s="69" t="s">
        <v>2874</v>
      </c>
      <c r="F1003" s="37">
        <v>44409</v>
      </c>
      <c r="G1003" s="37">
        <v>44531</v>
      </c>
      <c r="H1003" s="36" t="s">
        <v>2596</v>
      </c>
      <c r="I1003" s="69" t="s">
        <v>2875</v>
      </c>
      <c r="J1003" s="73">
        <v>840</v>
      </c>
      <c r="K1003" s="36"/>
      <c r="L1003" s="73">
        <v>840</v>
      </c>
      <c r="M1003" s="36"/>
      <c r="N1003" s="36"/>
      <c r="O1003" s="36">
        <v>1</v>
      </c>
      <c r="P1003" s="36"/>
      <c r="Q1003" s="36">
        <v>154</v>
      </c>
      <c r="R1003" s="36"/>
      <c r="S1003" s="36"/>
      <c r="T1003" s="36"/>
      <c r="U1003" s="69" t="s">
        <v>2876</v>
      </c>
      <c r="V1003" s="36" t="s">
        <v>39</v>
      </c>
      <c r="W1003" s="36" t="s">
        <v>201</v>
      </c>
    </row>
    <row r="1004" s="15" customFormat="1" ht="24" spans="1:23">
      <c r="A1004" s="35">
        <v>995</v>
      </c>
      <c r="B1004" s="69" t="s">
        <v>2599</v>
      </c>
      <c r="C1004" s="36" t="s">
        <v>31</v>
      </c>
      <c r="D1004" s="69" t="s">
        <v>34</v>
      </c>
      <c r="E1004" s="69" t="s">
        <v>1100</v>
      </c>
      <c r="F1004" s="37">
        <v>44409</v>
      </c>
      <c r="G1004" s="37">
        <v>44531</v>
      </c>
      <c r="H1004" s="36" t="s">
        <v>2596</v>
      </c>
      <c r="I1004" s="69" t="s">
        <v>2877</v>
      </c>
      <c r="J1004" s="73">
        <v>456</v>
      </c>
      <c r="K1004" s="36"/>
      <c r="L1004" s="73">
        <v>456</v>
      </c>
      <c r="M1004" s="36"/>
      <c r="N1004" s="36"/>
      <c r="O1004" s="36">
        <v>1</v>
      </c>
      <c r="P1004" s="36"/>
      <c r="Q1004" s="36">
        <v>163</v>
      </c>
      <c r="R1004" s="36">
        <v>1</v>
      </c>
      <c r="S1004" s="36"/>
      <c r="T1004" s="36"/>
      <c r="U1004" s="69" t="s">
        <v>2878</v>
      </c>
      <c r="V1004" s="36" t="s">
        <v>39</v>
      </c>
      <c r="W1004" s="36" t="s">
        <v>201</v>
      </c>
    </row>
    <row r="1005" s="15" customFormat="1" ht="24" spans="1:23">
      <c r="A1005" s="35">
        <v>996</v>
      </c>
      <c r="B1005" s="69" t="s">
        <v>2599</v>
      </c>
      <c r="C1005" s="36" t="s">
        <v>31</v>
      </c>
      <c r="D1005" s="69" t="s">
        <v>34</v>
      </c>
      <c r="E1005" s="69" t="s">
        <v>1579</v>
      </c>
      <c r="F1005" s="37">
        <v>44409</v>
      </c>
      <c r="G1005" s="37">
        <v>44531</v>
      </c>
      <c r="H1005" s="36" t="s">
        <v>2596</v>
      </c>
      <c r="I1005" s="69" t="s">
        <v>2879</v>
      </c>
      <c r="J1005" s="73">
        <v>600</v>
      </c>
      <c r="K1005" s="36"/>
      <c r="L1005" s="73">
        <v>600</v>
      </c>
      <c r="M1005" s="36"/>
      <c r="N1005" s="36"/>
      <c r="O1005" s="36">
        <v>1</v>
      </c>
      <c r="P1005" s="36"/>
      <c r="Q1005" s="36">
        <v>146</v>
      </c>
      <c r="R1005" s="36">
        <v>1</v>
      </c>
      <c r="S1005" s="36"/>
      <c r="T1005" s="36"/>
      <c r="U1005" s="69" t="s">
        <v>2880</v>
      </c>
      <c r="V1005" s="36" t="s">
        <v>39</v>
      </c>
      <c r="W1005" s="36" t="s">
        <v>201</v>
      </c>
    </row>
    <row r="1006" s="15" customFormat="1" ht="24" spans="1:23">
      <c r="A1006" s="35">
        <v>997</v>
      </c>
      <c r="B1006" s="69" t="s">
        <v>2599</v>
      </c>
      <c r="C1006" s="36" t="s">
        <v>31</v>
      </c>
      <c r="D1006" s="69" t="s">
        <v>34</v>
      </c>
      <c r="E1006" s="69" t="s">
        <v>386</v>
      </c>
      <c r="F1006" s="37">
        <v>44409</v>
      </c>
      <c r="G1006" s="37">
        <v>44531</v>
      </c>
      <c r="H1006" s="36" t="s">
        <v>2596</v>
      </c>
      <c r="I1006" s="69" t="s">
        <v>2881</v>
      </c>
      <c r="J1006" s="73">
        <v>480</v>
      </c>
      <c r="K1006" s="36"/>
      <c r="L1006" s="73">
        <v>480</v>
      </c>
      <c r="M1006" s="36"/>
      <c r="N1006" s="36"/>
      <c r="O1006" s="36">
        <v>1</v>
      </c>
      <c r="P1006" s="36"/>
      <c r="Q1006" s="36">
        <v>121</v>
      </c>
      <c r="R1006" s="36"/>
      <c r="S1006" s="36"/>
      <c r="T1006" s="36"/>
      <c r="U1006" s="69" t="s">
        <v>2869</v>
      </c>
      <c r="V1006" s="36" t="s">
        <v>39</v>
      </c>
      <c r="W1006" s="36" t="s">
        <v>201</v>
      </c>
    </row>
    <row r="1007" s="15" customFormat="1" ht="24" spans="1:23">
      <c r="A1007" s="35">
        <v>998</v>
      </c>
      <c r="B1007" s="69" t="s">
        <v>2599</v>
      </c>
      <c r="C1007" s="36" t="s">
        <v>31</v>
      </c>
      <c r="D1007" s="69" t="s">
        <v>34</v>
      </c>
      <c r="E1007" s="69" t="s">
        <v>2882</v>
      </c>
      <c r="F1007" s="37">
        <v>44409</v>
      </c>
      <c r="G1007" s="37">
        <v>44531</v>
      </c>
      <c r="H1007" s="36" t="s">
        <v>2596</v>
      </c>
      <c r="I1007" s="69" t="s">
        <v>2883</v>
      </c>
      <c r="J1007" s="73">
        <v>360</v>
      </c>
      <c r="K1007" s="36"/>
      <c r="L1007" s="73">
        <v>360</v>
      </c>
      <c r="M1007" s="36"/>
      <c r="N1007" s="36"/>
      <c r="O1007" s="36">
        <v>1</v>
      </c>
      <c r="P1007" s="36"/>
      <c r="Q1007" s="36">
        <v>165</v>
      </c>
      <c r="R1007" s="36">
        <v>1</v>
      </c>
      <c r="S1007" s="36"/>
      <c r="T1007" s="36"/>
      <c r="U1007" s="69" t="s">
        <v>2884</v>
      </c>
      <c r="V1007" s="36" t="s">
        <v>39</v>
      </c>
      <c r="W1007" s="36" t="s">
        <v>201</v>
      </c>
    </row>
    <row r="1008" s="15" customFormat="1" ht="24" spans="1:23">
      <c r="A1008" s="35">
        <v>999</v>
      </c>
      <c r="B1008" s="69" t="s">
        <v>2599</v>
      </c>
      <c r="C1008" s="36" t="s">
        <v>31</v>
      </c>
      <c r="D1008" s="69" t="s">
        <v>34</v>
      </c>
      <c r="E1008" s="69" t="s">
        <v>60</v>
      </c>
      <c r="F1008" s="37">
        <v>44409</v>
      </c>
      <c r="G1008" s="37">
        <v>44531</v>
      </c>
      <c r="H1008" s="36" t="s">
        <v>2596</v>
      </c>
      <c r="I1008" s="69" t="s">
        <v>2885</v>
      </c>
      <c r="J1008" s="73">
        <v>480</v>
      </c>
      <c r="K1008" s="36"/>
      <c r="L1008" s="73">
        <v>480</v>
      </c>
      <c r="M1008" s="36"/>
      <c r="N1008" s="36"/>
      <c r="O1008" s="36">
        <v>1</v>
      </c>
      <c r="P1008" s="36"/>
      <c r="Q1008" s="36">
        <v>210</v>
      </c>
      <c r="R1008" s="36">
        <v>1</v>
      </c>
      <c r="S1008" s="36"/>
      <c r="T1008" s="36"/>
      <c r="U1008" s="69" t="s">
        <v>2853</v>
      </c>
      <c r="V1008" s="36" t="s">
        <v>39</v>
      </c>
      <c r="W1008" s="36" t="s">
        <v>201</v>
      </c>
    </row>
    <row r="1009" s="15" customFormat="1" ht="24" spans="1:23">
      <c r="A1009" s="35">
        <v>1000</v>
      </c>
      <c r="B1009" s="69" t="s">
        <v>2599</v>
      </c>
      <c r="C1009" s="36" t="s">
        <v>31</v>
      </c>
      <c r="D1009" s="69" t="s">
        <v>34</v>
      </c>
      <c r="E1009" s="69" t="s">
        <v>60</v>
      </c>
      <c r="F1009" s="37">
        <v>44409</v>
      </c>
      <c r="G1009" s="37">
        <v>44531</v>
      </c>
      <c r="H1009" s="36" t="s">
        <v>2596</v>
      </c>
      <c r="I1009" s="69" t="s">
        <v>2886</v>
      </c>
      <c r="J1009" s="73">
        <v>120</v>
      </c>
      <c r="K1009" s="36"/>
      <c r="L1009" s="73">
        <v>120</v>
      </c>
      <c r="M1009" s="36"/>
      <c r="N1009" s="36"/>
      <c r="O1009" s="36">
        <v>1</v>
      </c>
      <c r="P1009" s="36"/>
      <c r="Q1009" s="36">
        <v>250</v>
      </c>
      <c r="R1009" s="36">
        <v>1</v>
      </c>
      <c r="S1009" s="36"/>
      <c r="T1009" s="36"/>
      <c r="U1009" s="69" t="s">
        <v>2887</v>
      </c>
      <c r="V1009" s="36" t="s">
        <v>39</v>
      </c>
      <c r="W1009" s="36" t="s">
        <v>201</v>
      </c>
    </row>
    <row r="1010" s="15" customFormat="1" ht="24" spans="1:23">
      <c r="A1010" s="35">
        <v>1001</v>
      </c>
      <c r="B1010" s="69" t="s">
        <v>2599</v>
      </c>
      <c r="C1010" s="36" t="s">
        <v>31</v>
      </c>
      <c r="D1010" s="69" t="s">
        <v>34</v>
      </c>
      <c r="E1010" s="69" t="s">
        <v>1100</v>
      </c>
      <c r="F1010" s="37">
        <v>44409</v>
      </c>
      <c r="G1010" s="37">
        <v>44531</v>
      </c>
      <c r="H1010" s="36" t="s">
        <v>2596</v>
      </c>
      <c r="I1010" s="69" t="s">
        <v>2888</v>
      </c>
      <c r="J1010" s="73">
        <v>144</v>
      </c>
      <c r="K1010" s="36"/>
      <c r="L1010" s="73">
        <v>144</v>
      </c>
      <c r="M1010" s="36"/>
      <c r="N1010" s="36"/>
      <c r="O1010" s="36">
        <v>1</v>
      </c>
      <c r="P1010" s="36"/>
      <c r="Q1010" s="36">
        <v>153</v>
      </c>
      <c r="R1010" s="36">
        <v>1</v>
      </c>
      <c r="S1010" s="36"/>
      <c r="T1010" s="36"/>
      <c r="U1010" s="69" t="s">
        <v>2889</v>
      </c>
      <c r="V1010" s="36" t="s">
        <v>39</v>
      </c>
      <c r="W1010" s="36" t="s">
        <v>201</v>
      </c>
    </row>
    <row r="1011" s="15" customFormat="1" ht="24" spans="1:23">
      <c r="A1011" s="35">
        <v>1002</v>
      </c>
      <c r="B1011" s="69" t="s">
        <v>2599</v>
      </c>
      <c r="C1011" s="36" t="s">
        <v>31</v>
      </c>
      <c r="D1011" s="69" t="s">
        <v>34</v>
      </c>
      <c r="E1011" s="69" t="s">
        <v>112</v>
      </c>
      <c r="F1011" s="37">
        <v>44409</v>
      </c>
      <c r="G1011" s="37">
        <v>44531</v>
      </c>
      <c r="H1011" s="36" t="s">
        <v>2596</v>
      </c>
      <c r="I1011" s="69" t="s">
        <v>2890</v>
      </c>
      <c r="J1011" s="73">
        <v>240</v>
      </c>
      <c r="K1011" s="36"/>
      <c r="L1011" s="73">
        <v>240</v>
      </c>
      <c r="M1011" s="36"/>
      <c r="N1011" s="36"/>
      <c r="O1011" s="36">
        <v>1</v>
      </c>
      <c r="P1011" s="36"/>
      <c r="Q1011" s="36">
        <v>117</v>
      </c>
      <c r="R1011" s="36">
        <v>1</v>
      </c>
      <c r="S1011" s="36"/>
      <c r="T1011" s="36"/>
      <c r="U1011" s="69" t="s">
        <v>2867</v>
      </c>
      <c r="V1011" s="36" t="s">
        <v>39</v>
      </c>
      <c r="W1011" s="36" t="s">
        <v>201</v>
      </c>
    </row>
    <row r="1012" s="15" customFormat="1" ht="24" spans="1:23">
      <c r="A1012" s="35">
        <v>1003</v>
      </c>
      <c r="B1012" s="69" t="s">
        <v>2599</v>
      </c>
      <c r="C1012" s="36" t="s">
        <v>31</v>
      </c>
      <c r="D1012" s="69" t="s">
        <v>34</v>
      </c>
      <c r="E1012" s="69" t="s">
        <v>2891</v>
      </c>
      <c r="F1012" s="37">
        <v>44409</v>
      </c>
      <c r="G1012" s="37">
        <v>44896</v>
      </c>
      <c r="H1012" s="36" t="s">
        <v>2596</v>
      </c>
      <c r="I1012" s="69" t="s">
        <v>2892</v>
      </c>
      <c r="J1012" s="73">
        <v>1750</v>
      </c>
      <c r="K1012" s="36"/>
      <c r="L1012" s="73">
        <v>1750</v>
      </c>
      <c r="M1012" s="36"/>
      <c r="N1012" s="36"/>
      <c r="O1012" s="36">
        <v>1</v>
      </c>
      <c r="P1012" s="36"/>
      <c r="Q1012" s="36">
        <v>1250</v>
      </c>
      <c r="R1012" s="36"/>
      <c r="S1012" s="36"/>
      <c r="T1012" s="36"/>
      <c r="U1012" s="69" t="s">
        <v>2893</v>
      </c>
      <c r="V1012" s="36" t="s">
        <v>39</v>
      </c>
      <c r="W1012" s="36" t="s">
        <v>201</v>
      </c>
    </row>
    <row r="1013" s="15" customFormat="1" ht="24" spans="1:23">
      <c r="A1013" s="35">
        <v>1004</v>
      </c>
      <c r="B1013" s="69" t="s">
        <v>2599</v>
      </c>
      <c r="C1013" s="36" t="s">
        <v>31</v>
      </c>
      <c r="D1013" s="69" t="s">
        <v>34</v>
      </c>
      <c r="E1013" s="69" t="s">
        <v>2169</v>
      </c>
      <c r="F1013" s="37">
        <v>44409</v>
      </c>
      <c r="G1013" s="37">
        <v>44531</v>
      </c>
      <c r="H1013" s="36" t="s">
        <v>2596</v>
      </c>
      <c r="I1013" s="69" t="s">
        <v>2894</v>
      </c>
      <c r="J1013" s="73">
        <v>144</v>
      </c>
      <c r="K1013" s="36"/>
      <c r="L1013" s="73">
        <v>144</v>
      </c>
      <c r="M1013" s="36"/>
      <c r="N1013" s="36"/>
      <c r="O1013" s="36">
        <v>1</v>
      </c>
      <c r="P1013" s="36"/>
      <c r="Q1013" s="36">
        <v>117</v>
      </c>
      <c r="R1013" s="36">
        <v>1</v>
      </c>
      <c r="S1013" s="36"/>
      <c r="T1013" s="36"/>
      <c r="U1013" s="69" t="s">
        <v>2867</v>
      </c>
      <c r="V1013" s="36" t="s">
        <v>39</v>
      </c>
      <c r="W1013" s="36" t="s">
        <v>201</v>
      </c>
    </row>
    <row r="1014" s="15" customFormat="1" ht="24" spans="1:23">
      <c r="A1014" s="35">
        <v>1005</v>
      </c>
      <c r="B1014" s="69" t="s">
        <v>2599</v>
      </c>
      <c r="C1014" s="36" t="s">
        <v>31</v>
      </c>
      <c r="D1014" s="69" t="s">
        <v>34</v>
      </c>
      <c r="E1014" s="69" t="s">
        <v>1330</v>
      </c>
      <c r="F1014" s="37">
        <v>44409</v>
      </c>
      <c r="G1014" s="37">
        <v>44531</v>
      </c>
      <c r="H1014" s="36" t="s">
        <v>2596</v>
      </c>
      <c r="I1014" s="69" t="s">
        <v>2895</v>
      </c>
      <c r="J1014" s="73">
        <v>264</v>
      </c>
      <c r="K1014" s="36"/>
      <c r="L1014" s="73">
        <v>264</v>
      </c>
      <c r="M1014" s="36"/>
      <c r="N1014" s="36"/>
      <c r="O1014" s="36">
        <v>1</v>
      </c>
      <c r="P1014" s="36"/>
      <c r="Q1014" s="36">
        <v>104</v>
      </c>
      <c r="R1014" s="36"/>
      <c r="S1014" s="36"/>
      <c r="T1014" s="36"/>
      <c r="U1014" s="69" t="s">
        <v>2896</v>
      </c>
      <c r="V1014" s="36" t="s">
        <v>39</v>
      </c>
      <c r="W1014" s="36" t="s">
        <v>201</v>
      </c>
    </row>
    <row r="1015" s="15" customFormat="1" ht="24" spans="1:23">
      <c r="A1015" s="35">
        <v>1006</v>
      </c>
      <c r="B1015" s="69" t="s">
        <v>2599</v>
      </c>
      <c r="C1015" s="36" t="s">
        <v>31</v>
      </c>
      <c r="D1015" s="69" t="s">
        <v>34</v>
      </c>
      <c r="E1015" s="69" t="s">
        <v>297</v>
      </c>
      <c r="F1015" s="37">
        <v>44409</v>
      </c>
      <c r="G1015" s="37">
        <v>44531</v>
      </c>
      <c r="H1015" s="36" t="s">
        <v>2596</v>
      </c>
      <c r="I1015" s="69" t="s">
        <v>2897</v>
      </c>
      <c r="J1015" s="73">
        <v>720</v>
      </c>
      <c r="K1015" s="36"/>
      <c r="L1015" s="73">
        <v>720</v>
      </c>
      <c r="M1015" s="36"/>
      <c r="N1015" s="36"/>
      <c r="O1015" s="36">
        <v>1</v>
      </c>
      <c r="P1015" s="36"/>
      <c r="Q1015" s="36">
        <v>124</v>
      </c>
      <c r="R1015" s="36"/>
      <c r="S1015" s="36"/>
      <c r="T1015" s="36"/>
      <c r="U1015" s="69" t="s">
        <v>2898</v>
      </c>
      <c r="V1015" s="36" t="s">
        <v>39</v>
      </c>
      <c r="W1015" s="36" t="s">
        <v>201</v>
      </c>
    </row>
    <row r="1016" s="15" customFormat="1" ht="24" spans="1:23">
      <c r="A1016" s="35">
        <v>1007</v>
      </c>
      <c r="B1016" s="69" t="s">
        <v>2599</v>
      </c>
      <c r="C1016" s="36" t="s">
        <v>31</v>
      </c>
      <c r="D1016" s="69" t="s">
        <v>34</v>
      </c>
      <c r="E1016" s="69" t="s">
        <v>904</v>
      </c>
      <c r="F1016" s="37">
        <v>44409</v>
      </c>
      <c r="G1016" s="37">
        <v>44531</v>
      </c>
      <c r="H1016" s="36" t="s">
        <v>2596</v>
      </c>
      <c r="I1016" s="69" t="s">
        <v>2899</v>
      </c>
      <c r="J1016" s="73">
        <v>300</v>
      </c>
      <c r="K1016" s="36"/>
      <c r="L1016" s="73">
        <v>300</v>
      </c>
      <c r="M1016" s="36"/>
      <c r="N1016" s="36"/>
      <c r="O1016" s="36">
        <v>1</v>
      </c>
      <c r="P1016" s="36"/>
      <c r="Q1016" s="36">
        <v>157</v>
      </c>
      <c r="R1016" s="36">
        <v>1</v>
      </c>
      <c r="S1016" s="36"/>
      <c r="T1016" s="36"/>
      <c r="U1016" s="69" t="s">
        <v>2900</v>
      </c>
      <c r="V1016" s="36" t="s">
        <v>39</v>
      </c>
      <c r="W1016" s="36" t="s">
        <v>201</v>
      </c>
    </row>
    <row r="1017" s="15" customFormat="1" ht="24" spans="1:23">
      <c r="A1017" s="35">
        <v>1008</v>
      </c>
      <c r="B1017" s="69" t="s">
        <v>2599</v>
      </c>
      <c r="C1017" s="36" t="s">
        <v>31</v>
      </c>
      <c r="D1017" s="69" t="s">
        <v>34</v>
      </c>
      <c r="E1017" s="69" t="s">
        <v>229</v>
      </c>
      <c r="F1017" s="37">
        <v>44409</v>
      </c>
      <c r="G1017" s="37">
        <v>44531</v>
      </c>
      <c r="H1017" s="36" t="s">
        <v>2596</v>
      </c>
      <c r="I1017" s="69" t="s">
        <v>2901</v>
      </c>
      <c r="J1017" s="73">
        <v>300</v>
      </c>
      <c r="K1017" s="36"/>
      <c r="L1017" s="73">
        <v>300</v>
      </c>
      <c r="M1017" s="36"/>
      <c r="N1017" s="36"/>
      <c r="O1017" s="36">
        <v>1</v>
      </c>
      <c r="P1017" s="36"/>
      <c r="Q1017" s="36">
        <v>128</v>
      </c>
      <c r="R1017" s="36">
        <v>1</v>
      </c>
      <c r="S1017" s="36"/>
      <c r="T1017" s="36"/>
      <c r="U1017" s="69" t="s">
        <v>2902</v>
      </c>
      <c r="V1017" s="36" t="s">
        <v>39</v>
      </c>
      <c r="W1017" s="36" t="s">
        <v>201</v>
      </c>
    </row>
    <row r="1018" s="15" customFormat="1" ht="24" spans="1:23">
      <c r="A1018" s="35">
        <v>1009</v>
      </c>
      <c r="B1018" s="69" t="s">
        <v>2599</v>
      </c>
      <c r="C1018" s="36" t="s">
        <v>31</v>
      </c>
      <c r="D1018" s="69" t="s">
        <v>34</v>
      </c>
      <c r="E1018" s="69" t="s">
        <v>1069</v>
      </c>
      <c r="F1018" s="37">
        <v>44409</v>
      </c>
      <c r="G1018" s="37">
        <v>44531</v>
      </c>
      <c r="H1018" s="36" t="s">
        <v>2596</v>
      </c>
      <c r="I1018" s="69" t="s">
        <v>2903</v>
      </c>
      <c r="J1018" s="73">
        <v>1200</v>
      </c>
      <c r="K1018" s="36"/>
      <c r="L1018" s="73">
        <v>1200</v>
      </c>
      <c r="M1018" s="36"/>
      <c r="N1018" s="36"/>
      <c r="O1018" s="36">
        <v>1</v>
      </c>
      <c r="P1018" s="36"/>
      <c r="Q1018" s="36">
        <v>119</v>
      </c>
      <c r="R1018" s="36">
        <v>1</v>
      </c>
      <c r="S1018" s="36"/>
      <c r="T1018" s="36"/>
      <c r="U1018" s="69" t="s">
        <v>2904</v>
      </c>
      <c r="V1018" s="36" t="s">
        <v>39</v>
      </c>
      <c r="W1018" s="36" t="s">
        <v>201</v>
      </c>
    </row>
    <row r="1019" s="15" customFormat="1" ht="24" spans="1:23">
      <c r="A1019" s="35">
        <v>1010</v>
      </c>
      <c r="B1019" s="69" t="s">
        <v>2599</v>
      </c>
      <c r="C1019" s="36" t="s">
        <v>31</v>
      </c>
      <c r="D1019" s="69" t="s">
        <v>34</v>
      </c>
      <c r="E1019" s="69" t="s">
        <v>128</v>
      </c>
      <c r="F1019" s="37">
        <v>44409</v>
      </c>
      <c r="G1019" s="37">
        <v>44531</v>
      </c>
      <c r="H1019" s="36" t="s">
        <v>2596</v>
      </c>
      <c r="I1019" s="69" t="s">
        <v>2905</v>
      </c>
      <c r="J1019" s="73">
        <v>360</v>
      </c>
      <c r="K1019" s="36"/>
      <c r="L1019" s="73">
        <v>360</v>
      </c>
      <c r="M1019" s="36"/>
      <c r="N1019" s="36"/>
      <c r="O1019" s="36">
        <v>1</v>
      </c>
      <c r="P1019" s="36"/>
      <c r="Q1019" s="36">
        <v>160</v>
      </c>
      <c r="R1019" s="36">
        <v>1</v>
      </c>
      <c r="S1019" s="36"/>
      <c r="T1019" s="36"/>
      <c r="U1019" s="69" t="s">
        <v>2906</v>
      </c>
      <c r="V1019" s="36" t="s">
        <v>39</v>
      </c>
      <c r="W1019" s="36" t="s">
        <v>201</v>
      </c>
    </row>
    <row r="1020" s="15" customFormat="1" ht="24" spans="1:23">
      <c r="A1020" s="35">
        <v>1011</v>
      </c>
      <c r="B1020" s="69" t="s">
        <v>2599</v>
      </c>
      <c r="C1020" s="36" t="s">
        <v>31</v>
      </c>
      <c r="D1020" s="69" t="s">
        <v>34</v>
      </c>
      <c r="E1020" s="69" t="s">
        <v>1420</v>
      </c>
      <c r="F1020" s="37">
        <v>44409</v>
      </c>
      <c r="G1020" s="37">
        <v>44531</v>
      </c>
      <c r="H1020" s="36" t="s">
        <v>2596</v>
      </c>
      <c r="I1020" s="69" t="s">
        <v>2907</v>
      </c>
      <c r="J1020" s="73">
        <v>516</v>
      </c>
      <c r="K1020" s="36"/>
      <c r="L1020" s="73">
        <v>516</v>
      </c>
      <c r="M1020" s="36"/>
      <c r="N1020" s="36"/>
      <c r="O1020" s="36">
        <v>1</v>
      </c>
      <c r="P1020" s="36"/>
      <c r="Q1020" s="36">
        <v>104</v>
      </c>
      <c r="R1020" s="36">
        <v>1</v>
      </c>
      <c r="S1020" s="36"/>
      <c r="T1020" s="36"/>
      <c r="U1020" s="69" t="s">
        <v>2896</v>
      </c>
      <c r="V1020" s="36" t="s">
        <v>39</v>
      </c>
      <c r="W1020" s="36" t="s">
        <v>201</v>
      </c>
    </row>
    <row r="1021" s="15" customFormat="1" ht="24" spans="1:23">
      <c r="A1021" s="35">
        <v>1012</v>
      </c>
      <c r="B1021" s="69" t="s">
        <v>2599</v>
      </c>
      <c r="C1021" s="36" t="s">
        <v>31</v>
      </c>
      <c r="D1021" s="69" t="s">
        <v>34</v>
      </c>
      <c r="E1021" s="69" t="s">
        <v>2908</v>
      </c>
      <c r="F1021" s="37">
        <v>44409</v>
      </c>
      <c r="G1021" s="37">
        <v>44531</v>
      </c>
      <c r="H1021" s="36" t="s">
        <v>2596</v>
      </c>
      <c r="I1021" s="69" t="s">
        <v>2909</v>
      </c>
      <c r="J1021" s="73">
        <v>600</v>
      </c>
      <c r="K1021" s="36"/>
      <c r="L1021" s="73">
        <v>600</v>
      </c>
      <c r="M1021" s="36"/>
      <c r="N1021" s="36"/>
      <c r="O1021" s="36">
        <v>1</v>
      </c>
      <c r="P1021" s="36"/>
      <c r="Q1021" s="36">
        <v>209</v>
      </c>
      <c r="R1021" s="36"/>
      <c r="S1021" s="36"/>
      <c r="T1021" s="36"/>
      <c r="U1021" s="69" t="s">
        <v>2910</v>
      </c>
      <c r="V1021" s="36" t="s">
        <v>39</v>
      </c>
      <c r="W1021" s="36" t="s">
        <v>201</v>
      </c>
    </row>
    <row r="1022" s="15" customFormat="1" ht="24" spans="1:23">
      <c r="A1022" s="35">
        <v>1013</v>
      </c>
      <c r="B1022" s="69" t="s">
        <v>2599</v>
      </c>
      <c r="C1022" s="36" t="s">
        <v>31</v>
      </c>
      <c r="D1022" s="69" t="s">
        <v>34</v>
      </c>
      <c r="E1022" s="69" t="s">
        <v>1951</v>
      </c>
      <c r="F1022" s="37">
        <v>44409</v>
      </c>
      <c r="G1022" s="37">
        <v>44531</v>
      </c>
      <c r="H1022" s="36" t="s">
        <v>2596</v>
      </c>
      <c r="I1022" s="69" t="s">
        <v>2911</v>
      </c>
      <c r="J1022" s="73">
        <v>420</v>
      </c>
      <c r="K1022" s="36"/>
      <c r="L1022" s="73">
        <v>420</v>
      </c>
      <c r="M1022" s="36"/>
      <c r="N1022" s="36"/>
      <c r="O1022" s="36">
        <v>1</v>
      </c>
      <c r="P1022" s="36"/>
      <c r="Q1022" s="36">
        <v>117</v>
      </c>
      <c r="R1022" s="36"/>
      <c r="S1022" s="36"/>
      <c r="T1022" s="36"/>
      <c r="U1022" s="69" t="s">
        <v>2867</v>
      </c>
      <c r="V1022" s="36" t="s">
        <v>39</v>
      </c>
      <c r="W1022" s="36" t="s">
        <v>201</v>
      </c>
    </row>
    <row r="1023" s="15" customFormat="1" ht="24" spans="1:23">
      <c r="A1023" s="35">
        <v>1014</v>
      </c>
      <c r="B1023" s="69" t="s">
        <v>2599</v>
      </c>
      <c r="C1023" s="36" t="s">
        <v>31</v>
      </c>
      <c r="D1023" s="69" t="s">
        <v>34</v>
      </c>
      <c r="E1023" s="69" t="s">
        <v>2912</v>
      </c>
      <c r="F1023" s="37">
        <v>44409</v>
      </c>
      <c r="G1023" s="37">
        <v>44531</v>
      </c>
      <c r="H1023" s="36" t="s">
        <v>2596</v>
      </c>
      <c r="I1023" s="69" t="s">
        <v>2913</v>
      </c>
      <c r="J1023" s="73">
        <v>480</v>
      </c>
      <c r="K1023" s="36"/>
      <c r="L1023" s="73">
        <v>480</v>
      </c>
      <c r="M1023" s="36"/>
      <c r="N1023" s="36"/>
      <c r="O1023" s="36">
        <v>1</v>
      </c>
      <c r="P1023" s="36"/>
      <c r="Q1023" s="36">
        <v>144</v>
      </c>
      <c r="R1023" s="36"/>
      <c r="S1023" s="36"/>
      <c r="T1023" s="36"/>
      <c r="U1023" s="69" t="s">
        <v>2914</v>
      </c>
      <c r="V1023" s="36" t="s">
        <v>39</v>
      </c>
      <c r="W1023" s="36" t="s">
        <v>201</v>
      </c>
    </row>
    <row r="1024" s="15" customFormat="1" ht="24" spans="1:23">
      <c r="A1024" s="35">
        <v>1015</v>
      </c>
      <c r="B1024" s="69" t="s">
        <v>2599</v>
      </c>
      <c r="C1024" s="36" t="s">
        <v>31</v>
      </c>
      <c r="D1024" s="69" t="s">
        <v>34</v>
      </c>
      <c r="E1024" s="69" t="s">
        <v>132</v>
      </c>
      <c r="F1024" s="37">
        <v>44409</v>
      </c>
      <c r="G1024" s="37">
        <v>44531</v>
      </c>
      <c r="H1024" s="36" t="s">
        <v>2596</v>
      </c>
      <c r="I1024" s="69" t="s">
        <v>2915</v>
      </c>
      <c r="J1024" s="73">
        <v>480</v>
      </c>
      <c r="K1024" s="36"/>
      <c r="L1024" s="73">
        <v>480</v>
      </c>
      <c r="M1024" s="36"/>
      <c r="N1024" s="36"/>
      <c r="O1024" s="36">
        <v>1</v>
      </c>
      <c r="P1024" s="36"/>
      <c r="Q1024" s="36">
        <v>121</v>
      </c>
      <c r="R1024" s="36">
        <v>1</v>
      </c>
      <c r="S1024" s="36"/>
      <c r="T1024" s="36"/>
      <c r="U1024" s="69" t="s">
        <v>2869</v>
      </c>
      <c r="V1024" s="36" t="s">
        <v>39</v>
      </c>
      <c r="W1024" s="36" t="s">
        <v>201</v>
      </c>
    </row>
    <row r="1025" s="15" customFormat="1" ht="24" spans="1:23">
      <c r="A1025" s="35">
        <v>1016</v>
      </c>
      <c r="B1025" s="69" t="s">
        <v>2599</v>
      </c>
      <c r="C1025" s="36" t="s">
        <v>31</v>
      </c>
      <c r="D1025" s="69" t="s">
        <v>34</v>
      </c>
      <c r="E1025" s="69" t="s">
        <v>132</v>
      </c>
      <c r="F1025" s="37">
        <v>44409</v>
      </c>
      <c r="G1025" s="37">
        <v>44531</v>
      </c>
      <c r="H1025" s="36" t="s">
        <v>2596</v>
      </c>
      <c r="I1025" s="69" t="s">
        <v>2916</v>
      </c>
      <c r="J1025" s="73">
        <v>240</v>
      </c>
      <c r="K1025" s="36"/>
      <c r="L1025" s="73">
        <v>240</v>
      </c>
      <c r="M1025" s="36"/>
      <c r="N1025" s="36"/>
      <c r="O1025" s="36">
        <v>1</v>
      </c>
      <c r="P1025" s="36"/>
      <c r="Q1025" s="36">
        <v>166</v>
      </c>
      <c r="R1025" s="36">
        <v>1</v>
      </c>
      <c r="S1025" s="36"/>
      <c r="T1025" s="36"/>
      <c r="U1025" s="69" t="s">
        <v>2917</v>
      </c>
      <c r="V1025" s="36" t="s">
        <v>39</v>
      </c>
      <c r="W1025" s="36" t="s">
        <v>201</v>
      </c>
    </row>
    <row r="1026" s="15" customFormat="1" ht="24" spans="1:23">
      <c r="A1026" s="35">
        <v>1017</v>
      </c>
      <c r="B1026" s="69" t="s">
        <v>2599</v>
      </c>
      <c r="C1026" s="36" t="s">
        <v>31</v>
      </c>
      <c r="D1026" s="69" t="s">
        <v>34</v>
      </c>
      <c r="E1026" s="69" t="s">
        <v>1180</v>
      </c>
      <c r="F1026" s="37">
        <v>44409</v>
      </c>
      <c r="G1026" s="37">
        <v>44531</v>
      </c>
      <c r="H1026" s="36" t="s">
        <v>2596</v>
      </c>
      <c r="I1026" s="69" t="s">
        <v>2918</v>
      </c>
      <c r="J1026" s="73">
        <v>516</v>
      </c>
      <c r="K1026" s="36"/>
      <c r="L1026" s="73">
        <v>516</v>
      </c>
      <c r="M1026" s="36"/>
      <c r="N1026" s="36"/>
      <c r="O1026" s="36">
        <v>1</v>
      </c>
      <c r="P1026" s="36"/>
      <c r="Q1026" s="36">
        <v>117</v>
      </c>
      <c r="R1026" s="36"/>
      <c r="S1026" s="36"/>
      <c r="T1026" s="36"/>
      <c r="U1026" s="69" t="s">
        <v>2867</v>
      </c>
      <c r="V1026" s="36" t="s">
        <v>39</v>
      </c>
      <c r="W1026" s="36" t="s">
        <v>201</v>
      </c>
    </row>
    <row r="1027" s="15" customFormat="1" ht="24" spans="1:23">
      <c r="A1027" s="35">
        <v>1018</v>
      </c>
      <c r="B1027" s="69" t="s">
        <v>2599</v>
      </c>
      <c r="C1027" s="36" t="s">
        <v>31</v>
      </c>
      <c r="D1027" s="69" t="s">
        <v>34</v>
      </c>
      <c r="E1027" s="69" t="s">
        <v>2064</v>
      </c>
      <c r="F1027" s="37">
        <v>44409</v>
      </c>
      <c r="G1027" s="37">
        <v>44531</v>
      </c>
      <c r="H1027" s="36" t="s">
        <v>2596</v>
      </c>
      <c r="I1027" s="69" t="s">
        <v>2919</v>
      </c>
      <c r="J1027" s="73">
        <v>78</v>
      </c>
      <c r="K1027" s="36"/>
      <c r="L1027" s="73">
        <v>78</v>
      </c>
      <c r="M1027" s="36"/>
      <c r="N1027" s="36"/>
      <c r="O1027" s="36">
        <v>1</v>
      </c>
      <c r="P1027" s="36"/>
      <c r="Q1027" s="36">
        <v>161</v>
      </c>
      <c r="R1027" s="36"/>
      <c r="S1027" s="36"/>
      <c r="T1027" s="36"/>
      <c r="U1027" s="69" t="s">
        <v>2920</v>
      </c>
      <c r="V1027" s="36" t="s">
        <v>39</v>
      </c>
      <c r="W1027" s="36" t="s">
        <v>201</v>
      </c>
    </row>
    <row r="1028" s="15" customFormat="1" ht="24" spans="1:23">
      <c r="A1028" s="35">
        <v>1019</v>
      </c>
      <c r="B1028" s="69" t="s">
        <v>2599</v>
      </c>
      <c r="C1028" s="36" t="s">
        <v>31</v>
      </c>
      <c r="D1028" s="69" t="s">
        <v>34</v>
      </c>
      <c r="E1028" s="69" t="s">
        <v>1183</v>
      </c>
      <c r="F1028" s="37">
        <v>44409</v>
      </c>
      <c r="G1028" s="37">
        <v>44531</v>
      </c>
      <c r="H1028" s="36" t="s">
        <v>2596</v>
      </c>
      <c r="I1028" s="69" t="s">
        <v>2669</v>
      </c>
      <c r="J1028" s="73">
        <v>260</v>
      </c>
      <c r="K1028" s="36"/>
      <c r="L1028" s="73">
        <v>260</v>
      </c>
      <c r="M1028" s="36"/>
      <c r="N1028" s="36"/>
      <c r="O1028" s="36">
        <v>1</v>
      </c>
      <c r="P1028" s="36"/>
      <c r="Q1028" s="36">
        <v>122</v>
      </c>
      <c r="R1028" s="36"/>
      <c r="S1028" s="36"/>
      <c r="T1028" s="36"/>
      <c r="U1028" s="69" t="s">
        <v>2670</v>
      </c>
      <c r="V1028" s="36" t="s">
        <v>39</v>
      </c>
      <c r="W1028" s="36" t="s">
        <v>201</v>
      </c>
    </row>
    <row r="1029" s="15" customFormat="1" ht="24" spans="1:23">
      <c r="A1029" s="35">
        <v>1020</v>
      </c>
      <c r="B1029" s="69" t="s">
        <v>2599</v>
      </c>
      <c r="C1029" s="36" t="s">
        <v>31</v>
      </c>
      <c r="D1029" s="69" t="s">
        <v>34</v>
      </c>
      <c r="E1029" s="69" t="s">
        <v>770</v>
      </c>
      <c r="F1029" s="37">
        <v>44409</v>
      </c>
      <c r="G1029" s="37">
        <v>44531</v>
      </c>
      <c r="H1029" s="36" t="s">
        <v>2596</v>
      </c>
      <c r="I1029" s="69" t="s">
        <v>2921</v>
      </c>
      <c r="J1029" s="73">
        <v>60</v>
      </c>
      <c r="K1029" s="36"/>
      <c r="L1029" s="73">
        <v>60</v>
      </c>
      <c r="M1029" s="36"/>
      <c r="N1029" s="36"/>
      <c r="O1029" s="36">
        <v>1</v>
      </c>
      <c r="P1029" s="36"/>
      <c r="Q1029" s="36">
        <v>170</v>
      </c>
      <c r="R1029" s="36"/>
      <c r="S1029" s="36"/>
      <c r="T1029" s="36"/>
      <c r="U1029" s="69" t="s">
        <v>2922</v>
      </c>
      <c r="V1029" s="36" t="s">
        <v>39</v>
      </c>
      <c r="W1029" s="36" t="s">
        <v>201</v>
      </c>
    </row>
    <row r="1030" s="15" customFormat="1" ht="24" spans="1:23">
      <c r="A1030" s="35">
        <v>1021</v>
      </c>
      <c r="B1030" s="69" t="s">
        <v>2599</v>
      </c>
      <c r="C1030" s="36" t="s">
        <v>31</v>
      </c>
      <c r="D1030" s="69" t="s">
        <v>34</v>
      </c>
      <c r="E1030" s="69" t="s">
        <v>1216</v>
      </c>
      <c r="F1030" s="37">
        <v>44409</v>
      </c>
      <c r="G1030" s="37">
        <v>44531</v>
      </c>
      <c r="H1030" s="36" t="s">
        <v>2596</v>
      </c>
      <c r="I1030" s="69" t="s">
        <v>2923</v>
      </c>
      <c r="J1030" s="73">
        <v>600</v>
      </c>
      <c r="K1030" s="36"/>
      <c r="L1030" s="73">
        <v>600</v>
      </c>
      <c r="M1030" s="36"/>
      <c r="N1030" s="36"/>
      <c r="O1030" s="36">
        <v>1</v>
      </c>
      <c r="P1030" s="36"/>
      <c r="Q1030" s="36">
        <v>150</v>
      </c>
      <c r="R1030" s="36"/>
      <c r="S1030" s="36"/>
      <c r="T1030" s="36"/>
      <c r="U1030" s="69" t="s">
        <v>2849</v>
      </c>
      <c r="V1030" s="36" t="s">
        <v>39</v>
      </c>
      <c r="W1030" s="36" t="s">
        <v>201</v>
      </c>
    </row>
    <row r="1031" s="15" customFormat="1" ht="24" spans="1:23">
      <c r="A1031" s="35">
        <v>1022</v>
      </c>
      <c r="B1031" s="69" t="s">
        <v>2599</v>
      </c>
      <c r="C1031" s="36" t="s">
        <v>31</v>
      </c>
      <c r="D1031" s="69" t="s">
        <v>34</v>
      </c>
      <c r="E1031" s="69" t="s">
        <v>46</v>
      </c>
      <c r="F1031" s="37">
        <v>44409</v>
      </c>
      <c r="G1031" s="37">
        <v>44531</v>
      </c>
      <c r="H1031" s="36" t="s">
        <v>2596</v>
      </c>
      <c r="I1031" s="69" t="s">
        <v>2924</v>
      </c>
      <c r="J1031" s="73">
        <v>120</v>
      </c>
      <c r="K1031" s="36"/>
      <c r="L1031" s="73">
        <v>120</v>
      </c>
      <c r="M1031" s="36"/>
      <c r="N1031" s="36"/>
      <c r="O1031" s="36">
        <v>1</v>
      </c>
      <c r="P1031" s="36"/>
      <c r="Q1031" s="36">
        <v>132</v>
      </c>
      <c r="R1031" s="36">
        <v>1</v>
      </c>
      <c r="S1031" s="36"/>
      <c r="T1031" s="36"/>
      <c r="U1031" s="69" t="s">
        <v>2871</v>
      </c>
      <c r="V1031" s="36" t="s">
        <v>39</v>
      </c>
      <c r="W1031" s="36" t="s">
        <v>201</v>
      </c>
    </row>
    <row r="1032" s="15" customFormat="1" ht="24" spans="1:23">
      <c r="A1032" s="35">
        <v>1023</v>
      </c>
      <c r="B1032" s="69" t="s">
        <v>2599</v>
      </c>
      <c r="C1032" s="36" t="s">
        <v>31</v>
      </c>
      <c r="D1032" s="69" t="s">
        <v>34</v>
      </c>
      <c r="E1032" s="69" t="s">
        <v>46</v>
      </c>
      <c r="F1032" s="37">
        <v>44409</v>
      </c>
      <c r="G1032" s="37">
        <v>44531</v>
      </c>
      <c r="H1032" s="36" t="s">
        <v>2596</v>
      </c>
      <c r="I1032" s="69" t="s">
        <v>2925</v>
      </c>
      <c r="J1032" s="73">
        <v>300</v>
      </c>
      <c r="K1032" s="36"/>
      <c r="L1032" s="73">
        <v>300</v>
      </c>
      <c r="M1032" s="36"/>
      <c r="N1032" s="36"/>
      <c r="O1032" s="36">
        <v>1</v>
      </c>
      <c r="P1032" s="36"/>
      <c r="Q1032" s="36">
        <v>147</v>
      </c>
      <c r="R1032" s="36">
        <v>1</v>
      </c>
      <c r="S1032" s="36"/>
      <c r="T1032" s="36"/>
      <c r="U1032" s="69" t="s">
        <v>2926</v>
      </c>
      <c r="V1032" s="36" t="s">
        <v>39</v>
      </c>
      <c r="W1032" s="36" t="s">
        <v>201</v>
      </c>
    </row>
    <row r="1033" s="15" customFormat="1" ht="24" spans="1:23">
      <c r="A1033" s="35">
        <v>1024</v>
      </c>
      <c r="B1033" s="69" t="s">
        <v>2599</v>
      </c>
      <c r="C1033" s="36" t="s">
        <v>31</v>
      </c>
      <c r="D1033" s="69" t="s">
        <v>34</v>
      </c>
      <c r="E1033" s="69" t="s">
        <v>430</v>
      </c>
      <c r="F1033" s="37">
        <v>44409</v>
      </c>
      <c r="G1033" s="37">
        <v>44531</v>
      </c>
      <c r="H1033" s="36" t="s">
        <v>2596</v>
      </c>
      <c r="I1033" s="69" t="s">
        <v>2927</v>
      </c>
      <c r="J1033" s="73">
        <v>120</v>
      </c>
      <c r="K1033" s="36"/>
      <c r="L1033" s="73">
        <v>120</v>
      </c>
      <c r="M1033" s="36"/>
      <c r="N1033" s="36"/>
      <c r="O1033" s="36">
        <v>1</v>
      </c>
      <c r="P1033" s="36"/>
      <c r="Q1033" s="36">
        <v>138</v>
      </c>
      <c r="R1033" s="36">
        <v>1</v>
      </c>
      <c r="S1033" s="36"/>
      <c r="T1033" s="36"/>
      <c r="U1033" s="69" t="s">
        <v>2928</v>
      </c>
      <c r="V1033" s="36" t="s">
        <v>39</v>
      </c>
      <c r="W1033" s="36" t="s">
        <v>201</v>
      </c>
    </row>
    <row r="1034" s="15" customFormat="1" ht="24" spans="1:23">
      <c r="A1034" s="35">
        <v>1025</v>
      </c>
      <c r="B1034" s="69" t="s">
        <v>2599</v>
      </c>
      <c r="C1034" s="36" t="s">
        <v>31</v>
      </c>
      <c r="D1034" s="69" t="s">
        <v>34</v>
      </c>
      <c r="E1034" s="69" t="s">
        <v>46</v>
      </c>
      <c r="F1034" s="37">
        <v>44409</v>
      </c>
      <c r="G1034" s="37">
        <v>44531</v>
      </c>
      <c r="H1034" s="36" t="s">
        <v>2596</v>
      </c>
      <c r="I1034" s="69" t="s">
        <v>2929</v>
      </c>
      <c r="J1034" s="73">
        <v>324</v>
      </c>
      <c r="K1034" s="36"/>
      <c r="L1034" s="73">
        <v>324</v>
      </c>
      <c r="M1034" s="36"/>
      <c r="N1034" s="36"/>
      <c r="O1034" s="36">
        <v>1</v>
      </c>
      <c r="P1034" s="36"/>
      <c r="Q1034" s="36">
        <v>122</v>
      </c>
      <c r="R1034" s="36">
        <v>1</v>
      </c>
      <c r="S1034" s="36"/>
      <c r="T1034" s="36"/>
      <c r="U1034" s="69" t="s">
        <v>2670</v>
      </c>
      <c r="V1034" s="36" t="s">
        <v>39</v>
      </c>
      <c r="W1034" s="36" t="s">
        <v>201</v>
      </c>
    </row>
    <row r="1035" s="15" customFormat="1" ht="24" spans="1:23">
      <c r="A1035" s="35">
        <v>1026</v>
      </c>
      <c r="B1035" s="69" t="s">
        <v>2599</v>
      </c>
      <c r="C1035" s="36" t="s">
        <v>31</v>
      </c>
      <c r="D1035" s="69" t="s">
        <v>34</v>
      </c>
      <c r="E1035" s="69" t="s">
        <v>293</v>
      </c>
      <c r="F1035" s="37">
        <v>44409</v>
      </c>
      <c r="G1035" s="37">
        <v>44531</v>
      </c>
      <c r="H1035" s="36" t="s">
        <v>2596</v>
      </c>
      <c r="I1035" s="69" t="s">
        <v>2930</v>
      </c>
      <c r="J1035" s="73">
        <v>240</v>
      </c>
      <c r="K1035" s="36"/>
      <c r="L1035" s="73">
        <v>240</v>
      </c>
      <c r="M1035" s="36"/>
      <c r="N1035" s="36"/>
      <c r="O1035" s="36">
        <v>1</v>
      </c>
      <c r="P1035" s="36"/>
      <c r="Q1035" s="36">
        <v>144</v>
      </c>
      <c r="R1035" s="36"/>
      <c r="S1035" s="36"/>
      <c r="T1035" s="36"/>
      <c r="U1035" s="69" t="s">
        <v>2914</v>
      </c>
      <c r="V1035" s="36" t="s">
        <v>39</v>
      </c>
      <c r="W1035" s="36" t="s">
        <v>201</v>
      </c>
    </row>
    <row r="1036" s="15" customFormat="1" ht="36" spans="1:23">
      <c r="A1036" s="35">
        <v>1027</v>
      </c>
      <c r="B1036" s="69" t="s">
        <v>2599</v>
      </c>
      <c r="C1036" s="36" t="s">
        <v>31</v>
      </c>
      <c r="D1036" s="69" t="s">
        <v>34</v>
      </c>
      <c r="E1036" s="69" t="s">
        <v>750</v>
      </c>
      <c r="F1036" s="37">
        <v>44409</v>
      </c>
      <c r="G1036" s="37">
        <v>44531</v>
      </c>
      <c r="H1036" s="36" t="s">
        <v>2596</v>
      </c>
      <c r="I1036" s="69" t="s">
        <v>2931</v>
      </c>
      <c r="J1036" s="73">
        <v>180</v>
      </c>
      <c r="K1036" s="36"/>
      <c r="L1036" s="73">
        <v>180</v>
      </c>
      <c r="M1036" s="36"/>
      <c r="N1036" s="36"/>
      <c r="O1036" s="36">
        <v>1</v>
      </c>
      <c r="P1036" s="36"/>
      <c r="Q1036" s="36">
        <v>114</v>
      </c>
      <c r="R1036" s="36"/>
      <c r="S1036" s="36"/>
      <c r="T1036" s="36"/>
      <c r="U1036" s="69" t="s">
        <v>2863</v>
      </c>
      <c r="V1036" s="36" t="s">
        <v>39</v>
      </c>
      <c r="W1036" s="36" t="s">
        <v>201</v>
      </c>
    </row>
    <row r="1037" s="15" customFormat="1" ht="24" spans="1:23">
      <c r="A1037" s="35">
        <v>1028</v>
      </c>
      <c r="B1037" s="69" t="s">
        <v>2599</v>
      </c>
      <c r="C1037" s="36" t="s">
        <v>31</v>
      </c>
      <c r="D1037" s="69" t="s">
        <v>34</v>
      </c>
      <c r="E1037" s="69" t="s">
        <v>1230</v>
      </c>
      <c r="F1037" s="37">
        <v>44409</v>
      </c>
      <c r="G1037" s="37">
        <v>44531</v>
      </c>
      <c r="H1037" s="36" t="s">
        <v>2596</v>
      </c>
      <c r="I1037" s="69" t="s">
        <v>2932</v>
      </c>
      <c r="J1037" s="73">
        <v>360</v>
      </c>
      <c r="K1037" s="36"/>
      <c r="L1037" s="73">
        <v>360</v>
      </c>
      <c r="M1037" s="36"/>
      <c r="N1037" s="36"/>
      <c r="O1037" s="36">
        <v>1</v>
      </c>
      <c r="P1037" s="36"/>
      <c r="Q1037" s="36">
        <v>128</v>
      </c>
      <c r="R1037" s="36"/>
      <c r="S1037" s="36"/>
      <c r="T1037" s="36"/>
      <c r="U1037" s="69" t="s">
        <v>2902</v>
      </c>
      <c r="V1037" s="36" t="s">
        <v>39</v>
      </c>
      <c r="W1037" s="36" t="s">
        <v>201</v>
      </c>
    </row>
    <row r="1038" s="15" customFormat="1" ht="24" spans="1:23">
      <c r="A1038" s="35">
        <v>1029</v>
      </c>
      <c r="B1038" s="69" t="s">
        <v>2599</v>
      </c>
      <c r="C1038" s="36" t="s">
        <v>31</v>
      </c>
      <c r="D1038" s="69" t="s">
        <v>34</v>
      </c>
      <c r="E1038" s="69" t="s">
        <v>145</v>
      </c>
      <c r="F1038" s="37">
        <v>44409</v>
      </c>
      <c r="G1038" s="37">
        <v>44531</v>
      </c>
      <c r="H1038" s="36" t="s">
        <v>2596</v>
      </c>
      <c r="I1038" s="69" t="s">
        <v>2933</v>
      </c>
      <c r="J1038" s="73">
        <v>180</v>
      </c>
      <c r="K1038" s="36"/>
      <c r="L1038" s="73">
        <v>180</v>
      </c>
      <c r="M1038" s="36"/>
      <c r="N1038" s="36"/>
      <c r="O1038" s="36">
        <v>1</v>
      </c>
      <c r="P1038" s="36"/>
      <c r="Q1038" s="36">
        <v>118</v>
      </c>
      <c r="R1038" s="36"/>
      <c r="S1038" s="36"/>
      <c r="T1038" s="36"/>
      <c r="U1038" s="69" t="s">
        <v>2934</v>
      </c>
      <c r="V1038" s="36" t="s">
        <v>39</v>
      </c>
      <c r="W1038" s="36" t="s">
        <v>201</v>
      </c>
    </row>
    <row r="1039" s="15" customFormat="1" ht="24" spans="1:23">
      <c r="A1039" s="35">
        <v>1030</v>
      </c>
      <c r="B1039" s="69" t="s">
        <v>2599</v>
      </c>
      <c r="C1039" s="36" t="s">
        <v>31</v>
      </c>
      <c r="D1039" s="69" t="s">
        <v>34</v>
      </c>
      <c r="E1039" s="69" t="s">
        <v>149</v>
      </c>
      <c r="F1039" s="37">
        <v>44409</v>
      </c>
      <c r="G1039" s="37">
        <v>44531</v>
      </c>
      <c r="H1039" s="36" t="s">
        <v>2596</v>
      </c>
      <c r="I1039" s="69" t="s">
        <v>2935</v>
      </c>
      <c r="J1039" s="73">
        <v>300</v>
      </c>
      <c r="K1039" s="36"/>
      <c r="L1039" s="73">
        <v>300</v>
      </c>
      <c r="M1039" s="36"/>
      <c r="N1039" s="36"/>
      <c r="O1039" s="36">
        <v>1</v>
      </c>
      <c r="P1039" s="36"/>
      <c r="Q1039" s="36">
        <v>135</v>
      </c>
      <c r="R1039" s="36"/>
      <c r="S1039" s="36"/>
      <c r="T1039" s="36"/>
      <c r="U1039" s="69" t="s">
        <v>2936</v>
      </c>
      <c r="V1039" s="36" t="s">
        <v>39</v>
      </c>
      <c r="W1039" s="36" t="s">
        <v>201</v>
      </c>
    </row>
    <row r="1040" s="15" customFormat="1" ht="24" spans="1:23">
      <c r="A1040" s="35">
        <v>1031</v>
      </c>
      <c r="B1040" s="69" t="s">
        <v>2599</v>
      </c>
      <c r="C1040" s="36" t="s">
        <v>31</v>
      </c>
      <c r="D1040" s="69" t="s">
        <v>34</v>
      </c>
      <c r="E1040" s="69" t="s">
        <v>757</v>
      </c>
      <c r="F1040" s="37">
        <v>44409</v>
      </c>
      <c r="G1040" s="37">
        <v>44531</v>
      </c>
      <c r="H1040" s="36" t="s">
        <v>2596</v>
      </c>
      <c r="I1040" s="69" t="s">
        <v>2937</v>
      </c>
      <c r="J1040" s="73">
        <v>360</v>
      </c>
      <c r="K1040" s="36"/>
      <c r="L1040" s="73">
        <v>360</v>
      </c>
      <c r="M1040" s="36"/>
      <c r="N1040" s="36"/>
      <c r="O1040" s="36">
        <v>1</v>
      </c>
      <c r="P1040" s="36"/>
      <c r="Q1040" s="36">
        <v>120</v>
      </c>
      <c r="R1040" s="36">
        <v>1</v>
      </c>
      <c r="S1040" s="36"/>
      <c r="T1040" s="36"/>
      <c r="U1040" s="69" t="s">
        <v>2938</v>
      </c>
      <c r="V1040" s="36" t="s">
        <v>39</v>
      </c>
      <c r="W1040" s="36" t="s">
        <v>201</v>
      </c>
    </row>
    <row r="1041" s="15" customFormat="1" ht="24" spans="1:23">
      <c r="A1041" s="35">
        <v>1032</v>
      </c>
      <c r="B1041" s="69" t="s">
        <v>2599</v>
      </c>
      <c r="C1041" s="36" t="s">
        <v>31</v>
      </c>
      <c r="D1041" s="69" t="s">
        <v>34</v>
      </c>
      <c r="E1041" s="69" t="s">
        <v>546</v>
      </c>
      <c r="F1041" s="37">
        <v>44409</v>
      </c>
      <c r="G1041" s="37">
        <v>44531</v>
      </c>
      <c r="H1041" s="36" t="s">
        <v>2596</v>
      </c>
      <c r="I1041" s="69" t="s">
        <v>2939</v>
      </c>
      <c r="J1041" s="73">
        <v>180</v>
      </c>
      <c r="K1041" s="36"/>
      <c r="L1041" s="73">
        <v>180</v>
      </c>
      <c r="M1041" s="36"/>
      <c r="N1041" s="36"/>
      <c r="O1041" s="36">
        <v>1</v>
      </c>
      <c r="P1041" s="36"/>
      <c r="Q1041" s="36">
        <v>112</v>
      </c>
      <c r="R1041" s="36"/>
      <c r="S1041" s="36"/>
      <c r="T1041" s="36"/>
      <c r="U1041" s="69" t="s">
        <v>2940</v>
      </c>
      <c r="V1041" s="36" t="s">
        <v>39</v>
      </c>
      <c r="W1041" s="36" t="s">
        <v>201</v>
      </c>
    </row>
    <row r="1042" s="15" customFormat="1" ht="24" spans="1:23">
      <c r="A1042" s="35">
        <v>1033</v>
      </c>
      <c r="B1042" s="69" t="s">
        <v>2599</v>
      </c>
      <c r="C1042" s="36" t="s">
        <v>31</v>
      </c>
      <c r="D1042" s="69" t="s">
        <v>34</v>
      </c>
      <c r="E1042" s="69" t="s">
        <v>2705</v>
      </c>
      <c r="F1042" s="37">
        <v>44409</v>
      </c>
      <c r="G1042" s="37">
        <v>44531</v>
      </c>
      <c r="H1042" s="36" t="s">
        <v>2596</v>
      </c>
      <c r="I1042" s="69" t="s">
        <v>2941</v>
      </c>
      <c r="J1042" s="73">
        <v>600</v>
      </c>
      <c r="K1042" s="36"/>
      <c r="L1042" s="73">
        <v>600</v>
      </c>
      <c r="M1042" s="36"/>
      <c r="N1042" s="36"/>
      <c r="O1042" s="36">
        <v>1</v>
      </c>
      <c r="P1042" s="36"/>
      <c r="Q1042" s="36">
        <v>133</v>
      </c>
      <c r="R1042" s="36">
        <v>1</v>
      </c>
      <c r="S1042" s="36"/>
      <c r="T1042" s="36"/>
      <c r="U1042" s="69" t="s">
        <v>2942</v>
      </c>
      <c r="V1042" s="36" t="s">
        <v>39</v>
      </c>
      <c r="W1042" s="36" t="s">
        <v>201</v>
      </c>
    </row>
    <row r="1043" s="15" customFormat="1" ht="24" spans="1:23">
      <c r="A1043" s="35">
        <v>1034</v>
      </c>
      <c r="B1043" s="69" t="s">
        <v>2599</v>
      </c>
      <c r="C1043" s="36" t="s">
        <v>31</v>
      </c>
      <c r="D1043" s="69" t="s">
        <v>34</v>
      </c>
      <c r="E1043" s="69" t="s">
        <v>650</v>
      </c>
      <c r="F1043" s="37">
        <v>44409</v>
      </c>
      <c r="G1043" s="37">
        <v>44531</v>
      </c>
      <c r="H1043" s="36" t="s">
        <v>2596</v>
      </c>
      <c r="I1043" s="69" t="s">
        <v>2943</v>
      </c>
      <c r="J1043" s="73">
        <v>72</v>
      </c>
      <c r="K1043" s="36"/>
      <c r="L1043" s="73">
        <v>72</v>
      </c>
      <c r="M1043" s="36"/>
      <c r="N1043" s="36"/>
      <c r="O1043" s="36">
        <v>1</v>
      </c>
      <c r="P1043" s="36"/>
      <c r="Q1043" s="36">
        <v>114</v>
      </c>
      <c r="R1043" s="36">
        <v>1</v>
      </c>
      <c r="S1043" s="36"/>
      <c r="T1043" s="36"/>
      <c r="U1043" s="69" t="s">
        <v>2863</v>
      </c>
      <c r="V1043" s="36" t="s">
        <v>39</v>
      </c>
      <c r="W1043" s="36" t="s">
        <v>201</v>
      </c>
    </row>
    <row r="1044" s="15" customFormat="1" ht="24" spans="1:23">
      <c r="A1044" s="35">
        <v>1035</v>
      </c>
      <c r="B1044" s="69" t="s">
        <v>2599</v>
      </c>
      <c r="C1044" s="36" t="s">
        <v>31</v>
      </c>
      <c r="D1044" s="69" t="s">
        <v>34</v>
      </c>
      <c r="E1044" s="69" t="s">
        <v>757</v>
      </c>
      <c r="F1044" s="37">
        <v>44409</v>
      </c>
      <c r="G1044" s="37">
        <v>44531</v>
      </c>
      <c r="H1044" s="36" t="s">
        <v>2596</v>
      </c>
      <c r="I1044" s="69" t="s">
        <v>2944</v>
      </c>
      <c r="J1044" s="73">
        <v>348</v>
      </c>
      <c r="K1044" s="36"/>
      <c r="L1044" s="73">
        <v>348</v>
      </c>
      <c r="M1044" s="36"/>
      <c r="N1044" s="36"/>
      <c r="O1044" s="36">
        <v>1</v>
      </c>
      <c r="P1044" s="36"/>
      <c r="Q1044" s="36">
        <v>136</v>
      </c>
      <c r="R1044" s="36">
        <v>1</v>
      </c>
      <c r="S1044" s="36"/>
      <c r="T1044" s="36"/>
      <c r="U1044" s="69" t="s">
        <v>2859</v>
      </c>
      <c r="V1044" s="36" t="s">
        <v>39</v>
      </c>
      <c r="W1044" s="36" t="s">
        <v>201</v>
      </c>
    </row>
    <row r="1045" s="15" customFormat="1" ht="24" spans="1:23">
      <c r="A1045" s="35">
        <v>1036</v>
      </c>
      <c r="B1045" s="69" t="s">
        <v>2599</v>
      </c>
      <c r="C1045" s="36" t="s">
        <v>31</v>
      </c>
      <c r="D1045" s="69" t="s">
        <v>34</v>
      </c>
      <c r="E1045" s="69" t="s">
        <v>553</v>
      </c>
      <c r="F1045" s="37">
        <v>44409</v>
      </c>
      <c r="G1045" s="37">
        <v>44531</v>
      </c>
      <c r="H1045" s="36" t="s">
        <v>2596</v>
      </c>
      <c r="I1045" s="69" t="s">
        <v>2945</v>
      </c>
      <c r="J1045" s="73">
        <v>360</v>
      </c>
      <c r="K1045" s="36"/>
      <c r="L1045" s="73">
        <v>360</v>
      </c>
      <c r="M1045" s="36"/>
      <c r="N1045" s="36"/>
      <c r="O1045" s="36">
        <v>1</v>
      </c>
      <c r="P1045" s="36"/>
      <c r="Q1045" s="36">
        <v>133</v>
      </c>
      <c r="R1045" s="36">
        <v>1</v>
      </c>
      <c r="S1045" s="36"/>
      <c r="T1045" s="36"/>
      <c r="U1045" s="69" t="s">
        <v>2942</v>
      </c>
      <c r="V1045" s="36" t="s">
        <v>39</v>
      </c>
      <c r="W1045" s="36" t="s">
        <v>201</v>
      </c>
    </row>
    <row r="1046" s="15" customFormat="1" ht="24" spans="1:23">
      <c r="A1046" s="35">
        <v>1037</v>
      </c>
      <c r="B1046" s="69" t="s">
        <v>2599</v>
      </c>
      <c r="C1046" s="36" t="s">
        <v>31</v>
      </c>
      <c r="D1046" s="69" t="s">
        <v>34</v>
      </c>
      <c r="E1046" s="69" t="s">
        <v>553</v>
      </c>
      <c r="F1046" s="37">
        <v>44409</v>
      </c>
      <c r="G1046" s="37">
        <v>44531</v>
      </c>
      <c r="H1046" s="36" t="s">
        <v>2596</v>
      </c>
      <c r="I1046" s="69" t="s">
        <v>2946</v>
      </c>
      <c r="J1046" s="73">
        <v>180</v>
      </c>
      <c r="K1046" s="36"/>
      <c r="L1046" s="73">
        <v>180</v>
      </c>
      <c r="M1046" s="36"/>
      <c r="N1046" s="36"/>
      <c r="O1046" s="36">
        <v>1</v>
      </c>
      <c r="P1046" s="36"/>
      <c r="Q1046" s="36">
        <v>187</v>
      </c>
      <c r="R1046" s="36">
        <v>1</v>
      </c>
      <c r="S1046" s="36"/>
      <c r="T1046" s="36"/>
      <c r="U1046" s="69" t="s">
        <v>2947</v>
      </c>
      <c r="V1046" s="36" t="s">
        <v>39</v>
      </c>
      <c r="W1046" s="36" t="s">
        <v>201</v>
      </c>
    </row>
    <row r="1047" s="15" customFormat="1" ht="24" spans="1:23">
      <c r="A1047" s="35">
        <v>1038</v>
      </c>
      <c r="B1047" s="69" t="s">
        <v>2599</v>
      </c>
      <c r="C1047" s="36" t="s">
        <v>31</v>
      </c>
      <c r="D1047" s="69" t="s">
        <v>34</v>
      </c>
      <c r="E1047" s="69" t="s">
        <v>553</v>
      </c>
      <c r="F1047" s="37">
        <v>44409</v>
      </c>
      <c r="G1047" s="37">
        <v>44531</v>
      </c>
      <c r="H1047" s="36" t="s">
        <v>2596</v>
      </c>
      <c r="I1047" s="69" t="s">
        <v>2948</v>
      </c>
      <c r="J1047" s="73">
        <v>180</v>
      </c>
      <c r="K1047" s="36"/>
      <c r="L1047" s="73">
        <v>180</v>
      </c>
      <c r="M1047" s="36"/>
      <c r="N1047" s="36"/>
      <c r="O1047" s="36">
        <v>1</v>
      </c>
      <c r="P1047" s="36"/>
      <c r="Q1047" s="36">
        <v>147</v>
      </c>
      <c r="R1047" s="36">
        <v>1</v>
      </c>
      <c r="S1047" s="36"/>
      <c r="T1047" s="36"/>
      <c r="U1047" s="69" t="s">
        <v>2926</v>
      </c>
      <c r="V1047" s="36" t="s">
        <v>39</v>
      </c>
      <c r="W1047" s="36" t="s">
        <v>201</v>
      </c>
    </row>
    <row r="1048" s="15" customFormat="1" ht="24" spans="1:23">
      <c r="A1048" s="35">
        <v>1039</v>
      </c>
      <c r="B1048" s="69" t="s">
        <v>2599</v>
      </c>
      <c r="C1048" s="36" t="s">
        <v>31</v>
      </c>
      <c r="D1048" s="69" t="s">
        <v>34</v>
      </c>
      <c r="E1048" s="69" t="s">
        <v>476</v>
      </c>
      <c r="F1048" s="37">
        <v>44409</v>
      </c>
      <c r="G1048" s="37">
        <v>44531</v>
      </c>
      <c r="H1048" s="36" t="s">
        <v>2596</v>
      </c>
      <c r="I1048" s="69" t="s">
        <v>2949</v>
      </c>
      <c r="J1048" s="73">
        <v>240</v>
      </c>
      <c r="K1048" s="36"/>
      <c r="L1048" s="73">
        <v>240</v>
      </c>
      <c r="M1048" s="36"/>
      <c r="N1048" s="36"/>
      <c r="O1048" s="36">
        <v>1</v>
      </c>
      <c r="P1048" s="36"/>
      <c r="Q1048" s="36">
        <v>109</v>
      </c>
      <c r="R1048" s="36">
        <v>1</v>
      </c>
      <c r="S1048" s="36"/>
      <c r="T1048" s="36"/>
      <c r="U1048" s="69" t="s">
        <v>2950</v>
      </c>
      <c r="V1048" s="36" t="s">
        <v>39</v>
      </c>
      <c r="W1048" s="36" t="s">
        <v>201</v>
      </c>
    </row>
    <row r="1049" s="15" customFormat="1" ht="36" spans="1:23">
      <c r="A1049" s="35">
        <v>1040</v>
      </c>
      <c r="B1049" s="69" t="s">
        <v>2599</v>
      </c>
      <c r="C1049" s="36" t="s">
        <v>31</v>
      </c>
      <c r="D1049" s="69" t="s">
        <v>34</v>
      </c>
      <c r="E1049" s="69" t="s">
        <v>225</v>
      </c>
      <c r="F1049" s="37">
        <v>44409</v>
      </c>
      <c r="G1049" s="37">
        <v>44531</v>
      </c>
      <c r="H1049" s="36" t="s">
        <v>2596</v>
      </c>
      <c r="I1049" s="69" t="s">
        <v>2951</v>
      </c>
      <c r="J1049" s="73">
        <v>720</v>
      </c>
      <c r="K1049" s="36"/>
      <c r="L1049" s="73">
        <v>720</v>
      </c>
      <c r="M1049" s="36"/>
      <c r="N1049" s="36"/>
      <c r="O1049" s="36">
        <v>1</v>
      </c>
      <c r="P1049" s="36"/>
      <c r="Q1049" s="36">
        <v>145</v>
      </c>
      <c r="R1049" s="36">
        <v>1</v>
      </c>
      <c r="S1049" s="36"/>
      <c r="T1049" s="36"/>
      <c r="U1049" s="69" t="s">
        <v>2952</v>
      </c>
      <c r="V1049" s="36" t="s">
        <v>39</v>
      </c>
      <c r="W1049" s="36" t="s">
        <v>201</v>
      </c>
    </row>
    <row r="1050" s="15" customFormat="1" ht="24" spans="1:23">
      <c r="A1050" s="35">
        <v>1041</v>
      </c>
      <c r="B1050" s="69" t="s">
        <v>2599</v>
      </c>
      <c r="C1050" s="36" t="s">
        <v>31</v>
      </c>
      <c r="D1050" s="69" t="s">
        <v>34</v>
      </c>
      <c r="E1050" s="69" t="s">
        <v>225</v>
      </c>
      <c r="F1050" s="37">
        <v>44409</v>
      </c>
      <c r="G1050" s="37">
        <v>44531</v>
      </c>
      <c r="H1050" s="36" t="s">
        <v>2596</v>
      </c>
      <c r="I1050" s="69" t="s">
        <v>2953</v>
      </c>
      <c r="J1050" s="73">
        <v>1440</v>
      </c>
      <c r="K1050" s="36"/>
      <c r="L1050" s="73">
        <v>1440</v>
      </c>
      <c r="M1050" s="36"/>
      <c r="N1050" s="36"/>
      <c r="O1050" s="36">
        <v>1</v>
      </c>
      <c r="P1050" s="36"/>
      <c r="Q1050" s="36">
        <v>311</v>
      </c>
      <c r="R1050" s="36">
        <v>1</v>
      </c>
      <c r="S1050" s="36"/>
      <c r="T1050" s="36"/>
      <c r="U1050" s="69" t="s">
        <v>2954</v>
      </c>
      <c r="V1050" s="36" t="s">
        <v>39</v>
      </c>
      <c r="W1050" s="36" t="s">
        <v>201</v>
      </c>
    </row>
    <row r="1051" s="15" customFormat="1" ht="24" spans="1:23">
      <c r="A1051" s="35">
        <v>1042</v>
      </c>
      <c r="B1051" s="69" t="s">
        <v>2599</v>
      </c>
      <c r="C1051" s="36" t="s">
        <v>31</v>
      </c>
      <c r="D1051" s="69" t="s">
        <v>34</v>
      </c>
      <c r="E1051" s="69" t="s">
        <v>884</v>
      </c>
      <c r="F1051" s="37">
        <v>44409</v>
      </c>
      <c r="G1051" s="37">
        <v>44531</v>
      </c>
      <c r="H1051" s="36" t="s">
        <v>2596</v>
      </c>
      <c r="I1051" s="69" t="s">
        <v>2955</v>
      </c>
      <c r="J1051" s="73">
        <v>300</v>
      </c>
      <c r="K1051" s="36"/>
      <c r="L1051" s="73">
        <v>300</v>
      </c>
      <c r="M1051" s="36"/>
      <c r="N1051" s="36"/>
      <c r="O1051" s="36">
        <v>1</v>
      </c>
      <c r="P1051" s="36"/>
      <c r="Q1051" s="36">
        <v>192</v>
      </c>
      <c r="R1051" s="36">
        <v>1</v>
      </c>
      <c r="S1051" s="36"/>
      <c r="T1051" s="36"/>
      <c r="U1051" s="69" t="s">
        <v>2956</v>
      </c>
      <c r="V1051" s="36" t="s">
        <v>39</v>
      </c>
      <c r="W1051" s="36" t="s">
        <v>201</v>
      </c>
    </row>
    <row r="1052" s="15" customFormat="1" ht="24" spans="1:23">
      <c r="A1052" s="35">
        <v>1043</v>
      </c>
      <c r="B1052" s="69" t="s">
        <v>2599</v>
      </c>
      <c r="C1052" s="36" t="s">
        <v>31</v>
      </c>
      <c r="D1052" s="69" t="s">
        <v>34</v>
      </c>
      <c r="E1052" s="69" t="s">
        <v>884</v>
      </c>
      <c r="F1052" s="37">
        <v>44409</v>
      </c>
      <c r="G1052" s="37">
        <v>44531</v>
      </c>
      <c r="H1052" s="36" t="s">
        <v>2596</v>
      </c>
      <c r="I1052" s="69" t="s">
        <v>2957</v>
      </c>
      <c r="J1052" s="73">
        <v>360</v>
      </c>
      <c r="K1052" s="36"/>
      <c r="L1052" s="73">
        <v>360</v>
      </c>
      <c r="M1052" s="36"/>
      <c r="N1052" s="36"/>
      <c r="O1052" s="36">
        <v>1</v>
      </c>
      <c r="P1052" s="36"/>
      <c r="Q1052" s="36">
        <v>128</v>
      </c>
      <c r="R1052" s="36">
        <v>1</v>
      </c>
      <c r="S1052" s="36"/>
      <c r="T1052" s="36"/>
      <c r="U1052" s="69" t="s">
        <v>2902</v>
      </c>
      <c r="V1052" s="36" t="s">
        <v>39</v>
      </c>
      <c r="W1052" s="36" t="s">
        <v>201</v>
      </c>
    </row>
    <row r="1053" s="15" customFormat="1" ht="24" spans="1:23">
      <c r="A1053" s="35">
        <v>1044</v>
      </c>
      <c r="B1053" s="69" t="s">
        <v>2599</v>
      </c>
      <c r="C1053" s="36" t="s">
        <v>31</v>
      </c>
      <c r="D1053" s="69" t="s">
        <v>34</v>
      </c>
      <c r="E1053" s="69" t="s">
        <v>884</v>
      </c>
      <c r="F1053" s="37">
        <v>44409</v>
      </c>
      <c r="G1053" s="37">
        <v>44531</v>
      </c>
      <c r="H1053" s="36" t="s">
        <v>2596</v>
      </c>
      <c r="I1053" s="69" t="s">
        <v>2958</v>
      </c>
      <c r="J1053" s="73">
        <v>900</v>
      </c>
      <c r="K1053" s="36"/>
      <c r="L1053" s="73">
        <v>900</v>
      </c>
      <c r="M1053" s="36"/>
      <c r="N1053" s="36"/>
      <c r="O1053" s="36">
        <v>1</v>
      </c>
      <c r="P1053" s="36"/>
      <c r="Q1053" s="36">
        <v>562</v>
      </c>
      <c r="R1053" s="36">
        <v>1</v>
      </c>
      <c r="S1053" s="36"/>
      <c r="T1053" s="36"/>
      <c r="U1053" s="69" t="s">
        <v>2959</v>
      </c>
      <c r="V1053" s="36" t="s">
        <v>39</v>
      </c>
      <c r="W1053" s="36" t="s">
        <v>201</v>
      </c>
    </row>
    <row r="1054" s="15" customFormat="1" ht="24" spans="1:23">
      <c r="A1054" s="35">
        <v>1045</v>
      </c>
      <c r="B1054" s="69" t="s">
        <v>2599</v>
      </c>
      <c r="C1054" s="36" t="s">
        <v>31</v>
      </c>
      <c r="D1054" s="69" t="s">
        <v>34</v>
      </c>
      <c r="E1054" s="69" t="s">
        <v>884</v>
      </c>
      <c r="F1054" s="37">
        <v>44409</v>
      </c>
      <c r="G1054" s="37">
        <v>44531</v>
      </c>
      <c r="H1054" s="36" t="s">
        <v>2596</v>
      </c>
      <c r="I1054" s="69" t="s">
        <v>2960</v>
      </c>
      <c r="J1054" s="73">
        <v>480</v>
      </c>
      <c r="K1054" s="36"/>
      <c r="L1054" s="73">
        <v>480</v>
      </c>
      <c r="M1054" s="36"/>
      <c r="N1054" s="36"/>
      <c r="O1054" s="36">
        <v>1</v>
      </c>
      <c r="P1054" s="36"/>
      <c r="Q1054" s="36">
        <v>195</v>
      </c>
      <c r="R1054" s="36">
        <v>1</v>
      </c>
      <c r="S1054" s="36"/>
      <c r="T1054" s="36"/>
      <c r="U1054" s="69" t="s">
        <v>2961</v>
      </c>
      <c r="V1054" s="36" t="s">
        <v>39</v>
      </c>
      <c r="W1054" s="36" t="s">
        <v>201</v>
      </c>
    </row>
    <row r="1055" s="15" customFormat="1" ht="24" spans="1:23">
      <c r="A1055" s="35">
        <v>1046</v>
      </c>
      <c r="B1055" s="69" t="s">
        <v>2599</v>
      </c>
      <c r="C1055" s="36" t="s">
        <v>31</v>
      </c>
      <c r="D1055" s="69" t="s">
        <v>34</v>
      </c>
      <c r="E1055" s="69" t="s">
        <v>370</v>
      </c>
      <c r="F1055" s="37">
        <v>44409</v>
      </c>
      <c r="G1055" s="37">
        <v>44531</v>
      </c>
      <c r="H1055" s="36" t="s">
        <v>2596</v>
      </c>
      <c r="I1055" s="69" t="s">
        <v>2962</v>
      </c>
      <c r="J1055" s="73">
        <v>240</v>
      </c>
      <c r="K1055" s="36"/>
      <c r="L1055" s="73">
        <v>240</v>
      </c>
      <c r="M1055" s="36"/>
      <c r="N1055" s="36"/>
      <c r="O1055" s="36">
        <v>1</v>
      </c>
      <c r="P1055" s="36"/>
      <c r="Q1055" s="36">
        <v>107</v>
      </c>
      <c r="R1055" s="36">
        <v>1</v>
      </c>
      <c r="S1055" s="36"/>
      <c r="T1055" s="36"/>
      <c r="U1055" s="69" t="s">
        <v>2963</v>
      </c>
      <c r="V1055" s="36" t="s">
        <v>39</v>
      </c>
      <c r="W1055" s="36" t="s">
        <v>201</v>
      </c>
    </row>
    <row r="1056" s="15" customFormat="1" ht="24" spans="1:23">
      <c r="A1056" s="35">
        <v>1047</v>
      </c>
      <c r="B1056" s="69" t="s">
        <v>2599</v>
      </c>
      <c r="C1056" s="36" t="s">
        <v>31</v>
      </c>
      <c r="D1056" s="69" t="s">
        <v>34</v>
      </c>
      <c r="E1056" s="69" t="s">
        <v>1416</v>
      </c>
      <c r="F1056" s="37">
        <v>44409</v>
      </c>
      <c r="G1056" s="37">
        <v>44531</v>
      </c>
      <c r="H1056" s="36" t="s">
        <v>2596</v>
      </c>
      <c r="I1056" s="69" t="s">
        <v>2964</v>
      </c>
      <c r="J1056" s="73">
        <v>300</v>
      </c>
      <c r="K1056" s="36"/>
      <c r="L1056" s="73">
        <v>300</v>
      </c>
      <c r="M1056" s="36"/>
      <c r="N1056" s="36"/>
      <c r="O1056" s="36">
        <v>1</v>
      </c>
      <c r="P1056" s="36"/>
      <c r="Q1056" s="36">
        <v>147</v>
      </c>
      <c r="R1056" s="36"/>
      <c r="S1056" s="36"/>
      <c r="T1056" s="36"/>
      <c r="U1056" s="69" t="s">
        <v>2926</v>
      </c>
      <c r="V1056" s="36" t="s">
        <v>39</v>
      </c>
      <c r="W1056" s="36" t="s">
        <v>201</v>
      </c>
    </row>
    <row r="1057" s="15" customFormat="1" ht="24" spans="1:23">
      <c r="A1057" s="35">
        <v>1048</v>
      </c>
      <c r="B1057" s="69" t="s">
        <v>2599</v>
      </c>
      <c r="C1057" s="36" t="s">
        <v>31</v>
      </c>
      <c r="D1057" s="69" t="s">
        <v>34</v>
      </c>
      <c r="E1057" s="69" t="s">
        <v>1449</v>
      </c>
      <c r="F1057" s="37">
        <v>44409</v>
      </c>
      <c r="G1057" s="37">
        <v>44531</v>
      </c>
      <c r="H1057" s="36" t="s">
        <v>2596</v>
      </c>
      <c r="I1057" s="69" t="s">
        <v>2965</v>
      </c>
      <c r="J1057" s="73">
        <v>360</v>
      </c>
      <c r="K1057" s="36"/>
      <c r="L1057" s="73">
        <v>360</v>
      </c>
      <c r="M1057" s="36"/>
      <c r="N1057" s="36"/>
      <c r="O1057" s="36">
        <v>1</v>
      </c>
      <c r="P1057" s="36"/>
      <c r="Q1057" s="36">
        <v>165</v>
      </c>
      <c r="R1057" s="36">
        <v>1</v>
      </c>
      <c r="S1057" s="36"/>
      <c r="T1057" s="36"/>
      <c r="U1057" s="69" t="s">
        <v>2884</v>
      </c>
      <c r="V1057" s="36" t="s">
        <v>39</v>
      </c>
      <c r="W1057" s="36" t="s">
        <v>201</v>
      </c>
    </row>
    <row r="1058" s="15" customFormat="1" ht="36" spans="1:23">
      <c r="A1058" s="35">
        <v>1049</v>
      </c>
      <c r="B1058" s="69" t="s">
        <v>2599</v>
      </c>
      <c r="C1058" s="36" t="s">
        <v>31</v>
      </c>
      <c r="D1058" s="69" t="s">
        <v>34</v>
      </c>
      <c r="E1058" s="69" t="s">
        <v>2966</v>
      </c>
      <c r="F1058" s="37">
        <v>44409</v>
      </c>
      <c r="G1058" s="37">
        <v>44531</v>
      </c>
      <c r="H1058" s="36" t="s">
        <v>2596</v>
      </c>
      <c r="I1058" s="69" t="s">
        <v>2967</v>
      </c>
      <c r="J1058" s="73">
        <v>936</v>
      </c>
      <c r="K1058" s="36"/>
      <c r="L1058" s="73">
        <v>936</v>
      </c>
      <c r="M1058" s="36"/>
      <c r="N1058" s="36"/>
      <c r="O1058" s="36">
        <v>1</v>
      </c>
      <c r="P1058" s="36"/>
      <c r="Q1058" s="36">
        <v>103</v>
      </c>
      <c r="R1058" s="36">
        <v>1</v>
      </c>
      <c r="S1058" s="36"/>
      <c r="T1058" s="36"/>
      <c r="U1058" s="69" t="s">
        <v>2968</v>
      </c>
      <c r="V1058" s="36" t="s">
        <v>39</v>
      </c>
      <c r="W1058" s="36" t="s">
        <v>201</v>
      </c>
    </row>
    <row r="1059" s="15" customFormat="1" ht="24" spans="1:23">
      <c r="A1059" s="35">
        <v>1050</v>
      </c>
      <c r="B1059" s="69" t="s">
        <v>2599</v>
      </c>
      <c r="C1059" s="36" t="s">
        <v>31</v>
      </c>
      <c r="D1059" s="69" t="s">
        <v>34</v>
      </c>
      <c r="E1059" s="69" t="s">
        <v>252</v>
      </c>
      <c r="F1059" s="37">
        <v>44409</v>
      </c>
      <c r="G1059" s="37">
        <v>44531</v>
      </c>
      <c r="H1059" s="36" t="s">
        <v>2596</v>
      </c>
      <c r="I1059" s="69" t="s">
        <v>2969</v>
      </c>
      <c r="J1059" s="73">
        <v>960</v>
      </c>
      <c r="K1059" s="36"/>
      <c r="L1059" s="73">
        <v>960</v>
      </c>
      <c r="M1059" s="36"/>
      <c r="N1059" s="36"/>
      <c r="O1059" s="36">
        <v>1</v>
      </c>
      <c r="P1059" s="36"/>
      <c r="Q1059" s="36">
        <v>210</v>
      </c>
      <c r="R1059" s="36"/>
      <c r="S1059" s="36"/>
      <c r="T1059" s="36"/>
      <c r="U1059" s="69" t="s">
        <v>2853</v>
      </c>
      <c r="V1059" s="36" t="s">
        <v>39</v>
      </c>
      <c r="W1059" s="36" t="s">
        <v>201</v>
      </c>
    </row>
    <row r="1060" s="15" customFormat="1" ht="24" spans="1:23">
      <c r="A1060" s="35">
        <v>1051</v>
      </c>
      <c r="B1060" s="69" t="s">
        <v>2599</v>
      </c>
      <c r="C1060" s="36" t="s">
        <v>31</v>
      </c>
      <c r="D1060" s="69" t="s">
        <v>34</v>
      </c>
      <c r="E1060" s="69" t="s">
        <v>537</v>
      </c>
      <c r="F1060" s="37">
        <v>44409</v>
      </c>
      <c r="G1060" s="37">
        <v>44531</v>
      </c>
      <c r="H1060" s="36" t="s">
        <v>2596</v>
      </c>
      <c r="I1060" s="69" t="s">
        <v>2970</v>
      </c>
      <c r="J1060" s="73">
        <v>120</v>
      </c>
      <c r="K1060" s="36"/>
      <c r="L1060" s="73">
        <v>120</v>
      </c>
      <c r="M1060" s="36"/>
      <c r="N1060" s="36"/>
      <c r="O1060" s="36">
        <v>1</v>
      </c>
      <c r="P1060" s="36"/>
      <c r="Q1060" s="36">
        <v>121</v>
      </c>
      <c r="R1060" s="36"/>
      <c r="S1060" s="36"/>
      <c r="T1060" s="36"/>
      <c r="U1060" s="69" t="s">
        <v>2869</v>
      </c>
      <c r="V1060" s="36" t="s">
        <v>39</v>
      </c>
      <c r="W1060" s="36" t="s">
        <v>201</v>
      </c>
    </row>
    <row r="1061" s="15" customFormat="1" ht="24" spans="1:23">
      <c r="A1061" s="35">
        <v>1052</v>
      </c>
      <c r="B1061" s="69" t="s">
        <v>2599</v>
      </c>
      <c r="C1061" s="36" t="s">
        <v>31</v>
      </c>
      <c r="D1061" s="69" t="s">
        <v>34</v>
      </c>
      <c r="E1061" s="69" t="s">
        <v>252</v>
      </c>
      <c r="F1061" s="37">
        <v>44409</v>
      </c>
      <c r="G1061" s="37">
        <v>44531</v>
      </c>
      <c r="H1061" s="36" t="s">
        <v>2596</v>
      </c>
      <c r="I1061" s="69" t="s">
        <v>2971</v>
      </c>
      <c r="J1061" s="73">
        <v>792</v>
      </c>
      <c r="K1061" s="36"/>
      <c r="L1061" s="73">
        <v>792</v>
      </c>
      <c r="M1061" s="36"/>
      <c r="N1061" s="36"/>
      <c r="O1061" s="36">
        <v>1</v>
      </c>
      <c r="P1061" s="36"/>
      <c r="Q1061" s="36">
        <v>202</v>
      </c>
      <c r="R1061" s="36"/>
      <c r="S1061" s="36"/>
      <c r="T1061" s="36"/>
      <c r="U1061" s="69" t="s">
        <v>2972</v>
      </c>
      <c r="V1061" s="36" t="s">
        <v>39</v>
      </c>
      <c r="W1061" s="36" t="s">
        <v>201</v>
      </c>
    </row>
    <row r="1062" s="15" customFormat="1" ht="24" spans="1:23">
      <c r="A1062" s="35">
        <v>1053</v>
      </c>
      <c r="B1062" s="69" t="s">
        <v>2599</v>
      </c>
      <c r="C1062" s="36" t="s">
        <v>31</v>
      </c>
      <c r="D1062" s="69" t="s">
        <v>34</v>
      </c>
      <c r="E1062" s="69" t="s">
        <v>185</v>
      </c>
      <c r="F1062" s="37">
        <v>44409</v>
      </c>
      <c r="G1062" s="37">
        <v>44531</v>
      </c>
      <c r="H1062" s="36" t="s">
        <v>2596</v>
      </c>
      <c r="I1062" s="69" t="s">
        <v>2973</v>
      </c>
      <c r="J1062" s="73">
        <v>720</v>
      </c>
      <c r="K1062" s="36"/>
      <c r="L1062" s="73">
        <v>720</v>
      </c>
      <c r="M1062" s="36"/>
      <c r="N1062" s="36"/>
      <c r="O1062" s="36">
        <v>1</v>
      </c>
      <c r="P1062" s="36"/>
      <c r="Q1062" s="36">
        <v>233</v>
      </c>
      <c r="R1062" s="36">
        <v>1</v>
      </c>
      <c r="S1062" s="36"/>
      <c r="T1062" s="36"/>
      <c r="U1062" s="69" t="s">
        <v>2974</v>
      </c>
      <c r="V1062" s="36" t="s">
        <v>39</v>
      </c>
      <c r="W1062" s="36" t="s">
        <v>201</v>
      </c>
    </row>
    <row r="1063" s="15" customFormat="1" ht="24" spans="1:23">
      <c r="A1063" s="35">
        <v>1054</v>
      </c>
      <c r="B1063" s="69" t="s">
        <v>2599</v>
      </c>
      <c r="C1063" s="36" t="s">
        <v>31</v>
      </c>
      <c r="D1063" s="69" t="s">
        <v>34</v>
      </c>
      <c r="E1063" s="69" t="s">
        <v>426</v>
      </c>
      <c r="F1063" s="37">
        <v>44409</v>
      </c>
      <c r="G1063" s="37">
        <v>44531</v>
      </c>
      <c r="H1063" s="36" t="s">
        <v>2596</v>
      </c>
      <c r="I1063" s="69" t="s">
        <v>2975</v>
      </c>
      <c r="J1063" s="73">
        <v>1368</v>
      </c>
      <c r="K1063" s="36"/>
      <c r="L1063" s="73">
        <v>1368</v>
      </c>
      <c r="M1063" s="36"/>
      <c r="N1063" s="36"/>
      <c r="O1063" s="36">
        <v>1</v>
      </c>
      <c r="P1063" s="36"/>
      <c r="Q1063" s="36">
        <v>254</v>
      </c>
      <c r="R1063" s="36">
        <v>1</v>
      </c>
      <c r="S1063" s="36"/>
      <c r="T1063" s="36"/>
      <c r="U1063" s="69" t="s">
        <v>2976</v>
      </c>
      <c r="V1063" s="36" t="s">
        <v>39</v>
      </c>
      <c r="W1063" s="36" t="s">
        <v>201</v>
      </c>
    </row>
    <row r="1064" s="15" customFormat="1" ht="24" spans="1:23">
      <c r="A1064" s="35">
        <v>1055</v>
      </c>
      <c r="B1064" s="69" t="s">
        <v>2599</v>
      </c>
      <c r="C1064" s="36" t="s">
        <v>31</v>
      </c>
      <c r="D1064" s="69" t="s">
        <v>34</v>
      </c>
      <c r="E1064" s="69" t="s">
        <v>2977</v>
      </c>
      <c r="F1064" s="37">
        <v>44409</v>
      </c>
      <c r="G1064" s="37">
        <v>44531</v>
      </c>
      <c r="H1064" s="36" t="s">
        <v>2596</v>
      </c>
      <c r="I1064" s="69" t="s">
        <v>2978</v>
      </c>
      <c r="J1064" s="73">
        <v>360</v>
      </c>
      <c r="K1064" s="36"/>
      <c r="L1064" s="73">
        <v>360</v>
      </c>
      <c r="M1064" s="36"/>
      <c r="N1064" s="36"/>
      <c r="O1064" s="36">
        <v>1</v>
      </c>
      <c r="P1064" s="36"/>
      <c r="Q1064" s="36">
        <v>215</v>
      </c>
      <c r="R1064" s="36">
        <v>1</v>
      </c>
      <c r="S1064" s="36"/>
      <c r="T1064" s="36"/>
      <c r="U1064" s="69" t="s">
        <v>2979</v>
      </c>
      <c r="V1064" s="36" t="s">
        <v>39</v>
      </c>
      <c r="W1064" s="36" t="s">
        <v>201</v>
      </c>
    </row>
    <row r="1065" s="15" customFormat="1" ht="24" spans="1:23">
      <c r="A1065" s="35">
        <v>1056</v>
      </c>
      <c r="B1065" s="69" t="s">
        <v>2599</v>
      </c>
      <c r="C1065" s="36" t="s">
        <v>31</v>
      </c>
      <c r="D1065" s="69" t="s">
        <v>34</v>
      </c>
      <c r="E1065" s="69" t="s">
        <v>166</v>
      </c>
      <c r="F1065" s="37">
        <v>44409</v>
      </c>
      <c r="G1065" s="37">
        <v>44531</v>
      </c>
      <c r="H1065" s="36" t="s">
        <v>2596</v>
      </c>
      <c r="I1065" s="69" t="s">
        <v>2980</v>
      </c>
      <c r="J1065" s="73">
        <v>120</v>
      </c>
      <c r="K1065" s="36"/>
      <c r="L1065" s="73">
        <v>120</v>
      </c>
      <c r="M1065" s="36"/>
      <c r="N1065" s="36"/>
      <c r="O1065" s="36">
        <v>1</v>
      </c>
      <c r="P1065" s="36"/>
      <c r="Q1065" s="36">
        <v>146</v>
      </c>
      <c r="R1065" s="36">
        <v>1</v>
      </c>
      <c r="S1065" s="36"/>
      <c r="T1065" s="36"/>
      <c r="U1065" s="69" t="s">
        <v>2880</v>
      </c>
      <c r="V1065" s="36" t="s">
        <v>39</v>
      </c>
      <c r="W1065" s="36" t="s">
        <v>201</v>
      </c>
    </row>
    <row r="1066" s="15" customFormat="1" ht="24" spans="1:23">
      <c r="A1066" s="35">
        <v>1057</v>
      </c>
      <c r="B1066" s="69" t="s">
        <v>2599</v>
      </c>
      <c r="C1066" s="36" t="s">
        <v>31</v>
      </c>
      <c r="D1066" s="69" t="s">
        <v>34</v>
      </c>
      <c r="E1066" s="69" t="s">
        <v>426</v>
      </c>
      <c r="F1066" s="37">
        <v>44409</v>
      </c>
      <c r="G1066" s="37">
        <v>44531</v>
      </c>
      <c r="H1066" s="36" t="s">
        <v>2596</v>
      </c>
      <c r="I1066" s="69" t="s">
        <v>2981</v>
      </c>
      <c r="J1066" s="73">
        <v>24</v>
      </c>
      <c r="K1066" s="36"/>
      <c r="L1066" s="73">
        <v>24</v>
      </c>
      <c r="M1066" s="36"/>
      <c r="N1066" s="36"/>
      <c r="O1066" s="36">
        <v>1</v>
      </c>
      <c r="P1066" s="36"/>
      <c r="Q1066" s="36">
        <v>137</v>
      </c>
      <c r="R1066" s="36">
        <v>1</v>
      </c>
      <c r="S1066" s="36"/>
      <c r="T1066" s="36"/>
      <c r="U1066" s="69" t="s">
        <v>2982</v>
      </c>
      <c r="V1066" s="36" t="s">
        <v>39</v>
      </c>
      <c r="W1066" s="36" t="s">
        <v>201</v>
      </c>
    </row>
    <row r="1067" s="15" customFormat="1" ht="24" spans="1:23">
      <c r="A1067" s="35">
        <v>1058</v>
      </c>
      <c r="B1067" s="69" t="s">
        <v>2599</v>
      </c>
      <c r="C1067" s="36" t="s">
        <v>31</v>
      </c>
      <c r="D1067" s="69" t="s">
        <v>34</v>
      </c>
      <c r="E1067" s="69" t="s">
        <v>1966</v>
      </c>
      <c r="F1067" s="37">
        <v>44409</v>
      </c>
      <c r="G1067" s="37">
        <v>44531</v>
      </c>
      <c r="H1067" s="36" t="s">
        <v>2596</v>
      </c>
      <c r="I1067" s="69" t="s">
        <v>2983</v>
      </c>
      <c r="J1067" s="73">
        <v>960</v>
      </c>
      <c r="K1067" s="36"/>
      <c r="L1067" s="73">
        <v>960</v>
      </c>
      <c r="M1067" s="36"/>
      <c r="N1067" s="36"/>
      <c r="O1067" s="36">
        <v>1</v>
      </c>
      <c r="P1067" s="36"/>
      <c r="Q1067" s="36">
        <v>128</v>
      </c>
      <c r="R1067" s="36"/>
      <c r="S1067" s="36"/>
      <c r="T1067" s="36"/>
      <c r="U1067" s="69" t="s">
        <v>2902</v>
      </c>
      <c r="V1067" s="36" t="s">
        <v>39</v>
      </c>
      <c r="W1067" s="36" t="s">
        <v>201</v>
      </c>
    </row>
    <row r="1068" s="15" customFormat="1" ht="48" spans="1:23">
      <c r="A1068" s="35">
        <v>1059</v>
      </c>
      <c r="B1068" s="69" t="s">
        <v>2599</v>
      </c>
      <c r="C1068" s="36" t="s">
        <v>31</v>
      </c>
      <c r="D1068" s="69" t="s">
        <v>34</v>
      </c>
      <c r="E1068" s="69" t="s">
        <v>2984</v>
      </c>
      <c r="F1068" s="37">
        <v>44409</v>
      </c>
      <c r="G1068" s="37">
        <v>44531</v>
      </c>
      <c r="H1068" s="36" t="s">
        <v>2596</v>
      </c>
      <c r="I1068" s="69" t="s">
        <v>2985</v>
      </c>
      <c r="J1068" s="73">
        <v>600</v>
      </c>
      <c r="K1068" s="36"/>
      <c r="L1068" s="73">
        <v>600</v>
      </c>
      <c r="M1068" s="36"/>
      <c r="N1068" s="36"/>
      <c r="O1068" s="36">
        <v>1</v>
      </c>
      <c r="P1068" s="36"/>
      <c r="Q1068" s="36">
        <v>179</v>
      </c>
      <c r="R1068" s="36">
        <v>1</v>
      </c>
      <c r="S1068" s="36"/>
      <c r="T1068" s="36"/>
      <c r="U1068" s="69" t="s">
        <v>2986</v>
      </c>
      <c r="V1068" s="36" t="s">
        <v>39</v>
      </c>
      <c r="W1068" s="36" t="s">
        <v>201</v>
      </c>
    </row>
    <row r="1069" s="15" customFormat="1" ht="24" spans="1:23">
      <c r="A1069" s="35">
        <v>1060</v>
      </c>
      <c r="B1069" s="69" t="s">
        <v>2599</v>
      </c>
      <c r="C1069" s="36" t="s">
        <v>31</v>
      </c>
      <c r="D1069" s="69" t="s">
        <v>34</v>
      </c>
      <c r="E1069" s="69" t="s">
        <v>567</v>
      </c>
      <c r="F1069" s="37">
        <v>44409</v>
      </c>
      <c r="G1069" s="37">
        <v>44531</v>
      </c>
      <c r="H1069" s="36" t="s">
        <v>2596</v>
      </c>
      <c r="I1069" s="69" t="s">
        <v>2987</v>
      </c>
      <c r="J1069" s="73">
        <v>360</v>
      </c>
      <c r="K1069" s="36"/>
      <c r="L1069" s="73">
        <v>360</v>
      </c>
      <c r="M1069" s="36"/>
      <c r="N1069" s="36"/>
      <c r="O1069" s="36">
        <v>1</v>
      </c>
      <c r="P1069" s="36"/>
      <c r="Q1069" s="36">
        <v>210</v>
      </c>
      <c r="R1069" s="36"/>
      <c r="S1069" s="36"/>
      <c r="T1069" s="36"/>
      <c r="U1069" s="69" t="s">
        <v>2853</v>
      </c>
      <c r="V1069" s="36" t="s">
        <v>39</v>
      </c>
      <c r="W1069" s="36" t="s">
        <v>201</v>
      </c>
    </row>
    <row r="1070" s="15" customFormat="1" ht="24" spans="1:23">
      <c r="A1070" s="35">
        <v>1061</v>
      </c>
      <c r="B1070" s="36" t="s">
        <v>2754</v>
      </c>
      <c r="C1070" s="36" t="s">
        <v>31</v>
      </c>
      <c r="D1070" s="69" t="s">
        <v>34</v>
      </c>
      <c r="E1070" s="69" t="s">
        <v>1267</v>
      </c>
      <c r="F1070" s="37">
        <v>44409</v>
      </c>
      <c r="G1070" s="37">
        <v>44531</v>
      </c>
      <c r="H1070" s="36" t="s">
        <v>2596</v>
      </c>
      <c r="I1070" s="69" t="s">
        <v>2988</v>
      </c>
      <c r="J1070" s="69">
        <v>32</v>
      </c>
      <c r="K1070" s="36"/>
      <c r="L1070" s="69">
        <v>32</v>
      </c>
      <c r="M1070" s="36"/>
      <c r="N1070" s="36"/>
      <c r="O1070" s="36">
        <v>1</v>
      </c>
      <c r="P1070" s="36"/>
      <c r="Q1070" s="36"/>
      <c r="R1070" s="36">
        <v>1</v>
      </c>
      <c r="S1070" s="36">
        <v>30</v>
      </c>
      <c r="T1070" s="36">
        <v>140</v>
      </c>
      <c r="U1070" s="69" t="s">
        <v>2989</v>
      </c>
      <c r="V1070" s="36" t="s">
        <v>39</v>
      </c>
      <c r="W1070" s="36" t="s">
        <v>2990</v>
      </c>
    </row>
    <row r="1071" s="15" customFormat="1" ht="36" spans="1:23">
      <c r="A1071" s="35">
        <v>1062</v>
      </c>
      <c r="B1071" s="69" t="s">
        <v>2599</v>
      </c>
      <c r="C1071" s="36" t="s">
        <v>31</v>
      </c>
      <c r="D1071" s="69" t="s">
        <v>1701</v>
      </c>
      <c r="E1071" s="69" t="s">
        <v>2991</v>
      </c>
      <c r="F1071" s="37">
        <v>44287</v>
      </c>
      <c r="G1071" s="37">
        <v>44531</v>
      </c>
      <c r="H1071" s="36" t="s">
        <v>2596</v>
      </c>
      <c r="I1071" s="69" t="s">
        <v>2992</v>
      </c>
      <c r="J1071" s="69">
        <v>200</v>
      </c>
      <c r="K1071" s="36"/>
      <c r="L1071" s="69">
        <v>200</v>
      </c>
      <c r="M1071" s="36"/>
      <c r="N1071" s="36"/>
      <c r="O1071" s="36">
        <v>1</v>
      </c>
      <c r="P1071" s="36"/>
      <c r="Q1071" s="36">
        <v>1100</v>
      </c>
      <c r="R1071" s="36">
        <v>1</v>
      </c>
      <c r="S1071" s="36">
        <v>130</v>
      </c>
      <c r="T1071" s="36">
        <v>470</v>
      </c>
      <c r="U1071" s="69" t="s">
        <v>2993</v>
      </c>
      <c r="V1071" s="36" t="s">
        <v>39</v>
      </c>
      <c r="W1071" s="36" t="s">
        <v>2990</v>
      </c>
    </row>
    <row r="1072" s="15" customFormat="1" ht="24" spans="1:23">
      <c r="A1072" s="35">
        <v>1063</v>
      </c>
      <c r="B1072" s="69" t="s">
        <v>2599</v>
      </c>
      <c r="C1072" s="36" t="s">
        <v>31</v>
      </c>
      <c r="D1072" s="69" t="s">
        <v>34</v>
      </c>
      <c r="E1072" s="69" t="s">
        <v>386</v>
      </c>
      <c r="F1072" s="37">
        <v>44317</v>
      </c>
      <c r="G1072" s="37">
        <v>44531</v>
      </c>
      <c r="H1072" s="36" t="s">
        <v>2596</v>
      </c>
      <c r="I1072" s="69" t="s">
        <v>2994</v>
      </c>
      <c r="J1072" s="69">
        <v>190</v>
      </c>
      <c r="K1072" s="36"/>
      <c r="L1072" s="69">
        <v>190</v>
      </c>
      <c r="M1072" s="36"/>
      <c r="N1072" s="36"/>
      <c r="O1072" s="36">
        <v>1</v>
      </c>
      <c r="P1072" s="36">
        <v>512</v>
      </c>
      <c r="Q1072" s="36">
        <v>1027</v>
      </c>
      <c r="R1072" s="36"/>
      <c r="S1072" s="36"/>
      <c r="T1072" s="36"/>
      <c r="U1072" s="69" t="s">
        <v>2995</v>
      </c>
      <c r="V1072" s="36" t="s">
        <v>39</v>
      </c>
      <c r="W1072" s="36" t="s">
        <v>2990</v>
      </c>
    </row>
    <row r="1073" s="15" customFormat="1" ht="24" spans="1:23">
      <c r="A1073" s="35">
        <v>1064</v>
      </c>
      <c r="B1073" s="69" t="s">
        <v>2599</v>
      </c>
      <c r="C1073" s="36" t="s">
        <v>31</v>
      </c>
      <c r="D1073" s="69" t="s">
        <v>34</v>
      </c>
      <c r="E1073" s="69" t="s">
        <v>386</v>
      </c>
      <c r="F1073" s="37">
        <v>44317</v>
      </c>
      <c r="G1073" s="37">
        <v>44531</v>
      </c>
      <c r="H1073" s="36" t="s">
        <v>2596</v>
      </c>
      <c r="I1073" s="69" t="s">
        <v>2996</v>
      </c>
      <c r="J1073" s="69">
        <v>20</v>
      </c>
      <c r="K1073" s="36"/>
      <c r="L1073" s="69">
        <v>20</v>
      </c>
      <c r="M1073" s="36"/>
      <c r="N1073" s="36"/>
      <c r="O1073" s="36">
        <v>1</v>
      </c>
      <c r="P1073" s="36">
        <v>257</v>
      </c>
      <c r="Q1073" s="36">
        <v>983</v>
      </c>
      <c r="R1073" s="36"/>
      <c r="S1073" s="36"/>
      <c r="T1073" s="36"/>
      <c r="U1073" s="69" t="s">
        <v>2997</v>
      </c>
      <c r="V1073" s="36" t="s">
        <v>39</v>
      </c>
      <c r="W1073" s="36" t="s">
        <v>2990</v>
      </c>
    </row>
    <row r="1074" s="15" customFormat="1" ht="24" spans="1:23">
      <c r="A1074" s="35">
        <v>1065</v>
      </c>
      <c r="B1074" s="69" t="s">
        <v>2599</v>
      </c>
      <c r="C1074" s="36" t="s">
        <v>31</v>
      </c>
      <c r="D1074" s="69" t="s">
        <v>34</v>
      </c>
      <c r="E1074" s="69" t="s">
        <v>75</v>
      </c>
      <c r="F1074" s="37">
        <v>44317</v>
      </c>
      <c r="G1074" s="37">
        <v>44531</v>
      </c>
      <c r="H1074" s="36" t="s">
        <v>2596</v>
      </c>
      <c r="I1074" s="69" t="s">
        <v>2998</v>
      </c>
      <c r="J1074" s="69">
        <v>60</v>
      </c>
      <c r="K1074" s="36"/>
      <c r="L1074" s="69">
        <v>60</v>
      </c>
      <c r="M1074" s="36"/>
      <c r="N1074" s="36"/>
      <c r="O1074" s="36">
        <v>1</v>
      </c>
      <c r="P1074" s="36">
        <v>172</v>
      </c>
      <c r="Q1074" s="36">
        <v>418</v>
      </c>
      <c r="R1074" s="36"/>
      <c r="S1074" s="36"/>
      <c r="T1074" s="36"/>
      <c r="U1074" s="69" t="s">
        <v>2999</v>
      </c>
      <c r="V1074" s="36" t="s">
        <v>39</v>
      </c>
      <c r="W1074" s="36" t="s">
        <v>2990</v>
      </c>
    </row>
    <row r="1075" s="15" customFormat="1" ht="24" spans="1:23">
      <c r="A1075" s="35">
        <v>1066</v>
      </c>
      <c r="B1075" s="69" t="s">
        <v>2599</v>
      </c>
      <c r="C1075" s="36" t="s">
        <v>31</v>
      </c>
      <c r="D1075" s="69" t="s">
        <v>34</v>
      </c>
      <c r="E1075" s="69" t="s">
        <v>75</v>
      </c>
      <c r="F1075" s="37">
        <v>44317</v>
      </c>
      <c r="G1075" s="37">
        <v>44531</v>
      </c>
      <c r="H1075" s="36" t="s">
        <v>2596</v>
      </c>
      <c r="I1075" s="69" t="s">
        <v>3000</v>
      </c>
      <c r="J1075" s="69">
        <v>32</v>
      </c>
      <c r="K1075" s="36"/>
      <c r="L1075" s="69">
        <v>32</v>
      </c>
      <c r="M1075" s="36"/>
      <c r="N1075" s="36"/>
      <c r="O1075" s="36">
        <v>1</v>
      </c>
      <c r="P1075" s="36">
        <v>138</v>
      </c>
      <c r="Q1075" s="36">
        <v>374</v>
      </c>
      <c r="R1075" s="36"/>
      <c r="S1075" s="36"/>
      <c r="T1075" s="36"/>
      <c r="U1075" s="69" t="s">
        <v>3001</v>
      </c>
      <c r="V1075" s="36" t="s">
        <v>39</v>
      </c>
      <c r="W1075" s="36" t="s">
        <v>2990</v>
      </c>
    </row>
    <row r="1076" s="15" customFormat="1" ht="24" spans="1:23">
      <c r="A1076" s="35">
        <v>1067</v>
      </c>
      <c r="B1076" s="69" t="s">
        <v>2599</v>
      </c>
      <c r="C1076" s="36" t="s">
        <v>31</v>
      </c>
      <c r="D1076" s="69" t="s">
        <v>34</v>
      </c>
      <c r="E1076" s="69" t="s">
        <v>75</v>
      </c>
      <c r="F1076" s="37">
        <v>44317</v>
      </c>
      <c r="G1076" s="37">
        <v>44531</v>
      </c>
      <c r="H1076" s="36" t="s">
        <v>2596</v>
      </c>
      <c r="I1076" s="69" t="s">
        <v>3002</v>
      </c>
      <c r="J1076" s="69">
        <v>32</v>
      </c>
      <c r="K1076" s="36"/>
      <c r="L1076" s="69">
        <v>32</v>
      </c>
      <c r="M1076" s="36"/>
      <c r="N1076" s="36"/>
      <c r="O1076" s="36">
        <v>1</v>
      </c>
      <c r="P1076" s="36">
        <v>371</v>
      </c>
      <c r="Q1076" s="36">
        <v>562</v>
      </c>
      <c r="R1076" s="36"/>
      <c r="S1076" s="36"/>
      <c r="T1076" s="36"/>
      <c r="U1076" s="69" t="s">
        <v>3003</v>
      </c>
      <c r="V1076" s="36" t="s">
        <v>39</v>
      </c>
      <c r="W1076" s="36" t="s">
        <v>2990</v>
      </c>
    </row>
    <row r="1077" s="15" customFormat="1" ht="24" spans="1:23">
      <c r="A1077" s="35">
        <v>1068</v>
      </c>
      <c r="B1077" s="69" t="s">
        <v>2599</v>
      </c>
      <c r="C1077" s="36" t="s">
        <v>31</v>
      </c>
      <c r="D1077" s="69" t="s">
        <v>34</v>
      </c>
      <c r="E1077" s="69" t="s">
        <v>75</v>
      </c>
      <c r="F1077" s="37">
        <v>44317</v>
      </c>
      <c r="G1077" s="37">
        <v>44531</v>
      </c>
      <c r="H1077" s="36" t="s">
        <v>2596</v>
      </c>
      <c r="I1077" s="69" t="s">
        <v>3004</v>
      </c>
      <c r="J1077" s="69">
        <v>30</v>
      </c>
      <c r="K1077" s="36"/>
      <c r="L1077" s="69">
        <v>30</v>
      </c>
      <c r="M1077" s="36"/>
      <c r="N1077" s="36"/>
      <c r="O1077" s="36">
        <v>1</v>
      </c>
      <c r="P1077" s="36">
        <v>257</v>
      </c>
      <c r="Q1077" s="36">
        <v>983</v>
      </c>
      <c r="R1077" s="36"/>
      <c r="S1077" s="36"/>
      <c r="T1077" s="36"/>
      <c r="U1077" s="69" t="s">
        <v>2997</v>
      </c>
      <c r="V1077" s="36" t="s">
        <v>39</v>
      </c>
      <c r="W1077" s="36" t="s">
        <v>2990</v>
      </c>
    </row>
    <row r="1078" s="15" customFormat="1" ht="24" spans="1:23">
      <c r="A1078" s="35">
        <v>1069</v>
      </c>
      <c r="B1078" s="69" t="s">
        <v>2599</v>
      </c>
      <c r="C1078" s="36" t="s">
        <v>31</v>
      </c>
      <c r="D1078" s="69" t="s">
        <v>34</v>
      </c>
      <c r="E1078" s="69" t="s">
        <v>75</v>
      </c>
      <c r="F1078" s="37">
        <v>44317</v>
      </c>
      <c r="G1078" s="37">
        <v>44531</v>
      </c>
      <c r="H1078" s="36" t="s">
        <v>2596</v>
      </c>
      <c r="I1078" s="69" t="s">
        <v>3005</v>
      </c>
      <c r="J1078" s="69">
        <v>30</v>
      </c>
      <c r="K1078" s="36"/>
      <c r="L1078" s="69">
        <v>30</v>
      </c>
      <c r="M1078" s="36"/>
      <c r="N1078" s="36"/>
      <c r="O1078" s="36">
        <v>1</v>
      </c>
      <c r="P1078" s="36">
        <v>257</v>
      </c>
      <c r="Q1078" s="36">
        <v>983</v>
      </c>
      <c r="R1078" s="36"/>
      <c r="S1078" s="36"/>
      <c r="T1078" s="36"/>
      <c r="U1078" s="69" t="s">
        <v>2997</v>
      </c>
      <c r="V1078" s="36" t="s">
        <v>39</v>
      </c>
      <c r="W1078" s="36" t="s">
        <v>2990</v>
      </c>
    </row>
    <row r="1079" s="15" customFormat="1" ht="24" spans="1:23">
      <c r="A1079" s="35">
        <v>1070</v>
      </c>
      <c r="B1079" s="69" t="s">
        <v>2599</v>
      </c>
      <c r="C1079" s="36" t="s">
        <v>31</v>
      </c>
      <c r="D1079" s="69" t="s">
        <v>34</v>
      </c>
      <c r="E1079" s="69" t="s">
        <v>75</v>
      </c>
      <c r="F1079" s="37">
        <v>44317</v>
      </c>
      <c r="G1079" s="37">
        <v>44531</v>
      </c>
      <c r="H1079" s="36" t="s">
        <v>2596</v>
      </c>
      <c r="I1079" s="69" t="s">
        <v>3006</v>
      </c>
      <c r="J1079" s="69">
        <v>30</v>
      </c>
      <c r="K1079" s="36"/>
      <c r="L1079" s="69">
        <v>30</v>
      </c>
      <c r="M1079" s="36"/>
      <c r="N1079" s="36"/>
      <c r="O1079" s="36">
        <v>1</v>
      </c>
      <c r="P1079" s="36">
        <v>257</v>
      </c>
      <c r="Q1079" s="36">
        <v>983</v>
      </c>
      <c r="R1079" s="36"/>
      <c r="S1079" s="36"/>
      <c r="T1079" s="36"/>
      <c r="U1079" s="69" t="s">
        <v>2997</v>
      </c>
      <c r="V1079" s="36" t="s">
        <v>39</v>
      </c>
      <c r="W1079" s="36" t="s">
        <v>2990</v>
      </c>
    </row>
    <row r="1080" s="15" customFormat="1" ht="24" spans="1:23">
      <c r="A1080" s="35">
        <v>1071</v>
      </c>
      <c r="B1080" s="69" t="s">
        <v>2599</v>
      </c>
      <c r="C1080" s="36" t="s">
        <v>31</v>
      </c>
      <c r="D1080" s="69" t="s">
        <v>34</v>
      </c>
      <c r="E1080" s="69" t="s">
        <v>75</v>
      </c>
      <c r="F1080" s="37">
        <v>44317</v>
      </c>
      <c r="G1080" s="37">
        <v>44531</v>
      </c>
      <c r="H1080" s="36" t="s">
        <v>2596</v>
      </c>
      <c r="I1080" s="69" t="s">
        <v>3007</v>
      </c>
      <c r="J1080" s="69">
        <v>30</v>
      </c>
      <c r="K1080" s="36"/>
      <c r="L1080" s="69">
        <v>30</v>
      </c>
      <c r="M1080" s="36"/>
      <c r="N1080" s="36"/>
      <c r="O1080" s="36">
        <v>1</v>
      </c>
      <c r="P1080" s="36">
        <v>257</v>
      </c>
      <c r="Q1080" s="36">
        <v>983</v>
      </c>
      <c r="R1080" s="36"/>
      <c r="S1080" s="36"/>
      <c r="T1080" s="36"/>
      <c r="U1080" s="69" t="s">
        <v>2997</v>
      </c>
      <c r="V1080" s="36" t="s">
        <v>39</v>
      </c>
      <c r="W1080" s="36" t="s">
        <v>2990</v>
      </c>
    </row>
    <row r="1081" s="15" customFormat="1" ht="24" spans="1:23">
      <c r="A1081" s="35">
        <v>1072</v>
      </c>
      <c r="B1081" s="69" t="s">
        <v>2599</v>
      </c>
      <c r="C1081" s="36" t="s">
        <v>31</v>
      </c>
      <c r="D1081" s="69" t="s">
        <v>34</v>
      </c>
      <c r="E1081" s="69" t="s">
        <v>498</v>
      </c>
      <c r="F1081" s="37">
        <v>44317</v>
      </c>
      <c r="G1081" s="37">
        <v>44531</v>
      </c>
      <c r="H1081" s="36" t="s">
        <v>2596</v>
      </c>
      <c r="I1081" s="69" t="s">
        <v>3008</v>
      </c>
      <c r="J1081" s="69">
        <v>35</v>
      </c>
      <c r="K1081" s="36"/>
      <c r="L1081" s="69">
        <v>35</v>
      </c>
      <c r="M1081" s="36"/>
      <c r="N1081" s="36"/>
      <c r="O1081" s="36">
        <v>1</v>
      </c>
      <c r="P1081" s="36">
        <v>672</v>
      </c>
      <c r="Q1081" s="36">
        <v>3280</v>
      </c>
      <c r="R1081" s="36">
        <v>1</v>
      </c>
      <c r="S1081" s="36"/>
      <c r="T1081" s="36"/>
      <c r="U1081" s="69" t="s">
        <v>3009</v>
      </c>
      <c r="V1081" s="36" t="s">
        <v>39</v>
      </c>
      <c r="W1081" s="36" t="s">
        <v>2990</v>
      </c>
    </row>
    <row r="1082" s="15" customFormat="1" ht="24" spans="1:23">
      <c r="A1082" s="35">
        <v>1073</v>
      </c>
      <c r="B1082" s="69" t="s">
        <v>2599</v>
      </c>
      <c r="C1082" s="36" t="s">
        <v>31</v>
      </c>
      <c r="D1082" s="69" t="s">
        <v>34</v>
      </c>
      <c r="E1082" s="69" t="s">
        <v>498</v>
      </c>
      <c r="F1082" s="37">
        <v>44317</v>
      </c>
      <c r="G1082" s="37">
        <v>44531</v>
      </c>
      <c r="H1082" s="36" t="s">
        <v>2596</v>
      </c>
      <c r="I1082" s="69" t="s">
        <v>3010</v>
      </c>
      <c r="J1082" s="69">
        <v>32</v>
      </c>
      <c r="K1082" s="36"/>
      <c r="L1082" s="69">
        <v>32</v>
      </c>
      <c r="M1082" s="36"/>
      <c r="N1082" s="36"/>
      <c r="O1082" s="36">
        <v>1</v>
      </c>
      <c r="P1082" s="36">
        <v>45</v>
      </c>
      <c r="Q1082" s="36">
        <v>163</v>
      </c>
      <c r="R1082" s="36">
        <v>1</v>
      </c>
      <c r="S1082" s="36"/>
      <c r="T1082" s="36"/>
      <c r="U1082" s="69" t="s">
        <v>3011</v>
      </c>
      <c r="V1082" s="36" t="s">
        <v>39</v>
      </c>
      <c r="W1082" s="36" t="s">
        <v>2990</v>
      </c>
    </row>
    <row r="1083" s="15" customFormat="1" ht="24" spans="1:23">
      <c r="A1083" s="35">
        <v>1074</v>
      </c>
      <c r="B1083" s="69" t="s">
        <v>2599</v>
      </c>
      <c r="C1083" s="36" t="s">
        <v>31</v>
      </c>
      <c r="D1083" s="69" t="s">
        <v>34</v>
      </c>
      <c r="E1083" s="69" t="s">
        <v>498</v>
      </c>
      <c r="F1083" s="37">
        <v>44317</v>
      </c>
      <c r="G1083" s="37">
        <v>44531</v>
      </c>
      <c r="H1083" s="36" t="s">
        <v>2596</v>
      </c>
      <c r="I1083" s="69" t="s">
        <v>3012</v>
      </c>
      <c r="J1083" s="69">
        <v>68</v>
      </c>
      <c r="K1083" s="36"/>
      <c r="L1083" s="69">
        <v>68</v>
      </c>
      <c r="M1083" s="36"/>
      <c r="N1083" s="36"/>
      <c r="O1083" s="36">
        <v>1</v>
      </c>
      <c r="P1083" s="36">
        <v>789</v>
      </c>
      <c r="Q1083" s="36">
        <v>3800</v>
      </c>
      <c r="R1083" s="36">
        <v>1</v>
      </c>
      <c r="S1083" s="36"/>
      <c r="T1083" s="36"/>
      <c r="U1083" s="69" t="s">
        <v>3013</v>
      </c>
      <c r="V1083" s="36" t="s">
        <v>39</v>
      </c>
      <c r="W1083" s="36" t="s">
        <v>2990</v>
      </c>
    </row>
    <row r="1084" s="15" customFormat="1" ht="24" spans="1:23">
      <c r="A1084" s="35">
        <v>1075</v>
      </c>
      <c r="B1084" s="69" t="s">
        <v>2599</v>
      </c>
      <c r="C1084" s="36" t="s">
        <v>31</v>
      </c>
      <c r="D1084" s="69" t="s">
        <v>34</v>
      </c>
      <c r="E1084" s="69" t="s">
        <v>498</v>
      </c>
      <c r="F1084" s="37">
        <v>44317</v>
      </c>
      <c r="G1084" s="37">
        <v>44531</v>
      </c>
      <c r="H1084" s="36" t="s">
        <v>2596</v>
      </c>
      <c r="I1084" s="69" t="s">
        <v>3014</v>
      </c>
      <c r="J1084" s="69">
        <v>30</v>
      </c>
      <c r="K1084" s="36"/>
      <c r="L1084" s="69">
        <v>30</v>
      </c>
      <c r="M1084" s="36"/>
      <c r="N1084" s="36"/>
      <c r="O1084" s="36">
        <v>1</v>
      </c>
      <c r="P1084" s="36">
        <v>45</v>
      </c>
      <c r="Q1084" s="36">
        <v>180</v>
      </c>
      <c r="R1084" s="36">
        <v>1</v>
      </c>
      <c r="S1084" s="36"/>
      <c r="T1084" s="36"/>
      <c r="U1084" s="69" t="s">
        <v>3015</v>
      </c>
      <c r="V1084" s="36" t="s">
        <v>39</v>
      </c>
      <c r="W1084" s="36" t="s">
        <v>2990</v>
      </c>
    </row>
    <row r="1085" s="15" customFormat="1" ht="24" spans="1:23">
      <c r="A1085" s="35">
        <v>1076</v>
      </c>
      <c r="B1085" s="69" t="s">
        <v>2599</v>
      </c>
      <c r="C1085" s="36" t="s">
        <v>31</v>
      </c>
      <c r="D1085" s="69" t="s">
        <v>34</v>
      </c>
      <c r="E1085" s="69" t="s">
        <v>498</v>
      </c>
      <c r="F1085" s="37">
        <v>44317</v>
      </c>
      <c r="G1085" s="37">
        <v>44531</v>
      </c>
      <c r="H1085" s="36" t="s">
        <v>2596</v>
      </c>
      <c r="I1085" s="69" t="s">
        <v>3016</v>
      </c>
      <c r="J1085" s="69">
        <v>30</v>
      </c>
      <c r="K1085" s="36"/>
      <c r="L1085" s="69">
        <v>30</v>
      </c>
      <c r="M1085" s="36"/>
      <c r="N1085" s="36"/>
      <c r="O1085" s="36">
        <v>1</v>
      </c>
      <c r="P1085" s="36">
        <v>50</v>
      </c>
      <c r="Q1085" s="36">
        <v>160</v>
      </c>
      <c r="R1085" s="36">
        <v>1</v>
      </c>
      <c r="S1085" s="36"/>
      <c r="T1085" s="36"/>
      <c r="U1085" s="69" t="s">
        <v>3017</v>
      </c>
      <c r="V1085" s="36" t="s">
        <v>39</v>
      </c>
      <c r="W1085" s="36" t="s">
        <v>2990</v>
      </c>
    </row>
    <row r="1086" s="15" customFormat="1" ht="24" spans="1:23">
      <c r="A1086" s="35">
        <v>1077</v>
      </c>
      <c r="B1086" s="69" t="s">
        <v>2754</v>
      </c>
      <c r="C1086" s="36" t="s">
        <v>31</v>
      </c>
      <c r="D1086" s="69" t="s">
        <v>34</v>
      </c>
      <c r="E1086" s="69" t="s">
        <v>1579</v>
      </c>
      <c r="F1086" s="37">
        <v>44317</v>
      </c>
      <c r="G1086" s="37">
        <v>44531</v>
      </c>
      <c r="H1086" s="36" t="s">
        <v>2596</v>
      </c>
      <c r="I1086" s="69" t="s">
        <v>3018</v>
      </c>
      <c r="J1086" s="69">
        <v>38</v>
      </c>
      <c r="K1086" s="36"/>
      <c r="L1086" s="69">
        <v>38</v>
      </c>
      <c r="M1086" s="36"/>
      <c r="N1086" s="36"/>
      <c r="O1086" s="36">
        <v>1</v>
      </c>
      <c r="P1086" s="36">
        <v>68</v>
      </c>
      <c r="Q1086" s="36">
        <v>269</v>
      </c>
      <c r="R1086" s="36">
        <v>1</v>
      </c>
      <c r="S1086" s="36"/>
      <c r="T1086" s="36"/>
      <c r="U1086" s="69" t="s">
        <v>3019</v>
      </c>
      <c r="V1086" s="36" t="s">
        <v>39</v>
      </c>
      <c r="W1086" s="36" t="s">
        <v>2990</v>
      </c>
    </row>
    <row r="1087" s="15" customFormat="1" ht="24" spans="1:23">
      <c r="A1087" s="35">
        <v>1078</v>
      </c>
      <c r="B1087" s="69" t="s">
        <v>2599</v>
      </c>
      <c r="C1087" s="36" t="s">
        <v>31</v>
      </c>
      <c r="D1087" s="69" t="s">
        <v>34</v>
      </c>
      <c r="E1087" s="69" t="s">
        <v>1579</v>
      </c>
      <c r="F1087" s="37">
        <v>44317</v>
      </c>
      <c r="G1087" s="37">
        <v>44531</v>
      </c>
      <c r="H1087" s="36" t="s">
        <v>2596</v>
      </c>
      <c r="I1087" s="69" t="s">
        <v>3020</v>
      </c>
      <c r="J1087" s="69">
        <v>280</v>
      </c>
      <c r="K1087" s="36"/>
      <c r="L1087" s="69">
        <v>280</v>
      </c>
      <c r="M1087" s="36"/>
      <c r="N1087" s="36"/>
      <c r="O1087" s="36">
        <v>1</v>
      </c>
      <c r="P1087" s="36">
        <v>335</v>
      </c>
      <c r="Q1087" s="36">
        <v>1582</v>
      </c>
      <c r="R1087" s="36">
        <v>1</v>
      </c>
      <c r="S1087" s="36"/>
      <c r="T1087" s="36"/>
      <c r="U1087" s="69" t="s">
        <v>3021</v>
      </c>
      <c r="V1087" s="36" t="s">
        <v>39</v>
      </c>
      <c r="W1087" s="36" t="s">
        <v>2990</v>
      </c>
    </row>
    <row r="1088" s="15" customFormat="1" ht="24" spans="1:23">
      <c r="A1088" s="35">
        <v>1079</v>
      </c>
      <c r="B1088" s="69" t="s">
        <v>2599</v>
      </c>
      <c r="C1088" s="36" t="s">
        <v>31</v>
      </c>
      <c r="D1088" s="69" t="s">
        <v>34</v>
      </c>
      <c r="E1088" s="69" t="s">
        <v>1579</v>
      </c>
      <c r="F1088" s="37">
        <v>44317</v>
      </c>
      <c r="G1088" s="37">
        <v>44531</v>
      </c>
      <c r="H1088" s="36" t="s">
        <v>2596</v>
      </c>
      <c r="I1088" s="69" t="s">
        <v>3022</v>
      </c>
      <c r="J1088" s="69">
        <v>90</v>
      </c>
      <c r="K1088" s="36"/>
      <c r="L1088" s="69">
        <v>90</v>
      </c>
      <c r="M1088" s="36"/>
      <c r="N1088" s="36"/>
      <c r="O1088" s="36">
        <v>1</v>
      </c>
      <c r="P1088" s="36">
        <v>335</v>
      </c>
      <c r="Q1088" s="36">
        <v>1582</v>
      </c>
      <c r="R1088" s="36">
        <v>1</v>
      </c>
      <c r="S1088" s="36"/>
      <c r="T1088" s="36"/>
      <c r="U1088" s="69" t="s">
        <v>3021</v>
      </c>
      <c r="V1088" s="36" t="s">
        <v>39</v>
      </c>
      <c r="W1088" s="36" t="s">
        <v>2990</v>
      </c>
    </row>
    <row r="1089" s="15" customFormat="1" ht="24" spans="1:23">
      <c r="A1089" s="35">
        <v>1080</v>
      </c>
      <c r="B1089" s="69" t="s">
        <v>2599</v>
      </c>
      <c r="C1089" s="36" t="s">
        <v>31</v>
      </c>
      <c r="D1089" s="69" t="s">
        <v>34</v>
      </c>
      <c r="E1089" s="69" t="s">
        <v>386</v>
      </c>
      <c r="F1089" s="37">
        <v>44317</v>
      </c>
      <c r="G1089" s="37">
        <v>44531</v>
      </c>
      <c r="H1089" s="36" t="s">
        <v>2596</v>
      </c>
      <c r="I1089" s="69" t="s">
        <v>3023</v>
      </c>
      <c r="J1089" s="69">
        <v>360</v>
      </c>
      <c r="K1089" s="36"/>
      <c r="L1089" s="69">
        <v>360</v>
      </c>
      <c r="M1089" s="36"/>
      <c r="N1089" s="36"/>
      <c r="O1089" s="36">
        <v>1</v>
      </c>
      <c r="P1089" s="36">
        <v>32</v>
      </c>
      <c r="Q1089" s="36">
        <v>126</v>
      </c>
      <c r="R1089" s="36"/>
      <c r="S1089" s="36"/>
      <c r="T1089" s="36"/>
      <c r="U1089" s="69" t="s">
        <v>3024</v>
      </c>
      <c r="V1089" s="36" t="s">
        <v>39</v>
      </c>
      <c r="W1089" s="36" t="s">
        <v>2990</v>
      </c>
    </row>
    <row r="1090" s="15" customFormat="1" ht="24" spans="1:23">
      <c r="A1090" s="35">
        <v>1081</v>
      </c>
      <c r="B1090" s="69" t="s">
        <v>2599</v>
      </c>
      <c r="C1090" s="36" t="s">
        <v>31</v>
      </c>
      <c r="D1090" s="69" t="s">
        <v>34</v>
      </c>
      <c r="E1090" s="69" t="s">
        <v>386</v>
      </c>
      <c r="F1090" s="37">
        <v>44317</v>
      </c>
      <c r="G1090" s="37">
        <v>44531</v>
      </c>
      <c r="H1090" s="36" t="s">
        <v>2596</v>
      </c>
      <c r="I1090" s="69" t="s">
        <v>3025</v>
      </c>
      <c r="J1090" s="69">
        <v>49</v>
      </c>
      <c r="K1090" s="36"/>
      <c r="L1090" s="69">
        <v>49</v>
      </c>
      <c r="M1090" s="36"/>
      <c r="N1090" s="36"/>
      <c r="O1090" s="36">
        <v>1</v>
      </c>
      <c r="P1090" s="36">
        <v>32</v>
      </c>
      <c r="Q1090" s="36">
        <v>126</v>
      </c>
      <c r="R1090" s="36"/>
      <c r="S1090" s="36"/>
      <c r="T1090" s="36"/>
      <c r="U1090" s="69" t="s">
        <v>3024</v>
      </c>
      <c r="V1090" s="36" t="s">
        <v>39</v>
      </c>
      <c r="W1090" s="36" t="s">
        <v>2990</v>
      </c>
    </row>
    <row r="1091" s="15" customFormat="1" ht="24" spans="1:23">
      <c r="A1091" s="35">
        <v>1082</v>
      </c>
      <c r="B1091" s="69" t="s">
        <v>2599</v>
      </c>
      <c r="C1091" s="36" t="s">
        <v>31</v>
      </c>
      <c r="D1091" s="69" t="s">
        <v>34</v>
      </c>
      <c r="E1091" s="69" t="s">
        <v>2064</v>
      </c>
      <c r="F1091" s="37">
        <v>44317</v>
      </c>
      <c r="G1091" s="37">
        <v>44531</v>
      </c>
      <c r="H1091" s="36" t="s">
        <v>2596</v>
      </c>
      <c r="I1091" s="69" t="s">
        <v>3026</v>
      </c>
      <c r="J1091" s="69">
        <v>73.5</v>
      </c>
      <c r="K1091" s="36"/>
      <c r="L1091" s="69">
        <v>73.5</v>
      </c>
      <c r="M1091" s="36"/>
      <c r="N1091" s="36"/>
      <c r="O1091" s="36">
        <v>1</v>
      </c>
      <c r="P1091" s="36">
        <v>105</v>
      </c>
      <c r="Q1091" s="36">
        <v>389</v>
      </c>
      <c r="R1091" s="36"/>
      <c r="S1091" s="36"/>
      <c r="T1091" s="36"/>
      <c r="U1091" s="69" t="s">
        <v>3027</v>
      </c>
      <c r="V1091" s="36" t="s">
        <v>39</v>
      </c>
      <c r="W1091" s="36" t="s">
        <v>2990</v>
      </c>
    </row>
    <row r="1092" s="15" customFormat="1" ht="24" spans="1:23">
      <c r="A1092" s="35">
        <v>1083</v>
      </c>
      <c r="B1092" s="69" t="s">
        <v>2599</v>
      </c>
      <c r="C1092" s="36" t="s">
        <v>31</v>
      </c>
      <c r="D1092" s="69" t="s">
        <v>34</v>
      </c>
      <c r="E1092" s="69" t="s">
        <v>1216</v>
      </c>
      <c r="F1092" s="37">
        <v>44317</v>
      </c>
      <c r="G1092" s="37">
        <v>44531</v>
      </c>
      <c r="H1092" s="36" t="s">
        <v>2596</v>
      </c>
      <c r="I1092" s="69" t="s">
        <v>3028</v>
      </c>
      <c r="J1092" s="69">
        <v>135</v>
      </c>
      <c r="K1092" s="36"/>
      <c r="L1092" s="69">
        <v>135</v>
      </c>
      <c r="M1092" s="36"/>
      <c r="N1092" s="36"/>
      <c r="O1092" s="36">
        <v>1</v>
      </c>
      <c r="P1092" s="36">
        <v>43</v>
      </c>
      <c r="Q1092" s="36">
        <v>167</v>
      </c>
      <c r="R1092" s="36"/>
      <c r="S1092" s="36"/>
      <c r="T1092" s="36"/>
      <c r="U1092" s="69" t="s">
        <v>3029</v>
      </c>
      <c r="V1092" s="36" t="s">
        <v>39</v>
      </c>
      <c r="W1092" s="36" t="s">
        <v>2990</v>
      </c>
    </row>
    <row r="1093" s="15" customFormat="1" ht="36" spans="1:23">
      <c r="A1093" s="35">
        <v>1084</v>
      </c>
      <c r="B1093" s="69" t="s">
        <v>2599</v>
      </c>
      <c r="C1093" s="36" t="s">
        <v>31</v>
      </c>
      <c r="D1093" s="69" t="s">
        <v>34</v>
      </c>
      <c r="E1093" s="69" t="s">
        <v>1951</v>
      </c>
      <c r="F1093" s="37">
        <v>44317</v>
      </c>
      <c r="G1093" s="37">
        <v>44531</v>
      </c>
      <c r="H1093" s="36" t="s">
        <v>2596</v>
      </c>
      <c r="I1093" s="69" t="s">
        <v>3030</v>
      </c>
      <c r="J1093" s="69">
        <v>84</v>
      </c>
      <c r="K1093" s="36"/>
      <c r="L1093" s="69">
        <v>84</v>
      </c>
      <c r="M1093" s="36"/>
      <c r="N1093" s="36"/>
      <c r="O1093" s="36">
        <v>1</v>
      </c>
      <c r="P1093" s="36">
        <v>65</v>
      </c>
      <c r="Q1093" s="36">
        <v>236</v>
      </c>
      <c r="R1093" s="36"/>
      <c r="S1093" s="36"/>
      <c r="T1093" s="36"/>
      <c r="U1093" s="69" t="s">
        <v>3031</v>
      </c>
      <c r="V1093" s="36" t="s">
        <v>39</v>
      </c>
      <c r="W1093" s="36" t="s">
        <v>2990</v>
      </c>
    </row>
    <row r="1094" s="15" customFormat="1" ht="24" spans="1:23">
      <c r="A1094" s="35">
        <v>1085</v>
      </c>
      <c r="B1094" s="69" t="s">
        <v>2599</v>
      </c>
      <c r="C1094" s="36" t="s">
        <v>31</v>
      </c>
      <c r="D1094" s="69" t="s">
        <v>34</v>
      </c>
      <c r="E1094" s="69" t="s">
        <v>2121</v>
      </c>
      <c r="F1094" s="37">
        <v>44317</v>
      </c>
      <c r="G1094" s="37">
        <v>44531</v>
      </c>
      <c r="H1094" s="36" t="s">
        <v>2596</v>
      </c>
      <c r="I1094" s="69" t="s">
        <v>3032</v>
      </c>
      <c r="J1094" s="69">
        <v>8</v>
      </c>
      <c r="K1094" s="36"/>
      <c r="L1094" s="69">
        <v>8</v>
      </c>
      <c r="M1094" s="36"/>
      <c r="N1094" s="36"/>
      <c r="O1094" s="36">
        <v>1</v>
      </c>
      <c r="P1094" s="36"/>
      <c r="Q1094" s="36">
        <v>5800</v>
      </c>
      <c r="R1094" s="36"/>
      <c r="S1094" s="36"/>
      <c r="T1094" s="36"/>
      <c r="U1094" s="69" t="s">
        <v>3033</v>
      </c>
      <c r="V1094" s="36" t="s">
        <v>39</v>
      </c>
      <c r="W1094" s="36" t="s">
        <v>2990</v>
      </c>
    </row>
    <row r="1095" s="15" customFormat="1" ht="24" spans="1:23">
      <c r="A1095" s="35">
        <v>1086</v>
      </c>
      <c r="B1095" s="69" t="s">
        <v>2599</v>
      </c>
      <c r="C1095" s="36" t="s">
        <v>31</v>
      </c>
      <c r="D1095" s="69" t="s">
        <v>34</v>
      </c>
      <c r="E1095" s="69" t="s">
        <v>181</v>
      </c>
      <c r="F1095" s="37">
        <v>44317</v>
      </c>
      <c r="G1095" s="37">
        <v>44531</v>
      </c>
      <c r="H1095" s="36" t="s">
        <v>2596</v>
      </c>
      <c r="I1095" s="69" t="s">
        <v>3034</v>
      </c>
      <c r="J1095" s="69">
        <v>77</v>
      </c>
      <c r="K1095" s="36"/>
      <c r="L1095" s="69">
        <v>77</v>
      </c>
      <c r="M1095" s="36"/>
      <c r="N1095" s="36"/>
      <c r="O1095" s="36">
        <v>1</v>
      </c>
      <c r="P1095" s="36"/>
      <c r="Q1095" s="36">
        <v>1026</v>
      </c>
      <c r="R1095" s="36">
        <v>1</v>
      </c>
      <c r="S1095" s="36"/>
      <c r="T1095" s="36"/>
      <c r="U1095" s="69" t="s">
        <v>3035</v>
      </c>
      <c r="V1095" s="36" t="s">
        <v>39</v>
      </c>
      <c r="W1095" s="36" t="s">
        <v>2990</v>
      </c>
    </row>
    <row r="1096" s="15" customFormat="1" ht="24" spans="1:23">
      <c r="A1096" s="35">
        <v>1087</v>
      </c>
      <c r="B1096" s="69" t="s">
        <v>2661</v>
      </c>
      <c r="C1096" s="36" t="s">
        <v>31</v>
      </c>
      <c r="D1096" s="69" t="s">
        <v>34</v>
      </c>
      <c r="E1096" s="69" t="s">
        <v>386</v>
      </c>
      <c r="F1096" s="37">
        <v>44317</v>
      </c>
      <c r="G1096" s="37">
        <v>44531</v>
      </c>
      <c r="H1096" s="36" t="s">
        <v>2596</v>
      </c>
      <c r="I1096" s="69" t="s">
        <v>3036</v>
      </c>
      <c r="J1096" s="69">
        <v>35</v>
      </c>
      <c r="K1096" s="36"/>
      <c r="L1096" s="69">
        <v>35</v>
      </c>
      <c r="M1096" s="36"/>
      <c r="N1096" s="36"/>
      <c r="O1096" s="36">
        <v>1</v>
      </c>
      <c r="P1096" s="36">
        <v>166</v>
      </c>
      <c r="Q1096" s="36">
        <v>669</v>
      </c>
      <c r="R1096" s="36"/>
      <c r="S1096" s="36"/>
      <c r="T1096" s="36"/>
      <c r="U1096" s="69" t="s">
        <v>3037</v>
      </c>
      <c r="V1096" s="36" t="s">
        <v>39</v>
      </c>
      <c r="W1096" s="36" t="s">
        <v>2990</v>
      </c>
    </row>
    <row r="1097" s="15" customFormat="1" ht="24" spans="1:23">
      <c r="A1097" s="35">
        <v>1088</v>
      </c>
      <c r="B1097" s="69" t="s">
        <v>3038</v>
      </c>
      <c r="C1097" s="36" t="s">
        <v>31</v>
      </c>
      <c r="D1097" s="69" t="s">
        <v>1701</v>
      </c>
      <c r="E1097" s="69" t="s">
        <v>386</v>
      </c>
      <c r="F1097" s="37">
        <v>44317</v>
      </c>
      <c r="G1097" s="37">
        <v>44531</v>
      </c>
      <c r="H1097" s="36" t="s">
        <v>2596</v>
      </c>
      <c r="I1097" s="69" t="s">
        <v>3039</v>
      </c>
      <c r="J1097" s="69">
        <v>30</v>
      </c>
      <c r="K1097" s="36"/>
      <c r="L1097" s="69">
        <v>30</v>
      </c>
      <c r="M1097" s="36"/>
      <c r="N1097" s="36"/>
      <c r="O1097" s="36">
        <v>1</v>
      </c>
      <c r="P1097" s="36">
        <v>361</v>
      </c>
      <c r="Q1097" s="36">
        <v>1455</v>
      </c>
      <c r="R1097" s="36"/>
      <c r="S1097" s="36"/>
      <c r="T1097" s="36"/>
      <c r="U1097" s="69" t="s">
        <v>3040</v>
      </c>
      <c r="V1097" s="36" t="s">
        <v>39</v>
      </c>
      <c r="W1097" s="36" t="s">
        <v>2990</v>
      </c>
    </row>
    <row r="1098" s="15" customFormat="1" ht="24" spans="1:23">
      <c r="A1098" s="35">
        <v>1089</v>
      </c>
      <c r="B1098" s="69" t="s">
        <v>2599</v>
      </c>
      <c r="C1098" s="36" t="s">
        <v>31</v>
      </c>
      <c r="D1098" s="69" t="s">
        <v>34</v>
      </c>
      <c r="E1098" s="69" t="s">
        <v>770</v>
      </c>
      <c r="F1098" s="37">
        <v>44317</v>
      </c>
      <c r="G1098" s="37">
        <v>44531</v>
      </c>
      <c r="H1098" s="36" t="s">
        <v>2596</v>
      </c>
      <c r="I1098" s="69" t="s">
        <v>3041</v>
      </c>
      <c r="J1098" s="69">
        <v>280</v>
      </c>
      <c r="K1098" s="36"/>
      <c r="L1098" s="69">
        <v>280</v>
      </c>
      <c r="M1098" s="36"/>
      <c r="N1098" s="36"/>
      <c r="O1098" s="36">
        <v>1</v>
      </c>
      <c r="P1098" s="36">
        <v>270</v>
      </c>
      <c r="Q1098" s="36">
        <v>2400</v>
      </c>
      <c r="R1098" s="36"/>
      <c r="S1098" s="36"/>
      <c r="T1098" s="36"/>
      <c r="U1098" s="69" t="s">
        <v>3042</v>
      </c>
      <c r="V1098" s="36" t="s">
        <v>39</v>
      </c>
      <c r="W1098" s="36" t="s">
        <v>2990</v>
      </c>
    </row>
    <row r="1099" s="15" customFormat="1" ht="24" spans="1:23">
      <c r="A1099" s="35">
        <v>1090</v>
      </c>
      <c r="B1099" s="69" t="s">
        <v>2599</v>
      </c>
      <c r="C1099" s="36" t="s">
        <v>31</v>
      </c>
      <c r="D1099" s="69" t="s">
        <v>34</v>
      </c>
      <c r="E1099" s="69" t="s">
        <v>1380</v>
      </c>
      <c r="F1099" s="37">
        <v>44317</v>
      </c>
      <c r="G1099" s="37">
        <v>44531</v>
      </c>
      <c r="H1099" s="36" t="s">
        <v>2596</v>
      </c>
      <c r="I1099" s="69" t="s">
        <v>3043</v>
      </c>
      <c r="J1099" s="69">
        <v>55</v>
      </c>
      <c r="K1099" s="36"/>
      <c r="L1099" s="69">
        <v>55</v>
      </c>
      <c r="M1099" s="36"/>
      <c r="N1099" s="36"/>
      <c r="O1099" s="36">
        <v>1</v>
      </c>
      <c r="P1099" s="36">
        <v>60</v>
      </c>
      <c r="Q1099" s="36">
        <v>186</v>
      </c>
      <c r="R1099" s="36"/>
      <c r="S1099" s="36"/>
      <c r="T1099" s="36"/>
      <c r="U1099" s="69" t="s">
        <v>3044</v>
      </c>
      <c r="V1099" s="36" t="s">
        <v>39</v>
      </c>
      <c r="W1099" s="36" t="s">
        <v>2990</v>
      </c>
    </row>
    <row r="1100" s="15" customFormat="1" ht="24" spans="1:23">
      <c r="A1100" s="35">
        <v>1091</v>
      </c>
      <c r="B1100" s="69" t="s">
        <v>2599</v>
      </c>
      <c r="C1100" s="36" t="s">
        <v>31</v>
      </c>
      <c r="D1100" s="69" t="s">
        <v>34</v>
      </c>
      <c r="E1100" s="69" t="s">
        <v>1380</v>
      </c>
      <c r="F1100" s="37">
        <v>44317</v>
      </c>
      <c r="G1100" s="37">
        <v>44531</v>
      </c>
      <c r="H1100" s="36" t="s">
        <v>2596</v>
      </c>
      <c r="I1100" s="69" t="s">
        <v>3045</v>
      </c>
      <c r="J1100" s="69">
        <v>70</v>
      </c>
      <c r="K1100" s="36"/>
      <c r="L1100" s="69">
        <v>70</v>
      </c>
      <c r="M1100" s="36"/>
      <c r="N1100" s="36"/>
      <c r="O1100" s="36">
        <v>1</v>
      </c>
      <c r="P1100" s="36">
        <v>70</v>
      </c>
      <c r="Q1100" s="36">
        <v>212</v>
      </c>
      <c r="R1100" s="36"/>
      <c r="S1100" s="36"/>
      <c r="T1100" s="36"/>
      <c r="U1100" s="69" t="s">
        <v>3046</v>
      </c>
      <c r="V1100" s="36" t="s">
        <v>39</v>
      </c>
      <c r="W1100" s="36" t="s">
        <v>2990</v>
      </c>
    </row>
    <row r="1101" s="15" customFormat="1" ht="24" spans="1:23">
      <c r="A1101" s="35">
        <v>1092</v>
      </c>
      <c r="B1101" s="69" t="s">
        <v>2599</v>
      </c>
      <c r="C1101" s="36" t="s">
        <v>31</v>
      </c>
      <c r="D1101" s="69" t="s">
        <v>1701</v>
      </c>
      <c r="E1101" s="69" t="s">
        <v>1267</v>
      </c>
      <c r="F1101" s="37">
        <v>44317</v>
      </c>
      <c r="G1101" s="37">
        <v>44531</v>
      </c>
      <c r="H1101" s="36" t="s">
        <v>2596</v>
      </c>
      <c r="I1101" s="69" t="s">
        <v>3047</v>
      </c>
      <c r="J1101" s="69">
        <v>80</v>
      </c>
      <c r="K1101" s="36"/>
      <c r="L1101" s="69">
        <v>80</v>
      </c>
      <c r="M1101" s="36"/>
      <c r="N1101" s="36"/>
      <c r="O1101" s="36">
        <v>1</v>
      </c>
      <c r="P1101" s="36">
        <v>626</v>
      </c>
      <c r="Q1101" s="36">
        <v>2174</v>
      </c>
      <c r="R1101" s="36">
        <v>1</v>
      </c>
      <c r="S1101" s="36"/>
      <c r="T1101" s="36"/>
      <c r="U1101" s="69" t="s">
        <v>3048</v>
      </c>
      <c r="V1101" s="36" t="s">
        <v>39</v>
      </c>
      <c r="W1101" s="36" t="s">
        <v>2990</v>
      </c>
    </row>
    <row r="1102" s="15" customFormat="1" ht="24" spans="1:23">
      <c r="A1102" s="35">
        <v>1093</v>
      </c>
      <c r="B1102" s="69" t="s">
        <v>2661</v>
      </c>
      <c r="C1102" s="36" t="s">
        <v>31</v>
      </c>
      <c r="D1102" s="69" t="s">
        <v>34</v>
      </c>
      <c r="E1102" s="69" t="s">
        <v>3049</v>
      </c>
      <c r="F1102" s="37">
        <v>44317</v>
      </c>
      <c r="G1102" s="37">
        <v>44531</v>
      </c>
      <c r="H1102" s="36" t="s">
        <v>2596</v>
      </c>
      <c r="I1102" s="69" t="s">
        <v>3050</v>
      </c>
      <c r="J1102" s="69">
        <v>35</v>
      </c>
      <c r="K1102" s="36"/>
      <c r="L1102" s="69">
        <v>35</v>
      </c>
      <c r="M1102" s="36"/>
      <c r="N1102" s="36"/>
      <c r="O1102" s="36">
        <v>1</v>
      </c>
      <c r="P1102" s="36">
        <v>626</v>
      </c>
      <c r="Q1102" s="36">
        <v>2174</v>
      </c>
      <c r="R1102" s="36">
        <v>1</v>
      </c>
      <c r="S1102" s="36"/>
      <c r="T1102" s="36"/>
      <c r="U1102" s="69" t="s">
        <v>3048</v>
      </c>
      <c r="V1102" s="36" t="s">
        <v>39</v>
      </c>
      <c r="W1102" s="36" t="s">
        <v>2990</v>
      </c>
    </row>
    <row r="1103" s="15" customFormat="1" ht="24" spans="1:23">
      <c r="A1103" s="35">
        <v>1094</v>
      </c>
      <c r="B1103" s="69" t="s">
        <v>2599</v>
      </c>
      <c r="C1103" s="36" t="s">
        <v>31</v>
      </c>
      <c r="D1103" s="69" t="s">
        <v>34</v>
      </c>
      <c r="E1103" s="69" t="s">
        <v>1100</v>
      </c>
      <c r="F1103" s="37">
        <v>44317</v>
      </c>
      <c r="G1103" s="37">
        <v>44531</v>
      </c>
      <c r="H1103" s="36" t="s">
        <v>2596</v>
      </c>
      <c r="I1103" s="69" t="s">
        <v>3051</v>
      </c>
      <c r="J1103" s="69">
        <v>68</v>
      </c>
      <c r="K1103" s="36"/>
      <c r="L1103" s="69">
        <v>68</v>
      </c>
      <c r="M1103" s="36"/>
      <c r="N1103" s="36"/>
      <c r="O1103" s="36">
        <v>1</v>
      </c>
      <c r="P1103" s="36">
        <v>218</v>
      </c>
      <c r="Q1103" s="36">
        <v>878</v>
      </c>
      <c r="R1103" s="36">
        <v>1</v>
      </c>
      <c r="S1103" s="36"/>
      <c r="T1103" s="36"/>
      <c r="U1103" s="69" t="s">
        <v>3052</v>
      </c>
      <c r="V1103" s="36" t="s">
        <v>39</v>
      </c>
      <c r="W1103" s="36" t="s">
        <v>2990</v>
      </c>
    </row>
    <row r="1104" s="15" customFormat="1" ht="24" spans="1:23">
      <c r="A1104" s="35">
        <v>1095</v>
      </c>
      <c r="B1104" s="69" t="s">
        <v>2599</v>
      </c>
      <c r="C1104" s="36" t="s">
        <v>31</v>
      </c>
      <c r="D1104" s="69" t="s">
        <v>34</v>
      </c>
      <c r="E1104" s="69" t="s">
        <v>1100</v>
      </c>
      <c r="F1104" s="37">
        <v>44317</v>
      </c>
      <c r="G1104" s="37">
        <v>44531</v>
      </c>
      <c r="H1104" s="36" t="s">
        <v>2596</v>
      </c>
      <c r="I1104" s="69" t="s">
        <v>3053</v>
      </c>
      <c r="J1104" s="69">
        <v>30</v>
      </c>
      <c r="K1104" s="36"/>
      <c r="L1104" s="69">
        <v>30</v>
      </c>
      <c r="M1104" s="36"/>
      <c r="N1104" s="36"/>
      <c r="O1104" s="36">
        <v>1</v>
      </c>
      <c r="P1104" s="36">
        <v>80</v>
      </c>
      <c r="Q1104" s="36">
        <v>218</v>
      </c>
      <c r="R1104" s="36">
        <v>1</v>
      </c>
      <c r="S1104" s="36"/>
      <c r="T1104" s="36"/>
      <c r="U1104" s="69" t="s">
        <v>3054</v>
      </c>
      <c r="V1104" s="36" t="s">
        <v>39</v>
      </c>
      <c r="W1104" s="36" t="s">
        <v>2990</v>
      </c>
    </row>
    <row r="1105" s="15" customFormat="1" ht="36" spans="1:23">
      <c r="A1105" s="35">
        <v>1096</v>
      </c>
      <c r="B1105" s="69" t="s">
        <v>2599</v>
      </c>
      <c r="C1105" s="36" t="s">
        <v>31</v>
      </c>
      <c r="D1105" s="69" t="s">
        <v>34</v>
      </c>
      <c r="E1105" s="69" t="s">
        <v>1100</v>
      </c>
      <c r="F1105" s="37">
        <v>44317</v>
      </c>
      <c r="G1105" s="37">
        <v>44531</v>
      </c>
      <c r="H1105" s="36" t="s">
        <v>2596</v>
      </c>
      <c r="I1105" s="69" t="s">
        <v>3055</v>
      </c>
      <c r="J1105" s="69">
        <v>84</v>
      </c>
      <c r="K1105" s="36"/>
      <c r="L1105" s="69">
        <v>84</v>
      </c>
      <c r="M1105" s="36"/>
      <c r="N1105" s="36"/>
      <c r="O1105" s="36">
        <v>1</v>
      </c>
      <c r="P1105" s="36">
        <v>159</v>
      </c>
      <c r="Q1105" s="36">
        <v>638</v>
      </c>
      <c r="R1105" s="36">
        <v>1</v>
      </c>
      <c r="S1105" s="36"/>
      <c r="T1105" s="36"/>
      <c r="U1105" s="69" t="s">
        <v>3056</v>
      </c>
      <c r="V1105" s="36" t="s">
        <v>39</v>
      </c>
      <c r="W1105" s="36" t="s">
        <v>2990</v>
      </c>
    </row>
    <row r="1106" s="15" customFormat="1" ht="24" spans="1:23">
      <c r="A1106" s="35">
        <v>1097</v>
      </c>
      <c r="B1106" s="69" t="s">
        <v>2599</v>
      </c>
      <c r="C1106" s="36" t="s">
        <v>31</v>
      </c>
      <c r="D1106" s="69" t="s">
        <v>92</v>
      </c>
      <c r="E1106" s="69" t="s">
        <v>509</v>
      </c>
      <c r="F1106" s="37">
        <v>44317</v>
      </c>
      <c r="G1106" s="37">
        <v>44531</v>
      </c>
      <c r="H1106" s="36" t="s">
        <v>2596</v>
      </c>
      <c r="I1106" s="69" t="s">
        <v>3057</v>
      </c>
      <c r="J1106" s="69">
        <v>120</v>
      </c>
      <c r="K1106" s="36"/>
      <c r="L1106" s="69">
        <v>120</v>
      </c>
      <c r="M1106" s="36"/>
      <c r="N1106" s="36"/>
      <c r="O1106" s="36">
        <v>1</v>
      </c>
      <c r="P1106" s="36"/>
      <c r="Q1106" s="36">
        <v>160</v>
      </c>
      <c r="R1106" s="36"/>
      <c r="S1106" s="36"/>
      <c r="T1106" s="36"/>
      <c r="U1106" s="69" t="s">
        <v>3058</v>
      </c>
      <c r="V1106" s="36" t="s">
        <v>39</v>
      </c>
      <c r="W1106" s="36" t="s">
        <v>2990</v>
      </c>
    </row>
    <row r="1107" s="15" customFormat="1" ht="24" spans="1:23">
      <c r="A1107" s="35">
        <v>1098</v>
      </c>
      <c r="B1107" s="69" t="s">
        <v>2599</v>
      </c>
      <c r="C1107" s="36" t="s">
        <v>31</v>
      </c>
      <c r="D1107" s="69" t="s">
        <v>34</v>
      </c>
      <c r="E1107" s="69" t="s">
        <v>1304</v>
      </c>
      <c r="F1107" s="37">
        <v>44317</v>
      </c>
      <c r="G1107" s="37">
        <v>44531</v>
      </c>
      <c r="H1107" s="36" t="s">
        <v>2596</v>
      </c>
      <c r="I1107" s="69" t="s">
        <v>3059</v>
      </c>
      <c r="J1107" s="69">
        <v>90</v>
      </c>
      <c r="K1107" s="36"/>
      <c r="L1107" s="69">
        <v>90</v>
      </c>
      <c r="M1107" s="36"/>
      <c r="N1107" s="36"/>
      <c r="O1107" s="36">
        <v>1</v>
      </c>
      <c r="P1107" s="36"/>
      <c r="Q1107" s="36">
        <v>1800</v>
      </c>
      <c r="R1107" s="36"/>
      <c r="S1107" s="36"/>
      <c r="T1107" s="36"/>
      <c r="U1107" s="69" t="s">
        <v>3060</v>
      </c>
      <c r="V1107" s="36" t="s">
        <v>39</v>
      </c>
      <c r="W1107" s="36" t="s">
        <v>2990</v>
      </c>
    </row>
    <row r="1108" s="15" customFormat="1" ht="24" spans="1:23">
      <c r="A1108" s="35">
        <v>1099</v>
      </c>
      <c r="B1108" s="69" t="s">
        <v>2599</v>
      </c>
      <c r="C1108" s="36" t="s">
        <v>31</v>
      </c>
      <c r="D1108" s="69" t="s">
        <v>34</v>
      </c>
      <c r="E1108" s="69" t="s">
        <v>3061</v>
      </c>
      <c r="F1108" s="37">
        <v>44317</v>
      </c>
      <c r="G1108" s="37">
        <v>44531</v>
      </c>
      <c r="H1108" s="36" t="s">
        <v>2596</v>
      </c>
      <c r="I1108" s="69" t="s">
        <v>3062</v>
      </c>
      <c r="J1108" s="69">
        <v>150</v>
      </c>
      <c r="K1108" s="36"/>
      <c r="L1108" s="69">
        <v>150</v>
      </c>
      <c r="M1108" s="36"/>
      <c r="N1108" s="36"/>
      <c r="O1108" s="36">
        <v>1</v>
      </c>
      <c r="P1108" s="36">
        <v>276</v>
      </c>
      <c r="Q1108" s="36">
        <v>981</v>
      </c>
      <c r="R1108" s="36"/>
      <c r="S1108" s="36"/>
      <c r="T1108" s="36"/>
      <c r="U1108" s="69" t="s">
        <v>3063</v>
      </c>
      <c r="V1108" s="36" t="s">
        <v>39</v>
      </c>
      <c r="W1108" s="36" t="s">
        <v>2990</v>
      </c>
    </row>
    <row r="1109" s="15" customFormat="1" ht="24" spans="1:23">
      <c r="A1109" s="35">
        <v>1100</v>
      </c>
      <c r="B1109" s="69" t="s">
        <v>3038</v>
      </c>
      <c r="C1109" s="36" t="s">
        <v>31</v>
      </c>
      <c r="D1109" s="69" t="s">
        <v>92</v>
      </c>
      <c r="E1109" s="69" t="s">
        <v>324</v>
      </c>
      <c r="F1109" s="37">
        <v>44317</v>
      </c>
      <c r="G1109" s="37">
        <v>44531</v>
      </c>
      <c r="H1109" s="36" t="s">
        <v>2596</v>
      </c>
      <c r="I1109" s="69" t="s">
        <v>3064</v>
      </c>
      <c r="J1109" s="69">
        <v>28</v>
      </c>
      <c r="K1109" s="36"/>
      <c r="L1109" s="69">
        <v>28</v>
      </c>
      <c r="M1109" s="36"/>
      <c r="N1109" s="36"/>
      <c r="O1109" s="36">
        <v>1</v>
      </c>
      <c r="P1109" s="36">
        <v>400</v>
      </c>
      <c r="Q1109" s="36">
        <v>1600</v>
      </c>
      <c r="R1109" s="36">
        <v>1</v>
      </c>
      <c r="S1109" s="36"/>
      <c r="T1109" s="36"/>
      <c r="U1109" s="69" t="s">
        <v>3065</v>
      </c>
      <c r="V1109" s="36" t="s">
        <v>39</v>
      </c>
      <c r="W1109" s="36" t="s">
        <v>2990</v>
      </c>
    </row>
    <row r="1110" s="15" customFormat="1" ht="24" spans="1:23">
      <c r="A1110" s="35">
        <v>1101</v>
      </c>
      <c r="B1110" s="69" t="s">
        <v>2599</v>
      </c>
      <c r="C1110" s="36" t="s">
        <v>31</v>
      </c>
      <c r="D1110" s="69" t="s">
        <v>1701</v>
      </c>
      <c r="E1110" s="69" t="s">
        <v>324</v>
      </c>
      <c r="F1110" s="37">
        <v>44317</v>
      </c>
      <c r="G1110" s="37">
        <v>44531</v>
      </c>
      <c r="H1110" s="36" t="s">
        <v>2596</v>
      </c>
      <c r="I1110" s="69" t="s">
        <v>3066</v>
      </c>
      <c r="J1110" s="69">
        <v>38</v>
      </c>
      <c r="K1110" s="36"/>
      <c r="L1110" s="69">
        <v>38</v>
      </c>
      <c r="M1110" s="36"/>
      <c r="N1110" s="36"/>
      <c r="O1110" s="36">
        <v>1</v>
      </c>
      <c r="P1110" s="36">
        <v>335</v>
      </c>
      <c r="Q1110" s="36">
        <v>1620</v>
      </c>
      <c r="R1110" s="36">
        <v>1</v>
      </c>
      <c r="S1110" s="36"/>
      <c r="T1110" s="36"/>
      <c r="U1110" s="69" t="s">
        <v>3067</v>
      </c>
      <c r="V1110" s="36" t="s">
        <v>39</v>
      </c>
      <c r="W1110" s="36" t="s">
        <v>2990</v>
      </c>
    </row>
    <row r="1111" s="15" customFormat="1" ht="24" spans="1:23">
      <c r="A1111" s="35">
        <v>1102</v>
      </c>
      <c r="B1111" s="69" t="s">
        <v>2599</v>
      </c>
      <c r="C1111" s="36" t="s">
        <v>31</v>
      </c>
      <c r="D1111" s="69" t="s">
        <v>34</v>
      </c>
      <c r="E1111" s="69" t="s">
        <v>1219</v>
      </c>
      <c r="F1111" s="37">
        <v>44317</v>
      </c>
      <c r="G1111" s="37">
        <v>44531</v>
      </c>
      <c r="H1111" s="36" t="s">
        <v>2596</v>
      </c>
      <c r="I1111" s="69" t="s">
        <v>3068</v>
      </c>
      <c r="J1111" s="69">
        <v>80</v>
      </c>
      <c r="K1111" s="36"/>
      <c r="L1111" s="69">
        <v>80</v>
      </c>
      <c r="M1111" s="36"/>
      <c r="N1111" s="36"/>
      <c r="O1111" s="36">
        <v>1</v>
      </c>
      <c r="P1111" s="36">
        <v>32</v>
      </c>
      <c r="Q1111" s="36">
        <v>80</v>
      </c>
      <c r="R1111" s="36"/>
      <c r="S1111" s="36"/>
      <c r="T1111" s="36"/>
      <c r="U1111" s="69" t="s">
        <v>3069</v>
      </c>
      <c r="V1111" s="36" t="s">
        <v>39</v>
      </c>
      <c r="W1111" s="36" t="s">
        <v>2990</v>
      </c>
    </row>
    <row r="1112" s="15" customFormat="1" ht="24" spans="1:23">
      <c r="A1112" s="35">
        <v>1103</v>
      </c>
      <c r="B1112" s="69" t="s">
        <v>2599</v>
      </c>
      <c r="C1112" s="36" t="s">
        <v>31</v>
      </c>
      <c r="D1112" s="69" t="s">
        <v>34</v>
      </c>
      <c r="E1112" s="69" t="s">
        <v>1219</v>
      </c>
      <c r="F1112" s="37">
        <v>44317</v>
      </c>
      <c r="G1112" s="37">
        <v>44531</v>
      </c>
      <c r="H1112" s="36" t="s">
        <v>2596</v>
      </c>
      <c r="I1112" s="69" t="s">
        <v>3070</v>
      </c>
      <c r="J1112" s="69">
        <v>120</v>
      </c>
      <c r="K1112" s="36"/>
      <c r="L1112" s="69">
        <v>120</v>
      </c>
      <c r="M1112" s="36"/>
      <c r="N1112" s="36"/>
      <c r="O1112" s="36">
        <v>1</v>
      </c>
      <c r="P1112" s="36">
        <v>458</v>
      </c>
      <c r="Q1112" s="36">
        <v>2086</v>
      </c>
      <c r="R1112" s="36"/>
      <c r="S1112" s="36"/>
      <c r="T1112" s="36"/>
      <c r="U1112" s="69" t="s">
        <v>3071</v>
      </c>
      <c r="V1112" s="36" t="s">
        <v>39</v>
      </c>
      <c r="W1112" s="36" t="s">
        <v>2990</v>
      </c>
    </row>
    <row r="1113" s="15" customFormat="1" ht="24" spans="1:23">
      <c r="A1113" s="35">
        <v>1104</v>
      </c>
      <c r="B1113" s="69" t="s">
        <v>2599</v>
      </c>
      <c r="C1113" s="36" t="s">
        <v>31</v>
      </c>
      <c r="D1113" s="69" t="s">
        <v>34</v>
      </c>
      <c r="E1113" s="69" t="s">
        <v>1219</v>
      </c>
      <c r="F1113" s="37">
        <v>44317</v>
      </c>
      <c r="G1113" s="37">
        <v>44531</v>
      </c>
      <c r="H1113" s="36" t="s">
        <v>2596</v>
      </c>
      <c r="I1113" s="69" t="s">
        <v>3072</v>
      </c>
      <c r="J1113" s="69">
        <v>160</v>
      </c>
      <c r="K1113" s="36"/>
      <c r="L1113" s="69">
        <v>160</v>
      </c>
      <c r="M1113" s="36"/>
      <c r="N1113" s="36"/>
      <c r="O1113" s="36">
        <v>1</v>
      </c>
      <c r="P1113" s="36">
        <v>458</v>
      </c>
      <c r="Q1113" s="36">
        <v>2086</v>
      </c>
      <c r="R1113" s="36"/>
      <c r="S1113" s="36"/>
      <c r="T1113" s="36"/>
      <c r="U1113" s="69" t="s">
        <v>3071</v>
      </c>
      <c r="V1113" s="36" t="s">
        <v>39</v>
      </c>
      <c r="W1113" s="36" t="s">
        <v>2990</v>
      </c>
    </row>
    <row r="1114" s="15" customFormat="1" ht="24" spans="1:23">
      <c r="A1114" s="35">
        <v>1105</v>
      </c>
      <c r="B1114" s="69" t="s">
        <v>2599</v>
      </c>
      <c r="C1114" s="36" t="s">
        <v>31</v>
      </c>
      <c r="D1114" s="69" t="s">
        <v>1701</v>
      </c>
      <c r="E1114" s="69" t="s">
        <v>1219</v>
      </c>
      <c r="F1114" s="37">
        <v>44317</v>
      </c>
      <c r="G1114" s="37">
        <v>44531</v>
      </c>
      <c r="H1114" s="36" t="s">
        <v>2596</v>
      </c>
      <c r="I1114" s="69" t="s">
        <v>3073</v>
      </c>
      <c r="J1114" s="69">
        <v>200</v>
      </c>
      <c r="K1114" s="36"/>
      <c r="L1114" s="69">
        <v>200</v>
      </c>
      <c r="M1114" s="36"/>
      <c r="N1114" s="36"/>
      <c r="O1114" s="36">
        <v>1</v>
      </c>
      <c r="P1114" s="36">
        <v>458</v>
      </c>
      <c r="Q1114" s="36">
        <v>2086</v>
      </c>
      <c r="R1114" s="36"/>
      <c r="S1114" s="36"/>
      <c r="T1114" s="36"/>
      <c r="U1114" s="69" t="s">
        <v>3071</v>
      </c>
      <c r="V1114" s="36" t="s">
        <v>39</v>
      </c>
      <c r="W1114" s="36" t="s">
        <v>2990</v>
      </c>
    </row>
    <row r="1115" s="15" customFormat="1" ht="36" spans="1:23">
      <c r="A1115" s="35">
        <v>1106</v>
      </c>
      <c r="B1115" s="69" t="s">
        <v>2599</v>
      </c>
      <c r="C1115" s="36" t="s">
        <v>31</v>
      </c>
      <c r="D1115" s="69" t="s">
        <v>34</v>
      </c>
      <c r="E1115" s="69" t="s">
        <v>537</v>
      </c>
      <c r="F1115" s="37">
        <v>44409</v>
      </c>
      <c r="G1115" s="37">
        <v>44531</v>
      </c>
      <c r="H1115" s="36" t="s">
        <v>2596</v>
      </c>
      <c r="I1115" s="69" t="s">
        <v>3074</v>
      </c>
      <c r="J1115" s="69">
        <v>1586.5</v>
      </c>
      <c r="K1115" s="36"/>
      <c r="L1115" s="69">
        <v>1586.5</v>
      </c>
      <c r="M1115" s="36"/>
      <c r="N1115" s="36"/>
      <c r="O1115" s="36">
        <v>1</v>
      </c>
      <c r="P1115" s="36"/>
      <c r="Q1115" s="36">
        <v>1800</v>
      </c>
      <c r="R1115" s="36"/>
      <c r="S1115" s="36"/>
      <c r="T1115" s="36"/>
      <c r="U1115" s="69" t="s">
        <v>3075</v>
      </c>
      <c r="V1115" s="36" t="s">
        <v>39</v>
      </c>
      <c r="W1115" s="36" t="s">
        <v>2990</v>
      </c>
    </row>
    <row r="1116" s="15" customFormat="1" ht="24" spans="1:23">
      <c r="A1116" s="35">
        <v>1107</v>
      </c>
      <c r="B1116" s="69" t="s">
        <v>2599</v>
      </c>
      <c r="C1116" s="36" t="s">
        <v>31</v>
      </c>
      <c r="D1116" s="69" t="s">
        <v>34</v>
      </c>
      <c r="E1116" s="69" t="s">
        <v>537</v>
      </c>
      <c r="F1116" s="37">
        <v>44409</v>
      </c>
      <c r="G1116" s="37">
        <v>44531</v>
      </c>
      <c r="H1116" s="36" t="s">
        <v>2596</v>
      </c>
      <c r="I1116" s="69" t="s">
        <v>3076</v>
      </c>
      <c r="J1116" s="69">
        <v>360</v>
      </c>
      <c r="K1116" s="36"/>
      <c r="L1116" s="69">
        <v>360</v>
      </c>
      <c r="M1116" s="36"/>
      <c r="N1116" s="36"/>
      <c r="O1116" s="36">
        <v>1</v>
      </c>
      <c r="P1116" s="36">
        <v>285</v>
      </c>
      <c r="Q1116" s="36">
        <v>100</v>
      </c>
      <c r="R1116" s="36"/>
      <c r="S1116" s="36"/>
      <c r="T1116" s="36"/>
      <c r="U1116" s="69" t="s">
        <v>3077</v>
      </c>
      <c r="V1116" s="36" t="s">
        <v>39</v>
      </c>
      <c r="W1116" s="36" t="s">
        <v>2990</v>
      </c>
    </row>
    <row r="1117" s="15" customFormat="1" ht="24" spans="1:23">
      <c r="A1117" s="35">
        <v>1108</v>
      </c>
      <c r="B1117" s="69" t="s">
        <v>2599</v>
      </c>
      <c r="C1117" s="36" t="s">
        <v>31</v>
      </c>
      <c r="D1117" s="69" t="s">
        <v>34</v>
      </c>
      <c r="E1117" s="69" t="s">
        <v>509</v>
      </c>
      <c r="F1117" s="37">
        <v>44409</v>
      </c>
      <c r="G1117" s="37">
        <v>44531</v>
      </c>
      <c r="H1117" s="36" t="s">
        <v>2596</v>
      </c>
      <c r="I1117" s="69" t="s">
        <v>3078</v>
      </c>
      <c r="J1117" s="69">
        <v>40</v>
      </c>
      <c r="K1117" s="36"/>
      <c r="L1117" s="69">
        <v>40</v>
      </c>
      <c r="M1117" s="36"/>
      <c r="N1117" s="36"/>
      <c r="O1117" s="36">
        <v>1</v>
      </c>
      <c r="P1117" s="36">
        <v>37</v>
      </c>
      <c r="Q1117" s="36">
        <v>146</v>
      </c>
      <c r="R1117" s="36"/>
      <c r="S1117" s="36"/>
      <c r="T1117" s="36"/>
      <c r="U1117" s="69" t="s">
        <v>3079</v>
      </c>
      <c r="V1117" s="36" t="s">
        <v>39</v>
      </c>
      <c r="W1117" s="36" t="s">
        <v>2990</v>
      </c>
    </row>
    <row r="1118" s="15" customFormat="1" ht="24" spans="1:23">
      <c r="A1118" s="35">
        <v>1109</v>
      </c>
      <c r="B1118" s="36" t="s">
        <v>2674</v>
      </c>
      <c r="C1118" s="36" t="s">
        <v>31</v>
      </c>
      <c r="D1118" s="36" t="s">
        <v>87</v>
      </c>
      <c r="E1118" s="44" t="s">
        <v>382</v>
      </c>
      <c r="F1118" s="37">
        <v>44197</v>
      </c>
      <c r="G1118" s="37">
        <v>44531</v>
      </c>
      <c r="H1118" s="36" t="s">
        <v>2596</v>
      </c>
      <c r="I1118" s="36" t="s">
        <v>3080</v>
      </c>
      <c r="J1118" s="53">
        <v>17</v>
      </c>
      <c r="K1118" s="36"/>
      <c r="L1118" s="53">
        <v>17</v>
      </c>
      <c r="M1118" s="36"/>
      <c r="N1118" s="36"/>
      <c r="O1118" s="36">
        <v>1</v>
      </c>
      <c r="P1118" s="36"/>
      <c r="Q1118" s="36">
        <v>152</v>
      </c>
      <c r="R1118" s="36">
        <v>1</v>
      </c>
      <c r="S1118" s="36"/>
      <c r="T1118" s="36"/>
      <c r="U1118" s="36" t="s">
        <v>3081</v>
      </c>
      <c r="V1118" s="36" t="s">
        <v>39</v>
      </c>
      <c r="W1118" s="36" t="s">
        <v>54</v>
      </c>
    </row>
    <row r="1119" s="15" customFormat="1" ht="24" spans="1:23">
      <c r="A1119" s="35">
        <v>1110</v>
      </c>
      <c r="B1119" s="36" t="s">
        <v>2674</v>
      </c>
      <c r="C1119" s="36" t="s">
        <v>31</v>
      </c>
      <c r="D1119" s="36" t="s">
        <v>87</v>
      </c>
      <c r="E1119" s="44" t="s">
        <v>370</v>
      </c>
      <c r="F1119" s="37">
        <v>44197</v>
      </c>
      <c r="G1119" s="37">
        <v>44531</v>
      </c>
      <c r="H1119" s="36" t="s">
        <v>2596</v>
      </c>
      <c r="I1119" s="36" t="s">
        <v>3082</v>
      </c>
      <c r="J1119" s="53">
        <v>14</v>
      </c>
      <c r="K1119" s="36"/>
      <c r="L1119" s="53">
        <v>14</v>
      </c>
      <c r="M1119" s="36"/>
      <c r="N1119" s="36"/>
      <c r="O1119" s="36">
        <v>1</v>
      </c>
      <c r="P1119" s="36"/>
      <c r="Q1119" s="36">
        <v>147</v>
      </c>
      <c r="R1119" s="36">
        <v>1</v>
      </c>
      <c r="S1119" s="36"/>
      <c r="T1119" s="36"/>
      <c r="U1119" s="36" t="s">
        <v>3083</v>
      </c>
      <c r="V1119" s="36" t="s">
        <v>39</v>
      </c>
      <c r="W1119" s="36" t="s">
        <v>54</v>
      </c>
    </row>
    <row r="1120" s="15" customFormat="1" ht="24" spans="1:23">
      <c r="A1120" s="35">
        <v>1111</v>
      </c>
      <c r="B1120" s="36" t="s">
        <v>2674</v>
      </c>
      <c r="C1120" s="36" t="s">
        <v>31</v>
      </c>
      <c r="D1120" s="36" t="s">
        <v>87</v>
      </c>
      <c r="E1120" s="44" t="s">
        <v>1416</v>
      </c>
      <c r="F1120" s="37">
        <v>44197</v>
      </c>
      <c r="G1120" s="37">
        <v>44531</v>
      </c>
      <c r="H1120" s="36" t="s">
        <v>2596</v>
      </c>
      <c r="I1120" s="36" t="s">
        <v>3084</v>
      </c>
      <c r="J1120" s="53">
        <v>20</v>
      </c>
      <c r="K1120" s="36"/>
      <c r="L1120" s="53">
        <v>20</v>
      </c>
      <c r="M1120" s="36"/>
      <c r="N1120" s="36"/>
      <c r="O1120" s="36">
        <v>1</v>
      </c>
      <c r="P1120" s="36"/>
      <c r="Q1120" s="36">
        <v>155</v>
      </c>
      <c r="R1120" s="36"/>
      <c r="S1120" s="36"/>
      <c r="T1120" s="36"/>
      <c r="U1120" s="36" t="s">
        <v>3085</v>
      </c>
      <c r="V1120" s="36" t="s">
        <v>39</v>
      </c>
      <c r="W1120" s="36" t="s">
        <v>54</v>
      </c>
    </row>
    <row r="1121" s="15" customFormat="1" ht="24" spans="1:23">
      <c r="A1121" s="35">
        <v>1112</v>
      </c>
      <c r="B1121" s="36" t="s">
        <v>2674</v>
      </c>
      <c r="C1121" s="36" t="s">
        <v>31</v>
      </c>
      <c r="D1121" s="36" t="s">
        <v>87</v>
      </c>
      <c r="E1121" s="44" t="s">
        <v>1449</v>
      </c>
      <c r="F1121" s="37">
        <v>44197</v>
      </c>
      <c r="G1121" s="37">
        <v>44531</v>
      </c>
      <c r="H1121" s="36" t="s">
        <v>2596</v>
      </c>
      <c r="I1121" s="36" t="s">
        <v>3086</v>
      </c>
      <c r="J1121" s="53">
        <v>27</v>
      </c>
      <c r="K1121" s="36"/>
      <c r="L1121" s="53">
        <v>27</v>
      </c>
      <c r="M1121" s="36"/>
      <c r="N1121" s="36"/>
      <c r="O1121" s="36">
        <v>1</v>
      </c>
      <c r="P1121" s="36"/>
      <c r="Q1121" s="36">
        <v>165</v>
      </c>
      <c r="R1121" s="36">
        <v>1</v>
      </c>
      <c r="S1121" s="36"/>
      <c r="T1121" s="36"/>
      <c r="U1121" s="36" t="s">
        <v>2698</v>
      </c>
      <c r="V1121" s="36" t="s">
        <v>39</v>
      </c>
      <c r="W1121" s="36" t="s">
        <v>54</v>
      </c>
    </row>
    <row r="1122" s="15" customFormat="1" ht="24" spans="1:23">
      <c r="A1122" s="35">
        <v>1113</v>
      </c>
      <c r="B1122" s="36" t="s">
        <v>2674</v>
      </c>
      <c r="C1122" s="36" t="s">
        <v>31</v>
      </c>
      <c r="D1122" s="36" t="s">
        <v>87</v>
      </c>
      <c r="E1122" s="44" t="s">
        <v>1267</v>
      </c>
      <c r="F1122" s="37">
        <v>44197</v>
      </c>
      <c r="G1122" s="37">
        <v>44531</v>
      </c>
      <c r="H1122" s="36" t="s">
        <v>2596</v>
      </c>
      <c r="I1122" s="37" t="s">
        <v>3087</v>
      </c>
      <c r="J1122" s="53">
        <v>40</v>
      </c>
      <c r="K1122" s="36"/>
      <c r="L1122" s="53">
        <v>40</v>
      </c>
      <c r="M1122" s="36"/>
      <c r="N1122" s="36"/>
      <c r="O1122" s="36">
        <v>1</v>
      </c>
      <c r="P1122" s="36"/>
      <c r="Q1122" s="36">
        <v>147</v>
      </c>
      <c r="R1122" s="36">
        <v>1</v>
      </c>
      <c r="S1122" s="36"/>
      <c r="T1122" s="36"/>
      <c r="U1122" s="36" t="s">
        <v>3088</v>
      </c>
      <c r="V1122" s="36" t="s">
        <v>39</v>
      </c>
      <c r="W1122" s="36" t="s">
        <v>54</v>
      </c>
    </row>
    <row r="1123" s="15" customFormat="1" ht="24" spans="1:23">
      <c r="A1123" s="35">
        <v>1114</v>
      </c>
      <c r="B1123" s="36" t="s">
        <v>2674</v>
      </c>
      <c r="C1123" s="36" t="s">
        <v>31</v>
      </c>
      <c r="D1123" s="36" t="s">
        <v>87</v>
      </c>
      <c r="E1123" s="44" t="s">
        <v>353</v>
      </c>
      <c r="F1123" s="37">
        <v>44197</v>
      </c>
      <c r="G1123" s="37">
        <v>44531</v>
      </c>
      <c r="H1123" s="36" t="s">
        <v>2596</v>
      </c>
      <c r="I1123" s="37" t="s">
        <v>3089</v>
      </c>
      <c r="J1123" s="53">
        <v>16</v>
      </c>
      <c r="K1123" s="36"/>
      <c r="L1123" s="53">
        <v>16</v>
      </c>
      <c r="M1123" s="36"/>
      <c r="N1123" s="36"/>
      <c r="O1123" s="36">
        <v>1</v>
      </c>
      <c r="P1123" s="36"/>
      <c r="Q1123" s="36">
        <v>132</v>
      </c>
      <c r="R1123" s="36"/>
      <c r="S1123" s="36"/>
      <c r="T1123" s="36"/>
      <c r="U1123" s="36" t="s">
        <v>3090</v>
      </c>
      <c r="V1123" s="36" t="s">
        <v>39</v>
      </c>
      <c r="W1123" s="36" t="s">
        <v>54</v>
      </c>
    </row>
    <row r="1124" s="15" customFormat="1" ht="24" spans="1:23">
      <c r="A1124" s="35">
        <v>1115</v>
      </c>
      <c r="B1124" s="36" t="s">
        <v>2674</v>
      </c>
      <c r="C1124" s="36" t="s">
        <v>31</v>
      </c>
      <c r="D1124" s="36" t="s">
        <v>87</v>
      </c>
      <c r="E1124" s="44" t="s">
        <v>2130</v>
      </c>
      <c r="F1124" s="37">
        <v>44197</v>
      </c>
      <c r="G1124" s="37">
        <v>44531</v>
      </c>
      <c r="H1124" s="36" t="s">
        <v>2596</v>
      </c>
      <c r="I1124" s="37" t="s">
        <v>3091</v>
      </c>
      <c r="J1124" s="53">
        <v>11</v>
      </c>
      <c r="K1124" s="36"/>
      <c r="L1124" s="53">
        <v>11</v>
      </c>
      <c r="M1124" s="36"/>
      <c r="N1124" s="36"/>
      <c r="O1124" s="36">
        <v>1</v>
      </c>
      <c r="P1124" s="36"/>
      <c r="Q1124" s="36">
        <v>132</v>
      </c>
      <c r="R1124" s="36">
        <v>1</v>
      </c>
      <c r="S1124" s="36"/>
      <c r="T1124" s="36"/>
      <c r="U1124" s="36" t="s">
        <v>2695</v>
      </c>
      <c r="V1124" s="36" t="s">
        <v>39</v>
      </c>
      <c r="W1124" s="36" t="s">
        <v>54</v>
      </c>
    </row>
    <row r="1125" s="15" customFormat="1" ht="24" spans="1:23">
      <c r="A1125" s="35">
        <v>1116</v>
      </c>
      <c r="B1125" s="36" t="s">
        <v>2674</v>
      </c>
      <c r="C1125" s="36" t="s">
        <v>31</v>
      </c>
      <c r="D1125" s="36" t="s">
        <v>87</v>
      </c>
      <c r="E1125" s="44" t="s">
        <v>83</v>
      </c>
      <c r="F1125" s="37">
        <v>44197</v>
      </c>
      <c r="G1125" s="37">
        <v>44531</v>
      </c>
      <c r="H1125" s="36" t="s">
        <v>2596</v>
      </c>
      <c r="I1125" s="37" t="s">
        <v>3092</v>
      </c>
      <c r="J1125" s="53">
        <v>26</v>
      </c>
      <c r="K1125" s="36"/>
      <c r="L1125" s="53">
        <v>26</v>
      </c>
      <c r="M1125" s="36"/>
      <c r="N1125" s="36"/>
      <c r="O1125" s="36">
        <v>1</v>
      </c>
      <c r="P1125" s="36"/>
      <c r="Q1125" s="36">
        <v>122</v>
      </c>
      <c r="R1125" s="36">
        <v>1</v>
      </c>
      <c r="S1125" s="36"/>
      <c r="T1125" s="36"/>
      <c r="U1125" s="36" t="s">
        <v>2693</v>
      </c>
      <c r="V1125" s="36" t="s">
        <v>39</v>
      </c>
      <c r="W1125" s="36" t="s">
        <v>54</v>
      </c>
    </row>
    <row r="1126" s="15" customFormat="1" ht="24" spans="1:23">
      <c r="A1126" s="35">
        <v>1117</v>
      </c>
      <c r="B1126" s="36" t="s">
        <v>2674</v>
      </c>
      <c r="C1126" s="36" t="s">
        <v>31</v>
      </c>
      <c r="D1126" s="36" t="s">
        <v>87</v>
      </c>
      <c r="E1126" s="44" t="s">
        <v>220</v>
      </c>
      <c r="F1126" s="37">
        <v>44197</v>
      </c>
      <c r="G1126" s="37">
        <v>44531</v>
      </c>
      <c r="H1126" s="36" t="s">
        <v>2596</v>
      </c>
      <c r="I1126" s="37" t="s">
        <v>3093</v>
      </c>
      <c r="J1126" s="53">
        <v>7</v>
      </c>
      <c r="K1126" s="36"/>
      <c r="L1126" s="53">
        <v>7</v>
      </c>
      <c r="M1126" s="36"/>
      <c r="N1126" s="36"/>
      <c r="O1126" s="36">
        <v>1</v>
      </c>
      <c r="P1126" s="36"/>
      <c r="Q1126" s="36">
        <v>133</v>
      </c>
      <c r="R1126" s="36">
        <v>1</v>
      </c>
      <c r="S1126" s="36"/>
      <c r="T1126" s="36"/>
      <c r="U1126" s="36" t="s">
        <v>2700</v>
      </c>
      <c r="V1126" s="36" t="s">
        <v>39</v>
      </c>
      <c r="W1126" s="36" t="s">
        <v>54</v>
      </c>
    </row>
    <row r="1127" s="15" customFormat="1" ht="24" spans="1:23">
      <c r="A1127" s="35">
        <v>1118</v>
      </c>
      <c r="B1127" s="36" t="s">
        <v>2674</v>
      </c>
      <c r="C1127" s="36" t="s">
        <v>31</v>
      </c>
      <c r="D1127" s="36" t="s">
        <v>87</v>
      </c>
      <c r="E1127" s="44" t="s">
        <v>220</v>
      </c>
      <c r="F1127" s="37">
        <v>44197</v>
      </c>
      <c r="G1127" s="37">
        <v>44531</v>
      </c>
      <c r="H1127" s="36" t="s">
        <v>2596</v>
      </c>
      <c r="I1127" s="37" t="s">
        <v>3094</v>
      </c>
      <c r="J1127" s="53">
        <v>11</v>
      </c>
      <c r="K1127" s="36"/>
      <c r="L1127" s="53">
        <v>11</v>
      </c>
      <c r="M1127" s="36"/>
      <c r="N1127" s="36"/>
      <c r="O1127" s="36">
        <v>1</v>
      </c>
      <c r="P1127" s="36"/>
      <c r="Q1127" s="36">
        <v>136</v>
      </c>
      <c r="R1127" s="36">
        <v>1</v>
      </c>
      <c r="S1127" s="36"/>
      <c r="T1127" s="36"/>
      <c r="U1127" s="36" t="s">
        <v>2678</v>
      </c>
      <c r="V1127" s="36" t="s">
        <v>39</v>
      </c>
      <c r="W1127" s="36" t="s">
        <v>54</v>
      </c>
    </row>
    <row r="1128" s="15" customFormat="1" ht="24" spans="1:23">
      <c r="A1128" s="35">
        <v>1119</v>
      </c>
      <c r="B1128" s="36" t="s">
        <v>2674</v>
      </c>
      <c r="C1128" s="36" t="s">
        <v>31</v>
      </c>
      <c r="D1128" s="36" t="s">
        <v>87</v>
      </c>
      <c r="E1128" s="44" t="s">
        <v>83</v>
      </c>
      <c r="F1128" s="37">
        <v>44197</v>
      </c>
      <c r="G1128" s="37">
        <v>44531</v>
      </c>
      <c r="H1128" s="36" t="s">
        <v>2596</v>
      </c>
      <c r="I1128" s="37" t="s">
        <v>3095</v>
      </c>
      <c r="J1128" s="53">
        <v>4</v>
      </c>
      <c r="K1128" s="36"/>
      <c r="L1128" s="53">
        <v>4</v>
      </c>
      <c r="M1128" s="36"/>
      <c r="N1128" s="36"/>
      <c r="O1128" s="36">
        <v>1</v>
      </c>
      <c r="P1128" s="36"/>
      <c r="Q1128" s="36">
        <v>137</v>
      </c>
      <c r="R1128" s="36">
        <v>1</v>
      </c>
      <c r="S1128" s="36"/>
      <c r="T1128" s="36"/>
      <c r="U1128" s="36" t="s">
        <v>3096</v>
      </c>
      <c r="V1128" s="36" t="s">
        <v>39</v>
      </c>
      <c r="W1128" s="36" t="s">
        <v>54</v>
      </c>
    </row>
    <row r="1129" s="15" customFormat="1" ht="24" spans="1:23">
      <c r="A1129" s="35">
        <v>1120</v>
      </c>
      <c r="B1129" s="36" t="s">
        <v>2674</v>
      </c>
      <c r="C1129" s="36" t="s">
        <v>31</v>
      </c>
      <c r="D1129" s="36" t="s">
        <v>87</v>
      </c>
      <c r="E1129" s="44" t="s">
        <v>353</v>
      </c>
      <c r="F1129" s="37">
        <v>44197</v>
      </c>
      <c r="G1129" s="37">
        <v>44531</v>
      </c>
      <c r="H1129" s="36" t="s">
        <v>2596</v>
      </c>
      <c r="I1129" s="37" t="s">
        <v>3097</v>
      </c>
      <c r="J1129" s="53">
        <v>7</v>
      </c>
      <c r="K1129" s="36"/>
      <c r="L1129" s="53">
        <v>7</v>
      </c>
      <c r="M1129" s="36"/>
      <c r="N1129" s="36"/>
      <c r="O1129" s="36">
        <v>1</v>
      </c>
      <c r="P1129" s="36"/>
      <c r="Q1129" s="36">
        <v>125</v>
      </c>
      <c r="R1129" s="36"/>
      <c r="S1129" s="36"/>
      <c r="T1129" s="36"/>
      <c r="U1129" s="36" t="s">
        <v>3098</v>
      </c>
      <c r="V1129" s="36" t="s">
        <v>39</v>
      </c>
      <c r="W1129" s="36" t="s">
        <v>54</v>
      </c>
    </row>
    <row r="1130" s="15" customFormat="1" ht="24" spans="1:23">
      <c r="A1130" s="35">
        <v>1121</v>
      </c>
      <c r="B1130" s="36" t="s">
        <v>2674</v>
      </c>
      <c r="C1130" s="36" t="s">
        <v>31</v>
      </c>
      <c r="D1130" s="36" t="s">
        <v>87</v>
      </c>
      <c r="E1130" s="44" t="s">
        <v>1285</v>
      </c>
      <c r="F1130" s="37">
        <v>44197</v>
      </c>
      <c r="G1130" s="37">
        <v>44531</v>
      </c>
      <c r="H1130" s="36" t="s">
        <v>2596</v>
      </c>
      <c r="I1130" s="37" t="s">
        <v>3099</v>
      </c>
      <c r="J1130" s="53">
        <v>8</v>
      </c>
      <c r="K1130" s="36"/>
      <c r="L1130" s="53">
        <v>8</v>
      </c>
      <c r="M1130" s="36"/>
      <c r="N1130" s="36"/>
      <c r="O1130" s="36">
        <v>1</v>
      </c>
      <c r="P1130" s="36"/>
      <c r="Q1130" s="36">
        <v>166</v>
      </c>
      <c r="R1130" s="36">
        <v>1</v>
      </c>
      <c r="S1130" s="36"/>
      <c r="T1130" s="36"/>
      <c r="U1130" s="36" t="s">
        <v>3100</v>
      </c>
      <c r="V1130" s="36" t="s">
        <v>39</v>
      </c>
      <c r="W1130" s="36" t="s">
        <v>54</v>
      </c>
    </row>
    <row r="1131" s="15" customFormat="1" ht="24" spans="1:23">
      <c r="A1131" s="35">
        <v>1122</v>
      </c>
      <c r="B1131" s="36" t="s">
        <v>2674</v>
      </c>
      <c r="C1131" s="36" t="s">
        <v>31</v>
      </c>
      <c r="D1131" s="36" t="s">
        <v>87</v>
      </c>
      <c r="E1131" s="44" t="s">
        <v>1285</v>
      </c>
      <c r="F1131" s="37">
        <v>44197</v>
      </c>
      <c r="G1131" s="37">
        <v>44531</v>
      </c>
      <c r="H1131" s="36" t="s">
        <v>2596</v>
      </c>
      <c r="I1131" s="37" t="s">
        <v>3101</v>
      </c>
      <c r="J1131" s="53">
        <v>7</v>
      </c>
      <c r="K1131" s="36"/>
      <c r="L1131" s="53">
        <v>7</v>
      </c>
      <c r="M1131" s="36"/>
      <c r="N1131" s="36"/>
      <c r="O1131" s="36">
        <v>1</v>
      </c>
      <c r="P1131" s="36"/>
      <c r="Q1131" s="36">
        <v>152</v>
      </c>
      <c r="R1131" s="36">
        <v>1</v>
      </c>
      <c r="S1131" s="36"/>
      <c r="T1131" s="36"/>
      <c r="U1131" s="36" t="s">
        <v>3081</v>
      </c>
      <c r="V1131" s="36" t="s">
        <v>39</v>
      </c>
      <c r="W1131" s="36" t="s">
        <v>54</v>
      </c>
    </row>
    <row r="1132" s="15" customFormat="1" ht="24" spans="1:23">
      <c r="A1132" s="35">
        <v>1123</v>
      </c>
      <c r="B1132" s="36" t="s">
        <v>2674</v>
      </c>
      <c r="C1132" s="36" t="s">
        <v>31</v>
      </c>
      <c r="D1132" s="36" t="s">
        <v>87</v>
      </c>
      <c r="E1132" s="44" t="s">
        <v>2130</v>
      </c>
      <c r="F1132" s="37">
        <v>44197</v>
      </c>
      <c r="G1132" s="37">
        <v>44531</v>
      </c>
      <c r="H1132" s="36" t="s">
        <v>2596</v>
      </c>
      <c r="I1132" s="37" t="s">
        <v>3102</v>
      </c>
      <c r="J1132" s="53">
        <v>13</v>
      </c>
      <c r="K1132" s="36"/>
      <c r="L1132" s="53">
        <v>13</v>
      </c>
      <c r="M1132" s="36"/>
      <c r="N1132" s="36"/>
      <c r="O1132" s="36">
        <v>1</v>
      </c>
      <c r="P1132" s="36"/>
      <c r="Q1132" s="36">
        <v>147</v>
      </c>
      <c r="R1132" s="36">
        <v>1</v>
      </c>
      <c r="S1132" s="36"/>
      <c r="T1132" s="36"/>
      <c r="U1132" s="36" t="s">
        <v>3088</v>
      </c>
      <c r="V1132" s="36" t="s">
        <v>39</v>
      </c>
      <c r="W1132" s="36" t="s">
        <v>54</v>
      </c>
    </row>
    <row r="1133" s="15" customFormat="1" ht="24" spans="1:23">
      <c r="A1133" s="35">
        <v>1124</v>
      </c>
      <c r="B1133" s="36" t="s">
        <v>2674</v>
      </c>
      <c r="C1133" s="36" t="s">
        <v>31</v>
      </c>
      <c r="D1133" s="36" t="s">
        <v>87</v>
      </c>
      <c r="E1133" s="44" t="s">
        <v>100</v>
      </c>
      <c r="F1133" s="37">
        <v>44197</v>
      </c>
      <c r="G1133" s="37">
        <v>44531</v>
      </c>
      <c r="H1133" s="36" t="s">
        <v>2596</v>
      </c>
      <c r="I1133" s="37" t="s">
        <v>3103</v>
      </c>
      <c r="J1133" s="53">
        <v>9</v>
      </c>
      <c r="K1133" s="36"/>
      <c r="L1133" s="53">
        <v>9</v>
      </c>
      <c r="M1133" s="36"/>
      <c r="N1133" s="36"/>
      <c r="O1133" s="36">
        <v>1</v>
      </c>
      <c r="P1133" s="36"/>
      <c r="Q1133" s="36">
        <v>132</v>
      </c>
      <c r="R1133" s="36">
        <v>1</v>
      </c>
      <c r="S1133" s="36"/>
      <c r="T1133" s="36"/>
      <c r="U1133" s="36" t="s">
        <v>2695</v>
      </c>
      <c r="V1133" s="36" t="s">
        <v>39</v>
      </c>
      <c r="W1133" s="36" t="s">
        <v>54</v>
      </c>
    </row>
    <row r="1134" s="15" customFormat="1" ht="24" spans="1:23">
      <c r="A1134" s="35">
        <v>1125</v>
      </c>
      <c r="B1134" s="36" t="s">
        <v>2674</v>
      </c>
      <c r="C1134" s="36" t="s">
        <v>31</v>
      </c>
      <c r="D1134" s="36" t="s">
        <v>87</v>
      </c>
      <c r="E1134" s="44" t="s">
        <v>100</v>
      </c>
      <c r="F1134" s="37">
        <v>44197</v>
      </c>
      <c r="G1134" s="37">
        <v>44531</v>
      </c>
      <c r="H1134" s="36" t="s">
        <v>2596</v>
      </c>
      <c r="I1134" s="37" t="s">
        <v>3104</v>
      </c>
      <c r="J1134" s="53">
        <v>22</v>
      </c>
      <c r="K1134" s="36"/>
      <c r="L1134" s="53">
        <v>22</v>
      </c>
      <c r="M1134" s="36"/>
      <c r="N1134" s="36"/>
      <c r="O1134" s="36">
        <v>1</v>
      </c>
      <c r="P1134" s="36"/>
      <c r="Q1134" s="36">
        <v>124</v>
      </c>
      <c r="R1134" s="36">
        <v>1</v>
      </c>
      <c r="S1134" s="36"/>
      <c r="T1134" s="36"/>
      <c r="U1134" s="36" t="s">
        <v>3105</v>
      </c>
      <c r="V1134" s="36" t="s">
        <v>39</v>
      </c>
      <c r="W1134" s="36" t="s">
        <v>54</v>
      </c>
    </row>
    <row r="1135" s="15" customFormat="1" ht="24" spans="1:23">
      <c r="A1135" s="35">
        <v>1126</v>
      </c>
      <c r="B1135" s="36" t="s">
        <v>2674</v>
      </c>
      <c r="C1135" s="36" t="s">
        <v>31</v>
      </c>
      <c r="D1135" s="36" t="s">
        <v>87</v>
      </c>
      <c r="E1135" s="44" t="s">
        <v>260</v>
      </c>
      <c r="F1135" s="37">
        <v>44197</v>
      </c>
      <c r="G1135" s="37">
        <v>44531</v>
      </c>
      <c r="H1135" s="36" t="s">
        <v>2596</v>
      </c>
      <c r="I1135" s="37" t="s">
        <v>3106</v>
      </c>
      <c r="J1135" s="53">
        <v>12</v>
      </c>
      <c r="K1135" s="36"/>
      <c r="L1135" s="53">
        <v>12</v>
      </c>
      <c r="M1135" s="36"/>
      <c r="N1135" s="36"/>
      <c r="O1135" s="36">
        <v>1</v>
      </c>
      <c r="P1135" s="36"/>
      <c r="Q1135" s="36">
        <v>124</v>
      </c>
      <c r="R1135" s="36">
        <v>1</v>
      </c>
      <c r="S1135" s="36"/>
      <c r="T1135" s="36"/>
      <c r="U1135" s="36" t="s">
        <v>3105</v>
      </c>
      <c r="V1135" s="36" t="s">
        <v>39</v>
      </c>
      <c r="W1135" s="36" t="s">
        <v>54</v>
      </c>
    </row>
    <row r="1136" s="15" customFormat="1" ht="24" spans="1:23">
      <c r="A1136" s="35">
        <v>1127</v>
      </c>
      <c r="B1136" s="36" t="s">
        <v>2674</v>
      </c>
      <c r="C1136" s="36" t="s">
        <v>31</v>
      </c>
      <c r="D1136" s="36" t="s">
        <v>87</v>
      </c>
      <c r="E1136" s="44" t="s">
        <v>600</v>
      </c>
      <c r="F1136" s="37">
        <v>44197</v>
      </c>
      <c r="G1136" s="37">
        <v>44531</v>
      </c>
      <c r="H1136" s="36" t="s">
        <v>2596</v>
      </c>
      <c r="I1136" s="37" t="s">
        <v>3107</v>
      </c>
      <c r="J1136" s="53">
        <v>26</v>
      </c>
      <c r="K1136" s="36"/>
      <c r="L1136" s="53">
        <v>26</v>
      </c>
      <c r="M1136" s="36"/>
      <c r="N1136" s="36"/>
      <c r="O1136" s="36">
        <v>1</v>
      </c>
      <c r="P1136" s="36"/>
      <c r="Q1136" s="36">
        <v>145</v>
      </c>
      <c r="R1136" s="36">
        <v>1</v>
      </c>
      <c r="S1136" s="36"/>
      <c r="T1136" s="36"/>
      <c r="U1136" s="36" t="s">
        <v>2686</v>
      </c>
      <c r="V1136" s="36" t="s">
        <v>39</v>
      </c>
      <c r="W1136" s="36" t="s">
        <v>54</v>
      </c>
    </row>
    <row r="1137" s="15" customFormat="1" ht="24" spans="1:23">
      <c r="A1137" s="35">
        <v>1128</v>
      </c>
      <c r="B1137" s="36" t="s">
        <v>2674</v>
      </c>
      <c r="C1137" s="36" t="s">
        <v>31</v>
      </c>
      <c r="D1137" s="36" t="s">
        <v>87</v>
      </c>
      <c r="E1137" s="44" t="s">
        <v>272</v>
      </c>
      <c r="F1137" s="37">
        <v>44197</v>
      </c>
      <c r="G1137" s="37">
        <v>44531</v>
      </c>
      <c r="H1137" s="36" t="s">
        <v>2596</v>
      </c>
      <c r="I1137" s="37" t="s">
        <v>3108</v>
      </c>
      <c r="J1137" s="53">
        <v>8</v>
      </c>
      <c r="K1137" s="36"/>
      <c r="L1137" s="53">
        <v>8</v>
      </c>
      <c r="M1137" s="36"/>
      <c r="N1137" s="36"/>
      <c r="O1137" s="36">
        <v>1</v>
      </c>
      <c r="P1137" s="36"/>
      <c r="Q1137" s="36">
        <v>144</v>
      </c>
      <c r="R1137" s="36">
        <v>1</v>
      </c>
      <c r="S1137" s="36"/>
      <c r="T1137" s="36"/>
      <c r="U1137" s="36" t="s">
        <v>2682</v>
      </c>
      <c r="V1137" s="36" t="s">
        <v>39</v>
      </c>
      <c r="W1137" s="36" t="s">
        <v>54</v>
      </c>
    </row>
    <row r="1138" s="15" customFormat="1" ht="24" spans="1:23">
      <c r="A1138" s="35">
        <v>1129</v>
      </c>
      <c r="B1138" s="36" t="s">
        <v>2674</v>
      </c>
      <c r="C1138" s="36" t="s">
        <v>31</v>
      </c>
      <c r="D1138" s="36" t="s">
        <v>87</v>
      </c>
      <c r="E1138" s="44" t="s">
        <v>2728</v>
      </c>
      <c r="F1138" s="37">
        <v>44197</v>
      </c>
      <c r="G1138" s="37">
        <v>44531</v>
      </c>
      <c r="H1138" s="36" t="s">
        <v>2596</v>
      </c>
      <c r="I1138" s="37" t="s">
        <v>3109</v>
      </c>
      <c r="J1138" s="53">
        <v>8</v>
      </c>
      <c r="K1138" s="36"/>
      <c r="L1138" s="53">
        <v>8</v>
      </c>
      <c r="M1138" s="36"/>
      <c r="N1138" s="36"/>
      <c r="O1138" s="36">
        <v>1</v>
      </c>
      <c r="P1138" s="36"/>
      <c r="Q1138" s="36">
        <v>169</v>
      </c>
      <c r="R1138" s="36">
        <v>1</v>
      </c>
      <c r="S1138" s="36"/>
      <c r="T1138" s="36"/>
      <c r="U1138" s="36" t="s">
        <v>3110</v>
      </c>
      <c r="V1138" s="36" t="s">
        <v>39</v>
      </c>
      <c r="W1138" s="36" t="s">
        <v>54</v>
      </c>
    </row>
    <row r="1139" s="15" customFormat="1" ht="24" spans="1:23">
      <c r="A1139" s="35">
        <v>1130</v>
      </c>
      <c r="B1139" s="36" t="s">
        <v>2674</v>
      </c>
      <c r="C1139" s="36" t="s">
        <v>31</v>
      </c>
      <c r="D1139" s="36" t="s">
        <v>87</v>
      </c>
      <c r="E1139" s="44" t="s">
        <v>2728</v>
      </c>
      <c r="F1139" s="37">
        <v>44197</v>
      </c>
      <c r="G1139" s="37">
        <v>44531</v>
      </c>
      <c r="H1139" s="36" t="s">
        <v>2596</v>
      </c>
      <c r="I1139" s="37" t="s">
        <v>3111</v>
      </c>
      <c r="J1139" s="53">
        <v>4</v>
      </c>
      <c r="K1139" s="36"/>
      <c r="L1139" s="53">
        <v>4</v>
      </c>
      <c r="M1139" s="36"/>
      <c r="N1139" s="36"/>
      <c r="O1139" s="36">
        <v>1</v>
      </c>
      <c r="P1139" s="36"/>
      <c r="Q1139" s="36">
        <v>108</v>
      </c>
      <c r="R1139" s="36">
        <v>1</v>
      </c>
      <c r="S1139" s="36"/>
      <c r="T1139" s="36"/>
      <c r="U1139" s="36" t="s">
        <v>3112</v>
      </c>
      <c r="V1139" s="36" t="s">
        <v>39</v>
      </c>
      <c r="W1139" s="36" t="s">
        <v>54</v>
      </c>
    </row>
    <row r="1140" s="15" customFormat="1" ht="24" spans="1:23">
      <c r="A1140" s="35">
        <v>1131</v>
      </c>
      <c r="B1140" s="36" t="s">
        <v>2674</v>
      </c>
      <c r="C1140" s="36" t="s">
        <v>31</v>
      </c>
      <c r="D1140" s="36" t="s">
        <v>87</v>
      </c>
      <c r="E1140" s="44" t="s">
        <v>2728</v>
      </c>
      <c r="F1140" s="37">
        <v>44197</v>
      </c>
      <c r="G1140" s="37">
        <v>44531</v>
      </c>
      <c r="H1140" s="36" t="s">
        <v>2596</v>
      </c>
      <c r="I1140" s="37" t="s">
        <v>3113</v>
      </c>
      <c r="J1140" s="53">
        <v>25</v>
      </c>
      <c r="K1140" s="36"/>
      <c r="L1140" s="53">
        <v>25</v>
      </c>
      <c r="M1140" s="36"/>
      <c r="N1140" s="36"/>
      <c r="O1140" s="36">
        <v>1</v>
      </c>
      <c r="P1140" s="36"/>
      <c r="Q1140" s="36">
        <v>345</v>
      </c>
      <c r="R1140" s="36">
        <v>1</v>
      </c>
      <c r="S1140" s="36"/>
      <c r="T1140" s="36"/>
      <c r="U1140" s="36" t="s">
        <v>3114</v>
      </c>
      <c r="V1140" s="36" t="s">
        <v>39</v>
      </c>
      <c r="W1140" s="36" t="s">
        <v>54</v>
      </c>
    </row>
    <row r="1141" s="15" customFormat="1" ht="24" spans="1:23">
      <c r="A1141" s="35">
        <v>1132</v>
      </c>
      <c r="B1141" s="36" t="s">
        <v>2674</v>
      </c>
      <c r="C1141" s="36" t="s">
        <v>31</v>
      </c>
      <c r="D1141" s="36" t="s">
        <v>87</v>
      </c>
      <c r="E1141" s="44" t="s">
        <v>1196</v>
      </c>
      <c r="F1141" s="37">
        <v>44197</v>
      </c>
      <c r="G1141" s="37">
        <v>44531</v>
      </c>
      <c r="H1141" s="36" t="s">
        <v>2596</v>
      </c>
      <c r="I1141" s="37" t="s">
        <v>3115</v>
      </c>
      <c r="J1141" s="53">
        <v>8</v>
      </c>
      <c r="K1141" s="36"/>
      <c r="L1141" s="53">
        <v>8</v>
      </c>
      <c r="M1141" s="36"/>
      <c r="N1141" s="36"/>
      <c r="O1141" s="36">
        <v>1</v>
      </c>
      <c r="P1141" s="36"/>
      <c r="Q1141" s="36">
        <v>142</v>
      </c>
      <c r="R1141" s="36"/>
      <c r="S1141" s="36"/>
      <c r="T1141" s="36"/>
      <c r="U1141" s="36" t="s">
        <v>2714</v>
      </c>
      <c r="V1141" s="36" t="s">
        <v>39</v>
      </c>
      <c r="W1141" s="36" t="s">
        <v>54</v>
      </c>
    </row>
    <row r="1142" s="15" customFormat="1" ht="24" spans="1:23">
      <c r="A1142" s="35">
        <v>1133</v>
      </c>
      <c r="B1142" s="36" t="s">
        <v>2674</v>
      </c>
      <c r="C1142" s="36" t="s">
        <v>31</v>
      </c>
      <c r="D1142" s="36" t="s">
        <v>87</v>
      </c>
      <c r="E1142" s="44" t="s">
        <v>845</v>
      </c>
      <c r="F1142" s="37">
        <v>44197</v>
      </c>
      <c r="G1142" s="37">
        <v>44531</v>
      </c>
      <c r="H1142" s="36" t="s">
        <v>2596</v>
      </c>
      <c r="I1142" s="37" t="s">
        <v>3116</v>
      </c>
      <c r="J1142" s="53">
        <v>10</v>
      </c>
      <c r="K1142" s="36"/>
      <c r="L1142" s="53">
        <v>10</v>
      </c>
      <c r="M1142" s="36"/>
      <c r="N1142" s="36"/>
      <c r="O1142" s="36">
        <v>1</v>
      </c>
      <c r="P1142" s="36"/>
      <c r="Q1142" s="36">
        <v>145</v>
      </c>
      <c r="R1142" s="36">
        <v>1</v>
      </c>
      <c r="S1142" s="36"/>
      <c r="T1142" s="36"/>
      <c r="U1142" s="36" t="s">
        <v>2686</v>
      </c>
      <c r="V1142" s="36" t="s">
        <v>39</v>
      </c>
      <c r="W1142" s="36" t="s">
        <v>54</v>
      </c>
    </row>
    <row r="1143" s="15" customFormat="1" ht="24" spans="1:23">
      <c r="A1143" s="35">
        <v>1134</v>
      </c>
      <c r="B1143" s="36" t="s">
        <v>2674</v>
      </c>
      <c r="C1143" s="36" t="s">
        <v>31</v>
      </c>
      <c r="D1143" s="36" t="s">
        <v>87</v>
      </c>
      <c r="E1143" s="44" t="s">
        <v>411</v>
      </c>
      <c r="F1143" s="37">
        <v>44197</v>
      </c>
      <c r="G1143" s="37">
        <v>44531</v>
      </c>
      <c r="H1143" s="36" t="s">
        <v>2596</v>
      </c>
      <c r="I1143" s="37" t="s">
        <v>3117</v>
      </c>
      <c r="J1143" s="53">
        <v>26</v>
      </c>
      <c r="K1143" s="36"/>
      <c r="L1143" s="53">
        <v>26</v>
      </c>
      <c r="M1143" s="36"/>
      <c r="N1143" s="36"/>
      <c r="O1143" s="36">
        <v>1</v>
      </c>
      <c r="P1143" s="36"/>
      <c r="Q1143" s="36">
        <v>189</v>
      </c>
      <c r="R1143" s="36">
        <v>1</v>
      </c>
      <c r="S1143" s="36"/>
      <c r="T1143" s="36"/>
      <c r="U1143" s="36" t="s">
        <v>3118</v>
      </c>
      <c r="V1143" s="36" t="s">
        <v>39</v>
      </c>
      <c r="W1143" s="36" t="s">
        <v>54</v>
      </c>
    </row>
    <row r="1144" s="15" customFormat="1" ht="24" spans="1:23">
      <c r="A1144" s="35">
        <v>1135</v>
      </c>
      <c r="B1144" s="36" t="s">
        <v>2674</v>
      </c>
      <c r="C1144" s="36" t="s">
        <v>31</v>
      </c>
      <c r="D1144" s="36" t="s">
        <v>87</v>
      </c>
      <c r="E1144" s="44" t="s">
        <v>463</v>
      </c>
      <c r="F1144" s="37">
        <v>44197</v>
      </c>
      <c r="G1144" s="37">
        <v>44531</v>
      </c>
      <c r="H1144" s="36" t="s">
        <v>2596</v>
      </c>
      <c r="I1144" s="37" t="s">
        <v>3119</v>
      </c>
      <c r="J1144" s="53">
        <v>9</v>
      </c>
      <c r="K1144" s="36"/>
      <c r="L1144" s="53">
        <v>9</v>
      </c>
      <c r="M1144" s="36"/>
      <c r="N1144" s="36"/>
      <c r="O1144" s="36">
        <v>1</v>
      </c>
      <c r="P1144" s="36"/>
      <c r="Q1144" s="36">
        <v>117</v>
      </c>
      <c r="R1144" s="36"/>
      <c r="S1144" s="36"/>
      <c r="T1144" s="36"/>
      <c r="U1144" s="36" t="s">
        <v>3120</v>
      </c>
      <c r="V1144" s="36" t="s">
        <v>39</v>
      </c>
      <c r="W1144" s="36" t="s">
        <v>54</v>
      </c>
    </row>
    <row r="1145" s="15" customFormat="1" ht="24" spans="1:23">
      <c r="A1145" s="35">
        <v>1136</v>
      </c>
      <c r="B1145" s="36" t="s">
        <v>2674</v>
      </c>
      <c r="C1145" s="36" t="s">
        <v>31</v>
      </c>
      <c r="D1145" s="36" t="s">
        <v>87</v>
      </c>
      <c r="E1145" s="44" t="s">
        <v>1553</v>
      </c>
      <c r="F1145" s="37">
        <v>44197</v>
      </c>
      <c r="G1145" s="37">
        <v>44531</v>
      </c>
      <c r="H1145" s="36" t="s">
        <v>2596</v>
      </c>
      <c r="I1145" s="37" t="s">
        <v>3121</v>
      </c>
      <c r="J1145" s="53">
        <v>10</v>
      </c>
      <c r="K1145" s="36"/>
      <c r="L1145" s="53">
        <v>10</v>
      </c>
      <c r="M1145" s="36"/>
      <c r="N1145" s="36"/>
      <c r="O1145" s="36">
        <v>1</v>
      </c>
      <c r="P1145" s="36"/>
      <c r="Q1145" s="36">
        <v>122</v>
      </c>
      <c r="R1145" s="36"/>
      <c r="S1145" s="36"/>
      <c r="T1145" s="36"/>
      <c r="U1145" s="36" t="s">
        <v>2693</v>
      </c>
      <c r="V1145" s="36" t="s">
        <v>39</v>
      </c>
      <c r="W1145" s="36" t="s">
        <v>54</v>
      </c>
    </row>
    <row r="1146" s="15" customFormat="1" ht="24" spans="1:23">
      <c r="A1146" s="35">
        <v>1137</v>
      </c>
      <c r="B1146" s="36" t="s">
        <v>2674</v>
      </c>
      <c r="C1146" s="36" t="s">
        <v>31</v>
      </c>
      <c r="D1146" s="36" t="s">
        <v>87</v>
      </c>
      <c r="E1146" s="44" t="s">
        <v>1066</v>
      </c>
      <c r="F1146" s="37">
        <v>44197</v>
      </c>
      <c r="G1146" s="37">
        <v>44531</v>
      </c>
      <c r="H1146" s="36" t="s">
        <v>2596</v>
      </c>
      <c r="I1146" s="37" t="s">
        <v>3122</v>
      </c>
      <c r="J1146" s="53">
        <v>5</v>
      </c>
      <c r="K1146" s="36"/>
      <c r="L1146" s="53">
        <v>5</v>
      </c>
      <c r="M1146" s="36"/>
      <c r="N1146" s="36"/>
      <c r="O1146" s="36">
        <v>1</v>
      </c>
      <c r="P1146" s="36"/>
      <c r="Q1146" s="36">
        <v>107</v>
      </c>
      <c r="R1146" s="36">
        <v>1</v>
      </c>
      <c r="S1146" s="36"/>
      <c r="T1146" s="36"/>
      <c r="U1146" s="36" t="s">
        <v>3123</v>
      </c>
      <c r="V1146" s="36" t="s">
        <v>39</v>
      </c>
      <c r="W1146" s="36" t="s">
        <v>54</v>
      </c>
    </row>
    <row r="1147" s="15" customFormat="1" ht="24" spans="1:23">
      <c r="A1147" s="35">
        <v>1138</v>
      </c>
      <c r="B1147" s="36" t="s">
        <v>2674</v>
      </c>
      <c r="C1147" s="36" t="s">
        <v>31</v>
      </c>
      <c r="D1147" s="36" t="s">
        <v>87</v>
      </c>
      <c r="E1147" s="44" t="s">
        <v>229</v>
      </c>
      <c r="F1147" s="37">
        <v>44197</v>
      </c>
      <c r="G1147" s="37">
        <v>44531</v>
      </c>
      <c r="H1147" s="36" t="s">
        <v>2596</v>
      </c>
      <c r="I1147" s="37" t="s">
        <v>3124</v>
      </c>
      <c r="J1147" s="53">
        <v>18</v>
      </c>
      <c r="K1147" s="36"/>
      <c r="L1147" s="53">
        <v>18</v>
      </c>
      <c r="M1147" s="36"/>
      <c r="N1147" s="36"/>
      <c r="O1147" s="36">
        <v>1</v>
      </c>
      <c r="P1147" s="36"/>
      <c r="Q1147" s="36">
        <v>123</v>
      </c>
      <c r="R1147" s="36">
        <v>1</v>
      </c>
      <c r="S1147" s="36"/>
      <c r="T1147" s="36"/>
      <c r="U1147" s="36" t="s">
        <v>2704</v>
      </c>
      <c r="V1147" s="36" t="s">
        <v>39</v>
      </c>
      <c r="W1147" s="36" t="s">
        <v>54</v>
      </c>
    </row>
    <row r="1148" s="15" customFormat="1" ht="24" spans="1:23">
      <c r="A1148" s="35">
        <v>1139</v>
      </c>
      <c r="B1148" s="36" t="s">
        <v>2674</v>
      </c>
      <c r="C1148" s="36" t="s">
        <v>31</v>
      </c>
      <c r="D1148" s="36" t="s">
        <v>87</v>
      </c>
      <c r="E1148" s="44" t="s">
        <v>229</v>
      </c>
      <c r="F1148" s="37">
        <v>44197</v>
      </c>
      <c r="G1148" s="37">
        <v>44531</v>
      </c>
      <c r="H1148" s="36" t="s">
        <v>2596</v>
      </c>
      <c r="I1148" s="37" t="s">
        <v>3125</v>
      </c>
      <c r="J1148" s="53">
        <v>34</v>
      </c>
      <c r="K1148" s="36"/>
      <c r="L1148" s="53">
        <v>34</v>
      </c>
      <c r="M1148" s="36"/>
      <c r="N1148" s="36"/>
      <c r="O1148" s="36">
        <v>1</v>
      </c>
      <c r="P1148" s="36"/>
      <c r="Q1148" s="36">
        <v>144</v>
      </c>
      <c r="R1148" s="36">
        <v>1</v>
      </c>
      <c r="S1148" s="36"/>
      <c r="T1148" s="36"/>
      <c r="U1148" s="36" t="s">
        <v>2682</v>
      </c>
      <c r="V1148" s="36" t="s">
        <v>39</v>
      </c>
      <c r="W1148" s="36" t="s">
        <v>54</v>
      </c>
    </row>
    <row r="1149" s="15" customFormat="1" ht="24" spans="1:23">
      <c r="A1149" s="35">
        <v>1140</v>
      </c>
      <c r="B1149" s="36" t="s">
        <v>2674</v>
      </c>
      <c r="C1149" s="36" t="s">
        <v>31</v>
      </c>
      <c r="D1149" s="36" t="s">
        <v>87</v>
      </c>
      <c r="E1149" s="44" t="s">
        <v>585</v>
      </c>
      <c r="F1149" s="37">
        <v>44197</v>
      </c>
      <c r="G1149" s="37">
        <v>44531</v>
      </c>
      <c r="H1149" s="36" t="s">
        <v>2596</v>
      </c>
      <c r="I1149" s="37" t="s">
        <v>3126</v>
      </c>
      <c r="J1149" s="53">
        <v>23</v>
      </c>
      <c r="K1149" s="36"/>
      <c r="L1149" s="53">
        <v>23</v>
      </c>
      <c r="M1149" s="36"/>
      <c r="N1149" s="36"/>
      <c r="O1149" s="36">
        <v>1</v>
      </c>
      <c r="P1149" s="36"/>
      <c r="Q1149" s="36">
        <v>136</v>
      </c>
      <c r="R1149" s="36">
        <v>1</v>
      </c>
      <c r="S1149" s="36"/>
      <c r="T1149" s="36"/>
      <c r="U1149" s="36" t="s">
        <v>2678</v>
      </c>
      <c r="V1149" s="36" t="s">
        <v>39</v>
      </c>
      <c r="W1149" s="36" t="s">
        <v>54</v>
      </c>
    </row>
    <row r="1150" s="15" customFormat="1" ht="24" spans="1:23">
      <c r="A1150" s="35">
        <v>1141</v>
      </c>
      <c r="B1150" s="36" t="s">
        <v>2674</v>
      </c>
      <c r="C1150" s="36" t="s">
        <v>31</v>
      </c>
      <c r="D1150" s="36" t="s">
        <v>87</v>
      </c>
      <c r="E1150" s="44" t="s">
        <v>2258</v>
      </c>
      <c r="F1150" s="37">
        <v>44197</v>
      </c>
      <c r="G1150" s="37">
        <v>44531</v>
      </c>
      <c r="H1150" s="36" t="s">
        <v>2596</v>
      </c>
      <c r="I1150" s="37" t="s">
        <v>3127</v>
      </c>
      <c r="J1150" s="53">
        <v>23</v>
      </c>
      <c r="K1150" s="36"/>
      <c r="L1150" s="53">
        <v>23</v>
      </c>
      <c r="M1150" s="36"/>
      <c r="N1150" s="36"/>
      <c r="O1150" s="36">
        <v>1</v>
      </c>
      <c r="P1150" s="36"/>
      <c r="Q1150" s="36">
        <v>142</v>
      </c>
      <c r="R1150" s="36"/>
      <c r="S1150" s="36"/>
      <c r="T1150" s="36"/>
      <c r="U1150" s="36" t="s">
        <v>2714</v>
      </c>
      <c r="V1150" s="36" t="s">
        <v>39</v>
      </c>
      <c r="W1150" s="36" t="s">
        <v>54</v>
      </c>
    </row>
    <row r="1151" s="15" customFormat="1" ht="24" spans="1:23">
      <c r="A1151" s="35">
        <v>1142</v>
      </c>
      <c r="B1151" s="36" t="s">
        <v>2674</v>
      </c>
      <c r="C1151" s="36" t="s">
        <v>31</v>
      </c>
      <c r="D1151" s="36" t="s">
        <v>87</v>
      </c>
      <c r="E1151" s="44" t="s">
        <v>3128</v>
      </c>
      <c r="F1151" s="37">
        <v>44197</v>
      </c>
      <c r="G1151" s="37">
        <v>44531</v>
      </c>
      <c r="H1151" s="36" t="s">
        <v>2596</v>
      </c>
      <c r="I1151" s="37" t="s">
        <v>3129</v>
      </c>
      <c r="J1151" s="53">
        <v>48</v>
      </c>
      <c r="K1151" s="36"/>
      <c r="L1151" s="53">
        <v>48</v>
      </c>
      <c r="M1151" s="36"/>
      <c r="N1151" s="36"/>
      <c r="O1151" s="36">
        <v>1</v>
      </c>
      <c r="P1151" s="36"/>
      <c r="Q1151" s="36">
        <v>122</v>
      </c>
      <c r="R1151" s="36"/>
      <c r="S1151" s="36"/>
      <c r="T1151" s="36"/>
      <c r="U1151" s="36" t="s">
        <v>2693</v>
      </c>
      <c r="V1151" s="36" t="s">
        <v>39</v>
      </c>
      <c r="W1151" s="36" t="s">
        <v>54</v>
      </c>
    </row>
    <row r="1152" s="15" customFormat="1" ht="24" spans="1:23">
      <c r="A1152" s="35">
        <v>1143</v>
      </c>
      <c r="B1152" s="36" t="s">
        <v>2674</v>
      </c>
      <c r="C1152" s="36" t="s">
        <v>31</v>
      </c>
      <c r="D1152" s="36" t="s">
        <v>87</v>
      </c>
      <c r="E1152" s="44" t="s">
        <v>585</v>
      </c>
      <c r="F1152" s="37">
        <v>44197</v>
      </c>
      <c r="G1152" s="37">
        <v>44531</v>
      </c>
      <c r="H1152" s="36" t="s">
        <v>2596</v>
      </c>
      <c r="I1152" s="37" t="s">
        <v>3130</v>
      </c>
      <c r="J1152" s="53">
        <v>18</v>
      </c>
      <c r="K1152" s="36"/>
      <c r="L1152" s="53">
        <v>18</v>
      </c>
      <c r="M1152" s="36"/>
      <c r="N1152" s="36"/>
      <c r="O1152" s="36">
        <v>1</v>
      </c>
      <c r="P1152" s="36"/>
      <c r="Q1152" s="36">
        <v>144</v>
      </c>
      <c r="R1152" s="36">
        <v>1</v>
      </c>
      <c r="S1152" s="36"/>
      <c r="T1152" s="36"/>
      <c r="U1152" s="36" t="s">
        <v>2682</v>
      </c>
      <c r="V1152" s="36" t="s">
        <v>39</v>
      </c>
      <c r="W1152" s="36" t="s">
        <v>54</v>
      </c>
    </row>
    <row r="1153" s="15" customFormat="1" ht="24" spans="1:23">
      <c r="A1153" s="35">
        <v>1144</v>
      </c>
      <c r="B1153" s="36" t="s">
        <v>2674</v>
      </c>
      <c r="C1153" s="36" t="s">
        <v>31</v>
      </c>
      <c r="D1153" s="36" t="s">
        <v>87</v>
      </c>
      <c r="E1153" s="44" t="s">
        <v>225</v>
      </c>
      <c r="F1153" s="37">
        <v>44197</v>
      </c>
      <c r="G1153" s="37">
        <v>44531</v>
      </c>
      <c r="H1153" s="36" t="s">
        <v>2596</v>
      </c>
      <c r="I1153" s="37" t="s">
        <v>3131</v>
      </c>
      <c r="J1153" s="53">
        <v>50</v>
      </c>
      <c r="K1153" s="36"/>
      <c r="L1153" s="53">
        <v>50</v>
      </c>
      <c r="M1153" s="36"/>
      <c r="N1153" s="36"/>
      <c r="O1153" s="36">
        <v>1</v>
      </c>
      <c r="P1153" s="36"/>
      <c r="Q1153" s="36">
        <v>147</v>
      </c>
      <c r="R1153" s="36">
        <v>1</v>
      </c>
      <c r="S1153" s="36"/>
      <c r="T1153" s="36"/>
      <c r="U1153" s="36" t="s">
        <v>3088</v>
      </c>
      <c r="V1153" s="36" t="s">
        <v>39</v>
      </c>
      <c r="W1153" s="36" t="s">
        <v>54</v>
      </c>
    </row>
    <row r="1154" s="15" customFormat="1" ht="24" spans="1:23">
      <c r="A1154" s="35">
        <v>1145</v>
      </c>
      <c r="B1154" s="36" t="s">
        <v>2674</v>
      </c>
      <c r="C1154" s="36" t="s">
        <v>31</v>
      </c>
      <c r="D1154" s="36" t="s">
        <v>87</v>
      </c>
      <c r="E1154" s="44" t="s">
        <v>537</v>
      </c>
      <c r="F1154" s="37">
        <v>44197</v>
      </c>
      <c r="G1154" s="37">
        <v>44531</v>
      </c>
      <c r="H1154" s="36" t="s">
        <v>2596</v>
      </c>
      <c r="I1154" s="37" t="s">
        <v>3132</v>
      </c>
      <c r="J1154" s="53">
        <v>41</v>
      </c>
      <c r="K1154" s="36"/>
      <c r="L1154" s="53">
        <v>41</v>
      </c>
      <c r="M1154" s="36"/>
      <c r="N1154" s="36"/>
      <c r="O1154" s="36">
        <v>1</v>
      </c>
      <c r="P1154" s="36"/>
      <c r="Q1154" s="36">
        <v>165</v>
      </c>
      <c r="R1154" s="36"/>
      <c r="S1154" s="36"/>
      <c r="T1154" s="36"/>
      <c r="U1154" s="36" t="s">
        <v>2698</v>
      </c>
      <c r="V1154" s="36" t="s">
        <v>39</v>
      </c>
      <c r="W1154" s="36" t="s">
        <v>54</v>
      </c>
    </row>
    <row r="1155" s="15" customFormat="1" ht="24" spans="1:23">
      <c r="A1155" s="35">
        <v>1146</v>
      </c>
      <c r="B1155" s="36" t="s">
        <v>2674</v>
      </c>
      <c r="C1155" s="36" t="s">
        <v>31</v>
      </c>
      <c r="D1155" s="36" t="s">
        <v>87</v>
      </c>
      <c r="E1155" s="44" t="s">
        <v>509</v>
      </c>
      <c r="F1155" s="37">
        <v>44197</v>
      </c>
      <c r="G1155" s="37">
        <v>44531</v>
      </c>
      <c r="H1155" s="36" t="s">
        <v>2596</v>
      </c>
      <c r="I1155" s="37" t="s">
        <v>3133</v>
      </c>
      <c r="J1155" s="53">
        <v>11</v>
      </c>
      <c r="K1155" s="36"/>
      <c r="L1155" s="53">
        <v>11</v>
      </c>
      <c r="M1155" s="36"/>
      <c r="N1155" s="36"/>
      <c r="O1155" s="36">
        <v>1</v>
      </c>
      <c r="P1155" s="36"/>
      <c r="Q1155" s="36">
        <v>108</v>
      </c>
      <c r="R1155" s="36"/>
      <c r="S1155" s="36"/>
      <c r="T1155" s="36"/>
      <c r="U1155" s="36" t="s">
        <v>3112</v>
      </c>
      <c r="V1155" s="36" t="s">
        <v>39</v>
      </c>
      <c r="W1155" s="36" t="s">
        <v>54</v>
      </c>
    </row>
    <row r="1156" s="15" customFormat="1" ht="24" spans="1:23">
      <c r="A1156" s="35">
        <v>1147</v>
      </c>
      <c r="B1156" s="36" t="s">
        <v>2674</v>
      </c>
      <c r="C1156" s="36" t="s">
        <v>31</v>
      </c>
      <c r="D1156" s="36" t="s">
        <v>87</v>
      </c>
      <c r="E1156" s="44" t="s">
        <v>252</v>
      </c>
      <c r="F1156" s="37">
        <v>44197</v>
      </c>
      <c r="G1156" s="37">
        <v>44531</v>
      </c>
      <c r="H1156" s="36" t="s">
        <v>2596</v>
      </c>
      <c r="I1156" s="37" t="s">
        <v>3134</v>
      </c>
      <c r="J1156" s="53">
        <v>2</v>
      </c>
      <c r="K1156" s="36"/>
      <c r="L1156" s="53">
        <v>2</v>
      </c>
      <c r="M1156" s="36"/>
      <c r="N1156" s="36"/>
      <c r="O1156" s="36">
        <v>1</v>
      </c>
      <c r="P1156" s="36"/>
      <c r="Q1156" s="36">
        <v>114</v>
      </c>
      <c r="R1156" s="36"/>
      <c r="S1156" s="36"/>
      <c r="T1156" s="36"/>
      <c r="U1156" s="36" t="s">
        <v>2709</v>
      </c>
      <c r="V1156" s="36" t="s">
        <v>39</v>
      </c>
      <c r="W1156" s="36" t="s">
        <v>54</v>
      </c>
    </row>
    <row r="1157" s="15" customFormat="1" ht="24" spans="1:23">
      <c r="A1157" s="35">
        <v>1148</v>
      </c>
      <c r="B1157" s="36" t="s">
        <v>2674</v>
      </c>
      <c r="C1157" s="36" t="s">
        <v>31</v>
      </c>
      <c r="D1157" s="36" t="s">
        <v>87</v>
      </c>
      <c r="E1157" s="44" t="s">
        <v>331</v>
      </c>
      <c r="F1157" s="37">
        <v>44197</v>
      </c>
      <c r="G1157" s="37">
        <v>44531</v>
      </c>
      <c r="H1157" s="36" t="s">
        <v>2596</v>
      </c>
      <c r="I1157" s="37" t="s">
        <v>3135</v>
      </c>
      <c r="J1157" s="53">
        <v>8</v>
      </c>
      <c r="K1157" s="36"/>
      <c r="L1157" s="53">
        <v>8</v>
      </c>
      <c r="M1157" s="36"/>
      <c r="N1157" s="36"/>
      <c r="O1157" s="36">
        <v>1</v>
      </c>
      <c r="P1157" s="36"/>
      <c r="Q1157" s="36">
        <v>144</v>
      </c>
      <c r="R1157" s="36">
        <v>1</v>
      </c>
      <c r="S1157" s="36"/>
      <c r="T1157" s="36"/>
      <c r="U1157" s="36" t="s">
        <v>2682</v>
      </c>
      <c r="V1157" s="36" t="s">
        <v>39</v>
      </c>
      <c r="W1157" s="36" t="s">
        <v>54</v>
      </c>
    </row>
    <row r="1158" s="15" customFormat="1" ht="24" spans="1:23">
      <c r="A1158" s="35">
        <v>1149</v>
      </c>
      <c r="B1158" s="36" t="s">
        <v>2674</v>
      </c>
      <c r="C1158" s="36" t="s">
        <v>31</v>
      </c>
      <c r="D1158" s="36" t="s">
        <v>87</v>
      </c>
      <c r="E1158" s="44" t="s">
        <v>553</v>
      </c>
      <c r="F1158" s="37">
        <v>44197</v>
      </c>
      <c r="G1158" s="37">
        <v>44531</v>
      </c>
      <c r="H1158" s="36" t="s">
        <v>2596</v>
      </c>
      <c r="I1158" s="37" t="s">
        <v>3136</v>
      </c>
      <c r="J1158" s="53">
        <v>23</v>
      </c>
      <c r="K1158" s="36"/>
      <c r="L1158" s="53">
        <v>23</v>
      </c>
      <c r="M1158" s="36"/>
      <c r="N1158" s="36"/>
      <c r="O1158" s="36">
        <v>1</v>
      </c>
      <c r="P1158" s="36"/>
      <c r="Q1158" s="36">
        <v>145</v>
      </c>
      <c r="R1158" s="36">
        <v>1</v>
      </c>
      <c r="S1158" s="36"/>
      <c r="T1158" s="36"/>
      <c r="U1158" s="36" t="s">
        <v>3137</v>
      </c>
      <c r="V1158" s="36" t="s">
        <v>39</v>
      </c>
      <c r="W1158" s="36" t="s">
        <v>54</v>
      </c>
    </row>
    <row r="1159" s="15" customFormat="1" ht="24" spans="1:23">
      <c r="A1159" s="35">
        <v>1150</v>
      </c>
      <c r="B1159" s="36" t="s">
        <v>2674</v>
      </c>
      <c r="C1159" s="36" t="s">
        <v>31</v>
      </c>
      <c r="D1159" s="36" t="s">
        <v>87</v>
      </c>
      <c r="E1159" s="44" t="s">
        <v>1321</v>
      </c>
      <c r="F1159" s="37">
        <v>44197</v>
      </c>
      <c r="G1159" s="37">
        <v>44531</v>
      </c>
      <c r="H1159" s="36" t="s">
        <v>2596</v>
      </c>
      <c r="I1159" s="37" t="s">
        <v>3138</v>
      </c>
      <c r="J1159" s="53">
        <v>14</v>
      </c>
      <c r="K1159" s="36"/>
      <c r="L1159" s="53">
        <v>14</v>
      </c>
      <c r="M1159" s="36"/>
      <c r="N1159" s="36"/>
      <c r="O1159" s="36">
        <v>1</v>
      </c>
      <c r="P1159" s="36"/>
      <c r="Q1159" s="36">
        <v>144</v>
      </c>
      <c r="R1159" s="36">
        <v>1</v>
      </c>
      <c r="S1159" s="36"/>
      <c r="T1159" s="36"/>
      <c r="U1159" s="36" t="s">
        <v>2682</v>
      </c>
      <c r="V1159" s="36" t="s">
        <v>39</v>
      </c>
      <c r="W1159" s="36" t="s">
        <v>54</v>
      </c>
    </row>
    <row r="1160" s="15" customFormat="1" ht="24" spans="1:23">
      <c r="A1160" s="35">
        <v>1151</v>
      </c>
      <c r="B1160" s="36" t="s">
        <v>2674</v>
      </c>
      <c r="C1160" s="36" t="s">
        <v>31</v>
      </c>
      <c r="D1160" s="36" t="s">
        <v>87</v>
      </c>
      <c r="E1160" s="44" t="s">
        <v>934</v>
      </c>
      <c r="F1160" s="37">
        <v>44197</v>
      </c>
      <c r="G1160" s="37">
        <v>44531</v>
      </c>
      <c r="H1160" s="36" t="s">
        <v>2596</v>
      </c>
      <c r="I1160" s="37" t="s">
        <v>3139</v>
      </c>
      <c r="J1160" s="53">
        <v>13</v>
      </c>
      <c r="K1160" s="36"/>
      <c r="L1160" s="53">
        <v>13</v>
      </c>
      <c r="M1160" s="36"/>
      <c r="N1160" s="36"/>
      <c r="O1160" s="36">
        <v>1</v>
      </c>
      <c r="P1160" s="36"/>
      <c r="Q1160" s="36">
        <v>111</v>
      </c>
      <c r="R1160" s="36"/>
      <c r="S1160" s="36"/>
      <c r="T1160" s="36"/>
      <c r="U1160" s="36" t="s">
        <v>3140</v>
      </c>
      <c r="V1160" s="36" t="s">
        <v>39</v>
      </c>
      <c r="W1160" s="36" t="s">
        <v>54</v>
      </c>
    </row>
    <row r="1161" s="15" customFormat="1" ht="24" spans="1:23">
      <c r="A1161" s="35">
        <v>1152</v>
      </c>
      <c r="B1161" s="36" t="s">
        <v>2674</v>
      </c>
      <c r="C1161" s="36" t="s">
        <v>31</v>
      </c>
      <c r="D1161" s="36" t="s">
        <v>87</v>
      </c>
      <c r="E1161" s="44" t="s">
        <v>476</v>
      </c>
      <c r="F1161" s="37">
        <v>44197</v>
      </c>
      <c r="G1161" s="37">
        <v>44531</v>
      </c>
      <c r="H1161" s="36" t="s">
        <v>2596</v>
      </c>
      <c r="I1161" s="37" t="s">
        <v>3141</v>
      </c>
      <c r="J1161" s="53">
        <v>6</v>
      </c>
      <c r="K1161" s="36"/>
      <c r="L1161" s="53">
        <v>6</v>
      </c>
      <c r="M1161" s="36"/>
      <c r="N1161" s="36"/>
      <c r="O1161" s="36">
        <v>1</v>
      </c>
      <c r="P1161" s="36"/>
      <c r="Q1161" s="36">
        <v>156</v>
      </c>
      <c r="R1161" s="36">
        <v>1</v>
      </c>
      <c r="S1161" s="36"/>
      <c r="T1161" s="36"/>
      <c r="U1161" s="36" t="s">
        <v>2707</v>
      </c>
      <c r="V1161" s="36" t="s">
        <v>39</v>
      </c>
      <c r="W1161" s="36" t="s">
        <v>54</v>
      </c>
    </row>
    <row r="1162" s="15" customFormat="1" ht="24" spans="1:23">
      <c r="A1162" s="35">
        <v>1153</v>
      </c>
      <c r="B1162" s="36" t="s">
        <v>2674</v>
      </c>
      <c r="C1162" s="36" t="s">
        <v>31</v>
      </c>
      <c r="D1162" s="36" t="s">
        <v>87</v>
      </c>
      <c r="E1162" s="44" t="s">
        <v>3142</v>
      </c>
      <c r="F1162" s="37">
        <v>44197</v>
      </c>
      <c r="G1162" s="37">
        <v>44531</v>
      </c>
      <c r="H1162" s="36" t="s">
        <v>2596</v>
      </c>
      <c r="I1162" s="37" t="s">
        <v>3143</v>
      </c>
      <c r="J1162" s="53">
        <v>17</v>
      </c>
      <c r="K1162" s="36"/>
      <c r="L1162" s="53">
        <v>17</v>
      </c>
      <c r="M1162" s="36"/>
      <c r="N1162" s="36"/>
      <c r="O1162" s="36">
        <v>1</v>
      </c>
      <c r="P1162" s="36"/>
      <c r="Q1162" s="36">
        <v>147</v>
      </c>
      <c r="R1162" s="36"/>
      <c r="S1162" s="36"/>
      <c r="T1162" s="36"/>
      <c r="U1162" s="36" t="s">
        <v>3088</v>
      </c>
      <c r="V1162" s="36" t="s">
        <v>39</v>
      </c>
      <c r="W1162" s="36" t="s">
        <v>54</v>
      </c>
    </row>
    <row r="1163" s="15" customFormat="1" ht="24" spans="1:23">
      <c r="A1163" s="35">
        <v>1154</v>
      </c>
      <c r="B1163" s="36" t="s">
        <v>2674</v>
      </c>
      <c r="C1163" s="36" t="s">
        <v>31</v>
      </c>
      <c r="D1163" s="36" t="s">
        <v>87</v>
      </c>
      <c r="E1163" s="44" t="s">
        <v>46</v>
      </c>
      <c r="F1163" s="37">
        <v>44197</v>
      </c>
      <c r="G1163" s="37">
        <v>44531</v>
      </c>
      <c r="H1163" s="36" t="s">
        <v>2596</v>
      </c>
      <c r="I1163" s="37" t="s">
        <v>3144</v>
      </c>
      <c r="J1163" s="53">
        <v>43</v>
      </c>
      <c r="K1163" s="36"/>
      <c r="L1163" s="53">
        <v>43</v>
      </c>
      <c r="M1163" s="36"/>
      <c r="N1163" s="36"/>
      <c r="O1163" s="36">
        <v>1</v>
      </c>
      <c r="P1163" s="36"/>
      <c r="Q1163" s="36">
        <v>274</v>
      </c>
      <c r="R1163" s="36">
        <v>1</v>
      </c>
      <c r="S1163" s="36"/>
      <c r="T1163" s="36"/>
      <c r="U1163" s="36" t="s">
        <v>3145</v>
      </c>
      <c r="V1163" s="36" t="s">
        <v>39</v>
      </c>
      <c r="W1163" s="36" t="s">
        <v>54</v>
      </c>
    </row>
    <row r="1164" s="15" customFormat="1" ht="24" spans="1:23">
      <c r="A1164" s="35">
        <v>1155</v>
      </c>
      <c r="B1164" s="36" t="s">
        <v>2674</v>
      </c>
      <c r="C1164" s="36" t="s">
        <v>31</v>
      </c>
      <c r="D1164" s="36" t="s">
        <v>87</v>
      </c>
      <c r="E1164" s="44" t="s">
        <v>592</v>
      </c>
      <c r="F1164" s="37">
        <v>44197</v>
      </c>
      <c r="G1164" s="37">
        <v>44531</v>
      </c>
      <c r="H1164" s="36" t="s">
        <v>2596</v>
      </c>
      <c r="I1164" s="37" t="s">
        <v>3146</v>
      </c>
      <c r="J1164" s="53">
        <v>66</v>
      </c>
      <c r="K1164" s="36"/>
      <c r="L1164" s="53">
        <v>66</v>
      </c>
      <c r="M1164" s="36"/>
      <c r="N1164" s="36"/>
      <c r="O1164" s="36">
        <v>2</v>
      </c>
      <c r="P1164" s="36"/>
      <c r="Q1164" s="36">
        <v>345</v>
      </c>
      <c r="R1164" s="36">
        <v>1</v>
      </c>
      <c r="S1164" s="36"/>
      <c r="T1164" s="36"/>
      <c r="U1164" s="36" t="s">
        <v>3114</v>
      </c>
      <c r="V1164" s="36" t="s">
        <v>39</v>
      </c>
      <c r="W1164" s="36" t="s">
        <v>54</v>
      </c>
    </row>
    <row r="1165" s="15" customFormat="1" ht="24" spans="1:23">
      <c r="A1165" s="35">
        <v>1156</v>
      </c>
      <c r="B1165" s="36" t="s">
        <v>2674</v>
      </c>
      <c r="C1165" s="36" t="s">
        <v>31</v>
      </c>
      <c r="D1165" s="36" t="s">
        <v>87</v>
      </c>
      <c r="E1165" s="44" t="s">
        <v>46</v>
      </c>
      <c r="F1165" s="37">
        <v>44197</v>
      </c>
      <c r="G1165" s="37">
        <v>44531</v>
      </c>
      <c r="H1165" s="36" t="s">
        <v>2596</v>
      </c>
      <c r="I1165" s="37" t="s">
        <v>3147</v>
      </c>
      <c r="J1165" s="53">
        <v>27</v>
      </c>
      <c r="K1165" s="36"/>
      <c r="L1165" s="53">
        <v>27</v>
      </c>
      <c r="M1165" s="36"/>
      <c r="N1165" s="36"/>
      <c r="O1165" s="36">
        <v>1</v>
      </c>
      <c r="P1165" s="36"/>
      <c r="Q1165" s="36">
        <v>210</v>
      </c>
      <c r="R1165" s="36">
        <v>1</v>
      </c>
      <c r="S1165" s="36"/>
      <c r="T1165" s="36"/>
      <c r="U1165" s="36" t="s">
        <v>3148</v>
      </c>
      <c r="V1165" s="36" t="s">
        <v>39</v>
      </c>
      <c r="W1165" s="36" t="s">
        <v>54</v>
      </c>
    </row>
    <row r="1166" s="15" customFormat="1" ht="24" spans="1:23">
      <c r="A1166" s="35">
        <v>1157</v>
      </c>
      <c r="B1166" s="36" t="s">
        <v>2674</v>
      </c>
      <c r="C1166" s="36" t="s">
        <v>31</v>
      </c>
      <c r="D1166" s="36" t="s">
        <v>87</v>
      </c>
      <c r="E1166" s="44" t="s">
        <v>399</v>
      </c>
      <c r="F1166" s="37">
        <v>44197</v>
      </c>
      <c r="G1166" s="37">
        <v>44531</v>
      </c>
      <c r="H1166" s="36" t="s">
        <v>2596</v>
      </c>
      <c r="I1166" s="37" t="s">
        <v>3149</v>
      </c>
      <c r="J1166" s="53">
        <v>3</v>
      </c>
      <c r="K1166" s="36"/>
      <c r="L1166" s="53">
        <v>3</v>
      </c>
      <c r="M1166" s="36"/>
      <c r="N1166" s="36"/>
      <c r="O1166" s="36">
        <v>1</v>
      </c>
      <c r="P1166" s="36"/>
      <c r="Q1166" s="36">
        <v>127</v>
      </c>
      <c r="R1166" s="36">
        <v>1</v>
      </c>
      <c r="S1166" s="36"/>
      <c r="T1166" s="36"/>
      <c r="U1166" s="36" t="s">
        <v>3150</v>
      </c>
      <c r="V1166" s="36" t="s">
        <v>39</v>
      </c>
      <c r="W1166" s="36" t="s">
        <v>54</v>
      </c>
    </row>
    <row r="1167" s="15" customFormat="1" ht="24" spans="1:23">
      <c r="A1167" s="35">
        <v>1158</v>
      </c>
      <c r="B1167" s="36" t="s">
        <v>2674</v>
      </c>
      <c r="C1167" s="36" t="s">
        <v>31</v>
      </c>
      <c r="D1167" s="36" t="s">
        <v>87</v>
      </c>
      <c r="E1167" s="44" t="s">
        <v>1849</v>
      </c>
      <c r="F1167" s="37">
        <v>44197</v>
      </c>
      <c r="G1167" s="37">
        <v>44531</v>
      </c>
      <c r="H1167" s="36" t="s">
        <v>2596</v>
      </c>
      <c r="I1167" s="37" t="s">
        <v>3151</v>
      </c>
      <c r="J1167" s="53">
        <v>32</v>
      </c>
      <c r="K1167" s="36"/>
      <c r="L1167" s="53">
        <v>32</v>
      </c>
      <c r="M1167" s="36"/>
      <c r="N1167" s="36"/>
      <c r="O1167" s="36">
        <v>1</v>
      </c>
      <c r="P1167" s="36"/>
      <c r="Q1167" s="36">
        <v>112</v>
      </c>
      <c r="R1167" s="36"/>
      <c r="S1167" s="36"/>
      <c r="T1167" s="36"/>
      <c r="U1167" s="36" t="s">
        <v>3152</v>
      </c>
      <c r="V1167" s="36" t="s">
        <v>39</v>
      </c>
      <c r="W1167" s="36" t="s">
        <v>54</v>
      </c>
    </row>
    <row r="1168" s="15" customFormat="1" ht="24" spans="1:23">
      <c r="A1168" s="35">
        <v>1159</v>
      </c>
      <c r="B1168" s="36" t="s">
        <v>2674</v>
      </c>
      <c r="C1168" s="36" t="s">
        <v>31</v>
      </c>
      <c r="D1168" s="36" t="s">
        <v>87</v>
      </c>
      <c r="E1168" s="44" t="s">
        <v>122</v>
      </c>
      <c r="F1168" s="37">
        <v>44197</v>
      </c>
      <c r="G1168" s="37">
        <v>44531</v>
      </c>
      <c r="H1168" s="36" t="s">
        <v>2596</v>
      </c>
      <c r="I1168" s="37" t="s">
        <v>3153</v>
      </c>
      <c r="J1168" s="53">
        <v>21</v>
      </c>
      <c r="K1168" s="36"/>
      <c r="L1168" s="53">
        <v>21</v>
      </c>
      <c r="M1168" s="36"/>
      <c r="N1168" s="36"/>
      <c r="O1168" s="36">
        <v>1</v>
      </c>
      <c r="P1168" s="36"/>
      <c r="Q1168" s="36">
        <v>189</v>
      </c>
      <c r="R1168" s="36">
        <v>1</v>
      </c>
      <c r="S1168" s="36"/>
      <c r="T1168" s="36"/>
      <c r="U1168" s="36" t="s">
        <v>3118</v>
      </c>
      <c r="V1168" s="36" t="s">
        <v>39</v>
      </c>
      <c r="W1168" s="36" t="s">
        <v>54</v>
      </c>
    </row>
    <row r="1169" s="15" customFormat="1" ht="24" spans="1:23">
      <c r="A1169" s="35">
        <v>1160</v>
      </c>
      <c r="B1169" s="36" t="s">
        <v>2674</v>
      </c>
      <c r="C1169" s="36" t="s">
        <v>31</v>
      </c>
      <c r="D1169" s="36" t="s">
        <v>87</v>
      </c>
      <c r="E1169" s="44" t="s">
        <v>3154</v>
      </c>
      <c r="F1169" s="37">
        <v>44197</v>
      </c>
      <c r="G1169" s="37">
        <v>44531</v>
      </c>
      <c r="H1169" s="36" t="s">
        <v>2596</v>
      </c>
      <c r="I1169" s="37" t="s">
        <v>3155</v>
      </c>
      <c r="J1169" s="53">
        <v>15</v>
      </c>
      <c r="K1169" s="36"/>
      <c r="L1169" s="53">
        <v>15</v>
      </c>
      <c r="M1169" s="36"/>
      <c r="N1169" s="36"/>
      <c r="O1169" s="36">
        <v>1</v>
      </c>
      <c r="P1169" s="36"/>
      <c r="Q1169" s="36">
        <v>140</v>
      </c>
      <c r="R1169" s="36"/>
      <c r="S1169" s="36"/>
      <c r="T1169" s="36"/>
      <c r="U1169" s="36" t="s">
        <v>3156</v>
      </c>
      <c r="V1169" s="36" t="s">
        <v>39</v>
      </c>
      <c r="W1169" s="36" t="s">
        <v>54</v>
      </c>
    </row>
    <row r="1170" s="15" customFormat="1" ht="24" spans="1:23">
      <c r="A1170" s="35">
        <v>1161</v>
      </c>
      <c r="B1170" s="36" t="s">
        <v>2674</v>
      </c>
      <c r="C1170" s="36" t="s">
        <v>31</v>
      </c>
      <c r="D1170" s="36" t="s">
        <v>87</v>
      </c>
      <c r="E1170" s="44" t="s">
        <v>437</v>
      </c>
      <c r="F1170" s="37">
        <v>44197</v>
      </c>
      <c r="G1170" s="37">
        <v>44531</v>
      </c>
      <c r="H1170" s="36" t="s">
        <v>2596</v>
      </c>
      <c r="I1170" s="37" t="s">
        <v>3157</v>
      </c>
      <c r="J1170" s="53">
        <v>36</v>
      </c>
      <c r="K1170" s="36"/>
      <c r="L1170" s="53">
        <v>36</v>
      </c>
      <c r="M1170" s="36"/>
      <c r="N1170" s="36"/>
      <c r="O1170" s="36">
        <v>1</v>
      </c>
      <c r="P1170" s="36"/>
      <c r="Q1170" s="36">
        <v>196</v>
      </c>
      <c r="R1170" s="36">
        <v>1</v>
      </c>
      <c r="S1170" s="36"/>
      <c r="T1170" s="36"/>
      <c r="U1170" s="36" t="s">
        <v>3158</v>
      </c>
      <c r="V1170" s="36" t="s">
        <v>39</v>
      </c>
      <c r="W1170" s="36" t="s">
        <v>54</v>
      </c>
    </row>
    <row r="1171" s="15" customFormat="1" ht="24" spans="1:23">
      <c r="A1171" s="35">
        <v>1162</v>
      </c>
      <c r="B1171" s="36" t="s">
        <v>2674</v>
      </c>
      <c r="C1171" s="36" t="s">
        <v>31</v>
      </c>
      <c r="D1171" s="36" t="s">
        <v>87</v>
      </c>
      <c r="E1171" s="44" t="s">
        <v>35</v>
      </c>
      <c r="F1171" s="37">
        <v>44197</v>
      </c>
      <c r="G1171" s="37">
        <v>44531</v>
      </c>
      <c r="H1171" s="36" t="s">
        <v>2596</v>
      </c>
      <c r="I1171" s="37" t="s">
        <v>3159</v>
      </c>
      <c r="J1171" s="53">
        <v>27</v>
      </c>
      <c r="K1171" s="36"/>
      <c r="L1171" s="53">
        <v>27</v>
      </c>
      <c r="M1171" s="36"/>
      <c r="N1171" s="36"/>
      <c r="O1171" s="36">
        <v>1</v>
      </c>
      <c r="P1171" s="36"/>
      <c r="Q1171" s="36">
        <v>156</v>
      </c>
      <c r="R1171" s="36"/>
      <c r="S1171" s="36"/>
      <c r="T1171" s="36"/>
      <c r="U1171" s="36" t="s">
        <v>2707</v>
      </c>
      <c r="V1171" s="36" t="s">
        <v>39</v>
      </c>
      <c r="W1171" s="36" t="s">
        <v>54</v>
      </c>
    </row>
    <row r="1172" s="15" customFormat="1" ht="24" spans="1:23">
      <c r="A1172" s="35">
        <v>1163</v>
      </c>
      <c r="B1172" s="36" t="s">
        <v>2674</v>
      </c>
      <c r="C1172" s="36" t="s">
        <v>31</v>
      </c>
      <c r="D1172" s="36" t="s">
        <v>87</v>
      </c>
      <c r="E1172" s="44" t="s">
        <v>2652</v>
      </c>
      <c r="F1172" s="37">
        <v>44197</v>
      </c>
      <c r="G1172" s="37">
        <v>44531</v>
      </c>
      <c r="H1172" s="36" t="s">
        <v>2596</v>
      </c>
      <c r="I1172" s="37" t="s">
        <v>3160</v>
      </c>
      <c r="J1172" s="53">
        <v>14</v>
      </c>
      <c r="K1172" s="36"/>
      <c r="L1172" s="53">
        <v>14</v>
      </c>
      <c r="M1172" s="36"/>
      <c r="N1172" s="36"/>
      <c r="O1172" s="36">
        <v>1</v>
      </c>
      <c r="P1172" s="36"/>
      <c r="Q1172" s="36">
        <v>144</v>
      </c>
      <c r="R1172" s="36"/>
      <c r="S1172" s="36"/>
      <c r="T1172" s="36"/>
      <c r="U1172" s="36" t="s">
        <v>2682</v>
      </c>
      <c r="V1172" s="36" t="s">
        <v>39</v>
      </c>
      <c r="W1172" s="36" t="s">
        <v>54</v>
      </c>
    </row>
    <row r="1173" s="15" customFormat="1" ht="24" spans="1:23">
      <c r="A1173" s="35">
        <v>1164</v>
      </c>
      <c r="B1173" s="36" t="s">
        <v>2674</v>
      </c>
      <c r="C1173" s="36" t="s">
        <v>31</v>
      </c>
      <c r="D1173" s="36" t="s">
        <v>87</v>
      </c>
      <c r="E1173" s="44" t="s">
        <v>2287</v>
      </c>
      <c r="F1173" s="37">
        <v>44197</v>
      </c>
      <c r="G1173" s="37">
        <v>44531</v>
      </c>
      <c r="H1173" s="36" t="s">
        <v>2596</v>
      </c>
      <c r="I1173" s="37" t="s">
        <v>3161</v>
      </c>
      <c r="J1173" s="53">
        <v>8</v>
      </c>
      <c r="K1173" s="36"/>
      <c r="L1173" s="53">
        <v>8</v>
      </c>
      <c r="M1173" s="36"/>
      <c r="N1173" s="36"/>
      <c r="O1173" s="36">
        <v>1</v>
      </c>
      <c r="P1173" s="36"/>
      <c r="Q1173" s="36">
        <v>165</v>
      </c>
      <c r="R1173" s="36">
        <v>1</v>
      </c>
      <c r="S1173" s="36"/>
      <c r="T1173" s="36"/>
      <c r="U1173" s="36" t="s">
        <v>2698</v>
      </c>
      <c r="V1173" s="36" t="s">
        <v>39</v>
      </c>
      <c r="W1173" s="36" t="s">
        <v>54</v>
      </c>
    </row>
    <row r="1174" s="15" customFormat="1" ht="24" spans="1:23">
      <c r="A1174" s="35">
        <v>1165</v>
      </c>
      <c r="B1174" s="36" t="s">
        <v>2674</v>
      </c>
      <c r="C1174" s="36" t="s">
        <v>31</v>
      </c>
      <c r="D1174" s="36" t="s">
        <v>87</v>
      </c>
      <c r="E1174" s="44" t="s">
        <v>1100</v>
      </c>
      <c r="F1174" s="37">
        <v>44197</v>
      </c>
      <c r="G1174" s="37">
        <v>44531</v>
      </c>
      <c r="H1174" s="36" t="s">
        <v>2596</v>
      </c>
      <c r="I1174" s="37" t="s">
        <v>3162</v>
      </c>
      <c r="J1174" s="53">
        <v>14</v>
      </c>
      <c r="K1174" s="36"/>
      <c r="L1174" s="53">
        <v>14</v>
      </c>
      <c r="M1174" s="36"/>
      <c r="N1174" s="36"/>
      <c r="O1174" s="36">
        <v>1</v>
      </c>
      <c r="P1174" s="36"/>
      <c r="Q1174" s="36">
        <v>120</v>
      </c>
      <c r="R1174" s="36">
        <v>1</v>
      </c>
      <c r="S1174" s="36"/>
      <c r="T1174" s="36"/>
      <c r="U1174" s="36" t="s">
        <v>2689</v>
      </c>
      <c r="V1174" s="36" t="s">
        <v>39</v>
      </c>
      <c r="W1174" s="36" t="s">
        <v>54</v>
      </c>
    </row>
    <row r="1175" s="15" customFormat="1" ht="24" spans="1:23">
      <c r="A1175" s="35">
        <v>1166</v>
      </c>
      <c r="B1175" s="36" t="s">
        <v>2674</v>
      </c>
      <c r="C1175" s="36" t="s">
        <v>31</v>
      </c>
      <c r="D1175" s="36" t="s">
        <v>87</v>
      </c>
      <c r="E1175" s="44" t="s">
        <v>1575</v>
      </c>
      <c r="F1175" s="37">
        <v>44197</v>
      </c>
      <c r="G1175" s="37">
        <v>44531</v>
      </c>
      <c r="H1175" s="36" t="s">
        <v>2596</v>
      </c>
      <c r="I1175" s="37" t="s">
        <v>3163</v>
      </c>
      <c r="J1175" s="53">
        <v>8</v>
      </c>
      <c r="K1175" s="36"/>
      <c r="L1175" s="53">
        <v>8</v>
      </c>
      <c r="M1175" s="36"/>
      <c r="N1175" s="36"/>
      <c r="O1175" s="36">
        <v>1</v>
      </c>
      <c r="P1175" s="36"/>
      <c r="Q1175" s="36">
        <v>141</v>
      </c>
      <c r="R1175" s="36">
        <v>1</v>
      </c>
      <c r="S1175" s="36"/>
      <c r="T1175" s="36"/>
      <c r="U1175" s="36" t="s">
        <v>3164</v>
      </c>
      <c r="V1175" s="36" t="s">
        <v>39</v>
      </c>
      <c r="W1175" s="36" t="s">
        <v>54</v>
      </c>
    </row>
    <row r="1176" s="15" customFormat="1" ht="24" spans="1:23">
      <c r="A1176" s="35">
        <v>1167</v>
      </c>
      <c r="B1176" s="36" t="s">
        <v>2674</v>
      </c>
      <c r="C1176" s="36" t="s">
        <v>31</v>
      </c>
      <c r="D1176" s="36" t="s">
        <v>87</v>
      </c>
      <c r="E1176" s="44" t="s">
        <v>386</v>
      </c>
      <c r="F1176" s="37">
        <v>44197</v>
      </c>
      <c r="G1176" s="37">
        <v>44531</v>
      </c>
      <c r="H1176" s="36" t="s">
        <v>2596</v>
      </c>
      <c r="I1176" s="37" t="s">
        <v>3165</v>
      </c>
      <c r="J1176" s="53">
        <v>26</v>
      </c>
      <c r="K1176" s="36"/>
      <c r="L1176" s="53">
        <v>26</v>
      </c>
      <c r="M1176" s="36"/>
      <c r="N1176" s="36"/>
      <c r="O1176" s="36">
        <v>1</v>
      </c>
      <c r="P1176" s="36"/>
      <c r="Q1176" s="36">
        <v>236</v>
      </c>
      <c r="R1176" s="36"/>
      <c r="S1176" s="36"/>
      <c r="T1176" s="36"/>
      <c r="U1176" s="36" t="s">
        <v>3166</v>
      </c>
      <c r="V1176" s="36" t="s">
        <v>39</v>
      </c>
      <c r="W1176" s="36" t="s">
        <v>54</v>
      </c>
    </row>
    <row r="1177" s="15" customFormat="1" ht="24" spans="1:23">
      <c r="A1177" s="35">
        <v>1168</v>
      </c>
      <c r="B1177" s="36" t="s">
        <v>2674</v>
      </c>
      <c r="C1177" s="36" t="s">
        <v>31</v>
      </c>
      <c r="D1177" s="36" t="s">
        <v>87</v>
      </c>
      <c r="E1177" s="44" t="s">
        <v>1606</v>
      </c>
      <c r="F1177" s="37">
        <v>44197</v>
      </c>
      <c r="G1177" s="37">
        <v>44531</v>
      </c>
      <c r="H1177" s="36" t="s">
        <v>2596</v>
      </c>
      <c r="I1177" s="37" t="s">
        <v>3167</v>
      </c>
      <c r="J1177" s="53">
        <v>9</v>
      </c>
      <c r="K1177" s="36"/>
      <c r="L1177" s="53">
        <v>9</v>
      </c>
      <c r="M1177" s="36"/>
      <c r="N1177" s="36"/>
      <c r="O1177" s="36">
        <v>1</v>
      </c>
      <c r="P1177" s="36"/>
      <c r="Q1177" s="36">
        <v>188</v>
      </c>
      <c r="R1177" s="36"/>
      <c r="S1177" s="36"/>
      <c r="T1177" s="36"/>
      <c r="U1177" s="36" t="s">
        <v>3168</v>
      </c>
      <c r="V1177" s="36" t="s">
        <v>39</v>
      </c>
      <c r="W1177" s="36" t="s">
        <v>54</v>
      </c>
    </row>
    <row r="1178" s="15" customFormat="1" ht="24" spans="1:23">
      <c r="A1178" s="35">
        <v>1169</v>
      </c>
      <c r="B1178" s="36" t="s">
        <v>2674</v>
      </c>
      <c r="C1178" s="36" t="s">
        <v>31</v>
      </c>
      <c r="D1178" s="36" t="s">
        <v>87</v>
      </c>
      <c r="E1178" s="44" t="s">
        <v>1606</v>
      </c>
      <c r="F1178" s="37">
        <v>44197</v>
      </c>
      <c r="G1178" s="37">
        <v>44531</v>
      </c>
      <c r="H1178" s="36" t="s">
        <v>2596</v>
      </c>
      <c r="I1178" s="37" t="s">
        <v>3169</v>
      </c>
      <c r="J1178" s="53">
        <v>27</v>
      </c>
      <c r="K1178" s="36"/>
      <c r="L1178" s="53">
        <v>27</v>
      </c>
      <c r="M1178" s="36"/>
      <c r="N1178" s="36"/>
      <c r="O1178" s="36">
        <v>1</v>
      </c>
      <c r="P1178" s="36"/>
      <c r="Q1178" s="36">
        <v>175</v>
      </c>
      <c r="R1178" s="36"/>
      <c r="S1178" s="36"/>
      <c r="T1178" s="36"/>
      <c r="U1178" s="36" t="s">
        <v>2727</v>
      </c>
      <c r="V1178" s="36" t="s">
        <v>39</v>
      </c>
      <c r="W1178" s="36" t="s">
        <v>54</v>
      </c>
    </row>
    <row r="1179" s="15" customFormat="1" ht="24" spans="1:23">
      <c r="A1179" s="35">
        <v>1170</v>
      </c>
      <c r="B1179" s="36" t="s">
        <v>2674</v>
      </c>
      <c r="C1179" s="36" t="s">
        <v>31</v>
      </c>
      <c r="D1179" s="36" t="s">
        <v>87</v>
      </c>
      <c r="E1179" s="44" t="s">
        <v>1944</v>
      </c>
      <c r="F1179" s="37">
        <v>44197</v>
      </c>
      <c r="G1179" s="37">
        <v>44531</v>
      </c>
      <c r="H1179" s="36" t="s">
        <v>2596</v>
      </c>
      <c r="I1179" s="37" t="s">
        <v>3170</v>
      </c>
      <c r="J1179" s="53">
        <v>3</v>
      </c>
      <c r="K1179" s="36"/>
      <c r="L1179" s="53">
        <v>3</v>
      </c>
      <c r="M1179" s="36"/>
      <c r="N1179" s="36"/>
      <c r="O1179" s="36">
        <v>1</v>
      </c>
      <c r="P1179" s="36"/>
      <c r="Q1179" s="36">
        <v>145</v>
      </c>
      <c r="R1179" s="36"/>
      <c r="S1179" s="36"/>
      <c r="T1179" s="36"/>
      <c r="U1179" s="36" t="s">
        <v>2686</v>
      </c>
      <c r="V1179" s="36" t="s">
        <v>39</v>
      </c>
      <c r="W1179" s="36" t="s">
        <v>54</v>
      </c>
    </row>
    <row r="1180" s="15" customFormat="1" ht="24" spans="1:23">
      <c r="A1180" s="35">
        <v>1171</v>
      </c>
      <c r="B1180" s="36" t="s">
        <v>2674</v>
      </c>
      <c r="C1180" s="36" t="s">
        <v>31</v>
      </c>
      <c r="D1180" s="36" t="s">
        <v>87</v>
      </c>
      <c r="E1180" s="44" t="s">
        <v>1301</v>
      </c>
      <c r="F1180" s="37">
        <v>44197</v>
      </c>
      <c r="G1180" s="37">
        <v>44531</v>
      </c>
      <c r="H1180" s="36" t="s">
        <v>2596</v>
      </c>
      <c r="I1180" s="37" t="s">
        <v>3171</v>
      </c>
      <c r="J1180" s="53">
        <v>16</v>
      </c>
      <c r="K1180" s="36"/>
      <c r="L1180" s="53">
        <v>16</v>
      </c>
      <c r="M1180" s="36"/>
      <c r="N1180" s="36"/>
      <c r="O1180" s="36">
        <v>1</v>
      </c>
      <c r="P1180" s="36"/>
      <c r="Q1180" s="36">
        <v>178</v>
      </c>
      <c r="R1180" s="36"/>
      <c r="S1180" s="36"/>
      <c r="T1180" s="36"/>
      <c r="U1180" s="36" t="s">
        <v>3172</v>
      </c>
      <c r="V1180" s="36" t="s">
        <v>39</v>
      </c>
      <c r="W1180" s="36" t="s">
        <v>54</v>
      </c>
    </row>
    <row r="1181" s="15" customFormat="1" ht="24" spans="1:23">
      <c r="A1181" s="35">
        <v>1172</v>
      </c>
      <c r="B1181" s="36" t="s">
        <v>2674</v>
      </c>
      <c r="C1181" s="36" t="s">
        <v>31</v>
      </c>
      <c r="D1181" s="36" t="s">
        <v>87</v>
      </c>
      <c r="E1181" s="44" t="s">
        <v>1183</v>
      </c>
      <c r="F1181" s="37">
        <v>44197</v>
      </c>
      <c r="G1181" s="37">
        <v>44531</v>
      </c>
      <c r="H1181" s="36" t="s">
        <v>2596</v>
      </c>
      <c r="I1181" s="37" t="s">
        <v>3173</v>
      </c>
      <c r="J1181" s="53">
        <v>14</v>
      </c>
      <c r="K1181" s="36"/>
      <c r="L1181" s="53">
        <v>14</v>
      </c>
      <c r="M1181" s="36"/>
      <c r="N1181" s="36"/>
      <c r="O1181" s="36">
        <v>1</v>
      </c>
      <c r="P1181" s="36"/>
      <c r="Q1181" s="36">
        <v>124</v>
      </c>
      <c r="R1181" s="36"/>
      <c r="S1181" s="36"/>
      <c r="T1181" s="36"/>
      <c r="U1181" s="36" t="s">
        <v>3105</v>
      </c>
      <c r="V1181" s="36" t="s">
        <v>39</v>
      </c>
      <c r="W1181" s="36" t="s">
        <v>54</v>
      </c>
    </row>
    <row r="1182" s="15" customFormat="1" ht="24" spans="1:23">
      <c r="A1182" s="35">
        <v>1173</v>
      </c>
      <c r="B1182" s="36" t="s">
        <v>2674</v>
      </c>
      <c r="C1182" s="36" t="s">
        <v>31</v>
      </c>
      <c r="D1182" s="36" t="s">
        <v>87</v>
      </c>
      <c r="E1182" s="44" t="s">
        <v>1301</v>
      </c>
      <c r="F1182" s="37">
        <v>44197</v>
      </c>
      <c r="G1182" s="37">
        <v>44531</v>
      </c>
      <c r="H1182" s="36" t="s">
        <v>2596</v>
      </c>
      <c r="I1182" s="37" t="s">
        <v>3174</v>
      </c>
      <c r="J1182" s="53">
        <v>49</v>
      </c>
      <c r="K1182" s="36"/>
      <c r="L1182" s="53">
        <v>49</v>
      </c>
      <c r="M1182" s="36"/>
      <c r="N1182" s="36"/>
      <c r="O1182" s="36">
        <v>1</v>
      </c>
      <c r="P1182" s="36"/>
      <c r="Q1182" s="36">
        <v>321</v>
      </c>
      <c r="R1182" s="36"/>
      <c r="S1182" s="36"/>
      <c r="T1182" s="36"/>
      <c r="U1182" s="36" t="s">
        <v>3175</v>
      </c>
      <c r="V1182" s="36" t="s">
        <v>39</v>
      </c>
      <c r="W1182" s="36" t="s">
        <v>54</v>
      </c>
    </row>
    <row r="1183" s="15" customFormat="1" ht="24" spans="1:23">
      <c r="A1183" s="35">
        <v>1174</v>
      </c>
      <c r="B1183" s="36" t="s">
        <v>2674</v>
      </c>
      <c r="C1183" s="36" t="s">
        <v>31</v>
      </c>
      <c r="D1183" s="36" t="s">
        <v>87</v>
      </c>
      <c r="E1183" s="44" t="s">
        <v>173</v>
      </c>
      <c r="F1183" s="37">
        <v>44197</v>
      </c>
      <c r="G1183" s="37">
        <v>44531</v>
      </c>
      <c r="H1183" s="36" t="s">
        <v>2596</v>
      </c>
      <c r="I1183" s="37" t="s">
        <v>3176</v>
      </c>
      <c r="J1183" s="53">
        <v>40</v>
      </c>
      <c r="K1183" s="36"/>
      <c r="L1183" s="53">
        <v>40</v>
      </c>
      <c r="M1183" s="36"/>
      <c r="N1183" s="36"/>
      <c r="O1183" s="36">
        <v>1</v>
      </c>
      <c r="P1183" s="36"/>
      <c r="Q1183" s="36">
        <v>289</v>
      </c>
      <c r="R1183" s="36"/>
      <c r="S1183" s="36"/>
      <c r="T1183" s="36"/>
      <c r="U1183" s="36" t="s">
        <v>3177</v>
      </c>
      <c r="V1183" s="36" t="s">
        <v>39</v>
      </c>
      <c r="W1183" s="36" t="s">
        <v>54</v>
      </c>
    </row>
    <row r="1184" s="15" customFormat="1" ht="24" spans="1:23">
      <c r="A1184" s="35">
        <v>1175</v>
      </c>
      <c r="B1184" s="36" t="s">
        <v>2674</v>
      </c>
      <c r="C1184" s="36" t="s">
        <v>31</v>
      </c>
      <c r="D1184" s="36" t="s">
        <v>87</v>
      </c>
      <c r="E1184" s="44" t="s">
        <v>1216</v>
      </c>
      <c r="F1184" s="37">
        <v>44197</v>
      </c>
      <c r="G1184" s="37">
        <v>44531</v>
      </c>
      <c r="H1184" s="36" t="s">
        <v>2596</v>
      </c>
      <c r="I1184" s="37" t="s">
        <v>3178</v>
      </c>
      <c r="J1184" s="53">
        <v>9</v>
      </c>
      <c r="K1184" s="36"/>
      <c r="L1184" s="53">
        <v>9</v>
      </c>
      <c r="M1184" s="36"/>
      <c r="N1184" s="36"/>
      <c r="O1184" s="36">
        <v>1</v>
      </c>
      <c r="P1184" s="36"/>
      <c r="Q1184" s="36">
        <v>108</v>
      </c>
      <c r="R1184" s="36"/>
      <c r="S1184" s="36"/>
      <c r="T1184" s="36"/>
      <c r="U1184" s="36" t="s">
        <v>3112</v>
      </c>
      <c r="V1184" s="36" t="s">
        <v>39</v>
      </c>
      <c r="W1184" s="36" t="s">
        <v>54</v>
      </c>
    </row>
    <row r="1185" s="15" customFormat="1" ht="24" spans="1:23">
      <c r="A1185" s="35">
        <v>1176</v>
      </c>
      <c r="B1185" s="36" t="s">
        <v>2674</v>
      </c>
      <c r="C1185" s="36" t="s">
        <v>31</v>
      </c>
      <c r="D1185" s="36" t="s">
        <v>87</v>
      </c>
      <c r="E1185" s="44" t="s">
        <v>1301</v>
      </c>
      <c r="F1185" s="37">
        <v>44197</v>
      </c>
      <c r="G1185" s="37">
        <v>44531</v>
      </c>
      <c r="H1185" s="36" t="s">
        <v>2596</v>
      </c>
      <c r="I1185" s="37" t="s">
        <v>3179</v>
      </c>
      <c r="J1185" s="53">
        <v>4</v>
      </c>
      <c r="K1185" s="36"/>
      <c r="L1185" s="53">
        <v>4</v>
      </c>
      <c r="M1185" s="36"/>
      <c r="N1185" s="36"/>
      <c r="O1185" s="36">
        <v>1</v>
      </c>
      <c r="P1185" s="36"/>
      <c r="Q1185" s="36">
        <v>107</v>
      </c>
      <c r="R1185" s="36"/>
      <c r="S1185" s="36"/>
      <c r="T1185" s="36"/>
      <c r="U1185" s="36" t="s">
        <v>3123</v>
      </c>
      <c r="V1185" s="36" t="s">
        <v>39</v>
      </c>
      <c r="W1185" s="36" t="s">
        <v>54</v>
      </c>
    </row>
    <row r="1186" s="15" customFormat="1" ht="24" spans="1:23">
      <c r="A1186" s="35">
        <v>1177</v>
      </c>
      <c r="B1186" s="36" t="s">
        <v>2674</v>
      </c>
      <c r="C1186" s="36" t="s">
        <v>31</v>
      </c>
      <c r="D1186" s="36" t="s">
        <v>87</v>
      </c>
      <c r="E1186" s="44" t="s">
        <v>2064</v>
      </c>
      <c r="F1186" s="37">
        <v>44197</v>
      </c>
      <c r="G1186" s="37">
        <v>44531</v>
      </c>
      <c r="H1186" s="36" t="s">
        <v>2596</v>
      </c>
      <c r="I1186" s="37" t="s">
        <v>3180</v>
      </c>
      <c r="J1186" s="53">
        <v>12</v>
      </c>
      <c r="K1186" s="36"/>
      <c r="L1186" s="53">
        <v>12</v>
      </c>
      <c r="M1186" s="36"/>
      <c r="N1186" s="36"/>
      <c r="O1186" s="36">
        <v>1</v>
      </c>
      <c r="P1186" s="36"/>
      <c r="Q1186" s="36">
        <v>178</v>
      </c>
      <c r="R1186" s="36"/>
      <c r="S1186" s="36"/>
      <c r="T1186" s="36"/>
      <c r="U1186" s="36" t="s">
        <v>3172</v>
      </c>
      <c r="V1186" s="36" t="s">
        <v>39</v>
      </c>
      <c r="W1186" s="36" t="s">
        <v>54</v>
      </c>
    </row>
    <row r="1187" s="15" customFormat="1" ht="24" spans="1:23">
      <c r="A1187" s="35">
        <v>1178</v>
      </c>
      <c r="B1187" s="36" t="s">
        <v>2674</v>
      </c>
      <c r="C1187" s="36" t="s">
        <v>31</v>
      </c>
      <c r="D1187" s="36" t="s">
        <v>87</v>
      </c>
      <c r="E1187" s="44" t="s">
        <v>770</v>
      </c>
      <c r="F1187" s="37">
        <v>44197</v>
      </c>
      <c r="G1187" s="37">
        <v>44531</v>
      </c>
      <c r="H1187" s="36" t="s">
        <v>2596</v>
      </c>
      <c r="I1187" s="37" t="s">
        <v>3181</v>
      </c>
      <c r="J1187" s="53">
        <v>10</v>
      </c>
      <c r="K1187" s="36"/>
      <c r="L1187" s="53">
        <v>10</v>
      </c>
      <c r="M1187" s="36"/>
      <c r="N1187" s="36"/>
      <c r="O1187" s="36">
        <v>1</v>
      </c>
      <c r="P1187" s="36"/>
      <c r="Q1187" s="36">
        <v>178</v>
      </c>
      <c r="R1187" s="36"/>
      <c r="S1187" s="36"/>
      <c r="T1187" s="36"/>
      <c r="U1187" s="36" t="s">
        <v>3172</v>
      </c>
      <c r="V1187" s="36" t="s">
        <v>39</v>
      </c>
      <c r="W1187" s="36" t="s">
        <v>54</v>
      </c>
    </row>
    <row r="1188" s="15" customFormat="1" ht="24" spans="1:23">
      <c r="A1188" s="35">
        <v>1179</v>
      </c>
      <c r="B1188" s="36" t="s">
        <v>2674</v>
      </c>
      <c r="C1188" s="36" t="s">
        <v>31</v>
      </c>
      <c r="D1188" s="36" t="s">
        <v>87</v>
      </c>
      <c r="E1188" s="44" t="s">
        <v>293</v>
      </c>
      <c r="F1188" s="37">
        <v>44197</v>
      </c>
      <c r="G1188" s="37">
        <v>44531</v>
      </c>
      <c r="H1188" s="36" t="s">
        <v>2596</v>
      </c>
      <c r="I1188" s="37" t="s">
        <v>3182</v>
      </c>
      <c r="J1188" s="53">
        <v>6</v>
      </c>
      <c r="K1188" s="36"/>
      <c r="L1188" s="53">
        <v>6</v>
      </c>
      <c r="M1188" s="36"/>
      <c r="N1188" s="36"/>
      <c r="O1188" s="36">
        <v>1</v>
      </c>
      <c r="P1188" s="36"/>
      <c r="Q1188" s="36">
        <v>177</v>
      </c>
      <c r="R1188" s="36"/>
      <c r="S1188" s="36"/>
      <c r="T1188" s="36"/>
      <c r="U1188" s="36" t="s">
        <v>3183</v>
      </c>
      <c r="V1188" s="36" t="s">
        <v>39</v>
      </c>
      <c r="W1188" s="36" t="s">
        <v>54</v>
      </c>
    </row>
    <row r="1189" s="15" customFormat="1" ht="24" spans="1:23">
      <c r="A1189" s="35">
        <v>1180</v>
      </c>
      <c r="B1189" s="36" t="s">
        <v>2674</v>
      </c>
      <c r="C1189" s="36" t="s">
        <v>31</v>
      </c>
      <c r="D1189" s="36" t="s">
        <v>87</v>
      </c>
      <c r="E1189" s="44" t="s">
        <v>1144</v>
      </c>
      <c r="F1189" s="37">
        <v>44197</v>
      </c>
      <c r="G1189" s="37">
        <v>44531</v>
      </c>
      <c r="H1189" s="36" t="s">
        <v>2596</v>
      </c>
      <c r="I1189" s="37" t="s">
        <v>3184</v>
      </c>
      <c r="J1189" s="53">
        <v>20</v>
      </c>
      <c r="K1189" s="36"/>
      <c r="L1189" s="53">
        <v>20</v>
      </c>
      <c r="M1189" s="36"/>
      <c r="N1189" s="36"/>
      <c r="O1189" s="36">
        <v>1</v>
      </c>
      <c r="P1189" s="36"/>
      <c r="Q1189" s="36">
        <v>145</v>
      </c>
      <c r="R1189" s="36"/>
      <c r="S1189" s="36"/>
      <c r="T1189" s="36"/>
      <c r="U1189" s="36" t="s">
        <v>2686</v>
      </c>
      <c r="V1189" s="36" t="s">
        <v>39</v>
      </c>
      <c r="W1189" s="36" t="s">
        <v>54</v>
      </c>
    </row>
    <row r="1190" s="15" customFormat="1" ht="24" spans="1:23">
      <c r="A1190" s="35">
        <v>1181</v>
      </c>
      <c r="B1190" s="36" t="s">
        <v>2674</v>
      </c>
      <c r="C1190" s="36" t="s">
        <v>31</v>
      </c>
      <c r="D1190" s="36" t="s">
        <v>87</v>
      </c>
      <c r="E1190" s="44" t="s">
        <v>1144</v>
      </c>
      <c r="F1190" s="37">
        <v>44197</v>
      </c>
      <c r="G1190" s="37">
        <v>44531</v>
      </c>
      <c r="H1190" s="36" t="s">
        <v>2596</v>
      </c>
      <c r="I1190" s="37" t="s">
        <v>3185</v>
      </c>
      <c r="J1190" s="53">
        <v>11</v>
      </c>
      <c r="K1190" s="36"/>
      <c r="L1190" s="53">
        <v>11</v>
      </c>
      <c r="M1190" s="36"/>
      <c r="N1190" s="36"/>
      <c r="O1190" s="36">
        <v>1</v>
      </c>
      <c r="P1190" s="36"/>
      <c r="Q1190" s="36">
        <v>178</v>
      </c>
      <c r="R1190" s="36"/>
      <c r="S1190" s="36"/>
      <c r="T1190" s="36"/>
      <c r="U1190" s="36" t="s">
        <v>3172</v>
      </c>
      <c r="V1190" s="36" t="s">
        <v>39</v>
      </c>
      <c r="W1190" s="36" t="s">
        <v>54</v>
      </c>
    </row>
    <row r="1191" s="15" customFormat="1" ht="24" spans="1:23">
      <c r="A1191" s="35">
        <v>1182</v>
      </c>
      <c r="B1191" s="36" t="s">
        <v>2674</v>
      </c>
      <c r="C1191" s="36" t="s">
        <v>31</v>
      </c>
      <c r="D1191" s="36" t="s">
        <v>87</v>
      </c>
      <c r="E1191" s="44" t="s">
        <v>1230</v>
      </c>
      <c r="F1191" s="37">
        <v>44197</v>
      </c>
      <c r="G1191" s="37">
        <v>44531</v>
      </c>
      <c r="H1191" s="36" t="s">
        <v>2596</v>
      </c>
      <c r="I1191" s="37" t="s">
        <v>3186</v>
      </c>
      <c r="J1191" s="53">
        <v>16</v>
      </c>
      <c r="K1191" s="36"/>
      <c r="L1191" s="53">
        <v>16</v>
      </c>
      <c r="M1191" s="36"/>
      <c r="N1191" s="36"/>
      <c r="O1191" s="36">
        <v>1</v>
      </c>
      <c r="P1191" s="36"/>
      <c r="Q1191" s="36">
        <v>136</v>
      </c>
      <c r="R1191" s="36"/>
      <c r="S1191" s="36"/>
      <c r="T1191" s="36"/>
      <c r="U1191" s="36" t="s">
        <v>2678</v>
      </c>
      <c r="V1191" s="36" t="s">
        <v>39</v>
      </c>
      <c r="W1191" s="36" t="s">
        <v>54</v>
      </c>
    </row>
    <row r="1192" s="15" customFormat="1" ht="24" spans="1:23">
      <c r="A1192" s="35">
        <v>1183</v>
      </c>
      <c r="B1192" s="36" t="s">
        <v>2674</v>
      </c>
      <c r="C1192" s="36" t="s">
        <v>31</v>
      </c>
      <c r="D1192" s="36" t="s">
        <v>87</v>
      </c>
      <c r="E1192" s="44" t="s">
        <v>1087</v>
      </c>
      <c r="F1192" s="37">
        <v>44197</v>
      </c>
      <c r="G1192" s="37">
        <v>44531</v>
      </c>
      <c r="H1192" s="36" t="s">
        <v>2596</v>
      </c>
      <c r="I1192" s="37" t="s">
        <v>3187</v>
      </c>
      <c r="J1192" s="53">
        <v>21</v>
      </c>
      <c r="K1192" s="36"/>
      <c r="L1192" s="53">
        <v>21</v>
      </c>
      <c r="M1192" s="36"/>
      <c r="N1192" s="36"/>
      <c r="O1192" s="36">
        <v>1</v>
      </c>
      <c r="P1192" s="36"/>
      <c r="Q1192" s="36">
        <v>165</v>
      </c>
      <c r="R1192" s="36"/>
      <c r="S1192" s="36"/>
      <c r="T1192" s="36"/>
      <c r="U1192" s="36" t="s">
        <v>2698</v>
      </c>
      <c r="V1192" s="36" t="s">
        <v>39</v>
      </c>
      <c r="W1192" s="36" t="s">
        <v>54</v>
      </c>
    </row>
    <row r="1193" s="15" customFormat="1" ht="24" spans="1:23">
      <c r="A1193" s="35">
        <v>1184</v>
      </c>
      <c r="B1193" s="36" t="s">
        <v>2674</v>
      </c>
      <c r="C1193" s="36" t="s">
        <v>31</v>
      </c>
      <c r="D1193" s="36" t="s">
        <v>87</v>
      </c>
      <c r="E1193" s="44" t="s">
        <v>1087</v>
      </c>
      <c r="F1193" s="37">
        <v>44197</v>
      </c>
      <c r="G1193" s="37">
        <v>44531</v>
      </c>
      <c r="H1193" s="36" t="s">
        <v>2596</v>
      </c>
      <c r="I1193" s="37" t="s">
        <v>3188</v>
      </c>
      <c r="J1193" s="53">
        <v>6</v>
      </c>
      <c r="K1193" s="36"/>
      <c r="L1193" s="53">
        <v>6</v>
      </c>
      <c r="M1193" s="36"/>
      <c r="N1193" s="36"/>
      <c r="O1193" s="36">
        <v>1</v>
      </c>
      <c r="P1193" s="36"/>
      <c r="Q1193" s="36">
        <v>141</v>
      </c>
      <c r="R1193" s="36"/>
      <c r="S1193" s="36"/>
      <c r="T1193" s="36"/>
      <c r="U1193" s="36" t="s">
        <v>3164</v>
      </c>
      <c r="V1193" s="36" t="s">
        <v>39</v>
      </c>
      <c r="W1193" s="36" t="s">
        <v>54</v>
      </c>
    </row>
    <row r="1194" s="15" customFormat="1" ht="24" spans="1:23">
      <c r="A1194" s="35">
        <v>1185</v>
      </c>
      <c r="B1194" s="36" t="s">
        <v>2674</v>
      </c>
      <c r="C1194" s="36" t="s">
        <v>31</v>
      </c>
      <c r="D1194" s="36" t="s">
        <v>87</v>
      </c>
      <c r="E1194" s="44" t="s">
        <v>112</v>
      </c>
      <c r="F1194" s="37">
        <v>44197</v>
      </c>
      <c r="G1194" s="37">
        <v>44531</v>
      </c>
      <c r="H1194" s="36" t="s">
        <v>2596</v>
      </c>
      <c r="I1194" s="37" t="s">
        <v>3189</v>
      </c>
      <c r="J1194" s="53">
        <v>11</v>
      </c>
      <c r="K1194" s="36"/>
      <c r="L1194" s="53">
        <v>11</v>
      </c>
      <c r="M1194" s="36"/>
      <c r="N1194" s="36"/>
      <c r="O1194" s="36">
        <v>1</v>
      </c>
      <c r="P1194" s="36"/>
      <c r="Q1194" s="36">
        <v>124</v>
      </c>
      <c r="R1194" s="36">
        <v>1</v>
      </c>
      <c r="S1194" s="36"/>
      <c r="T1194" s="36"/>
      <c r="U1194" s="36" t="s">
        <v>3105</v>
      </c>
      <c r="V1194" s="36" t="s">
        <v>39</v>
      </c>
      <c r="W1194" s="36" t="s">
        <v>54</v>
      </c>
    </row>
    <row r="1195" s="15" customFormat="1" ht="24" spans="1:23">
      <c r="A1195" s="35">
        <v>1186</v>
      </c>
      <c r="B1195" s="36" t="s">
        <v>2674</v>
      </c>
      <c r="C1195" s="36" t="s">
        <v>31</v>
      </c>
      <c r="D1195" s="36" t="s">
        <v>87</v>
      </c>
      <c r="E1195" s="44" t="s">
        <v>1388</v>
      </c>
      <c r="F1195" s="37">
        <v>44197</v>
      </c>
      <c r="G1195" s="37">
        <v>44531</v>
      </c>
      <c r="H1195" s="36" t="s">
        <v>2596</v>
      </c>
      <c r="I1195" s="37" t="s">
        <v>3190</v>
      </c>
      <c r="J1195" s="53">
        <v>41</v>
      </c>
      <c r="K1195" s="36"/>
      <c r="L1195" s="53">
        <v>41</v>
      </c>
      <c r="M1195" s="36"/>
      <c r="N1195" s="36"/>
      <c r="O1195" s="36">
        <v>1</v>
      </c>
      <c r="P1195" s="36"/>
      <c r="Q1195" s="36">
        <v>156</v>
      </c>
      <c r="R1195" s="36"/>
      <c r="S1195" s="36"/>
      <c r="T1195" s="36"/>
      <c r="U1195" s="36" t="s">
        <v>2707</v>
      </c>
      <c r="V1195" s="36" t="s">
        <v>39</v>
      </c>
      <c r="W1195" s="36" t="s">
        <v>54</v>
      </c>
    </row>
    <row r="1196" s="15" customFormat="1" ht="24" spans="1:23">
      <c r="A1196" s="35">
        <v>1187</v>
      </c>
      <c r="B1196" s="36" t="s">
        <v>2674</v>
      </c>
      <c r="C1196" s="36" t="s">
        <v>31</v>
      </c>
      <c r="D1196" s="36" t="s">
        <v>87</v>
      </c>
      <c r="E1196" s="44" t="s">
        <v>1388</v>
      </c>
      <c r="F1196" s="37">
        <v>44197</v>
      </c>
      <c r="G1196" s="37">
        <v>44531</v>
      </c>
      <c r="H1196" s="36" t="s">
        <v>2596</v>
      </c>
      <c r="I1196" s="37" t="s">
        <v>3191</v>
      </c>
      <c r="J1196" s="53">
        <v>3</v>
      </c>
      <c r="K1196" s="36"/>
      <c r="L1196" s="53">
        <v>3</v>
      </c>
      <c r="M1196" s="36"/>
      <c r="N1196" s="36"/>
      <c r="O1196" s="36">
        <v>1</v>
      </c>
      <c r="P1196" s="36"/>
      <c r="Q1196" s="36">
        <v>178</v>
      </c>
      <c r="R1196" s="36"/>
      <c r="S1196" s="36"/>
      <c r="T1196" s="36"/>
      <c r="U1196" s="36" t="s">
        <v>3172</v>
      </c>
      <c r="V1196" s="36" t="s">
        <v>39</v>
      </c>
      <c r="W1196" s="36" t="s">
        <v>54</v>
      </c>
    </row>
    <row r="1197" s="15" customFormat="1" ht="24" spans="1:23">
      <c r="A1197" s="35">
        <v>1188</v>
      </c>
      <c r="B1197" s="36" t="s">
        <v>2674</v>
      </c>
      <c r="C1197" s="36" t="s">
        <v>31</v>
      </c>
      <c r="D1197" s="36" t="s">
        <v>87</v>
      </c>
      <c r="E1197" s="44" t="s">
        <v>712</v>
      </c>
      <c r="F1197" s="37">
        <v>44197</v>
      </c>
      <c r="G1197" s="37">
        <v>44531</v>
      </c>
      <c r="H1197" s="36" t="s">
        <v>2596</v>
      </c>
      <c r="I1197" s="37" t="s">
        <v>3192</v>
      </c>
      <c r="J1197" s="53">
        <v>21</v>
      </c>
      <c r="K1197" s="36"/>
      <c r="L1197" s="53">
        <v>21</v>
      </c>
      <c r="M1197" s="36"/>
      <c r="N1197" s="36"/>
      <c r="O1197" s="36">
        <v>1</v>
      </c>
      <c r="P1197" s="36"/>
      <c r="Q1197" s="36">
        <v>145</v>
      </c>
      <c r="R1197" s="36"/>
      <c r="S1197" s="36"/>
      <c r="T1197" s="36"/>
      <c r="U1197" s="36" t="s">
        <v>2686</v>
      </c>
      <c r="V1197" s="36" t="s">
        <v>39</v>
      </c>
      <c r="W1197" s="36" t="s">
        <v>54</v>
      </c>
    </row>
    <row r="1198" s="15" customFormat="1" ht="24" spans="1:23">
      <c r="A1198" s="35">
        <v>1189</v>
      </c>
      <c r="B1198" s="36" t="s">
        <v>2674</v>
      </c>
      <c r="C1198" s="36" t="s">
        <v>31</v>
      </c>
      <c r="D1198" s="36" t="s">
        <v>87</v>
      </c>
      <c r="E1198" s="44" t="s">
        <v>1244</v>
      </c>
      <c r="F1198" s="37">
        <v>44197</v>
      </c>
      <c r="G1198" s="37">
        <v>44531</v>
      </c>
      <c r="H1198" s="36" t="s">
        <v>2596</v>
      </c>
      <c r="I1198" s="37" t="s">
        <v>3193</v>
      </c>
      <c r="J1198" s="53">
        <v>2</v>
      </c>
      <c r="K1198" s="36"/>
      <c r="L1198" s="53">
        <v>2</v>
      </c>
      <c r="M1198" s="36"/>
      <c r="N1198" s="36"/>
      <c r="O1198" s="36">
        <v>1</v>
      </c>
      <c r="P1198" s="36"/>
      <c r="Q1198" s="36">
        <v>165</v>
      </c>
      <c r="R1198" s="36"/>
      <c r="S1198" s="36"/>
      <c r="T1198" s="36"/>
      <c r="U1198" s="36" t="s">
        <v>2698</v>
      </c>
      <c r="V1198" s="36" t="s">
        <v>39</v>
      </c>
      <c r="W1198" s="36" t="s">
        <v>54</v>
      </c>
    </row>
    <row r="1199" s="15" customFormat="1" ht="24" spans="1:23">
      <c r="A1199" s="35">
        <v>1190</v>
      </c>
      <c r="B1199" s="36" t="s">
        <v>2674</v>
      </c>
      <c r="C1199" s="36" t="s">
        <v>31</v>
      </c>
      <c r="D1199" s="36" t="s">
        <v>87</v>
      </c>
      <c r="E1199" s="44" t="s">
        <v>198</v>
      </c>
      <c r="F1199" s="37">
        <v>44197</v>
      </c>
      <c r="G1199" s="37">
        <v>44531</v>
      </c>
      <c r="H1199" s="36" t="s">
        <v>2596</v>
      </c>
      <c r="I1199" s="37" t="s">
        <v>3194</v>
      </c>
      <c r="J1199" s="53">
        <v>5</v>
      </c>
      <c r="K1199" s="36"/>
      <c r="L1199" s="53">
        <v>5</v>
      </c>
      <c r="M1199" s="36"/>
      <c r="N1199" s="36"/>
      <c r="O1199" s="36">
        <v>1</v>
      </c>
      <c r="P1199" s="36"/>
      <c r="Q1199" s="36">
        <v>144</v>
      </c>
      <c r="R1199" s="36"/>
      <c r="S1199" s="36"/>
      <c r="T1199" s="36"/>
      <c r="U1199" s="36" t="s">
        <v>2682</v>
      </c>
      <c r="V1199" s="36" t="s">
        <v>39</v>
      </c>
      <c r="W1199" s="36" t="s">
        <v>54</v>
      </c>
    </row>
    <row r="1200" s="15" customFormat="1" ht="24" spans="1:23">
      <c r="A1200" s="35">
        <v>1191</v>
      </c>
      <c r="B1200" s="36" t="s">
        <v>2674</v>
      </c>
      <c r="C1200" s="36" t="s">
        <v>31</v>
      </c>
      <c r="D1200" s="36" t="s">
        <v>87</v>
      </c>
      <c r="E1200" s="44" t="s">
        <v>459</v>
      </c>
      <c r="F1200" s="37">
        <v>44197</v>
      </c>
      <c r="G1200" s="37">
        <v>44531</v>
      </c>
      <c r="H1200" s="36" t="s">
        <v>2596</v>
      </c>
      <c r="I1200" s="37" t="s">
        <v>3195</v>
      </c>
      <c r="J1200" s="53">
        <v>3</v>
      </c>
      <c r="K1200" s="36"/>
      <c r="L1200" s="53">
        <v>3</v>
      </c>
      <c r="M1200" s="36"/>
      <c r="N1200" s="36"/>
      <c r="O1200" s="36">
        <v>1</v>
      </c>
      <c r="P1200" s="36"/>
      <c r="Q1200" s="36">
        <v>146</v>
      </c>
      <c r="R1200" s="36"/>
      <c r="S1200" s="36"/>
      <c r="T1200" s="36"/>
      <c r="U1200" s="36" t="s">
        <v>3196</v>
      </c>
      <c r="V1200" s="36" t="s">
        <v>39</v>
      </c>
      <c r="W1200" s="36" t="s">
        <v>54</v>
      </c>
    </row>
    <row r="1201" s="15" customFormat="1" ht="24" spans="1:23">
      <c r="A1201" s="35">
        <v>1192</v>
      </c>
      <c r="B1201" s="36" t="s">
        <v>2674</v>
      </c>
      <c r="C1201" s="36" t="s">
        <v>31</v>
      </c>
      <c r="D1201" s="36" t="s">
        <v>87</v>
      </c>
      <c r="E1201" s="44" t="s">
        <v>671</v>
      </c>
      <c r="F1201" s="37">
        <v>44197</v>
      </c>
      <c r="G1201" s="37">
        <v>44531</v>
      </c>
      <c r="H1201" s="36" t="s">
        <v>2596</v>
      </c>
      <c r="I1201" s="37" t="s">
        <v>3197</v>
      </c>
      <c r="J1201" s="53">
        <v>3</v>
      </c>
      <c r="K1201" s="36"/>
      <c r="L1201" s="53">
        <v>3</v>
      </c>
      <c r="M1201" s="36"/>
      <c r="N1201" s="36"/>
      <c r="O1201" s="36">
        <v>1</v>
      </c>
      <c r="P1201" s="36"/>
      <c r="Q1201" s="36">
        <v>123</v>
      </c>
      <c r="R1201" s="36">
        <v>1</v>
      </c>
      <c r="S1201" s="36"/>
      <c r="T1201" s="36"/>
      <c r="U1201" s="36" t="s">
        <v>2704</v>
      </c>
      <c r="V1201" s="36" t="s">
        <v>39</v>
      </c>
      <c r="W1201" s="36" t="s">
        <v>54</v>
      </c>
    </row>
    <row r="1202" s="15" customFormat="1" ht="24" spans="1:23">
      <c r="A1202" s="35">
        <v>1193</v>
      </c>
      <c r="B1202" s="36" t="s">
        <v>2674</v>
      </c>
      <c r="C1202" s="36" t="s">
        <v>31</v>
      </c>
      <c r="D1202" s="36" t="s">
        <v>87</v>
      </c>
      <c r="E1202" s="44" t="s">
        <v>742</v>
      </c>
      <c r="F1202" s="37">
        <v>44197</v>
      </c>
      <c r="G1202" s="37">
        <v>44531</v>
      </c>
      <c r="H1202" s="36" t="s">
        <v>2596</v>
      </c>
      <c r="I1202" s="37" t="s">
        <v>3198</v>
      </c>
      <c r="J1202" s="53">
        <v>7</v>
      </c>
      <c r="K1202" s="36"/>
      <c r="L1202" s="53">
        <v>7</v>
      </c>
      <c r="M1202" s="36"/>
      <c r="N1202" s="36"/>
      <c r="O1202" s="36">
        <v>1</v>
      </c>
      <c r="P1202" s="36"/>
      <c r="Q1202" s="36">
        <v>107</v>
      </c>
      <c r="R1202" s="36"/>
      <c r="S1202" s="36"/>
      <c r="T1202" s="36"/>
      <c r="U1202" s="36" t="s">
        <v>3123</v>
      </c>
      <c r="V1202" s="36" t="s">
        <v>39</v>
      </c>
      <c r="W1202" s="36" t="s">
        <v>54</v>
      </c>
    </row>
    <row r="1203" s="15" customFormat="1" ht="24" spans="1:23">
      <c r="A1203" s="35">
        <v>1194</v>
      </c>
      <c r="B1203" s="36" t="s">
        <v>2674</v>
      </c>
      <c r="C1203" s="36" t="s">
        <v>31</v>
      </c>
      <c r="D1203" s="36" t="s">
        <v>87</v>
      </c>
      <c r="E1203" s="44" t="s">
        <v>1037</v>
      </c>
      <c r="F1203" s="37">
        <v>44197</v>
      </c>
      <c r="G1203" s="37">
        <v>44531</v>
      </c>
      <c r="H1203" s="36" t="s">
        <v>2596</v>
      </c>
      <c r="I1203" s="37" t="s">
        <v>3199</v>
      </c>
      <c r="J1203" s="53">
        <v>23</v>
      </c>
      <c r="K1203" s="36"/>
      <c r="L1203" s="53">
        <v>23</v>
      </c>
      <c r="M1203" s="36"/>
      <c r="N1203" s="36"/>
      <c r="O1203" s="36">
        <v>1</v>
      </c>
      <c r="P1203" s="36"/>
      <c r="Q1203" s="36">
        <v>108</v>
      </c>
      <c r="R1203" s="36"/>
      <c r="S1203" s="36"/>
      <c r="T1203" s="36"/>
      <c r="U1203" s="36" t="s">
        <v>3112</v>
      </c>
      <c r="V1203" s="36" t="s">
        <v>39</v>
      </c>
      <c r="W1203" s="36" t="s">
        <v>54</v>
      </c>
    </row>
    <row r="1204" s="15" customFormat="1" ht="24" spans="1:23">
      <c r="A1204" s="35">
        <v>1195</v>
      </c>
      <c r="B1204" s="36" t="s">
        <v>2674</v>
      </c>
      <c r="C1204" s="36" t="s">
        <v>31</v>
      </c>
      <c r="D1204" s="36" t="s">
        <v>87</v>
      </c>
      <c r="E1204" s="44" t="s">
        <v>502</v>
      </c>
      <c r="F1204" s="37">
        <v>44197</v>
      </c>
      <c r="G1204" s="37">
        <v>44531</v>
      </c>
      <c r="H1204" s="36" t="s">
        <v>2596</v>
      </c>
      <c r="I1204" s="37" t="s">
        <v>3200</v>
      </c>
      <c r="J1204" s="53">
        <v>13</v>
      </c>
      <c r="K1204" s="36"/>
      <c r="L1204" s="53">
        <v>13</v>
      </c>
      <c r="M1204" s="36"/>
      <c r="N1204" s="36"/>
      <c r="O1204" s="36">
        <v>1</v>
      </c>
      <c r="P1204" s="36"/>
      <c r="Q1204" s="36">
        <v>109</v>
      </c>
      <c r="R1204" s="36"/>
      <c r="S1204" s="36"/>
      <c r="T1204" s="36"/>
      <c r="U1204" s="36" t="s">
        <v>3201</v>
      </c>
      <c r="V1204" s="36" t="s">
        <v>39</v>
      </c>
      <c r="W1204" s="36" t="s">
        <v>54</v>
      </c>
    </row>
    <row r="1205" s="15" customFormat="1" ht="24" spans="1:23">
      <c r="A1205" s="35">
        <v>1196</v>
      </c>
      <c r="B1205" s="36" t="s">
        <v>2674</v>
      </c>
      <c r="C1205" s="36" t="s">
        <v>31</v>
      </c>
      <c r="D1205" s="36" t="s">
        <v>87</v>
      </c>
      <c r="E1205" s="44" t="s">
        <v>742</v>
      </c>
      <c r="F1205" s="37">
        <v>44197</v>
      </c>
      <c r="G1205" s="37">
        <v>44531</v>
      </c>
      <c r="H1205" s="36" t="s">
        <v>2596</v>
      </c>
      <c r="I1205" s="37" t="s">
        <v>3202</v>
      </c>
      <c r="J1205" s="53">
        <v>9</v>
      </c>
      <c r="K1205" s="36"/>
      <c r="L1205" s="53">
        <v>9</v>
      </c>
      <c r="M1205" s="36"/>
      <c r="N1205" s="36"/>
      <c r="O1205" s="36">
        <v>1</v>
      </c>
      <c r="P1205" s="36"/>
      <c r="Q1205" s="36">
        <v>147</v>
      </c>
      <c r="R1205" s="36"/>
      <c r="S1205" s="36"/>
      <c r="T1205" s="36"/>
      <c r="U1205" s="36" t="s">
        <v>3088</v>
      </c>
      <c r="V1205" s="36" t="s">
        <v>39</v>
      </c>
      <c r="W1205" s="36" t="s">
        <v>54</v>
      </c>
    </row>
    <row r="1206" s="15" customFormat="1" ht="24" spans="1:23">
      <c r="A1206" s="35">
        <v>1197</v>
      </c>
      <c r="B1206" s="36" t="s">
        <v>2674</v>
      </c>
      <c r="C1206" s="36" t="s">
        <v>31</v>
      </c>
      <c r="D1206" s="36" t="s">
        <v>87</v>
      </c>
      <c r="E1206" s="44" t="s">
        <v>1733</v>
      </c>
      <c r="F1206" s="37">
        <v>44197</v>
      </c>
      <c r="G1206" s="37">
        <v>44531</v>
      </c>
      <c r="H1206" s="36" t="s">
        <v>2596</v>
      </c>
      <c r="I1206" s="37" t="s">
        <v>3203</v>
      </c>
      <c r="J1206" s="53">
        <v>9</v>
      </c>
      <c r="K1206" s="36"/>
      <c r="L1206" s="53">
        <v>9</v>
      </c>
      <c r="M1206" s="36"/>
      <c r="N1206" s="36"/>
      <c r="O1206" s="36">
        <v>1</v>
      </c>
      <c r="P1206" s="36"/>
      <c r="Q1206" s="36">
        <v>107</v>
      </c>
      <c r="R1206" s="36"/>
      <c r="S1206" s="36"/>
      <c r="T1206" s="36"/>
      <c r="U1206" s="36" t="s">
        <v>3123</v>
      </c>
      <c r="V1206" s="36" t="s">
        <v>39</v>
      </c>
      <c r="W1206" s="36" t="s">
        <v>54</v>
      </c>
    </row>
    <row r="1207" s="15" customFormat="1" ht="24" spans="1:23">
      <c r="A1207" s="35">
        <v>1198</v>
      </c>
      <c r="B1207" s="36" t="s">
        <v>2674</v>
      </c>
      <c r="C1207" s="36" t="s">
        <v>31</v>
      </c>
      <c r="D1207" s="36" t="s">
        <v>87</v>
      </c>
      <c r="E1207" s="44" t="s">
        <v>2662</v>
      </c>
      <c r="F1207" s="37">
        <v>44197</v>
      </c>
      <c r="G1207" s="37">
        <v>44531</v>
      </c>
      <c r="H1207" s="36" t="s">
        <v>2596</v>
      </c>
      <c r="I1207" s="37" t="s">
        <v>3204</v>
      </c>
      <c r="J1207" s="53">
        <v>27</v>
      </c>
      <c r="K1207" s="36"/>
      <c r="L1207" s="53">
        <v>27</v>
      </c>
      <c r="M1207" s="36"/>
      <c r="N1207" s="36"/>
      <c r="O1207" s="36">
        <v>1</v>
      </c>
      <c r="P1207" s="36"/>
      <c r="Q1207" s="36">
        <v>220</v>
      </c>
      <c r="R1207" s="36">
        <v>1</v>
      </c>
      <c r="S1207" s="36"/>
      <c r="T1207" s="36"/>
      <c r="U1207" s="36" t="s">
        <v>2764</v>
      </c>
      <c r="V1207" s="36" t="s">
        <v>39</v>
      </c>
      <c r="W1207" s="36" t="s">
        <v>54</v>
      </c>
    </row>
    <row r="1208" s="15" customFormat="1" ht="24" spans="1:23">
      <c r="A1208" s="35">
        <v>1199</v>
      </c>
      <c r="B1208" s="36" t="s">
        <v>2674</v>
      </c>
      <c r="C1208" s="36" t="s">
        <v>31</v>
      </c>
      <c r="D1208" s="36" t="s">
        <v>87</v>
      </c>
      <c r="E1208" s="44" t="s">
        <v>1207</v>
      </c>
      <c r="F1208" s="37">
        <v>44197</v>
      </c>
      <c r="G1208" s="37">
        <v>44531</v>
      </c>
      <c r="H1208" s="36" t="s">
        <v>2596</v>
      </c>
      <c r="I1208" s="37" t="s">
        <v>3205</v>
      </c>
      <c r="J1208" s="53">
        <v>35</v>
      </c>
      <c r="K1208" s="36"/>
      <c r="L1208" s="53">
        <v>35</v>
      </c>
      <c r="M1208" s="36"/>
      <c r="N1208" s="36"/>
      <c r="O1208" s="36">
        <v>1</v>
      </c>
      <c r="P1208" s="36"/>
      <c r="Q1208" s="36">
        <v>324</v>
      </c>
      <c r="R1208" s="36">
        <v>1</v>
      </c>
      <c r="S1208" s="36"/>
      <c r="T1208" s="36"/>
      <c r="U1208" s="36" t="s">
        <v>3206</v>
      </c>
      <c r="V1208" s="36" t="s">
        <v>39</v>
      </c>
      <c r="W1208" s="36" t="s">
        <v>54</v>
      </c>
    </row>
    <row r="1209" s="15" customFormat="1" ht="24" spans="1:23">
      <c r="A1209" s="35">
        <v>1200</v>
      </c>
      <c r="B1209" s="36" t="s">
        <v>2674</v>
      </c>
      <c r="C1209" s="36" t="s">
        <v>31</v>
      </c>
      <c r="D1209" s="36" t="s">
        <v>87</v>
      </c>
      <c r="E1209" s="44" t="s">
        <v>941</v>
      </c>
      <c r="F1209" s="37">
        <v>44197</v>
      </c>
      <c r="G1209" s="37">
        <v>44531</v>
      </c>
      <c r="H1209" s="36" t="s">
        <v>2596</v>
      </c>
      <c r="I1209" s="37" t="s">
        <v>3207</v>
      </c>
      <c r="J1209" s="53">
        <v>20</v>
      </c>
      <c r="K1209" s="36"/>
      <c r="L1209" s="53">
        <v>20</v>
      </c>
      <c r="M1209" s="36"/>
      <c r="N1209" s="36"/>
      <c r="O1209" s="36">
        <v>1</v>
      </c>
      <c r="P1209" s="36"/>
      <c r="Q1209" s="36">
        <v>174</v>
      </c>
      <c r="R1209" s="36">
        <v>1</v>
      </c>
      <c r="S1209" s="36"/>
      <c r="T1209" s="36"/>
      <c r="U1209" s="36" t="s">
        <v>3208</v>
      </c>
      <c r="V1209" s="36" t="s">
        <v>39</v>
      </c>
      <c r="W1209" s="36" t="s">
        <v>54</v>
      </c>
    </row>
    <row r="1210" s="15" customFormat="1" ht="24" spans="1:23">
      <c r="A1210" s="35">
        <v>1201</v>
      </c>
      <c r="B1210" s="36" t="s">
        <v>2674</v>
      </c>
      <c r="C1210" s="36" t="s">
        <v>31</v>
      </c>
      <c r="D1210" s="36" t="s">
        <v>87</v>
      </c>
      <c r="E1210" s="44" t="s">
        <v>1207</v>
      </c>
      <c r="F1210" s="37">
        <v>44197</v>
      </c>
      <c r="G1210" s="37">
        <v>44531</v>
      </c>
      <c r="H1210" s="36" t="s">
        <v>2596</v>
      </c>
      <c r="I1210" s="37" t="s">
        <v>3209</v>
      </c>
      <c r="J1210" s="53">
        <v>5</v>
      </c>
      <c r="K1210" s="36"/>
      <c r="L1210" s="53">
        <v>5</v>
      </c>
      <c r="M1210" s="36"/>
      <c r="N1210" s="36"/>
      <c r="O1210" s="36">
        <v>1</v>
      </c>
      <c r="P1210" s="36"/>
      <c r="Q1210" s="36">
        <v>125</v>
      </c>
      <c r="R1210" s="36">
        <v>1</v>
      </c>
      <c r="S1210" s="36"/>
      <c r="T1210" s="36"/>
      <c r="U1210" s="36" t="s">
        <v>3098</v>
      </c>
      <c r="V1210" s="36" t="s">
        <v>39</v>
      </c>
      <c r="W1210" s="36" t="s">
        <v>54</v>
      </c>
    </row>
    <row r="1211" s="15" customFormat="1" ht="24" spans="1:23">
      <c r="A1211" s="35">
        <v>1202</v>
      </c>
      <c r="B1211" s="36" t="s">
        <v>2674</v>
      </c>
      <c r="C1211" s="36" t="s">
        <v>31</v>
      </c>
      <c r="D1211" s="36" t="s">
        <v>87</v>
      </c>
      <c r="E1211" s="44" t="s">
        <v>1733</v>
      </c>
      <c r="F1211" s="37">
        <v>44197</v>
      </c>
      <c r="G1211" s="37">
        <v>44531</v>
      </c>
      <c r="H1211" s="36" t="s">
        <v>2596</v>
      </c>
      <c r="I1211" s="37" t="s">
        <v>3210</v>
      </c>
      <c r="J1211" s="53">
        <v>4</v>
      </c>
      <c r="K1211" s="36"/>
      <c r="L1211" s="53">
        <v>4</v>
      </c>
      <c r="M1211" s="36"/>
      <c r="N1211" s="36"/>
      <c r="O1211" s="36">
        <v>1</v>
      </c>
      <c r="P1211" s="36"/>
      <c r="Q1211" s="36">
        <v>114</v>
      </c>
      <c r="R1211" s="36"/>
      <c r="S1211" s="36"/>
      <c r="T1211" s="36"/>
      <c r="U1211" s="36" t="s">
        <v>3211</v>
      </c>
      <c r="V1211" s="36" t="s">
        <v>39</v>
      </c>
      <c r="W1211" s="36" t="s">
        <v>54</v>
      </c>
    </row>
    <row r="1212" s="15" customFormat="1" ht="24" spans="1:23">
      <c r="A1212" s="35">
        <v>1203</v>
      </c>
      <c r="B1212" s="36" t="s">
        <v>2674</v>
      </c>
      <c r="C1212" s="36" t="s">
        <v>31</v>
      </c>
      <c r="D1212" s="36" t="s">
        <v>87</v>
      </c>
      <c r="E1212" s="44" t="s">
        <v>1095</v>
      </c>
      <c r="F1212" s="37">
        <v>44197</v>
      </c>
      <c r="G1212" s="37">
        <v>44531</v>
      </c>
      <c r="H1212" s="36" t="s">
        <v>2596</v>
      </c>
      <c r="I1212" s="37" t="s">
        <v>3212</v>
      </c>
      <c r="J1212" s="53">
        <v>14</v>
      </c>
      <c r="K1212" s="36"/>
      <c r="L1212" s="53">
        <v>14</v>
      </c>
      <c r="M1212" s="36"/>
      <c r="N1212" s="36"/>
      <c r="O1212" s="36">
        <v>1</v>
      </c>
      <c r="P1212" s="36"/>
      <c r="Q1212" s="36">
        <v>166</v>
      </c>
      <c r="R1212" s="36">
        <v>1</v>
      </c>
      <c r="S1212" s="36"/>
      <c r="T1212" s="36"/>
      <c r="U1212" s="36" t="s">
        <v>3100</v>
      </c>
      <c r="V1212" s="36" t="s">
        <v>39</v>
      </c>
      <c r="W1212" s="36" t="s">
        <v>54</v>
      </c>
    </row>
    <row r="1213" s="15" customFormat="1" ht="24" spans="1:23">
      <c r="A1213" s="35">
        <v>1204</v>
      </c>
      <c r="B1213" s="36" t="s">
        <v>2674</v>
      </c>
      <c r="C1213" s="36" t="s">
        <v>31</v>
      </c>
      <c r="D1213" s="36" t="s">
        <v>87</v>
      </c>
      <c r="E1213" s="44" t="s">
        <v>1095</v>
      </c>
      <c r="F1213" s="37">
        <v>44197</v>
      </c>
      <c r="G1213" s="37">
        <v>44531</v>
      </c>
      <c r="H1213" s="36" t="s">
        <v>2596</v>
      </c>
      <c r="I1213" s="37" t="s">
        <v>3213</v>
      </c>
      <c r="J1213" s="53">
        <v>5</v>
      </c>
      <c r="K1213" s="36"/>
      <c r="L1213" s="53">
        <v>5</v>
      </c>
      <c r="M1213" s="36"/>
      <c r="N1213" s="36"/>
      <c r="O1213" s="36">
        <v>1</v>
      </c>
      <c r="P1213" s="36"/>
      <c r="Q1213" s="36">
        <v>156</v>
      </c>
      <c r="R1213" s="36">
        <v>1</v>
      </c>
      <c r="S1213" s="36"/>
      <c r="T1213" s="36"/>
      <c r="U1213" s="36" t="s">
        <v>2707</v>
      </c>
      <c r="V1213" s="36" t="s">
        <v>39</v>
      </c>
      <c r="W1213" s="36" t="s">
        <v>54</v>
      </c>
    </row>
    <row r="1214" s="15" customFormat="1" ht="24" spans="1:23">
      <c r="A1214" s="35">
        <v>1205</v>
      </c>
      <c r="B1214" s="36" t="s">
        <v>2674</v>
      </c>
      <c r="C1214" s="36" t="s">
        <v>31</v>
      </c>
      <c r="D1214" s="36" t="s">
        <v>87</v>
      </c>
      <c r="E1214" s="44" t="s">
        <v>1445</v>
      </c>
      <c r="F1214" s="37">
        <v>44197</v>
      </c>
      <c r="G1214" s="37">
        <v>44531</v>
      </c>
      <c r="H1214" s="36" t="s">
        <v>2596</v>
      </c>
      <c r="I1214" s="37" t="s">
        <v>3214</v>
      </c>
      <c r="J1214" s="53">
        <v>10</v>
      </c>
      <c r="K1214" s="36"/>
      <c r="L1214" s="53">
        <v>10</v>
      </c>
      <c r="M1214" s="36"/>
      <c r="N1214" s="36"/>
      <c r="O1214" s="36">
        <v>1</v>
      </c>
      <c r="P1214" s="36"/>
      <c r="Q1214" s="36">
        <v>132</v>
      </c>
      <c r="R1214" s="36">
        <v>1</v>
      </c>
      <c r="S1214" s="36"/>
      <c r="T1214" s="36"/>
      <c r="U1214" s="36" t="s">
        <v>3215</v>
      </c>
      <c r="V1214" s="36" t="s">
        <v>39</v>
      </c>
      <c r="W1214" s="36" t="s">
        <v>54</v>
      </c>
    </row>
    <row r="1215" s="15" customFormat="1" ht="24" spans="1:23">
      <c r="A1215" s="35">
        <v>1206</v>
      </c>
      <c r="B1215" s="36" t="s">
        <v>2674</v>
      </c>
      <c r="C1215" s="36" t="s">
        <v>31</v>
      </c>
      <c r="D1215" s="36" t="s">
        <v>87</v>
      </c>
      <c r="E1215" s="44" t="s">
        <v>1807</v>
      </c>
      <c r="F1215" s="37">
        <v>44197</v>
      </c>
      <c r="G1215" s="37">
        <v>44531</v>
      </c>
      <c r="H1215" s="36" t="s">
        <v>2596</v>
      </c>
      <c r="I1215" s="37" t="s">
        <v>3216</v>
      </c>
      <c r="J1215" s="53">
        <v>32</v>
      </c>
      <c r="K1215" s="36"/>
      <c r="L1215" s="53">
        <v>32</v>
      </c>
      <c r="M1215" s="36"/>
      <c r="N1215" s="36"/>
      <c r="O1215" s="36">
        <v>1</v>
      </c>
      <c r="P1215" s="36"/>
      <c r="Q1215" s="36">
        <v>183</v>
      </c>
      <c r="R1215" s="36">
        <v>1</v>
      </c>
      <c r="S1215" s="36"/>
      <c r="T1215" s="36"/>
      <c r="U1215" s="36" t="s">
        <v>3217</v>
      </c>
      <c r="V1215" s="36" t="s">
        <v>39</v>
      </c>
      <c r="W1215" s="36" t="s">
        <v>54</v>
      </c>
    </row>
    <row r="1216" s="15" customFormat="1" ht="24" spans="1:23">
      <c r="A1216" s="35">
        <v>1207</v>
      </c>
      <c r="B1216" s="36" t="s">
        <v>2674</v>
      </c>
      <c r="C1216" s="36" t="s">
        <v>31</v>
      </c>
      <c r="D1216" s="36" t="s">
        <v>87</v>
      </c>
      <c r="E1216" s="44" t="s">
        <v>1445</v>
      </c>
      <c r="F1216" s="37">
        <v>44197</v>
      </c>
      <c r="G1216" s="37">
        <v>44531</v>
      </c>
      <c r="H1216" s="36" t="s">
        <v>2596</v>
      </c>
      <c r="I1216" s="37" t="s">
        <v>3218</v>
      </c>
      <c r="J1216" s="53">
        <v>8</v>
      </c>
      <c r="K1216" s="36"/>
      <c r="L1216" s="53">
        <v>8</v>
      </c>
      <c r="M1216" s="36"/>
      <c r="N1216" s="36"/>
      <c r="O1216" s="36">
        <v>1</v>
      </c>
      <c r="P1216" s="36"/>
      <c r="Q1216" s="36">
        <v>104</v>
      </c>
      <c r="R1216" s="36">
        <v>1</v>
      </c>
      <c r="S1216" s="36"/>
      <c r="T1216" s="36"/>
      <c r="U1216" s="36" t="s">
        <v>3219</v>
      </c>
      <c r="V1216" s="36" t="s">
        <v>39</v>
      </c>
      <c r="W1216" s="36" t="s">
        <v>54</v>
      </c>
    </row>
    <row r="1217" s="15" customFormat="1" ht="24" spans="1:23">
      <c r="A1217" s="35">
        <v>1208</v>
      </c>
      <c r="B1217" s="36" t="s">
        <v>2674</v>
      </c>
      <c r="C1217" s="36" t="s">
        <v>31</v>
      </c>
      <c r="D1217" s="36" t="s">
        <v>87</v>
      </c>
      <c r="E1217" s="44" t="s">
        <v>1049</v>
      </c>
      <c r="F1217" s="37">
        <v>44197</v>
      </c>
      <c r="G1217" s="37">
        <v>44531</v>
      </c>
      <c r="H1217" s="36" t="s">
        <v>2596</v>
      </c>
      <c r="I1217" s="37" t="s">
        <v>3220</v>
      </c>
      <c r="J1217" s="53">
        <v>10</v>
      </c>
      <c r="K1217" s="36"/>
      <c r="L1217" s="53">
        <v>10</v>
      </c>
      <c r="M1217" s="36"/>
      <c r="N1217" s="36"/>
      <c r="O1217" s="36">
        <v>1</v>
      </c>
      <c r="P1217" s="36"/>
      <c r="Q1217" s="36">
        <v>122</v>
      </c>
      <c r="R1217" s="36">
        <v>1</v>
      </c>
      <c r="S1217" s="36"/>
      <c r="T1217" s="36"/>
      <c r="U1217" s="36" t="s">
        <v>2693</v>
      </c>
      <c r="V1217" s="36" t="s">
        <v>39</v>
      </c>
      <c r="W1217" s="36" t="s">
        <v>54</v>
      </c>
    </row>
    <row r="1218" s="15" customFormat="1" ht="24" spans="1:23">
      <c r="A1218" s="35">
        <v>1209</v>
      </c>
      <c r="B1218" s="36" t="s">
        <v>2674</v>
      </c>
      <c r="C1218" s="36" t="s">
        <v>31</v>
      </c>
      <c r="D1218" s="36" t="s">
        <v>87</v>
      </c>
      <c r="E1218" s="44" t="s">
        <v>1049</v>
      </c>
      <c r="F1218" s="37">
        <v>44197</v>
      </c>
      <c r="G1218" s="37">
        <v>44531</v>
      </c>
      <c r="H1218" s="36" t="s">
        <v>2596</v>
      </c>
      <c r="I1218" s="37" t="s">
        <v>3221</v>
      </c>
      <c r="J1218" s="53">
        <v>10</v>
      </c>
      <c r="K1218" s="36"/>
      <c r="L1218" s="53">
        <v>10</v>
      </c>
      <c r="M1218" s="36"/>
      <c r="N1218" s="36"/>
      <c r="O1218" s="36">
        <v>1</v>
      </c>
      <c r="P1218" s="36"/>
      <c r="Q1218" s="36">
        <v>144</v>
      </c>
      <c r="R1218" s="36">
        <v>1</v>
      </c>
      <c r="S1218" s="36"/>
      <c r="T1218" s="36"/>
      <c r="U1218" s="36" t="s">
        <v>2682</v>
      </c>
      <c r="V1218" s="36" t="s">
        <v>39</v>
      </c>
      <c r="W1218" s="36" t="s">
        <v>54</v>
      </c>
    </row>
    <row r="1219" s="15" customFormat="1" ht="24" spans="1:23">
      <c r="A1219" s="35">
        <v>1210</v>
      </c>
      <c r="B1219" s="36" t="s">
        <v>2674</v>
      </c>
      <c r="C1219" s="36" t="s">
        <v>31</v>
      </c>
      <c r="D1219" s="36" t="s">
        <v>87</v>
      </c>
      <c r="E1219" s="44" t="s">
        <v>1807</v>
      </c>
      <c r="F1219" s="37">
        <v>44197</v>
      </c>
      <c r="G1219" s="37">
        <v>44531</v>
      </c>
      <c r="H1219" s="36" t="s">
        <v>2596</v>
      </c>
      <c r="I1219" s="37" t="s">
        <v>3222</v>
      </c>
      <c r="J1219" s="53">
        <v>38</v>
      </c>
      <c r="K1219" s="36"/>
      <c r="L1219" s="53">
        <v>38</v>
      </c>
      <c r="M1219" s="36"/>
      <c r="N1219" s="36"/>
      <c r="O1219" s="36">
        <v>1</v>
      </c>
      <c r="P1219" s="36"/>
      <c r="Q1219" s="36">
        <v>117</v>
      </c>
      <c r="R1219" s="36">
        <v>1</v>
      </c>
      <c r="S1219" s="36"/>
      <c r="T1219" s="36"/>
      <c r="U1219" s="36" t="s">
        <v>3120</v>
      </c>
      <c r="V1219" s="36" t="s">
        <v>39</v>
      </c>
      <c r="W1219" s="36" t="s">
        <v>54</v>
      </c>
    </row>
    <row r="1220" s="15" customFormat="1" ht="24" spans="1:23">
      <c r="A1220" s="35">
        <v>1211</v>
      </c>
      <c r="B1220" s="36" t="s">
        <v>2661</v>
      </c>
      <c r="C1220" s="36" t="s">
        <v>31</v>
      </c>
      <c r="D1220" s="36" t="s">
        <v>34</v>
      </c>
      <c r="E1220" s="69" t="s">
        <v>426</v>
      </c>
      <c r="F1220" s="37">
        <v>44197</v>
      </c>
      <c r="G1220" s="37">
        <v>44531</v>
      </c>
      <c r="H1220" s="36" t="s">
        <v>2596</v>
      </c>
      <c r="I1220" s="69" t="s">
        <v>3223</v>
      </c>
      <c r="J1220" s="73">
        <v>260</v>
      </c>
      <c r="K1220" s="36"/>
      <c r="L1220" s="73">
        <v>260</v>
      </c>
      <c r="M1220" s="36"/>
      <c r="N1220" s="36"/>
      <c r="O1220" s="36">
        <v>1</v>
      </c>
      <c r="P1220" s="36">
        <v>140</v>
      </c>
      <c r="Q1220" s="36">
        <v>400</v>
      </c>
      <c r="R1220" s="36">
        <v>1</v>
      </c>
      <c r="S1220" s="36"/>
      <c r="T1220" s="36"/>
      <c r="U1220" s="69" t="s">
        <v>3224</v>
      </c>
      <c r="V1220" s="36" t="s">
        <v>39</v>
      </c>
      <c r="W1220" s="36" t="s">
        <v>54</v>
      </c>
    </row>
    <row r="1221" s="15" customFormat="1" ht="24" spans="1:23">
      <c r="A1221" s="35">
        <v>1212</v>
      </c>
      <c r="B1221" s="36" t="s">
        <v>2619</v>
      </c>
      <c r="C1221" s="36" t="s">
        <v>31</v>
      </c>
      <c r="D1221" s="36" t="s">
        <v>92</v>
      </c>
      <c r="E1221" s="69" t="s">
        <v>3225</v>
      </c>
      <c r="F1221" s="37">
        <v>44197</v>
      </c>
      <c r="G1221" s="37">
        <v>44531</v>
      </c>
      <c r="H1221" s="36" t="s">
        <v>2596</v>
      </c>
      <c r="I1221" s="36" t="s">
        <v>3226</v>
      </c>
      <c r="J1221" s="73">
        <v>75</v>
      </c>
      <c r="K1221" s="36"/>
      <c r="L1221" s="73">
        <v>75</v>
      </c>
      <c r="M1221" s="36"/>
      <c r="N1221" s="36"/>
      <c r="O1221" s="36">
        <v>1</v>
      </c>
      <c r="P1221" s="36"/>
      <c r="Q1221" s="36">
        <v>122</v>
      </c>
      <c r="R1221" s="36">
        <v>1</v>
      </c>
      <c r="S1221" s="36"/>
      <c r="T1221" s="36"/>
      <c r="U1221" s="69" t="s">
        <v>3227</v>
      </c>
      <c r="V1221" s="36" t="s">
        <v>39</v>
      </c>
      <c r="W1221" s="36" t="s">
        <v>54</v>
      </c>
    </row>
    <row r="1222" s="15" customFormat="1" ht="24" spans="1:23">
      <c r="A1222" s="35">
        <v>1213</v>
      </c>
      <c r="B1222" s="36" t="s">
        <v>2599</v>
      </c>
      <c r="C1222" s="36" t="s">
        <v>31</v>
      </c>
      <c r="D1222" s="69" t="s">
        <v>34</v>
      </c>
      <c r="E1222" s="69" t="s">
        <v>386</v>
      </c>
      <c r="F1222" s="37">
        <v>44197</v>
      </c>
      <c r="G1222" s="37">
        <v>44531</v>
      </c>
      <c r="H1222" s="36" t="s">
        <v>2596</v>
      </c>
      <c r="I1222" s="69" t="s">
        <v>3228</v>
      </c>
      <c r="J1222" s="73">
        <v>40</v>
      </c>
      <c r="K1222" s="36"/>
      <c r="L1222" s="73">
        <v>40</v>
      </c>
      <c r="M1222" s="36"/>
      <c r="N1222" s="36"/>
      <c r="O1222" s="36">
        <v>1</v>
      </c>
      <c r="P1222" s="69">
        <v>14</v>
      </c>
      <c r="Q1222" s="69">
        <v>45</v>
      </c>
      <c r="R1222" s="36"/>
      <c r="S1222" s="36"/>
      <c r="T1222" s="36"/>
      <c r="U1222" s="69" t="s">
        <v>3229</v>
      </c>
      <c r="V1222" s="36" t="s">
        <v>39</v>
      </c>
      <c r="W1222" s="36" t="s">
        <v>201</v>
      </c>
    </row>
    <row r="1223" s="15" customFormat="1" ht="24" spans="1:23">
      <c r="A1223" s="35">
        <v>1214</v>
      </c>
      <c r="B1223" s="36" t="s">
        <v>2674</v>
      </c>
      <c r="C1223" s="36" t="s">
        <v>31</v>
      </c>
      <c r="D1223" s="36" t="s">
        <v>87</v>
      </c>
      <c r="E1223" s="36" t="s">
        <v>128</v>
      </c>
      <c r="F1223" s="37">
        <v>44197</v>
      </c>
      <c r="G1223" s="37">
        <v>44531</v>
      </c>
      <c r="H1223" s="36" t="s">
        <v>2596</v>
      </c>
      <c r="I1223" s="36" t="s">
        <v>3230</v>
      </c>
      <c r="J1223" s="53">
        <v>40</v>
      </c>
      <c r="K1223" s="36"/>
      <c r="L1223" s="53">
        <v>40</v>
      </c>
      <c r="M1223" s="36"/>
      <c r="N1223" s="36"/>
      <c r="O1223" s="36">
        <v>1</v>
      </c>
      <c r="P1223" s="36">
        <v>21</v>
      </c>
      <c r="Q1223" s="36">
        <v>69</v>
      </c>
      <c r="R1223" s="36">
        <v>1</v>
      </c>
      <c r="S1223" s="36"/>
      <c r="T1223" s="36"/>
      <c r="U1223" s="36" t="s">
        <v>3231</v>
      </c>
      <c r="V1223" s="36" t="s">
        <v>39</v>
      </c>
      <c r="W1223" s="36" t="s">
        <v>201</v>
      </c>
    </row>
    <row r="1224" s="15" customFormat="1" ht="24" spans="1:23">
      <c r="A1224" s="35">
        <v>1215</v>
      </c>
      <c r="B1224" s="36" t="s">
        <v>2599</v>
      </c>
      <c r="C1224" s="36" t="s">
        <v>31</v>
      </c>
      <c r="D1224" s="69" t="s">
        <v>34</v>
      </c>
      <c r="E1224" s="69" t="s">
        <v>132</v>
      </c>
      <c r="F1224" s="37">
        <v>44197</v>
      </c>
      <c r="G1224" s="37">
        <v>44531</v>
      </c>
      <c r="H1224" s="36" t="s">
        <v>2596</v>
      </c>
      <c r="I1224" s="69" t="s">
        <v>3232</v>
      </c>
      <c r="J1224" s="73">
        <v>125</v>
      </c>
      <c r="K1224" s="36"/>
      <c r="L1224" s="73">
        <v>125</v>
      </c>
      <c r="M1224" s="36"/>
      <c r="N1224" s="36"/>
      <c r="O1224" s="36">
        <v>1</v>
      </c>
      <c r="P1224" s="36">
        <v>28</v>
      </c>
      <c r="Q1224" s="36">
        <v>137</v>
      </c>
      <c r="R1224" s="36">
        <v>1</v>
      </c>
      <c r="S1224" s="36"/>
      <c r="T1224" s="36"/>
      <c r="U1224" s="69" t="s">
        <v>3233</v>
      </c>
      <c r="V1224" s="36" t="s">
        <v>39</v>
      </c>
      <c r="W1224" s="36" t="s">
        <v>201</v>
      </c>
    </row>
    <row r="1225" s="15" customFormat="1" ht="24" spans="1:23">
      <c r="A1225" s="35">
        <v>1216</v>
      </c>
      <c r="B1225" s="36" t="s">
        <v>2599</v>
      </c>
      <c r="C1225" s="36" t="s">
        <v>31</v>
      </c>
      <c r="D1225" s="69" t="s">
        <v>34</v>
      </c>
      <c r="E1225" s="69" t="s">
        <v>324</v>
      </c>
      <c r="F1225" s="37">
        <v>44197</v>
      </c>
      <c r="G1225" s="37">
        <v>44531</v>
      </c>
      <c r="H1225" s="36" t="s">
        <v>2596</v>
      </c>
      <c r="I1225" s="69" t="s">
        <v>3234</v>
      </c>
      <c r="J1225" s="73">
        <v>280</v>
      </c>
      <c r="K1225" s="36"/>
      <c r="L1225" s="73">
        <v>280</v>
      </c>
      <c r="M1225" s="36"/>
      <c r="N1225" s="36"/>
      <c r="O1225" s="36">
        <v>1</v>
      </c>
      <c r="P1225" s="36">
        <v>12</v>
      </c>
      <c r="Q1225" s="36">
        <v>36</v>
      </c>
      <c r="R1225" s="36">
        <v>1</v>
      </c>
      <c r="S1225" s="36"/>
      <c r="T1225" s="36"/>
      <c r="U1225" s="69" t="s">
        <v>3235</v>
      </c>
      <c r="V1225" s="36" t="s">
        <v>39</v>
      </c>
      <c r="W1225" s="36" t="s">
        <v>201</v>
      </c>
    </row>
    <row r="1226" s="15" customFormat="1" ht="24" spans="1:23">
      <c r="A1226" s="35">
        <v>1217</v>
      </c>
      <c r="B1226" s="36" t="s">
        <v>2599</v>
      </c>
      <c r="C1226" s="36" t="s">
        <v>31</v>
      </c>
      <c r="D1226" s="36" t="s">
        <v>34</v>
      </c>
      <c r="E1226" s="36" t="s">
        <v>1575</v>
      </c>
      <c r="F1226" s="37">
        <v>44197</v>
      </c>
      <c r="G1226" s="37">
        <v>44531</v>
      </c>
      <c r="H1226" s="36" t="s">
        <v>2596</v>
      </c>
      <c r="I1226" s="36" t="s">
        <v>3236</v>
      </c>
      <c r="J1226" s="73">
        <f>175</f>
        <v>175</v>
      </c>
      <c r="K1226" s="36"/>
      <c r="L1226" s="73">
        <f>175</f>
        <v>175</v>
      </c>
      <c r="M1226" s="36"/>
      <c r="N1226" s="36"/>
      <c r="O1226" s="36">
        <v>1</v>
      </c>
      <c r="P1226" s="36"/>
      <c r="Q1226" s="36">
        <v>250</v>
      </c>
      <c r="R1226" s="36">
        <v>1</v>
      </c>
      <c r="S1226" s="36"/>
      <c r="T1226" s="36"/>
      <c r="U1226" s="69" t="s">
        <v>3237</v>
      </c>
      <c r="V1226" s="36" t="s">
        <v>39</v>
      </c>
      <c r="W1226" s="36" t="s">
        <v>201</v>
      </c>
    </row>
    <row r="1227" s="15" customFormat="1" ht="24" spans="1:23">
      <c r="A1227" s="35">
        <v>1218</v>
      </c>
      <c r="B1227" s="36" t="s">
        <v>2599</v>
      </c>
      <c r="C1227" s="36" t="s">
        <v>31</v>
      </c>
      <c r="D1227" s="36" t="s">
        <v>34</v>
      </c>
      <c r="E1227" s="36" t="s">
        <v>1321</v>
      </c>
      <c r="F1227" s="37">
        <v>44197</v>
      </c>
      <c r="G1227" s="37">
        <v>44531</v>
      </c>
      <c r="H1227" s="36" t="s">
        <v>2596</v>
      </c>
      <c r="I1227" s="36" t="s">
        <v>3238</v>
      </c>
      <c r="J1227" s="73">
        <v>144</v>
      </c>
      <c r="K1227" s="36"/>
      <c r="L1227" s="73">
        <v>144</v>
      </c>
      <c r="M1227" s="36"/>
      <c r="N1227" s="36"/>
      <c r="O1227" s="36">
        <v>1</v>
      </c>
      <c r="P1227" s="36"/>
      <c r="Q1227" s="36">
        <v>360</v>
      </c>
      <c r="R1227" s="36">
        <v>1</v>
      </c>
      <c r="S1227" s="36"/>
      <c r="T1227" s="36"/>
      <c r="U1227" s="69" t="s">
        <v>3239</v>
      </c>
      <c r="V1227" s="36" t="s">
        <v>39</v>
      </c>
      <c r="W1227" s="36" t="s">
        <v>201</v>
      </c>
    </row>
    <row r="1228" s="15" customFormat="1" ht="24" spans="1:23">
      <c r="A1228" s="35">
        <v>1219</v>
      </c>
      <c r="B1228" s="36" t="s">
        <v>2619</v>
      </c>
      <c r="C1228" s="36" t="s">
        <v>31</v>
      </c>
      <c r="D1228" s="36" t="s">
        <v>92</v>
      </c>
      <c r="E1228" s="36" t="s">
        <v>546</v>
      </c>
      <c r="F1228" s="37">
        <v>44197</v>
      </c>
      <c r="G1228" s="37">
        <v>44531</v>
      </c>
      <c r="H1228" s="36" t="s">
        <v>2596</v>
      </c>
      <c r="I1228" s="36" t="s">
        <v>3240</v>
      </c>
      <c r="J1228" s="73">
        <v>50</v>
      </c>
      <c r="K1228" s="36"/>
      <c r="L1228" s="73">
        <v>50</v>
      </c>
      <c r="M1228" s="36"/>
      <c r="N1228" s="36"/>
      <c r="O1228" s="36">
        <v>1</v>
      </c>
      <c r="P1228" s="36"/>
      <c r="Q1228" s="36">
        <v>1260</v>
      </c>
      <c r="R1228" s="36"/>
      <c r="S1228" s="36"/>
      <c r="T1228" s="36"/>
      <c r="U1228" s="69" t="s">
        <v>3241</v>
      </c>
      <c r="V1228" s="36" t="s">
        <v>39</v>
      </c>
      <c r="W1228" s="36" t="s">
        <v>201</v>
      </c>
    </row>
    <row r="1229" s="15" customFormat="1" ht="24" spans="1:23">
      <c r="A1229" s="35">
        <v>1220</v>
      </c>
      <c r="B1229" s="36" t="s">
        <v>2619</v>
      </c>
      <c r="C1229" s="36" t="s">
        <v>31</v>
      </c>
      <c r="D1229" s="36" t="s">
        <v>92</v>
      </c>
      <c r="E1229" s="36" t="s">
        <v>1130</v>
      </c>
      <c r="F1229" s="37">
        <v>44197</v>
      </c>
      <c r="G1229" s="37">
        <v>44531</v>
      </c>
      <c r="H1229" s="36" t="s">
        <v>2596</v>
      </c>
      <c r="I1229" s="36" t="s">
        <v>3242</v>
      </c>
      <c r="J1229" s="73">
        <v>120</v>
      </c>
      <c r="K1229" s="36"/>
      <c r="L1229" s="73">
        <v>120</v>
      </c>
      <c r="M1229" s="36"/>
      <c r="N1229" s="36"/>
      <c r="O1229" s="36">
        <v>1</v>
      </c>
      <c r="P1229" s="36"/>
      <c r="Q1229" s="36">
        <v>890</v>
      </c>
      <c r="R1229" s="36"/>
      <c r="S1229" s="36"/>
      <c r="T1229" s="36"/>
      <c r="U1229" s="69" t="s">
        <v>3243</v>
      </c>
      <c r="V1229" s="36" t="s">
        <v>39</v>
      </c>
      <c r="W1229" s="36" t="s">
        <v>201</v>
      </c>
    </row>
    <row r="1230" s="15" customFormat="1" ht="24" spans="1:23">
      <c r="A1230" s="35">
        <v>1221</v>
      </c>
      <c r="B1230" s="36" t="s">
        <v>2599</v>
      </c>
      <c r="C1230" s="36" t="s">
        <v>31</v>
      </c>
      <c r="D1230" s="36" t="s">
        <v>34</v>
      </c>
      <c r="E1230" s="36" t="s">
        <v>1347</v>
      </c>
      <c r="F1230" s="37">
        <v>44197</v>
      </c>
      <c r="G1230" s="37">
        <v>44531</v>
      </c>
      <c r="H1230" s="36" t="s">
        <v>2596</v>
      </c>
      <c r="I1230" s="36" t="s">
        <v>3244</v>
      </c>
      <c r="J1230" s="73">
        <v>120</v>
      </c>
      <c r="K1230" s="36"/>
      <c r="L1230" s="73">
        <v>120</v>
      </c>
      <c r="M1230" s="36"/>
      <c r="N1230" s="36"/>
      <c r="O1230" s="36">
        <v>1</v>
      </c>
      <c r="P1230" s="36"/>
      <c r="Q1230" s="36">
        <v>369</v>
      </c>
      <c r="R1230" s="36">
        <v>1</v>
      </c>
      <c r="S1230" s="36"/>
      <c r="T1230" s="36"/>
      <c r="U1230" s="69" t="s">
        <v>3245</v>
      </c>
      <c r="V1230" s="36" t="s">
        <v>39</v>
      </c>
      <c r="W1230" s="36" t="s">
        <v>201</v>
      </c>
    </row>
    <row r="1231" s="15" customFormat="1" ht="24" spans="1:23">
      <c r="A1231" s="35">
        <v>1222</v>
      </c>
      <c r="B1231" s="36" t="s">
        <v>2674</v>
      </c>
      <c r="C1231" s="36" t="s">
        <v>31</v>
      </c>
      <c r="D1231" s="36" t="s">
        <v>87</v>
      </c>
      <c r="E1231" s="36" t="s">
        <v>112</v>
      </c>
      <c r="F1231" s="37">
        <v>44197</v>
      </c>
      <c r="G1231" s="37">
        <v>44531</v>
      </c>
      <c r="H1231" s="36" t="s">
        <v>2596</v>
      </c>
      <c r="I1231" s="36" t="s">
        <v>3246</v>
      </c>
      <c r="J1231" s="73">
        <v>80</v>
      </c>
      <c r="K1231" s="36"/>
      <c r="L1231" s="73">
        <v>80</v>
      </c>
      <c r="M1231" s="36"/>
      <c r="N1231" s="36"/>
      <c r="O1231" s="36">
        <v>1</v>
      </c>
      <c r="P1231" s="36"/>
      <c r="Q1231" s="36">
        <v>540</v>
      </c>
      <c r="R1231" s="36">
        <v>1</v>
      </c>
      <c r="S1231" s="36"/>
      <c r="T1231" s="36"/>
      <c r="U1231" s="69" t="s">
        <v>3247</v>
      </c>
      <c r="V1231" s="36" t="s">
        <v>39</v>
      </c>
      <c r="W1231" s="36" t="s">
        <v>201</v>
      </c>
    </row>
    <row r="1232" s="15" customFormat="1" ht="24" spans="1:23">
      <c r="A1232" s="35">
        <v>1223</v>
      </c>
      <c r="B1232" s="36" t="s">
        <v>2599</v>
      </c>
      <c r="C1232" s="36" t="s">
        <v>31</v>
      </c>
      <c r="D1232" s="36" t="s">
        <v>34</v>
      </c>
      <c r="E1232" s="69" t="s">
        <v>1180</v>
      </c>
      <c r="F1232" s="37">
        <v>44197</v>
      </c>
      <c r="G1232" s="37">
        <v>44531</v>
      </c>
      <c r="H1232" s="36" t="s">
        <v>2596</v>
      </c>
      <c r="I1232" s="36" t="s">
        <v>3248</v>
      </c>
      <c r="J1232" s="73">
        <v>180</v>
      </c>
      <c r="K1232" s="36"/>
      <c r="L1232" s="73">
        <v>180</v>
      </c>
      <c r="M1232" s="36"/>
      <c r="N1232" s="36"/>
      <c r="O1232" s="36">
        <v>2</v>
      </c>
      <c r="P1232" s="36"/>
      <c r="Q1232" s="36">
        <v>464</v>
      </c>
      <c r="R1232" s="36"/>
      <c r="S1232" s="36"/>
      <c r="T1232" s="36"/>
      <c r="U1232" s="69" t="s">
        <v>3249</v>
      </c>
      <c r="V1232" s="36" t="s">
        <v>39</v>
      </c>
      <c r="W1232" s="36" t="s">
        <v>201</v>
      </c>
    </row>
    <row r="1233" s="15" customFormat="1" ht="24" spans="1:23">
      <c r="A1233" s="35">
        <v>1224</v>
      </c>
      <c r="B1233" s="36" t="s">
        <v>2619</v>
      </c>
      <c r="C1233" s="36" t="s">
        <v>31</v>
      </c>
      <c r="D1233" s="36" t="s">
        <v>92</v>
      </c>
      <c r="E1233" s="44" t="s">
        <v>60</v>
      </c>
      <c r="F1233" s="37">
        <v>44197</v>
      </c>
      <c r="G1233" s="37">
        <v>44531</v>
      </c>
      <c r="H1233" s="36" t="s">
        <v>2596</v>
      </c>
      <c r="I1233" s="44" t="s">
        <v>3250</v>
      </c>
      <c r="J1233" s="51">
        <v>127.61</v>
      </c>
      <c r="K1233" s="36"/>
      <c r="L1233" s="51">
        <v>127.61</v>
      </c>
      <c r="M1233" s="36"/>
      <c r="N1233" s="36"/>
      <c r="O1233" s="36">
        <v>2</v>
      </c>
      <c r="P1233" s="36"/>
      <c r="Q1233" s="36">
        <v>428</v>
      </c>
      <c r="R1233" s="36">
        <v>1</v>
      </c>
      <c r="S1233" s="36"/>
      <c r="T1233" s="36"/>
      <c r="U1233" s="36" t="s">
        <v>3251</v>
      </c>
      <c r="V1233" s="36" t="s">
        <v>39</v>
      </c>
      <c r="W1233" s="36" t="s">
        <v>54</v>
      </c>
    </row>
    <row r="1234" s="15" customFormat="1" ht="24" spans="1:23">
      <c r="A1234" s="35">
        <v>1225</v>
      </c>
      <c r="B1234" s="36" t="s">
        <v>2619</v>
      </c>
      <c r="C1234" s="36" t="s">
        <v>31</v>
      </c>
      <c r="D1234" s="36" t="s">
        <v>92</v>
      </c>
      <c r="E1234" s="44" t="s">
        <v>498</v>
      </c>
      <c r="F1234" s="37">
        <v>44197</v>
      </c>
      <c r="G1234" s="37">
        <v>44531</v>
      </c>
      <c r="H1234" s="36" t="s">
        <v>2596</v>
      </c>
      <c r="I1234" s="44" t="s">
        <v>3252</v>
      </c>
      <c r="J1234" s="51">
        <v>21.77</v>
      </c>
      <c r="K1234" s="36"/>
      <c r="L1234" s="51">
        <v>21.77</v>
      </c>
      <c r="M1234" s="36"/>
      <c r="N1234" s="36"/>
      <c r="O1234" s="36">
        <v>2</v>
      </c>
      <c r="P1234" s="36"/>
      <c r="Q1234" s="36">
        <v>330</v>
      </c>
      <c r="R1234" s="36">
        <v>1</v>
      </c>
      <c r="S1234" s="36"/>
      <c r="T1234" s="36"/>
      <c r="U1234" s="36" t="s">
        <v>3253</v>
      </c>
      <c r="V1234" s="36" t="s">
        <v>39</v>
      </c>
      <c r="W1234" s="36" t="s">
        <v>54</v>
      </c>
    </row>
    <row r="1235" s="15" customFormat="1" ht="24" spans="1:23">
      <c r="A1235" s="35">
        <v>1226</v>
      </c>
      <c r="B1235" s="36" t="s">
        <v>2619</v>
      </c>
      <c r="C1235" s="36" t="s">
        <v>31</v>
      </c>
      <c r="D1235" s="36" t="s">
        <v>92</v>
      </c>
      <c r="E1235" s="36" t="s">
        <v>498</v>
      </c>
      <c r="F1235" s="37">
        <v>44197</v>
      </c>
      <c r="G1235" s="37">
        <v>44531</v>
      </c>
      <c r="H1235" s="36" t="s">
        <v>2596</v>
      </c>
      <c r="I1235" s="36" t="s">
        <v>3254</v>
      </c>
      <c r="J1235" s="53">
        <v>125.4</v>
      </c>
      <c r="K1235" s="36"/>
      <c r="L1235" s="53">
        <v>125.4</v>
      </c>
      <c r="M1235" s="36"/>
      <c r="N1235" s="36"/>
      <c r="O1235" s="36">
        <v>2</v>
      </c>
      <c r="P1235" s="36"/>
      <c r="Q1235" s="36">
        <v>362</v>
      </c>
      <c r="R1235" s="36">
        <v>1</v>
      </c>
      <c r="S1235" s="36"/>
      <c r="T1235" s="36"/>
      <c r="U1235" s="36" t="s">
        <v>3255</v>
      </c>
      <c r="V1235" s="36" t="s">
        <v>39</v>
      </c>
      <c r="W1235" s="36" t="s">
        <v>54</v>
      </c>
    </row>
    <row r="1236" s="15" customFormat="1" ht="24" spans="1:23">
      <c r="A1236" s="35">
        <v>1227</v>
      </c>
      <c r="B1236" s="36" t="s">
        <v>2674</v>
      </c>
      <c r="C1236" s="36" t="s">
        <v>31</v>
      </c>
      <c r="D1236" s="36" t="s">
        <v>87</v>
      </c>
      <c r="E1236" s="36" t="s">
        <v>592</v>
      </c>
      <c r="F1236" s="37">
        <v>44197</v>
      </c>
      <c r="G1236" s="37">
        <v>44531</v>
      </c>
      <c r="H1236" s="36" t="s">
        <v>2596</v>
      </c>
      <c r="I1236" s="36" t="s">
        <v>3256</v>
      </c>
      <c r="J1236" s="53">
        <v>72.48</v>
      </c>
      <c r="K1236" s="36"/>
      <c r="L1236" s="53">
        <v>72.48</v>
      </c>
      <c r="M1236" s="36"/>
      <c r="N1236" s="36"/>
      <c r="O1236" s="36">
        <v>1</v>
      </c>
      <c r="P1236" s="36"/>
      <c r="Q1236" s="36">
        <v>872</v>
      </c>
      <c r="R1236" s="36">
        <v>1</v>
      </c>
      <c r="S1236" s="36"/>
      <c r="T1236" s="36"/>
      <c r="U1236" s="36" t="s">
        <v>3257</v>
      </c>
      <c r="V1236" s="36" t="s">
        <v>39</v>
      </c>
      <c r="W1236" s="36" t="s">
        <v>54</v>
      </c>
    </row>
    <row r="1237" s="15" customFormat="1" ht="24" spans="1:23">
      <c r="A1237" s="35">
        <v>1228</v>
      </c>
      <c r="B1237" s="36" t="s">
        <v>2619</v>
      </c>
      <c r="C1237" s="36" t="s">
        <v>31</v>
      </c>
      <c r="D1237" s="36" t="s">
        <v>92</v>
      </c>
      <c r="E1237" s="36" t="s">
        <v>51</v>
      </c>
      <c r="F1237" s="37">
        <v>44197</v>
      </c>
      <c r="G1237" s="37">
        <v>44531</v>
      </c>
      <c r="H1237" s="36" t="s">
        <v>2596</v>
      </c>
      <c r="I1237" s="36" t="s">
        <v>3258</v>
      </c>
      <c r="J1237" s="53">
        <v>83.47</v>
      </c>
      <c r="K1237" s="36"/>
      <c r="L1237" s="53">
        <v>83.47</v>
      </c>
      <c r="M1237" s="36"/>
      <c r="N1237" s="36"/>
      <c r="O1237" s="36">
        <v>1</v>
      </c>
      <c r="P1237" s="36"/>
      <c r="Q1237" s="36">
        <v>210</v>
      </c>
      <c r="R1237" s="36"/>
      <c r="S1237" s="36"/>
      <c r="T1237" s="36"/>
      <c r="U1237" s="36" t="s">
        <v>3259</v>
      </c>
      <c r="V1237" s="36" t="s">
        <v>39</v>
      </c>
      <c r="W1237" s="36" t="s">
        <v>54</v>
      </c>
    </row>
    <row r="1238" s="15" customFormat="1" ht="24" spans="1:23">
      <c r="A1238" s="35">
        <v>1229</v>
      </c>
      <c r="B1238" s="36" t="s">
        <v>2619</v>
      </c>
      <c r="C1238" s="36" t="s">
        <v>31</v>
      </c>
      <c r="D1238" s="36" t="s">
        <v>92</v>
      </c>
      <c r="E1238" s="36" t="s">
        <v>2662</v>
      </c>
      <c r="F1238" s="37">
        <v>44197</v>
      </c>
      <c r="G1238" s="37">
        <v>44531</v>
      </c>
      <c r="H1238" s="36" t="s">
        <v>2596</v>
      </c>
      <c r="I1238" s="36" t="s">
        <v>3260</v>
      </c>
      <c r="J1238" s="53">
        <v>72</v>
      </c>
      <c r="K1238" s="36"/>
      <c r="L1238" s="53">
        <v>72</v>
      </c>
      <c r="M1238" s="36"/>
      <c r="N1238" s="36"/>
      <c r="O1238" s="36">
        <v>1</v>
      </c>
      <c r="P1238" s="36"/>
      <c r="Q1238" s="36">
        <v>300</v>
      </c>
      <c r="R1238" s="36">
        <v>1</v>
      </c>
      <c r="S1238" s="36"/>
      <c r="T1238" s="36"/>
      <c r="U1238" s="36" t="s">
        <v>3261</v>
      </c>
      <c r="V1238" s="36" t="s">
        <v>39</v>
      </c>
      <c r="W1238" s="36" t="s">
        <v>54</v>
      </c>
    </row>
    <row r="1239" s="15" customFormat="1" ht="24" spans="1:23">
      <c r="A1239" s="35">
        <v>1230</v>
      </c>
      <c r="B1239" s="36" t="s">
        <v>2619</v>
      </c>
      <c r="C1239" s="36" t="s">
        <v>31</v>
      </c>
      <c r="D1239" s="36" t="s">
        <v>92</v>
      </c>
      <c r="E1239" s="36" t="s">
        <v>2662</v>
      </c>
      <c r="F1239" s="37">
        <v>44197</v>
      </c>
      <c r="G1239" s="37">
        <v>44531</v>
      </c>
      <c r="H1239" s="36" t="s">
        <v>2596</v>
      </c>
      <c r="I1239" s="36" t="s">
        <v>3262</v>
      </c>
      <c r="J1239" s="53">
        <v>46</v>
      </c>
      <c r="K1239" s="36"/>
      <c r="L1239" s="53">
        <v>46</v>
      </c>
      <c r="M1239" s="36"/>
      <c r="N1239" s="36"/>
      <c r="O1239" s="36">
        <v>1</v>
      </c>
      <c r="P1239" s="36"/>
      <c r="Q1239" s="36">
        <v>300</v>
      </c>
      <c r="R1239" s="36">
        <v>1</v>
      </c>
      <c r="S1239" s="36"/>
      <c r="T1239" s="36"/>
      <c r="U1239" s="36" t="s">
        <v>3263</v>
      </c>
      <c r="V1239" s="36" t="s">
        <v>39</v>
      </c>
      <c r="W1239" s="36" t="s">
        <v>54</v>
      </c>
    </row>
    <row r="1240" s="15" customFormat="1" ht="24" spans="1:23">
      <c r="A1240" s="35">
        <v>1231</v>
      </c>
      <c r="B1240" s="36" t="s">
        <v>2674</v>
      </c>
      <c r="C1240" s="36" t="s">
        <v>31</v>
      </c>
      <c r="D1240" s="36" t="s">
        <v>87</v>
      </c>
      <c r="E1240" s="36" t="s">
        <v>671</v>
      </c>
      <c r="F1240" s="37">
        <v>44197</v>
      </c>
      <c r="G1240" s="37">
        <v>44531</v>
      </c>
      <c r="H1240" s="36" t="s">
        <v>2596</v>
      </c>
      <c r="I1240" s="36" t="s">
        <v>3264</v>
      </c>
      <c r="J1240" s="53">
        <v>61.28</v>
      </c>
      <c r="K1240" s="36"/>
      <c r="L1240" s="53">
        <v>61.28</v>
      </c>
      <c r="M1240" s="36"/>
      <c r="N1240" s="36"/>
      <c r="O1240" s="36">
        <v>1</v>
      </c>
      <c r="P1240" s="36"/>
      <c r="Q1240" s="36">
        <v>121</v>
      </c>
      <c r="R1240" s="36">
        <v>1</v>
      </c>
      <c r="S1240" s="36"/>
      <c r="T1240" s="36"/>
      <c r="U1240" s="36" t="s">
        <v>3265</v>
      </c>
      <c r="V1240" s="36" t="s">
        <v>39</v>
      </c>
      <c r="W1240" s="36" t="s">
        <v>54</v>
      </c>
    </row>
    <row r="1241" s="15" customFormat="1" ht="24" spans="1:23">
      <c r="A1241" s="35">
        <v>1232</v>
      </c>
      <c r="B1241" s="36" t="s">
        <v>2619</v>
      </c>
      <c r="C1241" s="36" t="s">
        <v>31</v>
      </c>
      <c r="D1241" s="36" t="s">
        <v>92</v>
      </c>
      <c r="E1241" s="36" t="s">
        <v>671</v>
      </c>
      <c r="F1241" s="37">
        <v>44197</v>
      </c>
      <c r="G1241" s="37">
        <v>44531</v>
      </c>
      <c r="H1241" s="36" t="s">
        <v>2596</v>
      </c>
      <c r="I1241" s="36" t="s">
        <v>3266</v>
      </c>
      <c r="J1241" s="53">
        <v>81.38</v>
      </c>
      <c r="K1241" s="36"/>
      <c r="L1241" s="53">
        <v>81.38</v>
      </c>
      <c r="M1241" s="36"/>
      <c r="N1241" s="36"/>
      <c r="O1241" s="36">
        <v>1</v>
      </c>
      <c r="P1241" s="36"/>
      <c r="Q1241" s="36">
        <v>120</v>
      </c>
      <c r="R1241" s="36">
        <v>1</v>
      </c>
      <c r="S1241" s="36"/>
      <c r="T1241" s="36"/>
      <c r="U1241" s="36" t="s">
        <v>3267</v>
      </c>
      <c r="V1241" s="36" t="s">
        <v>39</v>
      </c>
      <c r="W1241" s="36" t="s">
        <v>54</v>
      </c>
    </row>
    <row r="1242" s="15" customFormat="1" ht="24" spans="1:23">
      <c r="A1242" s="35">
        <v>1233</v>
      </c>
      <c r="B1242" s="36" t="s">
        <v>2674</v>
      </c>
      <c r="C1242" s="36" t="s">
        <v>31</v>
      </c>
      <c r="D1242" s="36" t="s">
        <v>87</v>
      </c>
      <c r="E1242" s="36" t="s">
        <v>742</v>
      </c>
      <c r="F1242" s="37">
        <v>44197</v>
      </c>
      <c r="G1242" s="37">
        <v>44531</v>
      </c>
      <c r="H1242" s="36" t="s">
        <v>2596</v>
      </c>
      <c r="I1242" s="36" t="s">
        <v>3268</v>
      </c>
      <c r="J1242" s="53">
        <v>19.04</v>
      </c>
      <c r="K1242" s="36"/>
      <c r="L1242" s="53">
        <v>19.04</v>
      </c>
      <c r="M1242" s="36"/>
      <c r="N1242" s="36"/>
      <c r="O1242" s="36">
        <v>1</v>
      </c>
      <c r="P1242" s="36"/>
      <c r="Q1242" s="36">
        <v>114</v>
      </c>
      <c r="R1242" s="36"/>
      <c r="S1242" s="36"/>
      <c r="T1242" s="36"/>
      <c r="U1242" s="36" t="s">
        <v>3269</v>
      </c>
      <c r="V1242" s="36" t="s">
        <v>39</v>
      </c>
      <c r="W1242" s="36" t="s">
        <v>54</v>
      </c>
    </row>
    <row r="1243" s="15" customFormat="1" ht="24" spans="1:23">
      <c r="A1243" s="35">
        <v>1234</v>
      </c>
      <c r="B1243" s="36" t="s">
        <v>2619</v>
      </c>
      <c r="C1243" s="36" t="s">
        <v>31</v>
      </c>
      <c r="D1243" s="36" t="s">
        <v>92</v>
      </c>
      <c r="E1243" s="36" t="s">
        <v>1347</v>
      </c>
      <c r="F1243" s="37">
        <v>44197</v>
      </c>
      <c r="G1243" s="37">
        <v>44531</v>
      </c>
      <c r="H1243" s="36" t="s">
        <v>2596</v>
      </c>
      <c r="I1243" s="36" t="s">
        <v>3270</v>
      </c>
      <c r="J1243" s="53">
        <v>61.03</v>
      </c>
      <c r="K1243" s="36"/>
      <c r="L1243" s="53">
        <v>61.03</v>
      </c>
      <c r="M1243" s="36"/>
      <c r="N1243" s="36"/>
      <c r="O1243" s="36">
        <v>1</v>
      </c>
      <c r="P1243" s="36"/>
      <c r="Q1243" s="36">
        <v>89</v>
      </c>
      <c r="R1243" s="36">
        <v>1</v>
      </c>
      <c r="S1243" s="36"/>
      <c r="T1243" s="36"/>
      <c r="U1243" s="36" t="s">
        <v>3271</v>
      </c>
      <c r="V1243" s="36" t="s">
        <v>39</v>
      </c>
      <c r="W1243" s="36" t="s">
        <v>54</v>
      </c>
    </row>
    <row r="1244" s="15" customFormat="1" ht="24" spans="1:23">
      <c r="A1244" s="35">
        <v>1235</v>
      </c>
      <c r="B1244" s="36" t="s">
        <v>2619</v>
      </c>
      <c r="C1244" s="36" t="s">
        <v>31</v>
      </c>
      <c r="D1244" s="36" t="s">
        <v>92</v>
      </c>
      <c r="E1244" s="36" t="s">
        <v>1347</v>
      </c>
      <c r="F1244" s="37">
        <v>44197</v>
      </c>
      <c r="G1244" s="37">
        <v>44531</v>
      </c>
      <c r="H1244" s="36" t="s">
        <v>2596</v>
      </c>
      <c r="I1244" s="36" t="s">
        <v>3272</v>
      </c>
      <c r="J1244" s="53">
        <v>47.34</v>
      </c>
      <c r="K1244" s="36"/>
      <c r="L1244" s="53">
        <v>47.34</v>
      </c>
      <c r="M1244" s="36"/>
      <c r="N1244" s="36"/>
      <c r="O1244" s="36">
        <v>1</v>
      </c>
      <c r="P1244" s="36"/>
      <c r="Q1244" s="36">
        <v>107</v>
      </c>
      <c r="R1244" s="36">
        <v>1</v>
      </c>
      <c r="S1244" s="36"/>
      <c r="T1244" s="36"/>
      <c r="U1244" s="36" t="s">
        <v>3273</v>
      </c>
      <c r="V1244" s="36" t="s">
        <v>39</v>
      </c>
      <c r="W1244" s="36" t="s">
        <v>54</v>
      </c>
    </row>
    <row r="1245" s="15" customFormat="1" ht="24" spans="1:23">
      <c r="A1245" s="35">
        <v>1236</v>
      </c>
      <c r="B1245" s="36" t="s">
        <v>2674</v>
      </c>
      <c r="C1245" s="36" t="s">
        <v>31</v>
      </c>
      <c r="D1245" s="36" t="s">
        <v>87</v>
      </c>
      <c r="E1245" s="36" t="s">
        <v>1347</v>
      </c>
      <c r="F1245" s="37">
        <v>44197</v>
      </c>
      <c r="G1245" s="37">
        <v>44531</v>
      </c>
      <c r="H1245" s="36" t="s">
        <v>2596</v>
      </c>
      <c r="I1245" s="36" t="s">
        <v>3274</v>
      </c>
      <c r="J1245" s="53">
        <v>26.5</v>
      </c>
      <c r="K1245" s="36"/>
      <c r="L1245" s="53">
        <v>26.5</v>
      </c>
      <c r="M1245" s="36"/>
      <c r="N1245" s="36"/>
      <c r="O1245" s="36">
        <v>1</v>
      </c>
      <c r="P1245" s="36"/>
      <c r="Q1245" s="36">
        <v>105</v>
      </c>
      <c r="R1245" s="36">
        <v>1</v>
      </c>
      <c r="S1245" s="36"/>
      <c r="T1245" s="36"/>
      <c r="U1245" s="36" t="s">
        <v>3275</v>
      </c>
      <c r="V1245" s="36" t="s">
        <v>39</v>
      </c>
      <c r="W1245" s="36" t="s">
        <v>54</v>
      </c>
    </row>
    <row r="1246" s="15" customFormat="1" ht="24" spans="1:23">
      <c r="A1246" s="35">
        <v>1237</v>
      </c>
      <c r="B1246" s="36" t="s">
        <v>2674</v>
      </c>
      <c r="C1246" s="36" t="s">
        <v>31</v>
      </c>
      <c r="D1246" s="36" t="s">
        <v>87</v>
      </c>
      <c r="E1246" s="36" t="s">
        <v>1261</v>
      </c>
      <c r="F1246" s="37">
        <v>44197</v>
      </c>
      <c r="G1246" s="37">
        <v>44531</v>
      </c>
      <c r="H1246" s="36" t="s">
        <v>2596</v>
      </c>
      <c r="I1246" s="36" t="s">
        <v>3276</v>
      </c>
      <c r="J1246" s="53">
        <v>39.2</v>
      </c>
      <c r="K1246" s="36"/>
      <c r="L1246" s="53">
        <v>39.2</v>
      </c>
      <c r="M1246" s="36"/>
      <c r="N1246" s="36"/>
      <c r="O1246" s="36">
        <v>1</v>
      </c>
      <c r="P1246" s="36"/>
      <c r="Q1246" s="36">
        <v>163</v>
      </c>
      <c r="R1246" s="36"/>
      <c r="S1246" s="36"/>
      <c r="T1246" s="36"/>
      <c r="U1246" s="36" t="s">
        <v>3277</v>
      </c>
      <c r="V1246" s="36" t="s">
        <v>39</v>
      </c>
      <c r="W1246" s="36" t="s">
        <v>54</v>
      </c>
    </row>
    <row r="1247" s="15" customFormat="1" ht="24" spans="1:23">
      <c r="A1247" s="35">
        <v>1238</v>
      </c>
      <c r="B1247" s="36" t="s">
        <v>2674</v>
      </c>
      <c r="C1247" s="36" t="s">
        <v>31</v>
      </c>
      <c r="D1247" s="36" t="s">
        <v>87</v>
      </c>
      <c r="E1247" s="36" t="s">
        <v>513</v>
      </c>
      <c r="F1247" s="37">
        <v>44197</v>
      </c>
      <c r="G1247" s="37">
        <v>44531</v>
      </c>
      <c r="H1247" s="36" t="s">
        <v>2596</v>
      </c>
      <c r="I1247" s="36" t="s">
        <v>3278</v>
      </c>
      <c r="J1247" s="53">
        <v>68.01</v>
      </c>
      <c r="K1247" s="36"/>
      <c r="L1247" s="53">
        <v>68.01</v>
      </c>
      <c r="M1247" s="36"/>
      <c r="N1247" s="36"/>
      <c r="O1247" s="36">
        <v>1</v>
      </c>
      <c r="P1247" s="36"/>
      <c r="Q1247" s="36">
        <v>1500</v>
      </c>
      <c r="R1247" s="36">
        <v>1</v>
      </c>
      <c r="S1247" s="36"/>
      <c r="T1247" s="36"/>
      <c r="U1247" s="36" t="s">
        <v>3279</v>
      </c>
      <c r="V1247" s="36" t="s">
        <v>39</v>
      </c>
      <c r="W1247" s="36" t="s">
        <v>54</v>
      </c>
    </row>
    <row r="1248" s="15" customFormat="1" ht="24" spans="1:23">
      <c r="A1248" s="35">
        <v>1239</v>
      </c>
      <c r="B1248" s="36" t="s">
        <v>2674</v>
      </c>
      <c r="C1248" s="36" t="s">
        <v>31</v>
      </c>
      <c r="D1248" s="36" t="s">
        <v>87</v>
      </c>
      <c r="E1248" s="36" t="s">
        <v>206</v>
      </c>
      <c r="F1248" s="37">
        <v>44197</v>
      </c>
      <c r="G1248" s="37">
        <v>44531</v>
      </c>
      <c r="H1248" s="36" t="s">
        <v>2596</v>
      </c>
      <c r="I1248" s="36" t="s">
        <v>3280</v>
      </c>
      <c r="J1248" s="53">
        <v>56</v>
      </c>
      <c r="K1248" s="36"/>
      <c r="L1248" s="53">
        <v>56</v>
      </c>
      <c r="M1248" s="36"/>
      <c r="N1248" s="36"/>
      <c r="O1248" s="36">
        <v>1</v>
      </c>
      <c r="P1248" s="36"/>
      <c r="Q1248" s="36">
        <v>320</v>
      </c>
      <c r="R1248" s="36">
        <v>1</v>
      </c>
      <c r="S1248" s="36"/>
      <c r="T1248" s="36"/>
      <c r="U1248" s="36" t="s">
        <v>3281</v>
      </c>
      <c r="V1248" s="36" t="s">
        <v>39</v>
      </c>
      <c r="W1248" s="36" t="s">
        <v>54</v>
      </c>
    </row>
    <row r="1249" s="15" customFormat="1" ht="24" spans="1:23">
      <c r="A1249" s="35">
        <v>1240</v>
      </c>
      <c r="B1249" s="36" t="s">
        <v>2674</v>
      </c>
      <c r="C1249" s="36" t="s">
        <v>31</v>
      </c>
      <c r="D1249" s="36" t="s">
        <v>87</v>
      </c>
      <c r="E1249" s="36" t="s">
        <v>1204</v>
      </c>
      <c r="F1249" s="37">
        <v>44197</v>
      </c>
      <c r="G1249" s="37">
        <v>44531</v>
      </c>
      <c r="H1249" s="36" t="s">
        <v>2596</v>
      </c>
      <c r="I1249" s="36" t="s">
        <v>3282</v>
      </c>
      <c r="J1249" s="53">
        <v>29.52</v>
      </c>
      <c r="K1249" s="36"/>
      <c r="L1249" s="53">
        <v>29.52</v>
      </c>
      <c r="M1249" s="36"/>
      <c r="N1249" s="36"/>
      <c r="O1249" s="36">
        <v>1</v>
      </c>
      <c r="P1249" s="36"/>
      <c r="Q1249" s="36">
        <v>326</v>
      </c>
      <c r="R1249" s="36">
        <v>1</v>
      </c>
      <c r="S1249" s="36"/>
      <c r="T1249" s="36"/>
      <c r="U1249" s="36" t="s">
        <v>3283</v>
      </c>
      <c r="V1249" s="36" t="s">
        <v>39</v>
      </c>
      <c r="W1249" s="36" t="s">
        <v>54</v>
      </c>
    </row>
    <row r="1250" s="15" customFormat="1" ht="24" spans="1:23">
      <c r="A1250" s="35">
        <v>1241</v>
      </c>
      <c r="B1250" s="36" t="s">
        <v>2671</v>
      </c>
      <c r="C1250" s="36" t="s">
        <v>31</v>
      </c>
      <c r="D1250" s="36" t="s">
        <v>87</v>
      </c>
      <c r="E1250" s="36" t="s">
        <v>1207</v>
      </c>
      <c r="F1250" s="37">
        <v>44197</v>
      </c>
      <c r="G1250" s="37">
        <v>44531</v>
      </c>
      <c r="H1250" s="36" t="s">
        <v>2596</v>
      </c>
      <c r="I1250" s="36" t="s">
        <v>3284</v>
      </c>
      <c r="J1250" s="53">
        <v>1600</v>
      </c>
      <c r="K1250" s="36"/>
      <c r="L1250" s="53">
        <v>1600</v>
      </c>
      <c r="M1250" s="36"/>
      <c r="N1250" s="36"/>
      <c r="O1250" s="36">
        <v>1</v>
      </c>
      <c r="P1250" s="36"/>
      <c r="Q1250" s="36">
        <v>450</v>
      </c>
      <c r="R1250" s="36">
        <v>1</v>
      </c>
      <c r="S1250" s="36"/>
      <c r="T1250" s="36"/>
      <c r="U1250" s="36" t="s">
        <v>3285</v>
      </c>
      <c r="V1250" s="36" t="s">
        <v>39</v>
      </c>
      <c r="W1250" s="36" t="s">
        <v>54</v>
      </c>
    </row>
    <row r="1251" s="15" customFormat="1" ht="24" spans="1:23">
      <c r="A1251" s="35">
        <v>1242</v>
      </c>
      <c r="B1251" s="36" t="s">
        <v>2619</v>
      </c>
      <c r="C1251" s="36" t="s">
        <v>31</v>
      </c>
      <c r="D1251" s="36" t="s">
        <v>92</v>
      </c>
      <c r="E1251" s="36" t="s">
        <v>3286</v>
      </c>
      <c r="F1251" s="37">
        <v>44197</v>
      </c>
      <c r="G1251" s="37">
        <v>44531</v>
      </c>
      <c r="H1251" s="36" t="s">
        <v>2596</v>
      </c>
      <c r="I1251" s="73" t="s">
        <v>3287</v>
      </c>
      <c r="J1251" s="53">
        <v>80</v>
      </c>
      <c r="K1251" s="36"/>
      <c r="L1251" s="53">
        <v>80</v>
      </c>
      <c r="M1251" s="36"/>
      <c r="N1251" s="36"/>
      <c r="O1251" s="36">
        <v>1</v>
      </c>
      <c r="P1251" s="36"/>
      <c r="Q1251" s="36">
        <v>120</v>
      </c>
      <c r="R1251" s="36">
        <v>1</v>
      </c>
      <c r="S1251" s="36"/>
      <c r="T1251" s="36"/>
      <c r="U1251" s="73" t="s">
        <v>3288</v>
      </c>
      <c r="V1251" s="36" t="s">
        <v>39</v>
      </c>
      <c r="W1251" s="36" t="s">
        <v>54</v>
      </c>
    </row>
    <row r="1252" s="15" customFormat="1" ht="24" spans="1:23">
      <c r="A1252" s="35">
        <v>1243</v>
      </c>
      <c r="B1252" s="36" t="s">
        <v>2619</v>
      </c>
      <c r="C1252" s="36" t="s">
        <v>31</v>
      </c>
      <c r="D1252" s="36" t="s">
        <v>92</v>
      </c>
      <c r="E1252" s="36" t="s">
        <v>190</v>
      </c>
      <c r="F1252" s="37">
        <v>44197</v>
      </c>
      <c r="G1252" s="37">
        <v>44531</v>
      </c>
      <c r="H1252" s="36" t="s">
        <v>2596</v>
      </c>
      <c r="I1252" s="73" t="s">
        <v>3289</v>
      </c>
      <c r="J1252" s="53">
        <v>97.99</v>
      </c>
      <c r="K1252" s="36"/>
      <c r="L1252" s="53">
        <v>97.99</v>
      </c>
      <c r="M1252" s="36"/>
      <c r="N1252" s="36"/>
      <c r="O1252" s="36">
        <v>1</v>
      </c>
      <c r="P1252" s="36"/>
      <c r="Q1252" s="36">
        <v>136</v>
      </c>
      <c r="R1252" s="36">
        <v>1</v>
      </c>
      <c r="S1252" s="36"/>
      <c r="T1252" s="36"/>
      <c r="U1252" s="73" t="s">
        <v>3290</v>
      </c>
      <c r="V1252" s="36" t="s">
        <v>39</v>
      </c>
      <c r="W1252" s="36" t="s">
        <v>54</v>
      </c>
    </row>
    <row r="1253" s="15" customFormat="1" ht="24" spans="1:23">
      <c r="A1253" s="35">
        <v>1244</v>
      </c>
      <c r="B1253" s="36" t="s">
        <v>2619</v>
      </c>
      <c r="C1253" s="36" t="s">
        <v>31</v>
      </c>
      <c r="D1253" s="36" t="s">
        <v>92</v>
      </c>
      <c r="E1253" s="36" t="s">
        <v>1330</v>
      </c>
      <c r="F1253" s="37">
        <v>44197</v>
      </c>
      <c r="G1253" s="37">
        <v>44531</v>
      </c>
      <c r="H1253" s="36" t="s">
        <v>2596</v>
      </c>
      <c r="I1253" s="36" t="s">
        <v>3291</v>
      </c>
      <c r="J1253" s="53">
        <v>39.16</v>
      </c>
      <c r="K1253" s="36"/>
      <c r="L1253" s="53">
        <v>39.16</v>
      </c>
      <c r="M1253" s="36"/>
      <c r="N1253" s="36"/>
      <c r="O1253" s="36">
        <v>1</v>
      </c>
      <c r="P1253" s="36"/>
      <c r="Q1253" s="36">
        <v>117</v>
      </c>
      <c r="R1253" s="36"/>
      <c r="S1253" s="36"/>
      <c r="T1253" s="36"/>
      <c r="U1253" s="36" t="s">
        <v>3292</v>
      </c>
      <c r="V1253" s="36" t="s">
        <v>39</v>
      </c>
      <c r="W1253" s="36" t="s">
        <v>54</v>
      </c>
    </row>
    <row r="1254" s="15" customFormat="1" ht="24" spans="1:23">
      <c r="A1254" s="35">
        <v>1245</v>
      </c>
      <c r="B1254" s="36" t="s">
        <v>2619</v>
      </c>
      <c r="C1254" s="36" t="s">
        <v>31</v>
      </c>
      <c r="D1254" s="36" t="s">
        <v>92</v>
      </c>
      <c r="E1254" s="36" t="s">
        <v>297</v>
      </c>
      <c r="F1254" s="37">
        <v>44197</v>
      </c>
      <c r="G1254" s="37">
        <v>44531</v>
      </c>
      <c r="H1254" s="36" t="s">
        <v>2596</v>
      </c>
      <c r="I1254" s="36" t="s">
        <v>3293</v>
      </c>
      <c r="J1254" s="53">
        <v>50.38</v>
      </c>
      <c r="K1254" s="36"/>
      <c r="L1254" s="53">
        <v>50.38</v>
      </c>
      <c r="M1254" s="36"/>
      <c r="N1254" s="36"/>
      <c r="O1254" s="36">
        <v>1</v>
      </c>
      <c r="P1254" s="36"/>
      <c r="Q1254" s="36">
        <v>107</v>
      </c>
      <c r="R1254" s="36"/>
      <c r="S1254" s="36"/>
      <c r="T1254" s="36"/>
      <c r="U1254" s="36" t="s">
        <v>3294</v>
      </c>
      <c r="V1254" s="36" t="s">
        <v>39</v>
      </c>
      <c r="W1254" s="36" t="s">
        <v>54</v>
      </c>
    </row>
    <row r="1255" s="15" customFormat="1" ht="24" spans="1:23">
      <c r="A1255" s="35">
        <v>1246</v>
      </c>
      <c r="B1255" s="36" t="s">
        <v>2595</v>
      </c>
      <c r="C1255" s="36" t="s">
        <v>31</v>
      </c>
      <c r="D1255" s="36" t="s">
        <v>87</v>
      </c>
      <c r="E1255" s="36" t="s">
        <v>592</v>
      </c>
      <c r="F1255" s="37">
        <v>44197</v>
      </c>
      <c r="G1255" s="37">
        <v>44531</v>
      </c>
      <c r="H1255" s="36" t="s">
        <v>2596</v>
      </c>
      <c r="I1255" s="44" t="s">
        <v>3295</v>
      </c>
      <c r="J1255" s="53">
        <v>300</v>
      </c>
      <c r="K1255" s="36"/>
      <c r="L1255" s="53">
        <v>300</v>
      </c>
      <c r="M1255" s="36"/>
      <c r="N1255" s="36"/>
      <c r="O1255" s="36">
        <v>1</v>
      </c>
      <c r="P1255" s="36"/>
      <c r="Q1255" s="36">
        <v>520</v>
      </c>
      <c r="R1255" s="36">
        <v>1</v>
      </c>
      <c r="S1255" s="36"/>
      <c r="T1255" s="36"/>
      <c r="U1255" s="36" t="s">
        <v>3296</v>
      </c>
      <c r="V1255" s="36" t="s">
        <v>39</v>
      </c>
      <c r="W1255" s="36" t="s">
        <v>54</v>
      </c>
    </row>
    <row r="1256" s="15" customFormat="1" ht="24" spans="1:23">
      <c r="A1256" s="35">
        <v>1247</v>
      </c>
      <c r="B1256" s="36" t="s">
        <v>2619</v>
      </c>
      <c r="C1256" s="36" t="s">
        <v>31</v>
      </c>
      <c r="D1256" s="36" t="s">
        <v>92</v>
      </c>
      <c r="E1256" s="36" t="s">
        <v>3297</v>
      </c>
      <c r="F1256" s="37">
        <v>44197</v>
      </c>
      <c r="G1256" s="37">
        <v>44531</v>
      </c>
      <c r="H1256" s="36" t="s">
        <v>2596</v>
      </c>
      <c r="I1256" s="44" t="s">
        <v>3298</v>
      </c>
      <c r="J1256" s="53">
        <v>30</v>
      </c>
      <c r="K1256" s="36"/>
      <c r="L1256" s="53">
        <v>30</v>
      </c>
      <c r="M1256" s="36"/>
      <c r="N1256" s="36"/>
      <c r="O1256" s="36">
        <v>1</v>
      </c>
      <c r="P1256" s="36"/>
      <c r="Q1256" s="36">
        <v>145</v>
      </c>
      <c r="R1256" s="36"/>
      <c r="S1256" s="36"/>
      <c r="T1256" s="36"/>
      <c r="U1256" s="36" t="s">
        <v>3299</v>
      </c>
      <c r="V1256" s="36" t="s">
        <v>39</v>
      </c>
      <c r="W1256" s="36" t="s">
        <v>54</v>
      </c>
    </row>
    <row r="1257" s="15" customFormat="1" ht="24" spans="1:23">
      <c r="A1257" s="35">
        <v>1248</v>
      </c>
      <c r="B1257" s="36" t="s">
        <v>2619</v>
      </c>
      <c r="C1257" s="36" t="s">
        <v>31</v>
      </c>
      <c r="D1257" s="36" t="s">
        <v>92</v>
      </c>
      <c r="E1257" s="36" t="s">
        <v>1069</v>
      </c>
      <c r="F1257" s="37">
        <v>44197</v>
      </c>
      <c r="G1257" s="37">
        <v>44531</v>
      </c>
      <c r="H1257" s="36" t="s">
        <v>2596</v>
      </c>
      <c r="I1257" s="44" t="s">
        <v>3300</v>
      </c>
      <c r="J1257" s="53">
        <v>33</v>
      </c>
      <c r="K1257" s="36"/>
      <c r="L1257" s="53">
        <v>33</v>
      </c>
      <c r="M1257" s="36"/>
      <c r="N1257" s="36"/>
      <c r="O1257" s="36">
        <v>1</v>
      </c>
      <c r="P1257" s="36"/>
      <c r="Q1257" s="36">
        <v>135</v>
      </c>
      <c r="R1257" s="36">
        <v>1</v>
      </c>
      <c r="S1257" s="36"/>
      <c r="T1257" s="36"/>
      <c r="U1257" s="36" t="s">
        <v>3301</v>
      </c>
      <c r="V1257" s="36" t="s">
        <v>39</v>
      </c>
      <c r="W1257" s="36" t="s">
        <v>54</v>
      </c>
    </row>
    <row r="1258" s="15" customFormat="1" ht="24" spans="1:23">
      <c r="A1258" s="35">
        <v>1249</v>
      </c>
      <c r="B1258" s="36" t="s">
        <v>2619</v>
      </c>
      <c r="C1258" s="36" t="s">
        <v>31</v>
      </c>
      <c r="D1258" s="36" t="s">
        <v>92</v>
      </c>
      <c r="E1258" s="36" t="s">
        <v>1069</v>
      </c>
      <c r="F1258" s="37">
        <v>44197</v>
      </c>
      <c r="G1258" s="37">
        <v>44531</v>
      </c>
      <c r="H1258" s="36" t="s">
        <v>2596</v>
      </c>
      <c r="I1258" s="44" t="s">
        <v>3302</v>
      </c>
      <c r="J1258" s="53">
        <v>70</v>
      </c>
      <c r="K1258" s="36"/>
      <c r="L1258" s="53">
        <v>70</v>
      </c>
      <c r="M1258" s="36"/>
      <c r="N1258" s="36"/>
      <c r="O1258" s="36">
        <v>1</v>
      </c>
      <c r="P1258" s="36"/>
      <c r="Q1258" s="36">
        <v>135</v>
      </c>
      <c r="R1258" s="36">
        <v>1</v>
      </c>
      <c r="S1258" s="36"/>
      <c r="T1258" s="36"/>
      <c r="U1258" s="36" t="s">
        <v>3301</v>
      </c>
      <c r="V1258" s="36" t="s">
        <v>39</v>
      </c>
      <c r="W1258" s="36" t="s">
        <v>54</v>
      </c>
    </row>
    <row r="1259" s="15" customFormat="1" ht="24" spans="1:23">
      <c r="A1259" s="35">
        <v>1250</v>
      </c>
      <c r="B1259" s="36" t="s">
        <v>2619</v>
      </c>
      <c r="C1259" s="36" t="s">
        <v>31</v>
      </c>
      <c r="D1259" s="36" t="s">
        <v>92</v>
      </c>
      <c r="E1259" s="36" t="s">
        <v>96</v>
      </c>
      <c r="F1259" s="37">
        <v>44197</v>
      </c>
      <c r="G1259" s="37">
        <v>44531</v>
      </c>
      <c r="H1259" s="36" t="s">
        <v>2596</v>
      </c>
      <c r="I1259" s="44" t="s">
        <v>3303</v>
      </c>
      <c r="J1259" s="53">
        <v>49</v>
      </c>
      <c r="K1259" s="36"/>
      <c r="L1259" s="53">
        <v>49</v>
      </c>
      <c r="M1259" s="36"/>
      <c r="N1259" s="36"/>
      <c r="O1259" s="36">
        <v>1</v>
      </c>
      <c r="P1259" s="36"/>
      <c r="Q1259" s="36">
        <v>234</v>
      </c>
      <c r="R1259" s="36">
        <v>1</v>
      </c>
      <c r="S1259" s="36"/>
      <c r="T1259" s="36"/>
      <c r="U1259" s="36" t="s">
        <v>3304</v>
      </c>
      <c r="V1259" s="36" t="s">
        <v>39</v>
      </c>
      <c r="W1259" s="36" t="s">
        <v>54</v>
      </c>
    </row>
    <row r="1260" s="15" customFormat="1" ht="24" spans="1:23">
      <c r="A1260" s="35">
        <v>1251</v>
      </c>
      <c r="B1260" s="36" t="s">
        <v>2619</v>
      </c>
      <c r="C1260" s="36" t="s">
        <v>31</v>
      </c>
      <c r="D1260" s="36" t="s">
        <v>92</v>
      </c>
      <c r="E1260" s="36" t="s">
        <v>88</v>
      </c>
      <c r="F1260" s="37">
        <v>44197</v>
      </c>
      <c r="G1260" s="37">
        <v>44531</v>
      </c>
      <c r="H1260" s="36" t="s">
        <v>2596</v>
      </c>
      <c r="I1260" s="44" t="s">
        <v>3305</v>
      </c>
      <c r="J1260" s="53">
        <v>40</v>
      </c>
      <c r="K1260" s="36"/>
      <c r="L1260" s="53">
        <v>40</v>
      </c>
      <c r="M1260" s="36"/>
      <c r="N1260" s="36"/>
      <c r="O1260" s="36">
        <v>1</v>
      </c>
      <c r="P1260" s="36"/>
      <c r="Q1260" s="36">
        <v>234</v>
      </c>
      <c r="R1260" s="36">
        <v>1</v>
      </c>
      <c r="S1260" s="36"/>
      <c r="T1260" s="36"/>
      <c r="U1260" s="36" t="s">
        <v>3304</v>
      </c>
      <c r="V1260" s="36" t="s">
        <v>39</v>
      </c>
      <c r="W1260" s="36" t="s">
        <v>54</v>
      </c>
    </row>
    <row r="1261" s="15" customFormat="1" ht="24" spans="1:23">
      <c r="A1261" s="35">
        <v>1252</v>
      </c>
      <c r="B1261" s="36" t="s">
        <v>2619</v>
      </c>
      <c r="C1261" s="36" t="s">
        <v>31</v>
      </c>
      <c r="D1261" s="36" t="s">
        <v>92</v>
      </c>
      <c r="E1261" s="36" t="s">
        <v>331</v>
      </c>
      <c r="F1261" s="37">
        <v>44197</v>
      </c>
      <c r="G1261" s="37">
        <v>44531</v>
      </c>
      <c r="H1261" s="36" t="s">
        <v>2596</v>
      </c>
      <c r="I1261" s="44" t="s">
        <v>3306</v>
      </c>
      <c r="J1261" s="53">
        <v>87</v>
      </c>
      <c r="K1261" s="36"/>
      <c r="L1261" s="53">
        <v>87</v>
      </c>
      <c r="M1261" s="36"/>
      <c r="N1261" s="36"/>
      <c r="O1261" s="36">
        <v>1</v>
      </c>
      <c r="P1261" s="36"/>
      <c r="Q1261" s="36">
        <v>420</v>
      </c>
      <c r="R1261" s="36">
        <v>1</v>
      </c>
      <c r="S1261" s="36"/>
      <c r="T1261" s="36"/>
      <c r="U1261" s="36" t="s">
        <v>3307</v>
      </c>
      <c r="V1261" s="36" t="s">
        <v>39</v>
      </c>
      <c r="W1261" s="36" t="s">
        <v>54</v>
      </c>
    </row>
    <row r="1262" s="15" customFormat="1" ht="24" spans="1:23">
      <c r="A1262" s="35">
        <v>1253</v>
      </c>
      <c r="B1262" s="36" t="s">
        <v>2674</v>
      </c>
      <c r="C1262" s="36" t="s">
        <v>31</v>
      </c>
      <c r="D1262" s="36" t="s">
        <v>87</v>
      </c>
      <c r="E1262" s="44" t="s">
        <v>1432</v>
      </c>
      <c r="F1262" s="37">
        <v>44197</v>
      </c>
      <c r="G1262" s="37">
        <v>44531</v>
      </c>
      <c r="H1262" s="36" t="s">
        <v>2596</v>
      </c>
      <c r="I1262" s="44" t="s">
        <v>3308</v>
      </c>
      <c r="J1262" s="53">
        <v>109</v>
      </c>
      <c r="K1262" s="36"/>
      <c r="L1262" s="53">
        <v>109</v>
      </c>
      <c r="M1262" s="36"/>
      <c r="N1262" s="36"/>
      <c r="O1262" s="36">
        <v>1</v>
      </c>
      <c r="P1262" s="36"/>
      <c r="Q1262" s="36">
        <v>340</v>
      </c>
      <c r="R1262" s="36">
        <v>1</v>
      </c>
      <c r="S1262" s="36"/>
      <c r="T1262" s="36"/>
      <c r="U1262" s="36" t="s">
        <v>3309</v>
      </c>
      <c r="V1262" s="36" t="s">
        <v>39</v>
      </c>
      <c r="W1262" s="36" t="s">
        <v>54</v>
      </c>
    </row>
    <row r="1263" s="15" customFormat="1" ht="24" spans="1:23">
      <c r="A1263" s="35">
        <v>1254</v>
      </c>
      <c r="B1263" s="36" t="s">
        <v>2674</v>
      </c>
      <c r="C1263" s="36" t="s">
        <v>31</v>
      </c>
      <c r="D1263" s="36" t="s">
        <v>87</v>
      </c>
      <c r="E1263" s="44" t="s">
        <v>88</v>
      </c>
      <c r="F1263" s="37">
        <v>44197</v>
      </c>
      <c r="G1263" s="37">
        <v>44531</v>
      </c>
      <c r="H1263" s="36" t="s">
        <v>2596</v>
      </c>
      <c r="I1263" s="44" t="s">
        <v>3310</v>
      </c>
      <c r="J1263" s="53">
        <v>36</v>
      </c>
      <c r="K1263" s="36"/>
      <c r="L1263" s="53">
        <v>36</v>
      </c>
      <c r="M1263" s="36"/>
      <c r="N1263" s="36"/>
      <c r="O1263" s="36">
        <v>1</v>
      </c>
      <c r="P1263" s="36"/>
      <c r="Q1263" s="36">
        <v>280</v>
      </c>
      <c r="R1263" s="36">
        <v>1</v>
      </c>
      <c r="S1263" s="36"/>
      <c r="T1263" s="36"/>
      <c r="U1263" s="36" t="s">
        <v>3311</v>
      </c>
      <c r="V1263" s="36" t="s">
        <v>39</v>
      </c>
      <c r="W1263" s="36" t="s">
        <v>54</v>
      </c>
    </row>
    <row r="1264" s="15" customFormat="1" ht="24" spans="1:23">
      <c r="A1264" s="35">
        <v>1255</v>
      </c>
      <c r="B1264" s="36" t="s">
        <v>2674</v>
      </c>
      <c r="C1264" s="36" t="s">
        <v>31</v>
      </c>
      <c r="D1264" s="36" t="s">
        <v>87</v>
      </c>
      <c r="E1264" s="44" t="s">
        <v>1365</v>
      </c>
      <c r="F1264" s="37">
        <v>44197</v>
      </c>
      <c r="G1264" s="37">
        <v>44531</v>
      </c>
      <c r="H1264" s="36" t="s">
        <v>2596</v>
      </c>
      <c r="I1264" s="36" t="s">
        <v>3312</v>
      </c>
      <c r="J1264" s="205">
        <v>77</v>
      </c>
      <c r="K1264" s="36"/>
      <c r="L1264" s="205">
        <v>77</v>
      </c>
      <c r="M1264" s="36"/>
      <c r="N1264" s="36"/>
      <c r="O1264" s="36">
        <v>1</v>
      </c>
      <c r="P1264" s="36"/>
      <c r="Q1264" s="36">
        <v>260</v>
      </c>
      <c r="R1264" s="36">
        <v>1</v>
      </c>
      <c r="S1264" s="36"/>
      <c r="T1264" s="36"/>
      <c r="U1264" s="36" t="s">
        <v>3313</v>
      </c>
      <c r="V1264" s="36" t="s">
        <v>39</v>
      </c>
      <c r="W1264" s="36" t="s">
        <v>54</v>
      </c>
    </row>
    <row r="1265" s="15" customFormat="1" ht="24" spans="1:23">
      <c r="A1265" s="35">
        <v>1256</v>
      </c>
      <c r="B1265" s="36" t="s">
        <v>2674</v>
      </c>
      <c r="C1265" s="36" t="s">
        <v>31</v>
      </c>
      <c r="D1265" s="36" t="s">
        <v>87</v>
      </c>
      <c r="E1265" s="44" t="s">
        <v>2647</v>
      </c>
      <c r="F1265" s="37">
        <v>44197</v>
      </c>
      <c r="G1265" s="37">
        <v>44531</v>
      </c>
      <c r="H1265" s="36" t="s">
        <v>2596</v>
      </c>
      <c r="I1265" s="36" t="s">
        <v>3314</v>
      </c>
      <c r="J1265" s="84">
        <v>12</v>
      </c>
      <c r="K1265" s="36"/>
      <c r="L1265" s="84">
        <v>12</v>
      </c>
      <c r="M1265" s="36"/>
      <c r="N1265" s="36"/>
      <c r="O1265" s="36">
        <v>1</v>
      </c>
      <c r="P1265" s="36"/>
      <c r="Q1265" s="36">
        <v>120</v>
      </c>
      <c r="R1265" s="36"/>
      <c r="S1265" s="36"/>
      <c r="T1265" s="36"/>
      <c r="U1265" s="36" t="s">
        <v>3315</v>
      </c>
      <c r="V1265" s="36" t="s">
        <v>39</v>
      </c>
      <c r="W1265" s="36" t="s">
        <v>54</v>
      </c>
    </row>
    <row r="1266" s="15" customFormat="1" ht="24" spans="1:23">
      <c r="A1266" s="35">
        <v>1257</v>
      </c>
      <c r="B1266" s="36" t="s">
        <v>2674</v>
      </c>
      <c r="C1266" s="36" t="s">
        <v>31</v>
      </c>
      <c r="D1266" s="36" t="s">
        <v>87</v>
      </c>
      <c r="E1266" s="44" t="s">
        <v>297</v>
      </c>
      <c r="F1266" s="37">
        <v>44197</v>
      </c>
      <c r="G1266" s="37">
        <v>44531</v>
      </c>
      <c r="H1266" s="36" t="s">
        <v>2596</v>
      </c>
      <c r="I1266" s="36" t="s">
        <v>3316</v>
      </c>
      <c r="J1266" s="84">
        <v>37</v>
      </c>
      <c r="K1266" s="36"/>
      <c r="L1266" s="84">
        <v>37</v>
      </c>
      <c r="M1266" s="36"/>
      <c r="N1266" s="36"/>
      <c r="O1266" s="36">
        <v>1</v>
      </c>
      <c r="P1266" s="36"/>
      <c r="Q1266" s="36">
        <v>110</v>
      </c>
      <c r="R1266" s="36"/>
      <c r="S1266" s="36"/>
      <c r="T1266" s="36"/>
      <c r="U1266" s="36" t="s">
        <v>3317</v>
      </c>
      <c r="V1266" s="36" t="s">
        <v>39</v>
      </c>
      <c r="W1266" s="36" t="s">
        <v>54</v>
      </c>
    </row>
    <row r="1267" s="15" customFormat="1" ht="24" spans="1:23">
      <c r="A1267" s="35">
        <v>1258</v>
      </c>
      <c r="B1267" s="36" t="s">
        <v>2674</v>
      </c>
      <c r="C1267" s="36" t="s">
        <v>31</v>
      </c>
      <c r="D1267" s="36" t="s">
        <v>87</v>
      </c>
      <c r="E1267" s="44" t="s">
        <v>1833</v>
      </c>
      <c r="F1267" s="37">
        <v>44197</v>
      </c>
      <c r="G1267" s="37">
        <v>44531</v>
      </c>
      <c r="H1267" s="36" t="s">
        <v>2596</v>
      </c>
      <c r="I1267" s="37" t="s">
        <v>3318</v>
      </c>
      <c r="J1267" s="36">
        <v>121</v>
      </c>
      <c r="K1267" s="36"/>
      <c r="L1267" s="36">
        <v>121</v>
      </c>
      <c r="M1267" s="36"/>
      <c r="N1267" s="36"/>
      <c r="O1267" s="36">
        <v>1</v>
      </c>
      <c r="P1267" s="36"/>
      <c r="Q1267" s="36">
        <v>121</v>
      </c>
      <c r="R1267" s="36">
        <v>1</v>
      </c>
      <c r="S1267" s="36"/>
      <c r="T1267" s="36"/>
      <c r="U1267" s="36" t="s">
        <v>3319</v>
      </c>
      <c r="V1267" s="36" t="s">
        <v>39</v>
      </c>
      <c r="W1267" s="36" t="s">
        <v>54</v>
      </c>
    </row>
    <row r="1268" s="15" customFormat="1" ht="24" spans="1:23">
      <c r="A1268" s="35">
        <v>1259</v>
      </c>
      <c r="B1268" s="36" t="s">
        <v>2674</v>
      </c>
      <c r="C1268" s="36" t="s">
        <v>31</v>
      </c>
      <c r="D1268" s="36" t="s">
        <v>87</v>
      </c>
      <c r="E1268" s="44" t="s">
        <v>324</v>
      </c>
      <c r="F1268" s="37">
        <v>44197</v>
      </c>
      <c r="G1268" s="37">
        <v>44531</v>
      </c>
      <c r="H1268" s="36" t="s">
        <v>2596</v>
      </c>
      <c r="I1268" s="37" t="s">
        <v>3320</v>
      </c>
      <c r="J1268" s="36">
        <v>108</v>
      </c>
      <c r="K1268" s="36"/>
      <c r="L1268" s="36">
        <v>108</v>
      </c>
      <c r="M1268" s="36"/>
      <c r="N1268" s="36"/>
      <c r="O1268" s="36">
        <v>1</v>
      </c>
      <c r="P1268" s="36"/>
      <c r="Q1268" s="36">
        <v>108</v>
      </c>
      <c r="R1268" s="36">
        <v>1</v>
      </c>
      <c r="S1268" s="36"/>
      <c r="T1268" s="36"/>
      <c r="U1268" s="36" t="s">
        <v>3112</v>
      </c>
      <c r="V1268" s="36" t="s">
        <v>39</v>
      </c>
      <c r="W1268" s="36" t="s">
        <v>54</v>
      </c>
    </row>
    <row r="1269" s="15" customFormat="1" ht="24" spans="1:23">
      <c r="A1269" s="35">
        <v>1260</v>
      </c>
      <c r="B1269" s="36" t="s">
        <v>2674</v>
      </c>
      <c r="C1269" s="36" t="s">
        <v>31</v>
      </c>
      <c r="D1269" s="36" t="s">
        <v>87</v>
      </c>
      <c r="E1269" s="44" t="s">
        <v>455</v>
      </c>
      <c r="F1269" s="37">
        <v>44197</v>
      </c>
      <c r="G1269" s="37">
        <v>44531</v>
      </c>
      <c r="H1269" s="36" t="s">
        <v>2596</v>
      </c>
      <c r="I1269" s="37" t="s">
        <v>3321</v>
      </c>
      <c r="J1269" s="36">
        <v>120</v>
      </c>
      <c r="K1269" s="36"/>
      <c r="L1269" s="36">
        <v>120</v>
      </c>
      <c r="M1269" s="36"/>
      <c r="N1269" s="36"/>
      <c r="O1269" s="36">
        <v>1</v>
      </c>
      <c r="P1269" s="36"/>
      <c r="Q1269" s="36">
        <v>120</v>
      </c>
      <c r="R1269" s="36"/>
      <c r="S1269" s="36"/>
      <c r="T1269" s="36"/>
      <c r="U1269" s="36" t="s">
        <v>2689</v>
      </c>
      <c r="V1269" s="36" t="s">
        <v>39</v>
      </c>
      <c r="W1269" s="36" t="s">
        <v>54</v>
      </c>
    </row>
    <row r="1270" s="15" customFormat="1" ht="24" spans="1:23">
      <c r="A1270" s="35">
        <v>1261</v>
      </c>
      <c r="B1270" s="36" t="s">
        <v>2674</v>
      </c>
      <c r="C1270" s="36" t="s">
        <v>31</v>
      </c>
      <c r="D1270" s="36" t="s">
        <v>87</v>
      </c>
      <c r="E1270" s="44" t="s">
        <v>426</v>
      </c>
      <c r="F1270" s="37">
        <v>44197</v>
      </c>
      <c r="G1270" s="37">
        <v>44531</v>
      </c>
      <c r="H1270" s="36" t="s">
        <v>2596</v>
      </c>
      <c r="I1270" s="37" t="s">
        <v>3322</v>
      </c>
      <c r="J1270" s="53">
        <v>3</v>
      </c>
      <c r="K1270" s="36"/>
      <c r="L1270" s="53">
        <v>3</v>
      </c>
      <c r="M1270" s="36"/>
      <c r="N1270" s="36"/>
      <c r="O1270" s="36">
        <v>1</v>
      </c>
      <c r="P1270" s="36"/>
      <c r="Q1270" s="36">
        <v>145</v>
      </c>
      <c r="R1270" s="36">
        <v>1</v>
      </c>
      <c r="S1270" s="36"/>
      <c r="T1270" s="36"/>
      <c r="U1270" s="36" t="s">
        <v>2686</v>
      </c>
      <c r="V1270" s="36" t="s">
        <v>39</v>
      </c>
      <c r="W1270" s="36" t="s">
        <v>54</v>
      </c>
    </row>
    <row r="1271" s="15" customFormat="1" ht="24" spans="1:23">
      <c r="A1271" s="35">
        <v>1262</v>
      </c>
      <c r="B1271" s="36" t="s">
        <v>2674</v>
      </c>
      <c r="C1271" s="36" t="s">
        <v>31</v>
      </c>
      <c r="D1271" s="36" t="s">
        <v>87</v>
      </c>
      <c r="E1271" s="44" t="s">
        <v>426</v>
      </c>
      <c r="F1271" s="37">
        <v>44197</v>
      </c>
      <c r="G1271" s="37">
        <v>44531</v>
      </c>
      <c r="H1271" s="36" t="s">
        <v>2596</v>
      </c>
      <c r="I1271" s="37" t="s">
        <v>3323</v>
      </c>
      <c r="J1271" s="53">
        <v>16</v>
      </c>
      <c r="K1271" s="36"/>
      <c r="L1271" s="53">
        <v>16</v>
      </c>
      <c r="M1271" s="36"/>
      <c r="N1271" s="36"/>
      <c r="O1271" s="36">
        <v>1</v>
      </c>
      <c r="P1271" s="36"/>
      <c r="Q1271" s="36">
        <v>166</v>
      </c>
      <c r="R1271" s="36">
        <v>1</v>
      </c>
      <c r="S1271" s="36"/>
      <c r="T1271" s="36"/>
      <c r="U1271" s="36" t="s">
        <v>3100</v>
      </c>
      <c r="V1271" s="36" t="s">
        <v>39</v>
      </c>
      <c r="W1271" s="36" t="s">
        <v>54</v>
      </c>
    </row>
    <row r="1272" s="6" customFormat="1" ht="36" spans="1:23">
      <c r="A1272" s="35">
        <v>1263</v>
      </c>
      <c r="B1272" s="44" t="s">
        <v>3324</v>
      </c>
      <c r="C1272" s="44" t="s">
        <v>31</v>
      </c>
      <c r="D1272" s="44" t="s">
        <v>34</v>
      </c>
      <c r="E1272" s="44" t="s">
        <v>83</v>
      </c>
      <c r="F1272" s="83">
        <v>44348</v>
      </c>
      <c r="G1272" s="83">
        <v>44531</v>
      </c>
      <c r="H1272" s="44" t="s">
        <v>3325</v>
      </c>
      <c r="I1272" s="44" t="s">
        <v>3326</v>
      </c>
      <c r="J1272" s="44">
        <v>18</v>
      </c>
      <c r="K1272" s="44"/>
      <c r="L1272" s="44">
        <v>18</v>
      </c>
      <c r="M1272" s="44"/>
      <c r="N1272" s="44"/>
      <c r="O1272" s="44"/>
      <c r="P1272" s="44"/>
      <c r="Q1272" s="44"/>
      <c r="R1272" s="70">
        <v>1</v>
      </c>
      <c r="S1272" s="44">
        <v>22</v>
      </c>
      <c r="T1272" s="44">
        <v>77</v>
      </c>
      <c r="U1272" s="36" t="s">
        <v>3327</v>
      </c>
      <c r="V1272" s="44" t="s">
        <v>39</v>
      </c>
      <c r="W1272" s="36" t="s">
        <v>179</v>
      </c>
    </row>
    <row r="1273" s="6" customFormat="1" ht="36" spans="1:23">
      <c r="A1273" s="35">
        <v>1264</v>
      </c>
      <c r="B1273" s="44" t="s">
        <v>3324</v>
      </c>
      <c r="C1273" s="44" t="s">
        <v>31</v>
      </c>
      <c r="D1273" s="44" t="s">
        <v>34</v>
      </c>
      <c r="E1273" s="44" t="s">
        <v>83</v>
      </c>
      <c r="F1273" s="83">
        <v>44348</v>
      </c>
      <c r="G1273" s="83">
        <v>44531</v>
      </c>
      <c r="H1273" s="44" t="s">
        <v>3325</v>
      </c>
      <c r="I1273" s="44" t="s">
        <v>3328</v>
      </c>
      <c r="J1273" s="44">
        <v>27</v>
      </c>
      <c r="K1273" s="44"/>
      <c r="L1273" s="44">
        <v>27</v>
      </c>
      <c r="M1273" s="44"/>
      <c r="N1273" s="44"/>
      <c r="O1273" s="44"/>
      <c r="P1273" s="44"/>
      <c r="Q1273" s="44"/>
      <c r="R1273" s="70">
        <v>1</v>
      </c>
      <c r="S1273" s="44">
        <v>35</v>
      </c>
      <c r="T1273" s="44">
        <v>105</v>
      </c>
      <c r="U1273" s="36" t="s">
        <v>3327</v>
      </c>
      <c r="V1273" s="44" t="s">
        <v>39</v>
      </c>
      <c r="W1273" s="36" t="s">
        <v>179</v>
      </c>
    </row>
    <row r="1274" s="6" customFormat="1" ht="36" spans="1:23">
      <c r="A1274" s="35">
        <v>1265</v>
      </c>
      <c r="B1274" s="44" t="s">
        <v>3324</v>
      </c>
      <c r="C1274" s="44" t="s">
        <v>31</v>
      </c>
      <c r="D1274" s="44" t="s">
        <v>34</v>
      </c>
      <c r="E1274" s="44" t="s">
        <v>83</v>
      </c>
      <c r="F1274" s="83">
        <v>44348</v>
      </c>
      <c r="G1274" s="83">
        <v>44531</v>
      </c>
      <c r="H1274" s="44" t="s">
        <v>3325</v>
      </c>
      <c r="I1274" s="44" t="s">
        <v>3329</v>
      </c>
      <c r="J1274" s="44">
        <v>12</v>
      </c>
      <c r="K1274" s="44"/>
      <c r="L1274" s="44">
        <v>12</v>
      </c>
      <c r="M1274" s="44"/>
      <c r="N1274" s="44"/>
      <c r="O1274" s="44"/>
      <c r="P1274" s="44"/>
      <c r="Q1274" s="44"/>
      <c r="R1274" s="70">
        <v>1</v>
      </c>
      <c r="S1274" s="44">
        <v>16</v>
      </c>
      <c r="T1274" s="44">
        <v>53</v>
      </c>
      <c r="U1274" s="36" t="s">
        <v>3327</v>
      </c>
      <c r="V1274" s="44" t="s">
        <v>39</v>
      </c>
      <c r="W1274" s="36" t="s">
        <v>179</v>
      </c>
    </row>
    <row r="1275" s="6" customFormat="1" ht="24" spans="1:23">
      <c r="A1275" s="35">
        <v>1266</v>
      </c>
      <c r="B1275" s="44" t="s">
        <v>3324</v>
      </c>
      <c r="C1275" s="44" t="s">
        <v>31</v>
      </c>
      <c r="D1275" s="44" t="s">
        <v>34</v>
      </c>
      <c r="E1275" s="36" t="s">
        <v>1579</v>
      </c>
      <c r="F1275" s="83">
        <v>44228</v>
      </c>
      <c r="G1275" s="83">
        <v>44531</v>
      </c>
      <c r="H1275" s="44" t="s">
        <v>3325</v>
      </c>
      <c r="I1275" s="44" t="s">
        <v>3330</v>
      </c>
      <c r="J1275" s="44">
        <v>20</v>
      </c>
      <c r="K1275" s="44"/>
      <c r="L1275" s="44">
        <v>20</v>
      </c>
      <c r="M1275" s="44"/>
      <c r="N1275" s="44"/>
      <c r="O1275" s="44"/>
      <c r="P1275" s="44"/>
      <c r="Q1275" s="44"/>
      <c r="R1275" s="70">
        <v>1</v>
      </c>
      <c r="S1275" s="44">
        <v>89</v>
      </c>
      <c r="T1275" s="44">
        <v>339</v>
      </c>
      <c r="U1275" s="36" t="s">
        <v>3331</v>
      </c>
      <c r="V1275" s="44" t="s">
        <v>39</v>
      </c>
      <c r="W1275" s="36" t="s">
        <v>179</v>
      </c>
    </row>
    <row r="1276" s="6" customFormat="1" ht="24" spans="1:23">
      <c r="A1276" s="35">
        <v>1267</v>
      </c>
      <c r="B1276" s="44" t="s">
        <v>3324</v>
      </c>
      <c r="C1276" s="44" t="s">
        <v>31</v>
      </c>
      <c r="D1276" s="44" t="s">
        <v>34</v>
      </c>
      <c r="E1276" s="36" t="s">
        <v>1254</v>
      </c>
      <c r="F1276" s="83">
        <v>44197</v>
      </c>
      <c r="G1276" s="83">
        <v>44531</v>
      </c>
      <c r="H1276" s="44" t="s">
        <v>3325</v>
      </c>
      <c r="I1276" s="44" t="s">
        <v>3332</v>
      </c>
      <c r="J1276" s="44">
        <v>64</v>
      </c>
      <c r="K1276" s="44"/>
      <c r="L1276" s="44">
        <v>64</v>
      </c>
      <c r="M1276" s="44"/>
      <c r="N1276" s="44"/>
      <c r="O1276" s="44"/>
      <c r="P1276" s="44"/>
      <c r="Q1276" s="44"/>
      <c r="R1276" s="44"/>
      <c r="S1276" s="44">
        <v>18</v>
      </c>
      <c r="T1276" s="44">
        <v>54</v>
      </c>
      <c r="U1276" s="36" t="s">
        <v>3333</v>
      </c>
      <c r="V1276" s="44" t="s">
        <v>39</v>
      </c>
      <c r="W1276" s="36" t="s">
        <v>179</v>
      </c>
    </row>
    <row r="1277" s="6" customFormat="1" ht="24" spans="1:23">
      <c r="A1277" s="35">
        <v>1268</v>
      </c>
      <c r="B1277" s="44" t="s">
        <v>3324</v>
      </c>
      <c r="C1277" s="44" t="s">
        <v>31</v>
      </c>
      <c r="D1277" s="44" t="s">
        <v>34</v>
      </c>
      <c r="E1277" s="36" t="s">
        <v>75</v>
      </c>
      <c r="F1277" s="83">
        <v>44228</v>
      </c>
      <c r="G1277" s="83">
        <v>44531</v>
      </c>
      <c r="H1277" s="44" t="s">
        <v>3325</v>
      </c>
      <c r="I1277" s="44" t="s">
        <v>3334</v>
      </c>
      <c r="J1277" s="44">
        <v>20</v>
      </c>
      <c r="K1277" s="44"/>
      <c r="L1277" s="44">
        <v>20</v>
      </c>
      <c r="M1277" s="44"/>
      <c r="N1277" s="44"/>
      <c r="O1277" s="44"/>
      <c r="P1277" s="44"/>
      <c r="Q1277" s="44"/>
      <c r="R1277" s="44"/>
      <c r="S1277" s="44">
        <v>103</v>
      </c>
      <c r="T1277" s="44">
        <v>342</v>
      </c>
      <c r="U1277" s="36" t="s">
        <v>3335</v>
      </c>
      <c r="V1277" s="44" t="s">
        <v>39</v>
      </c>
      <c r="W1277" s="36" t="s">
        <v>179</v>
      </c>
    </row>
    <row r="1278" s="6" customFormat="1" ht="24" spans="1:23">
      <c r="A1278" s="35">
        <v>1269</v>
      </c>
      <c r="B1278" s="44" t="s">
        <v>3324</v>
      </c>
      <c r="C1278" s="44" t="s">
        <v>31</v>
      </c>
      <c r="D1278" s="44" t="s">
        <v>34</v>
      </c>
      <c r="E1278" s="36" t="s">
        <v>498</v>
      </c>
      <c r="F1278" s="83">
        <v>44228</v>
      </c>
      <c r="G1278" s="83">
        <v>44531</v>
      </c>
      <c r="H1278" s="44" t="s">
        <v>3325</v>
      </c>
      <c r="I1278" s="44" t="s">
        <v>3336</v>
      </c>
      <c r="J1278" s="44">
        <v>30</v>
      </c>
      <c r="K1278" s="44"/>
      <c r="L1278" s="44">
        <v>30</v>
      </c>
      <c r="M1278" s="44"/>
      <c r="N1278" s="44"/>
      <c r="O1278" s="44"/>
      <c r="P1278" s="44"/>
      <c r="Q1278" s="44"/>
      <c r="R1278" s="44"/>
      <c r="S1278" s="44">
        <v>65</v>
      </c>
      <c r="T1278" s="44">
        <v>206</v>
      </c>
      <c r="U1278" s="36" t="s">
        <v>3337</v>
      </c>
      <c r="V1278" s="44" t="s">
        <v>39</v>
      </c>
      <c r="W1278" s="36" t="s">
        <v>179</v>
      </c>
    </row>
    <row r="1279" s="6" customFormat="1" ht="24" spans="1:23">
      <c r="A1279" s="35">
        <v>1270</v>
      </c>
      <c r="B1279" s="44" t="s">
        <v>3324</v>
      </c>
      <c r="C1279" s="44" t="s">
        <v>31</v>
      </c>
      <c r="D1279" s="44" t="s">
        <v>34</v>
      </c>
      <c r="E1279" s="36" t="s">
        <v>220</v>
      </c>
      <c r="F1279" s="83">
        <v>44378</v>
      </c>
      <c r="G1279" s="83">
        <v>44531</v>
      </c>
      <c r="H1279" s="44" t="s">
        <v>3325</v>
      </c>
      <c r="I1279" s="44" t="s">
        <v>3338</v>
      </c>
      <c r="J1279" s="44">
        <v>28</v>
      </c>
      <c r="K1279" s="44"/>
      <c r="L1279" s="44">
        <v>28</v>
      </c>
      <c r="M1279" s="44"/>
      <c r="N1279" s="44"/>
      <c r="O1279" s="44"/>
      <c r="P1279" s="44"/>
      <c r="Q1279" s="44"/>
      <c r="R1279" s="70">
        <v>1</v>
      </c>
      <c r="S1279" s="44">
        <v>93</v>
      </c>
      <c r="T1279" s="44">
        <v>385</v>
      </c>
      <c r="U1279" s="36" t="s">
        <v>3339</v>
      </c>
      <c r="V1279" s="44" t="s">
        <v>39</v>
      </c>
      <c r="W1279" s="36" t="s">
        <v>179</v>
      </c>
    </row>
    <row r="1280" s="6" customFormat="1" ht="24" spans="1:23">
      <c r="A1280" s="35">
        <v>1271</v>
      </c>
      <c r="B1280" s="44" t="s">
        <v>3324</v>
      </c>
      <c r="C1280" s="44" t="s">
        <v>31</v>
      </c>
      <c r="D1280" s="44" t="s">
        <v>34</v>
      </c>
      <c r="E1280" s="36" t="s">
        <v>386</v>
      </c>
      <c r="F1280" s="83">
        <v>44348</v>
      </c>
      <c r="G1280" s="83">
        <v>44501</v>
      </c>
      <c r="H1280" s="44" t="s">
        <v>3325</v>
      </c>
      <c r="I1280" s="44" t="s">
        <v>3340</v>
      </c>
      <c r="J1280" s="44">
        <v>40</v>
      </c>
      <c r="K1280" s="44"/>
      <c r="L1280" s="44">
        <v>40</v>
      </c>
      <c r="M1280" s="44"/>
      <c r="N1280" s="44"/>
      <c r="O1280" s="44"/>
      <c r="P1280" s="44"/>
      <c r="Q1280" s="44"/>
      <c r="R1280" s="44"/>
      <c r="S1280" s="44">
        <v>64</v>
      </c>
      <c r="T1280" s="44">
        <v>239</v>
      </c>
      <c r="U1280" s="36" t="s">
        <v>3341</v>
      </c>
      <c r="V1280" s="44" t="s">
        <v>39</v>
      </c>
      <c r="W1280" s="36" t="s">
        <v>179</v>
      </c>
    </row>
    <row r="1281" s="6" customFormat="1" ht="24" spans="1:23">
      <c r="A1281" s="35">
        <v>1272</v>
      </c>
      <c r="B1281" s="44" t="s">
        <v>3324</v>
      </c>
      <c r="C1281" s="44" t="s">
        <v>31</v>
      </c>
      <c r="D1281" s="44" t="s">
        <v>3342</v>
      </c>
      <c r="E1281" s="36" t="s">
        <v>386</v>
      </c>
      <c r="F1281" s="83">
        <v>44348</v>
      </c>
      <c r="G1281" s="83">
        <v>44501</v>
      </c>
      <c r="H1281" s="44" t="s">
        <v>3325</v>
      </c>
      <c r="I1281" s="44" t="s">
        <v>3343</v>
      </c>
      <c r="J1281" s="44">
        <v>25</v>
      </c>
      <c r="K1281" s="44"/>
      <c r="L1281" s="44">
        <v>25</v>
      </c>
      <c r="M1281" s="44"/>
      <c r="N1281" s="44"/>
      <c r="O1281" s="44"/>
      <c r="P1281" s="44"/>
      <c r="Q1281" s="44"/>
      <c r="R1281" s="44"/>
      <c r="S1281" s="44">
        <v>64</v>
      </c>
      <c r="T1281" s="44">
        <v>239</v>
      </c>
      <c r="U1281" s="36" t="s">
        <v>3341</v>
      </c>
      <c r="V1281" s="44" t="s">
        <v>39</v>
      </c>
      <c r="W1281" s="36" t="s">
        <v>179</v>
      </c>
    </row>
    <row r="1282" s="6" customFormat="1" ht="24" spans="1:23">
      <c r="A1282" s="35">
        <v>1273</v>
      </c>
      <c r="B1282" s="44" t="s">
        <v>3324</v>
      </c>
      <c r="C1282" s="44" t="s">
        <v>31</v>
      </c>
      <c r="D1282" s="44" t="s">
        <v>34</v>
      </c>
      <c r="E1282" s="36" t="s">
        <v>553</v>
      </c>
      <c r="F1282" s="83">
        <v>44197</v>
      </c>
      <c r="G1282" s="83">
        <v>44531</v>
      </c>
      <c r="H1282" s="44" t="s">
        <v>3325</v>
      </c>
      <c r="I1282" s="44" t="s">
        <v>3344</v>
      </c>
      <c r="J1282" s="44">
        <v>24</v>
      </c>
      <c r="K1282" s="44"/>
      <c r="L1282" s="44">
        <v>24</v>
      </c>
      <c r="M1282" s="44"/>
      <c r="N1282" s="44"/>
      <c r="O1282" s="44"/>
      <c r="P1282" s="44"/>
      <c r="Q1282" s="44"/>
      <c r="R1282" s="70">
        <v>1</v>
      </c>
      <c r="S1282" s="44">
        <v>30</v>
      </c>
      <c r="T1282" s="44">
        <v>120</v>
      </c>
      <c r="U1282" s="36" t="s">
        <v>3345</v>
      </c>
      <c r="V1282" s="44" t="s">
        <v>39</v>
      </c>
      <c r="W1282" s="36" t="s">
        <v>179</v>
      </c>
    </row>
    <row r="1283" s="6" customFormat="1" ht="24" spans="1:23">
      <c r="A1283" s="35">
        <v>1274</v>
      </c>
      <c r="B1283" s="44" t="s">
        <v>3324</v>
      </c>
      <c r="C1283" s="44" t="s">
        <v>31</v>
      </c>
      <c r="D1283" s="44" t="s">
        <v>34</v>
      </c>
      <c r="E1283" s="36" t="s">
        <v>553</v>
      </c>
      <c r="F1283" s="83">
        <v>44197</v>
      </c>
      <c r="G1283" s="83">
        <v>44531</v>
      </c>
      <c r="H1283" s="44" t="s">
        <v>3325</v>
      </c>
      <c r="I1283" s="44" t="s">
        <v>3346</v>
      </c>
      <c r="J1283" s="44">
        <v>24</v>
      </c>
      <c r="K1283" s="44"/>
      <c r="L1283" s="44">
        <v>24</v>
      </c>
      <c r="M1283" s="44"/>
      <c r="N1283" s="44"/>
      <c r="O1283" s="44"/>
      <c r="P1283" s="44"/>
      <c r="Q1283" s="44"/>
      <c r="R1283" s="70">
        <v>1</v>
      </c>
      <c r="S1283" s="44">
        <v>40</v>
      </c>
      <c r="T1283" s="44">
        <v>160</v>
      </c>
      <c r="U1283" s="36" t="s">
        <v>3347</v>
      </c>
      <c r="V1283" s="44" t="s">
        <v>39</v>
      </c>
      <c r="W1283" s="36" t="s">
        <v>179</v>
      </c>
    </row>
    <row r="1284" s="6" customFormat="1" ht="24" spans="1:23">
      <c r="A1284" s="35">
        <v>1275</v>
      </c>
      <c r="B1284" s="44" t="s">
        <v>3324</v>
      </c>
      <c r="C1284" s="44" t="s">
        <v>31</v>
      </c>
      <c r="D1284" s="44" t="s">
        <v>34</v>
      </c>
      <c r="E1284" s="36" t="s">
        <v>553</v>
      </c>
      <c r="F1284" s="83">
        <v>44197</v>
      </c>
      <c r="G1284" s="83">
        <v>44531</v>
      </c>
      <c r="H1284" s="44" t="s">
        <v>3325</v>
      </c>
      <c r="I1284" s="44" t="s">
        <v>3348</v>
      </c>
      <c r="J1284" s="44">
        <v>24</v>
      </c>
      <c r="K1284" s="44"/>
      <c r="L1284" s="44">
        <v>24</v>
      </c>
      <c r="M1284" s="44"/>
      <c r="N1284" s="44"/>
      <c r="O1284" s="44"/>
      <c r="P1284" s="44"/>
      <c r="Q1284" s="44"/>
      <c r="R1284" s="70">
        <v>1</v>
      </c>
      <c r="S1284" s="44">
        <v>28</v>
      </c>
      <c r="T1284" s="44">
        <v>117</v>
      </c>
      <c r="U1284" s="36" t="s">
        <v>3349</v>
      </c>
      <c r="V1284" s="44" t="s">
        <v>39</v>
      </c>
      <c r="W1284" s="36" t="s">
        <v>179</v>
      </c>
    </row>
    <row r="1285" s="6" customFormat="1" ht="24" spans="1:23">
      <c r="A1285" s="35">
        <v>1276</v>
      </c>
      <c r="B1285" s="44" t="s">
        <v>3324</v>
      </c>
      <c r="C1285" s="44" t="s">
        <v>31</v>
      </c>
      <c r="D1285" s="44" t="s">
        <v>34</v>
      </c>
      <c r="E1285" s="36" t="s">
        <v>553</v>
      </c>
      <c r="F1285" s="83">
        <v>44197</v>
      </c>
      <c r="G1285" s="83">
        <v>44531</v>
      </c>
      <c r="H1285" s="44" t="s">
        <v>3325</v>
      </c>
      <c r="I1285" s="44" t="s">
        <v>3350</v>
      </c>
      <c r="J1285" s="44">
        <v>32</v>
      </c>
      <c r="K1285" s="44"/>
      <c r="L1285" s="44">
        <v>32</v>
      </c>
      <c r="M1285" s="44"/>
      <c r="N1285" s="44"/>
      <c r="O1285" s="44"/>
      <c r="P1285" s="44"/>
      <c r="Q1285" s="44"/>
      <c r="R1285" s="70">
        <v>1</v>
      </c>
      <c r="S1285" s="44">
        <v>30</v>
      </c>
      <c r="T1285" s="44">
        <v>120</v>
      </c>
      <c r="U1285" s="36" t="s">
        <v>3345</v>
      </c>
      <c r="V1285" s="44" t="s">
        <v>39</v>
      </c>
      <c r="W1285" s="36" t="s">
        <v>179</v>
      </c>
    </row>
    <row r="1286" s="6" customFormat="1" ht="24" spans="1:23">
      <c r="A1286" s="35">
        <v>1277</v>
      </c>
      <c r="B1286" s="44" t="s">
        <v>3324</v>
      </c>
      <c r="C1286" s="44" t="s">
        <v>31</v>
      </c>
      <c r="D1286" s="44" t="s">
        <v>34</v>
      </c>
      <c r="E1286" s="36" t="s">
        <v>553</v>
      </c>
      <c r="F1286" s="83">
        <v>44197</v>
      </c>
      <c r="G1286" s="83">
        <v>44531</v>
      </c>
      <c r="H1286" s="44" t="s">
        <v>3325</v>
      </c>
      <c r="I1286" s="44" t="s">
        <v>3350</v>
      </c>
      <c r="J1286" s="44">
        <v>24</v>
      </c>
      <c r="K1286" s="44"/>
      <c r="L1286" s="44">
        <v>24</v>
      </c>
      <c r="M1286" s="44"/>
      <c r="N1286" s="44"/>
      <c r="O1286" s="44"/>
      <c r="P1286" s="44"/>
      <c r="Q1286" s="44"/>
      <c r="R1286" s="70">
        <v>1</v>
      </c>
      <c r="S1286" s="44">
        <v>35</v>
      </c>
      <c r="T1286" s="44">
        <v>126</v>
      </c>
      <c r="U1286" s="36" t="s">
        <v>3351</v>
      </c>
      <c r="V1286" s="44" t="s">
        <v>39</v>
      </c>
      <c r="W1286" s="36" t="s">
        <v>179</v>
      </c>
    </row>
    <row r="1287" s="6" customFormat="1" ht="24" spans="1:23">
      <c r="A1287" s="35">
        <v>1278</v>
      </c>
      <c r="B1287" s="44" t="s">
        <v>3324</v>
      </c>
      <c r="C1287" s="44" t="s">
        <v>31</v>
      </c>
      <c r="D1287" s="44" t="s">
        <v>34</v>
      </c>
      <c r="E1287" s="36" t="s">
        <v>553</v>
      </c>
      <c r="F1287" s="83">
        <v>44197</v>
      </c>
      <c r="G1287" s="83">
        <v>44531</v>
      </c>
      <c r="H1287" s="44" t="s">
        <v>3325</v>
      </c>
      <c r="I1287" s="44" t="s">
        <v>3352</v>
      </c>
      <c r="J1287" s="44">
        <v>24</v>
      </c>
      <c r="K1287" s="44"/>
      <c r="L1287" s="44">
        <v>24</v>
      </c>
      <c r="M1287" s="44"/>
      <c r="N1287" s="44"/>
      <c r="O1287" s="44"/>
      <c r="P1287" s="44"/>
      <c r="Q1287" s="44"/>
      <c r="R1287" s="70">
        <v>1</v>
      </c>
      <c r="S1287" s="44">
        <v>18</v>
      </c>
      <c r="T1287" s="44">
        <v>89</v>
      </c>
      <c r="U1287" s="36" t="s">
        <v>3353</v>
      </c>
      <c r="V1287" s="44" t="s">
        <v>39</v>
      </c>
      <c r="W1287" s="36" t="s">
        <v>179</v>
      </c>
    </row>
    <row r="1288" s="6" customFormat="1" ht="24" spans="1:23">
      <c r="A1288" s="35">
        <v>1279</v>
      </c>
      <c r="B1288" s="44" t="s">
        <v>3324</v>
      </c>
      <c r="C1288" s="44" t="s">
        <v>31</v>
      </c>
      <c r="D1288" s="44" t="s">
        <v>34</v>
      </c>
      <c r="E1288" s="36" t="s">
        <v>553</v>
      </c>
      <c r="F1288" s="83">
        <v>44197</v>
      </c>
      <c r="G1288" s="83">
        <v>44531</v>
      </c>
      <c r="H1288" s="44" t="s">
        <v>3325</v>
      </c>
      <c r="I1288" s="44" t="s">
        <v>3354</v>
      </c>
      <c r="J1288" s="44">
        <v>32</v>
      </c>
      <c r="K1288" s="44"/>
      <c r="L1288" s="44">
        <v>32</v>
      </c>
      <c r="M1288" s="44"/>
      <c r="N1288" s="44"/>
      <c r="O1288" s="44"/>
      <c r="P1288" s="44"/>
      <c r="Q1288" s="44"/>
      <c r="R1288" s="70">
        <v>1</v>
      </c>
      <c r="S1288" s="44">
        <v>33</v>
      </c>
      <c r="T1288" s="44">
        <v>173</v>
      </c>
      <c r="U1288" s="36" t="s">
        <v>3355</v>
      </c>
      <c r="V1288" s="44" t="s">
        <v>39</v>
      </c>
      <c r="W1288" s="36" t="s">
        <v>179</v>
      </c>
    </row>
    <row r="1289" s="6" customFormat="1" ht="24" spans="1:23">
      <c r="A1289" s="35">
        <v>1280</v>
      </c>
      <c r="B1289" s="44" t="s">
        <v>3324</v>
      </c>
      <c r="C1289" s="44" t="s">
        <v>31</v>
      </c>
      <c r="D1289" s="44" t="s">
        <v>34</v>
      </c>
      <c r="E1289" s="36" t="s">
        <v>553</v>
      </c>
      <c r="F1289" s="83">
        <v>44197</v>
      </c>
      <c r="G1289" s="83">
        <v>44531</v>
      </c>
      <c r="H1289" s="44" t="s">
        <v>3325</v>
      </c>
      <c r="I1289" s="44" t="s">
        <v>3356</v>
      </c>
      <c r="J1289" s="44">
        <v>32</v>
      </c>
      <c r="K1289" s="44"/>
      <c r="L1289" s="44">
        <v>32</v>
      </c>
      <c r="M1289" s="44"/>
      <c r="N1289" s="44"/>
      <c r="O1289" s="44"/>
      <c r="P1289" s="44"/>
      <c r="Q1289" s="44"/>
      <c r="R1289" s="70">
        <v>1</v>
      </c>
      <c r="S1289" s="44">
        <v>23</v>
      </c>
      <c r="T1289" s="44">
        <v>110</v>
      </c>
      <c r="U1289" s="36" t="s">
        <v>3357</v>
      </c>
      <c r="V1289" s="44" t="s">
        <v>39</v>
      </c>
      <c r="W1289" s="36" t="s">
        <v>179</v>
      </c>
    </row>
    <row r="1290" s="6" customFormat="1" ht="24" spans="1:23">
      <c r="A1290" s="35">
        <v>1281</v>
      </c>
      <c r="B1290" s="44" t="s">
        <v>3324</v>
      </c>
      <c r="C1290" s="44" t="s">
        <v>31</v>
      </c>
      <c r="D1290" s="44" t="s">
        <v>34</v>
      </c>
      <c r="E1290" s="36" t="s">
        <v>553</v>
      </c>
      <c r="F1290" s="83">
        <v>44197</v>
      </c>
      <c r="G1290" s="83">
        <v>44531</v>
      </c>
      <c r="H1290" s="44" t="s">
        <v>3325</v>
      </c>
      <c r="I1290" s="44" t="s">
        <v>3358</v>
      </c>
      <c r="J1290" s="44">
        <v>16</v>
      </c>
      <c r="K1290" s="44"/>
      <c r="L1290" s="44">
        <v>16</v>
      </c>
      <c r="M1290" s="44"/>
      <c r="N1290" s="44"/>
      <c r="O1290" s="44"/>
      <c r="P1290" s="44"/>
      <c r="Q1290" s="44"/>
      <c r="R1290" s="70">
        <v>1</v>
      </c>
      <c r="S1290" s="44">
        <v>18</v>
      </c>
      <c r="T1290" s="44">
        <v>90</v>
      </c>
      <c r="U1290" s="36" t="s">
        <v>3359</v>
      </c>
      <c r="V1290" s="44" t="s">
        <v>39</v>
      </c>
      <c r="W1290" s="36" t="s">
        <v>179</v>
      </c>
    </row>
    <row r="1291" s="6" customFormat="1" ht="24" spans="1:23">
      <c r="A1291" s="35">
        <v>1282</v>
      </c>
      <c r="B1291" s="44" t="s">
        <v>3324</v>
      </c>
      <c r="C1291" s="44" t="s">
        <v>31</v>
      </c>
      <c r="D1291" s="44" t="s">
        <v>34</v>
      </c>
      <c r="E1291" s="36" t="s">
        <v>553</v>
      </c>
      <c r="F1291" s="83">
        <v>44197</v>
      </c>
      <c r="G1291" s="83">
        <v>44531</v>
      </c>
      <c r="H1291" s="44" t="s">
        <v>3325</v>
      </c>
      <c r="I1291" s="44" t="s">
        <v>3360</v>
      </c>
      <c r="J1291" s="44">
        <v>32</v>
      </c>
      <c r="K1291" s="44"/>
      <c r="L1291" s="44">
        <v>32</v>
      </c>
      <c r="M1291" s="44"/>
      <c r="N1291" s="44"/>
      <c r="O1291" s="44"/>
      <c r="P1291" s="44"/>
      <c r="Q1291" s="44"/>
      <c r="R1291" s="70">
        <v>1</v>
      </c>
      <c r="S1291" s="44">
        <v>23</v>
      </c>
      <c r="T1291" s="44">
        <v>116</v>
      </c>
      <c r="U1291" s="36" t="s">
        <v>3361</v>
      </c>
      <c r="V1291" s="44" t="s">
        <v>39</v>
      </c>
      <c r="W1291" s="36" t="s">
        <v>179</v>
      </c>
    </row>
    <row r="1292" s="6" customFormat="1" ht="24" spans="1:23">
      <c r="A1292" s="35">
        <v>1283</v>
      </c>
      <c r="B1292" s="44" t="s">
        <v>3324</v>
      </c>
      <c r="C1292" s="44" t="s">
        <v>31</v>
      </c>
      <c r="D1292" s="44" t="s">
        <v>34</v>
      </c>
      <c r="E1292" s="36" t="s">
        <v>553</v>
      </c>
      <c r="F1292" s="83">
        <v>44197</v>
      </c>
      <c r="G1292" s="83">
        <v>44531</v>
      </c>
      <c r="H1292" s="44" t="s">
        <v>3325</v>
      </c>
      <c r="I1292" s="44" t="s">
        <v>3362</v>
      </c>
      <c r="J1292" s="44">
        <v>24</v>
      </c>
      <c r="K1292" s="44"/>
      <c r="L1292" s="44">
        <v>24</v>
      </c>
      <c r="M1292" s="44"/>
      <c r="N1292" s="44"/>
      <c r="O1292" s="44"/>
      <c r="P1292" s="44"/>
      <c r="Q1292" s="44"/>
      <c r="R1292" s="70">
        <v>1</v>
      </c>
      <c r="S1292" s="44">
        <v>15</v>
      </c>
      <c r="T1292" s="44">
        <v>80</v>
      </c>
      <c r="U1292" s="36" t="s">
        <v>3363</v>
      </c>
      <c r="V1292" s="44" t="s">
        <v>39</v>
      </c>
      <c r="W1292" s="36" t="s">
        <v>179</v>
      </c>
    </row>
    <row r="1293" s="6" customFormat="1" ht="24" spans="1:23">
      <c r="A1293" s="35">
        <v>1284</v>
      </c>
      <c r="B1293" s="44" t="s">
        <v>3324</v>
      </c>
      <c r="C1293" s="44" t="s">
        <v>31</v>
      </c>
      <c r="D1293" s="44" t="s">
        <v>34</v>
      </c>
      <c r="E1293" s="36" t="s">
        <v>553</v>
      </c>
      <c r="F1293" s="83">
        <v>44197</v>
      </c>
      <c r="G1293" s="83">
        <v>44531</v>
      </c>
      <c r="H1293" s="44" t="s">
        <v>3325</v>
      </c>
      <c r="I1293" s="44" t="s">
        <v>3364</v>
      </c>
      <c r="J1293" s="44">
        <v>24</v>
      </c>
      <c r="K1293" s="44"/>
      <c r="L1293" s="44">
        <v>24</v>
      </c>
      <c r="M1293" s="44"/>
      <c r="N1293" s="44"/>
      <c r="O1293" s="44"/>
      <c r="P1293" s="44"/>
      <c r="Q1293" s="44"/>
      <c r="R1293" s="70">
        <v>1</v>
      </c>
      <c r="S1293" s="44">
        <v>20</v>
      </c>
      <c r="T1293" s="44">
        <v>90</v>
      </c>
      <c r="U1293" s="36" t="s">
        <v>3365</v>
      </c>
      <c r="V1293" s="44" t="s">
        <v>39</v>
      </c>
      <c r="W1293" s="36" t="s">
        <v>179</v>
      </c>
    </row>
    <row r="1294" s="6" customFormat="1" ht="24" spans="1:23">
      <c r="A1294" s="35">
        <v>1285</v>
      </c>
      <c r="B1294" s="44" t="s">
        <v>3324</v>
      </c>
      <c r="C1294" s="44" t="s">
        <v>31</v>
      </c>
      <c r="D1294" s="44" t="s">
        <v>34</v>
      </c>
      <c r="E1294" s="36" t="s">
        <v>553</v>
      </c>
      <c r="F1294" s="83">
        <v>44197</v>
      </c>
      <c r="G1294" s="83">
        <v>44531</v>
      </c>
      <c r="H1294" s="44" t="s">
        <v>3325</v>
      </c>
      <c r="I1294" s="44" t="s">
        <v>3366</v>
      </c>
      <c r="J1294" s="44">
        <v>24</v>
      </c>
      <c r="K1294" s="44"/>
      <c r="L1294" s="44">
        <v>24</v>
      </c>
      <c r="M1294" s="44"/>
      <c r="N1294" s="44"/>
      <c r="O1294" s="44"/>
      <c r="P1294" s="44"/>
      <c r="Q1294" s="44"/>
      <c r="R1294" s="70">
        <v>1</v>
      </c>
      <c r="S1294" s="44">
        <v>14</v>
      </c>
      <c r="T1294" s="44">
        <v>54</v>
      </c>
      <c r="U1294" s="36" t="s">
        <v>3367</v>
      </c>
      <c r="V1294" s="44" t="s">
        <v>39</v>
      </c>
      <c r="W1294" s="36" t="s">
        <v>179</v>
      </c>
    </row>
    <row r="1295" s="6" customFormat="1" ht="24" spans="1:23">
      <c r="A1295" s="35">
        <v>1286</v>
      </c>
      <c r="B1295" s="44" t="s">
        <v>3324</v>
      </c>
      <c r="C1295" s="44" t="s">
        <v>31</v>
      </c>
      <c r="D1295" s="44" t="s">
        <v>34</v>
      </c>
      <c r="E1295" s="36" t="s">
        <v>455</v>
      </c>
      <c r="F1295" s="83">
        <v>44378</v>
      </c>
      <c r="G1295" s="83">
        <v>44531</v>
      </c>
      <c r="H1295" s="44" t="s">
        <v>3325</v>
      </c>
      <c r="I1295" s="44" t="s">
        <v>3368</v>
      </c>
      <c r="J1295" s="44">
        <v>50</v>
      </c>
      <c r="K1295" s="44"/>
      <c r="L1295" s="44">
        <v>50</v>
      </c>
      <c r="M1295" s="44"/>
      <c r="N1295" s="44"/>
      <c r="O1295" s="44"/>
      <c r="P1295" s="44"/>
      <c r="Q1295" s="44"/>
      <c r="R1295" s="44"/>
      <c r="S1295" s="44">
        <v>102</v>
      </c>
      <c r="T1295" s="44">
        <v>371</v>
      </c>
      <c r="U1295" s="36" t="s">
        <v>3369</v>
      </c>
      <c r="V1295" s="44" t="s">
        <v>39</v>
      </c>
      <c r="W1295" s="36" t="s">
        <v>179</v>
      </c>
    </row>
    <row r="1296" s="6" customFormat="1" ht="24" spans="1:23">
      <c r="A1296" s="35">
        <v>1287</v>
      </c>
      <c r="B1296" s="44" t="s">
        <v>3324</v>
      </c>
      <c r="C1296" s="44" t="s">
        <v>31</v>
      </c>
      <c r="D1296" s="36" t="s">
        <v>34</v>
      </c>
      <c r="E1296" s="36" t="s">
        <v>2169</v>
      </c>
      <c r="F1296" s="83">
        <v>44317</v>
      </c>
      <c r="G1296" s="83">
        <v>44409</v>
      </c>
      <c r="H1296" s="44" t="s">
        <v>3325</v>
      </c>
      <c r="I1296" s="36" t="s">
        <v>3370</v>
      </c>
      <c r="J1296" s="36">
        <v>38</v>
      </c>
      <c r="K1296" s="36"/>
      <c r="L1296" s="36">
        <v>38</v>
      </c>
      <c r="M1296" s="36"/>
      <c r="N1296" s="36"/>
      <c r="O1296" s="36"/>
      <c r="P1296" s="36"/>
      <c r="Q1296" s="36"/>
      <c r="R1296" s="36"/>
      <c r="S1296" s="36">
        <v>12</v>
      </c>
      <c r="T1296" s="36">
        <v>65</v>
      </c>
      <c r="U1296" s="36" t="s">
        <v>3371</v>
      </c>
      <c r="V1296" s="44" t="s">
        <v>39</v>
      </c>
      <c r="W1296" s="36" t="s">
        <v>179</v>
      </c>
    </row>
    <row r="1297" s="6" customFormat="1" ht="24" spans="1:23">
      <c r="A1297" s="35">
        <v>1288</v>
      </c>
      <c r="B1297" s="44" t="s">
        <v>3324</v>
      </c>
      <c r="C1297" s="44" t="s">
        <v>31</v>
      </c>
      <c r="D1297" s="36" t="s">
        <v>34</v>
      </c>
      <c r="E1297" s="36" t="s">
        <v>2169</v>
      </c>
      <c r="F1297" s="83">
        <v>44317</v>
      </c>
      <c r="G1297" s="83">
        <v>44378</v>
      </c>
      <c r="H1297" s="44" t="s">
        <v>3325</v>
      </c>
      <c r="I1297" s="36" t="s">
        <v>3372</v>
      </c>
      <c r="J1297" s="36">
        <v>22.5</v>
      </c>
      <c r="K1297" s="36"/>
      <c r="L1297" s="36">
        <v>22.5</v>
      </c>
      <c r="M1297" s="36"/>
      <c r="N1297" s="36"/>
      <c r="O1297" s="36"/>
      <c r="P1297" s="36"/>
      <c r="Q1297" s="36"/>
      <c r="R1297" s="36"/>
      <c r="S1297" s="36">
        <v>15</v>
      </c>
      <c r="T1297" s="36">
        <v>62</v>
      </c>
      <c r="U1297" s="36" t="s">
        <v>3373</v>
      </c>
      <c r="V1297" s="44" t="s">
        <v>39</v>
      </c>
      <c r="W1297" s="36" t="s">
        <v>179</v>
      </c>
    </row>
    <row r="1298" s="6" customFormat="1" ht="24" spans="1:23">
      <c r="A1298" s="35">
        <v>1289</v>
      </c>
      <c r="B1298" s="44" t="s">
        <v>3324</v>
      </c>
      <c r="C1298" s="44" t="s">
        <v>31</v>
      </c>
      <c r="D1298" s="36" t="s">
        <v>34</v>
      </c>
      <c r="E1298" s="36" t="s">
        <v>2169</v>
      </c>
      <c r="F1298" s="83">
        <v>44317</v>
      </c>
      <c r="G1298" s="83">
        <v>44409</v>
      </c>
      <c r="H1298" s="44" t="s">
        <v>3325</v>
      </c>
      <c r="I1298" s="36" t="s">
        <v>3374</v>
      </c>
      <c r="J1298" s="36">
        <v>43.2</v>
      </c>
      <c r="K1298" s="36"/>
      <c r="L1298" s="36">
        <v>43.2</v>
      </c>
      <c r="M1298" s="36"/>
      <c r="N1298" s="36"/>
      <c r="O1298" s="36"/>
      <c r="P1298" s="36"/>
      <c r="Q1298" s="36"/>
      <c r="R1298" s="36"/>
      <c r="S1298" s="36">
        <v>30</v>
      </c>
      <c r="T1298" s="36">
        <v>131</v>
      </c>
      <c r="U1298" s="36" t="s">
        <v>3375</v>
      </c>
      <c r="V1298" s="44" t="s">
        <v>39</v>
      </c>
      <c r="W1298" s="36" t="s">
        <v>179</v>
      </c>
    </row>
    <row r="1299" s="6" customFormat="1" ht="24" spans="1:23">
      <c r="A1299" s="35">
        <v>1290</v>
      </c>
      <c r="B1299" s="44" t="s">
        <v>3324</v>
      </c>
      <c r="C1299" s="44" t="s">
        <v>31</v>
      </c>
      <c r="D1299" s="36" t="s">
        <v>34</v>
      </c>
      <c r="E1299" s="36" t="s">
        <v>2169</v>
      </c>
      <c r="F1299" s="83">
        <v>44317</v>
      </c>
      <c r="G1299" s="83">
        <v>44409</v>
      </c>
      <c r="H1299" s="44" t="s">
        <v>3325</v>
      </c>
      <c r="I1299" s="36" t="s">
        <v>3376</v>
      </c>
      <c r="J1299" s="36">
        <v>13.5</v>
      </c>
      <c r="K1299" s="36"/>
      <c r="L1299" s="36">
        <v>13.5</v>
      </c>
      <c r="M1299" s="36"/>
      <c r="N1299" s="36"/>
      <c r="O1299" s="36"/>
      <c r="P1299" s="36"/>
      <c r="Q1299" s="36"/>
      <c r="R1299" s="36"/>
      <c r="S1299" s="36">
        <v>9</v>
      </c>
      <c r="T1299" s="36">
        <v>40</v>
      </c>
      <c r="U1299" s="36" t="s">
        <v>3377</v>
      </c>
      <c r="V1299" s="44" t="s">
        <v>39</v>
      </c>
      <c r="W1299" s="36" t="s">
        <v>179</v>
      </c>
    </row>
    <row r="1300" s="6" customFormat="1" ht="24" spans="1:23">
      <c r="A1300" s="35">
        <v>1291</v>
      </c>
      <c r="B1300" s="44" t="s">
        <v>3324</v>
      </c>
      <c r="C1300" s="44" t="s">
        <v>31</v>
      </c>
      <c r="D1300" s="36" t="s">
        <v>34</v>
      </c>
      <c r="E1300" s="36" t="s">
        <v>934</v>
      </c>
      <c r="F1300" s="83">
        <v>44197</v>
      </c>
      <c r="G1300" s="83">
        <v>44531</v>
      </c>
      <c r="H1300" s="44" t="s">
        <v>3325</v>
      </c>
      <c r="I1300" s="36" t="s">
        <v>3378</v>
      </c>
      <c r="J1300" s="36">
        <v>50</v>
      </c>
      <c r="K1300" s="36"/>
      <c r="L1300" s="36">
        <v>50</v>
      </c>
      <c r="M1300" s="36"/>
      <c r="N1300" s="36"/>
      <c r="O1300" s="36"/>
      <c r="P1300" s="36"/>
      <c r="Q1300" s="36"/>
      <c r="R1300" s="36"/>
      <c r="S1300" s="36">
        <v>73</v>
      </c>
      <c r="T1300" s="36">
        <v>291</v>
      </c>
      <c r="U1300" s="36" t="s">
        <v>3379</v>
      </c>
      <c r="V1300" s="44" t="s">
        <v>39</v>
      </c>
      <c r="W1300" s="36" t="s">
        <v>179</v>
      </c>
    </row>
    <row r="1301" s="6" customFormat="1" ht="24" spans="1:23">
      <c r="A1301" s="35">
        <v>1292</v>
      </c>
      <c r="B1301" s="44" t="s">
        <v>3324</v>
      </c>
      <c r="C1301" s="44" t="s">
        <v>31</v>
      </c>
      <c r="D1301" s="36" t="s">
        <v>34</v>
      </c>
      <c r="E1301" s="36" t="s">
        <v>476</v>
      </c>
      <c r="F1301" s="83">
        <v>44197</v>
      </c>
      <c r="G1301" s="83">
        <v>44531</v>
      </c>
      <c r="H1301" s="44" t="s">
        <v>3325</v>
      </c>
      <c r="I1301" s="36" t="s">
        <v>3380</v>
      </c>
      <c r="J1301" s="36">
        <v>50</v>
      </c>
      <c r="K1301" s="36"/>
      <c r="L1301" s="36">
        <v>50</v>
      </c>
      <c r="M1301" s="36"/>
      <c r="N1301" s="36"/>
      <c r="O1301" s="36"/>
      <c r="P1301" s="36"/>
      <c r="Q1301" s="36"/>
      <c r="R1301" s="36"/>
      <c r="S1301" s="36">
        <v>94</v>
      </c>
      <c r="T1301" s="36">
        <v>324</v>
      </c>
      <c r="U1301" s="36" t="s">
        <v>3381</v>
      </c>
      <c r="V1301" s="44" t="s">
        <v>39</v>
      </c>
      <c r="W1301" s="36" t="s">
        <v>179</v>
      </c>
    </row>
    <row r="1302" s="6" customFormat="1" ht="24" spans="1:23">
      <c r="A1302" s="35">
        <v>1293</v>
      </c>
      <c r="B1302" s="44" t="s">
        <v>3324</v>
      </c>
      <c r="C1302" s="44" t="s">
        <v>31</v>
      </c>
      <c r="D1302" s="36" t="s">
        <v>34</v>
      </c>
      <c r="E1302" s="36" t="s">
        <v>476</v>
      </c>
      <c r="F1302" s="83">
        <v>44197</v>
      </c>
      <c r="G1302" s="83">
        <v>44531</v>
      </c>
      <c r="H1302" s="44" t="s">
        <v>3325</v>
      </c>
      <c r="I1302" s="36" t="s">
        <v>3382</v>
      </c>
      <c r="J1302" s="36">
        <v>8</v>
      </c>
      <c r="K1302" s="36"/>
      <c r="L1302" s="36">
        <v>8</v>
      </c>
      <c r="M1302" s="36"/>
      <c r="N1302" s="36"/>
      <c r="O1302" s="36"/>
      <c r="P1302" s="36"/>
      <c r="Q1302" s="36"/>
      <c r="R1302" s="36"/>
      <c r="S1302" s="36">
        <v>33</v>
      </c>
      <c r="T1302" s="36">
        <v>114</v>
      </c>
      <c r="U1302" s="36" t="s">
        <v>3383</v>
      </c>
      <c r="V1302" s="44" t="s">
        <v>39</v>
      </c>
      <c r="W1302" s="36" t="s">
        <v>179</v>
      </c>
    </row>
    <row r="1303" s="6" customFormat="1" ht="24" spans="1:23">
      <c r="A1303" s="35">
        <v>1294</v>
      </c>
      <c r="B1303" s="44" t="s">
        <v>3324</v>
      </c>
      <c r="C1303" s="44" t="s">
        <v>31</v>
      </c>
      <c r="D1303" s="36" t="s">
        <v>34</v>
      </c>
      <c r="E1303" s="36" t="s">
        <v>476</v>
      </c>
      <c r="F1303" s="83">
        <v>44197</v>
      </c>
      <c r="G1303" s="83">
        <v>44531</v>
      </c>
      <c r="H1303" s="44" t="s">
        <v>3325</v>
      </c>
      <c r="I1303" s="36" t="s">
        <v>3384</v>
      </c>
      <c r="J1303" s="36">
        <v>18</v>
      </c>
      <c r="K1303" s="36"/>
      <c r="L1303" s="36">
        <v>18</v>
      </c>
      <c r="M1303" s="36"/>
      <c r="N1303" s="36"/>
      <c r="O1303" s="36"/>
      <c r="P1303" s="36"/>
      <c r="Q1303" s="36"/>
      <c r="R1303" s="36"/>
      <c r="S1303" s="36">
        <v>33</v>
      </c>
      <c r="T1303" s="36">
        <v>114</v>
      </c>
      <c r="U1303" s="36" t="s">
        <v>3383</v>
      </c>
      <c r="V1303" s="44" t="s">
        <v>39</v>
      </c>
      <c r="W1303" s="36" t="s">
        <v>179</v>
      </c>
    </row>
    <row r="1304" s="6" customFormat="1" ht="24" spans="1:23">
      <c r="A1304" s="35">
        <v>1295</v>
      </c>
      <c r="B1304" s="44" t="s">
        <v>3324</v>
      </c>
      <c r="C1304" s="44" t="s">
        <v>31</v>
      </c>
      <c r="D1304" s="36" t="s">
        <v>34</v>
      </c>
      <c r="E1304" s="36" t="s">
        <v>476</v>
      </c>
      <c r="F1304" s="83">
        <v>44197</v>
      </c>
      <c r="G1304" s="83">
        <v>44531</v>
      </c>
      <c r="H1304" s="44" t="s">
        <v>3325</v>
      </c>
      <c r="I1304" s="36" t="s">
        <v>3385</v>
      </c>
      <c r="J1304" s="36">
        <v>24</v>
      </c>
      <c r="K1304" s="36"/>
      <c r="L1304" s="36">
        <v>24</v>
      </c>
      <c r="M1304" s="36"/>
      <c r="N1304" s="36"/>
      <c r="O1304" s="36"/>
      <c r="P1304" s="36"/>
      <c r="Q1304" s="36"/>
      <c r="R1304" s="36"/>
      <c r="S1304" s="36">
        <v>22</v>
      </c>
      <c r="T1304" s="36">
        <v>102</v>
      </c>
      <c r="U1304" s="36" t="s">
        <v>3386</v>
      </c>
      <c r="V1304" s="44" t="s">
        <v>39</v>
      </c>
      <c r="W1304" s="36" t="s">
        <v>179</v>
      </c>
    </row>
    <row r="1305" s="6" customFormat="1" ht="24" spans="1:23">
      <c r="A1305" s="35">
        <v>1296</v>
      </c>
      <c r="B1305" s="44" t="s">
        <v>3324</v>
      </c>
      <c r="C1305" s="44" t="s">
        <v>31</v>
      </c>
      <c r="D1305" s="36" t="s">
        <v>34</v>
      </c>
      <c r="E1305" s="36" t="s">
        <v>1321</v>
      </c>
      <c r="F1305" s="83">
        <v>44197</v>
      </c>
      <c r="G1305" s="83">
        <v>44531</v>
      </c>
      <c r="H1305" s="44" t="s">
        <v>3325</v>
      </c>
      <c r="I1305" s="36" t="s">
        <v>3387</v>
      </c>
      <c r="J1305" s="36">
        <v>16</v>
      </c>
      <c r="K1305" s="36"/>
      <c r="L1305" s="36">
        <v>16</v>
      </c>
      <c r="M1305" s="36"/>
      <c r="N1305" s="36"/>
      <c r="O1305" s="36"/>
      <c r="P1305" s="36"/>
      <c r="Q1305" s="36"/>
      <c r="R1305" s="70">
        <v>1</v>
      </c>
      <c r="S1305" s="36">
        <v>20</v>
      </c>
      <c r="T1305" s="36">
        <v>65</v>
      </c>
      <c r="U1305" s="36" t="s">
        <v>3388</v>
      </c>
      <c r="V1305" s="44" t="s">
        <v>39</v>
      </c>
      <c r="W1305" s="36" t="s">
        <v>179</v>
      </c>
    </row>
    <row r="1306" s="6" customFormat="1" ht="24" spans="1:23">
      <c r="A1306" s="35">
        <v>1297</v>
      </c>
      <c r="B1306" s="44" t="s">
        <v>3324</v>
      </c>
      <c r="C1306" s="44" t="s">
        <v>31</v>
      </c>
      <c r="D1306" s="36" t="s">
        <v>34</v>
      </c>
      <c r="E1306" s="36" t="s">
        <v>1321</v>
      </c>
      <c r="F1306" s="83">
        <v>44197</v>
      </c>
      <c r="G1306" s="83">
        <v>44531</v>
      </c>
      <c r="H1306" s="44" t="s">
        <v>3325</v>
      </c>
      <c r="I1306" s="36" t="s">
        <v>3389</v>
      </c>
      <c r="J1306" s="36">
        <v>16</v>
      </c>
      <c r="K1306" s="36"/>
      <c r="L1306" s="36">
        <v>16</v>
      </c>
      <c r="M1306" s="36"/>
      <c r="N1306" s="36"/>
      <c r="O1306" s="36"/>
      <c r="P1306" s="36"/>
      <c r="Q1306" s="36"/>
      <c r="R1306" s="70">
        <v>1</v>
      </c>
      <c r="S1306" s="36">
        <v>30</v>
      </c>
      <c r="T1306" s="36">
        <v>117</v>
      </c>
      <c r="U1306" s="36" t="s">
        <v>3390</v>
      </c>
      <c r="V1306" s="44" t="s">
        <v>39</v>
      </c>
      <c r="W1306" s="36" t="s">
        <v>179</v>
      </c>
    </row>
    <row r="1307" s="6" customFormat="1" ht="24" spans="1:23">
      <c r="A1307" s="35">
        <v>1298</v>
      </c>
      <c r="B1307" s="44" t="s">
        <v>3324</v>
      </c>
      <c r="C1307" s="44" t="s">
        <v>31</v>
      </c>
      <c r="D1307" s="36" t="s">
        <v>34</v>
      </c>
      <c r="E1307" s="36" t="s">
        <v>1321</v>
      </c>
      <c r="F1307" s="83">
        <v>44197</v>
      </c>
      <c r="G1307" s="83">
        <v>44531</v>
      </c>
      <c r="H1307" s="44" t="s">
        <v>3325</v>
      </c>
      <c r="I1307" s="36" t="s">
        <v>3391</v>
      </c>
      <c r="J1307" s="36">
        <v>20</v>
      </c>
      <c r="K1307" s="36"/>
      <c r="L1307" s="36">
        <v>20</v>
      </c>
      <c r="M1307" s="36"/>
      <c r="N1307" s="36"/>
      <c r="O1307" s="36"/>
      <c r="P1307" s="36"/>
      <c r="Q1307" s="36"/>
      <c r="R1307" s="70">
        <v>1</v>
      </c>
      <c r="S1307" s="36">
        <v>32</v>
      </c>
      <c r="T1307" s="36">
        <v>150</v>
      </c>
      <c r="U1307" s="36" t="s">
        <v>3392</v>
      </c>
      <c r="V1307" s="44" t="s">
        <v>39</v>
      </c>
      <c r="W1307" s="36" t="s">
        <v>179</v>
      </c>
    </row>
    <row r="1308" s="6" customFormat="1" ht="24" spans="1:23">
      <c r="A1308" s="35">
        <v>1299</v>
      </c>
      <c r="B1308" s="44" t="s">
        <v>3324</v>
      </c>
      <c r="C1308" s="44" t="s">
        <v>31</v>
      </c>
      <c r="D1308" s="36" t="s">
        <v>34</v>
      </c>
      <c r="E1308" s="36" t="s">
        <v>1869</v>
      </c>
      <c r="F1308" s="83">
        <v>44228</v>
      </c>
      <c r="G1308" s="83">
        <v>44531</v>
      </c>
      <c r="H1308" s="44" t="s">
        <v>3325</v>
      </c>
      <c r="I1308" s="36" t="s">
        <v>3393</v>
      </c>
      <c r="J1308" s="36">
        <v>28</v>
      </c>
      <c r="K1308" s="36"/>
      <c r="L1308" s="36">
        <v>28</v>
      </c>
      <c r="M1308" s="36"/>
      <c r="N1308" s="36"/>
      <c r="O1308" s="36"/>
      <c r="P1308" s="36"/>
      <c r="Q1308" s="36"/>
      <c r="R1308" s="36"/>
      <c r="S1308" s="36">
        <v>168</v>
      </c>
      <c r="T1308" s="36">
        <v>712</v>
      </c>
      <c r="U1308" s="36" t="s">
        <v>3394</v>
      </c>
      <c r="V1308" s="44" t="s">
        <v>39</v>
      </c>
      <c r="W1308" s="36" t="s">
        <v>179</v>
      </c>
    </row>
    <row r="1309" s="6" customFormat="1" ht="24" spans="1:23">
      <c r="A1309" s="35">
        <v>1300</v>
      </c>
      <c r="B1309" s="44" t="s">
        <v>3324</v>
      </c>
      <c r="C1309" s="44" t="s">
        <v>31</v>
      </c>
      <c r="D1309" s="36" t="s">
        <v>34</v>
      </c>
      <c r="E1309" s="36" t="s">
        <v>1869</v>
      </c>
      <c r="F1309" s="83">
        <v>44228</v>
      </c>
      <c r="G1309" s="83">
        <v>44531</v>
      </c>
      <c r="H1309" s="44" t="s">
        <v>3325</v>
      </c>
      <c r="I1309" s="36" t="s">
        <v>3395</v>
      </c>
      <c r="J1309" s="36">
        <v>20</v>
      </c>
      <c r="K1309" s="36"/>
      <c r="L1309" s="36">
        <v>20</v>
      </c>
      <c r="M1309" s="36"/>
      <c r="N1309" s="36"/>
      <c r="O1309" s="36"/>
      <c r="P1309" s="36"/>
      <c r="Q1309" s="36"/>
      <c r="R1309" s="36"/>
      <c r="S1309" s="36">
        <v>126</v>
      </c>
      <c r="T1309" s="36">
        <v>679</v>
      </c>
      <c r="U1309" s="36" t="s">
        <v>3396</v>
      </c>
      <c r="V1309" s="44" t="s">
        <v>39</v>
      </c>
      <c r="W1309" s="36" t="s">
        <v>179</v>
      </c>
    </row>
    <row r="1310" s="6" customFormat="1" ht="24" spans="1:23">
      <c r="A1310" s="35">
        <v>1301</v>
      </c>
      <c r="B1310" s="44" t="s">
        <v>3324</v>
      </c>
      <c r="C1310" s="44" t="s">
        <v>31</v>
      </c>
      <c r="D1310" s="36" t="s">
        <v>34</v>
      </c>
      <c r="E1310" s="36" t="s">
        <v>1869</v>
      </c>
      <c r="F1310" s="83">
        <v>44228</v>
      </c>
      <c r="G1310" s="83">
        <v>44531</v>
      </c>
      <c r="H1310" s="44" t="s">
        <v>3325</v>
      </c>
      <c r="I1310" s="36" t="s">
        <v>3397</v>
      </c>
      <c r="J1310" s="36">
        <v>28</v>
      </c>
      <c r="K1310" s="36"/>
      <c r="L1310" s="36">
        <v>28</v>
      </c>
      <c r="M1310" s="36"/>
      <c r="N1310" s="36"/>
      <c r="O1310" s="36"/>
      <c r="P1310" s="36"/>
      <c r="Q1310" s="36"/>
      <c r="R1310" s="36"/>
      <c r="S1310" s="36">
        <v>109</v>
      </c>
      <c r="T1310" s="36">
        <v>712</v>
      </c>
      <c r="U1310" s="36" t="s">
        <v>3398</v>
      </c>
      <c r="V1310" s="44" t="s">
        <v>39</v>
      </c>
      <c r="W1310" s="36" t="s">
        <v>179</v>
      </c>
    </row>
    <row r="1311" s="6" customFormat="1" ht="24" spans="1:23">
      <c r="A1311" s="35">
        <v>1302</v>
      </c>
      <c r="B1311" s="44" t="s">
        <v>3324</v>
      </c>
      <c r="C1311" s="44" t="s">
        <v>31</v>
      </c>
      <c r="D1311" s="36" t="s">
        <v>34</v>
      </c>
      <c r="E1311" s="36" t="s">
        <v>1380</v>
      </c>
      <c r="F1311" s="83">
        <v>44197</v>
      </c>
      <c r="G1311" s="83">
        <v>44531</v>
      </c>
      <c r="H1311" s="44" t="s">
        <v>3325</v>
      </c>
      <c r="I1311" s="36" t="s">
        <v>3399</v>
      </c>
      <c r="J1311" s="36">
        <v>64</v>
      </c>
      <c r="K1311" s="36"/>
      <c r="L1311" s="36">
        <v>64</v>
      </c>
      <c r="M1311" s="36"/>
      <c r="N1311" s="36"/>
      <c r="O1311" s="36"/>
      <c r="P1311" s="36"/>
      <c r="Q1311" s="36"/>
      <c r="R1311" s="36"/>
      <c r="S1311" s="36">
        <v>72</v>
      </c>
      <c r="T1311" s="36">
        <v>271</v>
      </c>
      <c r="U1311" s="36" t="s">
        <v>3400</v>
      </c>
      <c r="V1311" s="44" t="s">
        <v>39</v>
      </c>
      <c r="W1311" s="36" t="s">
        <v>179</v>
      </c>
    </row>
    <row r="1312" s="6" customFormat="1" ht="24" spans="1:23">
      <c r="A1312" s="35">
        <v>1303</v>
      </c>
      <c r="B1312" s="44" t="s">
        <v>3324</v>
      </c>
      <c r="C1312" s="44" t="s">
        <v>31</v>
      </c>
      <c r="D1312" s="36" t="s">
        <v>34</v>
      </c>
      <c r="E1312" s="36" t="s">
        <v>1216</v>
      </c>
      <c r="F1312" s="83">
        <v>44197</v>
      </c>
      <c r="G1312" s="83">
        <v>44531</v>
      </c>
      <c r="H1312" s="44" t="s">
        <v>3325</v>
      </c>
      <c r="I1312" s="36" t="s">
        <v>3401</v>
      </c>
      <c r="J1312" s="36">
        <v>64</v>
      </c>
      <c r="K1312" s="36"/>
      <c r="L1312" s="36">
        <v>64</v>
      </c>
      <c r="M1312" s="36"/>
      <c r="N1312" s="36"/>
      <c r="O1312" s="36"/>
      <c r="P1312" s="36"/>
      <c r="Q1312" s="36"/>
      <c r="R1312" s="36"/>
      <c r="S1312" s="36">
        <v>217</v>
      </c>
      <c r="T1312" s="36">
        <v>759</v>
      </c>
      <c r="U1312" s="36" t="s">
        <v>3402</v>
      </c>
      <c r="V1312" s="44" t="s">
        <v>39</v>
      </c>
      <c r="W1312" s="36" t="s">
        <v>179</v>
      </c>
    </row>
    <row r="1313" s="6" customFormat="1" ht="24" spans="1:23">
      <c r="A1313" s="35">
        <v>1304</v>
      </c>
      <c r="B1313" s="44" t="s">
        <v>3324</v>
      </c>
      <c r="C1313" s="44" t="s">
        <v>31</v>
      </c>
      <c r="D1313" s="36" t="s">
        <v>34</v>
      </c>
      <c r="E1313" s="36" t="s">
        <v>537</v>
      </c>
      <c r="F1313" s="83">
        <v>44197</v>
      </c>
      <c r="G1313" s="83">
        <v>44531</v>
      </c>
      <c r="H1313" s="44" t="s">
        <v>3325</v>
      </c>
      <c r="I1313" s="36" t="s">
        <v>3403</v>
      </c>
      <c r="J1313" s="36">
        <v>30</v>
      </c>
      <c r="K1313" s="36"/>
      <c r="L1313" s="36">
        <v>30</v>
      </c>
      <c r="M1313" s="36"/>
      <c r="N1313" s="36"/>
      <c r="O1313" s="36"/>
      <c r="P1313" s="36"/>
      <c r="Q1313" s="36"/>
      <c r="R1313" s="36"/>
      <c r="S1313" s="36">
        <v>16</v>
      </c>
      <c r="T1313" s="36">
        <v>63</v>
      </c>
      <c r="U1313" s="36" t="s">
        <v>3404</v>
      </c>
      <c r="V1313" s="44" t="s">
        <v>39</v>
      </c>
      <c r="W1313" s="36" t="s">
        <v>179</v>
      </c>
    </row>
    <row r="1314" s="6" customFormat="1" ht="24" spans="1:23">
      <c r="A1314" s="35">
        <v>1305</v>
      </c>
      <c r="B1314" s="44" t="s">
        <v>3324</v>
      </c>
      <c r="C1314" s="44" t="s">
        <v>31</v>
      </c>
      <c r="D1314" s="36" t="s">
        <v>3342</v>
      </c>
      <c r="E1314" s="36" t="s">
        <v>1553</v>
      </c>
      <c r="F1314" s="83">
        <v>44197</v>
      </c>
      <c r="G1314" s="83">
        <v>44531</v>
      </c>
      <c r="H1314" s="44" t="s">
        <v>3325</v>
      </c>
      <c r="I1314" s="36" t="s">
        <v>3405</v>
      </c>
      <c r="J1314" s="36">
        <v>25</v>
      </c>
      <c r="K1314" s="36"/>
      <c r="L1314" s="36">
        <v>25</v>
      </c>
      <c r="M1314" s="36"/>
      <c r="N1314" s="36"/>
      <c r="O1314" s="36"/>
      <c r="P1314" s="36"/>
      <c r="Q1314" s="36"/>
      <c r="R1314" s="36"/>
      <c r="S1314" s="36">
        <v>42</v>
      </c>
      <c r="T1314" s="36">
        <v>150</v>
      </c>
      <c r="U1314" s="36" t="s">
        <v>3406</v>
      </c>
      <c r="V1314" s="44" t="s">
        <v>39</v>
      </c>
      <c r="W1314" s="36" t="s">
        <v>179</v>
      </c>
    </row>
    <row r="1315" s="6" customFormat="1" ht="24" spans="1:23">
      <c r="A1315" s="35">
        <v>1306</v>
      </c>
      <c r="B1315" s="44" t="s">
        <v>3324</v>
      </c>
      <c r="C1315" s="44" t="s">
        <v>31</v>
      </c>
      <c r="D1315" s="36" t="s">
        <v>3342</v>
      </c>
      <c r="E1315" s="36" t="s">
        <v>463</v>
      </c>
      <c r="F1315" s="83">
        <v>44197</v>
      </c>
      <c r="G1315" s="83">
        <v>44531</v>
      </c>
      <c r="H1315" s="44" t="s">
        <v>3325</v>
      </c>
      <c r="I1315" s="36" t="s">
        <v>3407</v>
      </c>
      <c r="J1315" s="36">
        <v>25</v>
      </c>
      <c r="K1315" s="36"/>
      <c r="L1315" s="36">
        <v>25</v>
      </c>
      <c r="M1315" s="36"/>
      <c r="N1315" s="36"/>
      <c r="O1315" s="36"/>
      <c r="P1315" s="36"/>
      <c r="Q1315" s="36"/>
      <c r="R1315" s="36"/>
      <c r="S1315" s="36">
        <v>34</v>
      </c>
      <c r="T1315" s="36">
        <v>104</v>
      </c>
      <c r="U1315" s="36" t="s">
        <v>3408</v>
      </c>
      <c r="V1315" s="44" t="s">
        <v>39</v>
      </c>
      <c r="W1315" s="36" t="s">
        <v>179</v>
      </c>
    </row>
    <row r="1316" s="6" customFormat="1" ht="24" spans="1:23">
      <c r="A1316" s="35">
        <v>1307</v>
      </c>
      <c r="B1316" s="44" t="s">
        <v>3324</v>
      </c>
      <c r="C1316" s="44" t="s">
        <v>31</v>
      </c>
      <c r="D1316" s="36" t="s">
        <v>34</v>
      </c>
      <c r="E1316" s="36" t="s">
        <v>1474</v>
      </c>
      <c r="F1316" s="83">
        <v>44197</v>
      </c>
      <c r="G1316" s="83">
        <v>44531</v>
      </c>
      <c r="H1316" s="44" t="s">
        <v>3325</v>
      </c>
      <c r="I1316" s="36" t="s">
        <v>3409</v>
      </c>
      <c r="J1316" s="36">
        <v>50</v>
      </c>
      <c r="K1316" s="36"/>
      <c r="L1316" s="36">
        <v>50</v>
      </c>
      <c r="M1316" s="36"/>
      <c r="N1316" s="36"/>
      <c r="O1316" s="36"/>
      <c r="P1316" s="36"/>
      <c r="Q1316" s="36"/>
      <c r="R1316" s="36"/>
      <c r="S1316" s="36">
        <v>60</v>
      </c>
      <c r="T1316" s="36">
        <v>220</v>
      </c>
      <c r="U1316" s="36" t="s">
        <v>3410</v>
      </c>
      <c r="V1316" s="44" t="s">
        <v>39</v>
      </c>
      <c r="W1316" s="36" t="s">
        <v>179</v>
      </c>
    </row>
    <row r="1317" s="6" customFormat="1" ht="24" spans="1:23">
      <c r="A1317" s="35">
        <v>1308</v>
      </c>
      <c r="B1317" s="44" t="s">
        <v>3324</v>
      </c>
      <c r="C1317" s="44" t="s">
        <v>31</v>
      </c>
      <c r="D1317" s="36" t="s">
        <v>34</v>
      </c>
      <c r="E1317" s="36" t="s">
        <v>1474</v>
      </c>
      <c r="F1317" s="83">
        <v>44197</v>
      </c>
      <c r="G1317" s="83">
        <v>44531</v>
      </c>
      <c r="H1317" s="44" t="s">
        <v>3325</v>
      </c>
      <c r="I1317" s="36" t="s">
        <v>3411</v>
      </c>
      <c r="J1317" s="36">
        <v>30</v>
      </c>
      <c r="K1317" s="36"/>
      <c r="L1317" s="36">
        <v>30</v>
      </c>
      <c r="M1317" s="36"/>
      <c r="N1317" s="36"/>
      <c r="O1317" s="36"/>
      <c r="P1317" s="36"/>
      <c r="Q1317" s="36"/>
      <c r="R1317" s="36"/>
      <c r="S1317" s="36">
        <v>45</v>
      </c>
      <c r="T1317" s="36">
        <v>132</v>
      </c>
      <c r="U1317" s="36" t="s">
        <v>3412</v>
      </c>
      <c r="V1317" s="44" t="s">
        <v>39</v>
      </c>
      <c r="W1317" s="36" t="s">
        <v>179</v>
      </c>
    </row>
    <row r="1318" s="6" customFormat="1" ht="24" spans="1:23">
      <c r="A1318" s="35">
        <v>1309</v>
      </c>
      <c r="B1318" s="44" t="s">
        <v>3324</v>
      </c>
      <c r="C1318" s="44" t="s">
        <v>31</v>
      </c>
      <c r="D1318" s="36" t="s">
        <v>34</v>
      </c>
      <c r="E1318" s="36" t="s">
        <v>1474</v>
      </c>
      <c r="F1318" s="83">
        <v>44197</v>
      </c>
      <c r="G1318" s="83">
        <v>44531</v>
      </c>
      <c r="H1318" s="44" t="s">
        <v>3325</v>
      </c>
      <c r="I1318" s="36" t="s">
        <v>3413</v>
      </c>
      <c r="J1318" s="36">
        <v>50</v>
      </c>
      <c r="K1318" s="36"/>
      <c r="L1318" s="36">
        <v>50</v>
      </c>
      <c r="M1318" s="36"/>
      <c r="N1318" s="36"/>
      <c r="O1318" s="36"/>
      <c r="P1318" s="36"/>
      <c r="Q1318" s="36"/>
      <c r="R1318" s="36"/>
      <c r="S1318" s="36">
        <v>45</v>
      </c>
      <c r="T1318" s="36">
        <v>132</v>
      </c>
      <c r="U1318" s="36" t="s">
        <v>3412</v>
      </c>
      <c r="V1318" s="44" t="s">
        <v>39</v>
      </c>
      <c r="W1318" s="36" t="s">
        <v>179</v>
      </c>
    </row>
    <row r="1319" s="6" customFormat="1" ht="24" spans="1:23">
      <c r="A1319" s="35">
        <v>1310</v>
      </c>
      <c r="B1319" s="44" t="s">
        <v>3324</v>
      </c>
      <c r="C1319" s="44" t="s">
        <v>31</v>
      </c>
      <c r="D1319" s="36" t="s">
        <v>34</v>
      </c>
      <c r="E1319" s="36" t="s">
        <v>1321</v>
      </c>
      <c r="F1319" s="83">
        <v>44197</v>
      </c>
      <c r="G1319" s="83">
        <v>44531</v>
      </c>
      <c r="H1319" s="44" t="s">
        <v>3325</v>
      </c>
      <c r="I1319" s="36" t="s">
        <v>3414</v>
      </c>
      <c r="J1319" s="36">
        <v>30</v>
      </c>
      <c r="K1319" s="36"/>
      <c r="L1319" s="36">
        <v>30</v>
      </c>
      <c r="M1319" s="36"/>
      <c r="N1319" s="36"/>
      <c r="O1319" s="36"/>
      <c r="P1319" s="36"/>
      <c r="Q1319" s="36"/>
      <c r="R1319" s="70">
        <v>1</v>
      </c>
      <c r="S1319" s="36">
        <v>45</v>
      </c>
      <c r="T1319" s="36">
        <v>160</v>
      </c>
      <c r="U1319" s="36" t="s">
        <v>3415</v>
      </c>
      <c r="V1319" s="44" t="s">
        <v>39</v>
      </c>
      <c r="W1319" s="36" t="s">
        <v>179</v>
      </c>
    </row>
    <row r="1320" s="6" customFormat="1" ht="24" spans="1:23">
      <c r="A1320" s="35">
        <v>1311</v>
      </c>
      <c r="B1320" s="44" t="s">
        <v>3324</v>
      </c>
      <c r="C1320" s="44" t="s">
        <v>31</v>
      </c>
      <c r="D1320" s="36" t="s">
        <v>34</v>
      </c>
      <c r="E1320" s="36" t="s">
        <v>546</v>
      </c>
      <c r="F1320" s="83">
        <v>44197</v>
      </c>
      <c r="G1320" s="83">
        <v>44531</v>
      </c>
      <c r="H1320" s="44" t="s">
        <v>3325</v>
      </c>
      <c r="I1320" s="36" t="s">
        <v>3416</v>
      </c>
      <c r="J1320" s="36">
        <v>32</v>
      </c>
      <c r="K1320" s="36"/>
      <c r="L1320" s="36">
        <v>32</v>
      </c>
      <c r="M1320" s="36"/>
      <c r="N1320" s="36"/>
      <c r="O1320" s="36"/>
      <c r="P1320" s="36"/>
      <c r="Q1320" s="36"/>
      <c r="R1320" s="36"/>
      <c r="S1320" s="36">
        <v>60</v>
      </c>
      <c r="T1320" s="36">
        <v>200</v>
      </c>
      <c r="U1320" s="36" t="s">
        <v>3417</v>
      </c>
      <c r="V1320" s="44" t="s">
        <v>39</v>
      </c>
      <c r="W1320" s="36" t="s">
        <v>179</v>
      </c>
    </row>
    <row r="1321" s="6" customFormat="1" ht="24" spans="1:23">
      <c r="A1321" s="35">
        <v>1312</v>
      </c>
      <c r="B1321" s="44" t="s">
        <v>3324</v>
      </c>
      <c r="C1321" s="44" t="s">
        <v>31</v>
      </c>
      <c r="D1321" s="36" t="s">
        <v>34</v>
      </c>
      <c r="E1321" s="36" t="s">
        <v>712</v>
      </c>
      <c r="F1321" s="83">
        <v>44197</v>
      </c>
      <c r="G1321" s="83">
        <v>44531</v>
      </c>
      <c r="H1321" s="44" t="s">
        <v>3325</v>
      </c>
      <c r="I1321" s="36" t="s">
        <v>3418</v>
      </c>
      <c r="J1321" s="36">
        <v>32</v>
      </c>
      <c r="K1321" s="36"/>
      <c r="L1321" s="36">
        <v>32</v>
      </c>
      <c r="M1321" s="36"/>
      <c r="N1321" s="36"/>
      <c r="O1321" s="36"/>
      <c r="P1321" s="36"/>
      <c r="Q1321" s="36"/>
      <c r="R1321" s="36"/>
      <c r="S1321" s="36">
        <v>50</v>
      </c>
      <c r="T1321" s="36">
        <v>213</v>
      </c>
      <c r="U1321" s="36" t="s">
        <v>3419</v>
      </c>
      <c r="V1321" s="44" t="s">
        <v>39</v>
      </c>
      <c r="W1321" s="36" t="s">
        <v>179</v>
      </c>
    </row>
    <row r="1322" s="6" customFormat="1" ht="24" spans="1:23">
      <c r="A1322" s="35">
        <v>1313</v>
      </c>
      <c r="B1322" s="44" t="s">
        <v>3324</v>
      </c>
      <c r="C1322" s="44" t="s">
        <v>31</v>
      </c>
      <c r="D1322" s="36" t="s">
        <v>34</v>
      </c>
      <c r="E1322" s="36" t="s">
        <v>712</v>
      </c>
      <c r="F1322" s="83">
        <v>44197</v>
      </c>
      <c r="G1322" s="83">
        <v>44531</v>
      </c>
      <c r="H1322" s="44" t="s">
        <v>3325</v>
      </c>
      <c r="I1322" s="36" t="s">
        <v>3418</v>
      </c>
      <c r="J1322" s="36">
        <v>54</v>
      </c>
      <c r="K1322" s="36"/>
      <c r="L1322" s="36">
        <v>54</v>
      </c>
      <c r="M1322" s="36"/>
      <c r="N1322" s="36"/>
      <c r="O1322" s="36"/>
      <c r="P1322" s="36"/>
      <c r="Q1322" s="36"/>
      <c r="R1322" s="36"/>
      <c r="S1322" s="36">
        <v>79</v>
      </c>
      <c r="T1322" s="36">
        <v>346</v>
      </c>
      <c r="U1322" s="36" t="s">
        <v>3420</v>
      </c>
      <c r="V1322" s="44" t="s">
        <v>39</v>
      </c>
      <c r="W1322" s="36" t="s">
        <v>179</v>
      </c>
    </row>
    <row r="1323" s="6" customFormat="1" ht="24" spans="1:23">
      <c r="A1323" s="35">
        <v>1314</v>
      </c>
      <c r="B1323" s="206" t="s">
        <v>3324</v>
      </c>
      <c r="C1323" s="206" t="s">
        <v>31</v>
      </c>
      <c r="D1323" s="188" t="s">
        <v>34</v>
      </c>
      <c r="E1323" s="188" t="s">
        <v>1388</v>
      </c>
      <c r="F1323" s="207">
        <v>44197</v>
      </c>
      <c r="G1323" s="207">
        <v>44531</v>
      </c>
      <c r="H1323" s="206" t="s">
        <v>3325</v>
      </c>
      <c r="I1323" s="188" t="s">
        <v>3421</v>
      </c>
      <c r="J1323" s="188">
        <v>16</v>
      </c>
      <c r="K1323" s="188"/>
      <c r="L1323" s="188">
        <v>16</v>
      </c>
      <c r="M1323" s="188"/>
      <c r="N1323" s="188"/>
      <c r="O1323" s="188"/>
      <c r="P1323" s="188"/>
      <c r="Q1323" s="188"/>
      <c r="R1323" s="188"/>
      <c r="S1323" s="188">
        <v>6</v>
      </c>
      <c r="T1323" s="188">
        <v>24</v>
      </c>
      <c r="U1323" s="188" t="s">
        <v>3422</v>
      </c>
      <c r="V1323" s="44" t="s">
        <v>39</v>
      </c>
      <c r="W1323" s="36" t="s">
        <v>179</v>
      </c>
    </row>
    <row r="1324" s="6" customFormat="1" ht="24" spans="1:23">
      <c r="A1324" s="35">
        <v>1315</v>
      </c>
      <c r="B1324" s="44" t="s">
        <v>3324</v>
      </c>
      <c r="C1324" s="44" t="s">
        <v>31</v>
      </c>
      <c r="D1324" s="44" t="s">
        <v>34</v>
      </c>
      <c r="E1324" s="188" t="s">
        <v>1388</v>
      </c>
      <c r="F1324" s="83">
        <v>44197</v>
      </c>
      <c r="G1324" s="83">
        <v>44531</v>
      </c>
      <c r="H1324" s="44" t="s">
        <v>3325</v>
      </c>
      <c r="I1324" s="44" t="s">
        <v>3423</v>
      </c>
      <c r="J1324" s="44">
        <v>28</v>
      </c>
      <c r="K1324" s="44"/>
      <c r="L1324" s="44">
        <v>28</v>
      </c>
      <c r="M1324" s="44"/>
      <c r="N1324" s="44"/>
      <c r="O1324" s="44"/>
      <c r="P1324" s="44"/>
      <c r="Q1324" s="44"/>
      <c r="R1324" s="44"/>
      <c r="S1324" s="44">
        <v>7</v>
      </c>
      <c r="T1324" s="44">
        <v>24</v>
      </c>
      <c r="U1324" s="44" t="s">
        <v>3424</v>
      </c>
      <c r="V1324" s="44" t="s">
        <v>39</v>
      </c>
      <c r="W1324" s="36" t="s">
        <v>179</v>
      </c>
    </row>
    <row r="1325" s="6" customFormat="1" ht="24" spans="1:23">
      <c r="A1325" s="35">
        <v>1316</v>
      </c>
      <c r="B1325" s="44" t="s">
        <v>3324</v>
      </c>
      <c r="C1325" s="44" t="s">
        <v>31</v>
      </c>
      <c r="D1325" s="44" t="s">
        <v>34</v>
      </c>
      <c r="E1325" s="36" t="s">
        <v>360</v>
      </c>
      <c r="F1325" s="83">
        <v>44197</v>
      </c>
      <c r="G1325" s="83">
        <v>44531</v>
      </c>
      <c r="H1325" s="44" t="s">
        <v>3325</v>
      </c>
      <c r="I1325" s="44" t="s">
        <v>3425</v>
      </c>
      <c r="J1325" s="44">
        <v>30</v>
      </c>
      <c r="K1325" s="44"/>
      <c r="L1325" s="44">
        <v>30</v>
      </c>
      <c r="M1325" s="44"/>
      <c r="N1325" s="44"/>
      <c r="O1325" s="44"/>
      <c r="P1325" s="44"/>
      <c r="Q1325" s="44"/>
      <c r="R1325" s="44"/>
      <c r="S1325" s="44">
        <v>38</v>
      </c>
      <c r="T1325" s="44">
        <v>148</v>
      </c>
      <c r="U1325" s="44" t="s">
        <v>3426</v>
      </c>
      <c r="V1325" s="44" t="s">
        <v>39</v>
      </c>
      <c r="W1325" s="36" t="s">
        <v>179</v>
      </c>
    </row>
    <row r="1326" s="6" customFormat="1" ht="24" spans="1:23">
      <c r="A1326" s="35">
        <v>1317</v>
      </c>
      <c r="B1326" s="208" t="s">
        <v>3324</v>
      </c>
      <c r="C1326" s="208" t="s">
        <v>31</v>
      </c>
      <c r="D1326" s="91" t="s">
        <v>34</v>
      </c>
      <c r="E1326" s="36" t="s">
        <v>360</v>
      </c>
      <c r="F1326" s="209">
        <v>44197</v>
      </c>
      <c r="G1326" s="209">
        <v>44531</v>
      </c>
      <c r="H1326" s="208" t="s">
        <v>3325</v>
      </c>
      <c r="I1326" s="208" t="s">
        <v>3427</v>
      </c>
      <c r="J1326" s="91">
        <v>30</v>
      </c>
      <c r="K1326" s="91"/>
      <c r="L1326" s="91">
        <v>30</v>
      </c>
      <c r="M1326" s="91"/>
      <c r="N1326" s="91"/>
      <c r="O1326" s="91"/>
      <c r="P1326" s="91"/>
      <c r="Q1326" s="91"/>
      <c r="R1326" s="91"/>
      <c r="S1326" s="91">
        <v>30</v>
      </c>
      <c r="T1326" s="91">
        <v>120</v>
      </c>
      <c r="U1326" s="91" t="s">
        <v>3345</v>
      </c>
      <c r="V1326" s="44" t="s">
        <v>39</v>
      </c>
      <c r="W1326" s="36" t="s">
        <v>179</v>
      </c>
    </row>
    <row r="1327" s="6" customFormat="1" ht="24" spans="1:23">
      <c r="A1327" s="35">
        <v>1318</v>
      </c>
      <c r="B1327" s="44" t="s">
        <v>3324</v>
      </c>
      <c r="C1327" s="44" t="s">
        <v>31</v>
      </c>
      <c r="D1327" s="36" t="s">
        <v>34</v>
      </c>
      <c r="E1327" s="36" t="s">
        <v>476</v>
      </c>
      <c r="F1327" s="83">
        <v>44197</v>
      </c>
      <c r="G1327" s="83">
        <v>44531</v>
      </c>
      <c r="H1327" s="44" t="s">
        <v>3325</v>
      </c>
      <c r="I1327" s="36" t="s">
        <v>3428</v>
      </c>
      <c r="J1327" s="36">
        <v>50</v>
      </c>
      <c r="K1327" s="36"/>
      <c r="L1327" s="36">
        <v>50</v>
      </c>
      <c r="M1327" s="36"/>
      <c r="N1327" s="36"/>
      <c r="O1327" s="36"/>
      <c r="P1327" s="36"/>
      <c r="Q1327" s="36"/>
      <c r="R1327" s="36"/>
      <c r="S1327" s="36">
        <v>56</v>
      </c>
      <c r="T1327" s="36">
        <v>237</v>
      </c>
      <c r="U1327" s="36" t="s">
        <v>3429</v>
      </c>
      <c r="V1327" s="44" t="s">
        <v>39</v>
      </c>
      <c r="W1327" s="36" t="s">
        <v>179</v>
      </c>
    </row>
    <row r="1328" s="6" customFormat="1" ht="24" spans="1:23">
      <c r="A1328" s="35">
        <v>1319</v>
      </c>
      <c r="B1328" s="44" t="s">
        <v>3324</v>
      </c>
      <c r="C1328" s="44" t="s">
        <v>31</v>
      </c>
      <c r="D1328" s="36" t="s">
        <v>3342</v>
      </c>
      <c r="E1328" s="36" t="s">
        <v>476</v>
      </c>
      <c r="F1328" s="83">
        <v>44197</v>
      </c>
      <c r="G1328" s="83">
        <v>44531</v>
      </c>
      <c r="H1328" s="44" t="s">
        <v>3325</v>
      </c>
      <c r="I1328" s="36" t="s">
        <v>3430</v>
      </c>
      <c r="J1328" s="36">
        <v>13</v>
      </c>
      <c r="K1328" s="36"/>
      <c r="L1328" s="36">
        <v>13</v>
      </c>
      <c r="M1328" s="36"/>
      <c r="N1328" s="36"/>
      <c r="O1328" s="36"/>
      <c r="P1328" s="36"/>
      <c r="Q1328" s="36"/>
      <c r="R1328" s="36"/>
      <c r="S1328" s="36">
        <v>33</v>
      </c>
      <c r="T1328" s="36">
        <v>102</v>
      </c>
      <c r="U1328" s="36" t="s">
        <v>3431</v>
      </c>
      <c r="V1328" s="44" t="s">
        <v>39</v>
      </c>
      <c r="W1328" s="36" t="s">
        <v>179</v>
      </c>
    </row>
    <row r="1329" s="6" customFormat="1" ht="24" spans="1:23">
      <c r="A1329" s="35">
        <v>1320</v>
      </c>
      <c r="B1329" s="44" t="s">
        <v>3324</v>
      </c>
      <c r="C1329" s="44" t="s">
        <v>31</v>
      </c>
      <c r="D1329" s="36" t="s">
        <v>3342</v>
      </c>
      <c r="E1329" s="36" t="s">
        <v>476</v>
      </c>
      <c r="F1329" s="83">
        <v>44197</v>
      </c>
      <c r="G1329" s="83">
        <v>44531</v>
      </c>
      <c r="H1329" s="44" t="s">
        <v>3325</v>
      </c>
      <c r="I1329" s="36" t="s">
        <v>3432</v>
      </c>
      <c r="J1329" s="36">
        <v>27</v>
      </c>
      <c r="K1329" s="36"/>
      <c r="L1329" s="36">
        <v>27</v>
      </c>
      <c r="M1329" s="36"/>
      <c r="N1329" s="36"/>
      <c r="O1329" s="36"/>
      <c r="P1329" s="36"/>
      <c r="Q1329" s="36"/>
      <c r="R1329" s="36"/>
      <c r="S1329" s="36">
        <v>31</v>
      </c>
      <c r="T1329" s="36">
        <v>92</v>
      </c>
      <c r="U1329" s="36" t="s">
        <v>3433</v>
      </c>
      <c r="V1329" s="44" t="s">
        <v>39</v>
      </c>
      <c r="W1329" s="36" t="s">
        <v>179</v>
      </c>
    </row>
    <row r="1330" s="6" customFormat="1" ht="24" spans="1:23">
      <c r="A1330" s="35">
        <v>1321</v>
      </c>
      <c r="B1330" s="44" t="s">
        <v>3324</v>
      </c>
      <c r="C1330" s="44" t="s">
        <v>31</v>
      </c>
      <c r="D1330" s="36" t="s">
        <v>34</v>
      </c>
      <c r="E1330" s="36" t="s">
        <v>3434</v>
      </c>
      <c r="F1330" s="83">
        <v>44197</v>
      </c>
      <c r="G1330" s="83">
        <v>44531</v>
      </c>
      <c r="H1330" s="44" t="s">
        <v>3325</v>
      </c>
      <c r="I1330" s="36" t="s">
        <v>3435</v>
      </c>
      <c r="J1330" s="36">
        <v>50</v>
      </c>
      <c r="K1330" s="36"/>
      <c r="L1330" s="36">
        <v>50</v>
      </c>
      <c r="M1330" s="36"/>
      <c r="N1330" s="36"/>
      <c r="O1330" s="36"/>
      <c r="P1330" s="36"/>
      <c r="Q1330" s="36"/>
      <c r="R1330" s="36"/>
      <c r="S1330" s="36">
        <v>57</v>
      </c>
      <c r="T1330" s="36">
        <v>218</v>
      </c>
      <c r="U1330" s="36" t="s">
        <v>3436</v>
      </c>
      <c r="V1330" s="44" t="s">
        <v>39</v>
      </c>
      <c r="W1330" s="36" t="s">
        <v>179</v>
      </c>
    </row>
    <row r="1331" s="6" customFormat="1" ht="24" spans="1:23">
      <c r="A1331" s="35">
        <v>1322</v>
      </c>
      <c r="B1331" s="44" t="s">
        <v>3324</v>
      </c>
      <c r="C1331" s="44" t="s">
        <v>31</v>
      </c>
      <c r="D1331" s="36" t="s">
        <v>34</v>
      </c>
      <c r="E1331" s="36" t="s">
        <v>1267</v>
      </c>
      <c r="F1331" s="83">
        <v>44197</v>
      </c>
      <c r="G1331" s="83">
        <v>44531</v>
      </c>
      <c r="H1331" s="44" t="s">
        <v>3325</v>
      </c>
      <c r="I1331" s="36" t="s">
        <v>3437</v>
      </c>
      <c r="J1331" s="36">
        <v>30</v>
      </c>
      <c r="K1331" s="36"/>
      <c r="L1331" s="36">
        <v>30</v>
      </c>
      <c r="M1331" s="36"/>
      <c r="N1331" s="36"/>
      <c r="O1331" s="36"/>
      <c r="P1331" s="36"/>
      <c r="Q1331" s="36"/>
      <c r="R1331" s="70">
        <v>1</v>
      </c>
      <c r="S1331" s="36">
        <v>116</v>
      </c>
      <c r="T1331" s="36">
        <v>457</v>
      </c>
      <c r="U1331" s="36" t="s">
        <v>3438</v>
      </c>
      <c r="V1331" s="44" t="s">
        <v>39</v>
      </c>
      <c r="W1331" s="36" t="s">
        <v>179</v>
      </c>
    </row>
    <row r="1332" s="6" customFormat="1" ht="24" spans="1:23">
      <c r="A1332" s="35">
        <v>1323</v>
      </c>
      <c r="B1332" s="44" t="s">
        <v>3324</v>
      </c>
      <c r="C1332" s="44" t="s">
        <v>31</v>
      </c>
      <c r="D1332" s="36" t="s">
        <v>34</v>
      </c>
      <c r="E1332" s="36" t="s">
        <v>2130</v>
      </c>
      <c r="F1332" s="83">
        <v>44197</v>
      </c>
      <c r="G1332" s="83">
        <v>44531</v>
      </c>
      <c r="H1332" s="44" t="s">
        <v>3325</v>
      </c>
      <c r="I1332" s="36" t="s">
        <v>3439</v>
      </c>
      <c r="J1332" s="36">
        <v>45</v>
      </c>
      <c r="K1332" s="36"/>
      <c r="L1332" s="36">
        <v>45</v>
      </c>
      <c r="M1332" s="36"/>
      <c r="N1332" s="36"/>
      <c r="O1332" s="36"/>
      <c r="P1332" s="36"/>
      <c r="Q1332" s="36"/>
      <c r="R1332" s="70">
        <v>1</v>
      </c>
      <c r="S1332" s="36">
        <v>78</v>
      </c>
      <c r="T1332" s="36">
        <v>340</v>
      </c>
      <c r="U1332" s="36" t="s">
        <v>3440</v>
      </c>
      <c r="V1332" s="44" t="s">
        <v>39</v>
      </c>
      <c r="W1332" s="36" t="s">
        <v>179</v>
      </c>
    </row>
    <row r="1333" s="6" customFormat="1" ht="24" spans="1:23">
      <c r="A1333" s="35">
        <v>1324</v>
      </c>
      <c r="B1333" s="44" t="s">
        <v>3324</v>
      </c>
      <c r="C1333" s="44" t="s">
        <v>31</v>
      </c>
      <c r="D1333" s="36" t="s">
        <v>34</v>
      </c>
      <c r="E1333" s="36" t="s">
        <v>2130</v>
      </c>
      <c r="F1333" s="83">
        <v>44197</v>
      </c>
      <c r="G1333" s="83">
        <v>44531</v>
      </c>
      <c r="H1333" s="44" t="s">
        <v>3325</v>
      </c>
      <c r="I1333" s="36" t="s">
        <v>3441</v>
      </c>
      <c r="J1333" s="36">
        <v>46</v>
      </c>
      <c r="K1333" s="36"/>
      <c r="L1333" s="36">
        <v>46</v>
      </c>
      <c r="M1333" s="36"/>
      <c r="N1333" s="36"/>
      <c r="O1333" s="36"/>
      <c r="P1333" s="36"/>
      <c r="Q1333" s="36"/>
      <c r="R1333" s="70">
        <v>1</v>
      </c>
      <c r="S1333" s="36">
        <v>55</v>
      </c>
      <c r="T1333" s="36">
        <v>220</v>
      </c>
      <c r="U1333" s="36" t="s">
        <v>3442</v>
      </c>
      <c r="V1333" s="44" t="s">
        <v>39</v>
      </c>
      <c r="W1333" s="36" t="s">
        <v>179</v>
      </c>
    </row>
    <row r="1334" s="6" customFormat="1" ht="24" spans="1:23">
      <c r="A1334" s="35">
        <v>1325</v>
      </c>
      <c r="B1334" s="44" t="s">
        <v>3324</v>
      </c>
      <c r="C1334" s="44" t="s">
        <v>31</v>
      </c>
      <c r="D1334" s="36" t="s">
        <v>34</v>
      </c>
      <c r="E1334" s="36" t="s">
        <v>2130</v>
      </c>
      <c r="F1334" s="83">
        <v>44197</v>
      </c>
      <c r="G1334" s="83">
        <v>44531</v>
      </c>
      <c r="H1334" s="44" t="s">
        <v>3325</v>
      </c>
      <c r="I1334" s="36" t="s">
        <v>3443</v>
      </c>
      <c r="J1334" s="36">
        <v>65</v>
      </c>
      <c r="K1334" s="36"/>
      <c r="L1334" s="36">
        <v>65</v>
      </c>
      <c r="M1334" s="36"/>
      <c r="N1334" s="36"/>
      <c r="O1334" s="36"/>
      <c r="P1334" s="36"/>
      <c r="Q1334" s="36"/>
      <c r="R1334" s="70">
        <v>1</v>
      </c>
      <c r="S1334" s="36">
        <v>65</v>
      </c>
      <c r="T1334" s="36">
        <v>270</v>
      </c>
      <c r="U1334" s="36" t="s">
        <v>3444</v>
      </c>
      <c r="V1334" s="44" t="s">
        <v>39</v>
      </c>
      <c r="W1334" s="36" t="s">
        <v>179</v>
      </c>
    </row>
    <row r="1335" s="6" customFormat="1" ht="24" spans="1:23">
      <c r="A1335" s="35">
        <v>1326</v>
      </c>
      <c r="B1335" s="44" t="s">
        <v>3324</v>
      </c>
      <c r="C1335" s="44" t="s">
        <v>31</v>
      </c>
      <c r="D1335" s="36" t="s">
        <v>34</v>
      </c>
      <c r="E1335" s="36" t="s">
        <v>3445</v>
      </c>
      <c r="F1335" s="83">
        <v>44197</v>
      </c>
      <c r="G1335" s="83">
        <v>44531</v>
      </c>
      <c r="H1335" s="44" t="s">
        <v>3325</v>
      </c>
      <c r="I1335" s="36" t="s">
        <v>3446</v>
      </c>
      <c r="J1335" s="36">
        <v>32</v>
      </c>
      <c r="K1335" s="36"/>
      <c r="L1335" s="36">
        <v>32</v>
      </c>
      <c r="M1335" s="36"/>
      <c r="N1335" s="36"/>
      <c r="O1335" s="36"/>
      <c r="P1335" s="36"/>
      <c r="Q1335" s="36"/>
      <c r="R1335" s="36"/>
      <c r="S1335" s="36">
        <v>235</v>
      </c>
      <c r="T1335" s="36">
        <v>1035</v>
      </c>
      <c r="U1335" s="36" t="s">
        <v>3447</v>
      </c>
      <c r="V1335" s="44" t="s">
        <v>39</v>
      </c>
      <c r="W1335" s="36" t="s">
        <v>179</v>
      </c>
    </row>
    <row r="1336" s="6" customFormat="1" ht="24" spans="1:23">
      <c r="A1336" s="35">
        <v>1327</v>
      </c>
      <c r="B1336" s="44" t="s">
        <v>3324</v>
      </c>
      <c r="C1336" s="44" t="s">
        <v>31</v>
      </c>
      <c r="D1336" s="36" t="s">
        <v>34</v>
      </c>
      <c r="E1336" s="36" t="s">
        <v>220</v>
      </c>
      <c r="F1336" s="83">
        <v>44378</v>
      </c>
      <c r="G1336" s="83">
        <v>44531</v>
      </c>
      <c r="H1336" s="44" t="s">
        <v>3325</v>
      </c>
      <c r="I1336" s="36" t="s">
        <v>3448</v>
      </c>
      <c r="J1336" s="36">
        <v>18</v>
      </c>
      <c r="K1336" s="36"/>
      <c r="L1336" s="36">
        <v>18</v>
      </c>
      <c r="M1336" s="36"/>
      <c r="N1336" s="36"/>
      <c r="O1336" s="36"/>
      <c r="P1336" s="36"/>
      <c r="Q1336" s="36"/>
      <c r="R1336" s="70">
        <v>1</v>
      </c>
      <c r="S1336" s="36">
        <v>93</v>
      </c>
      <c r="T1336" s="36">
        <v>390</v>
      </c>
      <c r="U1336" s="36" t="s">
        <v>3449</v>
      </c>
      <c r="V1336" s="44" t="s">
        <v>39</v>
      </c>
      <c r="W1336" s="36" t="s">
        <v>179</v>
      </c>
    </row>
    <row r="1337" s="6" customFormat="1" ht="24" spans="1:23">
      <c r="A1337" s="35">
        <v>1328</v>
      </c>
      <c r="B1337" s="44" t="s">
        <v>3324</v>
      </c>
      <c r="C1337" s="44" t="s">
        <v>31</v>
      </c>
      <c r="D1337" s="36" t="s">
        <v>34</v>
      </c>
      <c r="E1337" s="36" t="s">
        <v>220</v>
      </c>
      <c r="F1337" s="83">
        <v>44378</v>
      </c>
      <c r="G1337" s="83">
        <v>44531</v>
      </c>
      <c r="H1337" s="44" t="s">
        <v>3325</v>
      </c>
      <c r="I1337" s="36" t="s">
        <v>3450</v>
      </c>
      <c r="J1337" s="36">
        <v>16</v>
      </c>
      <c r="K1337" s="36"/>
      <c r="L1337" s="36">
        <v>16</v>
      </c>
      <c r="M1337" s="36"/>
      <c r="N1337" s="36"/>
      <c r="O1337" s="36"/>
      <c r="P1337" s="36"/>
      <c r="Q1337" s="36"/>
      <c r="R1337" s="70">
        <v>1</v>
      </c>
      <c r="S1337" s="36">
        <v>67</v>
      </c>
      <c r="T1337" s="36">
        <v>258</v>
      </c>
      <c r="U1337" s="36" t="s">
        <v>3451</v>
      </c>
      <c r="V1337" s="44" t="s">
        <v>39</v>
      </c>
      <c r="W1337" s="36" t="s">
        <v>179</v>
      </c>
    </row>
    <row r="1338" s="6" customFormat="1" ht="24" spans="1:23">
      <c r="A1338" s="35">
        <v>1329</v>
      </c>
      <c r="B1338" s="44" t="s">
        <v>3324</v>
      </c>
      <c r="C1338" s="44" t="s">
        <v>31</v>
      </c>
      <c r="D1338" s="36" t="s">
        <v>34</v>
      </c>
      <c r="E1338" s="36" t="s">
        <v>220</v>
      </c>
      <c r="F1338" s="83">
        <v>44378</v>
      </c>
      <c r="G1338" s="83">
        <v>44531</v>
      </c>
      <c r="H1338" s="44" t="s">
        <v>3325</v>
      </c>
      <c r="I1338" s="36" t="s">
        <v>3452</v>
      </c>
      <c r="J1338" s="36">
        <v>25</v>
      </c>
      <c r="K1338" s="36"/>
      <c r="L1338" s="36">
        <v>25</v>
      </c>
      <c r="M1338" s="36"/>
      <c r="N1338" s="36"/>
      <c r="O1338" s="36"/>
      <c r="P1338" s="36"/>
      <c r="Q1338" s="36"/>
      <c r="R1338" s="70">
        <v>1</v>
      </c>
      <c r="S1338" s="36">
        <v>64</v>
      </c>
      <c r="T1338" s="36">
        <v>289</v>
      </c>
      <c r="U1338" s="36" t="s">
        <v>3453</v>
      </c>
      <c r="V1338" s="44" t="s">
        <v>39</v>
      </c>
      <c r="W1338" s="36" t="s">
        <v>179</v>
      </c>
    </row>
    <row r="1339" s="6" customFormat="1" ht="24" spans="1:23">
      <c r="A1339" s="35">
        <v>1330</v>
      </c>
      <c r="B1339" s="44" t="s">
        <v>3324</v>
      </c>
      <c r="C1339" s="44" t="s">
        <v>31</v>
      </c>
      <c r="D1339" s="36" t="s">
        <v>34</v>
      </c>
      <c r="E1339" s="36" t="s">
        <v>220</v>
      </c>
      <c r="F1339" s="83">
        <v>44378</v>
      </c>
      <c r="G1339" s="83">
        <v>44531</v>
      </c>
      <c r="H1339" s="44" t="s">
        <v>3325</v>
      </c>
      <c r="I1339" s="36" t="s">
        <v>3454</v>
      </c>
      <c r="J1339" s="36">
        <v>12</v>
      </c>
      <c r="K1339" s="36"/>
      <c r="L1339" s="36">
        <v>12</v>
      </c>
      <c r="M1339" s="36"/>
      <c r="N1339" s="36"/>
      <c r="O1339" s="36"/>
      <c r="P1339" s="36"/>
      <c r="Q1339" s="36"/>
      <c r="R1339" s="70">
        <v>1</v>
      </c>
      <c r="S1339" s="36">
        <v>75</v>
      </c>
      <c r="T1339" s="36">
        <v>301</v>
      </c>
      <c r="U1339" s="36" t="s">
        <v>3455</v>
      </c>
      <c r="V1339" s="44" t="s">
        <v>39</v>
      </c>
      <c r="W1339" s="36" t="s">
        <v>179</v>
      </c>
    </row>
    <row r="1340" s="6" customFormat="1" ht="24" spans="1:23">
      <c r="A1340" s="35">
        <v>1331</v>
      </c>
      <c r="B1340" s="44" t="s">
        <v>3324</v>
      </c>
      <c r="C1340" s="44" t="s">
        <v>31</v>
      </c>
      <c r="D1340" s="36" t="s">
        <v>34</v>
      </c>
      <c r="E1340" s="36" t="s">
        <v>220</v>
      </c>
      <c r="F1340" s="83">
        <v>44378</v>
      </c>
      <c r="G1340" s="83">
        <v>44531</v>
      </c>
      <c r="H1340" s="44" t="s">
        <v>3325</v>
      </c>
      <c r="I1340" s="36" t="s">
        <v>3456</v>
      </c>
      <c r="J1340" s="36">
        <v>15</v>
      </c>
      <c r="K1340" s="36"/>
      <c r="L1340" s="36">
        <v>15</v>
      </c>
      <c r="M1340" s="36"/>
      <c r="N1340" s="36"/>
      <c r="O1340" s="36"/>
      <c r="P1340" s="36"/>
      <c r="Q1340" s="36"/>
      <c r="R1340" s="70">
        <v>1</v>
      </c>
      <c r="S1340" s="36">
        <v>73</v>
      </c>
      <c r="T1340" s="36">
        <v>300</v>
      </c>
      <c r="U1340" s="36" t="s">
        <v>3457</v>
      </c>
      <c r="V1340" s="44" t="s">
        <v>39</v>
      </c>
      <c r="W1340" s="36" t="s">
        <v>179</v>
      </c>
    </row>
    <row r="1341" s="6" customFormat="1" ht="24" spans="1:23">
      <c r="A1341" s="35">
        <v>1332</v>
      </c>
      <c r="B1341" s="44" t="s">
        <v>3324</v>
      </c>
      <c r="C1341" s="44" t="s">
        <v>31</v>
      </c>
      <c r="D1341" s="36" t="s">
        <v>34</v>
      </c>
      <c r="E1341" s="36" t="s">
        <v>83</v>
      </c>
      <c r="F1341" s="83">
        <v>44409</v>
      </c>
      <c r="G1341" s="83">
        <v>44501</v>
      </c>
      <c r="H1341" s="44" t="s">
        <v>3325</v>
      </c>
      <c r="I1341" s="36" t="s">
        <v>3458</v>
      </c>
      <c r="J1341" s="36">
        <v>12</v>
      </c>
      <c r="K1341" s="36"/>
      <c r="L1341" s="36">
        <v>12</v>
      </c>
      <c r="M1341" s="36"/>
      <c r="N1341" s="36"/>
      <c r="O1341" s="36"/>
      <c r="P1341" s="36"/>
      <c r="Q1341" s="36"/>
      <c r="R1341" s="70">
        <v>1</v>
      </c>
      <c r="S1341" s="36">
        <v>21</v>
      </c>
      <c r="T1341" s="36">
        <v>82</v>
      </c>
      <c r="U1341" s="36" t="s">
        <v>3459</v>
      </c>
      <c r="V1341" s="44" t="s">
        <v>39</v>
      </c>
      <c r="W1341" s="36" t="s">
        <v>179</v>
      </c>
    </row>
    <row r="1342" s="6" customFormat="1" ht="24" spans="1:23">
      <c r="A1342" s="35">
        <v>1333</v>
      </c>
      <c r="B1342" s="44" t="s">
        <v>3324</v>
      </c>
      <c r="C1342" s="44" t="s">
        <v>31</v>
      </c>
      <c r="D1342" s="36" t="s">
        <v>34</v>
      </c>
      <c r="E1342" s="36" t="s">
        <v>1070</v>
      </c>
      <c r="F1342" s="83">
        <v>44197</v>
      </c>
      <c r="G1342" s="83">
        <v>44531</v>
      </c>
      <c r="H1342" s="44" t="s">
        <v>3325</v>
      </c>
      <c r="I1342" s="36" t="s">
        <v>3460</v>
      </c>
      <c r="J1342" s="36">
        <v>30.5</v>
      </c>
      <c r="K1342" s="36"/>
      <c r="L1342" s="36">
        <v>30.5</v>
      </c>
      <c r="M1342" s="36"/>
      <c r="N1342" s="36"/>
      <c r="O1342" s="36"/>
      <c r="P1342" s="36"/>
      <c r="Q1342" s="36"/>
      <c r="R1342" s="36"/>
      <c r="S1342" s="36">
        <v>19</v>
      </c>
      <c r="T1342" s="36">
        <v>92</v>
      </c>
      <c r="U1342" s="36" t="s">
        <v>3461</v>
      </c>
      <c r="V1342" s="44" t="s">
        <v>39</v>
      </c>
      <c r="W1342" s="36" t="s">
        <v>179</v>
      </c>
    </row>
    <row r="1343" s="6" customFormat="1" ht="24" spans="1:23">
      <c r="A1343" s="35">
        <v>1334</v>
      </c>
      <c r="B1343" s="206" t="s">
        <v>3324</v>
      </c>
      <c r="C1343" s="206" t="s">
        <v>31</v>
      </c>
      <c r="D1343" s="188" t="s">
        <v>34</v>
      </c>
      <c r="E1343" s="36" t="s">
        <v>1070</v>
      </c>
      <c r="F1343" s="207">
        <v>44197</v>
      </c>
      <c r="G1343" s="207">
        <v>44531</v>
      </c>
      <c r="H1343" s="206" t="s">
        <v>3325</v>
      </c>
      <c r="I1343" s="188" t="s">
        <v>3462</v>
      </c>
      <c r="J1343" s="188">
        <v>18.1</v>
      </c>
      <c r="K1343" s="188"/>
      <c r="L1343" s="188">
        <v>18.1</v>
      </c>
      <c r="M1343" s="188"/>
      <c r="N1343" s="188"/>
      <c r="O1343" s="188"/>
      <c r="P1343" s="188"/>
      <c r="Q1343" s="188"/>
      <c r="R1343" s="188"/>
      <c r="S1343" s="188">
        <v>34</v>
      </c>
      <c r="T1343" s="188">
        <v>130</v>
      </c>
      <c r="U1343" s="188" t="s">
        <v>3463</v>
      </c>
      <c r="V1343" s="44" t="s">
        <v>39</v>
      </c>
      <c r="W1343" s="36" t="s">
        <v>179</v>
      </c>
    </row>
    <row r="1344" s="6" customFormat="1" ht="24" spans="1:23">
      <c r="A1344" s="35">
        <v>1335</v>
      </c>
      <c r="B1344" s="44" t="s">
        <v>3324</v>
      </c>
      <c r="C1344" s="44" t="s">
        <v>31</v>
      </c>
      <c r="D1344" s="36" t="s">
        <v>34</v>
      </c>
      <c r="E1344" s="36" t="s">
        <v>1069</v>
      </c>
      <c r="F1344" s="83">
        <v>44197</v>
      </c>
      <c r="G1344" s="83">
        <v>44531</v>
      </c>
      <c r="H1344" s="44" t="s">
        <v>3325</v>
      </c>
      <c r="I1344" s="36" t="s">
        <v>3464</v>
      </c>
      <c r="J1344" s="36">
        <v>10</v>
      </c>
      <c r="K1344" s="36"/>
      <c r="L1344" s="36">
        <v>10</v>
      </c>
      <c r="M1344" s="36"/>
      <c r="N1344" s="36"/>
      <c r="O1344" s="36"/>
      <c r="P1344" s="36"/>
      <c r="Q1344" s="36"/>
      <c r="R1344" s="70">
        <v>1</v>
      </c>
      <c r="S1344" s="36">
        <v>12</v>
      </c>
      <c r="T1344" s="36">
        <v>46</v>
      </c>
      <c r="U1344" s="36" t="s">
        <v>3465</v>
      </c>
      <c r="V1344" s="44" t="s">
        <v>39</v>
      </c>
      <c r="W1344" s="36" t="s">
        <v>179</v>
      </c>
    </row>
    <row r="1345" s="6" customFormat="1" ht="24" spans="1:23">
      <c r="A1345" s="35">
        <v>1336</v>
      </c>
      <c r="B1345" s="44" t="s">
        <v>3324</v>
      </c>
      <c r="C1345" s="44" t="s">
        <v>31</v>
      </c>
      <c r="D1345" s="36" t="s">
        <v>34</v>
      </c>
      <c r="E1345" s="36" t="s">
        <v>1196</v>
      </c>
      <c r="F1345" s="83">
        <v>44348</v>
      </c>
      <c r="G1345" s="83">
        <v>44531</v>
      </c>
      <c r="H1345" s="44" t="s">
        <v>3325</v>
      </c>
      <c r="I1345" s="36" t="s">
        <v>3466</v>
      </c>
      <c r="J1345" s="36">
        <v>14</v>
      </c>
      <c r="K1345" s="36"/>
      <c r="L1345" s="36">
        <v>14</v>
      </c>
      <c r="M1345" s="36"/>
      <c r="N1345" s="36"/>
      <c r="O1345" s="36"/>
      <c r="P1345" s="36"/>
      <c r="Q1345" s="36"/>
      <c r="R1345" s="36"/>
      <c r="S1345" s="36">
        <v>11</v>
      </c>
      <c r="T1345" s="36">
        <v>40</v>
      </c>
      <c r="U1345" s="36" t="s">
        <v>3467</v>
      </c>
      <c r="V1345" s="44" t="s">
        <v>39</v>
      </c>
      <c r="W1345" s="36" t="s">
        <v>179</v>
      </c>
    </row>
    <row r="1346" s="6" customFormat="1" ht="24" spans="1:23">
      <c r="A1346" s="35">
        <v>1337</v>
      </c>
      <c r="B1346" s="44" t="s">
        <v>3324</v>
      </c>
      <c r="C1346" s="44" t="s">
        <v>31</v>
      </c>
      <c r="D1346" s="36" t="s">
        <v>34</v>
      </c>
      <c r="E1346" s="36" t="s">
        <v>238</v>
      </c>
      <c r="F1346" s="83">
        <v>44348</v>
      </c>
      <c r="G1346" s="83">
        <v>44409</v>
      </c>
      <c r="H1346" s="44" t="s">
        <v>3325</v>
      </c>
      <c r="I1346" s="36" t="s">
        <v>3468</v>
      </c>
      <c r="J1346" s="36">
        <v>75</v>
      </c>
      <c r="K1346" s="36"/>
      <c r="L1346" s="36">
        <v>75</v>
      </c>
      <c r="M1346" s="36"/>
      <c r="N1346" s="36"/>
      <c r="O1346" s="36"/>
      <c r="P1346" s="36"/>
      <c r="Q1346" s="36"/>
      <c r="R1346" s="36"/>
      <c r="S1346" s="36">
        <v>60</v>
      </c>
      <c r="T1346" s="36">
        <v>211</v>
      </c>
      <c r="U1346" s="36" t="s">
        <v>3469</v>
      </c>
      <c r="V1346" s="44" t="s">
        <v>39</v>
      </c>
      <c r="W1346" s="36" t="s">
        <v>179</v>
      </c>
    </row>
    <row r="1347" s="6" customFormat="1" ht="24" spans="1:23">
      <c r="A1347" s="35">
        <v>1338</v>
      </c>
      <c r="B1347" s="44" t="s">
        <v>3324</v>
      </c>
      <c r="C1347" s="44" t="s">
        <v>31</v>
      </c>
      <c r="D1347" s="36" t="s">
        <v>34</v>
      </c>
      <c r="E1347" s="36" t="s">
        <v>238</v>
      </c>
      <c r="F1347" s="83">
        <v>44348</v>
      </c>
      <c r="G1347" s="83">
        <v>44409</v>
      </c>
      <c r="H1347" s="44" t="s">
        <v>3325</v>
      </c>
      <c r="I1347" s="36" t="s">
        <v>3470</v>
      </c>
      <c r="J1347" s="36">
        <v>38</v>
      </c>
      <c r="K1347" s="36"/>
      <c r="L1347" s="36">
        <v>38</v>
      </c>
      <c r="M1347" s="36"/>
      <c r="N1347" s="36"/>
      <c r="O1347" s="36"/>
      <c r="P1347" s="36"/>
      <c r="Q1347" s="36"/>
      <c r="R1347" s="36"/>
      <c r="S1347" s="36">
        <v>60</v>
      </c>
      <c r="T1347" s="36">
        <v>211</v>
      </c>
      <c r="U1347" s="36" t="s">
        <v>3469</v>
      </c>
      <c r="V1347" s="44" t="s">
        <v>39</v>
      </c>
      <c r="W1347" s="36" t="s">
        <v>179</v>
      </c>
    </row>
    <row r="1348" s="6" customFormat="1" ht="24" spans="1:23">
      <c r="A1348" s="35">
        <v>1339</v>
      </c>
      <c r="B1348" s="44" t="s">
        <v>3324</v>
      </c>
      <c r="C1348" s="44" t="s">
        <v>31</v>
      </c>
      <c r="D1348" s="36" t="s">
        <v>34</v>
      </c>
      <c r="E1348" s="36" t="s">
        <v>1274</v>
      </c>
      <c r="F1348" s="83">
        <v>44348</v>
      </c>
      <c r="G1348" s="83">
        <v>44440</v>
      </c>
      <c r="H1348" s="44" t="s">
        <v>3325</v>
      </c>
      <c r="I1348" s="36" t="s">
        <v>3471</v>
      </c>
      <c r="J1348" s="36">
        <v>20</v>
      </c>
      <c r="K1348" s="36"/>
      <c r="L1348" s="36">
        <v>20</v>
      </c>
      <c r="M1348" s="36"/>
      <c r="N1348" s="36"/>
      <c r="O1348" s="36"/>
      <c r="P1348" s="36"/>
      <c r="Q1348" s="36"/>
      <c r="R1348" s="70">
        <v>1</v>
      </c>
      <c r="S1348" s="36">
        <v>17</v>
      </c>
      <c r="T1348" s="36">
        <v>65</v>
      </c>
      <c r="U1348" s="36" t="s">
        <v>3472</v>
      </c>
      <c r="V1348" s="44" t="s">
        <v>39</v>
      </c>
      <c r="W1348" s="36" t="s">
        <v>179</v>
      </c>
    </row>
    <row r="1349" s="6" customFormat="1" ht="24" spans="1:23">
      <c r="A1349" s="35">
        <v>1340</v>
      </c>
      <c r="B1349" s="44" t="s">
        <v>3324</v>
      </c>
      <c r="C1349" s="44" t="s">
        <v>31</v>
      </c>
      <c r="D1349" s="36" t="s">
        <v>34</v>
      </c>
      <c r="E1349" s="36" t="s">
        <v>2728</v>
      </c>
      <c r="F1349" s="83">
        <v>44348</v>
      </c>
      <c r="G1349" s="83">
        <v>44531</v>
      </c>
      <c r="H1349" s="44" t="s">
        <v>3325</v>
      </c>
      <c r="I1349" s="36" t="s">
        <v>3473</v>
      </c>
      <c r="J1349" s="36">
        <v>120</v>
      </c>
      <c r="K1349" s="36"/>
      <c r="L1349" s="36">
        <v>120</v>
      </c>
      <c r="M1349" s="36"/>
      <c r="N1349" s="36"/>
      <c r="O1349" s="36"/>
      <c r="P1349" s="36"/>
      <c r="Q1349" s="36"/>
      <c r="R1349" s="70">
        <v>1</v>
      </c>
      <c r="S1349" s="36">
        <v>129</v>
      </c>
      <c r="T1349" s="36">
        <v>465</v>
      </c>
      <c r="U1349" s="36" t="s">
        <v>3474</v>
      </c>
      <c r="V1349" s="44" t="s">
        <v>39</v>
      </c>
      <c r="W1349" s="36" t="s">
        <v>179</v>
      </c>
    </row>
    <row r="1350" s="6" customFormat="1" ht="24" spans="1:23">
      <c r="A1350" s="35">
        <v>1341</v>
      </c>
      <c r="B1350" s="44" t="s">
        <v>3324</v>
      </c>
      <c r="C1350" s="44" t="s">
        <v>31</v>
      </c>
      <c r="D1350" s="36" t="s">
        <v>34</v>
      </c>
      <c r="E1350" s="36" t="s">
        <v>1084</v>
      </c>
      <c r="F1350" s="83">
        <v>44197</v>
      </c>
      <c r="G1350" s="83">
        <v>44531</v>
      </c>
      <c r="H1350" s="44" t="s">
        <v>3325</v>
      </c>
      <c r="I1350" s="36" t="s">
        <v>3475</v>
      </c>
      <c r="J1350" s="36">
        <v>20</v>
      </c>
      <c r="K1350" s="36"/>
      <c r="L1350" s="36">
        <v>20</v>
      </c>
      <c r="M1350" s="36"/>
      <c r="N1350" s="36"/>
      <c r="O1350" s="36"/>
      <c r="P1350" s="36"/>
      <c r="Q1350" s="36"/>
      <c r="R1350" s="36"/>
      <c r="S1350" s="36">
        <v>31</v>
      </c>
      <c r="T1350" s="36">
        <v>105</v>
      </c>
      <c r="U1350" s="36" t="s">
        <v>3476</v>
      </c>
      <c r="V1350" s="44" t="s">
        <v>39</v>
      </c>
      <c r="W1350" s="36" t="s">
        <v>179</v>
      </c>
    </row>
    <row r="1351" s="6" customFormat="1" ht="24" spans="1:23">
      <c r="A1351" s="35">
        <v>1342</v>
      </c>
      <c r="B1351" s="44" t="s">
        <v>3324</v>
      </c>
      <c r="C1351" s="44" t="s">
        <v>31</v>
      </c>
      <c r="D1351" s="36" t="s">
        <v>34</v>
      </c>
      <c r="E1351" s="36" t="s">
        <v>904</v>
      </c>
      <c r="F1351" s="83">
        <v>44409</v>
      </c>
      <c r="G1351" s="83">
        <v>44470</v>
      </c>
      <c r="H1351" s="44" t="s">
        <v>3325</v>
      </c>
      <c r="I1351" s="36" t="s">
        <v>3477</v>
      </c>
      <c r="J1351" s="36">
        <v>24</v>
      </c>
      <c r="K1351" s="36"/>
      <c r="L1351" s="36">
        <v>24</v>
      </c>
      <c r="M1351" s="36"/>
      <c r="N1351" s="36"/>
      <c r="O1351" s="36"/>
      <c r="P1351" s="36"/>
      <c r="Q1351" s="36"/>
      <c r="R1351" s="36"/>
      <c r="S1351" s="36">
        <v>12</v>
      </c>
      <c r="T1351" s="36">
        <v>56</v>
      </c>
      <c r="U1351" s="36" t="s">
        <v>3478</v>
      </c>
      <c r="V1351" s="44" t="s">
        <v>39</v>
      </c>
      <c r="W1351" s="36" t="s">
        <v>179</v>
      </c>
    </row>
    <row r="1352" s="6" customFormat="1" ht="24" spans="1:23">
      <c r="A1352" s="35">
        <v>1343</v>
      </c>
      <c r="B1352" s="44" t="s">
        <v>3324</v>
      </c>
      <c r="C1352" s="44" t="s">
        <v>31</v>
      </c>
      <c r="D1352" s="36" t="s">
        <v>34</v>
      </c>
      <c r="E1352" s="36" t="s">
        <v>904</v>
      </c>
      <c r="F1352" s="83">
        <v>44409</v>
      </c>
      <c r="G1352" s="83">
        <v>44470</v>
      </c>
      <c r="H1352" s="44" t="s">
        <v>3325</v>
      </c>
      <c r="I1352" s="36" t="s">
        <v>3479</v>
      </c>
      <c r="J1352" s="36">
        <v>18</v>
      </c>
      <c r="K1352" s="36"/>
      <c r="L1352" s="36">
        <v>18</v>
      </c>
      <c r="M1352" s="36"/>
      <c r="N1352" s="36"/>
      <c r="O1352" s="36"/>
      <c r="P1352" s="36"/>
      <c r="Q1352" s="36"/>
      <c r="R1352" s="36"/>
      <c r="S1352" s="36">
        <v>18</v>
      </c>
      <c r="T1352" s="36">
        <v>81</v>
      </c>
      <c r="U1352" s="36" t="s">
        <v>3480</v>
      </c>
      <c r="V1352" s="44" t="s">
        <v>39</v>
      </c>
      <c r="W1352" s="36" t="s">
        <v>179</v>
      </c>
    </row>
    <row r="1353" s="6" customFormat="1" ht="24" spans="1:23">
      <c r="A1353" s="35">
        <v>1344</v>
      </c>
      <c r="B1353" s="44" t="s">
        <v>3324</v>
      </c>
      <c r="C1353" s="44" t="s">
        <v>31</v>
      </c>
      <c r="D1353" s="36" t="s">
        <v>34</v>
      </c>
      <c r="E1353" s="36" t="s">
        <v>1518</v>
      </c>
      <c r="F1353" s="83">
        <v>44197</v>
      </c>
      <c r="G1353" s="83">
        <v>44531</v>
      </c>
      <c r="H1353" s="44" t="s">
        <v>3325</v>
      </c>
      <c r="I1353" s="36" t="s">
        <v>3481</v>
      </c>
      <c r="J1353" s="36">
        <v>52</v>
      </c>
      <c r="K1353" s="36"/>
      <c r="L1353" s="36">
        <v>52</v>
      </c>
      <c r="M1353" s="36"/>
      <c r="N1353" s="36"/>
      <c r="O1353" s="36"/>
      <c r="P1353" s="36"/>
      <c r="Q1353" s="36"/>
      <c r="R1353" s="36"/>
      <c r="S1353" s="36">
        <v>15</v>
      </c>
      <c r="T1353" s="36">
        <v>71</v>
      </c>
      <c r="U1353" s="36" t="s">
        <v>3482</v>
      </c>
      <c r="V1353" s="44" t="s">
        <v>39</v>
      </c>
      <c r="W1353" s="36" t="s">
        <v>179</v>
      </c>
    </row>
    <row r="1354" s="6" customFormat="1" ht="24" spans="1:23">
      <c r="A1354" s="35">
        <v>1345</v>
      </c>
      <c r="B1354" s="44" t="s">
        <v>3324</v>
      </c>
      <c r="C1354" s="44" t="s">
        <v>31</v>
      </c>
      <c r="D1354" s="36" t="s">
        <v>34</v>
      </c>
      <c r="E1354" s="36" t="s">
        <v>1518</v>
      </c>
      <c r="F1354" s="83">
        <v>44197</v>
      </c>
      <c r="G1354" s="83">
        <v>44531</v>
      </c>
      <c r="H1354" s="44" t="s">
        <v>3325</v>
      </c>
      <c r="I1354" s="36" t="s">
        <v>3483</v>
      </c>
      <c r="J1354" s="36">
        <v>45</v>
      </c>
      <c r="K1354" s="36"/>
      <c r="L1354" s="36">
        <v>45</v>
      </c>
      <c r="M1354" s="36"/>
      <c r="N1354" s="36"/>
      <c r="O1354" s="36"/>
      <c r="P1354" s="36"/>
      <c r="Q1354" s="36"/>
      <c r="R1354" s="36"/>
      <c r="S1354" s="36">
        <v>16</v>
      </c>
      <c r="T1354" s="36">
        <v>74</v>
      </c>
      <c r="U1354" s="36" t="s">
        <v>3484</v>
      </c>
      <c r="V1354" s="44" t="s">
        <v>39</v>
      </c>
      <c r="W1354" s="36" t="s">
        <v>179</v>
      </c>
    </row>
    <row r="1355" s="6" customFormat="1" ht="24" spans="1:23">
      <c r="A1355" s="35">
        <v>1346</v>
      </c>
      <c r="B1355" s="44" t="s">
        <v>3324</v>
      </c>
      <c r="C1355" s="44" t="s">
        <v>31</v>
      </c>
      <c r="D1355" s="36" t="s">
        <v>3342</v>
      </c>
      <c r="E1355" s="36" t="s">
        <v>1283</v>
      </c>
      <c r="F1355" s="83">
        <v>44197</v>
      </c>
      <c r="G1355" s="83">
        <v>44531</v>
      </c>
      <c r="H1355" s="44" t="s">
        <v>3325</v>
      </c>
      <c r="I1355" s="36" t="s">
        <v>3485</v>
      </c>
      <c r="J1355" s="36">
        <v>50</v>
      </c>
      <c r="K1355" s="36"/>
      <c r="L1355" s="36">
        <v>50</v>
      </c>
      <c r="M1355" s="36"/>
      <c r="N1355" s="36"/>
      <c r="O1355" s="36"/>
      <c r="P1355" s="36"/>
      <c r="Q1355" s="36"/>
      <c r="R1355" s="36"/>
      <c r="S1355" s="36">
        <v>66</v>
      </c>
      <c r="T1355" s="36">
        <v>226</v>
      </c>
      <c r="U1355" s="36" t="s">
        <v>3486</v>
      </c>
      <c r="V1355" s="44" t="s">
        <v>39</v>
      </c>
      <c r="W1355" s="36" t="s">
        <v>179</v>
      </c>
    </row>
    <row r="1356" s="6" customFormat="1" ht="24" spans="1:23">
      <c r="A1356" s="35">
        <v>1347</v>
      </c>
      <c r="B1356" s="44" t="s">
        <v>3324</v>
      </c>
      <c r="C1356" s="44" t="s">
        <v>31</v>
      </c>
      <c r="D1356" s="36" t="s">
        <v>34</v>
      </c>
      <c r="E1356" s="36" t="s">
        <v>1193</v>
      </c>
      <c r="F1356" s="83">
        <v>44317</v>
      </c>
      <c r="G1356" s="83">
        <v>44409</v>
      </c>
      <c r="H1356" s="44" t="s">
        <v>3325</v>
      </c>
      <c r="I1356" s="36" t="s">
        <v>3487</v>
      </c>
      <c r="J1356" s="36">
        <v>65</v>
      </c>
      <c r="K1356" s="36"/>
      <c r="L1356" s="36">
        <v>65</v>
      </c>
      <c r="M1356" s="36"/>
      <c r="N1356" s="36"/>
      <c r="O1356" s="36"/>
      <c r="P1356" s="36"/>
      <c r="Q1356" s="36"/>
      <c r="R1356" s="36"/>
      <c r="S1356" s="36">
        <v>62</v>
      </c>
      <c r="T1356" s="36">
        <v>213</v>
      </c>
      <c r="U1356" s="36" t="s">
        <v>3488</v>
      </c>
      <c r="V1356" s="44" t="s">
        <v>39</v>
      </c>
      <c r="W1356" s="36" t="s">
        <v>179</v>
      </c>
    </row>
    <row r="1357" s="6" customFormat="1" ht="24" spans="1:23">
      <c r="A1357" s="35">
        <v>1348</v>
      </c>
      <c r="B1357" s="44" t="s">
        <v>3324</v>
      </c>
      <c r="C1357" s="44" t="s">
        <v>31</v>
      </c>
      <c r="D1357" s="36" t="s">
        <v>34</v>
      </c>
      <c r="E1357" s="36" t="s">
        <v>1340</v>
      </c>
      <c r="F1357" s="83">
        <v>44197</v>
      </c>
      <c r="G1357" s="83">
        <v>44531</v>
      </c>
      <c r="H1357" s="44" t="s">
        <v>3325</v>
      </c>
      <c r="I1357" s="36" t="s">
        <v>3489</v>
      </c>
      <c r="J1357" s="36">
        <v>16</v>
      </c>
      <c r="K1357" s="36"/>
      <c r="L1357" s="36">
        <v>16</v>
      </c>
      <c r="M1357" s="36"/>
      <c r="N1357" s="36"/>
      <c r="O1357" s="36"/>
      <c r="P1357" s="36"/>
      <c r="Q1357" s="36"/>
      <c r="R1357" s="36"/>
      <c r="S1357" s="36">
        <v>15</v>
      </c>
      <c r="T1357" s="36">
        <v>64</v>
      </c>
      <c r="U1357" s="36" t="s">
        <v>3490</v>
      </c>
      <c r="V1357" s="44" t="s">
        <v>39</v>
      </c>
      <c r="W1357" s="36" t="s">
        <v>179</v>
      </c>
    </row>
    <row r="1358" s="6" customFormat="1" ht="24" spans="1:23">
      <c r="A1358" s="35">
        <v>1349</v>
      </c>
      <c r="B1358" s="44" t="s">
        <v>3324</v>
      </c>
      <c r="C1358" s="44" t="s">
        <v>31</v>
      </c>
      <c r="D1358" s="36" t="s">
        <v>34</v>
      </c>
      <c r="E1358" s="36" t="s">
        <v>1340</v>
      </c>
      <c r="F1358" s="83">
        <v>44197</v>
      </c>
      <c r="G1358" s="83">
        <v>44531</v>
      </c>
      <c r="H1358" s="44" t="s">
        <v>3325</v>
      </c>
      <c r="I1358" s="36" t="s">
        <v>3491</v>
      </c>
      <c r="J1358" s="36">
        <v>24</v>
      </c>
      <c r="K1358" s="36"/>
      <c r="L1358" s="36">
        <v>24</v>
      </c>
      <c r="M1358" s="36"/>
      <c r="N1358" s="36"/>
      <c r="O1358" s="36"/>
      <c r="P1358" s="36"/>
      <c r="Q1358" s="36"/>
      <c r="R1358" s="36"/>
      <c r="S1358" s="36">
        <v>18</v>
      </c>
      <c r="T1358" s="36">
        <v>78</v>
      </c>
      <c r="U1358" s="36" t="s">
        <v>3492</v>
      </c>
      <c r="V1358" s="44" t="s">
        <v>39</v>
      </c>
      <c r="W1358" s="36" t="s">
        <v>179</v>
      </c>
    </row>
    <row r="1359" s="6" customFormat="1" ht="24" spans="1:23">
      <c r="A1359" s="35">
        <v>1350</v>
      </c>
      <c r="B1359" s="44" t="s">
        <v>3324</v>
      </c>
      <c r="C1359" s="44" t="s">
        <v>31</v>
      </c>
      <c r="D1359" s="36" t="s">
        <v>34</v>
      </c>
      <c r="E1359" s="36" t="s">
        <v>1453</v>
      </c>
      <c r="F1359" s="83">
        <v>44197</v>
      </c>
      <c r="G1359" s="83">
        <v>44531</v>
      </c>
      <c r="H1359" s="44" t="s">
        <v>3325</v>
      </c>
      <c r="I1359" s="36" t="s">
        <v>3493</v>
      </c>
      <c r="J1359" s="36">
        <v>24</v>
      </c>
      <c r="K1359" s="36"/>
      <c r="L1359" s="36">
        <v>24</v>
      </c>
      <c r="M1359" s="36"/>
      <c r="N1359" s="36"/>
      <c r="O1359" s="36"/>
      <c r="P1359" s="36"/>
      <c r="Q1359" s="36"/>
      <c r="R1359" s="36"/>
      <c r="S1359" s="36">
        <v>47</v>
      </c>
      <c r="T1359" s="36">
        <v>186</v>
      </c>
      <c r="U1359" s="36" t="s">
        <v>3494</v>
      </c>
      <c r="V1359" s="44" t="s">
        <v>39</v>
      </c>
      <c r="W1359" s="36" t="s">
        <v>179</v>
      </c>
    </row>
    <row r="1360" s="6" customFormat="1" ht="24" spans="1:23">
      <c r="A1360" s="35">
        <v>1351</v>
      </c>
      <c r="B1360" s="44" t="s">
        <v>3324</v>
      </c>
      <c r="C1360" s="44" t="s">
        <v>31</v>
      </c>
      <c r="D1360" s="36" t="s">
        <v>34</v>
      </c>
      <c r="E1360" s="36" t="s">
        <v>2169</v>
      </c>
      <c r="F1360" s="83">
        <v>44197</v>
      </c>
      <c r="G1360" s="83">
        <v>44531</v>
      </c>
      <c r="H1360" s="44" t="s">
        <v>3325</v>
      </c>
      <c r="I1360" s="36" t="s">
        <v>3495</v>
      </c>
      <c r="J1360" s="36">
        <v>58</v>
      </c>
      <c r="K1360" s="36"/>
      <c r="L1360" s="36">
        <v>58</v>
      </c>
      <c r="M1360" s="36"/>
      <c r="N1360" s="36"/>
      <c r="O1360" s="36"/>
      <c r="P1360" s="36"/>
      <c r="Q1360" s="36"/>
      <c r="R1360" s="36"/>
      <c r="S1360" s="36">
        <v>7</v>
      </c>
      <c r="T1360" s="36">
        <v>35</v>
      </c>
      <c r="U1360" s="36" t="s">
        <v>3496</v>
      </c>
      <c r="V1360" s="44" t="s">
        <v>39</v>
      </c>
      <c r="W1360" s="36" t="s">
        <v>179</v>
      </c>
    </row>
    <row r="1361" s="6" customFormat="1" ht="24" spans="1:23">
      <c r="A1361" s="35">
        <v>1352</v>
      </c>
      <c r="B1361" s="44" t="s">
        <v>3324</v>
      </c>
      <c r="C1361" s="44" t="s">
        <v>31</v>
      </c>
      <c r="D1361" s="36" t="s">
        <v>34</v>
      </c>
      <c r="E1361" s="36" t="s">
        <v>1201</v>
      </c>
      <c r="F1361" s="83">
        <v>44197</v>
      </c>
      <c r="G1361" s="83">
        <v>44531</v>
      </c>
      <c r="H1361" s="44" t="s">
        <v>3325</v>
      </c>
      <c r="I1361" s="36" t="s">
        <v>3497</v>
      </c>
      <c r="J1361" s="36">
        <v>56</v>
      </c>
      <c r="K1361" s="36"/>
      <c r="L1361" s="36">
        <v>56</v>
      </c>
      <c r="M1361" s="36"/>
      <c r="N1361" s="36"/>
      <c r="O1361" s="36"/>
      <c r="P1361" s="36"/>
      <c r="Q1361" s="36"/>
      <c r="R1361" s="36"/>
      <c r="S1361" s="36">
        <v>41</v>
      </c>
      <c r="T1361" s="36">
        <v>153</v>
      </c>
      <c r="U1361" s="36" t="s">
        <v>3498</v>
      </c>
      <c r="V1361" s="44" t="s">
        <v>39</v>
      </c>
      <c r="W1361" s="36" t="s">
        <v>179</v>
      </c>
    </row>
    <row r="1362" s="6" customFormat="1" ht="24" spans="1:23">
      <c r="A1362" s="35">
        <v>1353</v>
      </c>
      <c r="B1362" s="44" t="s">
        <v>3324</v>
      </c>
      <c r="C1362" s="44" t="s">
        <v>31</v>
      </c>
      <c r="D1362" s="36" t="s">
        <v>34</v>
      </c>
      <c r="E1362" s="36" t="s">
        <v>88</v>
      </c>
      <c r="F1362" s="83">
        <v>44197</v>
      </c>
      <c r="G1362" s="83">
        <v>44531</v>
      </c>
      <c r="H1362" s="44" t="s">
        <v>3325</v>
      </c>
      <c r="I1362" s="36" t="s">
        <v>3499</v>
      </c>
      <c r="J1362" s="36">
        <v>30</v>
      </c>
      <c r="K1362" s="36"/>
      <c r="L1362" s="36">
        <v>30</v>
      </c>
      <c r="M1362" s="36"/>
      <c r="N1362" s="36"/>
      <c r="O1362" s="36"/>
      <c r="P1362" s="36"/>
      <c r="Q1362" s="36"/>
      <c r="R1362" s="70">
        <v>1</v>
      </c>
      <c r="S1362" s="36">
        <v>124</v>
      </c>
      <c r="T1362" s="36">
        <v>456</v>
      </c>
      <c r="U1362" s="36" t="s">
        <v>3500</v>
      </c>
      <c r="V1362" s="44" t="s">
        <v>39</v>
      </c>
      <c r="W1362" s="36" t="s">
        <v>179</v>
      </c>
    </row>
    <row r="1363" s="6" customFormat="1" ht="24" spans="1:23">
      <c r="A1363" s="35">
        <v>1354</v>
      </c>
      <c r="B1363" s="44" t="s">
        <v>3324</v>
      </c>
      <c r="C1363" s="44" t="s">
        <v>31</v>
      </c>
      <c r="D1363" s="36" t="s">
        <v>34</v>
      </c>
      <c r="E1363" s="36" t="s">
        <v>1244</v>
      </c>
      <c r="F1363" s="83">
        <v>44197</v>
      </c>
      <c r="G1363" s="83">
        <v>44531</v>
      </c>
      <c r="H1363" s="44" t="s">
        <v>3325</v>
      </c>
      <c r="I1363" s="36" t="s">
        <v>3501</v>
      </c>
      <c r="J1363" s="36">
        <v>40</v>
      </c>
      <c r="K1363" s="36"/>
      <c r="L1363" s="36">
        <v>40</v>
      </c>
      <c r="M1363" s="36"/>
      <c r="N1363" s="36"/>
      <c r="O1363" s="36"/>
      <c r="P1363" s="36"/>
      <c r="Q1363" s="36"/>
      <c r="R1363" s="36"/>
      <c r="S1363" s="36">
        <v>89</v>
      </c>
      <c r="T1363" s="36">
        <v>365</v>
      </c>
      <c r="U1363" s="36" t="s">
        <v>3502</v>
      </c>
      <c r="V1363" s="44" t="s">
        <v>39</v>
      </c>
      <c r="W1363" s="36" t="s">
        <v>179</v>
      </c>
    </row>
    <row r="1364" s="6" customFormat="1" ht="24" spans="1:23">
      <c r="A1364" s="35">
        <v>1355</v>
      </c>
      <c r="B1364" s="44" t="s">
        <v>3324</v>
      </c>
      <c r="C1364" s="44" t="s">
        <v>31</v>
      </c>
      <c r="D1364" s="36" t="s">
        <v>34</v>
      </c>
      <c r="E1364" s="36" t="s">
        <v>488</v>
      </c>
      <c r="F1364" s="83">
        <v>44197</v>
      </c>
      <c r="G1364" s="83">
        <v>44531</v>
      </c>
      <c r="H1364" s="44" t="s">
        <v>3325</v>
      </c>
      <c r="I1364" s="36" t="s">
        <v>3503</v>
      </c>
      <c r="J1364" s="36">
        <v>40</v>
      </c>
      <c r="K1364" s="36"/>
      <c r="L1364" s="36">
        <v>40</v>
      </c>
      <c r="M1364" s="36"/>
      <c r="N1364" s="36"/>
      <c r="O1364" s="36"/>
      <c r="P1364" s="36"/>
      <c r="Q1364" s="36"/>
      <c r="R1364" s="36"/>
      <c r="S1364" s="36">
        <v>62</v>
      </c>
      <c r="T1364" s="36">
        <v>251</v>
      </c>
      <c r="U1364" s="36" t="s">
        <v>3504</v>
      </c>
      <c r="V1364" s="44" t="s">
        <v>39</v>
      </c>
      <c r="W1364" s="36" t="s">
        <v>179</v>
      </c>
    </row>
    <row r="1365" s="6" customFormat="1" ht="24" spans="1:23">
      <c r="A1365" s="35">
        <v>1356</v>
      </c>
      <c r="B1365" s="44" t="s">
        <v>3324</v>
      </c>
      <c r="C1365" s="44" t="s">
        <v>31</v>
      </c>
      <c r="D1365" s="36" t="s">
        <v>34</v>
      </c>
      <c r="E1365" s="36" t="s">
        <v>229</v>
      </c>
      <c r="F1365" s="83">
        <v>44197</v>
      </c>
      <c r="G1365" s="83">
        <v>44531</v>
      </c>
      <c r="H1365" s="44" t="s">
        <v>3325</v>
      </c>
      <c r="I1365" s="36" t="s">
        <v>3505</v>
      </c>
      <c r="J1365" s="36">
        <v>12</v>
      </c>
      <c r="K1365" s="36"/>
      <c r="L1365" s="36">
        <v>12</v>
      </c>
      <c r="M1365" s="36"/>
      <c r="N1365" s="36"/>
      <c r="O1365" s="36"/>
      <c r="P1365" s="36"/>
      <c r="Q1365" s="36"/>
      <c r="R1365" s="70">
        <v>1</v>
      </c>
      <c r="S1365" s="36">
        <v>217</v>
      </c>
      <c r="T1365" s="36">
        <v>432</v>
      </c>
      <c r="U1365" s="36" t="s">
        <v>3506</v>
      </c>
      <c r="V1365" s="44" t="s">
        <v>39</v>
      </c>
      <c r="W1365" s="36" t="s">
        <v>179</v>
      </c>
    </row>
    <row r="1366" s="6" customFormat="1" ht="24" spans="1:23">
      <c r="A1366" s="35">
        <v>1357</v>
      </c>
      <c r="B1366" s="44" t="s">
        <v>3324</v>
      </c>
      <c r="C1366" s="44" t="s">
        <v>31</v>
      </c>
      <c r="D1366" s="36" t="s">
        <v>34</v>
      </c>
      <c r="E1366" s="36" t="s">
        <v>229</v>
      </c>
      <c r="F1366" s="83">
        <v>44197</v>
      </c>
      <c r="G1366" s="83">
        <v>44531</v>
      </c>
      <c r="H1366" s="44" t="s">
        <v>3325</v>
      </c>
      <c r="I1366" s="36" t="s">
        <v>3507</v>
      </c>
      <c r="J1366" s="36">
        <v>24</v>
      </c>
      <c r="K1366" s="36"/>
      <c r="L1366" s="36">
        <v>24</v>
      </c>
      <c r="M1366" s="36"/>
      <c r="N1366" s="36"/>
      <c r="O1366" s="36"/>
      <c r="P1366" s="36"/>
      <c r="Q1366" s="36"/>
      <c r="R1366" s="70">
        <v>1</v>
      </c>
      <c r="S1366" s="36">
        <v>147</v>
      </c>
      <c r="T1366" s="36">
        <v>352</v>
      </c>
      <c r="U1366" s="36" t="s">
        <v>3508</v>
      </c>
      <c r="V1366" s="44" t="s">
        <v>39</v>
      </c>
      <c r="W1366" s="36" t="s">
        <v>179</v>
      </c>
    </row>
    <row r="1367" s="6" customFormat="1" ht="24" spans="1:23">
      <c r="A1367" s="35">
        <v>1358</v>
      </c>
      <c r="B1367" s="44" t="s">
        <v>3324</v>
      </c>
      <c r="C1367" s="44" t="s">
        <v>31</v>
      </c>
      <c r="D1367" s="36" t="s">
        <v>34</v>
      </c>
      <c r="E1367" s="36" t="s">
        <v>229</v>
      </c>
      <c r="F1367" s="83">
        <v>44348</v>
      </c>
      <c r="G1367" s="83">
        <v>44409</v>
      </c>
      <c r="H1367" s="44" t="s">
        <v>3325</v>
      </c>
      <c r="I1367" s="36" t="s">
        <v>3509</v>
      </c>
      <c r="J1367" s="36">
        <v>36</v>
      </c>
      <c r="K1367" s="36"/>
      <c r="L1367" s="36">
        <v>36</v>
      </c>
      <c r="M1367" s="36"/>
      <c r="N1367" s="36"/>
      <c r="O1367" s="36"/>
      <c r="P1367" s="36"/>
      <c r="Q1367" s="36"/>
      <c r="R1367" s="70">
        <v>1</v>
      </c>
      <c r="S1367" s="36">
        <v>168</v>
      </c>
      <c r="T1367" s="36">
        <v>565</v>
      </c>
      <c r="U1367" s="36" t="s">
        <v>3510</v>
      </c>
      <c r="V1367" s="44" t="s">
        <v>39</v>
      </c>
      <c r="W1367" s="36" t="s">
        <v>179</v>
      </c>
    </row>
    <row r="1368" s="6" customFormat="1" ht="24" spans="1:23">
      <c r="A1368" s="35">
        <v>1359</v>
      </c>
      <c r="B1368" s="44" t="s">
        <v>3324</v>
      </c>
      <c r="C1368" s="44" t="s">
        <v>31</v>
      </c>
      <c r="D1368" s="36" t="s">
        <v>34</v>
      </c>
      <c r="E1368" s="36" t="s">
        <v>229</v>
      </c>
      <c r="F1368" s="83">
        <v>44348</v>
      </c>
      <c r="G1368" s="83">
        <v>44409</v>
      </c>
      <c r="H1368" s="44" t="s">
        <v>3325</v>
      </c>
      <c r="I1368" s="36" t="s">
        <v>3511</v>
      </c>
      <c r="J1368" s="36">
        <v>28</v>
      </c>
      <c r="K1368" s="36"/>
      <c r="L1368" s="36">
        <v>28</v>
      </c>
      <c r="M1368" s="36"/>
      <c r="N1368" s="36"/>
      <c r="O1368" s="36"/>
      <c r="P1368" s="36"/>
      <c r="Q1368" s="36"/>
      <c r="R1368" s="70">
        <v>1</v>
      </c>
      <c r="S1368" s="36">
        <v>168</v>
      </c>
      <c r="T1368" s="36">
        <v>565</v>
      </c>
      <c r="U1368" s="36" t="s">
        <v>3510</v>
      </c>
      <c r="V1368" s="44" t="s">
        <v>39</v>
      </c>
      <c r="W1368" s="36" t="s">
        <v>179</v>
      </c>
    </row>
    <row r="1369" s="6" customFormat="1" ht="24" spans="1:23">
      <c r="A1369" s="35">
        <v>1360</v>
      </c>
      <c r="B1369" s="44" t="s">
        <v>3324</v>
      </c>
      <c r="C1369" s="44" t="s">
        <v>31</v>
      </c>
      <c r="D1369" s="36" t="s">
        <v>34</v>
      </c>
      <c r="E1369" s="36" t="s">
        <v>229</v>
      </c>
      <c r="F1369" s="83">
        <v>44349</v>
      </c>
      <c r="G1369" s="83">
        <v>44410</v>
      </c>
      <c r="H1369" s="44" t="s">
        <v>3325</v>
      </c>
      <c r="I1369" s="36" t="s">
        <v>3512</v>
      </c>
      <c r="J1369" s="36">
        <v>29</v>
      </c>
      <c r="K1369" s="36"/>
      <c r="L1369" s="36">
        <v>29</v>
      </c>
      <c r="M1369" s="36"/>
      <c r="N1369" s="36"/>
      <c r="O1369" s="36"/>
      <c r="P1369" s="36"/>
      <c r="Q1369" s="36"/>
      <c r="R1369" s="70">
        <v>1</v>
      </c>
      <c r="S1369" s="36">
        <v>168</v>
      </c>
      <c r="T1369" s="36">
        <v>566</v>
      </c>
      <c r="U1369" s="36" t="s">
        <v>3513</v>
      </c>
      <c r="V1369" s="44" t="s">
        <v>39</v>
      </c>
      <c r="W1369" s="36" t="s">
        <v>179</v>
      </c>
    </row>
    <row r="1370" s="6" customFormat="1" ht="24" spans="1:23">
      <c r="A1370" s="35">
        <v>1361</v>
      </c>
      <c r="B1370" s="44" t="s">
        <v>3324</v>
      </c>
      <c r="C1370" s="44" t="s">
        <v>31</v>
      </c>
      <c r="D1370" s="36" t="s">
        <v>34</v>
      </c>
      <c r="E1370" s="36" t="s">
        <v>229</v>
      </c>
      <c r="F1370" s="83">
        <v>44348</v>
      </c>
      <c r="G1370" s="83">
        <v>44501</v>
      </c>
      <c r="H1370" s="44" t="s">
        <v>3325</v>
      </c>
      <c r="I1370" s="36" t="s">
        <v>3514</v>
      </c>
      <c r="J1370" s="36">
        <v>16</v>
      </c>
      <c r="K1370" s="36"/>
      <c r="L1370" s="36">
        <v>16</v>
      </c>
      <c r="M1370" s="36"/>
      <c r="N1370" s="36"/>
      <c r="O1370" s="36"/>
      <c r="P1370" s="36"/>
      <c r="Q1370" s="36"/>
      <c r="R1370" s="70">
        <v>1</v>
      </c>
      <c r="S1370" s="36">
        <v>227</v>
      </c>
      <c r="T1370" s="36">
        <v>452</v>
      </c>
      <c r="U1370" s="36" t="s">
        <v>3515</v>
      </c>
      <c r="V1370" s="44" t="s">
        <v>39</v>
      </c>
      <c r="W1370" s="36" t="s">
        <v>179</v>
      </c>
    </row>
    <row r="1371" s="6" customFormat="1" ht="24" spans="1:23">
      <c r="A1371" s="35">
        <v>1362</v>
      </c>
      <c r="B1371" s="44" t="s">
        <v>3324</v>
      </c>
      <c r="C1371" s="44" t="s">
        <v>31</v>
      </c>
      <c r="D1371" s="36" t="s">
        <v>34</v>
      </c>
      <c r="E1371" s="36" t="s">
        <v>229</v>
      </c>
      <c r="F1371" s="83">
        <v>44197</v>
      </c>
      <c r="G1371" s="83">
        <v>44531</v>
      </c>
      <c r="H1371" s="44" t="s">
        <v>3325</v>
      </c>
      <c r="I1371" s="36" t="s">
        <v>3516</v>
      </c>
      <c r="J1371" s="36">
        <v>44</v>
      </c>
      <c r="K1371" s="36"/>
      <c r="L1371" s="36">
        <v>44</v>
      </c>
      <c r="M1371" s="36"/>
      <c r="N1371" s="36"/>
      <c r="O1371" s="36"/>
      <c r="P1371" s="36"/>
      <c r="Q1371" s="36"/>
      <c r="R1371" s="70">
        <v>1</v>
      </c>
      <c r="S1371" s="36">
        <v>258</v>
      </c>
      <c r="T1371" s="36">
        <v>685</v>
      </c>
      <c r="U1371" s="36" t="s">
        <v>3517</v>
      </c>
      <c r="V1371" s="44" t="s">
        <v>39</v>
      </c>
      <c r="W1371" s="36" t="s">
        <v>179</v>
      </c>
    </row>
    <row r="1372" s="6" customFormat="1" ht="24" spans="1:23">
      <c r="A1372" s="35">
        <v>1363</v>
      </c>
      <c r="B1372" s="44" t="s">
        <v>3324</v>
      </c>
      <c r="C1372" s="44" t="s">
        <v>31</v>
      </c>
      <c r="D1372" s="36" t="s">
        <v>34</v>
      </c>
      <c r="E1372" s="36" t="s">
        <v>229</v>
      </c>
      <c r="F1372" s="83">
        <v>44348</v>
      </c>
      <c r="G1372" s="83">
        <v>44409</v>
      </c>
      <c r="H1372" s="44" t="s">
        <v>3325</v>
      </c>
      <c r="I1372" s="36" t="s">
        <v>3518</v>
      </c>
      <c r="J1372" s="36">
        <v>24</v>
      </c>
      <c r="K1372" s="36"/>
      <c r="L1372" s="36">
        <v>24</v>
      </c>
      <c r="M1372" s="36"/>
      <c r="N1372" s="36"/>
      <c r="O1372" s="36"/>
      <c r="P1372" s="36"/>
      <c r="Q1372" s="36"/>
      <c r="R1372" s="70">
        <v>1</v>
      </c>
      <c r="S1372" s="36">
        <v>168</v>
      </c>
      <c r="T1372" s="36">
        <v>565</v>
      </c>
      <c r="U1372" s="36" t="s">
        <v>3510</v>
      </c>
      <c r="V1372" s="44" t="s">
        <v>39</v>
      </c>
      <c r="W1372" s="36" t="s">
        <v>179</v>
      </c>
    </row>
    <row r="1373" s="6" customFormat="1" ht="24" spans="1:23">
      <c r="A1373" s="35">
        <v>1364</v>
      </c>
      <c r="B1373" s="44" t="s">
        <v>3324</v>
      </c>
      <c r="C1373" s="44" t="s">
        <v>31</v>
      </c>
      <c r="D1373" s="36" t="s">
        <v>34</v>
      </c>
      <c r="E1373" s="36" t="s">
        <v>229</v>
      </c>
      <c r="F1373" s="83">
        <v>44348</v>
      </c>
      <c r="G1373" s="83">
        <v>44409</v>
      </c>
      <c r="H1373" s="44" t="s">
        <v>3325</v>
      </c>
      <c r="I1373" s="36" t="s">
        <v>3519</v>
      </c>
      <c r="J1373" s="36">
        <v>40</v>
      </c>
      <c r="K1373" s="36"/>
      <c r="L1373" s="36">
        <v>40</v>
      </c>
      <c r="M1373" s="36"/>
      <c r="N1373" s="36"/>
      <c r="O1373" s="36"/>
      <c r="P1373" s="36"/>
      <c r="Q1373" s="36"/>
      <c r="R1373" s="70">
        <v>1</v>
      </c>
      <c r="S1373" s="36">
        <v>268</v>
      </c>
      <c r="T1373" s="36">
        <v>786</v>
      </c>
      <c r="U1373" s="36" t="s">
        <v>3520</v>
      </c>
      <c r="V1373" s="44" t="s">
        <v>39</v>
      </c>
      <c r="W1373" s="36" t="s">
        <v>179</v>
      </c>
    </row>
    <row r="1374" s="6" customFormat="1" ht="24" spans="1:23">
      <c r="A1374" s="35">
        <v>1365</v>
      </c>
      <c r="B1374" s="44" t="s">
        <v>3324</v>
      </c>
      <c r="C1374" s="44" t="s">
        <v>31</v>
      </c>
      <c r="D1374" s="36" t="s">
        <v>34</v>
      </c>
      <c r="E1374" s="36" t="s">
        <v>229</v>
      </c>
      <c r="F1374" s="83">
        <v>44348</v>
      </c>
      <c r="G1374" s="83">
        <v>44409</v>
      </c>
      <c r="H1374" s="44" t="s">
        <v>3325</v>
      </c>
      <c r="I1374" s="36" t="s">
        <v>3521</v>
      </c>
      <c r="J1374" s="36">
        <v>16</v>
      </c>
      <c r="K1374" s="36"/>
      <c r="L1374" s="36">
        <v>16</v>
      </c>
      <c r="M1374" s="36"/>
      <c r="N1374" s="36"/>
      <c r="O1374" s="36"/>
      <c r="P1374" s="36"/>
      <c r="Q1374" s="36"/>
      <c r="R1374" s="70">
        <v>1</v>
      </c>
      <c r="S1374" s="36">
        <v>168</v>
      </c>
      <c r="T1374" s="36">
        <v>565</v>
      </c>
      <c r="U1374" s="36" t="s">
        <v>3522</v>
      </c>
      <c r="V1374" s="44" t="s">
        <v>39</v>
      </c>
      <c r="W1374" s="36" t="s">
        <v>179</v>
      </c>
    </row>
    <row r="1375" s="6" customFormat="1" ht="24" spans="1:23">
      <c r="A1375" s="35">
        <v>1366</v>
      </c>
      <c r="B1375" s="44" t="s">
        <v>3324</v>
      </c>
      <c r="C1375" s="44" t="s">
        <v>31</v>
      </c>
      <c r="D1375" s="36" t="s">
        <v>34</v>
      </c>
      <c r="E1375" s="36" t="s">
        <v>229</v>
      </c>
      <c r="F1375" s="83">
        <v>44348</v>
      </c>
      <c r="G1375" s="83">
        <v>44409</v>
      </c>
      <c r="H1375" s="44" t="s">
        <v>3325</v>
      </c>
      <c r="I1375" s="36" t="s">
        <v>3523</v>
      </c>
      <c r="J1375" s="36">
        <v>24</v>
      </c>
      <c r="K1375" s="36"/>
      <c r="L1375" s="36">
        <v>24</v>
      </c>
      <c r="M1375" s="36"/>
      <c r="N1375" s="36"/>
      <c r="O1375" s="36"/>
      <c r="P1375" s="36"/>
      <c r="Q1375" s="36"/>
      <c r="R1375" s="70">
        <v>1</v>
      </c>
      <c r="S1375" s="36">
        <v>110</v>
      </c>
      <c r="T1375" s="36">
        <v>363</v>
      </c>
      <c r="U1375" s="36" t="s">
        <v>3524</v>
      </c>
      <c r="V1375" s="44" t="s">
        <v>39</v>
      </c>
      <c r="W1375" s="36" t="s">
        <v>179</v>
      </c>
    </row>
    <row r="1376" s="6" customFormat="1" ht="24" spans="1:23">
      <c r="A1376" s="35">
        <v>1367</v>
      </c>
      <c r="B1376" s="44" t="s">
        <v>3324</v>
      </c>
      <c r="C1376" s="44" t="s">
        <v>31</v>
      </c>
      <c r="D1376" s="36" t="s">
        <v>34</v>
      </c>
      <c r="E1376" s="36" t="s">
        <v>3525</v>
      </c>
      <c r="F1376" s="83">
        <v>44197</v>
      </c>
      <c r="G1376" s="83">
        <v>44531</v>
      </c>
      <c r="H1376" s="44" t="s">
        <v>3325</v>
      </c>
      <c r="I1376" s="36" t="s">
        <v>3526</v>
      </c>
      <c r="J1376" s="36">
        <v>46</v>
      </c>
      <c r="K1376" s="36"/>
      <c r="L1376" s="36">
        <v>46</v>
      </c>
      <c r="M1376" s="36"/>
      <c r="N1376" s="36"/>
      <c r="O1376" s="36"/>
      <c r="P1376" s="36"/>
      <c r="Q1376" s="36"/>
      <c r="R1376" s="36"/>
      <c r="S1376" s="36">
        <v>17</v>
      </c>
      <c r="T1376" s="36">
        <v>63</v>
      </c>
      <c r="U1376" s="36" t="s">
        <v>3527</v>
      </c>
      <c r="V1376" s="44" t="s">
        <v>39</v>
      </c>
      <c r="W1376" s="36" t="s">
        <v>179</v>
      </c>
    </row>
    <row r="1377" s="6" customFormat="1" ht="24" spans="1:23">
      <c r="A1377" s="35">
        <v>1368</v>
      </c>
      <c r="B1377" s="44" t="s">
        <v>3324</v>
      </c>
      <c r="C1377" s="44" t="s">
        <v>31</v>
      </c>
      <c r="D1377" s="36" t="s">
        <v>34</v>
      </c>
      <c r="E1377" s="36" t="s">
        <v>3525</v>
      </c>
      <c r="F1377" s="83">
        <v>44197</v>
      </c>
      <c r="G1377" s="83">
        <v>44531</v>
      </c>
      <c r="H1377" s="44" t="s">
        <v>3325</v>
      </c>
      <c r="I1377" s="36" t="s">
        <v>3528</v>
      </c>
      <c r="J1377" s="36">
        <v>26</v>
      </c>
      <c r="K1377" s="36"/>
      <c r="L1377" s="36">
        <v>26</v>
      </c>
      <c r="M1377" s="36"/>
      <c r="N1377" s="36"/>
      <c r="O1377" s="36"/>
      <c r="P1377" s="36"/>
      <c r="Q1377" s="36"/>
      <c r="R1377" s="36"/>
      <c r="S1377" s="36">
        <v>9</v>
      </c>
      <c r="T1377" s="36">
        <v>63</v>
      </c>
      <c r="U1377" s="36" t="s">
        <v>3529</v>
      </c>
      <c r="V1377" s="44" t="s">
        <v>39</v>
      </c>
      <c r="W1377" s="36" t="s">
        <v>179</v>
      </c>
    </row>
    <row r="1378" s="6" customFormat="1" ht="24" spans="1:23">
      <c r="A1378" s="35">
        <v>1369</v>
      </c>
      <c r="B1378" s="44" t="s">
        <v>3324</v>
      </c>
      <c r="C1378" s="44" t="s">
        <v>31</v>
      </c>
      <c r="D1378" s="36" t="s">
        <v>34</v>
      </c>
      <c r="E1378" s="36" t="s">
        <v>3525</v>
      </c>
      <c r="F1378" s="83">
        <v>44348</v>
      </c>
      <c r="G1378" s="83">
        <v>44440</v>
      </c>
      <c r="H1378" s="44" t="s">
        <v>3325</v>
      </c>
      <c r="I1378" s="36" t="s">
        <v>3530</v>
      </c>
      <c r="J1378" s="36">
        <v>21</v>
      </c>
      <c r="K1378" s="36"/>
      <c r="L1378" s="36">
        <v>21</v>
      </c>
      <c r="M1378" s="36"/>
      <c r="N1378" s="36"/>
      <c r="O1378" s="36"/>
      <c r="P1378" s="36"/>
      <c r="Q1378" s="36"/>
      <c r="R1378" s="36"/>
      <c r="S1378" s="36">
        <v>8</v>
      </c>
      <c r="T1378" s="36">
        <v>30</v>
      </c>
      <c r="U1378" s="36" t="s">
        <v>3531</v>
      </c>
      <c r="V1378" s="44" t="s">
        <v>39</v>
      </c>
      <c r="W1378" s="36" t="s">
        <v>179</v>
      </c>
    </row>
    <row r="1379" s="6" customFormat="1" ht="24" spans="1:23">
      <c r="A1379" s="35">
        <v>1370</v>
      </c>
      <c r="B1379" s="44" t="s">
        <v>3324</v>
      </c>
      <c r="C1379" s="44" t="s">
        <v>31</v>
      </c>
      <c r="D1379" s="36" t="s">
        <v>34</v>
      </c>
      <c r="E1379" s="36" t="s">
        <v>3525</v>
      </c>
      <c r="F1379" s="83">
        <v>44348</v>
      </c>
      <c r="G1379" s="83">
        <v>44440</v>
      </c>
      <c r="H1379" s="44" t="s">
        <v>3325</v>
      </c>
      <c r="I1379" s="36" t="s">
        <v>3532</v>
      </c>
      <c r="J1379" s="36">
        <v>21</v>
      </c>
      <c r="K1379" s="36"/>
      <c r="L1379" s="36">
        <v>21</v>
      </c>
      <c r="M1379" s="36"/>
      <c r="N1379" s="36"/>
      <c r="O1379" s="36"/>
      <c r="P1379" s="36"/>
      <c r="Q1379" s="36"/>
      <c r="R1379" s="36"/>
      <c r="S1379" s="36">
        <v>12</v>
      </c>
      <c r="T1379" s="36">
        <v>40</v>
      </c>
      <c r="U1379" s="36" t="s">
        <v>3533</v>
      </c>
      <c r="V1379" s="44" t="s">
        <v>39</v>
      </c>
      <c r="W1379" s="36" t="s">
        <v>179</v>
      </c>
    </row>
    <row r="1380" s="6" customFormat="1" ht="24" spans="1:23">
      <c r="A1380" s="35">
        <v>1371</v>
      </c>
      <c r="B1380" s="44" t="s">
        <v>3324</v>
      </c>
      <c r="C1380" s="44" t="s">
        <v>31</v>
      </c>
      <c r="D1380" s="36" t="s">
        <v>34</v>
      </c>
      <c r="E1380" s="36" t="s">
        <v>3525</v>
      </c>
      <c r="F1380" s="83">
        <v>44348</v>
      </c>
      <c r="G1380" s="83">
        <v>44409</v>
      </c>
      <c r="H1380" s="44" t="s">
        <v>3325</v>
      </c>
      <c r="I1380" s="36" t="s">
        <v>3534</v>
      </c>
      <c r="J1380" s="36">
        <v>21</v>
      </c>
      <c r="K1380" s="36"/>
      <c r="L1380" s="36">
        <v>21</v>
      </c>
      <c r="M1380" s="36"/>
      <c r="N1380" s="36"/>
      <c r="O1380" s="36"/>
      <c r="P1380" s="36"/>
      <c r="Q1380" s="36"/>
      <c r="R1380" s="36"/>
      <c r="S1380" s="36">
        <v>11</v>
      </c>
      <c r="T1380" s="36">
        <v>35</v>
      </c>
      <c r="U1380" s="36" t="s">
        <v>3535</v>
      </c>
      <c r="V1380" s="44" t="s">
        <v>39</v>
      </c>
      <c r="W1380" s="36" t="s">
        <v>179</v>
      </c>
    </row>
    <row r="1381" s="6" customFormat="1" ht="24" spans="1:23">
      <c r="A1381" s="35">
        <v>1372</v>
      </c>
      <c r="B1381" s="44" t="s">
        <v>3324</v>
      </c>
      <c r="C1381" s="44" t="s">
        <v>31</v>
      </c>
      <c r="D1381" s="36" t="s">
        <v>34</v>
      </c>
      <c r="E1381" s="36" t="s">
        <v>509</v>
      </c>
      <c r="F1381" s="83">
        <v>44197</v>
      </c>
      <c r="G1381" s="83">
        <v>44409</v>
      </c>
      <c r="H1381" s="44" t="s">
        <v>3325</v>
      </c>
      <c r="I1381" s="36" t="s">
        <v>3536</v>
      </c>
      <c r="J1381" s="36">
        <v>20</v>
      </c>
      <c r="K1381" s="36"/>
      <c r="L1381" s="36">
        <v>20</v>
      </c>
      <c r="M1381" s="36"/>
      <c r="N1381" s="36"/>
      <c r="O1381" s="36"/>
      <c r="P1381" s="36"/>
      <c r="Q1381" s="36"/>
      <c r="R1381" s="36"/>
      <c r="S1381" s="36">
        <v>35</v>
      </c>
      <c r="T1381" s="36">
        <v>92</v>
      </c>
      <c r="U1381" s="36" t="s">
        <v>3537</v>
      </c>
      <c r="V1381" s="44" t="s">
        <v>39</v>
      </c>
      <c r="W1381" s="36" t="s">
        <v>179</v>
      </c>
    </row>
    <row r="1382" s="6" customFormat="1" ht="24" spans="1:23">
      <c r="A1382" s="35">
        <v>1373</v>
      </c>
      <c r="B1382" s="44" t="s">
        <v>3324</v>
      </c>
      <c r="C1382" s="44" t="s">
        <v>31</v>
      </c>
      <c r="D1382" s="36" t="s">
        <v>34</v>
      </c>
      <c r="E1382" s="36" t="s">
        <v>260</v>
      </c>
      <c r="F1382" s="83">
        <v>44197</v>
      </c>
      <c r="G1382" s="83">
        <v>44531</v>
      </c>
      <c r="H1382" s="44" t="s">
        <v>3325</v>
      </c>
      <c r="I1382" s="36" t="s">
        <v>3538</v>
      </c>
      <c r="J1382" s="36">
        <v>50</v>
      </c>
      <c r="K1382" s="36"/>
      <c r="L1382" s="36">
        <v>50</v>
      </c>
      <c r="M1382" s="36"/>
      <c r="N1382" s="36"/>
      <c r="O1382" s="36"/>
      <c r="P1382" s="36"/>
      <c r="Q1382" s="36"/>
      <c r="R1382" s="70">
        <v>1</v>
      </c>
      <c r="S1382" s="36">
        <v>106</v>
      </c>
      <c r="T1382" s="36">
        <v>386</v>
      </c>
      <c r="U1382" s="36" t="s">
        <v>3539</v>
      </c>
      <c r="V1382" s="44" t="s">
        <v>39</v>
      </c>
      <c r="W1382" s="36" t="s">
        <v>179</v>
      </c>
    </row>
    <row r="1383" s="6" customFormat="1" ht="24" spans="1:23">
      <c r="A1383" s="35">
        <v>1374</v>
      </c>
      <c r="B1383" s="44" t="s">
        <v>3324</v>
      </c>
      <c r="C1383" s="44" t="s">
        <v>31</v>
      </c>
      <c r="D1383" s="36" t="s">
        <v>34</v>
      </c>
      <c r="E1383" s="36" t="s">
        <v>260</v>
      </c>
      <c r="F1383" s="83">
        <v>44197</v>
      </c>
      <c r="G1383" s="83">
        <v>44531</v>
      </c>
      <c r="H1383" s="44" t="s">
        <v>3325</v>
      </c>
      <c r="I1383" s="36" t="s">
        <v>3540</v>
      </c>
      <c r="J1383" s="36">
        <v>30</v>
      </c>
      <c r="K1383" s="36"/>
      <c r="L1383" s="36">
        <v>30</v>
      </c>
      <c r="M1383" s="36"/>
      <c r="N1383" s="36"/>
      <c r="O1383" s="36"/>
      <c r="P1383" s="36"/>
      <c r="Q1383" s="36"/>
      <c r="R1383" s="70">
        <v>1</v>
      </c>
      <c r="S1383" s="36">
        <v>106</v>
      </c>
      <c r="T1383" s="36">
        <v>386</v>
      </c>
      <c r="U1383" s="36" t="s">
        <v>3539</v>
      </c>
      <c r="V1383" s="44" t="s">
        <v>39</v>
      </c>
      <c r="W1383" s="36" t="s">
        <v>179</v>
      </c>
    </row>
    <row r="1384" s="6" customFormat="1" ht="24" spans="1:23">
      <c r="A1384" s="35">
        <v>1375</v>
      </c>
      <c r="B1384" s="44" t="s">
        <v>3324</v>
      </c>
      <c r="C1384" s="44" t="s">
        <v>31</v>
      </c>
      <c r="D1384" s="36" t="s">
        <v>34</v>
      </c>
      <c r="E1384" s="36" t="s">
        <v>260</v>
      </c>
      <c r="F1384" s="83">
        <v>44470</v>
      </c>
      <c r="G1384" s="83">
        <v>44531</v>
      </c>
      <c r="H1384" s="44" t="s">
        <v>3325</v>
      </c>
      <c r="I1384" s="36" t="s">
        <v>3541</v>
      </c>
      <c r="J1384" s="36">
        <v>24</v>
      </c>
      <c r="K1384" s="36"/>
      <c r="L1384" s="36">
        <v>24</v>
      </c>
      <c r="M1384" s="36"/>
      <c r="N1384" s="36"/>
      <c r="O1384" s="36"/>
      <c r="P1384" s="36"/>
      <c r="Q1384" s="36"/>
      <c r="R1384" s="70">
        <v>1</v>
      </c>
      <c r="S1384" s="36">
        <v>30</v>
      </c>
      <c r="T1384" s="36">
        <v>126</v>
      </c>
      <c r="U1384" s="36" t="s">
        <v>3542</v>
      </c>
      <c r="V1384" s="44" t="s">
        <v>39</v>
      </c>
      <c r="W1384" s="36" t="s">
        <v>179</v>
      </c>
    </row>
    <row r="1385" s="6" customFormat="1" ht="24" spans="1:23">
      <c r="A1385" s="35">
        <v>1376</v>
      </c>
      <c r="B1385" s="44" t="s">
        <v>3324</v>
      </c>
      <c r="C1385" s="44" t="s">
        <v>31</v>
      </c>
      <c r="D1385" s="36" t="s">
        <v>34</v>
      </c>
      <c r="E1385" s="36" t="s">
        <v>616</v>
      </c>
      <c r="F1385" s="83">
        <v>44317</v>
      </c>
      <c r="G1385" s="83">
        <v>44409</v>
      </c>
      <c r="H1385" s="44" t="s">
        <v>3325</v>
      </c>
      <c r="I1385" s="36" t="s">
        <v>3543</v>
      </c>
      <c r="J1385" s="36">
        <v>40.5</v>
      </c>
      <c r="K1385" s="36"/>
      <c r="L1385" s="36">
        <v>40.5</v>
      </c>
      <c r="M1385" s="36"/>
      <c r="N1385" s="36"/>
      <c r="O1385" s="36"/>
      <c r="P1385" s="36"/>
      <c r="Q1385" s="36"/>
      <c r="R1385" s="36"/>
      <c r="S1385" s="36">
        <v>34</v>
      </c>
      <c r="T1385" s="36">
        <v>100</v>
      </c>
      <c r="U1385" s="36" t="s">
        <v>3544</v>
      </c>
      <c r="V1385" s="44" t="s">
        <v>39</v>
      </c>
      <c r="W1385" s="36" t="s">
        <v>179</v>
      </c>
    </row>
    <row r="1386" s="6" customFormat="1" ht="24" spans="1:23">
      <c r="A1386" s="35">
        <v>1377</v>
      </c>
      <c r="B1386" s="44" t="s">
        <v>3324</v>
      </c>
      <c r="C1386" s="44" t="s">
        <v>31</v>
      </c>
      <c r="D1386" s="36" t="s">
        <v>34</v>
      </c>
      <c r="E1386" s="36" t="s">
        <v>1688</v>
      </c>
      <c r="F1386" s="83">
        <v>44348</v>
      </c>
      <c r="G1386" s="83">
        <v>44531</v>
      </c>
      <c r="H1386" s="44" t="s">
        <v>3325</v>
      </c>
      <c r="I1386" s="36" t="s">
        <v>3545</v>
      </c>
      <c r="J1386" s="36">
        <v>8</v>
      </c>
      <c r="K1386" s="36"/>
      <c r="L1386" s="36">
        <v>8</v>
      </c>
      <c r="M1386" s="36"/>
      <c r="N1386" s="36"/>
      <c r="O1386" s="36"/>
      <c r="P1386" s="36"/>
      <c r="Q1386" s="36"/>
      <c r="R1386" s="36"/>
      <c r="S1386" s="36">
        <v>35</v>
      </c>
      <c r="T1386" s="36">
        <v>102</v>
      </c>
      <c r="U1386" s="36" t="s">
        <v>3546</v>
      </c>
      <c r="V1386" s="44" t="s">
        <v>39</v>
      </c>
      <c r="W1386" s="36" t="s">
        <v>179</v>
      </c>
    </row>
    <row r="1387" s="6" customFormat="1" ht="24" spans="1:23">
      <c r="A1387" s="35">
        <v>1378</v>
      </c>
      <c r="B1387" s="44" t="s">
        <v>3324</v>
      </c>
      <c r="C1387" s="44" t="s">
        <v>31</v>
      </c>
      <c r="D1387" s="36" t="s">
        <v>34</v>
      </c>
      <c r="E1387" s="36" t="s">
        <v>1688</v>
      </c>
      <c r="F1387" s="83">
        <v>44348</v>
      </c>
      <c r="G1387" s="83">
        <v>44531</v>
      </c>
      <c r="H1387" s="44" t="s">
        <v>3325</v>
      </c>
      <c r="I1387" s="36" t="s">
        <v>3547</v>
      </c>
      <c r="J1387" s="36">
        <v>10</v>
      </c>
      <c r="K1387" s="36"/>
      <c r="L1387" s="36">
        <v>10</v>
      </c>
      <c r="M1387" s="36"/>
      <c r="N1387" s="36"/>
      <c r="O1387" s="36"/>
      <c r="P1387" s="36"/>
      <c r="Q1387" s="36"/>
      <c r="R1387" s="36"/>
      <c r="S1387" s="36">
        <v>32</v>
      </c>
      <c r="T1387" s="36">
        <v>96</v>
      </c>
      <c r="U1387" s="36" t="s">
        <v>3548</v>
      </c>
      <c r="V1387" s="44" t="s">
        <v>39</v>
      </c>
      <c r="W1387" s="36" t="s">
        <v>179</v>
      </c>
    </row>
    <row r="1388" s="6" customFormat="1" ht="24" spans="1:23">
      <c r="A1388" s="35">
        <v>1379</v>
      </c>
      <c r="B1388" s="44" t="s">
        <v>3324</v>
      </c>
      <c r="C1388" s="44" t="s">
        <v>31</v>
      </c>
      <c r="D1388" s="36" t="s">
        <v>34</v>
      </c>
      <c r="E1388" s="36" t="s">
        <v>1688</v>
      </c>
      <c r="F1388" s="83">
        <v>44197</v>
      </c>
      <c r="G1388" s="83">
        <v>44531</v>
      </c>
      <c r="H1388" s="44" t="s">
        <v>3325</v>
      </c>
      <c r="I1388" s="36" t="s">
        <v>3549</v>
      </c>
      <c r="J1388" s="36">
        <v>8</v>
      </c>
      <c r="K1388" s="36"/>
      <c r="L1388" s="36">
        <v>8</v>
      </c>
      <c r="M1388" s="36"/>
      <c r="N1388" s="36"/>
      <c r="O1388" s="36"/>
      <c r="P1388" s="36"/>
      <c r="Q1388" s="36"/>
      <c r="R1388" s="36"/>
      <c r="S1388" s="36">
        <v>40</v>
      </c>
      <c r="T1388" s="36">
        <v>119</v>
      </c>
      <c r="U1388" s="36" t="s">
        <v>3550</v>
      </c>
      <c r="V1388" s="44" t="s">
        <v>39</v>
      </c>
      <c r="W1388" s="36" t="s">
        <v>179</v>
      </c>
    </row>
    <row r="1389" s="6" customFormat="1" ht="24" spans="1:23">
      <c r="A1389" s="35">
        <v>1380</v>
      </c>
      <c r="B1389" s="44" t="s">
        <v>3324</v>
      </c>
      <c r="C1389" s="44" t="s">
        <v>31</v>
      </c>
      <c r="D1389" s="36" t="s">
        <v>34</v>
      </c>
      <c r="E1389" s="36" t="s">
        <v>3551</v>
      </c>
      <c r="F1389" s="83">
        <v>44197</v>
      </c>
      <c r="G1389" s="83">
        <v>44531</v>
      </c>
      <c r="H1389" s="44" t="s">
        <v>3325</v>
      </c>
      <c r="I1389" s="36" t="s">
        <v>3552</v>
      </c>
      <c r="J1389" s="36">
        <v>28</v>
      </c>
      <c r="K1389" s="36"/>
      <c r="L1389" s="36">
        <v>28</v>
      </c>
      <c r="M1389" s="36"/>
      <c r="N1389" s="36"/>
      <c r="O1389" s="36"/>
      <c r="P1389" s="36"/>
      <c r="Q1389" s="36"/>
      <c r="R1389" s="36"/>
      <c r="S1389" s="36">
        <v>30</v>
      </c>
      <c r="T1389" s="36">
        <v>111</v>
      </c>
      <c r="U1389" s="36" t="s">
        <v>3553</v>
      </c>
      <c r="V1389" s="44" t="s">
        <v>39</v>
      </c>
      <c r="W1389" s="36" t="s">
        <v>179</v>
      </c>
    </row>
    <row r="1390" s="6" customFormat="1" ht="24" spans="1:23">
      <c r="A1390" s="35">
        <v>1381</v>
      </c>
      <c r="B1390" s="44" t="s">
        <v>3324</v>
      </c>
      <c r="C1390" s="44" t="s">
        <v>31</v>
      </c>
      <c r="D1390" s="36" t="s">
        <v>34</v>
      </c>
      <c r="E1390" s="36" t="s">
        <v>2169</v>
      </c>
      <c r="F1390" s="83">
        <v>44317</v>
      </c>
      <c r="G1390" s="83">
        <v>44531</v>
      </c>
      <c r="H1390" s="44" t="s">
        <v>3325</v>
      </c>
      <c r="I1390" s="36" t="s">
        <v>3554</v>
      </c>
      <c r="J1390" s="36">
        <v>32</v>
      </c>
      <c r="K1390" s="36"/>
      <c r="L1390" s="36">
        <v>32</v>
      </c>
      <c r="M1390" s="36"/>
      <c r="N1390" s="36"/>
      <c r="O1390" s="36"/>
      <c r="P1390" s="36"/>
      <c r="Q1390" s="36"/>
      <c r="R1390" s="36"/>
      <c r="S1390" s="36">
        <v>12</v>
      </c>
      <c r="T1390" s="36">
        <v>68</v>
      </c>
      <c r="U1390" s="36" t="s">
        <v>3555</v>
      </c>
      <c r="V1390" s="44" t="s">
        <v>39</v>
      </c>
      <c r="W1390" s="36" t="s">
        <v>179</v>
      </c>
    </row>
    <row r="1391" s="6" customFormat="1" ht="24" spans="1:23">
      <c r="A1391" s="35">
        <v>1382</v>
      </c>
      <c r="B1391" s="44" t="s">
        <v>3324</v>
      </c>
      <c r="C1391" s="44" t="s">
        <v>31</v>
      </c>
      <c r="D1391" s="36" t="s">
        <v>34</v>
      </c>
      <c r="E1391" s="36" t="s">
        <v>845</v>
      </c>
      <c r="F1391" s="83">
        <v>44197</v>
      </c>
      <c r="G1391" s="83">
        <v>44531</v>
      </c>
      <c r="H1391" s="44" t="s">
        <v>3325</v>
      </c>
      <c r="I1391" s="36" t="s">
        <v>3556</v>
      </c>
      <c r="J1391" s="36">
        <v>30</v>
      </c>
      <c r="K1391" s="36"/>
      <c r="L1391" s="36">
        <v>30</v>
      </c>
      <c r="M1391" s="36"/>
      <c r="N1391" s="36"/>
      <c r="O1391" s="36">
        <v>1</v>
      </c>
      <c r="P1391" s="36"/>
      <c r="Q1391" s="36"/>
      <c r="R1391" s="70">
        <v>1</v>
      </c>
      <c r="S1391" s="36">
        <v>41</v>
      </c>
      <c r="T1391" s="36">
        <v>132</v>
      </c>
      <c r="U1391" s="36" t="s">
        <v>3557</v>
      </c>
      <c r="V1391" s="44" t="s">
        <v>39</v>
      </c>
      <c r="W1391" s="36" t="s">
        <v>179</v>
      </c>
    </row>
    <row r="1392" s="6" customFormat="1" ht="24" spans="1:23">
      <c r="A1392" s="35">
        <v>1383</v>
      </c>
      <c r="B1392" s="44" t="s">
        <v>3324</v>
      </c>
      <c r="C1392" s="44" t="s">
        <v>31</v>
      </c>
      <c r="D1392" s="36" t="s">
        <v>34</v>
      </c>
      <c r="E1392" s="36" t="s">
        <v>2169</v>
      </c>
      <c r="F1392" s="83">
        <v>44317</v>
      </c>
      <c r="G1392" s="83">
        <v>44531</v>
      </c>
      <c r="H1392" s="44" t="s">
        <v>3325</v>
      </c>
      <c r="I1392" s="36" t="s">
        <v>3558</v>
      </c>
      <c r="J1392" s="36">
        <v>24</v>
      </c>
      <c r="K1392" s="36"/>
      <c r="L1392" s="36">
        <v>24</v>
      </c>
      <c r="M1392" s="36"/>
      <c r="N1392" s="36"/>
      <c r="O1392" s="36"/>
      <c r="P1392" s="36"/>
      <c r="Q1392" s="36"/>
      <c r="R1392" s="36"/>
      <c r="S1392" s="36">
        <v>13</v>
      </c>
      <c r="T1392" s="36">
        <v>57</v>
      </c>
      <c r="U1392" s="36" t="s">
        <v>3559</v>
      </c>
      <c r="V1392" s="44" t="s">
        <v>39</v>
      </c>
      <c r="W1392" s="36" t="s">
        <v>179</v>
      </c>
    </row>
    <row r="1393" s="6" customFormat="1" ht="24" spans="1:23">
      <c r="A1393" s="35">
        <v>1384</v>
      </c>
      <c r="B1393" s="44" t="s">
        <v>3324</v>
      </c>
      <c r="C1393" s="44" t="s">
        <v>31</v>
      </c>
      <c r="D1393" s="36" t="s">
        <v>34</v>
      </c>
      <c r="E1393" s="36" t="s">
        <v>1330</v>
      </c>
      <c r="F1393" s="83">
        <v>44317</v>
      </c>
      <c r="G1393" s="83">
        <v>44531</v>
      </c>
      <c r="H1393" s="44" t="s">
        <v>3325</v>
      </c>
      <c r="I1393" s="36" t="s">
        <v>3560</v>
      </c>
      <c r="J1393" s="36">
        <v>30</v>
      </c>
      <c r="K1393" s="36"/>
      <c r="L1393" s="36">
        <v>30</v>
      </c>
      <c r="M1393" s="36"/>
      <c r="N1393" s="36"/>
      <c r="O1393" s="36"/>
      <c r="P1393" s="36"/>
      <c r="Q1393" s="36"/>
      <c r="R1393" s="36"/>
      <c r="S1393" s="36">
        <v>13</v>
      </c>
      <c r="T1393" s="36">
        <v>59</v>
      </c>
      <c r="U1393" s="36" t="s">
        <v>3561</v>
      </c>
      <c r="V1393" s="44" t="s">
        <v>39</v>
      </c>
      <c r="W1393" s="36" t="s">
        <v>179</v>
      </c>
    </row>
    <row r="1394" s="6" customFormat="1" ht="24" spans="1:23">
      <c r="A1394" s="35">
        <v>1385</v>
      </c>
      <c r="B1394" s="44" t="s">
        <v>3324</v>
      </c>
      <c r="C1394" s="44" t="s">
        <v>31</v>
      </c>
      <c r="D1394" s="36" t="s">
        <v>34</v>
      </c>
      <c r="E1394" s="36" t="s">
        <v>824</v>
      </c>
      <c r="F1394" s="83">
        <v>44378</v>
      </c>
      <c r="G1394" s="83">
        <v>44531</v>
      </c>
      <c r="H1394" s="44" t="s">
        <v>3325</v>
      </c>
      <c r="I1394" s="36" t="s">
        <v>3562</v>
      </c>
      <c r="J1394" s="36">
        <v>36</v>
      </c>
      <c r="K1394" s="36"/>
      <c r="L1394" s="36">
        <v>36</v>
      </c>
      <c r="M1394" s="36"/>
      <c r="N1394" s="36"/>
      <c r="O1394" s="36"/>
      <c r="P1394" s="36"/>
      <c r="Q1394" s="36"/>
      <c r="R1394" s="70">
        <v>1</v>
      </c>
      <c r="S1394" s="36">
        <v>108</v>
      </c>
      <c r="T1394" s="36">
        <v>326</v>
      </c>
      <c r="U1394" s="36" t="s">
        <v>3563</v>
      </c>
      <c r="V1394" s="44" t="s">
        <v>39</v>
      </c>
      <c r="W1394" s="36" t="s">
        <v>179</v>
      </c>
    </row>
    <row r="1395" s="6" customFormat="1" ht="24" spans="1:23">
      <c r="A1395" s="35">
        <v>1386</v>
      </c>
      <c r="B1395" s="44" t="s">
        <v>3324</v>
      </c>
      <c r="C1395" s="44" t="s">
        <v>31</v>
      </c>
      <c r="D1395" s="36" t="s">
        <v>34</v>
      </c>
      <c r="E1395" s="36" t="s">
        <v>824</v>
      </c>
      <c r="F1395" s="83">
        <v>44378</v>
      </c>
      <c r="G1395" s="83">
        <v>44531</v>
      </c>
      <c r="H1395" s="44" t="s">
        <v>3325</v>
      </c>
      <c r="I1395" s="36" t="s">
        <v>3564</v>
      </c>
      <c r="J1395" s="36">
        <v>20</v>
      </c>
      <c r="K1395" s="36"/>
      <c r="L1395" s="36">
        <v>20</v>
      </c>
      <c r="M1395" s="36"/>
      <c r="N1395" s="36"/>
      <c r="O1395" s="36"/>
      <c r="P1395" s="36"/>
      <c r="Q1395" s="36"/>
      <c r="R1395" s="70">
        <v>1</v>
      </c>
      <c r="S1395" s="36">
        <v>21</v>
      </c>
      <c r="T1395" s="36">
        <v>79</v>
      </c>
      <c r="U1395" s="36" t="s">
        <v>3565</v>
      </c>
      <c r="V1395" s="44" t="s">
        <v>39</v>
      </c>
      <c r="W1395" s="36" t="s">
        <v>179</v>
      </c>
    </row>
    <row r="1396" s="6" customFormat="1" ht="24" spans="1:23">
      <c r="A1396" s="35">
        <v>1387</v>
      </c>
      <c r="B1396" s="44" t="s">
        <v>3324</v>
      </c>
      <c r="C1396" s="44" t="s">
        <v>31</v>
      </c>
      <c r="D1396" s="36" t="s">
        <v>34</v>
      </c>
      <c r="E1396" s="36" t="s">
        <v>1657</v>
      </c>
      <c r="F1396" s="83">
        <v>44197</v>
      </c>
      <c r="G1396" s="83">
        <v>44531</v>
      </c>
      <c r="H1396" s="44" t="s">
        <v>3325</v>
      </c>
      <c r="I1396" s="36" t="s">
        <v>3566</v>
      </c>
      <c r="J1396" s="36">
        <v>50</v>
      </c>
      <c r="K1396" s="36"/>
      <c r="L1396" s="36">
        <v>50</v>
      </c>
      <c r="M1396" s="36"/>
      <c r="N1396" s="36"/>
      <c r="O1396" s="36"/>
      <c r="P1396" s="36"/>
      <c r="Q1396" s="36"/>
      <c r="R1396" s="36"/>
      <c r="S1396" s="36">
        <v>40</v>
      </c>
      <c r="T1396" s="36">
        <v>150</v>
      </c>
      <c r="U1396" s="36" t="s">
        <v>3567</v>
      </c>
      <c r="V1396" s="44" t="s">
        <v>39</v>
      </c>
      <c r="W1396" s="36" t="s">
        <v>179</v>
      </c>
    </row>
    <row r="1397" s="6" customFormat="1" ht="24" spans="1:23">
      <c r="A1397" s="35">
        <v>1388</v>
      </c>
      <c r="B1397" s="44" t="s">
        <v>3324</v>
      </c>
      <c r="C1397" s="44" t="s">
        <v>31</v>
      </c>
      <c r="D1397" s="36" t="s">
        <v>34</v>
      </c>
      <c r="E1397" s="36" t="s">
        <v>83</v>
      </c>
      <c r="F1397" s="83">
        <v>44197</v>
      </c>
      <c r="G1397" s="83">
        <v>44531</v>
      </c>
      <c r="H1397" s="44" t="s">
        <v>3325</v>
      </c>
      <c r="I1397" s="36" t="s">
        <v>3568</v>
      </c>
      <c r="J1397" s="36">
        <v>30</v>
      </c>
      <c r="K1397" s="36"/>
      <c r="L1397" s="36">
        <v>30</v>
      </c>
      <c r="M1397" s="36"/>
      <c r="N1397" s="36"/>
      <c r="O1397" s="36"/>
      <c r="P1397" s="36"/>
      <c r="Q1397" s="36"/>
      <c r="R1397" s="70">
        <v>1</v>
      </c>
      <c r="S1397" s="36">
        <v>122</v>
      </c>
      <c r="T1397" s="36">
        <v>476</v>
      </c>
      <c r="U1397" s="36" t="s">
        <v>3569</v>
      </c>
      <c r="V1397" s="44" t="s">
        <v>39</v>
      </c>
      <c r="W1397" s="36" t="s">
        <v>179</v>
      </c>
    </row>
    <row r="1398" s="6" customFormat="1" ht="24" spans="1:23">
      <c r="A1398" s="35">
        <v>1389</v>
      </c>
      <c r="B1398" s="44" t="s">
        <v>3324</v>
      </c>
      <c r="C1398" s="44" t="s">
        <v>31</v>
      </c>
      <c r="D1398" s="36" t="s">
        <v>34</v>
      </c>
      <c r="E1398" s="36" t="s">
        <v>83</v>
      </c>
      <c r="F1398" s="83">
        <v>44197</v>
      </c>
      <c r="G1398" s="83">
        <v>44531</v>
      </c>
      <c r="H1398" s="44" t="s">
        <v>3325</v>
      </c>
      <c r="I1398" s="36" t="s">
        <v>3570</v>
      </c>
      <c r="J1398" s="36">
        <v>30</v>
      </c>
      <c r="K1398" s="36"/>
      <c r="L1398" s="36">
        <v>30</v>
      </c>
      <c r="M1398" s="36"/>
      <c r="N1398" s="36"/>
      <c r="O1398" s="36"/>
      <c r="P1398" s="36"/>
      <c r="Q1398" s="36"/>
      <c r="R1398" s="70">
        <v>1</v>
      </c>
      <c r="S1398" s="36">
        <v>122</v>
      </c>
      <c r="T1398" s="36">
        <v>476</v>
      </c>
      <c r="U1398" s="36" t="s">
        <v>3569</v>
      </c>
      <c r="V1398" s="44" t="s">
        <v>39</v>
      </c>
      <c r="W1398" s="36" t="s">
        <v>179</v>
      </c>
    </row>
    <row r="1399" s="6" customFormat="1" ht="24" spans="1:23">
      <c r="A1399" s="35">
        <v>1390</v>
      </c>
      <c r="B1399" s="44" t="s">
        <v>3324</v>
      </c>
      <c r="C1399" s="44" t="s">
        <v>31</v>
      </c>
      <c r="D1399" s="36" t="s">
        <v>34</v>
      </c>
      <c r="E1399" s="36" t="s">
        <v>280</v>
      </c>
      <c r="F1399" s="83">
        <v>44197</v>
      </c>
      <c r="G1399" s="83">
        <v>44531</v>
      </c>
      <c r="H1399" s="44" t="s">
        <v>3325</v>
      </c>
      <c r="I1399" s="36" t="s">
        <v>3571</v>
      </c>
      <c r="J1399" s="36">
        <v>15</v>
      </c>
      <c r="K1399" s="36"/>
      <c r="L1399" s="36">
        <v>15</v>
      </c>
      <c r="M1399" s="36"/>
      <c r="N1399" s="36"/>
      <c r="O1399" s="36"/>
      <c r="P1399" s="36"/>
      <c r="Q1399" s="36"/>
      <c r="R1399" s="70">
        <v>1</v>
      </c>
      <c r="S1399" s="36">
        <v>31</v>
      </c>
      <c r="T1399" s="36">
        <v>68</v>
      </c>
      <c r="U1399" s="36" t="s">
        <v>3572</v>
      </c>
      <c r="V1399" s="44" t="s">
        <v>39</v>
      </c>
      <c r="W1399" s="36" t="s">
        <v>179</v>
      </c>
    </row>
    <row r="1400" s="6" customFormat="1" ht="24" spans="1:23">
      <c r="A1400" s="35">
        <v>1391</v>
      </c>
      <c r="B1400" s="44" t="s">
        <v>3324</v>
      </c>
      <c r="C1400" s="44" t="s">
        <v>31</v>
      </c>
      <c r="D1400" s="36" t="s">
        <v>34</v>
      </c>
      <c r="E1400" s="36" t="s">
        <v>280</v>
      </c>
      <c r="F1400" s="83">
        <v>44197</v>
      </c>
      <c r="G1400" s="83">
        <v>44531</v>
      </c>
      <c r="H1400" s="44" t="s">
        <v>3325</v>
      </c>
      <c r="I1400" s="36" t="s">
        <v>3573</v>
      </c>
      <c r="J1400" s="36">
        <v>40</v>
      </c>
      <c r="K1400" s="36"/>
      <c r="L1400" s="36">
        <v>40</v>
      </c>
      <c r="M1400" s="36"/>
      <c r="N1400" s="36"/>
      <c r="O1400" s="36"/>
      <c r="P1400" s="36"/>
      <c r="Q1400" s="36"/>
      <c r="R1400" s="70">
        <v>1</v>
      </c>
      <c r="S1400" s="36">
        <v>29</v>
      </c>
      <c r="T1400" s="36">
        <v>87</v>
      </c>
      <c r="U1400" s="36" t="s">
        <v>3574</v>
      </c>
      <c r="V1400" s="44" t="s">
        <v>39</v>
      </c>
      <c r="W1400" s="36" t="s">
        <v>179</v>
      </c>
    </row>
    <row r="1401" s="6" customFormat="1" ht="24" spans="1:23">
      <c r="A1401" s="35">
        <v>1392</v>
      </c>
      <c r="B1401" s="44" t="s">
        <v>3324</v>
      </c>
      <c r="C1401" s="44" t="s">
        <v>31</v>
      </c>
      <c r="D1401" s="36" t="s">
        <v>34</v>
      </c>
      <c r="E1401" s="36" t="s">
        <v>280</v>
      </c>
      <c r="F1401" s="83">
        <v>44197</v>
      </c>
      <c r="G1401" s="83">
        <v>44531</v>
      </c>
      <c r="H1401" s="44" t="s">
        <v>3325</v>
      </c>
      <c r="I1401" s="36" t="s">
        <v>3575</v>
      </c>
      <c r="J1401" s="36">
        <v>20</v>
      </c>
      <c r="K1401" s="36"/>
      <c r="L1401" s="36">
        <v>20</v>
      </c>
      <c r="M1401" s="36"/>
      <c r="N1401" s="36"/>
      <c r="O1401" s="36"/>
      <c r="P1401" s="36"/>
      <c r="Q1401" s="36"/>
      <c r="R1401" s="70">
        <v>1</v>
      </c>
      <c r="S1401" s="36">
        <v>28</v>
      </c>
      <c r="T1401" s="36">
        <v>67</v>
      </c>
      <c r="U1401" s="36" t="s">
        <v>3576</v>
      </c>
      <c r="V1401" s="44" t="s">
        <v>39</v>
      </c>
      <c r="W1401" s="36" t="s">
        <v>179</v>
      </c>
    </row>
    <row r="1402" s="6" customFormat="1" ht="24" spans="1:23">
      <c r="A1402" s="35">
        <v>1393</v>
      </c>
      <c r="B1402" s="44" t="s">
        <v>3324</v>
      </c>
      <c r="C1402" s="44" t="s">
        <v>31</v>
      </c>
      <c r="D1402" s="36" t="s">
        <v>34</v>
      </c>
      <c r="E1402" s="36" t="s">
        <v>280</v>
      </c>
      <c r="F1402" s="83">
        <v>44197</v>
      </c>
      <c r="G1402" s="83">
        <v>44531</v>
      </c>
      <c r="H1402" s="44" t="s">
        <v>3325</v>
      </c>
      <c r="I1402" s="36" t="s">
        <v>3577</v>
      </c>
      <c r="J1402" s="36">
        <v>30</v>
      </c>
      <c r="K1402" s="36"/>
      <c r="L1402" s="36">
        <v>30</v>
      </c>
      <c r="M1402" s="36"/>
      <c r="N1402" s="36"/>
      <c r="O1402" s="36"/>
      <c r="P1402" s="36"/>
      <c r="Q1402" s="36"/>
      <c r="R1402" s="70">
        <v>1</v>
      </c>
      <c r="S1402" s="36">
        <v>63</v>
      </c>
      <c r="T1402" s="36">
        <v>108</v>
      </c>
      <c r="U1402" s="36" t="s">
        <v>3578</v>
      </c>
      <c r="V1402" s="44" t="s">
        <v>39</v>
      </c>
      <c r="W1402" s="36" t="s">
        <v>179</v>
      </c>
    </row>
    <row r="1403" s="6" customFormat="1" ht="24" spans="1:23">
      <c r="A1403" s="35">
        <v>1394</v>
      </c>
      <c r="B1403" s="44" t="s">
        <v>3324</v>
      </c>
      <c r="C1403" s="44" t="s">
        <v>31</v>
      </c>
      <c r="D1403" s="36" t="s">
        <v>34</v>
      </c>
      <c r="E1403" s="36" t="s">
        <v>280</v>
      </c>
      <c r="F1403" s="83">
        <v>44197</v>
      </c>
      <c r="G1403" s="83">
        <v>44531</v>
      </c>
      <c r="H1403" s="44" t="s">
        <v>3325</v>
      </c>
      <c r="I1403" s="36" t="s">
        <v>3579</v>
      </c>
      <c r="J1403" s="36">
        <v>25</v>
      </c>
      <c r="K1403" s="36"/>
      <c r="L1403" s="36">
        <v>25</v>
      </c>
      <c r="M1403" s="36"/>
      <c r="N1403" s="36"/>
      <c r="O1403" s="36"/>
      <c r="P1403" s="36"/>
      <c r="Q1403" s="36"/>
      <c r="R1403" s="70">
        <v>1</v>
      </c>
      <c r="S1403" s="36">
        <v>35</v>
      </c>
      <c r="T1403" s="36">
        <v>82</v>
      </c>
      <c r="U1403" s="36" t="s">
        <v>3580</v>
      </c>
      <c r="V1403" s="44" t="s">
        <v>39</v>
      </c>
      <c r="W1403" s="36" t="s">
        <v>179</v>
      </c>
    </row>
    <row r="1404" s="6" customFormat="1" ht="24" spans="1:23">
      <c r="A1404" s="35">
        <v>1395</v>
      </c>
      <c r="B1404" s="44" t="s">
        <v>3324</v>
      </c>
      <c r="C1404" s="44" t="s">
        <v>31</v>
      </c>
      <c r="D1404" s="36" t="s">
        <v>34</v>
      </c>
      <c r="E1404" s="36" t="s">
        <v>280</v>
      </c>
      <c r="F1404" s="83">
        <v>44197</v>
      </c>
      <c r="G1404" s="83">
        <v>44531</v>
      </c>
      <c r="H1404" s="44" t="s">
        <v>3325</v>
      </c>
      <c r="I1404" s="36" t="s">
        <v>3581</v>
      </c>
      <c r="J1404" s="36">
        <v>25</v>
      </c>
      <c r="K1404" s="36"/>
      <c r="L1404" s="36">
        <v>25</v>
      </c>
      <c r="M1404" s="36"/>
      <c r="N1404" s="36"/>
      <c r="O1404" s="36"/>
      <c r="P1404" s="36"/>
      <c r="Q1404" s="36"/>
      <c r="R1404" s="70">
        <v>1</v>
      </c>
      <c r="S1404" s="36">
        <v>38</v>
      </c>
      <c r="T1404" s="36">
        <v>88</v>
      </c>
      <c r="U1404" s="36" t="s">
        <v>3582</v>
      </c>
      <c r="V1404" s="44" t="s">
        <v>39</v>
      </c>
      <c r="W1404" s="36" t="s">
        <v>179</v>
      </c>
    </row>
    <row r="1405" s="6" customFormat="1" ht="24" spans="1:23">
      <c r="A1405" s="35">
        <v>1396</v>
      </c>
      <c r="B1405" s="44" t="s">
        <v>3324</v>
      </c>
      <c r="C1405" s="44" t="s">
        <v>31</v>
      </c>
      <c r="D1405" s="36" t="s">
        <v>34</v>
      </c>
      <c r="E1405" s="36" t="s">
        <v>280</v>
      </c>
      <c r="F1405" s="83">
        <v>44197</v>
      </c>
      <c r="G1405" s="83">
        <v>44531</v>
      </c>
      <c r="H1405" s="44" t="s">
        <v>3325</v>
      </c>
      <c r="I1405" s="36" t="s">
        <v>3583</v>
      </c>
      <c r="J1405" s="36">
        <v>70</v>
      </c>
      <c r="K1405" s="36"/>
      <c r="L1405" s="36">
        <v>70</v>
      </c>
      <c r="M1405" s="36"/>
      <c r="N1405" s="36"/>
      <c r="O1405" s="36"/>
      <c r="P1405" s="36"/>
      <c r="Q1405" s="36"/>
      <c r="R1405" s="70">
        <v>1</v>
      </c>
      <c r="S1405" s="36">
        <v>31</v>
      </c>
      <c r="T1405" s="36">
        <v>126</v>
      </c>
      <c r="U1405" s="36" t="s">
        <v>3584</v>
      </c>
      <c r="V1405" s="44" t="s">
        <v>39</v>
      </c>
      <c r="W1405" s="36" t="s">
        <v>179</v>
      </c>
    </row>
    <row r="1406" s="6" customFormat="1" ht="24" spans="1:23">
      <c r="A1406" s="35">
        <v>1397</v>
      </c>
      <c r="B1406" s="44" t="s">
        <v>3324</v>
      </c>
      <c r="C1406" s="44" t="s">
        <v>31</v>
      </c>
      <c r="D1406" s="36" t="s">
        <v>34</v>
      </c>
      <c r="E1406" s="36" t="s">
        <v>280</v>
      </c>
      <c r="F1406" s="83">
        <v>44197</v>
      </c>
      <c r="G1406" s="83">
        <v>44531</v>
      </c>
      <c r="H1406" s="44" t="s">
        <v>3325</v>
      </c>
      <c r="I1406" s="36" t="s">
        <v>3585</v>
      </c>
      <c r="J1406" s="36">
        <v>20</v>
      </c>
      <c r="K1406" s="36"/>
      <c r="L1406" s="36">
        <v>20</v>
      </c>
      <c r="M1406" s="36"/>
      <c r="N1406" s="36"/>
      <c r="O1406" s="36"/>
      <c r="P1406" s="36"/>
      <c r="Q1406" s="36"/>
      <c r="R1406" s="70">
        <v>1</v>
      </c>
      <c r="S1406" s="36">
        <v>31</v>
      </c>
      <c r="T1406" s="36">
        <v>97</v>
      </c>
      <c r="U1406" s="36" t="s">
        <v>3586</v>
      </c>
      <c r="V1406" s="44" t="s">
        <v>39</v>
      </c>
      <c r="W1406" s="36" t="s">
        <v>179</v>
      </c>
    </row>
    <row r="1407" s="6" customFormat="1" ht="24" spans="1:23">
      <c r="A1407" s="35">
        <v>1398</v>
      </c>
      <c r="B1407" s="44" t="s">
        <v>3324</v>
      </c>
      <c r="C1407" s="44" t="s">
        <v>31</v>
      </c>
      <c r="D1407" s="36" t="s">
        <v>3342</v>
      </c>
      <c r="E1407" s="36" t="s">
        <v>1196</v>
      </c>
      <c r="F1407" s="83">
        <v>44197</v>
      </c>
      <c r="G1407" s="83">
        <v>44531</v>
      </c>
      <c r="H1407" s="44" t="s">
        <v>3325</v>
      </c>
      <c r="I1407" s="36" t="s">
        <v>3587</v>
      </c>
      <c r="J1407" s="36">
        <v>10</v>
      </c>
      <c r="K1407" s="36"/>
      <c r="L1407" s="36">
        <v>10</v>
      </c>
      <c r="M1407" s="36"/>
      <c r="N1407" s="36"/>
      <c r="O1407" s="36"/>
      <c r="P1407" s="36"/>
      <c r="Q1407" s="36"/>
      <c r="R1407" s="36"/>
      <c r="S1407" s="36">
        <v>12</v>
      </c>
      <c r="T1407" s="36">
        <v>21</v>
      </c>
      <c r="U1407" s="36" t="s">
        <v>3588</v>
      </c>
      <c r="V1407" s="44" t="s">
        <v>39</v>
      </c>
      <c r="W1407" s="36" t="s">
        <v>179</v>
      </c>
    </row>
    <row r="1408" s="6" customFormat="1" ht="24" spans="1:23">
      <c r="A1408" s="35">
        <v>1399</v>
      </c>
      <c r="B1408" s="44" t="s">
        <v>3324</v>
      </c>
      <c r="C1408" s="44" t="s">
        <v>31</v>
      </c>
      <c r="D1408" s="36" t="s">
        <v>34</v>
      </c>
      <c r="E1408" s="36" t="s">
        <v>1814</v>
      </c>
      <c r="F1408" s="83">
        <v>44197</v>
      </c>
      <c r="G1408" s="83">
        <v>44531</v>
      </c>
      <c r="H1408" s="44" t="s">
        <v>3325</v>
      </c>
      <c r="I1408" s="36" t="s">
        <v>3589</v>
      </c>
      <c r="J1408" s="36">
        <v>48</v>
      </c>
      <c r="K1408" s="36"/>
      <c r="L1408" s="36">
        <v>48</v>
      </c>
      <c r="M1408" s="36"/>
      <c r="N1408" s="36"/>
      <c r="O1408" s="36"/>
      <c r="P1408" s="36"/>
      <c r="Q1408" s="36"/>
      <c r="R1408" s="36"/>
      <c r="S1408" s="36">
        <v>54</v>
      </c>
      <c r="T1408" s="36">
        <v>179</v>
      </c>
      <c r="U1408" s="36" t="s">
        <v>3590</v>
      </c>
      <c r="V1408" s="44" t="s">
        <v>39</v>
      </c>
      <c r="W1408" s="36" t="s">
        <v>179</v>
      </c>
    </row>
    <row r="1409" s="6" customFormat="1" ht="24" spans="1:23">
      <c r="A1409" s="35">
        <v>1400</v>
      </c>
      <c r="B1409" s="44" t="s">
        <v>3324</v>
      </c>
      <c r="C1409" s="44" t="s">
        <v>31</v>
      </c>
      <c r="D1409" s="36" t="s">
        <v>34</v>
      </c>
      <c r="E1409" s="36" t="s">
        <v>149</v>
      </c>
      <c r="F1409" s="83">
        <v>44197</v>
      </c>
      <c r="G1409" s="83">
        <v>44531</v>
      </c>
      <c r="H1409" s="44" t="s">
        <v>3325</v>
      </c>
      <c r="I1409" s="36" t="s">
        <v>3591</v>
      </c>
      <c r="J1409" s="36">
        <v>60</v>
      </c>
      <c r="K1409" s="36"/>
      <c r="L1409" s="36">
        <v>60</v>
      </c>
      <c r="M1409" s="36"/>
      <c r="N1409" s="36"/>
      <c r="O1409" s="36"/>
      <c r="P1409" s="36"/>
      <c r="Q1409" s="36"/>
      <c r="R1409" s="36"/>
      <c r="S1409" s="36">
        <v>75</v>
      </c>
      <c r="T1409" s="36">
        <v>286</v>
      </c>
      <c r="U1409" s="36" t="s">
        <v>3592</v>
      </c>
      <c r="V1409" s="44" t="s">
        <v>39</v>
      </c>
      <c r="W1409" s="36" t="s">
        <v>179</v>
      </c>
    </row>
    <row r="1410" s="6" customFormat="1" ht="24" spans="1:23">
      <c r="A1410" s="35">
        <v>1401</v>
      </c>
      <c r="B1410" s="44" t="s">
        <v>3324</v>
      </c>
      <c r="C1410" s="44" t="s">
        <v>31</v>
      </c>
      <c r="D1410" s="36" t="s">
        <v>3342</v>
      </c>
      <c r="E1410" s="36" t="s">
        <v>1365</v>
      </c>
      <c r="F1410" s="83">
        <v>44197</v>
      </c>
      <c r="G1410" s="83">
        <v>44531</v>
      </c>
      <c r="H1410" s="44" t="s">
        <v>3325</v>
      </c>
      <c r="I1410" s="36" t="s">
        <v>3593</v>
      </c>
      <c r="J1410" s="36">
        <v>50</v>
      </c>
      <c r="K1410" s="36"/>
      <c r="L1410" s="36">
        <v>50</v>
      </c>
      <c r="M1410" s="36"/>
      <c r="N1410" s="36"/>
      <c r="O1410" s="36"/>
      <c r="P1410" s="36"/>
      <c r="Q1410" s="36"/>
      <c r="R1410" s="70">
        <v>1</v>
      </c>
      <c r="S1410" s="36">
        <v>350</v>
      </c>
      <c r="T1410" s="36">
        <v>395</v>
      </c>
      <c r="U1410" s="36" t="s">
        <v>3594</v>
      </c>
      <c r="V1410" s="44" t="s">
        <v>39</v>
      </c>
      <c r="W1410" s="36" t="s">
        <v>179</v>
      </c>
    </row>
    <row r="1411" s="6" customFormat="1" ht="24" spans="1:23">
      <c r="A1411" s="35">
        <v>1402</v>
      </c>
      <c r="B1411" s="44" t="s">
        <v>3324</v>
      </c>
      <c r="C1411" s="44" t="s">
        <v>31</v>
      </c>
      <c r="D1411" s="36" t="s">
        <v>3342</v>
      </c>
      <c r="E1411" s="36" t="s">
        <v>1788</v>
      </c>
      <c r="F1411" s="83">
        <v>44197</v>
      </c>
      <c r="G1411" s="83">
        <v>44531</v>
      </c>
      <c r="H1411" s="44" t="s">
        <v>3325</v>
      </c>
      <c r="I1411" s="36" t="s">
        <v>3595</v>
      </c>
      <c r="J1411" s="36">
        <v>30</v>
      </c>
      <c r="K1411" s="36"/>
      <c r="L1411" s="36">
        <v>30</v>
      </c>
      <c r="M1411" s="36"/>
      <c r="N1411" s="36"/>
      <c r="O1411" s="36"/>
      <c r="P1411" s="36"/>
      <c r="Q1411" s="36"/>
      <c r="R1411" s="70">
        <v>1</v>
      </c>
      <c r="S1411" s="36">
        <v>96</v>
      </c>
      <c r="T1411" s="36">
        <v>377</v>
      </c>
      <c r="U1411" s="36" t="s">
        <v>3596</v>
      </c>
      <c r="V1411" s="44" t="s">
        <v>39</v>
      </c>
      <c r="W1411" s="36" t="s">
        <v>179</v>
      </c>
    </row>
    <row r="1412" s="6" customFormat="1" ht="24" spans="1:23">
      <c r="A1412" s="35">
        <v>1403</v>
      </c>
      <c r="B1412" s="44" t="s">
        <v>3324</v>
      </c>
      <c r="C1412" s="44" t="s">
        <v>31</v>
      </c>
      <c r="D1412" s="36" t="s">
        <v>34</v>
      </c>
      <c r="E1412" s="36" t="s">
        <v>2705</v>
      </c>
      <c r="F1412" s="83">
        <v>44197</v>
      </c>
      <c r="G1412" s="83">
        <v>44531</v>
      </c>
      <c r="H1412" s="44" t="s">
        <v>3325</v>
      </c>
      <c r="I1412" s="36" t="s">
        <v>3597</v>
      </c>
      <c r="J1412" s="36">
        <v>30</v>
      </c>
      <c r="K1412" s="36"/>
      <c r="L1412" s="36">
        <v>30</v>
      </c>
      <c r="M1412" s="36"/>
      <c r="N1412" s="36"/>
      <c r="O1412" s="36"/>
      <c r="P1412" s="36"/>
      <c r="Q1412" s="36"/>
      <c r="R1412" s="70">
        <v>1</v>
      </c>
      <c r="S1412" s="36">
        <v>99</v>
      </c>
      <c r="T1412" s="36">
        <v>373</v>
      </c>
      <c r="U1412" s="36" t="s">
        <v>3598</v>
      </c>
      <c r="V1412" s="44" t="s">
        <v>39</v>
      </c>
      <c r="W1412" s="36" t="s">
        <v>179</v>
      </c>
    </row>
    <row r="1413" s="6" customFormat="1" ht="24" spans="1:23">
      <c r="A1413" s="35">
        <v>1404</v>
      </c>
      <c r="B1413" s="44" t="s">
        <v>3324</v>
      </c>
      <c r="C1413" s="44" t="s">
        <v>31</v>
      </c>
      <c r="D1413" s="36" t="s">
        <v>34</v>
      </c>
      <c r="E1413" s="36" t="s">
        <v>118</v>
      </c>
      <c r="F1413" s="83">
        <v>44197</v>
      </c>
      <c r="G1413" s="83">
        <v>44531</v>
      </c>
      <c r="H1413" s="44" t="s">
        <v>3325</v>
      </c>
      <c r="I1413" s="36" t="s">
        <v>3599</v>
      </c>
      <c r="J1413" s="36">
        <v>60</v>
      </c>
      <c r="K1413" s="36"/>
      <c r="L1413" s="36">
        <v>60</v>
      </c>
      <c r="M1413" s="36"/>
      <c r="N1413" s="36"/>
      <c r="O1413" s="36"/>
      <c r="P1413" s="36"/>
      <c r="Q1413" s="36"/>
      <c r="R1413" s="36"/>
      <c r="S1413" s="36">
        <v>48</v>
      </c>
      <c r="T1413" s="36">
        <v>167</v>
      </c>
      <c r="U1413" s="36" t="s">
        <v>3600</v>
      </c>
      <c r="V1413" s="44" t="s">
        <v>39</v>
      </c>
      <c r="W1413" s="36" t="s">
        <v>179</v>
      </c>
    </row>
    <row r="1414" s="6" customFormat="1" ht="24" spans="1:23">
      <c r="A1414" s="35">
        <v>1405</v>
      </c>
      <c r="B1414" s="44" t="s">
        <v>3324</v>
      </c>
      <c r="C1414" s="44" t="s">
        <v>31</v>
      </c>
      <c r="D1414" s="36" t="s">
        <v>34</v>
      </c>
      <c r="E1414" s="36" t="s">
        <v>426</v>
      </c>
      <c r="F1414" s="83">
        <v>44197</v>
      </c>
      <c r="G1414" s="83">
        <v>44531</v>
      </c>
      <c r="H1414" s="44" t="s">
        <v>3325</v>
      </c>
      <c r="I1414" s="36" t="s">
        <v>3601</v>
      </c>
      <c r="J1414" s="36">
        <v>60</v>
      </c>
      <c r="K1414" s="36"/>
      <c r="L1414" s="36">
        <v>60</v>
      </c>
      <c r="M1414" s="36"/>
      <c r="N1414" s="36"/>
      <c r="O1414" s="36"/>
      <c r="P1414" s="36"/>
      <c r="Q1414" s="36"/>
      <c r="R1414" s="70">
        <v>1</v>
      </c>
      <c r="S1414" s="36">
        <v>150</v>
      </c>
      <c r="T1414" s="36">
        <v>567</v>
      </c>
      <c r="U1414" s="36" t="s">
        <v>3602</v>
      </c>
      <c r="V1414" s="44" t="s">
        <v>39</v>
      </c>
      <c r="W1414" s="36" t="s">
        <v>179</v>
      </c>
    </row>
    <row r="1415" s="6" customFormat="1" ht="24" spans="1:23">
      <c r="A1415" s="35">
        <v>1406</v>
      </c>
      <c r="B1415" s="44" t="s">
        <v>3324</v>
      </c>
      <c r="C1415" s="44" t="s">
        <v>31</v>
      </c>
      <c r="D1415" s="36" t="s">
        <v>34</v>
      </c>
      <c r="E1415" s="36" t="s">
        <v>185</v>
      </c>
      <c r="F1415" s="83">
        <v>44197</v>
      </c>
      <c r="G1415" s="83">
        <v>44531</v>
      </c>
      <c r="H1415" s="44" t="s">
        <v>3325</v>
      </c>
      <c r="I1415" s="36" t="s">
        <v>3603</v>
      </c>
      <c r="J1415" s="36">
        <v>50</v>
      </c>
      <c r="K1415" s="36"/>
      <c r="L1415" s="36">
        <v>50</v>
      </c>
      <c r="M1415" s="36"/>
      <c r="N1415" s="36"/>
      <c r="O1415" s="36"/>
      <c r="P1415" s="36"/>
      <c r="Q1415" s="36"/>
      <c r="R1415" s="70">
        <v>1</v>
      </c>
      <c r="S1415" s="36">
        <v>134</v>
      </c>
      <c r="T1415" s="36">
        <v>501</v>
      </c>
      <c r="U1415" s="36" t="s">
        <v>3604</v>
      </c>
      <c r="V1415" s="44" t="s">
        <v>39</v>
      </c>
      <c r="W1415" s="36" t="s">
        <v>179</v>
      </c>
    </row>
    <row r="1416" s="6" customFormat="1" ht="24" spans="1:23">
      <c r="A1416" s="35">
        <v>1407</v>
      </c>
      <c r="B1416" s="44" t="s">
        <v>3324</v>
      </c>
      <c r="C1416" s="44" t="s">
        <v>31</v>
      </c>
      <c r="D1416" s="36" t="s">
        <v>34</v>
      </c>
      <c r="E1416" s="36" t="s">
        <v>1432</v>
      </c>
      <c r="F1416" s="83">
        <v>44470</v>
      </c>
      <c r="G1416" s="83">
        <v>44531</v>
      </c>
      <c r="H1416" s="44" t="s">
        <v>3325</v>
      </c>
      <c r="I1416" s="36" t="s">
        <v>3605</v>
      </c>
      <c r="J1416" s="36">
        <v>30</v>
      </c>
      <c r="K1416" s="36"/>
      <c r="L1416" s="36">
        <v>30</v>
      </c>
      <c r="M1416" s="36"/>
      <c r="N1416" s="36"/>
      <c r="O1416" s="36"/>
      <c r="P1416" s="36"/>
      <c r="Q1416" s="36"/>
      <c r="R1416" s="70">
        <v>1</v>
      </c>
      <c r="S1416" s="36">
        <v>81</v>
      </c>
      <c r="T1416" s="36">
        <v>291</v>
      </c>
      <c r="U1416" s="36" t="s">
        <v>3606</v>
      </c>
      <c r="V1416" s="44" t="s">
        <v>39</v>
      </c>
      <c r="W1416" s="36" t="s">
        <v>179</v>
      </c>
    </row>
    <row r="1417" s="6" customFormat="1" ht="24" spans="1:23">
      <c r="A1417" s="35">
        <v>1408</v>
      </c>
      <c r="B1417" s="44" t="s">
        <v>3324</v>
      </c>
      <c r="C1417" s="44" t="s">
        <v>31</v>
      </c>
      <c r="D1417" s="36" t="s">
        <v>34</v>
      </c>
      <c r="E1417" s="36" t="s">
        <v>260</v>
      </c>
      <c r="F1417" s="83">
        <v>44197</v>
      </c>
      <c r="G1417" s="83">
        <v>44531</v>
      </c>
      <c r="H1417" s="44" t="s">
        <v>3325</v>
      </c>
      <c r="I1417" s="36" t="s">
        <v>3607</v>
      </c>
      <c r="J1417" s="36">
        <v>30</v>
      </c>
      <c r="K1417" s="36"/>
      <c r="L1417" s="36">
        <v>30</v>
      </c>
      <c r="M1417" s="36"/>
      <c r="N1417" s="36"/>
      <c r="O1417" s="36"/>
      <c r="P1417" s="36"/>
      <c r="Q1417" s="36"/>
      <c r="R1417" s="70">
        <v>1</v>
      </c>
      <c r="S1417" s="36">
        <v>58</v>
      </c>
      <c r="T1417" s="36">
        <v>216</v>
      </c>
      <c r="U1417" s="36" t="s">
        <v>3608</v>
      </c>
      <c r="V1417" s="44" t="s">
        <v>39</v>
      </c>
      <c r="W1417" s="36" t="s">
        <v>179</v>
      </c>
    </row>
    <row r="1418" s="6" customFormat="1" ht="24" spans="1:23">
      <c r="A1418" s="35">
        <v>1409</v>
      </c>
      <c r="B1418" s="44" t="s">
        <v>3324</v>
      </c>
      <c r="C1418" s="44" t="s">
        <v>31</v>
      </c>
      <c r="D1418" s="36" t="s">
        <v>34</v>
      </c>
      <c r="E1418" s="36" t="s">
        <v>276</v>
      </c>
      <c r="F1418" s="83">
        <v>44197</v>
      </c>
      <c r="G1418" s="83">
        <v>44531</v>
      </c>
      <c r="H1418" s="44" t="s">
        <v>3325</v>
      </c>
      <c r="I1418" s="36" t="s">
        <v>3609</v>
      </c>
      <c r="J1418" s="36">
        <v>20</v>
      </c>
      <c r="K1418" s="36"/>
      <c r="L1418" s="36">
        <v>20</v>
      </c>
      <c r="M1418" s="36"/>
      <c r="N1418" s="36"/>
      <c r="O1418" s="36"/>
      <c r="P1418" s="36"/>
      <c r="Q1418" s="36"/>
      <c r="R1418" s="70">
        <v>1</v>
      </c>
      <c r="S1418" s="36">
        <v>72</v>
      </c>
      <c r="T1418" s="36">
        <v>280</v>
      </c>
      <c r="U1418" s="36" t="s">
        <v>3610</v>
      </c>
      <c r="V1418" s="44" t="s">
        <v>39</v>
      </c>
      <c r="W1418" s="36" t="s">
        <v>179</v>
      </c>
    </row>
    <row r="1419" s="6" customFormat="1" ht="24" spans="1:23">
      <c r="A1419" s="35">
        <v>1410</v>
      </c>
      <c r="B1419" s="44" t="s">
        <v>3324</v>
      </c>
      <c r="C1419" s="44" t="s">
        <v>31</v>
      </c>
      <c r="D1419" s="36" t="s">
        <v>34</v>
      </c>
      <c r="E1419" s="36" t="s">
        <v>276</v>
      </c>
      <c r="F1419" s="83">
        <v>44197</v>
      </c>
      <c r="G1419" s="83">
        <v>44531</v>
      </c>
      <c r="H1419" s="44" t="s">
        <v>3325</v>
      </c>
      <c r="I1419" s="36" t="s">
        <v>3611</v>
      </c>
      <c r="J1419" s="36">
        <v>38</v>
      </c>
      <c r="K1419" s="36"/>
      <c r="L1419" s="36">
        <v>38</v>
      </c>
      <c r="M1419" s="36"/>
      <c r="N1419" s="36"/>
      <c r="O1419" s="36"/>
      <c r="P1419" s="36"/>
      <c r="Q1419" s="36"/>
      <c r="R1419" s="70">
        <v>1</v>
      </c>
      <c r="S1419" s="36">
        <v>103</v>
      </c>
      <c r="T1419" s="36">
        <v>25</v>
      </c>
      <c r="U1419" s="36" t="s">
        <v>3612</v>
      </c>
      <c r="V1419" s="44" t="s">
        <v>39</v>
      </c>
      <c r="W1419" s="36" t="s">
        <v>179</v>
      </c>
    </row>
    <row r="1420" s="6" customFormat="1" ht="24" spans="1:23">
      <c r="A1420" s="35">
        <v>1411</v>
      </c>
      <c r="B1420" s="44" t="s">
        <v>3324</v>
      </c>
      <c r="C1420" s="44" t="s">
        <v>31</v>
      </c>
      <c r="D1420" s="36" t="s">
        <v>34</v>
      </c>
      <c r="E1420" s="36" t="s">
        <v>276</v>
      </c>
      <c r="F1420" s="83">
        <v>44197</v>
      </c>
      <c r="G1420" s="83">
        <v>44531</v>
      </c>
      <c r="H1420" s="44" t="s">
        <v>3325</v>
      </c>
      <c r="I1420" s="36" t="s">
        <v>3613</v>
      </c>
      <c r="J1420" s="36">
        <v>25</v>
      </c>
      <c r="K1420" s="36"/>
      <c r="L1420" s="36">
        <v>25</v>
      </c>
      <c r="M1420" s="36"/>
      <c r="N1420" s="36"/>
      <c r="O1420" s="36"/>
      <c r="P1420" s="36"/>
      <c r="Q1420" s="36"/>
      <c r="R1420" s="70">
        <v>1</v>
      </c>
      <c r="S1420" s="36">
        <v>23</v>
      </c>
      <c r="T1420" s="36">
        <v>110</v>
      </c>
      <c r="U1420" s="36" t="s">
        <v>3357</v>
      </c>
      <c r="V1420" s="44" t="s">
        <v>39</v>
      </c>
      <c r="W1420" s="36" t="s">
        <v>179</v>
      </c>
    </row>
    <row r="1421" s="6" customFormat="1" ht="24" spans="1:23">
      <c r="A1421" s="35">
        <v>1412</v>
      </c>
      <c r="B1421" s="44" t="s">
        <v>3324</v>
      </c>
      <c r="C1421" s="44" t="s">
        <v>31</v>
      </c>
      <c r="D1421" s="36" t="s">
        <v>34</v>
      </c>
      <c r="E1421" s="36" t="s">
        <v>276</v>
      </c>
      <c r="F1421" s="83">
        <v>44197</v>
      </c>
      <c r="G1421" s="83">
        <v>44531</v>
      </c>
      <c r="H1421" s="44" t="s">
        <v>3325</v>
      </c>
      <c r="I1421" s="36" t="s">
        <v>3614</v>
      </c>
      <c r="J1421" s="36">
        <v>30</v>
      </c>
      <c r="K1421" s="36"/>
      <c r="L1421" s="36">
        <v>30</v>
      </c>
      <c r="M1421" s="36"/>
      <c r="N1421" s="36"/>
      <c r="O1421" s="36"/>
      <c r="P1421" s="36"/>
      <c r="Q1421" s="36"/>
      <c r="R1421" s="70">
        <v>1</v>
      </c>
      <c r="S1421" s="36">
        <v>40</v>
      </c>
      <c r="T1421" s="36">
        <v>125</v>
      </c>
      <c r="U1421" s="36" t="s">
        <v>3615</v>
      </c>
      <c r="V1421" s="44" t="s">
        <v>39</v>
      </c>
      <c r="W1421" s="36" t="s">
        <v>179</v>
      </c>
    </row>
    <row r="1422" s="6" customFormat="1" ht="24" spans="1:23">
      <c r="A1422" s="35">
        <v>1413</v>
      </c>
      <c r="B1422" s="44" t="s">
        <v>3324</v>
      </c>
      <c r="C1422" s="44" t="s">
        <v>31</v>
      </c>
      <c r="D1422" s="36" t="s">
        <v>34</v>
      </c>
      <c r="E1422" s="36" t="s">
        <v>276</v>
      </c>
      <c r="F1422" s="83">
        <v>44197</v>
      </c>
      <c r="G1422" s="83">
        <v>44531</v>
      </c>
      <c r="H1422" s="44" t="s">
        <v>3325</v>
      </c>
      <c r="I1422" s="36" t="s">
        <v>3616</v>
      </c>
      <c r="J1422" s="36">
        <v>25</v>
      </c>
      <c r="K1422" s="36"/>
      <c r="L1422" s="36">
        <v>25</v>
      </c>
      <c r="M1422" s="36"/>
      <c r="N1422" s="36"/>
      <c r="O1422" s="36"/>
      <c r="P1422" s="36"/>
      <c r="Q1422" s="36"/>
      <c r="R1422" s="70">
        <v>1</v>
      </c>
      <c r="S1422" s="36">
        <v>22</v>
      </c>
      <c r="T1422" s="36">
        <v>85</v>
      </c>
      <c r="U1422" s="36" t="s">
        <v>3617</v>
      </c>
      <c r="V1422" s="44" t="s">
        <v>39</v>
      </c>
      <c r="W1422" s="36" t="s">
        <v>179</v>
      </c>
    </row>
    <row r="1423" s="6" customFormat="1" ht="24" spans="1:23">
      <c r="A1423" s="35">
        <v>1414</v>
      </c>
      <c r="B1423" s="44" t="s">
        <v>3324</v>
      </c>
      <c r="C1423" s="44" t="s">
        <v>31</v>
      </c>
      <c r="D1423" s="36" t="s">
        <v>34</v>
      </c>
      <c r="E1423" s="36" t="s">
        <v>600</v>
      </c>
      <c r="F1423" s="83">
        <v>44378</v>
      </c>
      <c r="G1423" s="83">
        <v>44531</v>
      </c>
      <c r="H1423" s="44" t="s">
        <v>3325</v>
      </c>
      <c r="I1423" s="36" t="s">
        <v>3618</v>
      </c>
      <c r="J1423" s="36">
        <v>30</v>
      </c>
      <c r="K1423" s="36"/>
      <c r="L1423" s="36">
        <v>30</v>
      </c>
      <c r="M1423" s="36"/>
      <c r="N1423" s="36"/>
      <c r="O1423" s="36"/>
      <c r="P1423" s="36"/>
      <c r="Q1423" s="36"/>
      <c r="R1423" s="70">
        <v>1</v>
      </c>
      <c r="S1423" s="36">
        <v>19</v>
      </c>
      <c r="T1423" s="36">
        <v>34</v>
      </c>
      <c r="U1423" s="36" t="s">
        <v>3619</v>
      </c>
      <c r="V1423" s="44" t="s">
        <v>39</v>
      </c>
      <c r="W1423" s="36" t="s">
        <v>179</v>
      </c>
    </row>
    <row r="1424" s="6" customFormat="1" ht="24" spans="1:23">
      <c r="A1424" s="35">
        <v>1415</v>
      </c>
      <c r="B1424" s="44" t="s">
        <v>3324</v>
      </c>
      <c r="C1424" s="44" t="s">
        <v>31</v>
      </c>
      <c r="D1424" s="36" t="s">
        <v>34</v>
      </c>
      <c r="E1424" s="36" t="s">
        <v>600</v>
      </c>
      <c r="F1424" s="83">
        <v>44378</v>
      </c>
      <c r="G1424" s="83">
        <v>44531</v>
      </c>
      <c r="H1424" s="44" t="s">
        <v>3325</v>
      </c>
      <c r="I1424" s="36" t="s">
        <v>3620</v>
      </c>
      <c r="J1424" s="36">
        <v>25</v>
      </c>
      <c r="K1424" s="36"/>
      <c r="L1424" s="36">
        <v>25</v>
      </c>
      <c r="M1424" s="36"/>
      <c r="N1424" s="36"/>
      <c r="O1424" s="36"/>
      <c r="P1424" s="36"/>
      <c r="Q1424" s="36"/>
      <c r="R1424" s="70">
        <v>1</v>
      </c>
      <c r="S1424" s="36">
        <v>14</v>
      </c>
      <c r="T1424" s="36">
        <v>48</v>
      </c>
      <c r="U1424" s="36" t="s">
        <v>3621</v>
      </c>
      <c r="V1424" s="44" t="s">
        <v>39</v>
      </c>
      <c r="W1424" s="36" t="s">
        <v>179</v>
      </c>
    </row>
    <row r="1425" s="6" customFormat="1" ht="24" spans="1:23">
      <c r="A1425" s="35">
        <v>1416</v>
      </c>
      <c r="B1425" s="44" t="s">
        <v>3324</v>
      </c>
      <c r="C1425" s="44" t="s">
        <v>31</v>
      </c>
      <c r="D1425" s="36" t="s">
        <v>34</v>
      </c>
      <c r="E1425" s="36" t="s">
        <v>600</v>
      </c>
      <c r="F1425" s="83">
        <v>44378</v>
      </c>
      <c r="G1425" s="83">
        <v>44531</v>
      </c>
      <c r="H1425" s="44" t="s">
        <v>3325</v>
      </c>
      <c r="I1425" s="36" t="s">
        <v>3622</v>
      </c>
      <c r="J1425" s="36">
        <v>28</v>
      </c>
      <c r="K1425" s="36"/>
      <c r="L1425" s="36">
        <v>28</v>
      </c>
      <c r="M1425" s="36"/>
      <c r="N1425" s="36"/>
      <c r="O1425" s="36"/>
      <c r="P1425" s="36"/>
      <c r="Q1425" s="36"/>
      <c r="R1425" s="70">
        <v>1</v>
      </c>
      <c r="S1425" s="36">
        <v>21</v>
      </c>
      <c r="T1425" s="36">
        <v>68</v>
      </c>
      <c r="U1425" s="36" t="s">
        <v>3623</v>
      </c>
      <c r="V1425" s="44" t="s">
        <v>39</v>
      </c>
      <c r="W1425" s="36" t="s">
        <v>179</v>
      </c>
    </row>
    <row r="1426" s="6" customFormat="1" ht="24" spans="1:23">
      <c r="A1426" s="35">
        <v>1417</v>
      </c>
      <c r="B1426" s="44" t="s">
        <v>3324</v>
      </c>
      <c r="C1426" s="44" t="s">
        <v>31</v>
      </c>
      <c r="D1426" s="36" t="s">
        <v>34</v>
      </c>
      <c r="E1426" s="36" t="s">
        <v>600</v>
      </c>
      <c r="F1426" s="83">
        <v>44378</v>
      </c>
      <c r="G1426" s="83">
        <v>44531</v>
      </c>
      <c r="H1426" s="44" t="s">
        <v>3325</v>
      </c>
      <c r="I1426" s="36" t="s">
        <v>3624</v>
      </c>
      <c r="J1426" s="36">
        <v>32</v>
      </c>
      <c r="K1426" s="36"/>
      <c r="L1426" s="36">
        <v>32</v>
      </c>
      <c r="M1426" s="36"/>
      <c r="N1426" s="36"/>
      <c r="O1426" s="36"/>
      <c r="P1426" s="36"/>
      <c r="Q1426" s="36"/>
      <c r="R1426" s="70">
        <v>1</v>
      </c>
      <c r="S1426" s="36">
        <v>23</v>
      </c>
      <c r="T1426" s="36">
        <v>72</v>
      </c>
      <c r="U1426" s="36" t="s">
        <v>3625</v>
      </c>
      <c r="V1426" s="44" t="s">
        <v>39</v>
      </c>
      <c r="W1426" s="36" t="s">
        <v>179</v>
      </c>
    </row>
    <row r="1427" s="6" customFormat="1" ht="24" spans="1:23">
      <c r="A1427" s="35">
        <v>1418</v>
      </c>
      <c r="B1427" s="44" t="s">
        <v>3324</v>
      </c>
      <c r="C1427" s="44" t="s">
        <v>31</v>
      </c>
      <c r="D1427" s="36" t="s">
        <v>34</v>
      </c>
      <c r="E1427" s="36" t="s">
        <v>272</v>
      </c>
      <c r="F1427" s="83">
        <v>44409</v>
      </c>
      <c r="G1427" s="83">
        <v>44531</v>
      </c>
      <c r="H1427" s="44" t="s">
        <v>3325</v>
      </c>
      <c r="I1427" s="36" t="s">
        <v>3626</v>
      </c>
      <c r="J1427" s="36">
        <v>60</v>
      </c>
      <c r="K1427" s="36"/>
      <c r="L1427" s="36">
        <v>60</v>
      </c>
      <c r="M1427" s="36"/>
      <c r="N1427" s="36"/>
      <c r="O1427" s="36"/>
      <c r="P1427" s="36"/>
      <c r="Q1427" s="36"/>
      <c r="R1427" s="70">
        <v>1</v>
      </c>
      <c r="S1427" s="36">
        <v>70</v>
      </c>
      <c r="T1427" s="36">
        <v>382</v>
      </c>
      <c r="U1427" s="36" t="s">
        <v>3627</v>
      </c>
      <c r="V1427" s="44" t="s">
        <v>39</v>
      </c>
      <c r="W1427" s="36" t="s">
        <v>179</v>
      </c>
    </row>
    <row r="1428" s="6" customFormat="1" ht="24" spans="1:23">
      <c r="A1428" s="35">
        <v>1419</v>
      </c>
      <c r="B1428" s="44" t="s">
        <v>3324</v>
      </c>
      <c r="C1428" s="44" t="s">
        <v>31</v>
      </c>
      <c r="D1428" s="36" t="s">
        <v>34</v>
      </c>
      <c r="E1428" s="36" t="s">
        <v>272</v>
      </c>
      <c r="F1428" s="83">
        <v>44409</v>
      </c>
      <c r="G1428" s="83">
        <v>44531</v>
      </c>
      <c r="H1428" s="44" t="s">
        <v>3325</v>
      </c>
      <c r="I1428" s="36" t="s">
        <v>3628</v>
      </c>
      <c r="J1428" s="36">
        <v>35</v>
      </c>
      <c r="K1428" s="36"/>
      <c r="L1428" s="36">
        <v>35</v>
      </c>
      <c r="M1428" s="36"/>
      <c r="N1428" s="36"/>
      <c r="O1428" s="36"/>
      <c r="P1428" s="36"/>
      <c r="Q1428" s="36"/>
      <c r="R1428" s="70">
        <v>1</v>
      </c>
      <c r="S1428" s="36">
        <v>34</v>
      </c>
      <c r="T1428" s="36">
        <v>140</v>
      </c>
      <c r="U1428" s="36" t="s">
        <v>3629</v>
      </c>
      <c r="V1428" s="44" t="s">
        <v>39</v>
      </c>
      <c r="W1428" s="36" t="s">
        <v>179</v>
      </c>
    </row>
    <row r="1429" s="6" customFormat="1" ht="24" spans="1:23">
      <c r="A1429" s="35">
        <v>1420</v>
      </c>
      <c r="B1429" s="44" t="s">
        <v>3324</v>
      </c>
      <c r="C1429" s="44" t="s">
        <v>31</v>
      </c>
      <c r="D1429" s="36" t="s">
        <v>34</v>
      </c>
      <c r="E1429" s="36" t="s">
        <v>3630</v>
      </c>
      <c r="F1429" s="83">
        <v>44409</v>
      </c>
      <c r="G1429" s="83">
        <v>44531</v>
      </c>
      <c r="H1429" s="44" t="s">
        <v>3325</v>
      </c>
      <c r="I1429" s="36" t="s">
        <v>3631</v>
      </c>
      <c r="J1429" s="36">
        <v>48</v>
      </c>
      <c r="K1429" s="36"/>
      <c r="L1429" s="36">
        <v>48</v>
      </c>
      <c r="M1429" s="36"/>
      <c r="N1429" s="36"/>
      <c r="O1429" s="36"/>
      <c r="P1429" s="36"/>
      <c r="Q1429" s="36"/>
      <c r="R1429" s="70">
        <v>1</v>
      </c>
      <c r="S1429" s="36">
        <v>45</v>
      </c>
      <c r="T1429" s="36">
        <v>186</v>
      </c>
      <c r="U1429" s="36" t="s">
        <v>3632</v>
      </c>
      <c r="V1429" s="44" t="s">
        <v>39</v>
      </c>
      <c r="W1429" s="36" t="s">
        <v>179</v>
      </c>
    </row>
    <row r="1430" s="6" customFormat="1" ht="24" spans="1:23">
      <c r="A1430" s="35">
        <v>1421</v>
      </c>
      <c r="B1430" s="44" t="s">
        <v>3324</v>
      </c>
      <c r="C1430" s="44" t="s">
        <v>31</v>
      </c>
      <c r="D1430" s="36" t="s">
        <v>34</v>
      </c>
      <c r="E1430" s="36" t="s">
        <v>3630</v>
      </c>
      <c r="F1430" s="83">
        <v>44409</v>
      </c>
      <c r="G1430" s="83">
        <v>44531</v>
      </c>
      <c r="H1430" s="44" t="s">
        <v>3325</v>
      </c>
      <c r="I1430" s="36" t="s">
        <v>3633</v>
      </c>
      <c r="J1430" s="36">
        <v>40</v>
      </c>
      <c r="K1430" s="36"/>
      <c r="L1430" s="36">
        <v>40</v>
      </c>
      <c r="M1430" s="36"/>
      <c r="N1430" s="36"/>
      <c r="O1430" s="36"/>
      <c r="P1430" s="36"/>
      <c r="Q1430" s="36"/>
      <c r="R1430" s="70">
        <v>1</v>
      </c>
      <c r="S1430" s="36">
        <v>48</v>
      </c>
      <c r="T1430" s="36">
        <v>157</v>
      </c>
      <c r="U1430" s="36" t="s">
        <v>3634</v>
      </c>
      <c r="V1430" s="44" t="s">
        <v>39</v>
      </c>
      <c r="W1430" s="36" t="s">
        <v>179</v>
      </c>
    </row>
    <row r="1431" s="6" customFormat="1" ht="24" spans="1:23">
      <c r="A1431" s="35">
        <v>1422</v>
      </c>
      <c r="B1431" s="44" t="s">
        <v>3324</v>
      </c>
      <c r="C1431" s="44" t="s">
        <v>31</v>
      </c>
      <c r="D1431" s="36" t="s">
        <v>34</v>
      </c>
      <c r="E1431" s="36" t="s">
        <v>3630</v>
      </c>
      <c r="F1431" s="83">
        <v>44409</v>
      </c>
      <c r="G1431" s="83">
        <v>44531</v>
      </c>
      <c r="H1431" s="44" t="s">
        <v>3325</v>
      </c>
      <c r="I1431" s="36" t="s">
        <v>3635</v>
      </c>
      <c r="J1431" s="36">
        <v>16</v>
      </c>
      <c r="K1431" s="36"/>
      <c r="L1431" s="36">
        <v>16</v>
      </c>
      <c r="M1431" s="36"/>
      <c r="N1431" s="36"/>
      <c r="O1431" s="36"/>
      <c r="P1431" s="36"/>
      <c r="Q1431" s="36"/>
      <c r="R1431" s="70">
        <v>1</v>
      </c>
      <c r="S1431" s="36">
        <v>31</v>
      </c>
      <c r="T1431" s="36">
        <v>96</v>
      </c>
      <c r="U1431" s="36" t="s">
        <v>3636</v>
      </c>
      <c r="V1431" s="44" t="s">
        <v>39</v>
      </c>
      <c r="W1431" s="36" t="s">
        <v>179</v>
      </c>
    </row>
    <row r="1432" s="6" customFormat="1" ht="24" spans="1:23">
      <c r="A1432" s="35">
        <v>1423</v>
      </c>
      <c r="B1432" s="44" t="s">
        <v>3324</v>
      </c>
      <c r="C1432" s="44" t="s">
        <v>31</v>
      </c>
      <c r="D1432" s="36" t="s">
        <v>34</v>
      </c>
      <c r="E1432" s="36" t="s">
        <v>3630</v>
      </c>
      <c r="F1432" s="83">
        <v>44409</v>
      </c>
      <c r="G1432" s="83">
        <v>44531</v>
      </c>
      <c r="H1432" s="44" t="s">
        <v>3325</v>
      </c>
      <c r="I1432" s="36" t="s">
        <v>3637</v>
      </c>
      <c r="J1432" s="36">
        <v>21</v>
      </c>
      <c r="K1432" s="36"/>
      <c r="L1432" s="36">
        <v>21</v>
      </c>
      <c r="M1432" s="36"/>
      <c r="N1432" s="36"/>
      <c r="O1432" s="36"/>
      <c r="P1432" s="36"/>
      <c r="Q1432" s="36"/>
      <c r="R1432" s="70">
        <v>1</v>
      </c>
      <c r="S1432" s="36">
        <v>43</v>
      </c>
      <c r="T1432" s="36">
        <v>186</v>
      </c>
      <c r="U1432" s="36" t="s">
        <v>3638</v>
      </c>
      <c r="V1432" s="44" t="s">
        <v>39</v>
      </c>
      <c r="W1432" s="36" t="s">
        <v>179</v>
      </c>
    </row>
    <row r="1433" s="6" customFormat="1" ht="24" spans="1:23">
      <c r="A1433" s="35">
        <v>1424</v>
      </c>
      <c r="B1433" s="44" t="s">
        <v>3324</v>
      </c>
      <c r="C1433" s="44" t="s">
        <v>31</v>
      </c>
      <c r="D1433" s="36" t="s">
        <v>34</v>
      </c>
      <c r="E1433" s="36" t="s">
        <v>3630</v>
      </c>
      <c r="F1433" s="83">
        <v>44409</v>
      </c>
      <c r="G1433" s="83">
        <v>44531</v>
      </c>
      <c r="H1433" s="44" t="s">
        <v>3325</v>
      </c>
      <c r="I1433" s="36" t="s">
        <v>3639</v>
      </c>
      <c r="J1433" s="36">
        <v>28</v>
      </c>
      <c r="K1433" s="36"/>
      <c r="L1433" s="36">
        <v>28</v>
      </c>
      <c r="M1433" s="36"/>
      <c r="N1433" s="36"/>
      <c r="O1433" s="36"/>
      <c r="P1433" s="36"/>
      <c r="Q1433" s="36"/>
      <c r="R1433" s="70">
        <v>1</v>
      </c>
      <c r="S1433" s="36">
        <v>58</v>
      </c>
      <c r="T1433" s="36">
        <v>228</v>
      </c>
      <c r="U1433" s="36" t="s">
        <v>3640</v>
      </c>
      <c r="V1433" s="44" t="s">
        <v>39</v>
      </c>
      <c r="W1433" s="36" t="s">
        <v>179</v>
      </c>
    </row>
    <row r="1434" s="6" customFormat="1" ht="24" spans="1:23">
      <c r="A1434" s="35">
        <v>1425</v>
      </c>
      <c r="B1434" s="44" t="s">
        <v>3324</v>
      </c>
      <c r="C1434" s="44" t="s">
        <v>31</v>
      </c>
      <c r="D1434" s="36" t="s">
        <v>34</v>
      </c>
      <c r="E1434" s="36" t="s">
        <v>96</v>
      </c>
      <c r="F1434" s="83">
        <v>44348</v>
      </c>
      <c r="G1434" s="83">
        <v>44531</v>
      </c>
      <c r="H1434" s="44" t="s">
        <v>3325</v>
      </c>
      <c r="I1434" s="36" t="s">
        <v>3641</v>
      </c>
      <c r="J1434" s="36">
        <v>42</v>
      </c>
      <c r="K1434" s="36"/>
      <c r="L1434" s="36">
        <v>42</v>
      </c>
      <c r="M1434" s="36"/>
      <c r="N1434" s="36"/>
      <c r="O1434" s="36"/>
      <c r="P1434" s="36"/>
      <c r="Q1434" s="36"/>
      <c r="R1434" s="36"/>
      <c r="S1434" s="36">
        <v>87</v>
      </c>
      <c r="T1434" s="36">
        <v>319</v>
      </c>
      <c r="U1434" s="36" t="s">
        <v>3642</v>
      </c>
      <c r="V1434" s="44" t="s">
        <v>39</v>
      </c>
      <c r="W1434" s="36" t="s">
        <v>179</v>
      </c>
    </row>
    <row r="1435" s="6" customFormat="1" ht="24" spans="1:23">
      <c r="A1435" s="35">
        <v>1426</v>
      </c>
      <c r="B1435" s="44" t="s">
        <v>3324</v>
      </c>
      <c r="C1435" s="44" t="s">
        <v>31</v>
      </c>
      <c r="D1435" s="36" t="s">
        <v>34</v>
      </c>
      <c r="E1435" s="36" t="s">
        <v>96</v>
      </c>
      <c r="F1435" s="83">
        <v>44348</v>
      </c>
      <c r="G1435" s="83">
        <v>44531</v>
      </c>
      <c r="H1435" s="44" t="s">
        <v>3325</v>
      </c>
      <c r="I1435" s="36" t="s">
        <v>3643</v>
      </c>
      <c r="J1435" s="36">
        <v>49</v>
      </c>
      <c r="K1435" s="36"/>
      <c r="L1435" s="36">
        <v>49</v>
      </c>
      <c r="M1435" s="36"/>
      <c r="N1435" s="36"/>
      <c r="O1435" s="36"/>
      <c r="P1435" s="36"/>
      <c r="Q1435" s="36"/>
      <c r="R1435" s="36"/>
      <c r="S1435" s="36">
        <v>87</v>
      </c>
      <c r="T1435" s="36">
        <v>319</v>
      </c>
      <c r="U1435" s="36" t="s">
        <v>3642</v>
      </c>
      <c r="V1435" s="44" t="s">
        <v>39</v>
      </c>
      <c r="W1435" s="36" t="s">
        <v>179</v>
      </c>
    </row>
    <row r="1436" s="6" customFormat="1" ht="24" spans="1:23">
      <c r="A1436" s="35">
        <v>1427</v>
      </c>
      <c r="B1436" s="44" t="s">
        <v>3324</v>
      </c>
      <c r="C1436" s="44" t="s">
        <v>31</v>
      </c>
      <c r="D1436" s="36" t="s">
        <v>34</v>
      </c>
      <c r="E1436" s="36" t="s">
        <v>96</v>
      </c>
      <c r="F1436" s="83">
        <v>44348</v>
      </c>
      <c r="G1436" s="83">
        <v>44531</v>
      </c>
      <c r="H1436" s="44" t="s">
        <v>3325</v>
      </c>
      <c r="I1436" s="36" t="s">
        <v>3644</v>
      </c>
      <c r="J1436" s="36">
        <v>84</v>
      </c>
      <c r="K1436" s="36"/>
      <c r="L1436" s="36">
        <v>84</v>
      </c>
      <c r="M1436" s="36"/>
      <c r="N1436" s="36"/>
      <c r="O1436" s="36"/>
      <c r="P1436" s="36"/>
      <c r="Q1436" s="36"/>
      <c r="R1436" s="36"/>
      <c r="S1436" s="36">
        <v>87</v>
      </c>
      <c r="T1436" s="36">
        <v>319</v>
      </c>
      <c r="U1436" s="36" t="s">
        <v>3642</v>
      </c>
      <c r="V1436" s="44" t="s">
        <v>39</v>
      </c>
      <c r="W1436" s="36" t="s">
        <v>179</v>
      </c>
    </row>
    <row r="1437" s="6" customFormat="1" ht="24" spans="1:23">
      <c r="A1437" s="35">
        <v>1428</v>
      </c>
      <c r="B1437" s="44" t="s">
        <v>3324</v>
      </c>
      <c r="C1437" s="44" t="s">
        <v>31</v>
      </c>
      <c r="D1437" s="36" t="s">
        <v>34</v>
      </c>
      <c r="E1437" s="36" t="s">
        <v>100</v>
      </c>
      <c r="F1437" s="83">
        <v>44197</v>
      </c>
      <c r="G1437" s="83">
        <v>44531</v>
      </c>
      <c r="H1437" s="44" t="s">
        <v>3325</v>
      </c>
      <c r="I1437" s="36" t="s">
        <v>3645</v>
      </c>
      <c r="J1437" s="36">
        <v>40</v>
      </c>
      <c r="K1437" s="36"/>
      <c r="L1437" s="36">
        <v>40</v>
      </c>
      <c r="M1437" s="36"/>
      <c r="N1437" s="36"/>
      <c r="O1437" s="36"/>
      <c r="P1437" s="36"/>
      <c r="Q1437" s="36"/>
      <c r="R1437" s="70">
        <v>1</v>
      </c>
      <c r="S1437" s="36">
        <v>52</v>
      </c>
      <c r="T1437" s="36">
        <v>289</v>
      </c>
      <c r="U1437" s="36" t="s">
        <v>3646</v>
      </c>
      <c r="V1437" s="44" t="s">
        <v>39</v>
      </c>
      <c r="W1437" s="36" t="s">
        <v>179</v>
      </c>
    </row>
    <row r="1438" s="6" customFormat="1" ht="24" spans="1:23">
      <c r="A1438" s="35">
        <v>1429</v>
      </c>
      <c r="B1438" s="44" t="s">
        <v>3324</v>
      </c>
      <c r="C1438" s="44" t="s">
        <v>31</v>
      </c>
      <c r="D1438" s="36" t="s">
        <v>34</v>
      </c>
      <c r="E1438" s="36" t="s">
        <v>100</v>
      </c>
      <c r="F1438" s="83">
        <v>44197</v>
      </c>
      <c r="G1438" s="83">
        <v>44531</v>
      </c>
      <c r="H1438" s="44" t="s">
        <v>3325</v>
      </c>
      <c r="I1438" s="36" t="s">
        <v>3647</v>
      </c>
      <c r="J1438" s="36">
        <v>100</v>
      </c>
      <c r="K1438" s="36"/>
      <c r="L1438" s="36">
        <v>100</v>
      </c>
      <c r="M1438" s="36"/>
      <c r="N1438" s="36"/>
      <c r="O1438" s="36"/>
      <c r="P1438" s="36"/>
      <c r="Q1438" s="36"/>
      <c r="R1438" s="70">
        <v>1</v>
      </c>
      <c r="S1438" s="36">
        <v>47</v>
      </c>
      <c r="T1438" s="36">
        <v>273</v>
      </c>
      <c r="U1438" s="36" t="s">
        <v>3648</v>
      </c>
      <c r="V1438" s="44" t="s">
        <v>39</v>
      </c>
      <c r="W1438" s="36" t="s">
        <v>179</v>
      </c>
    </row>
    <row r="1439" s="6" customFormat="1" ht="24" spans="1:23">
      <c r="A1439" s="35">
        <v>1430</v>
      </c>
      <c r="B1439" s="44" t="s">
        <v>3324</v>
      </c>
      <c r="C1439" s="44" t="s">
        <v>31</v>
      </c>
      <c r="D1439" s="36" t="s">
        <v>34</v>
      </c>
      <c r="E1439" s="36" t="s">
        <v>100</v>
      </c>
      <c r="F1439" s="83">
        <v>44197</v>
      </c>
      <c r="G1439" s="83">
        <v>44531</v>
      </c>
      <c r="H1439" s="44" t="s">
        <v>3325</v>
      </c>
      <c r="I1439" s="36" t="s">
        <v>3649</v>
      </c>
      <c r="J1439" s="36">
        <v>100</v>
      </c>
      <c r="K1439" s="36"/>
      <c r="L1439" s="36">
        <v>100</v>
      </c>
      <c r="M1439" s="36"/>
      <c r="N1439" s="36"/>
      <c r="O1439" s="36"/>
      <c r="P1439" s="36"/>
      <c r="Q1439" s="36"/>
      <c r="R1439" s="70">
        <v>1</v>
      </c>
      <c r="S1439" s="36">
        <v>61</v>
      </c>
      <c r="T1439" s="36">
        <v>351</v>
      </c>
      <c r="U1439" s="36" t="s">
        <v>3650</v>
      </c>
      <c r="V1439" s="44" t="s">
        <v>39</v>
      </c>
      <c r="W1439" s="36" t="s">
        <v>179</v>
      </c>
    </row>
    <row r="1440" s="6" customFormat="1" ht="24" spans="1:23">
      <c r="A1440" s="35">
        <v>1431</v>
      </c>
      <c r="B1440" s="44" t="s">
        <v>3324</v>
      </c>
      <c r="C1440" s="44" t="s">
        <v>31</v>
      </c>
      <c r="D1440" s="36" t="s">
        <v>34</v>
      </c>
      <c r="E1440" s="36" t="s">
        <v>100</v>
      </c>
      <c r="F1440" s="83">
        <v>44197</v>
      </c>
      <c r="G1440" s="83">
        <v>44531</v>
      </c>
      <c r="H1440" s="44" t="s">
        <v>3325</v>
      </c>
      <c r="I1440" s="36" t="s">
        <v>3651</v>
      </c>
      <c r="J1440" s="36">
        <v>40</v>
      </c>
      <c r="K1440" s="36"/>
      <c r="L1440" s="36">
        <v>40</v>
      </c>
      <c r="M1440" s="36"/>
      <c r="N1440" s="36"/>
      <c r="O1440" s="36"/>
      <c r="P1440" s="36"/>
      <c r="Q1440" s="36"/>
      <c r="R1440" s="70">
        <v>1</v>
      </c>
      <c r="S1440" s="36">
        <v>52</v>
      </c>
      <c r="T1440" s="36">
        <v>256</v>
      </c>
      <c r="U1440" s="36" t="s">
        <v>3652</v>
      </c>
      <c r="V1440" s="44" t="s">
        <v>39</v>
      </c>
      <c r="W1440" s="36" t="s">
        <v>179</v>
      </c>
    </row>
    <row r="1441" s="6" customFormat="1" ht="24" spans="1:23">
      <c r="A1441" s="35">
        <v>1432</v>
      </c>
      <c r="B1441" s="44" t="s">
        <v>3324</v>
      </c>
      <c r="C1441" s="44" t="s">
        <v>31</v>
      </c>
      <c r="D1441" s="36" t="s">
        <v>34</v>
      </c>
      <c r="E1441" s="36" t="s">
        <v>1661</v>
      </c>
      <c r="F1441" s="83">
        <v>44409</v>
      </c>
      <c r="G1441" s="83">
        <v>44531</v>
      </c>
      <c r="H1441" s="44" t="s">
        <v>3325</v>
      </c>
      <c r="I1441" s="36" t="s">
        <v>3653</v>
      </c>
      <c r="J1441" s="36">
        <v>28</v>
      </c>
      <c r="K1441" s="36"/>
      <c r="L1441" s="36">
        <v>28</v>
      </c>
      <c r="M1441" s="36"/>
      <c r="N1441" s="36"/>
      <c r="O1441" s="36"/>
      <c r="P1441" s="36"/>
      <c r="Q1441" s="36"/>
      <c r="R1441" s="36"/>
      <c r="S1441" s="36">
        <v>95</v>
      </c>
      <c r="T1441" s="36">
        <v>353</v>
      </c>
      <c r="U1441" s="36" t="s">
        <v>3654</v>
      </c>
      <c r="V1441" s="44" t="s">
        <v>39</v>
      </c>
      <c r="W1441" s="36" t="s">
        <v>179</v>
      </c>
    </row>
    <row r="1442" s="6" customFormat="1" ht="24" spans="1:23">
      <c r="A1442" s="35">
        <v>1433</v>
      </c>
      <c r="B1442" s="44" t="s">
        <v>3324</v>
      </c>
      <c r="C1442" s="44" t="s">
        <v>31</v>
      </c>
      <c r="D1442" s="36" t="s">
        <v>34</v>
      </c>
      <c r="E1442" s="36" t="s">
        <v>1661</v>
      </c>
      <c r="F1442" s="83">
        <v>44409</v>
      </c>
      <c r="G1442" s="83">
        <v>44531</v>
      </c>
      <c r="H1442" s="44" t="s">
        <v>3325</v>
      </c>
      <c r="I1442" s="36" t="s">
        <v>3655</v>
      </c>
      <c r="J1442" s="36">
        <v>70</v>
      </c>
      <c r="K1442" s="36"/>
      <c r="L1442" s="36">
        <v>70</v>
      </c>
      <c r="M1442" s="36"/>
      <c r="N1442" s="36"/>
      <c r="O1442" s="36"/>
      <c r="P1442" s="36"/>
      <c r="Q1442" s="36"/>
      <c r="R1442" s="36"/>
      <c r="S1442" s="36">
        <v>95</v>
      </c>
      <c r="T1442" s="36">
        <v>353</v>
      </c>
      <c r="U1442" s="36" t="s">
        <v>3654</v>
      </c>
      <c r="V1442" s="44" t="s">
        <v>39</v>
      </c>
      <c r="W1442" s="36" t="s">
        <v>179</v>
      </c>
    </row>
    <row r="1443" s="6" customFormat="1" ht="24" spans="1:23">
      <c r="A1443" s="35">
        <v>1434</v>
      </c>
      <c r="B1443" s="44" t="s">
        <v>3324</v>
      </c>
      <c r="C1443" s="44" t="s">
        <v>31</v>
      </c>
      <c r="D1443" s="36" t="s">
        <v>34</v>
      </c>
      <c r="E1443" s="36" t="s">
        <v>1661</v>
      </c>
      <c r="F1443" s="83">
        <v>44409</v>
      </c>
      <c r="G1443" s="83">
        <v>44531</v>
      </c>
      <c r="H1443" s="44" t="s">
        <v>3325</v>
      </c>
      <c r="I1443" s="36" t="s">
        <v>3656</v>
      </c>
      <c r="J1443" s="36">
        <v>35</v>
      </c>
      <c r="K1443" s="36"/>
      <c r="L1443" s="36">
        <v>35</v>
      </c>
      <c r="M1443" s="36"/>
      <c r="N1443" s="36"/>
      <c r="O1443" s="36"/>
      <c r="P1443" s="36"/>
      <c r="Q1443" s="36"/>
      <c r="R1443" s="36"/>
      <c r="S1443" s="36">
        <v>95</v>
      </c>
      <c r="T1443" s="36">
        <v>353</v>
      </c>
      <c r="U1443" s="36" t="s">
        <v>3654</v>
      </c>
      <c r="V1443" s="44" t="s">
        <v>39</v>
      </c>
      <c r="W1443" s="36" t="s">
        <v>179</v>
      </c>
    </row>
    <row r="1444" s="6" customFormat="1" ht="24" spans="1:23">
      <c r="A1444" s="35">
        <v>1435</v>
      </c>
      <c r="B1444" s="44" t="s">
        <v>3324</v>
      </c>
      <c r="C1444" s="44" t="s">
        <v>31</v>
      </c>
      <c r="D1444" s="36" t="s">
        <v>34</v>
      </c>
      <c r="E1444" s="36" t="s">
        <v>1661</v>
      </c>
      <c r="F1444" s="83">
        <v>44409</v>
      </c>
      <c r="G1444" s="83">
        <v>44531</v>
      </c>
      <c r="H1444" s="44" t="s">
        <v>3325</v>
      </c>
      <c r="I1444" s="36" t="s">
        <v>3657</v>
      </c>
      <c r="J1444" s="36">
        <v>35</v>
      </c>
      <c r="K1444" s="36"/>
      <c r="L1444" s="36">
        <v>35</v>
      </c>
      <c r="M1444" s="36"/>
      <c r="N1444" s="36"/>
      <c r="O1444" s="36"/>
      <c r="P1444" s="36"/>
      <c r="Q1444" s="36"/>
      <c r="R1444" s="36"/>
      <c r="S1444" s="36">
        <v>95</v>
      </c>
      <c r="T1444" s="36">
        <v>353</v>
      </c>
      <c r="U1444" s="36" t="s">
        <v>3654</v>
      </c>
      <c r="V1444" s="44" t="s">
        <v>39</v>
      </c>
      <c r="W1444" s="36" t="s">
        <v>179</v>
      </c>
    </row>
    <row r="1445" s="6" customFormat="1" ht="24" spans="1:23">
      <c r="A1445" s="35">
        <v>1436</v>
      </c>
      <c r="B1445" s="44" t="s">
        <v>3324</v>
      </c>
      <c r="C1445" s="44" t="s">
        <v>31</v>
      </c>
      <c r="D1445" s="36" t="s">
        <v>34</v>
      </c>
      <c r="E1445" s="36" t="s">
        <v>104</v>
      </c>
      <c r="F1445" s="83">
        <v>44348</v>
      </c>
      <c r="G1445" s="83">
        <v>44531</v>
      </c>
      <c r="H1445" s="44" t="s">
        <v>3325</v>
      </c>
      <c r="I1445" s="36" t="s">
        <v>3658</v>
      </c>
      <c r="J1445" s="36">
        <v>18</v>
      </c>
      <c r="K1445" s="36"/>
      <c r="L1445" s="36">
        <v>18</v>
      </c>
      <c r="M1445" s="36"/>
      <c r="N1445" s="36"/>
      <c r="O1445" s="36"/>
      <c r="P1445" s="36"/>
      <c r="Q1445" s="36"/>
      <c r="R1445" s="36"/>
      <c r="S1445" s="36">
        <v>46</v>
      </c>
      <c r="T1445" s="36">
        <v>205</v>
      </c>
      <c r="U1445" s="36" t="s">
        <v>3659</v>
      </c>
      <c r="V1445" s="44" t="s">
        <v>39</v>
      </c>
      <c r="W1445" s="36" t="s">
        <v>179</v>
      </c>
    </row>
    <row r="1446" s="6" customFormat="1" ht="24" spans="1:23">
      <c r="A1446" s="35">
        <v>1437</v>
      </c>
      <c r="B1446" s="44" t="s">
        <v>3324</v>
      </c>
      <c r="C1446" s="44" t="s">
        <v>31</v>
      </c>
      <c r="D1446" s="36" t="s">
        <v>34</v>
      </c>
      <c r="E1446" s="36" t="s">
        <v>104</v>
      </c>
      <c r="F1446" s="83">
        <v>44348</v>
      </c>
      <c r="G1446" s="83">
        <v>44531</v>
      </c>
      <c r="H1446" s="44" t="s">
        <v>3325</v>
      </c>
      <c r="I1446" s="36" t="s">
        <v>3660</v>
      </c>
      <c r="J1446" s="36">
        <v>60</v>
      </c>
      <c r="K1446" s="36"/>
      <c r="L1446" s="36">
        <v>60</v>
      </c>
      <c r="M1446" s="36"/>
      <c r="N1446" s="36"/>
      <c r="O1446" s="36"/>
      <c r="P1446" s="36"/>
      <c r="Q1446" s="36"/>
      <c r="R1446" s="36"/>
      <c r="S1446" s="36">
        <v>28</v>
      </c>
      <c r="T1446" s="36">
        <v>122</v>
      </c>
      <c r="U1446" s="36" t="s">
        <v>3661</v>
      </c>
      <c r="V1446" s="44" t="s">
        <v>39</v>
      </c>
      <c r="W1446" s="36" t="s">
        <v>179</v>
      </c>
    </row>
    <row r="1447" s="6" customFormat="1" ht="24" spans="1:23">
      <c r="A1447" s="35">
        <v>1438</v>
      </c>
      <c r="B1447" s="44" t="s">
        <v>3324</v>
      </c>
      <c r="C1447" s="44" t="s">
        <v>31</v>
      </c>
      <c r="D1447" s="36" t="s">
        <v>34</v>
      </c>
      <c r="E1447" s="36" t="s">
        <v>104</v>
      </c>
      <c r="F1447" s="83">
        <v>44348</v>
      </c>
      <c r="G1447" s="83">
        <v>44531</v>
      </c>
      <c r="H1447" s="44" t="s">
        <v>3325</v>
      </c>
      <c r="I1447" s="36" t="s">
        <v>3662</v>
      </c>
      <c r="J1447" s="36">
        <v>40</v>
      </c>
      <c r="K1447" s="36"/>
      <c r="L1447" s="36">
        <v>40</v>
      </c>
      <c r="M1447" s="36"/>
      <c r="N1447" s="36"/>
      <c r="O1447" s="36"/>
      <c r="P1447" s="36"/>
      <c r="Q1447" s="36"/>
      <c r="R1447" s="36"/>
      <c r="S1447" s="36">
        <v>28</v>
      </c>
      <c r="T1447" s="36">
        <v>122</v>
      </c>
      <c r="U1447" s="36" t="s">
        <v>3661</v>
      </c>
      <c r="V1447" s="44" t="s">
        <v>39</v>
      </c>
      <c r="W1447" s="36" t="s">
        <v>179</v>
      </c>
    </row>
    <row r="1448" s="6" customFormat="1" ht="24" spans="1:23">
      <c r="A1448" s="35">
        <v>1439</v>
      </c>
      <c r="B1448" s="44" t="s">
        <v>3324</v>
      </c>
      <c r="C1448" s="44" t="s">
        <v>31</v>
      </c>
      <c r="D1448" s="36" t="s">
        <v>34</v>
      </c>
      <c r="E1448" s="36" t="s">
        <v>104</v>
      </c>
      <c r="F1448" s="83">
        <v>44348</v>
      </c>
      <c r="G1448" s="83">
        <v>44531</v>
      </c>
      <c r="H1448" s="44" t="s">
        <v>3325</v>
      </c>
      <c r="I1448" s="36" t="s">
        <v>3663</v>
      </c>
      <c r="J1448" s="36">
        <v>50</v>
      </c>
      <c r="K1448" s="36"/>
      <c r="L1448" s="36">
        <v>50</v>
      </c>
      <c r="M1448" s="36"/>
      <c r="N1448" s="36"/>
      <c r="O1448" s="36"/>
      <c r="P1448" s="36"/>
      <c r="Q1448" s="36"/>
      <c r="R1448" s="36"/>
      <c r="S1448" s="36">
        <v>21</v>
      </c>
      <c r="T1448" s="36">
        <v>102</v>
      </c>
      <c r="U1448" s="36" t="s">
        <v>3664</v>
      </c>
      <c r="V1448" s="44" t="s">
        <v>39</v>
      </c>
      <c r="W1448" s="36" t="s">
        <v>179</v>
      </c>
    </row>
    <row r="1449" s="6" customFormat="1" ht="24" spans="1:23">
      <c r="A1449" s="35">
        <v>1440</v>
      </c>
      <c r="B1449" s="44" t="s">
        <v>3324</v>
      </c>
      <c r="C1449" s="44" t="s">
        <v>31</v>
      </c>
      <c r="D1449" s="36" t="s">
        <v>34</v>
      </c>
      <c r="E1449" s="36" t="s">
        <v>1449</v>
      </c>
      <c r="F1449" s="83">
        <v>44197</v>
      </c>
      <c r="G1449" s="83">
        <v>44531</v>
      </c>
      <c r="H1449" s="44" t="s">
        <v>3325</v>
      </c>
      <c r="I1449" s="36" t="s">
        <v>3665</v>
      </c>
      <c r="J1449" s="36">
        <v>40</v>
      </c>
      <c r="K1449" s="36"/>
      <c r="L1449" s="36">
        <v>40</v>
      </c>
      <c r="M1449" s="36"/>
      <c r="N1449" s="36"/>
      <c r="O1449" s="36"/>
      <c r="P1449" s="36"/>
      <c r="Q1449" s="36"/>
      <c r="R1449" s="70">
        <v>1</v>
      </c>
      <c r="S1449" s="36">
        <v>63</v>
      </c>
      <c r="T1449" s="36">
        <v>247</v>
      </c>
      <c r="U1449" s="36" t="s">
        <v>3666</v>
      </c>
      <c r="V1449" s="44" t="s">
        <v>39</v>
      </c>
      <c r="W1449" s="36" t="s">
        <v>179</v>
      </c>
    </row>
    <row r="1450" s="6" customFormat="1" ht="24" spans="1:23">
      <c r="A1450" s="35">
        <v>1441</v>
      </c>
      <c r="B1450" s="44" t="s">
        <v>3324</v>
      </c>
      <c r="C1450" s="44" t="s">
        <v>31</v>
      </c>
      <c r="D1450" s="36" t="s">
        <v>34</v>
      </c>
      <c r="E1450" s="36" t="s">
        <v>194</v>
      </c>
      <c r="F1450" s="83">
        <v>44197</v>
      </c>
      <c r="G1450" s="83">
        <v>44531</v>
      </c>
      <c r="H1450" s="44" t="s">
        <v>3325</v>
      </c>
      <c r="I1450" s="36" t="s">
        <v>3667</v>
      </c>
      <c r="J1450" s="36">
        <v>30</v>
      </c>
      <c r="K1450" s="36"/>
      <c r="L1450" s="36">
        <v>30</v>
      </c>
      <c r="M1450" s="36"/>
      <c r="N1450" s="36"/>
      <c r="O1450" s="36"/>
      <c r="P1450" s="36"/>
      <c r="Q1450" s="36"/>
      <c r="R1450" s="36"/>
      <c r="S1450" s="36">
        <v>63</v>
      </c>
      <c r="T1450" s="36">
        <v>470</v>
      </c>
      <c r="U1450" s="36" t="s">
        <v>3668</v>
      </c>
      <c r="V1450" s="44" t="s">
        <v>39</v>
      </c>
      <c r="W1450" s="36" t="s">
        <v>179</v>
      </c>
    </row>
    <row r="1451" s="6" customFormat="1" ht="24" spans="1:23">
      <c r="A1451" s="35">
        <v>1442</v>
      </c>
      <c r="B1451" s="44" t="s">
        <v>3324</v>
      </c>
      <c r="C1451" s="44" t="s">
        <v>31</v>
      </c>
      <c r="D1451" s="36" t="s">
        <v>34</v>
      </c>
      <c r="E1451" s="36" t="s">
        <v>2662</v>
      </c>
      <c r="F1451" s="83">
        <v>44197</v>
      </c>
      <c r="G1451" s="83">
        <v>44531</v>
      </c>
      <c r="H1451" s="44" t="s">
        <v>3325</v>
      </c>
      <c r="I1451" s="36" t="s">
        <v>3669</v>
      </c>
      <c r="J1451" s="36">
        <v>56</v>
      </c>
      <c r="K1451" s="36"/>
      <c r="L1451" s="36">
        <v>56</v>
      </c>
      <c r="M1451" s="36"/>
      <c r="N1451" s="36"/>
      <c r="O1451" s="36"/>
      <c r="P1451" s="36"/>
      <c r="Q1451" s="36"/>
      <c r="R1451" s="36"/>
      <c r="S1451" s="36">
        <v>65</v>
      </c>
      <c r="T1451" s="36">
        <v>205</v>
      </c>
      <c r="U1451" s="36" t="s">
        <v>3670</v>
      </c>
      <c r="V1451" s="44" t="s">
        <v>39</v>
      </c>
      <c r="W1451" s="36" t="s">
        <v>179</v>
      </c>
    </row>
    <row r="1452" s="6" customFormat="1" ht="24" spans="1:23">
      <c r="A1452" s="35">
        <v>1443</v>
      </c>
      <c r="B1452" s="44" t="s">
        <v>3324</v>
      </c>
      <c r="C1452" s="44" t="s">
        <v>31</v>
      </c>
      <c r="D1452" s="36" t="s">
        <v>34</v>
      </c>
      <c r="E1452" s="36" t="s">
        <v>1207</v>
      </c>
      <c r="F1452" s="83">
        <v>44287</v>
      </c>
      <c r="G1452" s="83">
        <v>44531</v>
      </c>
      <c r="H1452" s="44" t="s">
        <v>3325</v>
      </c>
      <c r="I1452" s="36" t="s">
        <v>3671</v>
      </c>
      <c r="J1452" s="36">
        <v>30</v>
      </c>
      <c r="K1452" s="36"/>
      <c r="L1452" s="36">
        <v>30</v>
      </c>
      <c r="M1452" s="36"/>
      <c r="N1452" s="36"/>
      <c r="O1452" s="36"/>
      <c r="P1452" s="36"/>
      <c r="Q1452" s="36"/>
      <c r="R1452" s="36"/>
      <c r="S1452" s="36">
        <v>68</v>
      </c>
      <c r="T1452" s="36">
        <v>293</v>
      </c>
      <c r="U1452" s="36" t="s">
        <v>3672</v>
      </c>
      <c r="V1452" s="44" t="s">
        <v>39</v>
      </c>
      <c r="W1452" s="36" t="s">
        <v>179</v>
      </c>
    </row>
    <row r="1453" s="6" customFormat="1" ht="24" spans="1:23">
      <c r="A1453" s="35">
        <v>1444</v>
      </c>
      <c r="B1453" s="44" t="s">
        <v>3324</v>
      </c>
      <c r="C1453" s="44" t="s">
        <v>31</v>
      </c>
      <c r="D1453" s="36" t="s">
        <v>3342</v>
      </c>
      <c r="E1453" s="36" t="s">
        <v>3673</v>
      </c>
      <c r="F1453" s="83">
        <v>44228</v>
      </c>
      <c r="G1453" s="83">
        <v>44531</v>
      </c>
      <c r="H1453" s="44" t="s">
        <v>3325</v>
      </c>
      <c r="I1453" s="36" t="s">
        <v>3674</v>
      </c>
      <c r="J1453" s="36">
        <v>42</v>
      </c>
      <c r="K1453" s="36"/>
      <c r="L1453" s="36">
        <v>42</v>
      </c>
      <c r="M1453" s="36"/>
      <c r="N1453" s="36"/>
      <c r="O1453" s="36"/>
      <c r="P1453" s="36"/>
      <c r="Q1453" s="36"/>
      <c r="R1453" s="36"/>
      <c r="S1453" s="36">
        <v>34</v>
      </c>
      <c r="T1453" s="36">
        <v>122</v>
      </c>
      <c r="U1453" s="36" t="s">
        <v>3675</v>
      </c>
      <c r="V1453" s="44" t="s">
        <v>39</v>
      </c>
      <c r="W1453" s="36" t="s">
        <v>179</v>
      </c>
    </row>
    <row r="1454" s="6" customFormat="1" ht="24" spans="1:23">
      <c r="A1454" s="35">
        <v>1445</v>
      </c>
      <c r="B1454" s="44" t="s">
        <v>3324</v>
      </c>
      <c r="C1454" s="44" t="s">
        <v>31</v>
      </c>
      <c r="D1454" s="36" t="s">
        <v>3342</v>
      </c>
      <c r="E1454" s="36" t="s">
        <v>567</v>
      </c>
      <c r="F1454" s="83">
        <v>44317</v>
      </c>
      <c r="G1454" s="83">
        <v>44440</v>
      </c>
      <c r="H1454" s="44" t="s">
        <v>3325</v>
      </c>
      <c r="I1454" s="36" t="s">
        <v>3676</v>
      </c>
      <c r="J1454" s="36">
        <v>27.5</v>
      </c>
      <c r="K1454" s="36"/>
      <c r="L1454" s="36">
        <v>27.5</v>
      </c>
      <c r="M1454" s="36"/>
      <c r="N1454" s="36"/>
      <c r="O1454" s="36"/>
      <c r="P1454" s="36"/>
      <c r="Q1454" s="36"/>
      <c r="R1454" s="36"/>
      <c r="S1454" s="36">
        <v>55</v>
      </c>
      <c r="T1454" s="36">
        <v>180</v>
      </c>
      <c r="U1454" s="36" t="s">
        <v>3677</v>
      </c>
      <c r="V1454" s="44" t="s">
        <v>39</v>
      </c>
      <c r="W1454" s="36" t="s">
        <v>179</v>
      </c>
    </row>
    <row r="1455" s="6" customFormat="1" ht="24" spans="1:23">
      <c r="A1455" s="35">
        <v>1446</v>
      </c>
      <c r="B1455" s="44" t="s">
        <v>3324</v>
      </c>
      <c r="C1455" s="44" t="s">
        <v>31</v>
      </c>
      <c r="D1455" s="36" t="s">
        <v>34</v>
      </c>
      <c r="E1455" s="36" t="s">
        <v>1261</v>
      </c>
      <c r="F1455" s="83">
        <v>44197</v>
      </c>
      <c r="G1455" s="83">
        <v>44531</v>
      </c>
      <c r="H1455" s="44" t="s">
        <v>3325</v>
      </c>
      <c r="I1455" s="36" t="s">
        <v>3678</v>
      </c>
      <c r="J1455" s="36">
        <v>40</v>
      </c>
      <c r="K1455" s="36"/>
      <c r="L1455" s="36">
        <v>40</v>
      </c>
      <c r="M1455" s="36"/>
      <c r="N1455" s="36"/>
      <c r="O1455" s="36"/>
      <c r="P1455" s="36"/>
      <c r="Q1455" s="36"/>
      <c r="R1455" s="36"/>
      <c r="S1455" s="36">
        <v>41</v>
      </c>
      <c r="T1455" s="36">
        <v>126</v>
      </c>
      <c r="U1455" s="36" t="s">
        <v>3679</v>
      </c>
      <c r="V1455" s="44" t="s">
        <v>39</v>
      </c>
      <c r="W1455" s="36" t="s">
        <v>179</v>
      </c>
    </row>
    <row r="1456" s="6" customFormat="1" ht="24" spans="1:23">
      <c r="A1456" s="35">
        <v>1447</v>
      </c>
      <c r="B1456" s="206" t="s">
        <v>3324</v>
      </c>
      <c r="C1456" s="206" t="s">
        <v>31</v>
      </c>
      <c r="D1456" s="188" t="s">
        <v>34</v>
      </c>
      <c r="E1456" s="188" t="s">
        <v>1966</v>
      </c>
      <c r="F1456" s="207">
        <v>44197</v>
      </c>
      <c r="G1456" s="207">
        <v>44531</v>
      </c>
      <c r="H1456" s="206" t="s">
        <v>3325</v>
      </c>
      <c r="I1456" s="188" t="s">
        <v>3680</v>
      </c>
      <c r="J1456" s="188">
        <v>32</v>
      </c>
      <c r="K1456" s="188"/>
      <c r="L1456" s="188">
        <v>32</v>
      </c>
      <c r="M1456" s="188"/>
      <c r="N1456" s="188"/>
      <c r="O1456" s="188"/>
      <c r="P1456" s="188"/>
      <c r="Q1456" s="188"/>
      <c r="R1456" s="188"/>
      <c r="S1456" s="188">
        <v>8</v>
      </c>
      <c r="T1456" s="188">
        <v>30</v>
      </c>
      <c r="U1456" s="188" t="s">
        <v>3531</v>
      </c>
      <c r="V1456" s="44" t="s">
        <v>39</v>
      </c>
      <c r="W1456" s="36" t="s">
        <v>179</v>
      </c>
    </row>
    <row r="1457" s="6" customFormat="1" ht="24" spans="1:23">
      <c r="A1457" s="35">
        <v>1448</v>
      </c>
      <c r="B1457" s="44" t="s">
        <v>3324</v>
      </c>
      <c r="C1457" s="44" t="s">
        <v>31</v>
      </c>
      <c r="D1457" s="44" t="s">
        <v>34</v>
      </c>
      <c r="E1457" s="36" t="s">
        <v>1330</v>
      </c>
      <c r="F1457" s="83">
        <v>44197</v>
      </c>
      <c r="G1457" s="83">
        <v>44531</v>
      </c>
      <c r="H1457" s="44" t="s">
        <v>3325</v>
      </c>
      <c r="I1457" s="44" t="s">
        <v>3681</v>
      </c>
      <c r="J1457" s="44">
        <v>30</v>
      </c>
      <c r="K1457" s="44"/>
      <c r="L1457" s="44">
        <v>30</v>
      </c>
      <c r="M1457" s="44"/>
      <c r="N1457" s="44"/>
      <c r="O1457" s="44"/>
      <c r="P1457" s="44"/>
      <c r="Q1457" s="44"/>
      <c r="R1457" s="44"/>
      <c r="S1457" s="44">
        <v>28</v>
      </c>
      <c r="T1457" s="44">
        <v>116</v>
      </c>
      <c r="U1457" s="44" t="s">
        <v>3682</v>
      </c>
      <c r="V1457" s="44" t="s">
        <v>39</v>
      </c>
      <c r="W1457" s="36" t="s">
        <v>179</v>
      </c>
    </row>
    <row r="1458" s="6" customFormat="1" ht="24" spans="1:23">
      <c r="A1458" s="35">
        <v>1449</v>
      </c>
      <c r="B1458" s="208" t="s">
        <v>3324</v>
      </c>
      <c r="C1458" s="208" t="s">
        <v>31</v>
      </c>
      <c r="D1458" s="208" t="s">
        <v>34</v>
      </c>
      <c r="E1458" s="91" t="s">
        <v>2093</v>
      </c>
      <c r="F1458" s="209">
        <v>44317</v>
      </c>
      <c r="G1458" s="209">
        <v>44531</v>
      </c>
      <c r="H1458" s="208" t="s">
        <v>3325</v>
      </c>
      <c r="I1458" s="208" t="s">
        <v>3683</v>
      </c>
      <c r="J1458" s="208">
        <v>8</v>
      </c>
      <c r="K1458" s="208"/>
      <c r="L1458" s="208">
        <v>8</v>
      </c>
      <c r="M1458" s="208"/>
      <c r="N1458" s="208"/>
      <c r="O1458" s="208"/>
      <c r="P1458" s="208"/>
      <c r="Q1458" s="208"/>
      <c r="R1458" s="208"/>
      <c r="S1458" s="208">
        <v>54</v>
      </c>
      <c r="T1458" s="208">
        <v>196</v>
      </c>
      <c r="U1458" s="208" t="s">
        <v>3684</v>
      </c>
      <c r="V1458" s="44" t="s">
        <v>39</v>
      </c>
      <c r="W1458" s="36" t="s">
        <v>179</v>
      </c>
    </row>
    <row r="1459" s="6" customFormat="1" ht="36" spans="1:23">
      <c r="A1459" s="35">
        <v>1450</v>
      </c>
      <c r="B1459" s="44" t="s">
        <v>3324</v>
      </c>
      <c r="C1459" s="44" t="s">
        <v>31</v>
      </c>
      <c r="D1459" s="44" t="s">
        <v>34</v>
      </c>
      <c r="E1459" s="36" t="s">
        <v>83</v>
      </c>
      <c r="F1459" s="83">
        <v>44317</v>
      </c>
      <c r="G1459" s="83">
        <v>44531</v>
      </c>
      <c r="H1459" s="44" t="s">
        <v>3325</v>
      </c>
      <c r="I1459" s="44" t="s">
        <v>3685</v>
      </c>
      <c r="J1459" s="44">
        <v>12</v>
      </c>
      <c r="K1459" s="44"/>
      <c r="L1459" s="44">
        <v>12</v>
      </c>
      <c r="M1459" s="44"/>
      <c r="N1459" s="44"/>
      <c r="O1459" s="44"/>
      <c r="P1459" s="44"/>
      <c r="Q1459" s="44"/>
      <c r="R1459" s="70">
        <v>1</v>
      </c>
      <c r="S1459" s="44">
        <v>22</v>
      </c>
      <c r="T1459" s="44">
        <v>80</v>
      </c>
      <c r="U1459" s="44" t="s">
        <v>3686</v>
      </c>
      <c r="V1459" s="44" t="s">
        <v>39</v>
      </c>
      <c r="W1459" s="36" t="s">
        <v>3687</v>
      </c>
    </row>
    <row r="1460" s="6" customFormat="1" ht="36" spans="1:23">
      <c r="A1460" s="35">
        <v>1451</v>
      </c>
      <c r="B1460" s="44" t="s">
        <v>3324</v>
      </c>
      <c r="C1460" s="44" t="s">
        <v>31</v>
      </c>
      <c r="D1460" s="44" t="s">
        <v>34</v>
      </c>
      <c r="E1460" s="36" t="s">
        <v>1285</v>
      </c>
      <c r="F1460" s="83">
        <v>44317</v>
      </c>
      <c r="G1460" s="83">
        <v>44531</v>
      </c>
      <c r="H1460" s="44" t="s">
        <v>3325</v>
      </c>
      <c r="I1460" s="44" t="s">
        <v>3688</v>
      </c>
      <c r="J1460" s="44">
        <v>12</v>
      </c>
      <c r="K1460" s="44"/>
      <c r="L1460" s="44">
        <v>12</v>
      </c>
      <c r="M1460" s="44"/>
      <c r="N1460" s="44"/>
      <c r="O1460" s="44"/>
      <c r="P1460" s="44"/>
      <c r="Q1460" s="44"/>
      <c r="R1460" s="70">
        <v>1</v>
      </c>
      <c r="S1460" s="44">
        <v>67</v>
      </c>
      <c r="T1460" s="44">
        <v>207</v>
      </c>
      <c r="U1460" s="44" t="s">
        <v>3689</v>
      </c>
      <c r="V1460" s="44" t="s">
        <v>39</v>
      </c>
      <c r="W1460" s="36" t="s">
        <v>3687</v>
      </c>
    </row>
    <row r="1461" s="6" customFormat="1" ht="36" spans="1:23">
      <c r="A1461" s="35">
        <v>1452</v>
      </c>
      <c r="B1461" s="44" t="s">
        <v>3324</v>
      </c>
      <c r="C1461" s="44" t="s">
        <v>31</v>
      </c>
      <c r="D1461" s="44" t="s">
        <v>34</v>
      </c>
      <c r="E1461" s="36" t="s">
        <v>1869</v>
      </c>
      <c r="F1461" s="83">
        <v>44317</v>
      </c>
      <c r="G1461" s="83">
        <v>44531</v>
      </c>
      <c r="H1461" s="44" t="s">
        <v>3325</v>
      </c>
      <c r="I1461" s="44" t="s">
        <v>3690</v>
      </c>
      <c r="J1461" s="44">
        <v>12</v>
      </c>
      <c r="K1461" s="44"/>
      <c r="L1461" s="44">
        <v>12</v>
      </c>
      <c r="M1461" s="44"/>
      <c r="N1461" s="44"/>
      <c r="O1461" s="44"/>
      <c r="P1461" s="44"/>
      <c r="Q1461" s="44"/>
      <c r="R1461" s="44"/>
      <c r="S1461" s="44">
        <v>42</v>
      </c>
      <c r="T1461" s="44">
        <v>163</v>
      </c>
      <c r="U1461" s="44" t="s">
        <v>3691</v>
      </c>
      <c r="V1461" s="44" t="s">
        <v>39</v>
      </c>
      <c r="W1461" s="36" t="s">
        <v>3687</v>
      </c>
    </row>
    <row r="1462" s="6" customFormat="1" ht="36" spans="1:23">
      <c r="A1462" s="35">
        <v>1453</v>
      </c>
      <c r="B1462" s="44" t="s">
        <v>3324</v>
      </c>
      <c r="C1462" s="44" t="s">
        <v>31</v>
      </c>
      <c r="D1462" s="44" t="s">
        <v>34</v>
      </c>
      <c r="E1462" s="36" t="s">
        <v>276</v>
      </c>
      <c r="F1462" s="83">
        <v>44317</v>
      </c>
      <c r="G1462" s="83">
        <v>44531</v>
      </c>
      <c r="H1462" s="44" t="s">
        <v>3325</v>
      </c>
      <c r="I1462" s="44" t="s">
        <v>3692</v>
      </c>
      <c r="J1462" s="44">
        <v>12</v>
      </c>
      <c r="K1462" s="44"/>
      <c r="L1462" s="44">
        <v>12</v>
      </c>
      <c r="M1462" s="44"/>
      <c r="N1462" s="44"/>
      <c r="O1462" s="44"/>
      <c r="P1462" s="44"/>
      <c r="Q1462" s="44"/>
      <c r="R1462" s="70">
        <v>1</v>
      </c>
      <c r="S1462" s="44">
        <v>175</v>
      </c>
      <c r="T1462" s="44">
        <v>365</v>
      </c>
      <c r="U1462" s="44" t="s">
        <v>3693</v>
      </c>
      <c r="V1462" s="44" t="s">
        <v>39</v>
      </c>
      <c r="W1462" s="36" t="s">
        <v>3687</v>
      </c>
    </row>
    <row r="1463" s="6" customFormat="1" ht="36" spans="1:23">
      <c r="A1463" s="35">
        <v>1454</v>
      </c>
      <c r="B1463" s="44" t="s">
        <v>3324</v>
      </c>
      <c r="C1463" s="44" t="s">
        <v>31</v>
      </c>
      <c r="D1463" s="44" t="s">
        <v>34</v>
      </c>
      <c r="E1463" s="36" t="s">
        <v>252</v>
      </c>
      <c r="F1463" s="83">
        <v>44317</v>
      </c>
      <c r="G1463" s="83">
        <v>44531</v>
      </c>
      <c r="H1463" s="44" t="s">
        <v>3325</v>
      </c>
      <c r="I1463" s="44" t="s">
        <v>174</v>
      </c>
      <c r="J1463" s="44">
        <v>4</v>
      </c>
      <c r="K1463" s="44"/>
      <c r="L1463" s="44">
        <v>4</v>
      </c>
      <c r="M1463" s="44"/>
      <c r="N1463" s="44"/>
      <c r="O1463" s="44"/>
      <c r="P1463" s="44"/>
      <c r="Q1463" s="44"/>
      <c r="R1463" s="44"/>
      <c r="S1463" s="44">
        <v>54</v>
      </c>
      <c r="T1463" s="44">
        <v>168</v>
      </c>
      <c r="U1463" s="44" t="s">
        <v>3694</v>
      </c>
      <c r="V1463" s="44" t="s">
        <v>39</v>
      </c>
      <c r="W1463" s="36" t="s">
        <v>3687</v>
      </c>
    </row>
    <row r="1464" s="6" customFormat="1" ht="36" spans="1:23">
      <c r="A1464" s="35">
        <v>1455</v>
      </c>
      <c r="B1464" s="44" t="s">
        <v>3324</v>
      </c>
      <c r="C1464" s="44" t="s">
        <v>31</v>
      </c>
      <c r="D1464" s="44" t="s">
        <v>34</v>
      </c>
      <c r="E1464" s="36" t="s">
        <v>1688</v>
      </c>
      <c r="F1464" s="83">
        <v>44317</v>
      </c>
      <c r="G1464" s="83">
        <v>44531</v>
      </c>
      <c r="H1464" s="44" t="s">
        <v>3325</v>
      </c>
      <c r="I1464" s="44" t="s">
        <v>3690</v>
      </c>
      <c r="J1464" s="44">
        <v>12</v>
      </c>
      <c r="K1464" s="44"/>
      <c r="L1464" s="44">
        <v>12</v>
      </c>
      <c r="M1464" s="44"/>
      <c r="N1464" s="44"/>
      <c r="O1464" s="44"/>
      <c r="P1464" s="44"/>
      <c r="Q1464" s="44"/>
      <c r="R1464" s="44"/>
      <c r="S1464" s="44">
        <v>30</v>
      </c>
      <c r="T1464" s="44">
        <v>105</v>
      </c>
      <c r="U1464" s="44" t="s">
        <v>3695</v>
      </c>
      <c r="V1464" s="44" t="s">
        <v>39</v>
      </c>
      <c r="W1464" s="36" t="s">
        <v>3687</v>
      </c>
    </row>
    <row r="1465" s="6" customFormat="1" ht="36" spans="1:23">
      <c r="A1465" s="35">
        <v>1456</v>
      </c>
      <c r="B1465" s="44" t="s">
        <v>3324</v>
      </c>
      <c r="C1465" s="44" t="s">
        <v>31</v>
      </c>
      <c r="D1465" s="44" t="s">
        <v>34</v>
      </c>
      <c r="E1465" s="36" t="s">
        <v>1388</v>
      </c>
      <c r="F1465" s="83">
        <v>44317</v>
      </c>
      <c r="G1465" s="83">
        <v>44531</v>
      </c>
      <c r="H1465" s="44" t="s">
        <v>3325</v>
      </c>
      <c r="I1465" s="44" t="s">
        <v>3690</v>
      </c>
      <c r="J1465" s="44">
        <v>12</v>
      </c>
      <c r="K1465" s="44"/>
      <c r="L1465" s="44">
        <v>12</v>
      </c>
      <c r="M1465" s="44"/>
      <c r="N1465" s="44"/>
      <c r="O1465" s="44"/>
      <c r="P1465" s="44"/>
      <c r="Q1465" s="44"/>
      <c r="R1465" s="44"/>
      <c r="S1465" s="44">
        <v>12</v>
      </c>
      <c r="T1465" s="44">
        <v>40</v>
      </c>
      <c r="U1465" s="44" t="s">
        <v>3533</v>
      </c>
      <c r="V1465" s="44" t="s">
        <v>39</v>
      </c>
      <c r="W1465" s="36" t="s">
        <v>3687</v>
      </c>
    </row>
    <row r="1466" s="6" customFormat="1" ht="36" spans="1:23">
      <c r="A1466" s="35">
        <v>1457</v>
      </c>
      <c r="B1466" s="44" t="s">
        <v>3324</v>
      </c>
      <c r="C1466" s="44" t="s">
        <v>31</v>
      </c>
      <c r="D1466" s="44" t="s">
        <v>3342</v>
      </c>
      <c r="E1466" s="36" t="s">
        <v>1553</v>
      </c>
      <c r="F1466" s="83">
        <v>44317</v>
      </c>
      <c r="G1466" s="83">
        <v>44531</v>
      </c>
      <c r="H1466" s="44" t="s">
        <v>3325</v>
      </c>
      <c r="I1466" s="44" t="s">
        <v>3696</v>
      </c>
      <c r="J1466" s="44">
        <v>12</v>
      </c>
      <c r="K1466" s="44"/>
      <c r="L1466" s="44">
        <v>12</v>
      </c>
      <c r="M1466" s="44"/>
      <c r="N1466" s="44"/>
      <c r="O1466" s="44"/>
      <c r="P1466" s="44"/>
      <c r="Q1466" s="44"/>
      <c r="R1466" s="44"/>
      <c r="S1466" s="44">
        <v>41</v>
      </c>
      <c r="T1466" s="44">
        <v>150</v>
      </c>
      <c r="U1466" s="44" t="s">
        <v>3697</v>
      </c>
      <c r="V1466" s="44" t="s">
        <v>39</v>
      </c>
      <c r="W1466" s="36" t="s">
        <v>3687</v>
      </c>
    </row>
    <row r="1467" s="6" customFormat="1" ht="36" spans="1:23">
      <c r="A1467" s="35">
        <v>1458</v>
      </c>
      <c r="B1467" s="44" t="s">
        <v>3324</v>
      </c>
      <c r="C1467" s="44" t="s">
        <v>31</v>
      </c>
      <c r="D1467" s="44" t="s">
        <v>34</v>
      </c>
      <c r="E1467" s="36" t="s">
        <v>1069</v>
      </c>
      <c r="F1467" s="83">
        <v>44317</v>
      </c>
      <c r="G1467" s="83">
        <v>44531</v>
      </c>
      <c r="H1467" s="44" t="s">
        <v>3325</v>
      </c>
      <c r="I1467" s="44" t="s">
        <v>3698</v>
      </c>
      <c r="J1467" s="44">
        <v>6</v>
      </c>
      <c r="K1467" s="44"/>
      <c r="L1467" s="44">
        <v>6</v>
      </c>
      <c r="M1467" s="44"/>
      <c r="N1467" s="44"/>
      <c r="O1467" s="44"/>
      <c r="P1467" s="44"/>
      <c r="Q1467" s="44"/>
      <c r="R1467" s="70">
        <v>1</v>
      </c>
      <c r="S1467" s="44">
        <v>10</v>
      </c>
      <c r="T1467" s="44">
        <v>42</v>
      </c>
      <c r="U1467" s="44" t="s">
        <v>3699</v>
      </c>
      <c r="V1467" s="44" t="s">
        <v>39</v>
      </c>
      <c r="W1467" s="36" t="s">
        <v>3687</v>
      </c>
    </row>
    <row r="1468" s="6" customFormat="1" ht="36" spans="1:23">
      <c r="A1468" s="35">
        <v>1459</v>
      </c>
      <c r="B1468" s="44" t="s">
        <v>3324</v>
      </c>
      <c r="C1468" s="44" t="s">
        <v>31</v>
      </c>
      <c r="D1468" s="44" t="s">
        <v>34</v>
      </c>
      <c r="E1468" s="36" t="s">
        <v>2169</v>
      </c>
      <c r="F1468" s="83">
        <v>44317</v>
      </c>
      <c r="G1468" s="83">
        <v>44531</v>
      </c>
      <c r="H1468" s="44" t="s">
        <v>3325</v>
      </c>
      <c r="I1468" s="44" t="s">
        <v>3700</v>
      </c>
      <c r="J1468" s="44">
        <v>12</v>
      </c>
      <c r="K1468" s="44"/>
      <c r="L1468" s="44">
        <v>12</v>
      </c>
      <c r="M1468" s="44"/>
      <c r="N1468" s="44"/>
      <c r="O1468" s="44"/>
      <c r="P1468" s="44"/>
      <c r="Q1468" s="44"/>
      <c r="R1468" s="44"/>
      <c r="S1468" s="44">
        <v>20</v>
      </c>
      <c r="T1468" s="44">
        <v>80</v>
      </c>
      <c r="U1468" s="44" t="s">
        <v>3701</v>
      </c>
      <c r="V1468" s="44" t="s">
        <v>39</v>
      </c>
      <c r="W1468" s="36" t="s">
        <v>3687</v>
      </c>
    </row>
    <row r="1469" s="6" customFormat="1" ht="36" spans="1:23">
      <c r="A1469" s="35">
        <v>1460</v>
      </c>
      <c r="B1469" s="44" t="s">
        <v>3324</v>
      </c>
      <c r="C1469" s="44" t="s">
        <v>31</v>
      </c>
      <c r="D1469" s="44" t="s">
        <v>34</v>
      </c>
      <c r="E1469" s="36" t="s">
        <v>1849</v>
      </c>
      <c r="F1469" s="83">
        <v>44317</v>
      </c>
      <c r="G1469" s="83">
        <v>44531</v>
      </c>
      <c r="H1469" s="44" t="s">
        <v>3325</v>
      </c>
      <c r="I1469" s="44" t="s">
        <v>3702</v>
      </c>
      <c r="J1469" s="44">
        <v>6</v>
      </c>
      <c r="K1469" s="44"/>
      <c r="L1469" s="44">
        <v>6</v>
      </c>
      <c r="M1469" s="44"/>
      <c r="N1469" s="44"/>
      <c r="O1469" s="44"/>
      <c r="P1469" s="44"/>
      <c r="Q1469" s="44"/>
      <c r="R1469" s="44"/>
      <c r="S1469" s="44">
        <v>44</v>
      </c>
      <c r="T1469" s="44">
        <v>154</v>
      </c>
      <c r="U1469" s="44" t="s">
        <v>3703</v>
      </c>
      <c r="V1469" s="44" t="s">
        <v>39</v>
      </c>
      <c r="W1469" s="36" t="s">
        <v>3687</v>
      </c>
    </row>
    <row r="1470" s="6" customFormat="1" ht="36" spans="1:23">
      <c r="A1470" s="35">
        <v>1461</v>
      </c>
      <c r="B1470" s="44" t="s">
        <v>3324</v>
      </c>
      <c r="C1470" s="44" t="s">
        <v>31</v>
      </c>
      <c r="D1470" s="44" t="s">
        <v>34</v>
      </c>
      <c r="E1470" s="36" t="s">
        <v>1489</v>
      </c>
      <c r="F1470" s="83">
        <v>44317</v>
      </c>
      <c r="G1470" s="83">
        <v>44531</v>
      </c>
      <c r="H1470" s="44" t="s">
        <v>3325</v>
      </c>
      <c r="I1470" s="44" t="s">
        <v>3700</v>
      </c>
      <c r="J1470" s="44">
        <v>12</v>
      </c>
      <c r="K1470" s="44"/>
      <c r="L1470" s="44">
        <v>12</v>
      </c>
      <c r="M1470" s="44"/>
      <c r="N1470" s="44"/>
      <c r="O1470" s="44"/>
      <c r="P1470" s="44"/>
      <c r="Q1470" s="44"/>
      <c r="R1470" s="44"/>
      <c r="S1470" s="44">
        <v>45</v>
      </c>
      <c r="T1470" s="44">
        <v>195</v>
      </c>
      <c r="U1470" s="44" t="s">
        <v>3704</v>
      </c>
      <c r="V1470" s="44" t="s">
        <v>39</v>
      </c>
      <c r="W1470" s="36" t="s">
        <v>3687</v>
      </c>
    </row>
    <row r="1471" s="6" customFormat="1" ht="36" spans="1:23">
      <c r="A1471" s="35">
        <v>1462</v>
      </c>
      <c r="B1471" s="44" t="s">
        <v>3324</v>
      </c>
      <c r="C1471" s="44" t="s">
        <v>31</v>
      </c>
      <c r="D1471" s="44" t="s">
        <v>34</v>
      </c>
      <c r="E1471" s="36" t="s">
        <v>1207</v>
      </c>
      <c r="F1471" s="83">
        <v>44317</v>
      </c>
      <c r="G1471" s="83">
        <v>44531</v>
      </c>
      <c r="H1471" s="44" t="s">
        <v>3325</v>
      </c>
      <c r="I1471" s="44" t="s">
        <v>3705</v>
      </c>
      <c r="J1471" s="44">
        <v>18</v>
      </c>
      <c r="K1471" s="44"/>
      <c r="L1471" s="44">
        <v>18</v>
      </c>
      <c r="M1471" s="44"/>
      <c r="N1471" s="44"/>
      <c r="O1471" s="44"/>
      <c r="P1471" s="44"/>
      <c r="Q1471" s="44"/>
      <c r="R1471" s="44"/>
      <c r="S1471" s="44">
        <v>101</v>
      </c>
      <c r="T1471" s="44">
        <v>443</v>
      </c>
      <c r="U1471" s="44" t="s">
        <v>3706</v>
      </c>
      <c r="V1471" s="44" t="s">
        <v>39</v>
      </c>
      <c r="W1471" s="36" t="s">
        <v>3687</v>
      </c>
    </row>
    <row r="1472" s="6" customFormat="1" ht="36" spans="1:23">
      <c r="A1472" s="35">
        <v>1463</v>
      </c>
      <c r="B1472" s="44" t="s">
        <v>3324</v>
      </c>
      <c r="C1472" s="44" t="s">
        <v>31</v>
      </c>
      <c r="D1472" s="44" t="s">
        <v>34</v>
      </c>
      <c r="E1472" s="36" t="s">
        <v>1062</v>
      </c>
      <c r="F1472" s="83">
        <v>44317</v>
      </c>
      <c r="G1472" s="83">
        <v>44531</v>
      </c>
      <c r="H1472" s="44" t="s">
        <v>3325</v>
      </c>
      <c r="I1472" s="44" t="s">
        <v>3705</v>
      </c>
      <c r="J1472" s="44">
        <v>18</v>
      </c>
      <c r="K1472" s="44"/>
      <c r="L1472" s="44">
        <v>18</v>
      </c>
      <c r="M1472" s="44"/>
      <c r="N1472" s="44"/>
      <c r="O1472" s="44"/>
      <c r="P1472" s="44"/>
      <c r="Q1472" s="44"/>
      <c r="R1472" s="70">
        <v>1</v>
      </c>
      <c r="S1472" s="44">
        <v>40</v>
      </c>
      <c r="T1472" s="44">
        <v>141</v>
      </c>
      <c r="U1472" s="44" t="s">
        <v>3707</v>
      </c>
      <c r="V1472" s="44" t="s">
        <v>39</v>
      </c>
      <c r="W1472" s="36" t="s">
        <v>3687</v>
      </c>
    </row>
    <row r="1473" s="6" customFormat="1" ht="36" spans="1:23">
      <c r="A1473" s="35">
        <v>1464</v>
      </c>
      <c r="B1473" s="44" t="s">
        <v>3324</v>
      </c>
      <c r="C1473" s="44" t="s">
        <v>31</v>
      </c>
      <c r="D1473" s="44" t="s">
        <v>34</v>
      </c>
      <c r="E1473" s="36" t="s">
        <v>3128</v>
      </c>
      <c r="F1473" s="83">
        <v>44317</v>
      </c>
      <c r="G1473" s="83">
        <v>44531</v>
      </c>
      <c r="H1473" s="44" t="s">
        <v>3325</v>
      </c>
      <c r="I1473" s="44" t="s">
        <v>3705</v>
      </c>
      <c r="J1473" s="44">
        <v>18</v>
      </c>
      <c r="K1473" s="44"/>
      <c r="L1473" s="44">
        <v>18</v>
      </c>
      <c r="M1473" s="44"/>
      <c r="N1473" s="44"/>
      <c r="O1473" s="44"/>
      <c r="P1473" s="44"/>
      <c r="Q1473" s="44"/>
      <c r="R1473" s="44"/>
      <c r="S1473" s="44">
        <v>23</v>
      </c>
      <c r="T1473" s="44">
        <v>118</v>
      </c>
      <c r="U1473" s="44" t="s">
        <v>3708</v>
      </c>
      <c r="V1473" s="44" t="s">
        <v>39</v>
      </c>
      <c r="W1473" s="36" t="s">
        <v>3687</v>
      </c>
    </row>
    <row r="1474" s="6" customFormat="1" ht="36" spans="1:23">
      <c r="A1474" s="35">
        <v>1465</v>
      </c>
      <c r="B1474" s="44" t="s">
        <v>3324</v>
      </c>
      <c r="C1474" s="44" t="s">
        <v>31</v>
      </c>
      <c r="D1474" s="44" t="s">
        <v>34</v>
      </c>
      <c r="E1474" s="36" t="s">
        <v>1606</v>
      </c>
      <c r="F1474" s="83">
        <v>44317</v>
      </c>
      <c r="G1474" s="83">
        <v>44531</v>
      </c>
      <c r="H1474" s="44" t="s">
        <v>3325</v>
      </c>
      <c r="I1474" s="44" t="s">
        <v>3705</v>
      </c>
      <c r="J1474" s="44">
        <v>18</v>
      </c>
      <c r="K1474" s="44"/>
      <c r="L1474" s="44">
        <v>18</v>
      </c>
      <c r="M1474" s="44"/>
      <c r="N1474" s="44"/>
      <c r="O1474" s="44"/>
      <c r="P1474" s="44"/>
      <c r="Q1474" s="44"/>
      <c r="R1474" s="44"/>
      <c r="S1474" s="44">
        <v>97</v>
      </c>
      <c r="T1474" s="44">
        <v>354</v>
      </c>
      <c r="U1474" s="44" t="s">
        <v>3709</v>
      </c>
      <c r="V1474" s="44" t="s">
        <v>39</v>
      </c>
      <c r="W1474" s="36" t="s">
        <v>3687</v>
      </c>
    </row>
    <row r="1475" s="6" customFormat="1" ht="36" spans="1:23">
      <c r="A1475" s="35">
        <v>1466</v>
      </c>
      <c r="B1475" s="44" t="s">
        <v>3324</v>
      </c>
      <c r="C1475" s="44" t="s">
        <v>31</v>
      </c>
      <c r="D1475" s="44" t="s">
        <v>3342</v>
      </c>
      <c r="E1475" s="36" t="s">
        <v>1216</v>
      </c>
      <c r="F1475" s="83">
        <v>44317</v>
      </c>
      <c r="G1475" s="83">
        <v>44531</v>
      </c>
      <c r="H1475" s="44" t="s">
        <v>3325</v>
      </c>
      <c r="I1475" s="44" t="s">
        <v>3700</v>
      </c>
      <c r="J1475" s="44">
        <v>8</v>
      </c>
      <c r="K1475" s="44"/>
      <c r="L1475" s="44">
        <v>8</v>
      </c>
      <c r="M1475" s="44"/>
      <c r="N1475" s="44"/>
      <c r="O1475" s="44"/>
      <c r="P1475" s="44"/>
      <c r="Q1475" s="44"/>
      <c r="R1475" s="44"/>
      <c r="S1475" s="44">
        <v>45</v>
      </c>
      <c r="T1475" s="44">
        <v>45</v>
      </c>
      <c r="U1475" s="44" t="s">
        <v>3710</v>
      </c>
      <c r="V1475" s="44" t="s">
        <v>39</v>
      </c>
      <c r="W1475" s="36" t="s">
        <v>3687</v>
      </c>
    </row>
    <row r="1476" s="6" customFormat="1" ht="36" spans="1:23">
      <c r="A1476" s="35">
        <v>1467</v>
      </c>
      <c r="B1476" s="44" t="s">
        <v>3324</v>
      </c>
      <c r="C1476" s="44" t="s">
        <v>31</v>
      </c>
      <c r="D1476" s="44" t="s">
        <v>3711</v>
      </c>
      <c r="E1476" s="36" t="s">
        <v>132</v>
      </c>
      <c r="F1476" s="83">
        <v>44317</v>
      </c>
      <c r="G1476" s="83">
        <v>44531</v>
      </c>
      <c r="H1476" s="44" t="s">
        <v>3325</v>
      </c>
      <c r="I1476" s="44" t="s">
        <v>3712</v>
      </c>
      <c r="J1476" s="44">
        <v>6</v>
      </c>
      <c r="K1476" s="44"/>
      <c r="L1476" s="44">
        <v>6</v>
      </c>
      <c r="M1476" s="44"/>
      <c r="N1476" s="44"/>
      <c r="O1476" s="44"/>
      <c r="P1476" s="44"/>
      <c r="Q1476" s="44"/>
      <c r="R1476" s="70">
        <v>1</v>
      </c>
      <c r="S1476" s="44">
        <v>32</v>
      </c>
      <c r="T1476" s="44">
        <v>145</v>
      </c>
      <c r="U1476" s="44" t="s">
        <v>3713</v>
      </c>
      <c r="V1476" s="44" t="s">
        <v>39</v>
      </c>
      <c r="W1476" s="36" t="s">
        <v>3687</v>
      </c>
    </row>
    <row r="1477" s="6" customFormat="1" ht="36" spans="1:23">
      <c r="A1477" s="35">
        <v>1468</v>
      </c>
      <c r="B1477" s="36" t="s">
        <v>3714</v>
      </c>
      <c r="C1477" s="36" t="s">
        <v>31</v>
      </c>
      <c r="D1477" s="69" t="s">
        <v>34</v>
      </c>
      <c r="E1477" s="36" t="s">
        <v>567</v>
      </c>
      <c r="F1477" s="37">
        <v>44287</v>
      </c>
      <c r="G1477" s="37">
        <v>44501</v>
      </c>
      <c r="H1477" s="36" t="s">
        <v>3325</v>
      </c>
      <c r="I1477" s="36" t="s">
        <v>3715</v>
      </c>
      <c r="J1477" s="53">
        <v>20</v>
      </c>
      <c r="K1477" s="53"/>
      <c r="L1477" s="53">
        <v>20</v>
      </c>
      <c r="M1477" s="53"/>
      <c r="N1477" s="53"/>
      <c r="O1477" s="53"/>
      <c r="P1477" s="53"/>
      <c r="Q1477" s="53"/>
      <c r="R1477" s="53"/>
      <c r="S1477" s="36">
        <v>25</v>
      </c>
      <c r="T1477" s="36">
        <v>68</v>
      </c>
      <c r="U1477" s="36" t="s">
        <v>3716</v>
      </c>
      <c r="V1477" s="42" t="s">
        <v>39</v>
      </c>
      <c r="W1477" s="36" t="s">
        <v>54</v>
      </c>
    </row>
    <row r="1478" s="6" customFormat="1" ht="36" spans="1:23">
      <c r="A1478" s="35">
        <v>1469</v>
      </c>
      <c r="B1478" s="36" t="s">
        <v>3717</v>
      </c>
      <c r="C1478" s="36" t="s">
        <v>31</v>
      </c>
      <c r="D1478" s="69" t="s">
        <v>34</v>
      </c>
      <c r="E1478" s="36" t="s">
        <v>220</v>
      </c>
      <c r="F1478" s="37">
        <v>44287</v>
      </c>
      <c r="G1478" s="37">
        <v>44501</v>
      </c>
      <c r="H1478" s="36" t="s">
        <v>3325</v>
      </c>
      <c r="I1478" s="36" t="s">
        <v>3718</v>
      </c>
      <c r="J1478" s="53">
        <v>20</v>
      </c>
      <c r="K1478" s="53"/>
      <c r="L1478" s="53">
        <v>20</v>
      </c>
      <c r="M1478" s="53"/>
      <c r="N1478" s="53"/>
      <c r="O1478" s="53"/>
      <c r="P1478" s="53"/>
      <c r="Q1478" s="53"/>
      <c r="R1478" s="70">
        <v>1</v>
      </c>
      <c r="S1478" s="36">
        <v>57</v>
      </c>
      <c r="T1478" s="36">
        <v>249</v>
      </c>
      <c r="U1478" s="36" t="s">
        <v>3719</v>
      </c>
      <c r="V1478" s="42" t="s">
        <v>39</v>
      </c>
      <c r="W1478" s="36" t="s">
        <v>54</v>
      </c>
    </row>
    <row r="1479" s="6" customFormat="1" ht="36" spans="1:23">
      <c r="A1479" s="35">
        <v>1470</v>
      </c>
      <c r="B1479" s="36" t="s">
        <v>3717</v>
      </c>
      <c r="C1479" s="36" t="s">
        <v>31</v>
      </c>
      <c r="D1479" s="69" t="s">
        <v>34</v>
      </c>
      <c r="E1479" s="36" t="s">
        <v>220</v>
      </c>
      <c r="F1479" s="37">
        <v>44287</v>
      </c>
      <c r="G1479" s="37">
        <v>44501</v>
      </c>
      <c r="H1479" s="36" t="s">
        <v>3325</v>
      </c>
      <c r="I1479" s="36" t="s">
        <v>3720</v>
      </c>
      <c r="J1479" s="53">
        <v>18</v>
      </c>
      <c r="K1479" s="53"/>
      <c r="L1479" s="53">
        <v>18</v>
      </c>
      <c r="M1479" s="53"/>
      <c r="N1479" s="53"/>
      <c r="O1479" s="53"/>
      <c r="P1479" s="53"/>
      <c r="Q1479" s="53"/>
      <c r="R1479" s="70">
        <v>1</v>
      </c>
      <c r="S1479" s="36">
        <v>46</v>
      </c>
      <c r="T1479" s="36">
        <v>138</v>
      </c>
      <c r="U1479" s="36" t="s">
        <v>3721</v>
      </c>
      <c r="V1479" s="42" t="s">
        <v>39</v>
      </c>
      <c r="W1479" s="36" t="s">
        <v>54</v>
      </c>
    </row>
    <row r="1480" s="6" customFormat="1" ht="36" spans="1:23">
      <c r="A1480" s="35">
        <v>1471</v>
      </c>
      <c r="B1480" s="36" t="s">
        <v>3722</v>
      </c>
      <c r="C1480" s="36" t="s">
        <v>31</v>
      </c>
      <c r="D1480" s="69" t="s">
        <v>34</v>
      </c>
      <c r="E1480" s="36" t="s">
        <v>83</v>
      </c>
      <c r="F1480" s="37">
        <v>44287</v>
      </c>
      <c r="G1480" s="37">
        <v>44501</v>
      </c>
      <c r="H1480" s="36" t="s">
        <v>3325</v>
      </c>
      <c r="I1480" s="36" t="s">
        <v>3723</v>
      </c>
      <c r="J1480" s="53">
        <v>28</v>
      </c>
      <c r="K1480" s="53"/>
      <c r="L1480" s="53">
        <v>28</v>
      </c>
      <c r="M1480" s="53"/>
      <c r="N1480" s="53"/>
      <c r="O1480" s="53"/>
      <c r="P1480" s="53"/>
      <c r="Q1480" s="53"/>
      <c r="R1480" s="70">
        <v>1</v>
      </c>
      <c r="S1480" s="36">
        <v>21</v>
      </c>
      <c r="T1480" s="36">
        <v>78</v>
      </c>
      <c r="U1480" s="36" t="s">
        <v>3724</v>
      </c>
      <c r="V1480" s="42" t="s">
        <v>39</v>
      </c>
      <c r="W1480" s="36" t="s">
        <v>54</v>
      </c>
    </row>
    <row r="1481" s="6" customFormat="1" ht="36" spans="1:23">
      <c r="A1481" s="35">
        <v>1472</v>
      </c>
      <c r="B1481" s="36" t="s">
        <v>3725</v>
      </c>
      <c r="C1481" s="36" t="s">
        <v>31</v>
      </c>
      <c r="D1481" s="69" t="s">
        <v>34</v>
      </c>
      <c r="E1481" s="36" t="s">
        <v>1388</v>
      </c>
      <c r="F1481" s="37">
        <v>44287</v>
      </c>
      <c r="G1481" s="37">
        <v>44501</v>
      </c>
      <c r="H1481" s="36" t="s">
        <v>3325</v>
      </c>
      <c r="I1481" s="36" t="s">
        <v>3726</v>
      </c>
      <c r="J1481" s="53">
        <v>15</v>
      </c>
      <c r="K1481" s="53"/>
      <c r="L1481" s="53">
        <v>15</v>
      </c>
      <c r="M1481" s="53"/>
      <c r="N1481" s="53"/>
      <c r="O1481" s="53"/>
      <c r="P1481" s="53"/>
      <c r="Q1481" s="53"/>
      <c r="R1481" s="53"/>
      <c r="S1481" s="36">
        <v>90</v>
      </c>
      <c r="T1481" s="36">
        <v>346</v>
      </c>
      <c r="U1481" s="36" t="s">
        <v>3721</v>
      </c>
      <c r="V1481" s="42" t="s">
        <v>39</v>
      </c>
      <c r="W1481" s="36" t="s">
        <v>54</v>
      </c>
    </row>
    <row r="1482" s="6" customFormat="1" ht="36" spans="1:23">
      <c r="A1482" s="35">
        <v>1473</v>
      </c>
      <c r="B1482" s="36" t="s">
        <v>3725</v>
      </c>
      <c r="C1482" s="36" t="s">
        <v>31</v>
      </c>
      <c r="D1482" s="69" t="s">
        <v>34</v>
      </c>
      <c r="E1482" s="36" t="s">
        <v>1388</v>
      </c>
      <c r="F1482" s="37">
        <v>44287</v>
      </c>
      <c r="G1482" s="37">
        <v>44501</v>
      </c>
      <c r="H1482" s="36" t="s">
        <v>3325</v>
      </c>
      <c r="I1482" s="36" t="s">
        <v>3727</v>
      </c>
      <c r="J1482" s="53">
        <v>15</v>
      </c>
      <c r="K1482" s="53"/>
      <c r="L1482" s="53">
        <v>15</v>
      </c>
      <c r="M1482" s="53"/>
      <c r="N1482" s="53"/>
      <c r="O1482" s="53"/>
      <c r="P1482" s="53"/>
      <c r="Q1482" s="53"/>
      <c r="R1482" s="53"/>
      <c r="S1482" s="36">
        <v>90</v>
      </c>
      <c r="T1482" s="36">
        <v>346</v>
      </c>
      <c r="U1482" s="36" t="s">
        <v>3721</v>
      </c>
      <c r="V1482" s="42" t="s">
        <v>39</v>
      </c>
      <c r="W1482" s="36" t="s">
        <v>54</v>
      </c>
    </row>
    <row r="1483" s="6" customFormat="1" ht="36" spans="1:23">
      <c r="A1483" s="35">
        <v>1474</v>
      </c>
      <c r="B1483" s="36" t="s">
        <v>3725</v>
      </c>
      <c r="C1483" s="36" t="s">
        <v>31</v>
      </c>
      <c r="D1483" s="69" t="s">
        <v>34</v>
      </c>
      <c r="E1483" s="36" t="s">
        <v>1388</v>
      </c>
      <c r="F1483" s="37">
        <v>44287</v>
      </c>
      <c r="G1483" s="37">
        <v>44501</v>
      </c>
      <c r="H1483" s="36" t="s">
        <v>3325</v>
      </c>
      <c r="I1483" s="36" t="s">
        <v>3728</v>
      </c>
      <c r="J1483" s="53">
        <v>32</v>
      </c>
      <c r="K1483" s="53"/>
      <c r="L1483" s="53">
        <v>32</v>
      </c>
      <c r="M1483" s="53"/>
      <c r="N1483" s="53"/>
      <c r="O1483" s="53"/>
      <c r="P1483" s="53"/>
      <c r="Q1483" s="53"/>
      <c r="R1483" s="53"/>
      <c r="S1483" s="36">
        <v>8</v>
      </c>
      <c r="T1483" s="36">
        <v>34</v>
      </c>
      <c r="U1483" s="36" t="s">
        <v>3729</v>
      </c>
      <c r="V1483" s="42" t="s">
        <v>39</v>
      </c>
      <c r="W1483" s="36" t="s">
        <v>54</v>
      </c>
    </row>
    <row r="1484" s="6" customFormat="1" ht="36" spans="1:23">
      <c r="A1484" s="35">
        <v>1475</v>
      </c>
      <c r="B1484" s="36" t="s">
        <v>3730</v>
      </c>
      <c r="C1484" s="36" t="s">
        <v>31</v>
      </c>
      <c r="D1484" s="69" t="s">
        <v>34</v>
      </c>
      <c r="E1484" s="36" t="s">
        <v>3731</v>
      </c>
      <c r="F1484" s="37">
        <v>44287</v>
      </c>
      <c r="G1484" s="37">
        <v>44501</v>
      </c>
      <c r="H1484" s="36" t="s">
        <v>3325</v>
      </c>
      <c r="I1484" s="36" t="s">
        <v>3732</v>
      </c>
      <c r="J1484" s="53">
        <v>80</v>
      </c>
      <c r="K1484" s="53"/>
      <c r="L1484" s="53">
        <v>80</v>
      </c>
      <c r="M1484" s="53"/>
      <c r="N1484" s="53"/>
      <c r="O1484" s="53"/>
      <c r="P1484" s="53"/>
      <c r="Q1484" s="53"/>
      <c r="R1484" s="53"/>
      <c r="S1484" s="36">
        <v>48</v>
      </c>
      <c r="T1484" s="36">
        <v>168</v>
      </c>
      <c r="U1484" s="36" t="s">
        <v>3733</v>
      </c>
      <c r="V1484" s="42" t="s">
        <v>39</v>
      </c>
      <c r="W1484" s="36" t="s">
        <v>54</v>
      </c>
    </row>
    <row r="1485" s="6" customFormat="1" ht="36" spans="1:23">
      <c r="A1485" s="35">
        <v>1476</v>
      </c>
      <c r="B1485" s="36" t="s">
        <v>3734</v>
      </c>
      <c r="C1485" s="36" t="s">
        <v>31</v>
      </c>
      <c r="D1485" s="69" t="s">
        <v>34</v>
      </c>
      <c r="E1485" s="36" t="s">
        <v>1087</v>
      </c>
      <c r="F1485" s="37">
        <v>44287</v>
      </c>
      <c r="G1485" s="37">
        <v>44501</v>
      </c>
      <c r="H1485" s="36" t="s">
        <v>3325</v>
      </c>
      <c r="I1485" s="36" t="s">
        <v>3735</v>
      </c>
      <c r="J1485" s="53">
        <v>50</v>
      </c>
      <c r="K1485" s="53"/>
      <c r="L1485" s="53">
        <v>50</v>
      </c>
      <c r="M1485" s="53"/>
      <c r="N1485" s="53"/>
      <c r="O1485" s="53"/>
      <c r="P1485" s="53"/>
      <c r="Q1485" s="53"/>
      <c r="R1485" s="53"/>
      <c r="S1485" s="36">
        <v>68</v>
      </c>
      <c r="T1485" s="36">
        <v>203</v>
      </c>
      <c r="U1485" s="36" t="s">
        <v>3736</v>
      </c>
      <c r="V1485" s="42" t="s">
        <v>39</v>
      </c>
      <c r="W1485" s="36" t="s">
        <v>54</v>
      </c>
    </row>
    <row r="1486" s="6" customFormat="1" ht="36" spans="1:23">
      <c r="A1486" s="35">
        <v>1477</v>
      </c>
      <c r="B1486" s="36" t="s">
        <v>3737</v>
      </c>
      <c r="C1486" s="36" t="s">
        <v>31</v>
      </c>
      <c r="D1486" s="69" t="s">
        <v>34</v>
      </c>
      <c r="E1486" s="36" t="s">
        <v>1661</v>
      </c>
      <c r="F1486" s="37">
        <v>44287</v>
      </c>
      <c r="G1486" s="37">
        <v>44501</v>
      </c>
      <c r="H1486" s="36" t="s">
        <v>3325</v>
      </c>
      <c r="I1486" s="36" t="s">
        <v>3738</v>
      </c>
      <c r="J1486" s="53">
        <v>70</v>
      </c>
      <c r="K1486" s="53"/>
      <c r="L1486" s="53">
        <v>70</v>
      </c>
      <c r="M1486" s="53"/>
      <c r="N1486" s="53"/>
      <c r="O1486" s="53"/>
      <c r="P1486" s="53"/>
      <c r="Q1486" s="53"/>
      <c r="R1486" s="53"/>
      <c r="S1486" s="36">
        <v>95</v>
      </c>
      <c r="T1486" s="36">
        <v>384</v>
      </c>
      <c r="U1486" s="36" t="s">
        <v>3739</v>
      </c>
      <c r="V1486" s="42" t="s">
        <v>39</v>
      </c>
      <c r="W1486" s="36" t="s">
        <v>54</v>
      </c>
    </row>
    <row r="1487" s="6" customFormat="1" ht="36" spans="1:23">
      <c r="A1487" s="35">
        <v>1478</v>
      </c>
      <c r="B1487" s="36" t="s">
        <v>3737</v>
      </c>
      <c r="C1487" s="36" t="s">
        <v>31</v>
      </c>
      <c r="D1487" s="69" t="s">
        <v>34</v>
      </c>
      <c r="E1487" s="36" t="s">
        <v>1661</v>
      </c>
      <c r="F1487" s="37">
        <v>44287</v>
      </c>
      <c r="G1487" s="37">
        <v>44501</v>
      </c>
      <c r="H1487" s="36" t="s">
        <v>3325</v>
      </c>
      <c r="I1487" s="36" t="s">
        <v>3740</v>
      </c>
      <c r="J1487" s="53">
        <v>42</v>
      </c>
      <c r="K1487" s="53"/>
      <c r="L1487" s="53">
        <v>42</v>
      </c>
      <c r="M1487" s="53"/>
      <c r="N1487" s="53"/>
      <c r="O1487" s="53"/>
      <c r="P1487" s="53"/>
      <c r="Q1487" s="53"/>
      <c r="R1487" s="53"/>
      <c r="S1487" s="36">
        <v>95</v>
      </c>
      <c r="T1487" s="36">
        <v>384</v>
      </c>
      <c r="U1487" s="36" t="s">
        <v>3739</v>
      </c>
      <c r="V1487" s="42" t="s">
        <v>39</v>
      </c>
      <c r="W1487" s="36" t="s">
        <v>54</v>
      </c>
    </row>
    <row r="1488" s="6" customFormat="1" ht="36" spans="1:23">
      <c r="A1488" s="35">
        <v>1479</v>
      </c>
      <c r="B1488" s="36" t="s">
        <v>3741</v>
      </c>
      <c r="C1488" s="36" t="s">
        <v>31</v>
      </c>
      <c r="D1488" s="69" t="s">
        <v>34</v>
      </c>
      <c r="E1488" s="36" t="s">
        <v>100</v>
      </c>
      <c r="F1488" s="37">
        <v>44287</v>
      </c>
      <c r="G1488" s="37">
        <v>44501</v>
      </c>
      <c r="H1488" s="36" t="s">
        <v>3325</v>
      </c>
      <c r="I1488" s="36" t="s">
        <v>3742</v>
      </c>
      <c r="J1488" s="53">
        <v>18</v>
      </c>
      <c r="K1488" s="53"/>
      <c r="L1488" s="53">
        <v>18</v>
      </c>
      <c r="M1488" s="53"/>
      <c r="N1488" s="53"/>
      <c r="O1488" s="53"/>
      <c r="P1488" s="53"/>
      <c r="Q1488" s="53"/>
      <c r="R1488" s="70">
        <v>1</v>
      </c>
      <c r="S1488" s="36">
        <v>93</v>
      </c>
      <c r="T1488" s="36">
        <v>315</v>
      </c>
      <c r="U1488" s="36" t="s">
        <v>3743</v>
      </c>
      <c r="V1488" s="42" t="s">
        <v>39</v>
      </c>
      <c r="W1488" s="36" t="s">
        <v>54</v>
      </c>
    </row>
    <row r="1489" s="6" customFormat="1" ht="36" spans="1:23">
      <c r="A1489" s="35">
        <v>1480</v>
      </c>
      <c r="B1489" s="36" t="s">
        <v>3744</v>
      </c>
      <c r="C1489" s="36" t="s">
        <v>31</v>
      </c>
      <c r="D1489" s="69" t="s">
        <v>34</v>
      </c>
      <c r="E1489" s="36" t="s">
        <v>60</v>
      </c>
      <c r="F1489" s="37">
        <v>44287</v>
      </c>
      <c r="G1489" s="37">
        <v>44501</v>
      </c>
      <c r="H1489" s="36" t="s">
        <v>3325</v>
      </c>
      <c r="I1489" s="36" t="s">
        <v>3745</v>
      </c>
      <c r="J1489" s="53">
        <v>25</v>
      </c>
      <c r="K1489" s="53"/>
      <c r="L1489" s="53">
        <v>25</v>
      </c>
      <c r="M1489" s="53"/>
      <c r="N1489" s="53"/>
      <c r="O1489" s="53"/>
      <c r="P1489" s="53"/>
      <c r="Q1489" s="53"/>
      <c r="R1489" s="70">
        <v>1</v>
      </c>
      <c r="S1489" s="36">
        <v>30</v>
      </c>
      <c r="T1489" s="36">
        <v>117</v>
      </c>
      <c r="U1489" s="36" t="s">
        <v>3746</v>
      </c>
      <c r="V1489" s="42" t="s">
        <v>39</v>
      </c>
      <c r="W1489" s="36" t="s">
        <v>54</v>
      </c>
    </row>
    <row r="1490" s="6" customFormat="1" ht="36" spans="1:23">
      <c r="A1490" s="35">
        <v>1481</v>
      </c>
      <c r="B1490" s="36" t="s">
        <v>3747</v>
      </c>
      <c r="C1490" s="36" t="s">
        <v>31</v>
      </c>
      <c r="D1490" s="69" t="s">
        <v>34</v>
      </c>
      <c r="E1490" s="36" t="s">
        <v>75</v>
      </c>
      <c r="F1490" s="37">
        <v>44287</v>
      </c>
      <c r="G1490" s="37">
        <v>44501</v>
      </c>
      <c r="H1490" s="36" t="s">
        <v>3325</v>
      </c>
      <c r="I1490" s="36" t="s">
        <v>3748</v>
      </c>
      <c r="J1490" s="53">
        <v>10</v>
      </c>
      <c r="K1490" s="53"/>
      <c r="L1490" s="53">
        <v>10</v>
      </c>
      <c r="M1490" s="53"/>
      <c r="N1490" s="53"/>
      <c r="O1490" s="53"/>
      <c r="P1490" s="53"/>
      <c r="Q1490" s="53"/>
      <c r="R1490" s="53"/>
      <c r="S1490" s="36">
        <v>103</v>
      </c>
      <c r="T1490" s="36">
        <v>341</v>
      </c>
      <c r="U1490" s="36" t="s">
        <v>3749</v>
      </c>
      <c r="V1490" s="42" t="s">
        <v>39</v>
      </c>
      <c r="W1490" s="36" t="s">
        <v>54</v>
      </c>
    </row>
    <row r="1491" s="6" customFormat="1" ht="36" spans="1:23">
      <c r="A1491" s="35">
        <v>1482</v>
      </c>
      <c r="B1491" s="36" t="s">
        <v>3750</v>
      </c>
      <c r="C1491" s="36" t="s">
        <v>31</v>
      </c>
      <c r="D1491" s="69" t="s">
        <v>34</v>
      </c>
      <c r="E1491" s="36" t="s">
        <v>546</v>
      </c>
      <c r="F1491" s="37">
        <v>44287</v>
      </c>
      <c r="G1491" s="37">
        <v>44501</v>
      </c>
      <c r="H1491" s="36" t="s">
        <v>3325</v>
      </c>
      <c r="I1491" s="36" t="s">
        <v>3751</v>
      </c>
      <c r="J1491" s="53">
        <v>29</v>
      </c>
      <c r="K1491" s="53"/>
      <c r="L1491" s="53">
        <v>29</v>
      </c>
      <c r="M1491" s="53"/>
      <c r="N1491" s="53"/>
      <c r="O1491" s="53"/>
      <c r="P1491" s="53"/>
      <c r="Q1491" s="53"/>
      <c r="R1491" s="53"/>
      <c r="S1491" s="36">
        <v>22</v>
      </c>
      <c r="T1491" s="36">
        <v>81</v>
      </c>
      <c r="U1491" s="36" t="s">
        <v>3752</v>
      </c>
      <c r="V1491" s="42" t="s">
        <v>39</v>
      </c>
      <c r="W1491" s="36" t="s">
        <v>54</v>
      </c>
    </row>
    <row r="1492" s="6" customFormat="1" ht="36" spans="1:23">
      <c r="A1492" s="35">
        <v>1483</v>
      </c>
      <c r="B1492" s="36" t="s">
        <v>3753</v>
      </c>
      <c r="C1492" s="36" t="s">
        <v>31</v>
      </c>
      <c r="D1492" s="69" t="s">
        <v>34</v>
      </c>
      <c r="E1492" s="36" t="s">
        <v>1261</v>
      </c>
      <c r="F1492" s="37">
        <v>44287</v>
      </c>
      <c r="G1492" s="37">
        <v>44501</v>
      </c>
      <c r="H1492" s="36" t="s">
        <v>3325</v>
      </c>
      <c r="I1492" s="36" t="s">
        <v>3754</v>
      </c>
      <c r="J1492" s="53">
        <v>48</v>
      </c>
      <c r="K1492" s="53"/>
      <c r="L1492" s="53">
        <v>48</v>
      </c>
      <c r="M1492" s="53"/>
      <c r="N1492" s="53"/>
      <c r="O1492" s="53"/>
      <c r="P1492" s="53"/>
      <c r="Q1492" s="53"/>
      <c r="R1492" s="53"/>
      <c r="S1492" s="36">
        <v>41</v>
      </c>
      <c r="T1492" s="36">
        <v>126</v>
      </c>
      <c r="U1492" s="36" t="s">
        <v>3755</v>
      </c>
      <c r="V1492" s="42" t="s">
        <v>39</v>
      </c>
      <c r="W1492" s="36" t="s">
        <v>54</v>
      </c>
    </row>
    <row r="1493" s="6" customFormat="1" ht="36" spans="1:23">
      <c r="A1493" s="35">
        <v>1484</v>
      </c>
      <c r="B1493" s="36" t="s">
        <v>3756</v>
      </c>
      <c r="C1493" s="36" t="s">
        <v>31</v>
      </c>
      <c r="D1493" s="69" t="s">
        <v>34</v>
      </c>
      <c r="E1493" s="36" t="s">
        <v>671</v>
      </c>
      <c r="F1493" s="37">
        <v>44287</v>
      </c>
      <c r="G1493" s="37">
        <v>44501</v>
      </c>
      <c r="H1493" s="36" t="s">
        <v>3325</v>
      </c>
      <c r="I1493" s="36" t="s">
        <v>3757</v>
      </c>
      <c r="J1493" s="53">
        <v>15</v>
      </c>
      <c r="K1493" s="53"/>
      <c r="L1493" s="53">
        <v>15</v>
      </c>
      <c r="M1493" s="53"/>
      <c r="N1493" s="53"/>
      <c r="O1493" s="53"/>
      <c r="P1493" s="53"/>
      <c r="Q1493" s="53"/>
      <c r="R1493" s="70">
        <v>1</v>
      </c>
      <c r="S1493" s="36">
        <v>68</v>
      </c>
      <c r="T1493" s="36">
        <v>290</v>
      </c>
      <c r="U1493" s="36" t="s">
        <v>3758</v>
      </c>
      <c r="V1493" s="42" t="s">
        <v>39</v>
      </c>
      <c r="W1493" s="36" t="s">
        <v>54</v>
      </c>
    </row>
    <row r="1494" s="6" customFormat="1" ht="36" spans="1:23">
      <c r="A1494" s="35">
        <v>1485</v>
      </c>
      <c r="B1494" s="36" t="s">
        <v>3759</v>
      </c>
      <c r="C1494" s="36" t="s">
        <v>31</v>
      </c>
      <c r="D1494" s="69" t="s">
        <v>34</v>
      </c>
      <c r="E1494" s="36" t="s">
        <v>1304</v>
      </c>
      <c r="F1494" s="37">
        <v>44287</v>
      </c>
      <c r="G1494" s="37">
        <v>44501</v>
      </c>
      <c r="H1494" s="36" t="s">
        <v>3325</v>
      </c>
      <c r="I1494" s="36" t="s">
        <v>3760</v>
      </c>
      <c r="J1494" s="53">
        <v>12</v>
      </c>
      <c r="K1494" s="53"/>
      <c r="L1494" s="53">
        <v>12</v>
      </c>
      <c r="M1494" s="53"/>
      <c r="N1494" s="53"/>
      <c r="O1494" s="53"/>
      <c r="P1494" s="53"/>
      <c r="Q1494" s="53"/>
      <c r="R1494" s="53"/>
      <c r="S1494" s="36">
        <v>15</v>
      </c>
      <c r="T1494" s="36">
        <v>60</v>
      </c>
      <c r="U1494" s="36" t="s">
        <v>3761</v>
      </c>
      <c r="V1494" s="42" t="s">
        <v>39</v>
      </c>
      <c r="W1494" s="36" t="s">
        <v>54</v>
      </c>
    </row>
    <row r="1495" s="6" customFormat="1" ht="36" spans="1:23">
      <c r="A1495" s="35">
        <v>1486</v>
      </c>
      <c r="B1495" s="36" t="s">
        <v>3762</v>
      </c>
      <c r="C1495" s="36" t="s">
        <v>31</v>
      </c>
      <c r="D1495" s="69" t="s">
        <v>34</v>
      </c>
      <c r="E1495" s="36" t="s">
        <v>1321</v>
      </c>
      <c r="F1495" s="37">
        <v>44287</v>
      </c>
      <c r="G1495" s="37">
        <v>44501</v>
      </c>
      <c r="H1495" s="36" t="s">
        <v>3325</v>
      </c>
      <c r="I1495" s="36" t="s">
        <v>3763</v>
      </c>
      <c r="J1495" s="53">
        <v>20</v>
      </c>
      <c r="K1495" s="53"/>
      <c r="L1495" s="53">
        <v>15</v>
      </c>
      <c r="M1495" s="53"/>
      <c r="N1495" s="53">
        <v>5</v>
      </c>
      <c r="O1495" s="53"/>
      <c r="P1495" s="53"/>
      <c r="Q1495" s="53"/>
      <c r="R1495" s="70">
        <v>1</v>
      </c>
      <c r="S1495" s="36">
        <v>28</v>
      </c>
      <c r="T1495" s="36">
        <v>128</v>
      </c>
      <c r="U1495" s="36" t="s">
        <v>3764</v>
      </c>
      <c r="V1495" s="42" t="s">
        <v>39</v>
      </c>
      <c r="W1495" s="36" t="s">
        <v>54</v>
      </c>
    </row>
    <row r="1496" s="6" customFormat="1" ht="36" spans="1:23">
      <c r="A1496" s="35">
        <v>1487</v>
      </c>
      <c r="B1496" s="36" t="s">
        <v>3762</v>
      </c>
      <c r="C1496" s="36" t="s">
        <v>31</v>
      </c>
      <c r="D1496" s="69" t="s">
        <v>34</v>
      </c>
      <c r="E1496" s="36" t="s">
        <v>1321</v>
      </c>
      <c r="F1496" s="37">
        <v>44287</v>
      </c>
      <c r="G1496" s="37">
        <v>44501</v>
      </c>
      <c r="H1496" s="36" t="s">
        <v>3325</v>
      </c>
      <c r="I1496" s="36" t="s">
        <v>3765</v>
      </c>
      <c r="J1496" s="53">
        <v>17</v>
      </c>
      <c r="K1496" s="53"/>
      <c r="L1496" s="53">
        <v>10</v>
      </c>
      <c r="M1496" s="53"/>
      <c r="N1496" s="53">
        <v>7</v>
      </c>
      <c r="O1496" s="53"/>
      <c r="P1496" s="53"/>
      <c r="Q1496" s="53"/>
      <c r="R1496" s="70">
        <v>1</v>
      </c>
      <c r="S1496" s="36">
        <v>33</v>
      </c>
      <c r="T1496" s="36">
        <v>126</v>
      </c>
      <c r="U1496" s="36" t="s">
        <v>3766</v>
      </c>
      <c r="V1496" s="42" t="s">
        <v>39</v>
      </c>
      <c r="W1496" s="36" t="s">
        <v>54</v>
      </c>
    </row>
    <row r="1497" s="6" customFormat="1" ht="36" spans="1:23">
      <c r="A1497" s="35">
        <v>1488</v>
      </c>
      <c r="B1497" s="36" t="s">
        <v>3762</v>
      </c>
      <c r="C1497" s="36" t="s">
        <v>31</v>
      </c>
      <c r="D1497" s="69" t="s">
        <v>34</v>
      </c>
      <c r="E1497" s="36" t="s">
        <v>1321</v>
      </c>
      <c r="F1497" s="37">
        <v>44287</v>
      </c>
      <c r="G1497" s="37">
        <v>44501</v>
      </c>
      <c r="H1497" s="36" t="s">
        <v>3325</v>
      </c>
      <c r="I1497" s="36" t="s">
        <v>3767</v>
      </c>
      <c r="J1497" s="53">
        <v>50</v>
      </c>
      <c r="K1497" s="53"/>
      <c r="L1497" s="53">
        <v>50</v>
      </c>
      <c r="M1497" s="53"/>
      <c r="N1497" s="53"/>
      <c r="O1497" s="53"/>
      <c r="P1497" s="53"/>
      <c r="Q1497" s="53"/>
      <c r="R1497" s="70">
        <v>1</v>
      </c>
      <c r="S1497" s="36">
        <v>65</v>
      </c>
      <c r="T1497" s="36">
        <v>400</v>
      </c>
      <c r="U1497" s="36" t="s">
        <v>3768</v>
      </c>
      <c r="V1497" s="42" t="s">
        <v>39</v>
      </c>
      <c r="W1497" s="36" t="s">
        <v>54</v>
      </c>
    </row>
    <row r="1498" s="6" customFormat="1" ht="36" spans="1:23">
      <c r="A1498" s="35">
        <v>1489</v>
      </c>
      <c r="B1498" s="36" t="s">
        <v>3769</v>
      </c>
      <c r="C1498" s="36" t="s">
        <v>31</v>
      </c>
      <c r="D1498" s="69" t="s">
        <v>34</v>
      </c>
      <c r="E1498" s="36" t="s">
        <v>3770</v>
      </c>
      <c r="F1498" s="37">
        <v>44287</v>
      </c>
      <c r="G1498" s="37">
        <v>44501</v>
      </c>
      <c r="H1498" s="36" t="s">
        <v>3325</v>
      </c>
      <c r="I1498" s="36" t="s">
        <v>3771</v>
      </c>
      <c r="J1498" s="53">
        <v>20</v>
      </c>
      <c r="K1498" s="53"/>
      <c r="L1498" s="53">
        <v>20</v>
      </c>
      <c r="M1498" s="53"/>
      <c r="N1498" s="53"/>
      <c r="O1498" s="53"/>
      <c r="P1498" s="53"/>
      <c r="Q1498" s="53"/>
      <c r="R1498" s="53"/>
      <c r="S1498" s="36">
        <v>12</v>
      </c>
      <c r="T1498" s="36">
        <v>36</v>
      </c>
      <c r="U1498" s="36" t="s">
        <v>3772</v>
      </c>
      <c r="V1498" s="42" t="s">
        <v>39</v>
      </c>
      <c r="W1498" s="36" t="s">
        <v>54</v>
      </c>
    </row>
    <row r="1499" s="6" customFormat="1" ht="36" spans="1:23">
      <c r="A1499" s="35">
        <v>1490</v>
      </c>
      <c r="B1499" s="36" t="s">
        <v>3769</v>
      </c>
      <c r="C1499" s="36" t="s">
        <v>31</v>
      </c>
      <c r="D1499" s="69" t="s">
        <v>34</v>
      </c>
      <c r="E1499" s="36" t="s">
        <v>3770</v>
      </c>
      <c r="F1499" s="37">
        <v>44287</v>
      </c>
      <c r="G1499" s="37">
        <v>44501</v>
      </c>
      <c r="H1499" s="36" t="s">
        <v>3325</v>
      </c>
      <c r="I1499" s="36" t="s">
        <v>3773</v>
      </c>
      <c r="J1499" s="53">
        <v>28</v>
      </c>
      <c r="K1499" s="53"/>
      <c r="L1499" s="53">
        <v>28</v>
      </c>
      <c r="M1499" s="53"/>
      <c r="N1499" s="53"/>
      <c r="O1499" s="53"/>
      <c r="P1499" s="53"/>
      <c r="Q1499" s="53"/>
      <c r="R1499" s="53"/>
      <c r="S1499" s="36">
        <v>45</v>
      </c>
      <c r="T1499" s="36">
        <v>170</v>
      </c>
      <c r="U1499" s="36" t="s">
        <v>3774</v>
      </c>
      <c r="V1499" s="42" t="s">
        <v>39</v>
      </c>
      <c r="W1499" s="36" t="s">
        <v>54</v>
      </c>
    </row>
    <row r="1500" s="6" customFormat="1" ht="36" spans="1:23">
      <c r="A1500" s="35">
        <v>1491</v>
      </c>
      <c r="B1500" s="36" t="s">
        <v>3775</v>
      </c>
      <c r="C1500" s="36" t="s">
        <v>31</v>
      </c>
      <c r="D1500" s="69" t="s">
        <v>34</v>
      </c>
      <c r="E1500" s="36" t="s">
        <v>1869</v>
      </c>
      <c r="F1500" s="37">
        <v>44287</v>
      </c>
      <c r="G1500" s="37">
        <v>44501</v>
      </c>
      <c r="H1500" s="36" t="s">
        <v>3325</v>
      </c>
      <c r="I1500" s="36" t="s">
        <v>3776</v>
      </c>
      <c r="J1500" s="53">
        <v>22</v>
      </c>
      <c r="K1500" s="53"/>
      <c r="L1500" s="53">
        <v>22</v>
      </c>
      <c r="M1500" s="53"/>
      <c r="N1500" s="53"/>
      <c r="O1500" s="53"/>
      <c r="P1500" s="53"/>
      <c r="Q1500" s="53"/>
      <c r="R1500" s="53"/>
      <c r="S1500" s="36">
        <v>8</v>
      </c>
      <c r="T1500" s="36">
        <v>23</v>
      </c>
      <c r="U1500" s="36" t="s">
        <v>3777</v>
      </c>
      <c r="V1500" s="42" t="s">
        <v>39</v>
      </c>
      <c r="W1500" s="36" t="s">
        <v>54</v>
      </c>
    </row>
    <row r="1501" s="6" customFormat="1" ht="36" spans="1:23">
      <c r="A1501" s="35">
        <v>1492</v>
      </c>
      <c r="B1501" s="36" t="s">
        <v>3775</v>
      </c>
      <c r="C1501" s="36" t="s">
        <v>31</v>
      </c>
      <c r="D1501" s="69" t="s">
        <v>34</v>
      </c>
      <c r="E1501" s="36" t="s">
        <v>1869</v>
      </c>
      <c r="F1501" s="37">
        <v>44287</v>
      </c>
      <c r="G1501" s="37">
        <v>44501</v>
      </c>
      <c r="H1501" s="36" t="s">
        <v>3325</v>
      </c>
      <c r="I1501" s="36" t="s">
        <v>3778</v>
      </c>
      <c r="J1501" s="53">
        <v>28</v>
      </c>
      <c r="K1501" s="53"/>
      <c r="L1501" s="53">
        <v>28</v>
      </c>
      <c r="M1501" s="53"/>
      <c r="N1501" s="53"/>
      <c r="O1501" s="53"/>
      <c r="P1501" s="53"/>
      <c r="Q1501" s="53"/>
      <c r="R1501" s="53"/>
      <c r="S1501" s="36">
        <v>25</v>
      </c>
      <c r="T1501" s="36">
        <v>78</v>
      </c>
      <c r="U1501" s="36" t="s">
        <v>3779</v>
      </c>
      <c r="V1501" s="42" t="s">
        <v>39</v>
      </c>
      <c r="W1501" s="36" t="s">
        <v>54</v>
      </c>
    </row>
    <row r="1502" s="6" customFormat="1" ht="36" spans="1:23">
      <c r="A1502" s="35">
        <v>1493</v>
      </c>
      <c r="B1502" s="36" t="s">
        <v>3775</v>
      </c>
      <c r="C1502" s="36" t="s">
        <v>31</v>
      </c>
      <c r="D1502" s="69" t="s">
        <v>34</v>
      </c>
      <c r="E1502" s="36" t="s">
        <v>1869</v>
      </c>
      <c r="F1502" s="37">
        <v>44287</v>
      </c>
      <c r="G1502" s="37">
        <v>44501</v>
      </c>
      <c r="H1502" s="36" t="s">
        <v>3325</v>
      </c>
      <c r="I1502" s="36" t="s">
        <v>3780</v>
      </c>
      <c r="J1502" s="53">
        <v>28</v>
      </c>
      <c r="K1502" s="53"/>
      <c r="L1502" s="53">
        <v>28</v>
      </c>
      <c r="M1502" s="53"/>
      <c r="N1502" s="53"/>
      <c r="O1502" s="53"/>
      <c r="P1502" s="53"/>
      <c r="Q1502" s="53"/>
      <c r="R1502" s="53"/>
      <c r="S1502" s="36">
        <v>26</v>
      </c>
      <c r="T1502" s="36">
        <v>75</v>
      </c>
      <c r="U1502" s="36" t="s">
        <v>3781</v>
      </c>
      <c r="V1502" s="42" t="s">
        <v>39</v>
      </c>
      <c r="W1502" s="36" t="s">
        <v>54</v>
      </c>
    </row>
    <row r="1503" s="6" customFormat="1" ht="36" spans="1:23">
      <c r="A1503" s="35">
        <v>1494</v>
      </c>
      <c r="B1503" s="36" t="s">
        <v>3775</v>
      </c>
      <c r="C1503" s="36" t="s">
        <v>31</v>
      </c>
      <c r="D1503" s="69" t="s">
        <v>34</v>
      </c>
      <c r="E1503" s="36" t="s">
        <v>1869</v>
      </c>
      <c r="F1503" s="37">
        <v>44287</v>
      </c>
      <c r="G1503" s="37">
        <v>44501</v>
      </c>
      <c r="H1503" s="36" t="s">
        <v>3325</v>
      </c>
      <c r="I1503" s="36" t="s">
        <v>3782</v>
      </c>
      <c r="J1503" s="53">
        <v>22</v>
      </c>
      <c r="K1503" s="53"/>
      <c r="L1503" s="53">
        <v>22</v>
      </c>
      <c r="M1503" s="53"/>
      <c r="N1503" s="53"/>
      <c r="O1503" s="53"/>
      <c r="P1503" s="53"/>
      <c r="Q1503" s="53"/>
      <c r="R1503" s="53"/>
      <c r="S1503" s="36">
        <v>27</v>
      </c>
      <c r="T1503" s="36">
        <v>95</v>
      </c>
      <c r="U1503" s="36" t="s">
        <v>3783</v>
      </c>
      <c r="V1503" s="42" t="s">
        <v>39</v>
      </c>
      <c r="W1503" s="36" t="s">
        <v>54</v>
      </c>
    </row>
    <row r="1504" s="6" customFormat="1" ht="36" spans="1:23">
      <c r="A1504" s="35">
        <v>1495</v>
      </c>
      <c r="B1504" s="36" t="s">
        <v>3784</v>
      </c>
      <c r="C1504" s="36" t="s">
        <v>31</v>
      </c>
      <c r="D1504" s="69" t="s">
        <v>34</v>
      </c>
      <c r="E1504" s="36" t="s">
        <v>476</v>
      </c>
      <c r="F1504" s="37">
        <v>44287</v>
      </c>
      <c r="G1504" s="37">
        <v>44501</v>
      </c>
      <c r="H1504" s="36" t="s">
        <v>3325</v>
      </c>
      <c r="I1504" s="36" t="s">
        <v>3785</v>
      </c>
      <c r="J1504" s="53">
        <v>50</v>
      </c>
      <c r="K1504" s="53"/>
      <c r="L1504" s="53">
        <v>50</v>
      </c>
      <c r="M1504" s="53"/>
      <c r="N1504" s="53"/>
      <c r="O1504" s="53"/>
      <c r="P1504" s="53"/>
      <c r="Q1504" s="53"/>
      <c r="R1504" s="53"/>
      <c r="S1504" s="36">
        <v>56</v>
      </c>
      <c r="T1504" s="36">
        <v>237</v>
      </c>
      <c r="U1504" s="36" t="s">
        <v>3786</v>
      </c>
      <c r="V1504" s="42" t="s">
        <v>39</v>
      </c>
      <c r="W1504" s="36" t="s">
        <v>54</v>
      </c>
    </row>
    <row r="1505" s="6" customFormat="1" ht="36" spans="1:23">
      <c r="A1505" s="35">
        <v>1496</v>
      </c>
      <c r="B1505" s="36" t="s">
        <v>3787</v>
      </c>
      <c r="C1505" s="36" t="s">
        <v>31</v>
      </c>
      <c r="D1505" s="69" t="s">
        <v>34</v>
      </c>
      <c r="E1505" s="36" t="s">
        <v>56</v>
      </c>
      <c r="F1505" s="37">
        <v>44287</v>
      </c>
      <c r="G1505" s="37">
        <v>44501</v>
      </c>
      <c r="H1505" s="36" t="s">
        <v>3325</v>
      </c>
      <c r="I1505" s="36" t="s">
        <v>3788</v>
      </c>
      <c r="J1505" s="53">
        <v>20</v>
      </c>
      <c r="K1505" s="53"/>
      <c r="L1505" s="53">
        <v>20</v>
      </c>
      <c r="M1505" s="53"/>
      <c r="N1505" s="53"/>
      <c r="O1505" s="53"/>
      <c r="P1505" s="53"/>
      <c r="Q1505" s="53"/>
      <c r="R1505" s="70">
        <v>1</v>
      </c>
      <c r="S1505" s="36">
        <v>6</v>
      </c>
      <c r="T1505" s="36">
        <v>24</v>
      </c>
      <c r="U1505" s="36" t="s">
        <v>3789</v>
      </c>
      <c r="V1505" s="42" t="s">
        <v>39</v>
      </c>
      <c r="W1505" s="36" t="s">
        <v>54</v>
      </c>
    </row>
    <row r="1506" s="6" customFormat="1" ht="36" spans="1:23">
      <c r="A1506" s="35">
        <v>1497</v>
      </c>
      <c r="B1506" s="36" t="s">
        <v>3790</v>
      </c>
      <c r="C1506" s="36" t="s">
        <v>31</v>
      </c>
      <c r="D1506" s="69" t="s">
        <v>34</v>
      </c>
      <c r="E1506" s="36" t="s">
        <v>360</v>
      </c>
      <c r="F1506" s="37">
        <v>44287</v>
      </c>
      <c r="G1506" s="37">
        <v>44501</v>
      </c>
      <c r="H1506" s="36" t="s">
        <v>3325</v>
      </c>
      <c r="I1506" s="36" t="s">
        <v>3791</v>
      </c>
      <c r="J1506" s="53">
        <v>60</v>
      </c>
      <c r="K1506" s="53"/>
      <c r="L1506" s="53">
        <v>60</v>
      </c>
      <c r="M1506" s="53"/>
      <c r="N1506" s="53"/>
      <c r="O1506" s="53"/>
      <c r="P1506" s="53"/>
      <c r="Q1506" s="53"/>
      <c r="R1506" s="53"/>
      <c r="S1506" s="36">
        <v>68</v>
      </c>
      <c r="T1506" s="36">
        <v>268</v>
      </c>
      <c r="U1506" s="36" t="s">
        <v>3792</v>
      </c>
      <c r="V1506" s="42" t="s">
        <v>39</v>
      </c>
      <c r="W1506" s="36" t="s">
        <v>54</v>
      </c>
    </row>
    <row r="1507" s="6" customFormat="1" ht="36" spans="1:23">
      <c r="A1507" s="35">
        <v>1498</v>
      </c>
      <c r="B1507" s="36" t="s">
        <v>3793</v>
      </c>
      <c r="C1507" s="36" t="s">
        <v>31</v>
      </c>
      <c r="D1507" s="69" t="s">
        <v>34</v>
      </c>
      <c r="E1507" s="36" t="s">
        <v>51</v>
      </c>
      <c r="F1507" s="37">
        <v>44287</v>
      </c>
      <c r="G1507" s="37">
        <v>44501</v>
      </c>
      <c r="H1507" s="36" t="s">
        <v>3325</v>
      </c>
      <c r="I1507" s="36" t="s">
        <v>3794</v>
      </c>
      <c r="J1507" s="53">
        <v>30</v>
      </c>
      <c r="K1507" s="53"/>
      <c r="L1507" s="53">
        <v>30</v>
      </c>
      <c r="M1507" s="53"/>
      <c r="N1507" s="53"/>
      <c r="O1507" s="53"/>
      <c r="P1507" s="53"/>
      <c r="Q1507" s="53"/>
      <c r="R1507" s="53"/>
      <c r="S1507" s="36">
        <v>13</v>
      </c>
      <c r="T1507" s="36">
        <v>52</v>
      </c>
      <c r="U1507" s="36" t="s">
        <v>3795</v>
      </c>
      <c r="V1507" s="42" t="s">
        <v>39</v>
      </c>
      <c r="W1507" s="36" t="s">
        <v>54</v>
      </c>
    </row>
    <row r="1508" s="6" customFormat="1" ht="36" spans="1:23">
      <c r="A1508" s="35">
        <v>1499</v>
      </c>
      <c r="B1508" s="36" t="s">
        <v>3793</v>
      </c>
      <c r="C1508" s="36" t="s">
        <v>31</v>
      </c>
      <c r="D1508" s="69" t="s">
        <v>34</v>
      </c>
      <c r="E1508" s="36" t="s">
        <v>51</v>
      </c>
      <c r="F1508" s="37">
        <v>44287</v>
      </c>
      <c r="G1508" s="37">
        <v>44501</v>
      </c>
      <c r="H1508" s="36" t="s">
        <v>3325</v>
      </c>
      <c r="I1508" s="36" t="s">
        <v>3796</v>
      </c>
      <c r="J1508" s="53">
        <v>21</v>
      </c>
      <c r="K1508" s="53"/>
      <c r="L1508" s="53">
        <v>21</v>
      </c>
      <c r="M1508" s="53"/>
      <c r="N1508" s="53"/>
      <c r="O1508" s="53"/>
      <c r="P1508" s="53"/>
      <c r="Q1508" s="53"/>
      <c r="R1508" s="53"/>
      <c r="S1508" s="36">
        <v>16</v>
      </c>
      <c r="T1508" s="36">
        <v>75</v>
      </c>
      <c r="U1508" s="36" t="s">
        <v>3797</v>
      </c>
      <c r="V1508" s="42" t="s">
        <v>39</v>
      </c>
      <c r="W1508" s="36" t="s">
        <v>54</v>
      </c>
    </row>
    <row r="1509" s="6" customFormat="1" ht="36" spans="1:23">
      <c r="A1509" s="35">
        <v>1500</v>
      </c>
      <c r="B1509" s="36" t="s">
        <v>3798</v>
      </c>
      <c r="C1509" s="36" t="s">
        <v>31</v>
      </c>
      <c r="D1509" s="69" t="s">
        <v>34</v>
      </c>
      <c r="E1509" s="36" t="s">
        <v>904</v>
      </c>
      <c r="F1509" s="37">
        <v>44287</v>
      </c>
      <c r="G1509" s="37">
        <v>44501</v>
      </c>
      <c r="H1509" s="36" t="s">
        <v>3325</v>
      </c>
      <c r="I1509" s="36" t="s">
        <v>3799</v>
      </c>
      <c r="J1509" s="53">
        <v>27</v>
      </c>
      <c r="K1509" s="53"/>
      <c r="L1509" s="53">
        <v>27</v>
      </c>
      <c r="M1509" s="53"/>
      <c r="N1509" s="53"/>
      <c r="O1509" s="53"/>
      <c r="P1509" s="53"/>
      <c r="Q1509" s="53"/>
      <c r="R1509" s="53"/>
      <c r="S1509" s="36">
        <v>23</v>
      </c>
      <c r="T1509" s="36">
        <v>89</v>
      </c>
      <c r="U1509" s="36" t="s">
        <v>3800</v>
      </c>
      <c r="V1509" s="42" t="s">
        <v>39</v>
      </c>
      <c r="W1509" s="36" t="s">
        <v>54</v>
      </c>
    </row>
    <row r="1510" s="6" customFormat="1" ht="36" spans="1:23">
      <c r="A1510" s="35">
        <v>1501</v>
      </c>
      <c r="B1510" s="36" t="s">
        <v>3801</v>
      </c>
      <c r="C1510" s="36" t="s">
        <v>31</v>
      </c>
      <c r="D1510" s="69" t="s">
        <v>34</v>
      </c>
      <c r="E1510" s="36" t="s">
        <v>1196</v>
      </c>
      <c r="F1510" s="37">
        <v>44287</v>
      </c>
      <c r="G1510" s="37">
        <v>44501</v>
      </c>
      <c r="H1510" s="36" t="s">
        <v>3325</v>
      </c>
      <c r="I1510" s="36" t="s">
        <v>3802</v>
      </c>
      <c r="J1510" s="53">
        <v>10</v>
      </c>
      <c r="K1510" s="53"/>
      <c r="L1510" s="53">
        <v>10</v>
      </c>
      <c r="M1510" s="53"/>
      <c r="N1510" s="53"/>
      <c r="O1510" s="53"/>
      <c r="P1510" s="53"/>
      <c r="Q1510" s="53"/>
      <c r="R1510" s="53"/>
      <c r="S1510" s="36">
        <v>6</v>
      </c>
      <c r="T1510" s="36">
        <v>18</v>
      </c>
      <c r="U1510" s="36" t="s">
        <v>3803</v>
      </c>
      <c r="V1510" s="42" t="s">
        <v>39</v>
      </c>
      <c r="W1510" s="36" t="s">
        <v>54</v>
      </c>
    </row>
    <row r="1511" s="6" customFormat="1" ht="36" spans="1:23">
      <c r="A1511" s="35">
        <v>1502</v>
      </c>
      <c r="B1511" s="36" t="s">
        <v>3804</v>
      </c>
      <c r="C1511" s="36" t="s">
        <v>31</v>
      </c>
      <c r="D1511" s="69" t="s">
        <v>34</v>
      </c>
      <c r="E1511" s="36" t="s">
        <v>941</v>
      </c>
      <c r="F1511" s="37">
        <v>44287</v>
      </c>
      <c r="G1511" s="37">
        <v>44501</v>
      </c>
      <c r="H1511" s="36" t="s">
        <v>3325</v>
      </c>
      <c r="I1511" s="36" t="s">
        <v>3805</v>
      </c>
      <c r="J1511" s="53">
        <v>70</v>
      </c>
      <c r="K1511" s="53"/>
      <c r="L1511" s="53">
        <v>70</v>
      </c>
      <c r="M1511" s="53"/>
      <c r="N1511" s="53"/>
      <c r="O1511" s="53"/>
      <c r="P1511" s="53"/>
      <c r="Q1511" s="53"/>
      <c r="R1511" s="70">
        <v>1</v>
      </c>
      <c r="S1511" s="36">
        <v>198</v>
      </c>
      <c r="T1511" s="36">
        <v>753</v>
      </c>
      <c r="U1511" s="36" t="s">
        <v>3806</v>
      </c>
      <c r="V1511" s="42" t="s">
        <v>39</v>
      </c>
      <c r="W1511" s="36" t="s">
        <v>54</v>
      </c>
    </row>
    <row r="1512" s="6" customFormat="1" ht="36" spans="1:23">
      <c r="A1512" s="35">
        <v>1503</v>
      </c>
      <c r="B1512" s="36" t="s">
        <v>3807</v>
      </c>
      <c r="C1512" s="36" t="s">
        <v>31</v>
      </c>
      <c r="D1512" s="69" t="s">
        <v>34</v>
      </c>
      <c r="E1512" s="36" t="s">
        <v>3808</v>
      </c>
      <c r="F1512" s="37">
        <v>44287</v>
      </c>
      <c r="G1512" s="37">
        <v>44501</v>
      </c>
      <c r="H1512" s="36" t="s">
        <v>3325</v>
      </c>
      <c r="I1512" s="36" t="s">
        <v>3809</v>
      </c>
      <c r="J1512" s="53">
        <v>6</v>
      </c>
      <c r="K1512" s="53"/>
      <c r="L1512" s="53">
        <v>6</v>
      </c>
      <c r="M1512" s="53"/>
      <c r="N1512" s="53"/>
      <c r="O1512" s="53"/>
      <c r="P1512" s="53"/>
      <c r="Q1512" s="53"/>
      <c r="R1512" s="53"/>
      <c r="S1512" s="36">
        <v>20</v>
      </c>
      <c r="T1512" s="36">
        <v>68</v>
      </c>
      <c r="U1512" s="36" t="s">
        <v>3810</v>
      </c>
      <c r="V1512" s="42" t="s">
        <v>39</v>
      </c>
      <c r="W1512" s="36" t="s">
        <v>54</v>
      </c>
    </row>
    <row r="1513" s="6" customFormat="1" ht="36" spans="1:23">
      <c r="A1513" s="35">
        <v>1504</v>
      </c>
      <c r="B1513" s="36" t="s">
        <v>3811</v>
      </c>
      <c r="C1513" s="36" t="s">
        <v>31</v>
      </c>
      <c r="D1513" s="69" t="s">
        <v>34</v>
      </c>
      <c r="E1513" s="36" t="s">
        <v>1183</v>
      </c>
      <c r="F1513" s="37">
        <v>44287</v>
      </c>
      <c r="G1513" s="37">
        <v>44501</v>
      </c>
      <c r="H1513" s="36" t="s">
        <v>3325</v>
      </c>
      <c r="I1513" s="36" t="s">
        <v>3812</v>
      </c>
      <c r="J1513" s="53">
        <v>60</v>
      </c>
      <c r="K1513" s="53"/>
      <c r="L1513" s="53">
        <v>60</v>
      </c>
      <c r="M1513" s="53"/>
      <c r="N1513" s="53"/>
      <c r="O1513" s="53"/>
      <c r="P1513" s="53"/>
      <c r="Q1513" s="53"/>
      <c r="R1513" s="53"/>
      <c r="S1513" s="36">
        <v>93</v>
      </c>
      <c r="T1513" s="36">
        <v>368</v>
      </c>
      <c r="U1513" s="36" t="s">
        <v>3813</v>
      </c>
      <c r="V1513" s="42" t="s">
        <v>39</v>
      </c>
      <c r="W1513" s="36" t="s">
        <v>54</v>
      </c>
    </row>
    <row r="1514" s="6" customFormat="1" ht="36" spans="1:23">
      <c r="A1514" s="35">
        <v>1505</v>
      </c>
      <c r="B1514" s="36" t="s">
        <v>3814</v>
      </c>
      <c r="C1514" s="36" t="s">
        <v>31</v>
      </c>
      <c r="D1514" s="69" t="s">
        <v>34</v>
      </c>
      <c r="E1514" s="36" t="s">
        <v>445</v>
      </c>
      <c r="F1514" s="37">
        <v>44287</v>
      </c>
      <c r="G1514" s="37">
        <v>44501</v>
      </c>
      <c r="H1514" s="36" t="s">
        <v>3325</v>
      </c>
      <c r="I1514" s="36" t="s">
        <v>3815</v>
      </c>
      <c r="J1514" s="53">
        <v>40</v>
      </c>
      <c r="K1514" s="53"/>
      <c r="L1514" s="53">
        <v>40</v>
      </c>
      <c r="M1514" s="53"/>
      <c r="N1514" s="53"/>
      <c r="O1514" s="53"/>
      <c r="P1514" s="53"/>
      <c r="Q1514" s="53"/>
      <c r="R1514" s="53"/>
      <c r="S1514" s="36">
        <v>30</v>
      </c>
      <c r="T1514" s="36">
        <v>128</v>
      </c>
      <c r="U1514" s="36" t="s">
        <v>3816</v>
      </c>
      <c r="V1514" s="42" t="s">
        <v>39</v>
      </c>
      <c r="W1514" s="36" t="s">
        <v>54</v>
      </c>
    </row>
    <row r="1515" s="6" customFormat="1" ht="36" spans="1:23">
      <c r="A1515" s="35">
        <v>1506</v>
      </c>
      <c r="B1515" s="36" t="s">
        <v>3817</v>
      </c>
      <c r="C1515" s="36" t="s">
        <v>31</v>
      </c>
      <c r="D1515" s="69" t="s">
        <v>34</v>
      </c>
      <c r="E1515" s="36" t="s">
        <v>2169</v>
      </c>
      <c r="F1515" s="37">
        <v>44287</v>
      </c>
      <c r="G1515" s="37">
        <v>44501</v>
      </c>
      <c r="H1515" s="36" t="s">
        <v>3325</v>
      </c>
      <c r="I1515" s="36" t="s">
        <v>3818</v>
      </c>
      <c r="J1515" s="53">
        <v>30</v>
      </c>
      <c r="K1515" s="53"/>
      <c r="L1515" s="53">
        <v>30</v>
      </c>
      <c r="M1515" s="53"/>
      <c r="N1515" s="53"/>
      <c r="O1515" s="53"/>
      <c r="P1515" s="53"/>
      <c r="Q1515" s="53"/>
      <c r="R1515" s="53"/>
      <c r="S1515" s="36">
        <v>45</v>
      </c>
      <c r="T1515" s="36">
        <v>128</v>
      </c>
      <c r="U1515" s="36" t="s">
        <v>3819</v>
      </c>
      <c r="V1515" s="42" t="s">
        <v>39</v>
      </c>
      <c r="W1515" s="36" t="s">
        <v>54</v>
      </c>
    </row>
    <row r="1516" s="6" customFormat="1" ht="36" spans="1:23">
      <c r="A1516" s="35">
        <v>1507</v>
      </c>
      <c r="B1516" s="36" t="s">
        <v>3820</v>
      </c>
      <c r="C1516" s="36" t="s">
        <v>31</v>
      </c>
      <c r="D1516" s="69" t="s">
        <v>34</v>
      </c>
      <c r="E1516" s="36" t="s">
        <v>1453</v>
      </c>
      <c r="F1516" s="37">
        <v>44287</v>
      </c>
      <c r="G1516" s="37">
        <v>44501</v>
      </c>
      <c r="H1516" s="36" t="s">
        <v>3325</v>
      </c>
      <c r="I1516" s="36" t="s">
        <v>3821</v>
      </c>
      <c r="J1516" s="53">
        <v>20</v>
      </c>
      <c r="K1516" s="53"/>
      <c r="L1516" s="53">
        <v>20</v>
      </c>
      <c r="M1516" s="53"/>
      <c r="N1516" s="53"/>
      <c r="O1516" s="53"/>
      <c r="P1516" s="53"/>
      <c r="Q1516" s="53"/>
      <c r="R1516" s="53"/>
      <c r="S1516" s="36">
        <v>47</v>
      </c>
      <c r="T1516" s="36">
        <v>180</v>
      </c>
      <c r="U1516" s="36" t="s">
        <v>3822</v>
      </c>
      <c r="V1516" s="42" t="s">
        <v>39</v>
      </c>
      <c r="W1516" s="36" t="s">
        <v>54</v>
      </c>
    </row>
    <row r="1517" s="6" customFormat="1" ht="36" spans="1:23">
      <c r="A1517" s="35">
        <v>1508</v>
      </c>
      <c r="B1517" s="36" t="s">
        <v>3823</v>
      </c>
      <c r="C1517" s="36" t="s">
        <v>31</v>
      </c>
      <c r="D1517" s="69" t="s">
        <v>34</v>
      </c>
      <c r="E1517" s="36" t="s">
        <v>297</v>
      </c>
      <c r="F1517" s="37">
        <v>44287</v>
      </c>
      <c r="G1517" s="37">
        <v>44501</v>
      </c>
      <c r="H1517" s="36" t="s">
        <v>3325</v>
      </c>
      <c r="I1517" s="36" t="s">
        <v>3824</v>
      </c>
      <c r="J1517" s="53">
        <v>35</v>
      </c>
      <c r="K1517" s="53"/>
      <c r="L1517" s="53">
        <v>27</v>
      </c>
      <c r="M1517" s="53"/>
      <c r="N1517" s="53">
        <v>8</v>
      </c>
      <c r="O1517" s="53"/>
      <c r="P1517" s="53"/>
      <c r="Q1517" s="53"/>
      <c r="R1517" s="53"/>
      <c r="S1517" s="36">
        <v>45</v>
      </c>
      <c r="T1517" s="36">
        <v>180</v>
      </c>
      <c r="U1517" s="36" t="s">
        <v>3825</v>
      </c>
      <c r="V1517" s="42" t="s">
        <v>39</v>
      </c>
      <c r="W1517" s="36" t="s">
        <v>54</v>
      </c>
    </row>
    <row r="1518" s="6" customFormat="1" ht="36" spans="1:23">
      <c r="A1518" s="35">
        <v>1509</v>
      </c>
      <c r="B1518" s="210" t="s">
        <v>3826</v>
      </c>
      <c r="C1518" s="211" t="s">
        <v>31</v>
      </c>
      <c r="D1518" s="69" t="s">
        <v>34</v>
      </c>
      <c r="E1518" s="210" t="s">
        <v>553</v>
      </c>
      <c r="F1518" s="37">
        <v>44287</v>
      </c>
      <c r="G1518" s="37">
        <v>44501</v>
      </c>
      <c r="H1518" s="211" t="s">
        <v>3325</v>
      </c>
      <c r="I1518" s="211" t="s">
        <v>3827</v>
      </c>
      <c r="J1518" s="214">
        <v>60</v>
      </c>
      <c r="K1518" s="214"/>
      <c r="L1518" s="214">
        <v>60</v>
      </c>
      <c r="M1518" s="214"/>
      <c r="N1518" s="214"/>
      <c r="O1518" s="214"/>
      <c r="P1518" s="214"/>
      <c r="Q1518" s="214"/>
      <c r="R1518" s="70">
        <v>1</v>
      </c>
      <c r="S1518" s="214">
        <v>28</v>
      </c>
      <c r="T1518" s="214">
        <v>156</v>
      </c>
      <c r="U1518" s="211" t="s">
        <v>3828</v>
      </c>
      <c r="V1518" s="42" t="s">
        <v>39</v>
      </c>
      <c r="W1518" s="36" t="s">
        <v>54</v>
      </c>
    </row>
    <row r="1519" s="6" customFormat="1" ht="36" spans="1:23">
      <c r="A1519" s="35">
        <v>1510</v>
      </c>
      <c r="B1519" s="210" t="s">
        <v>3826</v>
      </c>
      <c r="C1519" s="211" t="s">
        <v>31</v>
      </c>
      <c r="D1519" s="69" t="s">
        <v>34</v>
      </c>
      <c r="E1519" s="211" t="s">
        <v>553</v>
      </c>
      <c r="F1519" s="37">
        <v>44287</v>
      </c>
      <c r="G1519" s="37">
        <v>44501</v>
      </c>
      <c r="H1519" s="211" t="s">
        <v>3325</v>
      </c>
      <c r="I1519" s="211" t="s">
        <v>3829</v>
      </c>
      <c r="J1519" s="214">
        <v>12</v>
      </c>
      <c r="K1519" s="214"/>
      <c r="L1519" s="214">
        <v>12</v>
      </c>
      <c r="M1519" s="214"/>
      <c r="N1519" s="214"/>
      <c r="O1519" s="214"/>
      <c r="P1519" s="214"/>
      <c r="Q1519" s="214"/>
      <c r="R1519" s="70">
        <v>1</v>
      </c>
      <c r="S1519" s="214">
        <v>8</v>
      </c>
      <c r="T1519" s="214">
        <v>41</v>
      </c>
      <c r="U1519" s="211" t="s">
        <v>3830</v>
      </c>
      <c r="V1519" s="42" t="s">
        <v>39</v>
      </c>
      <c r="W1519" s="36" t="s">
        <v>54</v>
      </c>
    </row>
    <row r="1520" s="6" customFormat="1" ht="36" spans="1:23">
      <c r="A1520" s="35">
        <v>1511</v>
      </c>
      <c r="B1520" s="210" t="s">
        <v>3762</v>
      </c>
      <c r="C1520" s="211" t="s">
        <v>31</v>
      </c>
      <c r="D1520" s="69" t="s">
        <v>34</v>
      </c>
      <c r="E1520" s="211" t="s">
        <v>1321</v>
      </c>
      <c r="F1520" s="37">
        <v>44287</v>
      </c>
      <c r="G1520" s="37">
        <v>44501</v>
      </c>
      <c r="H1520" s="211" t="s">
        <v>3325</v>
      </c>
      <c r="I1520" s="211" t="s">
        <v>3831</v>
      </c>
      <c r="J1520" s="214">
        <v>30</v>
      </c>
      <c r="K1520" s="214"/>
      <c r="L1520" s="214">
        <v>30</v>
      </c>
      <c r="M1520" s="51"/>
      <c r="N1520" s="51"/>
      <c r="O1520" s="51"/>
      <c r="P1520" s="51"/>
      <c r="Q1520" s="51"/>
      <c r="R1520" s="70">
        <v>1</v>
      </c>
      <c r="S1520" s="214">
        <v>27</v>
      </c>
      <c r="T1520" s="214">
        <v>109</v>
      </c>
      <c r="U1520" s="211" t="s">
        <v>3832</v>
      </c>
      <c r="V1520" s="42" t="s">
        <v>39</v>
      </c>
      <c r="W1520" s="36" t="s">
        <v>54</v>
      </c>
    </row>
    <row r="1521" s="6" customFormat="1" ht="36" spans="1:23">
      <c r="A1521" s="35">
        <v>1512</v>
      </c>
      <c r="B1521" s="210" t="s">
        <v>3762</v>
      </c>
      <c r="C1521" s="211" t="s">
        <v>31</v>
      </c>
      <c r="D1521" s="69" t="s">
        <v>34</v>
      </c>
      <c r="E1521" s="211" t="s">
        <v>1321</v>
      </c>
      <c r="F1521" s="37">
        <v>44287</v>
      </c>
      <c r="G1521" s="37">
        <v>44501</v>
      </c>
      <c r="H1521" s="211" t="s">
        <v>3325</v>
      </c>
      <c r="I1521" s="211" t="s">
        <v>3833</v>
      </c>
      <c r="J1521" s="214">
        <v>22</v>
      </c>
      <c r="K1521" s="214"/>
      <c r="L1521" s="214">
        <v>22</v>
      </c>
      <c r="M1521" s="214"/>
      <c r="N1521" s="214"/>
      <c r="O1521" s="214"/>
      <c r="P1521" s="214"/>
      <c r="Q1521" s="214"/>
      <c r="R1521" s="70">
        <v>1</v>
      </c>
      <c r="S1521" s="214">
        <v>13</v>
      </c>
      <c r="T1521" s="214">
        <v>42</v>
      </c>
      <c r="U1521" s="211" t="s">
        <v>3834</v>
      </c>
      <c r="V1521" s="42" t="s">
        <v>39</v>
      </c>
      <c r="W1521" s="36" t="s">
        <v>54</v>
      </c>
    </row>
    <row r="1522" s="6" customFormat="1" ht="36" spans="1:23">
      <c r="A1522" s="35">
        <v>1513</v>
      </c>
      <c r="B1522" s="210" t="s">
        <v>3762</v>
      </c>
      <c r="C1522" s="211" t="s">
        <v>31</v>
      </c>
      <c r="D1522" s="69" t="s">
        <v>34</v>
      </c>
      <c r="E1522" s="211" t="s">
        <v>1321</v>
      </c>
      <c r="F1522" s="37">
        <v>44287</v>
      </c>
      <c r="G1522" s="37">
        <v>44501</v>
      </c>
      <c r="H1522" s="211" t="s">
        <v>3325</v>
      </c>
      <c r="I1522" s="211" t="s">
        <v>3835</v>
      </c>
      <c r="J1522" s="214">
        <v>50</v>
      </c>
      <c r="K1522" s="214"/>
      <c r="L1522" s="214">
        <v>50</v>
      </c>
      <c r="M1522" s="214"/>
      <c r="N1522" s="214"/>
      <c r="O1522" s="214"/>
      <c r="P1522" s="214"/>
      <c r="Q1522" s="214"/>
      <c r="R1522" s="70">
        <v>1</v>
      </c>
      <c r="S1522" s="214">
        <v>56</v>
      </c>
      <c r="T1522" s="214">
        <v>126</v>
      </c>
      <c r="U1522" s="211" t="s">
        <v>3836</v>
      </c>
      <c r="V1522" s="42" t="s">
        <v>39</v>
      </c>
      <c r="W1522" s="36" t="s">
        <v>54</v>
      </c>
    </row>
    <row r="1523" s="6" customFormat="1" ht="36" spans="1:23">
      <c r="A1523" s="35">
        <v>1514</v>
      </c>
      <c r="B1523" s="210" t="s">
        <v>3762</v>
      </c>
      <c r="C1523" s="211" t="s">
        <v>31</v>
      </c>
      <c r="D1523" s="69" t="s">
        <v>34</v>
      </c>
      <c r="E1523" s="211" t="s">
        <v>1321</v>
      </c>
      <c r="F1523" s="37">
        <v>44287</v>
      </c>
      <c r="G1523" s="37">
        <v>44501</v>
      </c>
      <c r="H1523" s="211" t="s">
        <v>3325</v>
      </c>
      <c r="I1523" s="211" t="s">
        <v>3837</v>
      </c>
      <c r="J1523" s="214">
        <v>20</v>
      </c>
      <c r="K1523" s="214"/>
      <c r="L1523" s="214">
        <v>20</v>
      </c>
      <c r="M1523" s="214"/>
      <c r="N1523" s="214"/>
      <c r="O1523" s="214"/>
      <c r="P1523" s="214"/>
      <c r="Q1523" s="214"/>
      <c r="R1523" s="70">
        <v>1</v>
      </c>
      <c r="S1523" s="214">
        <v>20</v>
      </c>
      <c r="T1523" s="214">
        <v>78</v>
      </c>
      <c r="U1523" s="211" t="s">
        <v>3838</v>
      </c>
      <c r="V1523" s="42" t="s">
        <v>39</v>
      </c>
      <c r="W1523" s="36" t="s">
        <v>54</v>
      </c>
    </row>
    <row r="1524" s="6" customFormat="1" ht="36" spans="1:23">
      <c r="A1524" s="35">
        <v>1515</v>
      </c>
      <c r="B1524" s="210" t="s">
        <v>3722</v>
      </c>
      <c r="C1524" s="211" t="s">
        <v>31</v>
      </c>
      <c r="D1524" s="69" t="s">
        <v>34</v>
      </c>
      <c r="E1524" s="211" t="s">
        <v>83</v>
      </c>
      <c r="F1524" s="37">
        <v>44287</v>
      </c>
      <c r="G1524" s="37">
        <v>44501</v>
      </c>
      <c r="H1524" s="211" t="s">
        <v>3325</v>
      </c>
      <c r="I1524" s="211" t="s">
        <v>3839</v>
      </c>
      <c r="J1524" s="214">
        <v>12</v>
      </c>
      <c r="K1524" s="214"/>
      <c r="L1524" s="214">
        <v>12</v>
      </c>
      <c r="M1524" s="214"/>
      <c r="N1524" s="214"/>
      <c r="O1524" s="214"/>
      <c r="P1524" s="214"/>
      <c r="Q1524" s="214"/>
      <c r="R1524" s="70">
        <v>1</v>
      </c>
      <c r="S1524" s="214">
        <v>29</v>
      </c>
      <c r="T1524" s="214">
        <v>91</v>
      </c>
      <c r="U1524" s="211" t="s">
        <v>3840</v>
      </c>
      <c r="V1524" s="42" t="s">
        <v>39</v>
      </c>
      <c r="W1524" s="36" t="s">
        <v>54</v>
      </c>
    </row>
    <row r="1525" s="6" customFormat="1" ht="36" spans="1:23">
      <c r="A1525" s="35">
        <v>1516</v>
      </c>
      <c r="B1525" s="210" t="s">
        <v>3841</v>
      </c>
      <c r="C1525" s="211" t="s">
        <v>31</v>
      </c>
      <c r="D1525" s="69" t="s">
        <v>34</v>
      </c>
      <c r="E1525" s="211" t="s">
        <v>1285</v>
      </c>
      <c r="F1525" s="37">
        <v>44287</v>
      </c>
      <c r="G1525" s="37">
        <v>44501</v>
      </c>
      <c r="H1525" s="211" t="s">
        <v>3325</v>
      </c>
      <c r="I1525" s="211" t="s">
        <v>3842</v>
      </c>
      <c r="J1525" s="214">
        <v>12</v>
      </c>
      <c r="K1525" s="214"/>
      <c r="L1525" s="214">
        <v>12</v>
      </c>
      <c r="M1525" s="214"/>
      <c r="N1525" s="214"/>
      <c r="O1525" s="214"/>
      <c r="P1525" s="214"/>
      <c r="Q1525" s="214"/>
      <c r="R1525" s="70">
        <v>1</v>
      </c>
      <c r="S1525" s="214">
        <v>66</v>
      </c>
      <c r="T1525" s="214">
        <v>240</v>
      </c>
      <c r="U1525" s="211" t="s">
        <v>3843</v>
      </c>
      <c r="V1525" s="42" t="s">
        <v>39</v>
      </c>
      <c r="W1525" s="36" t="s">
        <v>54</v>
      </c>
    </row>
    <row r="1526" s="6" customFormat="1" ht="36" spans="1:23">
      <c r="A1526" s="35">
        <v>1517</v>
      </c>
      <c r="B1526" s="210" t="s">
        <v>3841</v>
      </c>
      <c r="C1526" s="211" t="s">
        <v>31</v>
      </c>
      <c r="D1526" s="69" t="s">
        <v>34</v>
      </c>
      <c r="E1526" s="211" t="s">
        <v>1285</v>
      </c>
      <c r="F1526" s="37">
        <v>44287</v>
      </c>
      <c r="G1526" s="37">
        <v>44501</v>
      </c>
      <c r="H1526" s="211" t="s">
        <v>3325</v>
      </c>
      <c r="I1526" s="211" t="s">
        <v>3844</v>
      </c>
      <c r="J1526" s="214">
        <v>18</v>
      </c>
      <c r="K1526" s="214"/>
      <c r="L1526" s="214">
        <v>18</v>
      </c>
      <c r="M1526" s="214"/>
      <c r="N1526" s="214"/>
      <c r="O1526" s="214"/>
      <c r="P1526" s="214"/>
      <c r="Q1526" s="214"/>
      <c r="R1526" s="70">
        <v>1</v>
      </c>
      <c r="S1526" s="214">
        <v>61</v>
      </c>
      <c r="T1526" s="214">
        <v>257</v>
      </c>
      <c r="U1526" s="211" t="s">
        <v>3845</v>
      </c>
      <c r="V1526" s="42" t="s">
        <v>39</v>
      </c>
      <c r="W1526" s="36" t="s">
        <v>54</v>
      </c>
    </row>
    <row r="1527" s="6" customFormat="1" ht="36" spans="1:23">
      <c r="A1527" s="35">
        <v>1518</v>
      </c>
      <c r="B1527" s="210" t="s">
        <v>3722</v>
      </c>
      <c r="C1527" s="211" t="s">
        <v>31</v>
      </c>
      <c r="D1527" s="69" t="s">
        <v>34</v>
      </c>
      <c r="E1527" s="211" t="s">
        <v>83</v>
      </c>
      <c r="F1527" s="37">
        <v>44287</v>
      </c>
      <c r="G1527" s="37">
        <v>44501</v>
      </c>
      <c r="H1527" s="211" t="s">
        <v>3325</v>
      </c>
      <c r="I1527" s="211" t="s">
        <v>3846</v>
      </c>
      <c r="J1527" s="214">
        <v>27</v>
      </c>
      <c r="K1527" s="214"/>
      <c r="L1527" s="214">
        <v>27</v>
      </c>
      <c r="M1527" s="214"/>
      <c r="N1527" s="214"/>
      <c r="O1527" s="214"/>
      <c r="P1527" s="214"/>
      <c r="Q1527" s="214"/>
      <c r="R1527" s="70">
        <v>1</v>
      </c>
      <c r="S1527" s="214">
        <v>33</v>
      </c>
      <c r="T1527" s="214">
        <v>131</v>
      </c>
      <c r="U1527" s="211" t="s">
        <v>3847</v>
      </c>
      <c r="V1527" s="42" t="s">
        <v>39</v>
      </c>
      <c r="W1527" s="36" t="s">
        <v>54</v>
      </c>
    </row>
    <row r="1528" s="6" customFormat="1" ht="36" spans="1:23">
      <c r="A1528" s="35">
        <v>1519</v>
      </c>
      <c r="B1528" s="210" t="s">
        <v>3848</v>
      </c>
      <c r="C1528" s="211" t="s">
        <v>31</v>
      </c>
      <c r="D1528" s="69" t="s">
        <v>34</v>
      </c>
      <c r="E1528" s="211" t="s">
        <v>411</v>
      </c>
      <c r="F1528" s="37">
        <v>44287</v>
      </c>
      <c r="G1528" s="37">
        <v>44501</v>
      </c>
      <c r="H1528" s="211" t="s">
        <v>3325</v>
      </c>
      <c r="I1528" s="211" t="s">
        <v>3849</v>
      </c>
      <c r="J1528" s="214">
        <v>90</v>
      </c>
      <c r="K1528" s="214"/>
      <c r="L1528" s="214">
        <v>90</v>
      </c>
      <c r="M1528" s="214"/>
      <c r="N1528" s="214"/>
      <c r="O1528" s="214"/>
      <c r="P1528" s="214"/>
      <c r="Q1528" s="214"/>
      <c r="R1528" s="214"/>
      <c r="S1528" s="214">
        <v>107</v>
      </c>
      <c r="T1528" s="214">
        <v>391</v>
      </c>
      <c r="U1528" s="211" t="s">
        <v>3850</v>
      </c>
      <c r="V1528" s="42" t="s">
        <v>39</v>
      </c>
      <c r="W1528" s="36" t="s">
        <v>54</v>
      </c>
    </row>
    <row r="1529" s="6" customFormat="1" ht="36" spans="1:23">
      <c r="A1529" s="35">
        <v>1520</v>
      </c>
      <c r="B1529" s="210" t="s">
        <v>3851</v>
      </c>
      <c r="C1529" s="211" t="s">
        <v>31</v>
      </c>
      <c r="D1529" s="69" t="s">
        <v>34</v>
      </c>
      <c r="E1529" s="211" t="s">
        <v>229</v>
      </c>
      <c r="F1529" s="37">
        <v>44287</v>
      </c>
      <c r="G1529" s="37">
        <v>44501</v>
      </c>
      <c r="H1529" s="211" t="s">
        <v>3325</v>
      </c>
      <c r="I1529" s="211" t="s">
        <v>3852</v>
      </c>
      <c r="J1529" s="214">
        <v>30</v>
      </c>
      <c r="K1529" s="214"/>
      <c r="L1529" s="214">
        <v>30</v>
      </c>
      <c r="M1529" s="214"/>
      <c r="N1529" s="214"/>
      <c r="O1529" s="214"/>
      <c r="P1529" s="214"/>
      <c r="Q1529" s="214"/>
      <c r="R1529" s="70">
        <v>1</v>
      </c>
      <c r="S1529" s="214">
        <v>185</v>
      </c>
      <c r="T1529" s="214">
        <v>658</v>
      </c>
      <c r="U1529" s="211" t="s">
        <v>3853</v>
      </c>
      <c r="V1529" s="42" t="s">
        <v>39</v>
      </c>
      <c r="W1529" s="36" t="s">
        <v>54</v>
      </c>
    </row>
    <row r="1530" s="6" customFormat="1" ht="36" spans="1:23">
      <c r="A1530" s="35">
        <v>1521</v>
      </c>
      <c r="B1530" s="210" t="s">
        <v>3725</v>
      </c>
      <c r="C1530" s="211" t="s">
        <v>31</v>
      </c>
      <c r="D1530" s="69" t="s">
        <v>34</v>
      </c>
      <c r="E1530" s="212" t="s">
        <v>1388</v>
      </c>
      <c r="F1530" s="37">
        <v>44287</v>
      </c>
      <c r="G1530" s="37">
        <v>44501</v>
      </c>
      <c r="H1530" s="211" t="s">
        <v>3325</v>
      </c>
      <c r="I1530" s="212" t="s">
        <v>3854</v>
      </c>
      <c r="J1530" s="214">
        <v>20</v>
      </c>
      <c r="K1530" s="214"/>
      <c r="L1530" s="214">
        <v>20</v>
      </c>
      <c r="M1530" s="214"/>
      <c r="N1530" s="214"/>
      <c r="O1530" s="214"/>
      <c r="P1530" s="214"/>
      <c r="Q1530" s="214"/>
      <c r="R1530" s="214"/>
      <c r="S1530" s="212">
        <v>10</v>
      </c>
      <c r="T1530" s="212">
        <v>50</v>
      </c>
      <c r="U1530" s="211" t="s">
        <v>3855</v>
      </c>
      <c r="V1530" s="42" t="s">
        <v>39</v>
      </c>
      <c r="W1530" s="36" t="s">
        <v>54</v>
      </c>
    </row>
    <row r="1531" s="6" customFormat="1" ht="36" spans="1:23">
      <c r="A1531" s="35">
        <v>1522</v>
      </c>
      <c r="B1531" s="213" t="s">
        <v>3856</v>
      </c>
      <c r="C1531" s="211" t="s">
        <v>31</v>
      </c>
      <c r="D1531" s="69" t="s">
        <v>34</v>
      </c>
      <c r="E1531" s="213" t="s">
        <v>845</v>
      </c>
      <c r="F1531" s="37">
        <v>44287</v>
      </c>
      <c r="G1531" s="37">
        <v>44501</v>
      </c>
      <c r="H1531" s="213" t="s">
        <v>3325</v>
      </c>
      <c r="I1531" s="213" t="s">
        <v>3857</v>
      </c>
      <c r="J1531" s="215">
        <v>32</v>
      </c>
      <c r="K1531" s="215"/>
      <c r="L1531" s="215">
        <v>32</v>
      </c>
      <c r="M1531" s="215"/>
      <c r="N1531" s="215"/>
      <c r="O1531" s="215"/>
      <c r="P1531" s="215"/>
      <c r="Q1531" s="215"/>
      <c r="R1531" s="70">
        <v>1</v>
      </c>
      <c r="S1531" s="213">
        <v>38</v>
      </c>
      <c r="T1531" s="213">
        <v>145</v>
      </c>
      <c r="U1531" s="213" t="s">
        <v>3858</v>
      </c>
      <c r="V1531" s="42" t="s">
        <v>39</v>
      </c>
      <c r="W1531" s="36" t="s">
        <v>54</v>
      </c>
    </row>
    <row r="1532" s="6" customFormat="1" ht="36" spans="1:23">
      <c r="A1532" s="35">
        <v>1523</v>
      </c>
      <c r="B1532" s="213" t="s">
        <v>3856</v>
      </c>
      <c r="C1532" s="211" t="s">
        <v>31</v>
      </c>
      <c r="D1532" s="69" t="s">
        <v>34</v>
      </c>
      <c r="E1532" s="213" t="s">
        <v>845</v>
      </c>
      <c r="F1532" s="37">
        <v>44287</v>
      </c>
      <c r="G1532" s="37">
        <v>44501</v>
      </c>
      <c r="H1532" s="213" t="s">
        <v>3325</v>
      </c>
      <c r="I1532" s="213" t="s">
        <v>3859</v>
      </c>
      <c r="J1532" s="215">
        <v>24</v>
      </c>
      <c r="K1532" s="215"/>
      <c r="L1532" s="215">
        <v>24</v>
      </c>
      <c r="M1532" s="215"/>
      <c r="N1532" s="215"/>
      <c r="O1532" s="215"/>
      <c r="P1532" s="215"/>
      <c r="Q1532" s="215"/>
      <c r="R1532" s="70">
        <v>1</v>
      </c>
      <c r="S1532" s="213">
        <v>79</v>
      </c>
      <c r="T1532" s="213">
        <v>287</v>
      </c>
      <c r="U1532" s="213" t="s">
        <v>3860</v>
      </c>
      <c r="V1532" s="42" t="s">
        <v>39</v>
      </c>
      <c r="W1532" s="36" t="s">
        <v>54</v>
      </c>
    </row>
    <row r="1533" s="6" customFormat="1" ht="36" spans="1:23">
      <c r="A1533" s="35">
        <v>1524</v>
      </c>
      <c r="B1533" s="213" t="s">
        <v>3861</v>
      </c>
      <c r="C1533" s="211" t="s">
        <v>31</v>
      </c>
      <c r="D1533" s="69" t="s">
        <v>34</v>
      </c>
      <c r="E1533" s="213" t="s">
        <v>118</v>
      </c>
      <c r="F1533" s="37">
        <v>44287</v>
      </c>
      <c r="G1533" s="37">
        <v>44501</v>
      </c>
      <c r="H1533" s="213" t="s">
        <v>3325</v>
      </c>
      <c r="I1533" s="213" t="s">
        <v>3862</v>
      </c>
      <c r="J1533" s="215">
        <v>24</v>
      </c>
      <c r="K1533" s="215"/>
      <c r="L1533" s="215">
        <v>24</v>
      </c>
      <c r="M1533" s="215"/>
      <c r="N1533" s="215"/>
      <c r="O1533" s="215"/>
      <c r="P1533" s="215"/>
      <c r="Q1533" s="215"/>
      <c r="R1533" s="215"/>
      <c r="S1533" s="213">
        <v>27</v>
      </c>
      <c r="T1533" s="213">
        <v>76</v>
      </c>
      <c r="U1533" s="213" t="s">
        <v>3863</v>
      </c>
      <c r="V1533" s="42" t="s">
        <v>39</v>
      </c>
      <c r="W1533" s="36" t="s">
        <v>54</v>
      </c>
    </row>
    <row r="1534" s="6" customFormat="1" ht="36" spans="1:23">
      <c r="A1534" s="35">
        <v>1525</v>
      </c>
      <c r="B1534" s="213" t="s">
        <v>3861</v>
      </c>
      <c r="C1534" s="211" t="s">
        <v>31</v>
      </c>
      <c r="D1534" s="69" t="s">
        <v>34</v>
      </c>
      <c r="E1534" s="213" t="s">
        <v>118</v>
      </c>
      <c r="F1534" s="37">
        <v>44287</v>
      </c>
      <c r="G1534" s="37">
        <v>44501</v>
      </c>
      <c r="H1534" s="213" t="s">
        <v>3325</v>
      </c>
      <c r="I1534" s="213" t="s">
        <v>3864</v>
      </c>
      <c r="J1534" s="215">
        <v>15</v>
      </c>
      <c r="K1534" s="215"/>
      <c r="L1534" s="215">
        <v>15</v>
      </c>
      <c r="M1534" s="215"/>
      <c r="N1534" s="215"/>
      <c r="O1534" s="215"/>
      <c r="P1534" s="215"/>
      <c r="Q1534" s="215"/>
      <c r="R1534" s="215"/>
      <c r="S1534" s="213">
        <v>24</v>
      </c>
      <c r="T1534" s="213">
        <v>61</v>
      </c>
      <c r="U1534" s="213" t="s">
        <v>3865</v>
      </c>
      <c r="V1534" s="42" t="s">
        <v>39</v>
      </c>
      <c r="W1534" s="36" t="s">
        <v>54</v>
      </c>
    </row>
    <row r="1535" s="6" customFormat="1" ht="36" spans="1:23">
      <c r="A1535" s="35">
        <v>1526</v>
      </c>
      <c r="B1535" s="213" t="s">
        <v>3866</v>
      </c>
      <c r="C1535" s="211" t="s">
        <v>31</v>
      </c>
      <c r="D1535" s="69" t="s">
        <v>34</v>
      </c>
      <c r="E1535" s="213" t="s">
        <v>1518</v>
      </c>
      <c r="F1535" s="37">
        <v>44287</v>
      </c>
      <c r="G1535" s="37">
        <v>44501</v>
      </c>
      <c r="H1535" s="213" t="s">
        <v>3325</v>
      </c>
      <c r="I1535" s="213" t="s">
        <v>3867</v>
      </c>
      <c r="J1535" s="215">
        <v>40</v>
      </c>
      <c r="K1535" s="215"/>
      <c r="L1535" s="215">
        <v>40</v>
      </c>
      <c r="M1535" s="215"/>
      <c r="N1535" s="215"/>
      <c r="O1535" s="215"/>
      <c r="P1535" s="215"/>
      <c r="Q1535" s="215"/>
      <c r="R1535" s="215"/>
      <c r="S1535" s="213">
        <v>67</v>
      </c>
      <c r="T1535" s="213">
        <v>243</v>
      </c>
      <c r="U1535" s="213" t="s">
        <v>3868</v>
      </c>
      <c r="V1535" s="42" t="s">
        <v>39</v>
      </c>
      <c r="W1535" s="36" t="s">
        <v>54</v>
      </c>
    </row>
    <row r="1536" s="6" customFormat="1" ht="36" spans="1:23">
      <c r="A1536" s="35">
        <v>1527</v>
      </c>
      <c r="B1536" s="213" t="s">
        <v>3869</v>
      </c>
      <c r="C1536" s="211" t="s">
        <v>31</v>
      </c>
      <c r="D1536" s="69" t="s">
        <v>34</v>
      </c>
      <c r="E1536" s="213" t="s">
        <v>2093</v>
      </c>
      <c r="F1536" s="37">
        <v>44287</v>
      </c>
      <c r="G1536" s="37">
        <v>44501</v>
      </c>
      <c r="H1536" s="213" t="s">
        <v>3325</v>
      </c>
      <c r="I1536" s="213" t="s">
        <v>3870</v>
      </c>
      <c r="J1536" s="215">
        <v>20</v>
      </c>
      <c r="K1536" s="215"/>
      <c r="L1536" s="215">
        <v>20</v>
      </c>
      <c r="M1536" s="215"/>
      <c r="N1536" s="215"/>
      <c r="O1536" s="215"/>
      <c r="P1536" s="215"/>
      <c r="Q1536" s="215"/>
      <c r="R1536" s="215"/>
      <c r="S1536" s="213">
        <v>21</v>
      </c>
      <c r="T1536" s="213">
        <v>73</v>
      </c>
      <c r="U1536" s="213" t="s">
        <v>3871</v>
      </c>
      <c r="V1536" s="42" t="s">
        <v>39</v>
      </c>
      <c r="W1536" s="36" t="s">
        <v>54</v>
      </c>
    </row>
    <row r="1537" s="6" customFormat="1" ht="36" spans="1:23">
      <c r="A1537" s="35">
        <v>1528</v>
      </c>
      <c r="B1537" s="213" t="s">
        <v>3872</v>
      </c>
      <c r="C1537" s="211" t="s">
        <v>31</v>
      </c>
      <c r="D1537" s="69" t="s">
        <v>34</v>
      </c>
      <c r="E1537" s="213" t="s">
        <v>470</v>
      </c>
      <c r="F1537" s="37">
        <v>44287</v>
      </c>
      <c r="G1537" s="37">
        <v>44501</v>
      </c>
      <c r="H1537" s="213" t="s">
        <v>3325</v>
      </c>
      <c r="I1537" s="213" t="s">
        <v>3873</v>
      </c>
      <c r="J1537" s="215">
        <v>24</v>
      </c>
      <c r="K1537" s="215"/>
      <c r="L1537" s="215">
        <v>24</v>
      </c>
      <c r="M1537" s="215"/>
      <c r="N1537" s="215"/>
      <c r="O1537" s="215"/>
      <c r="P1537" s="215"/>
      <c r="Q1537" s="215"/>
      <c r="R1537" s="215"/>
      <c r="S1537" s="213">
        <v>50</v>
      </c>
      <c r="T1537" s="213">
        <v>210</v>
      </c>
      <c r="U1537" s="213" t="s">
        <v>3874</v>
      </c>
      <c r="V1537" s="42" t="s">
        <v>39</v>
      </c>
      <c r="W1537" s="36" t="s">
        <v>54</v>
      </c>
    </row>
    <row r="1538" s="6" customFormat="1" ht="36" spans="1:23">
      <c r="A1538" s="35">
        <v>1529</v>
      </c>
      <c r="B1538" s="213" t="s">
        <v>3875</v>
      </c>
      <c r="C1538" s="211" t="s">
        <v>31</v>
      </c>
      <c r="D1538" s="69" t="s">
        <v>34</v>
      </c>
      <c r="E1538" s="213" t="s">
        <v>1579</v>
      </c>
      <c r="F1538" s="37">
        <v>44287</v>
      </c>
      <c r="G1538" s="37">
        <v>44501</v>
      </c>
      <c r="H1538" s="213" t="s">
        <v>3325</v>
      </c>
      <c r="I1538" s="213" t="s">
        <v>3876</v>
      </c>
      <c r="J1538" s="215">
        <v>57</v>
      </c>
      <c r="K1538" s="215"/>
      <c r="L1538" s="215">
        <v>57</v>
      </c>
      <c r="M1538" s="215"/>
      <c r="N1538" s="215"/>
      <c r="O1538" s="215"/>
      <c r="P1538" s="215"/>
      <c r="Q1538" s="215"/>
      <c r="R1538" s="70">
        <v>1</v>
      </c>
      <c r="S1538" s="213">
        <v>58</v>
      </c>
      <c r="T1538" s="213">
        <v>225</v>
      </c>
      <c r="U1538" s="213" t="s">
        <v>3877</v>
      </c>
      <c r="V1538" s="42" t="s">
        <v>39</v>
      </c>
      <c r="W1538" s="36" t="s">
        <v>54</v>
      </c>
    </row>
    <row r="1539" s="6" customFormat="1" ht="36" spans="1:23">
      <c r="A1539" s="35">
        <v>1530</v>
      </c>
      <c r="B1539" s="213" t="s">
        <v>3878</v>
      </c>
      <c r="C1539" s="211" t="s">
        <v>31</v>
      </c>
      <c r="D1539" s="69" t="s">
        <v>34</v>
      </c>
      <c r="E1539" s="213" t="s">
        <v>256</v>
      </c>
      <c r="F1539" s="37">
        <v>44287</v>
      </c>
      <c r="G1539" s="37">
        <v>44501</v>
      </c>
      <c r="H1539" s="213" t="s">
        <v>3325</v>
      </c>
      <c r="I1539" s="213" t="s">
        <v>3879</v>
      </c>
      <c r="J1539" s="215">
        <v>30</v>
      </c>
      <c r="K1539" s="215"/>
      <c r="L1539" s="215">
        <v>30</v>
      </c>
      <c r="M1539" s="215"/>
      <c r="N1539" s="215"/>
      <c r="O1539" s="215"/>
      <c r="P1539" s="215"/>
      <c r="Q1539" s="215"/>
      <c r="R1539" s="215"/>
      <c r="S1539" s="213">
        <v>56</v>
      </c>
      <c r="T1539" s="213">
        <v>183</v>
      </c>
      <c r="U1539" s="213" t="s">
        <v>3880</v>
      </c>
      <c r="V1539" s="42" t="s">
        <v>39</v>
      </c>
      <c r="W1539" s="36" t="s">
        <v>54</v>
      </c>
    </row>
    <row r="1540" s="6" customFormat="1" ht="36" spans="1:23">
      <c r="A1540" s="35">
        <v>1531</v>
      </c>
      <c r="B1540" s="213" t="s">
        <v>3881</v>
      </c>
      <c r="C1540" s="211" t="s">
        <v>31</v>
      </c>
      <c r="D1540" s="69" t="s">
        <v>34</v>
      </c>
      <c r="E1540" s="213" t="s">
        <v>238</v>
      </c>
      <c r="F1540" s="37">
        <v>44287</v>
      </c>
      <c r="G1540" s="37">
        <v>44501</v>
      </c>
      <c r="H1540" s="213" t="s">
        <v>3325</v>
      </c>
      <c r="I1540" s="213" t="s">
        <v>3882</v>
      </c>
      <c r="J1540" s="215">
        <v>40</v>
      </c>
      <c r="K1540" s="215"/>
      <c r="L1540" s="215">
        <v>40</v>
      </c>
      <c r="M1540" s="215"/>
      <c r="N1540" s="215"/>
      <c r="O1540" s="215"/>
      <c r="P1540" s="215"/>
      <c r="Q1540" s="215"/>
      <c r="R1540" s="215"/>
      <c r="S1540" s="213">
        <v>60</v>
      </c>
      <c r="T1540" s="213">
        <v>213</v>
      </c>
      <c r="U1540" s="213" t="s">
        <v>3883</v>
      </c>
      <c r="V1540" s="42" t="s">
        <v>39</v>
      </c>
      <c r="W1540" s="36" t="s">
        <v>54</v>
      </c>
    </row>
    <row r="1541" s="6" customFormat="1" ht="36" spans="1:23">
      <c r="A1541" s="35">
        <v>1532</v>
      </c>
      <c r="B1541" s="216" t="s">
        <v>3884</v>
      </c>
      <c r="C1541" s="211" t="s">
        <v>31</v>
      </c>
      <c r="D1541" s="69" t="s">
        <v>34</v>
      </c>
      <c r="E1541" s="216" t="s">
        <v>1330</v>
      </c>
      <c r="F1541" s="37">
        <v>44287</v>
      </c>
      <c r="G1541" s="37">
        <v>44501</v>
      </c>
      <c r="H1541" s="216" t="s">
        <v>3325</v>
      </c>
      <c r="I1541" s="216" t="s">
        <v>3885</v>
      </c>
      <c r="J1541" s="224">
        <v>29</v>
      </c>
      <c r="K1541" s="224"/>
      <c r="L1541" s="224">
        <v>29</v>
      </c>
      <c r="M1541" s="224"/>
      <c r="N1541" s="224"/>
      <c r="O1541" s="224"/>
      <c r="P1541" s="224"/>
      <c r="Q1541" s="224"/>
      <c r="R1541" s="224"/>
      <c r="S1541" s="216">
        <v>20</v>
      </c>
      <c r="T1541" s="216">
        <v>56</v>
      </c>
      <c r="U1541" s="216" t="s">
        <v>3886</v>
      </c>
      <c r="V1541" s="42" t="s">
        <v>39</v>
      </c>
      <c r="W1541" s="36" t="s">
        <v>54</v>
      </c>
    </row>
    <row r="1542" s="6" customFormat="1" ht="36" spans="1:23">
      <c r="A1542" s="35">
        <v>1533</v>
      </c>
      <c r="B1542" s="216" t="s">
        <v>3884</v>
      </c>
      <c r="C1542" s="211" t="s">
        <v>31</v>
      </c>
      <c r="D1542" s="69" t="s">
        <v>34</v>
      </c>
      <c r="E1542" s="216" t="s">
        <v>1330</v>
      </c>
      <c r="F1542" s="37">
        <v>44287</v>
      </c>
      <c r="G1542" s="37">
        <v>44501</v>
      </c>
      <c r="H1542" s="216" t="s">
        <v>3325</v>
      </c>
      <c r="I1542" s="216" t="s">
        <v>3887</v>
      </c>
      <c r="J1542" s="224">
        <v>24</v>
      </c>
      <c r="K1542" s="224"/>
      <c r="L1542" s="224">
        <v>24</v>
      </c>
      <c r="M1542" s="224"/>
      <c r="N1542" s="224"/>
      <c r="O1542" s="224"/>
      <c r="P1542" s="224"/>
      <c r="Q1542" s="224"/>
      <c r="R1542" s="224"/>
      <c r="S1542" s="216">
        <v>8</v>
      </c>
      <c r="T1542" s="216">
        <v>23</v>
      </c>
      <c r="U1542" s="216" t="s">
        <v>3777</v>
      </c>
      <c r="V1542" s="42" t="s">
        <v>39</v>
      </c>
      <c r="W1542" s="36" t="s">
        <v>54</v>
      </c>
    </row>
    <row r="1543" s="6" customFormat="1" ht="48" spans="1:23">
      <c r="A1543" s="35">
        <v>1534</v>
      </c>
      <c r="B1543" s="36" t="s">
        <v>402</v>
      </c>
      <c r="C1543" s="36" t="s">
        <v>31</v>
      </c>
      <c r="D1543" s="36" t="s">
        <v>34</v>
      </c>
      <c r="E1543" s="36" t="s">
        <v>3888</v>
      </c>
      <c r="F1543" s="37">
        <v>44256</v>
      </c>
      <c r="G1543" s="37">
        <v>44317</v>
      </c>
      <c r="H1543" s="36" t="s">
        <v>3889</v>
      </c>
      <c r="I1543" s="36" t="s">
        <v>3890</v>
      </c>
      <c r="J1543" s="53">
        <v>5</v>
      </c>
      <c r="K1543" s="53"/>
      <c r="L1543" s="53">
        <v>5</v>
      </c>
      <c r="M1543" s="53"/>
      <c r="N1543" s="53"/>
      <c r="O1543" s="53"/>
      <c r="P1543" s="53"/>
      <c r="Q1543" s="53"/>
      <c r="R1543" s="70">
        <v>1</v>
      </c>
      <c r="S1543" s="36">
        <v>31</v>
      </c>
      <c r="T1543" s="36">
        <v>102</v>
      </c>
      <c r="U1543" s="36" t="s">
        <v>3891</v>
      </c>
      <c r="V1543" s="42" t="s">
        <v>39</v>
      </c>
      <c r="W1543" s="36" t="s">
        <v>201</v>
      </c>
    </row>
    <row r="1544" s="6" customFormat="1" ht="36" spans="1:23">
      <c r="A1544" s="35">
        <v>1535</v>
      </c>
      <c r="B1544" s="36" t="s">
        <v>3892</v>
      </c>
      <c r="C1544" s="36" t="s">
        <v>31</v>
      </c>
      <c r="D1544" s="36" t="s">
        <v>34</v>
      </c>
      <c r="E1544" s="36" t="s">
        <v>3893</v>
      </c>
      <c r="F1544" s="37">
        <v>44256</v>
      </c>
      <c r="G1544" s="37">
        <v>44317</v>
      </c>
      <c r="H1544" s="36" t="s">
        <v>3889</v>
      </c>
      <c r="I1544" s="36" t="s">
        <v>3894</v>
      </c>
      <c r="J1544" s="53">
        <v>5</v>
      </c>
      <c r="K1544" s="53"/>
      <c r="L1544" s="53">
        <v>5</v>
      </c>
      <c r="M1544" s="53"/>
      <c r="N1544" s="53"/>
      <c r="O1544" s="53"/>
      <c r="P1544" s="53"/>
      <c r="Q1544" s="53"/>
      <c r="R1544" s="53"/>
      <c r="S1544" s="36">
        <v>20</v>
      </c>
      <c r="T1544" s="36">
        <v>80</v>
      </c>
      <c r="U1544" s="36" t="s">
        <v>3895</v>
      </c>
      <c r="V1544" s="42" t="s">
        <v>39</v>
      </c>
      <c r="W1544" s="36" t="s">
        <v>201</v>
      </c>
    </row>
    <row r="1545" s="17" customFormat="1" ht="25" customHeight="1" spans="1:23">
      <c r="A1545" s="35">
        <v>1536</v>
      </c>
      <c r="B1545" s="217" t="s">
        <v>3896</v>
      </c>
      <c r="C1545" s="217" t="s">
        <v>31</v>
      </c>
      <c r="D1545" s="218" t="s">
        <v>34</v>
      </c>
      <c r="E1545" s="217" t="s">
        <v>46</v>
      </c>
      <c r="F1545" s="219" t="s">
        <v>3897</v>
      </c>
      <c r="G1545" s="220">
        <v>44531</v>
      </c>
      <c r="H1545" s="217" t="s">
        <v>3898</v>
      </c>
      <c r="I1545" s="217" t="s">
        <v>3899</v>
      </c>
      <c r="J1545" s="225">
        <v>15</v>
      </c>
      <c r="K1545" s="225">
        <v>15</v>
      </c>
      <c r="L1545" s="226"/>
      <c r="M1545" s="226"/>
      <c r="N1545" s="226"/>
      <c r="O1545" s="227">
        <v>1</v>
      </c>
      <c r="P1545" s="218">
        <v>50</v>
      </c>
      <c r="Q1545" s="218">
        <v>198</v>
      </c>
      <c r="R1545" s="226"/>
      <c r="S1545" s="232"/>
      <c r="T1545" s="232"/>
      <c r="U1545" s="221" t="s">
        <v>3900</v>
      </c>
      <c r="V1545" s="227" t="s">
        <v>39</v>
      </c>
      <c r="W1545" s="221" t="s">
        <v>54</v>
      </c>
    </row>
    <row r="1546" s="17" customFormat="1" ht="25" customHeight="1" spans="1:23">
      <c r="A1546" s="35">
        <v>1537</v>
      </c>
      <c r="B1546" s="217" t="s">
        <v>3901</v>
      </c>
      <c r="C1546" s="217" t="s">
        <v>31</v>
      </c>
      <c r="D1546" s="217" t="s">
        <v>34</v>
      </c>
      <c r="E1546" s="217" t="s">
        <v>742</v>
      </c>
      <c r="F1546" s="219" t="s">
        <v>337</v>
      </c>
      <c r="G1546" s="220">
        <v>44531</v>
      </c>
      <c r="H1546" s="217" t="s">
        <v>3898</v>
      </c>
      <c r="I1546" s="217" t="s">
        <v>3902</v>
      </c>
      <c r="J1546" s="228">
        <v>23</v>
      </c>
      <c r="K1546" s="228">
        <v>23</v>
      </c>
      <c r="L1546" s="226"/>
      <c r="M1546" s="226"/>
      <c r="N1546" s="226"/>
      <c r="O1546" s="227">
        <v>1</v>
      </c>
      <c r="P1546" s="217">
        <v>40</v>
      </c>
      <c r="Q1546" s="217">
        <v>162</v>
      </c>
      <c r="R1546" s="226"/>
      <c r="S1546" s="232"/>
      <c r="T1546" s="232"/>
      <c r="U1546" s="221" t="s">
        <v>3903</v>
      </c>
      <c r="V1546" s="227" t="s">
        <v>39</v>
      </c>
      <c r="W1546" s="221" t="s">
        <v>54</v>
      </c>
    </row>
    <row r="1547" s="17" customFormat="1" ht="25" customHeight="1" spans="1:23">
      <c r="A1547" s="35">
        <v>1538</v>
      </c>
      <c r="B1547" s="221" t="s">
        <v>3904</v>
      </c>
      <c r="C1547" s="221" t="s">
        <v>31</v>
      </c>
      <c r="D1547" s="221" t="s">
        <v>34</v>
      </c>
      <c r="E1547" s="221" t="s">
        <v>1121</v>
      </c>
      <c r="F1547" s="219" t="s">
        <v>337</v>
      </c>
      <c r="G1547" s="220">
        <v>44531</v>
      </c>
      <c r="H1547" s="222" t="s">
        <v>3898</v>
      </c>
      <c r="I1547" s="229" t="s">
        <v>3905</v>
      </c>
      <c r="J1547" s="230">
        <v>10</v>
      </c>
      <c r="K1547" s="230">
        <v>10</v>
      </c>
      <c r="L1547" s="226"/>
      <c r="M1547" s="226"/>
      <c r="N1547" s="226"/>
      <c r="O1547" s="227">
        <v>1</v>
      </c>
      <c r="P1547" s="221">
        <v>15</v>
      </c>
      <c r="Q1547" s="221">
        <v>62</v>
      </c>
      <c r="R1547" s="226"/>
      <c r="S1547" s="232"/>
      <c r="T1547" s="232"/>
      <c r="U1547" s="221" t="s">
        <v>3906</v>
      </c>
      <c r="V1547" s="227" t="s">
        <v>39</v>
      </c>
      <c r="W1547" s="221" t="s">
        <v>54</v>
      </c>
    </row>
    <row r="1548" s="17" customFormat="1" ht="25" customHeight="1" spans="1:23">
      <c r="A1548" s="35">
        <v>1539</v>
      </c>
      <c r="B1548" s="221" t="s">
        <v>3907</v>
      </c>
      <c r="C1548" s="221" t="s">
        <v>31</v>
      </c>
      <c r="D1548" s="221" t="s">
        <v>34</v>
      </c>
      <c r="E1548" s="221" t="s">
        <v>1121</v>
      </c>
      <c r="F1548" s="219" t="s">
        <v>337</v>
      </c>
      <c r="G1548" s="220">
        <v>44531</v>
      </c>
      <c r="H1548" s="222" t="s">
        <v>3898</v>
      </c>
      <c r="I1548" s="229" t="s">
        <v>3908</v>
      </c>
      <c r="J1548" s="230">
        <v>20</v>
      </c>
      <c r="K1548" s="230">
        <v>20</v>
      </c>
      <c r="L1548" s="226"/>
      <c r="M1548" s="226"/>
      <c r="N1548" s="226"/>
      <c r="O1548" s="227">
        <v>1</v>
      </c>
      <c r="P1548" s="221">
        <v>46</v>
      </c>
      <c r="Q1548" s="221">
        <v>161</v>
      </c>
      <c r="R1548" s="226"/>
      <c r="S1548" s="232"/>
      <c r="T1548" s="232"/>
      <c r="U1548" s="221" t="s">
        <v>3909</v>
      </c>
      <c r="V1548" s="227" t="s">
        <v>39</v>
      </c>
      <c r="W1548" s="221" t="s">
        <v>54</v>
      </c>
    </row>
    <row r="1549" s="17" customFormat="1" ht="25" customHeight="1" spans="1:23">
      <c r="A1549" s="35">
        <v>1540</v>
      </c>
      <c r="B1549" s="221" t="s">
        <v>3910</v>
      </c>
      <c r="C1549" s="221" t="s">
        <v>31</v>
      </c>
      <c r="D1549" s="221" t="s">
        <v>34</v>
      </c>
      <c r="E1549" s="221" t="s">
        <v>1121</v>
      </c>
      <c r="F1549" s="219" t="s">
        <v>337</v>
      </c>
      <c r="G1549" s="220">
        <v>44531</v>
      </c>
      <c r="H1549" s="222" t="s">
        <v>3898</v>
      </c>
      <c r="I1549" s="229" t="s">
        <v>3911</v>
      </c>
      <c r="J1549" s="230">
        <v>60</v>
      </c>
      <c r="K1549" s="230">
        <v>60</v>
      </c>
      <c r="L1549" s="226"/>
      <c r="M1549" s="226"/>
      <c r="N1549" s="226"/>
      <c r="O1549" s="227">
        <v>1</v>
      </c>
      <c r="P1549" s="221">
        <v>46</v>
      </c>
      <c r="Q1549" s="221">
        <v>161</v>
      </c>
      <c r="R1549" s="226"/>
      <c r="S1549" s="232"/>
      <c r="T1549" s="232"/>
      <c r="U1549" s="221" t="s">
        <v>3909</v>
      </c>
      <c r="V1549" s="227" t="s">
        <v>39</v>
      </c>
      <c r="W1549" s="221" t="s">
        <v>54</v>
      </c>
    </row>
    <row r="1550" s="17" customFormat="1" ht="25" customHeight="1" spans="1:23">
      <c r="A1550" s="35">
        <v>1541</v>
      </c>
      <c r="B1550" s="221" t="s">
        <v>3912</v>
      </c>
      <c r="C1550" s="221" t="s">
        <v>31</v>
      </c>
      <c r="D1550" s="221" t="s">
        <v>34</v>
      </c>
      <c r="E1550" s="221" t="s">
        <v>1432</v>
      </c>
      <c r="F1550" s="219" t="s">
        <v>337</v>
      </c>
      <c r="G1550" s="220">
        <v>44531</v>
      </c>
      <c r="H1550" s="222" t="s">
        <v>3898</v>
      </c>
      <c r="I1550" s="229" t="s">
        <v>3913</v>
      </c>
      <c r="J1550" s="230">
        <v>12</v>
      </c>
      <c r="K1550" s="230">
        <v>12</v>
      </c>
      <c r="L1550" s="226"/>
      <c r="M1550" s="226"/>
      <c r="N1550" s="226"/>
      <c r="O1550" s="227">
        <v>1</v>
      </c>
      <c r="P1550" s="221">
        <v>81</v>
      </c>
      <c r="Q1550" s="221">
        <v>295</v>
      </c>
      <c r="R1550" s="226"/>
      <c r="S1550" s="232"/>
      <c r="T1550" s="232"/>
      <c r="U1550" s="221" t="s">
        <v>3914</v>
      </c>
      <c r="V1550" s="227" t="s">
        <v>39</v>
      </c>
      <c r="W1550" s="221" t="s">
        <v>54</v>
      </c>
    </row>
    <row r="1551" s="17" customFormat="1" ht="25" customHeight="1" spans="1:23">
      <c r="A1551" s="35">
        <v>1542</v>
      </c>
      <c r="B1551" s="221" t="s">
        <v>3915</v>
      </c>
      <c r="C1551" s="221" t="s">
        <v>31</v>
      </c>
      <c r="D1551" s="221" t="s">
        <v>1701</v>
      </c>
      <c r="E1551" s="221" t="s">
        <v>3630</v>
      </c>
      <c r="F1551" s="219" t="s">
        <v>337</v>
      </c>
      <c r="G1551" s="220">
        <v>44531</v>
      </c>
      <c r="H1551" s="222" t="s">
        <v>3898</v>
      </c>
      <c r="I1551" s="229" t="s">
        <v>3916</v>
      </c>
      <c r="J1551" s="230">
        <v>24</v>
      </c>
      <c r="K1551" s="230">
        <v>24</v>
      </c>
      <c r="L1551" s="226"/>
      <c r="M1551" s="226"/>
      <c r="N1551" s="226"/>
      <c r="O1551" s="227">
        <v>1</v>
      </c>
      <c r="P1551" s="221">
        <v>76</v>
      </c>
      <c r="Q1551" s="221">
        <v>278</v>
      </c>
      <c r="R1551" s="226"/>
      <c r="S1551" s="232"/>
      <c r="T1551" s="232"/>
      <c r="U1551" s="221" t="s">
        <v>3917</v>
      </c>
      <c r="V1551" s="227" t="s">
        <v>39</v>
      </c>
      <c r="W1551" s="221" t="s">
        <v>54</v>
      </c>
    </row>
    <row r="1552" s="17" customFormat="1" ht="25" customHeight="1" spans="1:23">
      <c r="A1552" s="35">
        <v>1543</v>
      </c>
      <c r="B1552" s="221" t="s">
        <v>3918</v>
      </c>
      <c r="C1552" s="221" t="s">
        <v>31</v>
      </c>
      <c r="D1552" s="221" t="s">
        <v>1701</v>
      </c>
      <c r="E1552" s="221" t="s">
        <v>3630</v>
      </c>
      <c r="F1552" s="219" t="s">
        <v>337</v>
      </c>
      <c r="G1552" s="220">
        <v>44531</v>
      </c>
      <c r="H1552" s="222" t="s">
        <v>3898</v>
      </c>
      <c r="I1552" s="229" t="s">
        <v>3919</v>
      </c>
      <c r="J1552" s="230">
        <v>15</v>
      </c>
      <c r="K1552" s="230">
        <v>15</v>
      </c>
      <c r="L1552" s="226"/>
      <c r="M1552" s="226"/>
      <c r="N1552" s="226"/>
      <c r="O1552" s="227">
        <v>1</v>
      </c>
      <c r="P1552" s="221">
        <v>76</v>
      </c>
      <c r="Q1552" s="221">
        <v>278</v>
      </c>
      <c r="R1552" s="226"/>
      <c r="S1552" s="232"/>
      <c r="T1552" s="232"/>
      <c r="U1552" s="221" t="s">
        <v>3917</v>
      </c>
      <c r="V1552" s="227" t="s">
        <v>39</v>
      </c>
      <c r="W1552" s="221" t="s">
        <v>54</v>
      </c>
    </row>
    <row r="1553" s="17" customFormat="1" ht="25" customHeight="1" spans="1:23">
      <c r="A1553" s="35">
        <v>1544</v>
      </c>
      <c r="B1553" s="221" t="s">
        <v>3920</v>
      </c>
      <c r="C1553" s="221" t="s">
        <v>31</v>
      </c>
      <c r="D1553" s="221" t="s">
        <v>1701</v>
      </c>
      <c r="E1553" s="221" t="s">
        <v>260</v>
      </c>
      <c r="F1553" s="219" t="s">
        <v>337</v>
      </c>
      <c r="G1553" s="220">
        <v>44531</v>
      </c>
      <c r="H1553" s="222" t="s">
        <v>3898</v>
      </c>
      <c r="I1553" s="229" t="s">
        <v>3921</v>
      </c>
      <c r="J1553" s="230">
        <v>10</v>
      </c>
      <c r="K1553" s="230">
        <v>10</v>
      </c>
      <c r="L1553" s="226"/>
      <c r="M1553" s="226"/>
      <c r="N1553" s="226"/>
      <c r="O1553" s="227">
        <v>1</v>
      </c>
      <c r="P1553" s="221">
        <v>27</v>
      </c>
      <c r="Q1553" s="221">
        <v>65</v>
      </c>
      <c r="R1553" s="226"/>
      <c r="S1553" s="232"/>
      <c r="T1553" s="232"/>
      <c r="U1553" s="221" t="s">
        <v>3922</v>
      </c>
      <c r="V1553" s="227" t="s">
        <v>39</v>
      </c>
      <c r="W1553" s="221" t="s">
        <v>54</v>
      </c>
    </row>
    <row r="1554" s="17" customFormat="1" ht="25" customHeight="1" spans="1:23">
      <c r="A1554" s="35">
        <v>1545</v>
      </c>
      <c r="B1554" s="221" t="s">
        <v>3923</v>
      </c>
      <c r="C1554" s="221" t="s">
        <v>31</v>
      </c>
      <c r="D1554" s="221" t="s">
        <v>1701</v>
      </c>
      <c r="E1554" s="221" t="s">
        <v>3924</v>
      </c>
      <c r="F1554" s="219" t="s">
        <v>337</v>
      </c>
      <c r="G1554" s="220">
        <v>44531</v>
      </c>
      <c r="H1554" s="222" t="s">
        <v>3898</v>
      </c>
      <c r="I1554" s="229" t="s">
        <v>3921</v>
      </c>
      <c r="J1554" s="230">
        <v>20</v>
      </c>
      <c r="K1554" s="230">
        <v>20</v>
      </c>
      <c r="L1554" s="226"/>
      <c r="M1554" s="226"/>
      <c r="N1554" s="226"/>
      <c r="O1554" s="227">
        <v>1</v>
      </c>
      <c r="P1554" s="221">
        <v>30</v>
      </c>
      <c r="Q1554" s="221">
        <v>119</v>
      </c>
      <c r="R1554" s="226"/>
      <c r="S1554" s="232"/>
      <c r="T1554" s="232"/>
      <c r="U1554" s="221" t="s">
        <v>3925</v>
      </c>
      <c r="V1554" s="227" t="s">
        <v>39</v>
      </c>
      <c r="W1554" s="221" t="s">
        <v>54</v>
      </c>
    </row>
    <row r="1555" s="17" customFormat="1" ht="25" customHeight="1" spans="1:23">
      <c r="A1555" s="35">
        <v>1546</v>
      </c>
      <c r="B1555" s="221" t="s">
        <v>3926</v>
      </c>
      <c r="C1555" s="221" t="s">
        <v>31</v>
      </c>
      <c r="D1555" s="221" t="s">
        <v>1701</v>
      </c>
      <c r="E1555" s="221" t="s">
        <v>3924</v>
      </c>
      <c r="F1555" s="219" t="s">
        <v>337</v>
      </c>
      <c r="G1555" s="220">
        <v>44531</v>
      </c>
      <c r="H1555" s="222" t="s">
        <v>3898</v>
      </c>
      <c r="I1555" s="229" t="s">
        <v>3927</v>
      </c>
      <c r="J1555" s="230">
        <v>20</v>
      </c>
      <c r="K1555" s="230">
        <v>20</v>
      </c>
      <c r="L1555" s="226"/>
      <c r="M1555" s="226"/>
      <c r="N1555" s="226"/>
      <c r="O1555" s="227">
        <v>1</v>
      </c>
      <c r="P1555" s="221">
        <v>30</v>
      </c>
      <c r="Q1555" s="221">
        <v>120</v>
      </c>
      <c r="R1555" s="226"/>
      <c r="S1555" s="232"/>
      <c r="T1555" s="232"/>
      <c r="U1555" s="221" t="s">
        <v>3928</v>
      </c>
      <c r="V1555" s="227" t="s">
        <v>39</v>
      </c>
      <c r="W1555" s="221" t="s">
        <v>54</v>
      </c>
    </row>
    <row r="1556" s="17" customFormat="1" ht="25" customHeight="1" spans="1:23">
      <c r="A1556" s="35">
        <v>1547</v>
      </c>
      <c r="B1556" s="221" t="s">
        <v>3929</v>
      </c>
      <c r="C1556" s="221" t="s">
        <v>31</v>
      </c>
      <c r="D1556" s="221" t="s">
        <v>34</v>
      </c>
      <c r="E1556" s="221" t="s">
        <v>600</v>
      </c>
      <c r="F1556" s="219" t="s">
        <v>337</v>
      </c>
      <c r="G1556" s="220">
        <v>44531</v>
      </c>
      <c r="H1556" s="222" t="s">
        <v>3898</v>
      </c>
      <c r="I1556" s="229" t="s">
        <v>3930</v>
      </c>
      <c r="J1556" s="230">
        <v>40</v>
      </c>
      <c r="K1556" s="230">
        <v>40</v>
      </c>
      <c r="L1556" s="226"/>
      <c r="M1556" s="226"/>
      <c r="N1556" s="226"/>
      <c r="O1556" s="227">
        <v>1</v>
      </c>
      <c r="P1556" s="221">
        <v>33</v>
      </c>
      <c r="Q1556" s="221">
        <v>96</v>
      </c>
      <c r="R1556" s="226"/>
      <c r="S1556" s="232"/>
      <c r="T1556" s="232"/>
      <c r="U1556" s="221" t="s">
        <v>3931</v>
      </c>
      <c r="V1556" s="227" t="s">
        <v>39</v>
      </c>
      <c r="W1556" s="221" t="s">
        <v>54</v>
      </c>
    </row>
    <row r="1557" s="17" customFormat="1" ht="25" customHeight="1" spans="1:23">
      <c r="A1557" s="35">
        <v>1548</v>
      </c>
      <c r="B1557" s="221" t="s">
        <v>3932</v>
      </c>
      <c r="C1557" s="221" t="s">
        <v>31</v>
      </c>
      <c r="D1557" s="221" t="s">
        <v>34</v>
      </c>
      <c r="E1557" s="221" t="s">
        <v>600</v>
      </c>
      <c r="F1557" s="219" t="s">
        <v>337</v>
      </c>
      <c r="G1557" s="220">
        <v>44531</v>
      </c>
      <c r="H1557" s="222" t="s">
        <v>3898</v>
      </c>
      <c r="I1557" s="229" t="s">
        <v>3933</v>
      </c>
      <c r="J1557" s="230">
        <v>20</v>
      </c>
      <c r="K1557" s="230">
        <v>20</v>
      </c>
      <c r="L1557" s="226"/>
      <c r="M1557" s="226"/>
      <c r="N1557" s="226"/>
      <c r="O1557" s="227">
        <v>1</v>
      </c>
      <c r="P1557" s="221">
        <v>34</v>
      </c>
      <c r="Q1557" s="221">
        <v>126</v>
      </c>
      <c r="R1557" s="226"/>
      <c r="S1557" s="232"/>
      <c r="T1557" s="232"/>
      <c r="U1557" s="221" t="s">
        <v>3934</v>
      </c>
      <c r="V1557" s="227" t="s">
        <v>39</v>
      </c>
      <c r="W1557" s="221" t="s">
        <v>54</v>
      </c>
    </row>
    <row r="1558" s="17" customFormat="1" ht="25" customHeight="1" spans="1:23">
      <c r="A1558" s="35">
        <v>1549</v>
      </c>
      <c r="B1558" s="221" t="s">
        <v>3935</v>
      </c>
      <c r="C1558" s="221" t="s">
        <v>31</v>
      </c>
      <c r="D1558" s="221" t="s">
        <v>1701</v>
      </c>
      <c r="E1558" s="221" t="s">
        <v>272</v>
      </c>
      <c r="F1558" s="219" t="s">
        <v>337</v>
      </c>
      <c r="G1558" s="220">
        <v>44531</v>
      </c>
      <c r="H1558" s="222" t="s">
        <v>3898</v>
      </c>
      <c r="I1558" s="229" t="s">
        <v>3936</v>
      </c>
      <c r="J1558" s="230">
        <v>20</v>
      </c>
      <c r="K1558" s="230">
        <v>20</v>
      </c>
      <c r="L1558" s="226"/>
      <c r="M1558" s="226"/>
      <c r="N1558" s="226"/>
      <c r="O1558" s="227">
        <v>1</v>
      </c>
      <c r="P1558" s="221">
        <v>42</v>
      </c>
      <c r="Q1558" s="221">
        <v>203</v>
      </c>
      <c r="R1558" s="226"/>
      <c r="S1558" s="232"/>
      <c r="T1558" s="232"/>
      <c r="U1558" s="221" t="s">
        <v>3937</v>
      </c>
      <c r="V1558" s="227" t="s">
        <v>39</v>
      </c>
      <c r="W1558" s="221" t="s">
        <v>54</v>
      </c>
    </row>
    <row r="1559" s="17" customFormat="1" ht="25" customHeight="1" spans="1:23">
      <c r="A1559" s="35">
        <v>1550</v>
      </c>
      <c r="B1559" s="221" t="s">
        <v>3938</v>
      </c>
      <c r="C1559" s="221" t="s">
        <v>31</v>
      </c>
      <c r="D1559" s="221" t="s">
        <v>34</v>
      </c>
      <c r="E1559" s="221" t="s">
        <v>533</v>
      </c>
      <c r="F1559" s="219" t="s">
        <v>337</v>
      </c>
      <c r="G1559" s="220">
        <v>44531</v>
      </c>
      <c r="H1559" s="222" t="s">
        <v>3898</v>
      </c>
      <c r="I1559" s="229" t="s">
        <v>3939</v>
      </c>
      <c r="J1559" s="230">
        <v>12</v>
      </c>
      <c r="K1559" s="230">
        <v>12</v>
      </c>
      <c r="L1559" s="226"/>
      <c r="M1559" s="226"/>
      <c r="N1559" s="226"/>
      <c r="O1559" s="227">
        <v>1</v>
      </c>
      <c r="P1559" s="221">
        <v>122</v>
      </c>
      <c r="Q1559" s="221">
        <v>435</v>
      </c>
      <c r="R1559" s="226"/>
      <c r="S1559" s="232"/>
      <c r="T1559" s="232"/>
      <c r="U1559" s="221" t="s">
        <v>3940</v>
      </c>
      <c r="V1559" s="227" t="s">
        <v>39</v>
      </c>
      <c r="W1559" s="221" t="s">
        <v>54</v>
      </c>
    </row>
    <row r="1560" s="17" customFormat="1" ht="25" customHeight="1" spans="1:23">
      <c r="A1560" s="35">
        <v>1551</v>
      </c>
      <c r="B1560" s="221" t="s">
        <v>3941</v>
      </c>
      <c r="C1560" s="221" t="s">
        <v>31</v>
      </c>
      <c r="D1560" s="221" t="s">
        <v>34</v>
      </c>
      <c r="E1560" s="221" t="s">
        <v>537</v>
      </c>
      <c r="F1560" s="219" t="s">
        <v>337</v>
      </c>
      <c r="G1560" s="220">
        <v>44531</v>
      </c>
      <c r="H1560" s="222" t="s">
        <v>3898</v>
      </c>
      <c r="I1560" s="229" t="s">
        <v>3942</v>
      </c>
      <c r="J1560" s="230">
        <v>25</v>
      </c>
      <c r="K1560" s="230">
        <v>25</v>
      </c>
      <c r="L1560" s="226"/>
      <c r="M1560" s="226"/>
      <c r="N1560" s="226"/>
      <c r="O1560" s="227">
        <v>1</v>
      </c>
      <c r="P1560" s="221">
        <v>189</v>
      </c>
      <c r="Q1560" s="221">
        <v>720</v>
      </c>
      <c r="R1560" s="226"/>
      <c r="S1560" s="232"/>
      <c r="T1560" s="232"/>
      <c r="U1560" s="221" t="s">
        <v>3943</v>
      </c>
      <c r="V1560" s="227" t="s">
        <v>39</v>
      </c>
      <c r="W1560" s="221" t="s">
        <v>54</v>
      </c>
    </row>
    <row r="1561" s="17" customFormat="1" ht="25" customHeight="1" spans="1:23">
      <c r="A1561" s="35">
        <v>1552</v>
      </c>
      <c r="B1561" s="221" t="s">
        <v>3944</v>
      </c>
      <c r="C1561" s="221" t="s">
        <v>31</v>
      </c>
      <c r="D1561" s="221" t="s">
        <v>34</v>
      </c>
      <c r="E1561" s="221" t="s">
        <v>1180</v>
      </c>
      <c r="F1561" s="219" t="s">
        <v>337</v>
      </c>
      <c r="G1561" s="220">
        <v>44531</v>
      </c>
      <c r="H1561" s="222" t="s">
        <v>3898</v>
      </c>
      <c r="I1561" s="229" t="s">
        <v>3945</v>
      </c>
      <c r="J1561" s="230">
        <v>28</v>
      </c>
      <c r="K1561" s="230">
        <v>28</v>
      </c>
      <c r="L1561" s="226"/>
      <c r="M1561" s="226"/>
      <c r="N1561" s="226"/>
      <c r="O1561" s="227">
        <v>1</v>
      </c>
      <c r="P1561" s="221">
        <v>68</v>
      </c>
      <c r="Q1561" s="221">
        <v>285</v>
      </c>
      <c r="R1561" s="226"/>
      <c r="S1561" s="232"/>
      <c r="T1561" s="232"/>
      <c r="U1561" s="221" t="s">
        <v>3946</v>
      </c>
      <c r="V1561" s="227" t="s">
        <v>39</v>
      </c>
      <c r="W1561" s="221" t="s">
        <v>54</v>
      </c>
    </row>
    <row r="1562" s="17" customFormat="1" ht="25" customHeight="1" spans="1:23">
      <c r="A1562" s="35">
        <v>1553</v>
      </c>
      <c r="B1562" s="221" t="s">
        <v>3947</v>
      </c>
      <c r="C1562" s="221" t="s">
        <v>31</v>
      </c>
      <c r="D1562" s="221" t="s">
        <v>34</v>
      </c>
      <c r="E1562" s="221" t="s">
        <v>2912</v>
      </c>
      <c r="F1562" s="219" t="s">
        <v>337</v>
      </c>
      <c r="G1562" s="220">
        <v>44531</v>
      </c>
      <c r="H1562" s="222" t="s">
        <v>3898</v>
      </c>
      <c r="I1562" s="229" t="s">
        <v>3948</v>
      </c>
      <c r="J1562" s="230">
        <v>28</v>
      </c>
      <c r="K1562" s="230">
        <v>28</v>
      </c>
      <c r="L1562" s="226"/>
      <c r="M1562" s="226"/>
      <c r="N1562" s="226"/>
      <c r="O1562" s="227">
        <v>1</v>
      </c>
      <c r="P1562" s="221">
        <v>135</v>
      </c>
      <c r="Q1562" s="221">
        <v>523</v>
      </c>
      <c r="R1562" s="226"/>
      <c r="S1562" s="232"/>
      <c r="T1562" s="232"/>
      <c r="U1562" s="221" t="s">
        <v>3949</v>
      </c>
      <c r="V1562" s="227" t="s">
        <v>39</v>
      </c>
      <c r="W1562" s="221" t="s">
        <v>54</v>
      </c>
    </row>
    <row r="1563" s="17" customFormat="1" ht="25" customHeight="1" spans="1:23">
      <c r="A1563" s="35">
        <v>1554</v>
      </c>
      <c r="B1563" s="221" t="s">
        <v>3950</v>
      </c>
      <c r="C1563" s="221" t="s">
        <v>31</v>
      </c>
      <c r="D1563" s="221" t="s">
        <v>34</v>
      </c>
      <c r="E1563" s="221" t="s">
        <v>386</v>
      </c>
      <c r="F1563" s="219" t="s">
        <v>337</v>
      </c>
      <c r="G1563" s="220">
        <v>44531</v>
      </c>
      <c r="H1563" s="222" t="s">
        <v>3898</v>
      </c>
      <c r="I1563" s="229" t="s">
        <v>3951</v>
      </c>
      <c r="J1563" s="230">
        <v>28</v>
      </c>
      <c r="K1563" s="230">
        <v>28</v>
      </c>
      <c r="L1563" s="226"/>
      <c r="M1563" s="226"/>
      <c r="N1563" s="226"/>
      <c r="O1563" s="227">
        <v>1</v>
      </c>
      <c r="P1563" s="221">
        <v>64</v>
      </c>
      <c r="Q1563" s="221">
        <v>239</v>
      </c>
      <c r="R1563" s="226"/>
      <c r="S1563" s="232"/>
      <c r="T1563" s="232"/>
      <c r="U1563" s="221" t="s">
        <v>3952</v>
      </c>
      <c r="V1563" s="227" t="s">
        <v>39</v>
      </c>
      <c r="W1563" s="221" t="s">
        <v>54</v>
      </c>
    </row>
    <row r="1564" s="17" customFormat="1" ht="25" customHeight="1" spans="1:23">
      <c r="A1564" s="35">
        <v>1555</v>
      </c>
      <c r="B1564" s="221" t="s">
        <v>3953</v>
      </c>
      <c r="C1564" s="221" t="s">
        <v>31</v>
      </c>
      <c r="D1564" s="221" t="s">
        <v>34</v>
      </c>
      <c r="E1564" s="221" t="s">
        <v>206</v>
      </c>
      <c r="F1564" s="219" t="s">
        <v>337</v>
      </c>
      <c r="G1564" s="220">
        <v>44531</v>
      </c>
      <c r="H1564" s="222" t="s">
        <v>3898</v>
      </c>
      <c r="I1564" s="229" t="s">
        <v>3954</v>
      </c>
      <c r="J1564" s="230">
        <v>34</v>
      </c>
      <c r="K1564" s="230">
        <v>34</v>
      </c>
      <c r="L1564" s="226"/>
      <c r="M1564" s="226"/>
      <c r="N1564" s="226"/>
      <c r="O1564" s="227">
        <v>1</v>
      </c>
      <c r="P1564" s="221">
        <v>78</v>
      </c>
      <c r="Q1564" s="221">
        <v>352</v>
      </c>
      <c r="R1564" s="226"/>
      <c r="S1564" s="232"/>
      <c r="T1564" s="232"/>
      <c r="U1564" s="221" t="s">
        <v>3955</v>
      </c>
      <c r="V1564" s="227" t="s">
        <v>39</v>
      </c>
      <c r="W1564" s="221" t="s">
        <v>54</v>
      </c>
    </row>
    <row r="1565" s="17" customFormat="1" ht="25" customHeight="1" spans="1:23">
      <c r="A1565" s="35">
        <v>1556</v>
      </c>
      <c r="B1565" s="221" t="s">
        <v>3944</v>
      </c>
      <c r="C1565" s="221" t="s">
        <v>31</v>
      </c>
      <c r="D1565" s="221" t="s">
        <v>34</v>
      </c>
      <c r="E1565" s="221" t="s">
        <v>1180</v>
      </c>
      <c r="F1565" s="219" t="s">
        <v>337</v>
      </c>
      <c r="G1565" s="220">
        <v>44531</v>
      </c>
      <c r="H1565" s="222" t="s">
        <v>3898</v>
      </c>
      <c r="I1565" s="229" t="s">
        <v>3956</v>
      </c>
      <c r="J1565" s="230">
        <v>28</v>
      </c>
      <c r="K1565" s="230">
        <v>28</v>
      </c>
      <c r="L1565" s="226"/>
      <c r="M1565" s="226"/>
      <c r="N1565" s="226"/>
      <c r="O1565" s="227">
        <v>1</v>
      </c>
      <c r="P1565" s="221">
        <v>103</v>
      </c>
      <c r="Q1565" s="221">
        <v>486</v>
      </c>
      <c r="R1565" s="226"/>
      <c r="S1565" s="232"/>
      <c r="T1565" s="232"/>
      <c r="U1565" s="221" t="s">
        <v>3957</v>
      </c>
      <c r="V1565" s="227" t="s">
        <v>39</v>
      </c>
      <c r="W1565" s="221" t="s">
        <v>54</v>
      </c>
    </row>
    <row r="1566" s="17" customFormat="1" ht="25" customHeight="1" spans="1:23">
      <c r="A1566" s="35">
        <v>1557</v>
      </c>
      <c r="B1566" s="221" t="s">
        <v>3958</v>
      </c>
      <c r="C1566" s="221" t="s">
        <v>31</v>
      </c>
      <c r="D1566" s="221" t="s">
        <v>34</v>
      </c>
      <c r="E1566" s="221" t="s">
        <v>426</v>
      </c>
      <c r="F1566" s="219" t="s">
        <v>337</v>
      </c>
      <c r="G1566" s="220">
        <v>44531</v>
      </c>
      <c r="H1566" s="222" t="s">
        <v>3898</v>
      </c>
      <c r="I1566" s="229" t="s">
        <v>3959</v>
      </c>
      <c r="J1566" s="230">
        <v>30</v>
      </c>
      <c r="K1566" s="230">
        <v>30</v>
      </c>
      <c r="L1566" s="226"/>
      <c r="M1566" s="226"/>
      <c r="N1566" s="226"/>
      <c r="O1566" s="227">
        <v>1</v>
      </c>
      <c r="P1566" s="221">
        <v>50</v>
      </c>
      <c r="Q1566" s="221">
        <v>201</v>
      </c>
      <c r="R1566" s="226"/>
      <c r="S1566" s="232"/>
      <c r="T1566" s="232"/>
      <c r="U1566" s="221" t="s">
        <v>3960</v>
      </c>
      <c r="V1566" s="227" t="s">
        <v>39</v>
      </c>
      <c r="W1566" s="221" t="s">
        <v>54</v>
      </c>
    </row>
    <row r="1567" s="17" customFormat="1" ht="25" customHeight="1" spans="1:23">
      <c r="A1567" s="35">
        <v>1558</v>
      </c>
      <c r="B1567" s="221" t="s">
        <v>3961</v>
      </c>
      <c r="C1567" s="221" t="s">
        <v>31</v>
      </c>
      <c r="D1567" s="221" t="s">
        <v>34</v>
      </c>
      <c r="E1567" s="221" t="s">
        <v>1807</v>
      </c>
      <c r="F1567" s="219" t="s">
        <v>337</v>
      </c>
      <c r="G1567" s="220">
        <v>44531</v>
      </c>
      <c r="H1567" s="222" t="s">
        <v>3898</v>
      </c>
      <c r="I1567" s="229" t="s">
        <v>3962</v>
      </c>
      <c r="J1567" s="230">
        <v>20</v>
      </c>
      <c r="K1567" s="230">
        <v>20</v>
      </c>
      <c r="L1567" s="226"/>
      <c r="M1567" s="226"/>
      <c r="N1567" s="226"/>
      <c r="O1567" s="227">
        <v>1</v>
      </c>
      <c r="P1567" s="221">
        <v>20</v>
      </c>
      <c r="Q1567" s="221">
        <v>85</v>
      </c>
      <c r="R1567" s="226"/>
      <c r="S1567" s="232"/>
      <c r="T1567" s="232"/>
      <c r="U1567" s="221" t="s">
        <v>3963</v>
      </c>
      <c r="V1567" s="227" t="s">
        <v>39</v>
      </c>
      <c r="W1567" s="221" t="s">
        <v>54</v>
      </c>
    </row>
    <row r="1568" s="17" customFormat="1" ht="25" customHeight="1" spans="1:23">
      <c r="A1568" s="35">
        <v>1559</v>
      </c>
      <c r="B1568" s="221" t="s">
        <v>3964</v>
      </c>
      <c r="C1568" s="221" t="s">
        <v>31</v>
      </c>
      <c r="D1568" s="221" t="s">
        <v>34</v>
      </c>
      <c r="E1568" s="221" t="s">
        <v>1219</v>
      </c>
      <c r="F1568" s="219" t="s">
        <v>337</v>
      </c>
      <c r="G1568" s="220">
        <v>44531</v>
      </c>
      <c r="H1568" s="222" t="s">
        <v>3898</v>
      </c>
      <c r="I1568" s="229" t="s">
        <v>3965</v>
      </c>
      <c r="J1568" s="230">
        <v>27</v>
      </c>
      <c r="K1568" s="230">
        <v>27</v>
      </c>
      <c r="L1568" s="226"/>
      <c r="M1568" s="226"/>
      <c r="N1568" s="226"/>
      <c r="O1568" s="227">
        <v>1</v>
      </c>
      <c r="P1568" s="221">
        <v>29</v>
      </c>
      <c r="Q1568" s="221">
        <v>86</v>
      </c>
      <c r="R1568" s="226"/>
      <c r="S1568" s="232"/>
      <c r="T1568" s="232"/>
      <c r="U1568" s="221" t="s">
        <v>3966</v>
      </c>
      <c r="V1568" s="227" t="s">
        <v>39</v>
      </c>
      <c r="W1568" s="221" t="s">
        <v>54</v>
      </c>
    </row>
    <row r="1569" s="17" customFormat="1" ht="25" customHeight="1" spans="1:23">
      <c r="A1569" s="35">
        <v>1560</v>
      </c>
      <c r="B1569" s="221" t="s">
        <v>3967</v>
      </c>
      <c r="C1569" s="221" t="s">
        <v>31</v>
      </c>
      <c r="D1569" s="221" t="s">
        <v>34</v>
      </c>
      <c r="E1569" s="221" t="s">
        <v>1474</v>
      </c>
      <c r="F1569" s="219" t="s">
        <v>3897</v>
      </c>
      <c r="G1569" s="220">
        <v>44531</v>
      </c>
      <c r="H1569" s="222" t="s">
        <v>3898</v>
      </c>
      <c r="I1569" s="221" t="s">
        <v>1431</v>
      </c>
      <c r="J1569" s="230">
        <v>4.8</v>
      </c>
      <c r="K1569" s="230">
        <v>4.8</v>
      </c>
      <c r="L1569" s="226"/>
      <c r="M1569" s="226"/>
      <c r="N1569" s="226"/>
      <c r="O1569" s="227">
        <v>1</v>
      </c>
      <c r="P1569" s="221">
        <v>421</v>
      </c>
      <c r="Q1569" s="221">
        <v>1873</v>
      </c>
      <c r="R1569" s="226"/>
      <c r="S1569" s="232"/>
      <c r="T1569" s="232"/>
      <c r="U1569" s="221" t="s">
        <v>3968</v>
      </c>
      <c r="V1569" s="227" t="s">
        <v>39</v>
      </c>
      <c r="W1569" s="221" t="s">
        <v>54</v>
      </c>
    </row>
    <row r="1570" s="17" customFormat="1" ht="25" customHeight="1" spans="1:23">
      <c r="A1570" s="35">
        <v>1561</v>
      </c>
      <c r="B1570" s="221" t="s">
        <v>3969</v>
      </c>
      <c r="C1570" s="221" t="s">
        <v>31</v>
      </c>
      <c r="D1570" s="221" t="s">
        <v>34</v>
      </c>
      <c r="E1570" s="221" t="s">
        <v>1661</v>
      </c>
      <c r="F1570" s="219" t="s">
        <v>3897</v>
      </c>
      <c r="G1570" s="220">
        <v>44531</v>
      </c>
      <c r="H1570" s="222" t="s">
        <v>3898</v>
      </c>
      <c r="I1570" s="221" t="s">
        <v>3970</v>
      </c>
      <c r="J1570" s="221">
        <v>10</v>
      </c>
      <c r="K1570" s="221">
        <v>10</v>
      </c>
      <c r="L1570" s="226"/>
      <c r="M1570" s="226"/>
      <c r="N1570" s="226"/>
      <c r="O1570" s="227">
        <v>1</v>
      </c>
      <c r="P1570" s="221">
        <v>33</v>
      </c>
      <c r="Q1570" s="221">
        <v>132</v>
      </c>
      <c r="R1570" s="226"/>
      <c r="S1570" s="232"/>
      <c r="T1570" s="232"/>
      <c r="U1570" s="221" t="s">
        <v>3971</v>
      </c>
      <c r="V1570" s="227" t="s">
        <v>39</v>
      </c>
      <c r="W1570" s="221" t="s">
        <v>54</v>
      </c>
    </row>
    <row r="1571" s="17" customFormat="1" ht="25" customHeight="1" spans="1:23">
      <c r="A1571" s="35">
        <v>1562</v>
      </c>
      <c r="B1571" s="221" t="s">
        <v>3972</v>
      </c>
      <c r="C1571" s="221" t="s">
        <v>31</v>
      </c>
      <c r="D1571" s="221" t="s">
        <v>34</v>
      </c>
      <c r="E1571" s="221" t="s">
        <v>1121</v>
      </c>
      <c r="F1571" s="219" t="s">
        <v>3897</v>
      </c>
      <c r="G1571" s="220">
        <v>44531</v>
      </c>
      <c r="H1571" s="222" t="s">
        <v>3898</v>
      </c>
      <c r="I1571" s="221" t="s">
        <v>3973</v>
      </c>
      <c r="J1571" s="221">
        <v>22</v>
      </c>
      <c r="K1571" s="221">
        <v>22</v>
      </c>
      <c r="L1571" s="226"/>
      <c r="M1571" s="226"/>
      <c r="N1571" s="226"/>
      <c r="O1571" s="227">
        <v>1</v>
      </c>
      <c r="P1571" s="221">
        <v>45</v>
      </c>
      <c r="Q1571" s="221">
        <v>161</v>
      </c>
      <c r="R1571" s="226"/>
      <c r="S1571" s="232"/>
      <c r="T1571" s="232"/>
      <c r="U1571" s="221" t="s">
        <v>3974</v>
      </c>
      <c r="V1571" s="227" t="s">
        <v>39</v>
      </c>
      <c r="W1571" s="221" t="s">
        <v>54</v>
      </c>
    </row>
    <row r="1572" s="17" customFormat="1" ht="25" customHeight="1" spans="1:23">
      <c r="A1572" s="35">
        <v>1563</v>
      </c>
      <c r="B1572" s="221" t="s">
        <v>3975</v>
      </c>
      <c r="C1572" s="221" t="s">
        <v>31</v>
      </c>
      <c r="D1572" s="221" t="s">
        <v>34</v>
      </c>
      <c r="E1572" s="221" t="s">
        <v>1944</v>
      </c>
      <c r="F1572" s="219" t="s">
        <v>337</v>
      </c>
      <c r="G1572" s="220">
        <v>44531</v>
      </c>
      <c r="H1572" s="222" t="s">
        <v>3898</v>
      </c>
      <c r="I1572" s="229" t="s">
        <v>3976</v>
      </c>
      <c r="J1572" s="230">
        <v>20</v>
      </c>
      <c r="K1572" s="230">
        <v>20</v>
      </c>
      <c r="L1572" s="226"/>
      <c r="M1572" s="226"/>
      <c r="N1572" s="226"/>
      <c r="O1572" s="227">
        <v>1</v>
      </c>
      <c r="P1572" s="221">
        <v>53</v>
      </c>
      <c r="Q1572" s="221">
        <v>214</v>
      </c>
      <c r="R1572" s="226"/>
      <c r="S1572" s="232"/>
      <c r="T1572" s="232"/>
      <c r="U1572" s="221" t="s">
        <v>3977</v>
      </c>
      <c r="V1572" s="227" t="s">
        <v>39</v>
      </c>
      <c r="W1572" s="221" t="s">
        <v>3978</v>
      </c>
    </row>
    <row r="1573" s="17" customFormat="1" ht="25" customHeight="1" spans="1:23">
      <c r="A1573" s="35">
        <v>1564</v>
      </c>
      <c r="B1573" s="221" t="s">
        <v>3979</v>
      </c>
      <c r="C1573" s="221" t="s">
        <v>31</v>
      </c>
      <c r="D1573" s="221" t="s">
        <v>34</v>
      </c>
      <c r="E1573" s="221" t="s">
        <v>445</v>
      </c>
      <c r="F1573" s="219" t="s">
        <v>337</v>
      </c>
      <c r="G1573" s="220">
        <v>44531</v>
      </c>
      <c r="H1573" s="222" t="s">
        <v>3898</v>
      </c>
      <c r="I1573" s="229" t="s">
        <v>3980</v>
      </c>
      <c r="J1573" s="230">
        <v>25</v>
      </c>
      <c r="K1573" s="230">
        <v>25</v>
      </c>
      <c r="L1573" s="226"/>
      <c r="M1573" s="226"/>
      <c r="N1573" s="226"/>
      <c r="O1573" s="227">
        <v>1</v>
      </c>
      <c r="P1573" s="221">
        <v>45</v>
      </c>
      <c r="Q1573" s="221">
        <v>165</v>
      </c>
      <c r="R1573" s="226"/>
      <c r="S1573" s="232"/>
      <c r="T1573" s="232"/>
      <c r="U1573" s="221" t="s">
        <v>3981</v>
      </c>
      <c r="V1573" s="227" t="s">
        <v>39</v>
      </c>
      <c r="W1573" s="221" t="s">
        <v>3978</v>
      </c>
    </row>
    <row r="1574" s="17" customFormat="1" ht="25" customHeight="1" spans="1:23">
      <c r="A1574" s="35">
        <v>1565</v>
      </c>
      <c r="B1574" s="221" t="s">
        <v>3982</v>
      </c>
      <c r="C1574" s="221" t="s">
        <v>31</v>
      </c>
      <c r="D1574" s="221" t="s">
        <v>34</v>
      </c>
      <c r="E1574" s="221" t="s">
        <v>476</v>
      </c>
      <c r="F1574" s="219" t="s">
        <v>337</v>
      </c>
      <c r="G1574" s="220">
        <v>44531</v>
      </c>
      <c r="H1574" s="222" t="s">
        <v>3898</v>
      </c>
      <c r="I1574" s="229" t="s">
        <v>3983</v>
      </c>
      <c r="J1574" s="230">
        <v>5</v>
      </c>
      <c r="K1574" s="230">
        <v>5</v>
      </c>
      <c r="L1574" s="226"/>
      <c r="M1574" s="226"/>
      <c r="N1574" s="226"/>
      <c r="O1574" s="227">
        <v>1</v>
      </c>
      <c r="P1574" s="221">
        <v>173</v>
      </c>
      <c r="Q1574" s="221">
        <v>687</v>
      </c>
      <c r="R1574" s="226"/>
      <c r="S1574" s="232"/>
      <c r="T1574" s="232"/>
      <c r="U1574" s="221" t="s">
        <v>3984</v>
      </c>
      <c r="V1574" s="227" t="s">
        <v>39</v>
      </c>
      <c r="W1574" s="221" t="s">
        <v>54</v>
      </c>
    </row>
    <row r="1575" s="17" customFormat="1" ht="25" customHeight="1" spans="1:23">
      <c r="A1575" s="35">
        <v>1566</v>
      </c>
      <c r="B1575" s="221" t="s">
        <v>3985</v>
      </c>
      <c r="C1575" s="221" t="s">
        <v>31</v>
      </c>
      <c r="D1575" s="221" t="s">
        <v>34</v>
      </c>
      <c r="E1575" s="221" t="s">
        <v>280</v>
      </c>
      <c r="F1575" s="219" t="s">
        <v>337</v>
      </c>
      <c r="G1575" s="220">
        <v>44531</v>
      </c>
      <c r="H1575" s="222" t="s">
        <v>3898</v>
      </c>
      <c r="I1575" s="229" t="s">
        <v>3986</v>
      </c>
      <c r="J1575" s="230">
        <v>20</v>
      </c>
      <c r="K1575" s="230">
        <v>20</v>
      </c>
      <c r="L1575" s="226"/>
      <c r="M1575" s="226"/>
      <c r="N1575" s="226"/>
      <c r="O1575" s="227">
        <v>1</v>
      </c>
      <c r="P1575" s="221">
        <v>19</v>
      </c>
      <c r="Q1575" s="221">
        <v>95</v>
      </c>
      <c r="R1575" s="226"/>
      <c r="S1575" s="232"/>
      <c r="T1575" s="232"/>
      <c r="U1575" s="221" t="s">
        <v>3987</v>
      </c>
      <c r="V1575" s="227" t="s">
        <v>39</v>
      </c>
      <c r="W1575" s="221" t="s">
        <v>54</v>
      </c>
    </row>
    <row r="1576" s="17" customFormat="1" ht="25" customHeight="1" spans="1:23">
      <c r="A1576" s="35">
        <v>1567</v>
      </c>
      <c r="B1576" s="221" t="s">
        <v>3988</v>
      </c>
      <c r="C1576" s="217" t="s">
        <v>31</v>
      </c>
      <c r="D1576" s="217" t="s">
        <v>34</v>
      </c>
      <c r="E1576" s="217" t="s">
        <v>553</v>
      </c>
      <c r="F1576" s="219" t="s">
        <v>337</v>
      </c>
      <c r="G1576" s="220">
        <v>44531</v>
      </c>
      <c r="H1576" s="217" t="s">
        <v>3898</v>
      </c>
      <c r="I1576" s="217" t="s">
        <v>3989</v>
      </c>
      <c r="J1576" s="228">
        <v>24</v>
      </c>
      <c r="K1576" s="228">
        <v>24</v>
      </c>
      <c r="L1576" s="226"/>
      <c r="M1576" s="226"/>
      <c r="N1576" s="226"/>
      <c r="O1576" s="227">
        <v>1</v>
      </c>
      <c r="P1576" s="217">
        <v>40</v>
      </c>
      <c r="Q1576" s="217">
        <v>178</v>
      </c>
      <c r="R1576" s="226"/>
      <c r="S1576" s="232"/>
      <c r="T1576" s="232"/>
      <c r="U1576" s="222" t="s">
        <v>3990</v>
      </c>
      <c r="V1576" s="227" t="s">
        <v>39</v>
      </c>
      <c r="W1576" s="221" t="s">
        <v>54</v>
      </c>
    </row>
    <row r="1577" s="17" customFormat="1" ht="25" customHeight="1" spans="1:23">
      <c r="A1577" s="35">
        <v>1568</v>
      </c>
      <c r="B1577" s="221" t="s">
        <v>3991</v>
      </c>
      <c r="C1577" s="217" t="s">
        <v>31</v>
      </c>
      <c r="D1577" s="218" t="s">
        <v>34</v>
      </c>
      <c r="E1577" s="217" t="s">
        <v>2591</v>
      </c>
      <c r="F1577" s="219" t="s">
        <v>337</v>
      </c>
      <c r="G1577" s="220">
        <v>44531</v>
      </c>
      <c r="H1577" s="217" t="s">
        <v>3898</v>
      </c>
      <c r="I1577" s="217" t="s">
        <v>3992</v>
      </c>
      <c r="J1577" s="225">
        <v>24</v>
      </c>
      <c r="K1577" s="225">
        <v>24</v>
      </c>
      <c r="L1577" s="226"/>
      <c r="M1577" s="226"/>
      <c r="N1577" s="226"/>
      <c r="O1577" s="227">
        <v>1</v>
      </c>
      <c r="P1577" s="218">
        <v>66</v>
      </c>
      <c r="Q1577" s="218">
        <v>269</v>
      </c>
      <c r="R1577" s="226"/>
      <c r="S1577" s="232"/>
      <c r="T1577" s="232"/>
      <c r="U1577" s="222" t="s">
        <v>3993</v>
      </c>
      <c r="V1577" s="227" t="s">
        <v>39</v>
      </c>
      <c r="W1577" s="221" t="s">
        <v>54</v>
      </c>
    </row>
    <row r="1578" s="17" customFormat="1" ht="25" customHeight="1" spans="1:23">
      <c r="A1578" s="35">
        <v>1569</v>
      </c>
      <c r="B1578" s="221" t="s">
        <v>3994</v>
      </c>
      <c r="C1578" s="221" t="s">
        <v>31</v>
      </c>
      <c r="D1578" s="221" t="s">
        <v>34</v>
      </c>
      <c r="E1578" s="221" t="s">
        <v>735</v>
      </c>
      <c r="F1578" s="219" t="s">
        <v>337</v>
      </c>
      <c r="G1578" s="220">
        <v>44531</v>
      </c>
      <c r="H1578" s="221" t="s">
        <v>3898</v>
      </c>
      <c r="I1578" s="221" t="s">
        <v>3995</v>
      </c>
      <c r="J1578" s="230">
        <v>25</v>
      </c>
      <c r="K1578" s="230">
        <v>25</v>
      </c>
      <c r="L1578" s="226"/>
      <c r="M1578" s="226"/>
      <c r="N1578" s="226"/>
      <c r="O1578" s="227">
        <v>1</v>
      </c>
      <c r="P1578" s="221">
        <v>78</v>
      </c>
      <c r="Q1578" s="221">
        <v>246</v>
      </c>
      <c r="R1578" s="226"/>
      <c r="S1578" s="232"/>
      <c r="T1578" s="232"/>
      <c r="U1578" s="222" t="s">
        <v>3996</v>
      </c>
      <c r="V1578" s="227" t="s">
        <v>39</v>
      </c>
      <c r="W1578" s="221" t="s">
        <v>54</v>
      </c>
    </row>
    <row r="1579" s="17" customFormat="1" ht="25" customHeight="1" spans="1:23">
      <c r="A1579" s="35">
        <v>1570</v>
      </c>
      <c r="B1579" s="221" t="s">
        <v>3997</v>
      </c>
      <c r="C1579" s="217" t="s">
        <v>31</v>
      </c>
      <c r="D1579" s="217" t="s">
        <v>34</v>
      </c>
      <c r="E1579" s="217" t="s">
        <v>132</v>
      </c>
      <c r="F1579" s="219" t="s">
        <v>337</v>
      </c>
      <c r="G1579" s="220">
        <v>44531</v>
      </c>
      <c r="H1579" s="217" t="s">
        <v>3898</v>
      </c>
      <c r="I1579" s="217" t="s">
        <v>3998</v>
      </c>
      <c r="J1579" s="228">
        <v>20</v>
      </c>
      <c r="K1579" s="228">
        <v>20</v>
      </c>
      <c r="L1579" s="226"/>
      <c r="M1579" s="226"/>
      <c r="N1579" s="226"/>
      <c r="O1579" s="227">
        <v>1</v>
      </c>
      <c r="P1579" s="217">
        <v>32</v>
      </c>
      <c r="Q1579" s="217">
        <v>148</v>
      </c>
      <c r="R1579" s="226"/>
      <c r="S1579" s="232"/>
      <c r="T1579" s="232"/>
      <c r="U1579" s="217" t="s">
        <v>3999</v>
      </c>
      <c r="V1579" s="227" t="s">
        <v>39</v>
      </c>
      <c r="W1579" s="221" t="s">
        <v>54</v>
      </c>
    </row>
    <row r="1580" s="17" customFormat="1" ht="25" customHeight="1" spans="1:23">
      <c r="A1580" s="35">
        <v>1571</v>
      </c>
      <c r="B1580" s="221" t="s">
        <v>4000</v>
      </c>
      <c r="C1580" s="221" t="s">
        <v>31</v>
      </c>
      <c r="D1580" s="223" t="s">
        <v>34</v>
      </c>
      <c r="E1580" s="222" t="s">
        <v>546</v>
      </c>
      <c r="F1580" s="219" t="s">
        <v>337</v>
      </c>
      <c r="G1580" s="220">
        <v>44531</v>
      </c>
      <c r="H1580" s="222" t="s">
        <v>3898</v>
      </c>
      <c r="I1580" s="222" t="s">
        <v>4001</v>
      </c>
      <c r="J1580" s="231" t="s">
        <v>4002</v>
      </c>
      <c r="K1580" s="231" t="s">
        <v>4002</v>
      </c>
      <c r="L1580" s="226"/>
      <c r="M1580" s="226"/>
      <c r="N1580" s="226"/>
      <c r="O1580" s="227">
        <v>1</v>
      </c>
      <c r="P1580" s="223">
        <v>60</v>
      </c>
      <c r="Q1580" s="223">
        <v>250</v>
      </c>
      <c r="R1580" s="226"/>
      <c r="S1580" s="232"/>
      <c r="T1580" s="232"/>
      <c r="U1580" s="222" t="s">
        <v>4003</v>
      </c>
      <c r="V1580" s="227" t="s">
        <v>39</v>
      </c>
      <c r="W1580" s="221" t="s">
        <v>54</v>
      </c>
    </row>
    <row r="1581" s="17" customFormat="1" ht="25" customHeight="1" spans="1:23">
      <c r="A1581" s="35">
        <v>1572</v>
      </c>
      <c r="B1581" s="221" t="s">
        <v>4004</v>
      </c>
      <c r="C1581" s="221" t="s">
        <v>31</v>
      </c>
      <c r="D1581" s="223" t="s">
        <v>34</v>
      </c>
      <c r="E1581" s="221" t="s">
        <v>324</v>
      </c>
      <c r="F1581" s="219" t="s">
        <v>3897</v>
      </c>
      <c r="G1581" s="220">
        <v>44531</v>
      </c>
      <c r="H1581" s="222" t="s">
        <v>3898</v>
      </c>
      <c r="I1581" s="221" t="s">
        <v>4005</v>
      </c>
      <c r="J1581" s="230">
        <v>28</v>
      </c>
      <c r="K1581" s="230">
        <v>28</v>
      </c>
      <c r="L1581" s="226"/>
      <c r="M1581" s="226"/>
      <c r="N1581" s="226"/>
      <c r="O1581" s="227">
        <v>1</v>
      </c>
      <c r="P1581" s="221">
        <v>81</v>
      </c>
      <c r="Q1581" s="221">
        <v>336</v>
      </c>
      <c r="R1581" s="226"/>
      <c r="S1581" s="232"/>
      <c r="T1581" s="232"/>
      <c r="U1581" s="222" t="s">
        <v>4006</v>
      </c>
      <c r="V1581" s="227" t="s">
        <v>39</v>
      </c>
      <c r="W1581" s="221" t="s">
        <v>54</v>
      </c>
    </row>
    <row r="1582" s="17" customFormat="1" ht="25" customHeight="1" spans="1:23">
      <c r="A1582" s="35">
        <v>1573</v>
      </c>
      <c r="B1582" s="221" t="s">
        <v>4007</v>
      </c>
      <c r="C1582" s="221" t="s">
        <v>31</v>
      </c>
      <c r="D1582" s="223" t="s">
        <v>34</v>
      </c>
      <c r="E1582" s="221" t="s">
        <v>132</v>
      </c>
      <c r="F1582" s="219" t="s">
        <v>3897</v>
      </c>
      <c r="G1582" s="220">
        <v>44531</v>
      </c>
      <c r="H1582" s="222" t="s">
        <v>3898</v>
      </c>
      <c r="I1582" s="221" t="s">
        <v>4008</v>
      </c>
      <c r="J1582" s="230">
        <v>18</v>
      </c>
      <c r="K1582" s="230">
        <v>18</v>
      </c>
      <c r="L1582" s="226"/>
      <c r="M1582" s="226"/>
      <c r="N1582" s="226"/>
      <c r="O1582" s="227">
        <v>1</v>
      </c>
      <c r="P1582" s="217">
        <v>32</v>
      </c>
      <c r="Q1582" s="217">
        <v>148</v>
      </c>
      <c r="R1582" s="226"/>
      <c r="S1582" s="232"/>
      <c r="T1582" s="232"/>
      <c r="U1582" s="217" t="s">
        <v>4009</v>
      </c>
      <c r="V1582" s="227" t="s">
        <v>39</v>
      </c>
      <c r="W1582" s="221" t="s">
        <v>54</v>
      </c>
    </row>
    <row r="1583" s="17" customFormat="1" ht="25" customHeight="1" spans="1:23">
      <c r="A1583" s="35">
        <v>1574</v>
      </c>
      <c r="B1583" s="221" t="s">
        <v>4010</v>
      </c>
      <c r="C1583" s="221" t="s">
        <v>31</v>
      </c>
      <c r="D1583" s="223" t="s">
        <v>34</v>
      </c>
      <c r="E1583" s="221" t="s">
        <v>1261</v>
      </c>
      <c r="F1583" s="219" t="s">
        <v>3897</v>
      </c>
      <c r="G1583" s="220">
        <v>44531</v>
      </c>
      <c r="H1583" s="222" t="s">
        <v>3898</v>
      </c>
      <c r="I1583" s="221" t="s">
        <v>4011</v>
      </c>
      <c r="J1583" s="230">
        <v>10</v>
      </c>
      <c r="K1583" s="230">
        <v>10</v>
      </c>
      <c r="L1583" s="226"/>
      <c r="M1583" s="226"/>
      <c r="N1583" s="226"/>
      <c r="O1583" s="227">
        <v>1</v>
      </c>
      <c r="P1583" s="221">
        <v>28</v>
      </c>
      <c r="Q1583" s="221">
        <v>121</v>
      </c>
      <c r="R1583" s="226"/>
      <c r="S1583" s="232"/>
      <c r="T1583" s="232"/>
      <c r="U1583" s="217" t="s">
        <v>4012</v>
      </c>
      <c r="V1583" s="227" t="s">
        <v>39</v>
      </c>
      <c r="W1583" s="221" t="s">
        <v>54</v>
      </c>
    </row>
    <row r="1584" s="17" customFormat="1" ht="25" customHeight="1" spans="1:23">
      <c r="A1584" s="35">
        <v>1575</v>
      </c>
      <c r="B1584" s="221" t="s">
        <v>4013</v>
      </c>
      <c r="C1584" s="221" t="s">
        <v>31</v>
      </c>
      <c r="D1584" s="223" t="s">
        <v>34</v>
      </c>
      <c r="E1584" s="221" t="s">
        <v>1261</v>
      </c>
      <c r="F1584" s="219" t="s">
        <v>337</v>
      </c>
      <c r="G1584" s="220">
        <v>44531</v>
      </c>
      <c r="H1584" s="222" t="s">
        <v>3898</v>
      </c>
      <c r="I1584" s="221" t="s">
        <v>4014</v>
      </c>
      <c r="J1584" s="230">
        <v>25</v>
      </c>
      <c r="K1584" s="230">
        <v>25</v>
      </c>
      <c r="L1584" s="226"/>
      <c r="M1584" s="226"/>
      <c r="N1584" s="226"/>
      <c r="O1584" s="227">
        <v>1</v>
      </c>
      <c r="P1584" s="221">
        <v>28</v>
      </c>
      <c r="Q1584" s="221">
        <v>121</v>
      </c>
      <c r="R1584" s="226"/>
      <c r="S1584" s="232"/>
      <c r="T1584" s="232"/>
      <c r="U1584" s="217" t="s">
        <v>4012</v>
      </c>
      <c r="V1584" s="227" t="s">
        <v>39</v>
      </c>
      <c r="W1584" s="221" t="s">
        <v>3978</v>
      </c>
    </row>
    <row r="1585" s="17" customFormat="1" ht="25" customHeight="1" spans="1:23">
      <c r="A1585" s="35">
        <v>1576</v>
      </c>
      <c r="B1585" s="221" t="s">
        <v>4015</v>
      </c>
      <c r="C1585" s="221" t="s">
        <v>31</v>
      </c>
      <c r="D1585" s="223" t="s">
        <v>34</v>
      </c>
      <c r="E1585" s="221" t="s">
        <v>1807</v>
      </c>
      <c r="F1585" s="219" t="s">
        <v>337</v>
      </c>
      <c r="G1585" s="220">
        <v>44531</v>
      </c>
      <c r="H1585" s="222" t="s">
        <v>3898</v>
      </c>
      <c r="I1585" s="221" t="s">
        <v>4016</v>
      </c>
      <c r="J1585" s="230">
        <v>15</v>
      </c>
      <c r="K1585" s="230">
        <v>15</v>
      </c>
      <c r="L1585" s="226"/>
      <c r="M1585" s="226"/>
      <c r="N1585" s="226"/>
      <c r="O1585" s="227">
        <v>1</v>
      </c>
      <c r="P1585" s="221">
        <v>57</v>
      </c>
      <c r="Q1585" s="221">
        <v>231</v>
      </c>
      <c r="R1585" s="226"/>
      <c r="S1585" s="232"/>
      <c r="T1585" s="232"/>
      <c r="U1585" s="217" t="s">
        <v>4017</v>
      </c>
      <c r="V1585" s="227" t="s">
        <v>39</v>
      </c>
      <c r="W1585" s="221" t="s">
        <v>3978</v>
      </c>
    </row>
    <row r="1586" s="17" customFormat="1" ht="25" customHeight="1" spans="1:23">
      <c r="A1586" s="35">
        <v>1577</v>
      </c>
      <c r="B1586" s="221" t="s">
        <v>4018</v>
      </c>
      <c r="C1586" s="221" t="s">
        <v>31</v>
      </c>
      <c r="D1586" s="223" t="s">
        <v>34</v>
      </c>
      <c r="E1586" s="221" t="s">
        <v>46</v>
      </c>
      <c r="F1586" s="219" t="s">
        <v>337</v>
      </c>
      <c r="G1586" s="220">
        <v>44531</v>
      </c>
      <c r="H1586" s="222" t="s">
        <v>3898</v>
      </c>
      <c r="I1586" s="221" t="s">
        <v>4019</v>
      </c>
      <c r="J1586" s="230">
        <v>20</v>
      </c>
      <c r="K1586" s="230">
        <v>20</v>
      </c>
      <c r="L1586" s="226"/>
      <c r="M1586" s="226"/>
      <c r="N1586" s="226"/>
      <c r="O1586" s="227">
        <v>1</v>
      </c>
      <c r="P1586" s="221">
        <v>30</v>
      </c>
      <c r="Q1586" s="221">
        <v>157</v>
      </c>
      <c r="R1586" s="226"/>
      <c r="S1586" s="232"/>
      <c r="T1586" s="232"/>
      <c r="U1586" s="217" t="s">
        <v>4020</v>
      </c>
      <c r="V1586" s="227" t="s">
        <v>39</v>
      </c>
      <c r="W1586" s="221" t="s">
        <v>3978</v>
      </c>
    </row>
    <row r="1587" s="17" customFormat="1" ht="25" customHeight="1" spans="1:23">
      <c r="A1587" s="35">
        <v>1578</v>
      </c>
      <c r="B1587" s="221" t="s">
        <v>4021</v>
      </c>
      <c r="C1587" s="221" t="s">
        <v>31</v>
      </c>
      <c r="D1587" s="223" t="s">
        <v>34</v>
      </c>
      <c r="E1587" s="221" t="s">
        <v>46</v>
      </c>
      <c r="F1587" s="219" t="s">
        <v>337</v>
      </c>
      <c r="G1587" s="220">
        <v>44531</v>
      </c>
      <c r="H1587" s="222" t="s">
        <v>3898</v>
      </c>
      <c r="I1587" s="221" t="s">
        <v>4022</v>
      </c>
      <c r="J1587" s="230">
        <v>15</v>
      </c>
      <c r="K1587" s="230">
        <v>15</v>
      </c>
      <c r="L1587" s="226"/>
      <c r="M1587" s="226"/>
      <c r="N1587" s="226"/>
      <c r="O1587" s="227">
        <v>1</v>
      </c>
      <c r="P1587" s="221">
        <v>30</v>
      </c>
      <c r="Q1587" s="221">
        <v>157</v>
      </c>
      <c r="R1587" s="226"/>
      <c r="S1587" s="232"/>
      <c r="T1587" s="232"/>
      <c r="U1587" s="217" t="s">
        <v>4020</v>
      </c>
      <c r="V1587" s="227" t="s">
        <v>39</v>
      </c>
      <c r="W1587" s="221" t="s">
        <v>3978</v>
      </c>
    </row>
    <row r="1588" s="17" customFormat="1" ht="25" customHeight="1" spans="1:23">
      <c r="A1588" s="35">
        <v>1579</v>
      </c>
      <c r="B1588" s="221" t="s">
        <v>4023</v>
      </c>
      <c r="C1588" s="221" t="s">
        <v>31</v>
      </c>
      <c r="D1588" s="223" t="s">
        <v>34</v>
      </c>
      <c r="E1588" s="221" t="s">
        <v>246</v>
      </c>
      <c r="F1588" s="219" t="s">
        <v>337</v>
      </c>
      <c r="G1588" s="220">
        <v>44531</v>
      </c>
      <c r="H1588" s="222" t="s">
        <v>3898</v>
      </c>
      <c r="I1588" s="221" t="s">
        <v>4024</v>
      </c>
      <c r="J1588" s="230">
        <v>20</v>
      </c>
      <c r="K1588" s="230">
        <v>20</v>
      </c>
      <c r="L1588" s="226"/>
      <c r="M1588" s="226"/>
      <c r="N1588" s="226"/>
      <c r="O1588" s="227">
        <v>1</v>
      </c>
      <c r="P1588" s="221">
        <v>36</v>
      </c>
      <c r="Q1588" s="221">
        <v>152</v>
      </c>
      <c r="R1588" s="226"/>
      <c r="S1588" s="232"/>
      <c r="T1588" s="232"/>
      <c r="U1588" s="217" t="s">
        <v>4025</v>
      </c>
      <c r="V1588" s="227" t="s">
        <v>39</v>
      </c>
      <c r="W1588" s="221" t="s">
        <v>3978</v>
      </c>
    </row>
    <row r="1589" s="17" customFormat="1" ht="25" customHeight="1" spans="1:23">
      <c r="A1589" s="35">
        <v>1580</v>
      </c>
      <c r="B1589" s="221" t="s">
        <v>4026</v>
      </c>
      <c r="C1589" s="221" t="s">
        <v>31</v>
      </c>
      <c r="D1589" s="223" t="s">
        <v>34</v>
      </c>
      <c r="E1589" s="221" t="s">
        <v>4027</v>
      </c>
      <c r="F1589" s="219" t="s">
        <v>337</v>
      </c>
      <c r="G1589" s="220">
        <v>44531</v>
      </c>
      <c r="H1589" s="222" t="s">
        <v>3898</v>
      </c>
      <c r="I1589" s="221" t="s">
        <v>4028</v>
      </c>
      <c r="J1589" s="230">
        <v>20</v>
      </c>
      <c r="K1589" s="230">
        <v>20</v>
      </c>
      <c r="L1589" s="226"/>
      <c r="M1589" s="226"/>
      <c r="N1589" s="226"/>
      <c r="O1589" s="227">
        <v>1</v>
      </c>
      <c r="P1589" s="221">
        <v>43</v>
      </c>
      <c r="Q1589" s="221">
        <v>167</v>
      </c>
      <c r="R1589" s="226"/>
      <c r="S1589" s="232"/>
      <c r="T1589" s="232"/>
      <c r="U1589" s="217" t="s">
        <v>4029</v>
      </c>
      <c r="V1589" s="227" t="s">
        <v>39</v>
      </c>
      <c r="W1589" s="221" t="s">
        <v>3978</v>
      </c>
    </row>
    <row r="1590" s="17" customFormat="1" ht="25" customHeight="1" spans="1:23">
      <c r="A1590" s="35">
        <v>1581</v>
      </c>
      <c r="B1590" s="221" t="s">
        <v>4030</v>
      </c>
      <c r="C1590" s="221" t="s">
        <v>31</v>
      </c>
      <c r="D1590" s="223" t="s">
        <v>34</v>
      </c>
      <c r="E1590" s="221" t="s">
        <v>3297</v>
      </c>
      <c r="F1590" s="219" t="s">
        <v>337</v>
      </c>
      <c r="G1590" s="220">
        <v>44531</v>
      </c>
      <c r="H1590" s="222" t="s">
        <v>3898</v>
      </c>
      <c r="I1590" s="221" t="s">
        <v>4031</v>
      </c>
      <c r="J1590" s="230">
        <v>20</v>
      </c>
      <c r="K1590" s="230">
        <v>20</v>
      </c>
      <c r="L1590" s="226"/>
      <c r="M1590" s="226"/>
      <c r="N1590" s="226"/>
      <c r="O1590" s="227">
        <v>1</v>
      </c>
      <c r="P1590" s="221">
        <v>29</v>
      </c>
      <c r="Q1590" s="221">
        <v>130</v>
      </c>
      <c r="R1590" s="226"/>
      <c r="S1590" s="232"/>
      <c r="T1590" s="232"/>
      <c r="U1590" s="217" t="s">
        <v>4032</v>
      </c>
      <c r="V1590" s="227" t="s">
        <v>39</v>
      </c>
      <c r="W1590" s="221" t="s">
        <v>3978</v>
      </c>
    </row>
    <row r="1591" s="17" customFormat="1" ht="25" customHeight="1" spans="1:23">
      <c r="A1591" s="35">
        <v>1582</v>
      </c>
      <c r="B1591" s="221" t="s">
        <v>4033</v>
      </c>
      <c r="C1591" s="221" t="s">
        <v>31</v>
      </c>
      <c r="D1591" s="223" t="s">
        <v>34</v>
      </c>
      <c r="E1591" s="221" t="s">
        <v>1261</v>
      </c>
      <c r="F1591" s="219" t="s">
        <v>337</v>
      </c>
      <c r="G1591" s="220">
        <v>44531</v>
      </c>
      <c r="H1591" s="222" t="s">
        <v>3898</v>
      </c>
      <c r="I1591" s="221" t="s">
        <v>4034</v>
      </c>
      <c r="J1591" s="230">
        <v>15</v>
      </c>
      <c r="K1591" s="230">
        <v>15</v>
      </c>
      <c r="L1591" s="226"/>
      <c r="M1591" s="226"/>
      <c r="N1591" s="226"/>
      <c r="O1591" s="227">
        <v>1</v>
      </c>
      <c r="P1591" s="221">
        <v>32</v>
      </c>
      <c r="Q1591" s="221">
        <v>139</v>
      </c>
      <c r="R1591" s="226"/>
      <c r="S1591" s="232"/>
      <c r="T1591" s="232"/>
      <c r="U1591" s="217" t="s">
        <v>4035</v>
      </c>
      <c r="V1591" s="227" t="s">
        <v>39</v>
      </c>
      <c r="W1591" s="221" t="s">
        <v>3978</v>
      </c>
    </row>
    <row r="1592" s="17" customFormat="1" ht="25" customHeight="1" spans="1:23">
      <c r="A1592" s="35">
        <v>1583</v>
      </c>
      <c r="B1592" s="221" t="s">
        <v>4036</v>
      </c>
      <c r="C1592" s="221" t="s">
        <v>31</v>
      </c>
      <c r="D1592" s="223" t="s">
        <v>34</v>
      </c>
      <c r="E1592" s="221" t="s">
        <v>1219</v>
      </c>
      <c r="F1592" s="219" t="s">
        <v>3897</v>
      </c>
      <c r="G1592" s="220">
        <v>44531</v>
      </c>
      <c r="H1592" s="222" t="s">
        <v>3898</v>
      </c>
      <c r="I1592" s="221" t="s">
        <v>4037</v>
      </c>
      <c r="J1592" s="230">
        <v>18</v>
      </c>
      <c r="K1592" s="230">
        <v>18</v>
      </c>
      <c r="L1592" s="226"/>
      <c r="M1592" s="226"/>
      <c r="N1592" s="226"/>
      <c r="O1592" s="227">
        <v>1</v>
      </c>
      <c r="P1592" s="221">
        <v>29</v>
      </c>
      <c r="Q1592" s="221">
        <v>86</v>
      </c>
      <c r="R1592" s="226"/>
      <c r="S1592" s="232"/>
      <c r="T1592" s="232"/>
      <c r="U1592" s="221" t="s">
        <v>3966</v>
      </c>
      <c r="V1592" s="227" t="s">
        <v>39</v>
      </c>
      <c r="W1592" s="221" t="s">
        <v>3978</v>
      </c>
    </row>
    <row r="1593" s="17" customFormat="1" ht="25" customHeight="1" spans="1:23">
      <c r="A1593" s="35">
        <v>1584</v>
      </c>
      <c r="B1593" s="221" t="s">
        <v>4038</v>
      </c>
      <c r="C1593" s="221" t="s">
        <v>31</v>
      </c>
      <c r="D1593" s="223" t="s">
        <v>34</v>
      </c>
      <c r="E1593" s="221" t="s">
        <v>1164</v>
      </c>
      <c r="F1593" s="219" t="s">
        <v>337</v>
      </c>
      <c r="G1593" s="220">
        <v>44531</v>
      </c>
      <c r="H1593" s="222" t="s">
        <v>3898</v>
      </c>
      <c r="I1593" s="221" t="s">
        <v>4039</v>
      </c>
      <c r="J1593" s="230">
        <v>28</v>
      </c>
      <c r="K1593" s="230">
        <v>28</v>
      </c>
      <c r="L1593" s="226"/>
      <c r="M1593" s="226"/>
      <c r="N1593" s="226"/>
      <c r="O1593" s="227">
        <v>1</v>
      </c>
      <c r="P1593" s="221">
        <v>50</v>
      </c>
      <c r="Q1593" s="221">
        <v>182</v>
      </c>
      <c r="R1593" s="226"/>
      <c r="S1593" s="232"/>
      <c r="T1593" s="232"/>
      <c r="U1593" s="217" t="s">
        <v>4040</v>
      </c>
      <c r="V1593" s="227" t="s">
        <v>39</v>
      </c>
      <c r="W1593" s="221" t="s">
        <v>3978</v>
      </c>
    </row>
    <row r="1594" s="17" customFormat="1" ht="25" customHeight="1" spans="1:23">
      <c r="A1594" s="35">
        <v>1585</v>
      </c>
      <c r="B1594" s="221" t="s">
        <v>4041</v>
      </c>
      <c r="C1594" s="221" t="s">
        <v>31</v>
      </c>
      <c r="D1594" s="223" t="s">
        <v>34</v>
      </c>
      <c r="E1594" s="221" t="s">
        <v>824</v>
      </c>
      <c r="F1594" s="219" t="s">
        <v>3897</v>
      </c>
      <c r="G1594" s="220">
        <v>44531</v>
      </c>
      <c r="H1594" s="222" t="s">
        <v>3898</v>
      </c>
      <c r="I1594" s="221" t="s">
        <v>4042</v>
      </c>
      <c r="J1594" s="230">
        <v>25</v>
      </c>
      <c r="K1594" s="230">
        <v>25</v>
      </c>
      <c r="L1594" s="226"/>
      <c r="M1594" s="226"/>
      <c r="N1594" s="226"/>
      <c r="O1594" s="227">
        <v>1</v>
      </c>
      <c r="P1594" s="221">
        <v>41</v>
      </c>
      <c r="Q1594" s="221">
        <v>173</v>
      </c>
      <c r="R1594" s="226"/>
      <c r="S1594" s="232"/>
      <c r="T1594" s="232"/>
      <c r="U1594" s="217" t="s">
        <v>4043</v>
      </c>
      <c r="V1594" s="227" t="s">
        <v>39</v>
      </c>
      <c r="W1594" s="221" t="s">
        <v>3978</v>
      </c>
    </row>
    <row r="1595" s="17" customFormat="1" ht="25" customHeight="1" spans="1:23">
      <c r="A1595" s="35">
        <v>1586</v>
      </c>
      <c r="B1595" s="221" t="s">
        <v>4044</v>
      </c>
      <c r="C1595" s="221" t="s">
        <v>31</v>
      </c>
      <c r="D1595" s="223" t="s">
        <v>34</v>
      </c>
      <c r="E1595" s="221" t="s">
        <v>1164</v>
      </c>
      <c r="F1595" s="219" t="s">
        <v>337</v>
      </c>
      <c r="G1595" s="220">
        <v>44531</v>
      </c>
      <c r="H1595" s="222" t="s">
        <v>3898</v>
      </c>
      <c r="I1595" s="221" t="s">
        <v>4045</v>
      </c>
      <c r="J1595" s="230">
        <v>23</v>
      </c>
      <c r="K1595" s="230">
        <v>23</v>
      </c>
      <c r="L1595" s="226"/>
      <c r="M1595" s="226"/>
      <c r="N1595" s="226"/>
      <c r="O1595" s="227">
        <v>1</v>
      </c>
      <c r="P1595" s="221">
        <v>50</v>
      </c>
      <c r="Q1595" s="221">
        <v>182</v>
      </c>
      <c r="R1595" s="226"/>
      <c r="S1595" s="232"/>
      <c r="T1595" s="232"/>
      <c r="U1595" s="217" t="s">
        <v>4040</v>
      </c>
      <c r="V1595" s="227" t="s">
        <v>39</v>
      </c>
      <c r="W1595" s="221" t="s">
        <v>3978</v>
      </c>
    </row>
    <row r="1596" s="17" customFormat="1" ht="25" customHeight="1" spans="1:23">
      <c r="A1596" s="35">
        <v>1587</v>
      </c>
      <c r="B1596" s="221" t="s">
        <v>4046</v>
      </c>
      <c r="C1596" s="221" t="s">
        <v>31</v>
      </c>
      <c r="D1596" s="223" t="s">
        <v>34</v>
      </c>
      <c r="E1596" s="221" t="s">
        <v>742</v>
      </c>
      <c r="F1596" s="219" t="s">
        <v>4047</v>
      </c>
      <c r="G1596" s="220">
        <v>44532</v>
      </c>
      <c r="H1596" s="222" t="s">
        <v>3898</v>
      </c>
      <c r="I1596" s="221" t="s">
        <v>4048</v>
      </c>
      <c r="J1596" s="230">
        <v>28</v>
      </c>
      <c r="K1596" s="230">
        <v>28</v>
      </c>
      <c r="L1596" s="226"/>
      <c r="M1596" s="226"/>
      <c r="N1596" s="226"/>
      <c r="O1596" s="227">
        <v>1</v>
      </c>
      <c r="P1596" s="221">
        <v>29</v>
      </c>
      <c r="Q1596" s="221">
        <v>114</v>
      </c>
      <c r="R1596" s="226"/>
      <c r="S1596" s="232"/>
      <c r="T1596" s="232"/>
      <c r="U1596" s="217" t="s">
        <v>4049</v>
      </c>
      <c r="V1596" s="227" t="s">
        <v>39</v>
      </c>
      <c r="W1596" s="221" t="s">
        <v>3978</v>
      </c>
    </row>
    <row r="1597" s="17" customFormat="1" ht="25" customHeight="1" spans="1:23">
      <c r="A1597" s="35">
        <v>1588</v>
      </c>
      <c r="B1597" s="221" t="s">
        <v>4050</v>
      </c>
      <c r="C1597" s="221" t="s">
        <v>31</v>
      </c>
      <c r="D1597" s="223" t="s">
        <v>34</v>
      </c>
      <c r="E1597" s="221" t="s">
        <v>4051</v>
      </c>
      <c r="F1597" s="219" t="s">
        <v>4047</v>
      </c>
      <c r="G1597" s="220">
        <v>44532</v>
      </c>
      <c r="H1597" s="222" t="s">
        <v>3898</v>
      </c>
      <c r="I1597" s="221" t="s">
        <v>4052</v>
      </c>
      <c r="J1597" s="230">
        <v>68</v>
      </c>
      <c r="K1597" s="230">
        <v>68</v>
      </c>
      <c r="L1597" s="226"/>
      <c r="M1597" s="226"/>
      <c r="N1597" s="226"/>
      <c r="O1597" s="227">
        <v>1</v>
      </c>
      <c r="P1597" s="221">
        <v>27</v>
      </c>
      <c r="Q1597" s="221">
        <v>88</v>
      </c>
      <c r="R1597" s="226"/>
      <c r="S1597" s="232"/>
      <c r="T1597" s="232"/>
      <c r="U1597" s="217" t="s">
        <v>4053</v>
      </c>
      <c r="V1597" s="227" t="s">
        <v>39</v>
      </c>
      <c r="W1597" s="221" t="s">
        <v>3978</v>
      </c>
    </row>
    <row r="1598" s="17" customFormat="1" ht="25" customHeight="1" spans="1:23">
      <c r="A1598" s="35">
        <v>1589</v>
      </c>
      <c r="B1598" s="221" t="s">
        <v>4054</v>
      </c>
      <c r="C1598" s="221" t="s">
        <v>31</v>
      </c>
      <c r="D1598" s="223" t="s">
        <v>34</v>
      </c>
      <c r="E1598" s="221" t="s">
        <v>173</v>
      </c>
      <c r="F1598" s="219" t="s">
        <v>4055</v>
      </c>
      <c r="G1598" s="220">
        <v>44533</v>
      </c>
      <c r="H1598" s="222" t="s">
        <v>3898</v>
      </c>
      <c r="I1598" s="221" t="s">
        <v>4056</v>
      </c>
      <c r="J1598" s="230">
        <v>26</v>
      </c>
      <c r="K1598" s="230">
        <v>26</v>
      </c>
      <c r="L1598" s="226"/>
      <c r="M1598" s="226"/>
      <c r="N1598" s="226"/>
      <c r="O1598" s="227">
        <v>1</v>
      </c>
      <c r="P1598" s="221">
        <v>33</v>
      </c>
      <c r="Q1598" s="221">
        <v>80</v>
      </c>
      <c r="R1598" s="226"/>
      <c r="S1598" s="232"/>
      <c r="T1598" s="232"/>
      <c r="U1598" s="217" t="s">
        <v>4057</v>
      </c>
      <c r="V1598" s="227" t="s">
        <v>39</v>
      </c>
      <c r="W1598" s="221" t="s">
        <v>3978</v>
      </c>
    </row>
    <row r="1599" s="17" customFormat="1" ht="25" customHeight="1" spans="1:23">
      <c r="A1599" s="35">
        <v>1590</v>
      </c>
      <c r="B1599" s="221" t="s">
        <v>4058</v>
      </c>
      <c r="C1599" s="221" t="s">
        <v>31</v>
      </c>
      <c r="D1599" s="223" t="s">
        <v>34</v>
      </c>
      <c r="E1599" s="221" t="s">
        <v>173</v>
      </c>
      <c r="F1599" s="219" t="s">
        <v>3897</v>
      </c>
      <c r="G1599" s="220">
        <v>44534</v>
      </c>
      <c r="H1599" s="222" t="s">
        <v>3898</v>
      </c>
      <c r="I1599" s="221" t="s">
        <v>4059</v>
      </c>
      <c r="J1599" s="230">
        <v>50</v>
      </c>
      <c r="K1599" s="230">
        <v>50</v>
      </c>
      <c r="L1599" s="226"/>
      <c r="M1599" s="226"/>
      <c r="N1599" s="226"/>
      <c r="O1599" s="227">
        <v>1</v>
      </c>
      <c r="P1599" s="221">
        <v>33</v>
      </c>
      <c r="Q1599" s="221">
        <v>80</v>
      </c>
      <c r="R1599" s="226"/>
      <c r="S1599" s="232"/>
      <c r="T1599" s="232"/>
      <c r="U1599" s="217" t="s">
        <v>4060</v>
      </c>
      <c r="V1599" s="227" t="s">
        <v>39</v>
      </c>
      <c r="W1599" s="221" t="s">
        <v>3978</v>
      </c>
    </row>
    <row r="1600" s="17" customFormat="1" ht="25" customHeight="1" spans="1:23">
      <c r="A1600" s="35">
        <v>1591</v>
      </c>
      <c r="B1600" s="221" t="s">
        <v>4061</v>
      </c>
      <c r="C1600" s="221" t="s">
        <v>31</v>
      </c>
      <c r="D1600" s="223" t="s">
        <v>34</v>
      </c>
      <c r="E1600" s="221" t="s">
        <v>353</v>
      </c>
      <c r="F1600" s="219" t="s">
        <v>3897</v>
      </c>
      <c r="G1600" s="220">
        <v>44535</v>
      </c>
      <c r="H1600" s="222" t="s">
        <v>3898</v>
      </c>
      <c r="I1600" s="221" t="s">
        <v>4062</v>
      </c>
      <c r="J1600" s="230">
        <v>18</v>
      </c>
      <c r="K1600" s="230">
        <v>18</v>
      </c>
      <c r="L1600" s="226"/>
      <c r="M1600" s="226"/>
      <c r="N1600" s="226"/>
      <c r="O1600" s="227">
        <v>1</v>
      </c>
      <c r="P1600" s="221">
        <v>35</v>
      </c>
      <c r="Q1600" s="221">
        <v>95</v>
      </c>
      <c r="R1600" s="226"/>
      <c r="S1600" s="232"/>
      <c r="T1600" s="232"/>
      <c r="U1600" s="217" t="s">
        <v>4063</v>
      </c>
      <c r="V1600" s="227" t="s">
        <v>39</v>
      </c>
      <c r="W1600" s="221" t="s">
        <v>3978</v>
      </c>
    </row>
    <row r="1601" s="17" customFormat="1" ht="25" customHeight="1" spans="1:23">
      <c r="A1601" s="35">
        <v>1592</v>
      </c>
      <c r="B1601" s="221" t="s">
        <v>4064</v>
      </c>
      <c r="C1601" s="221" t="s">
        <v>31</v>
      </c>
      <c r="D1601" s="223" t="s">
        <v>34</v>
      </c>
      <c r="E1601" s="221" t="s">
        <v>1387</v>
      </c>
      <c r="F1601" s="219" t="s">
        <v>4065</v>
      </c>
      <c r="G1601" s="220">
        <v>44536</v>
      </c>
      <c r="H1601" s="222" t="s">
        <v>3898</v>
      </c>
      <c r="I1601" s="221" t="s">
        <v>3976</v>
      </c>
      <c r="J1601" s="230">
        <v>20</v>
      </c>
      <c r="K1601" s="230">
        <v>20</v>
      </c>
      <c r="L1601" s="226"/>
      <c r="M1601" s="226"/>
      <c r="N1601" s="226"/>
      <c r="O1601" s="227">
        <v>1</v>
      </c>
      <c r="P1601" s="221">
        <v>22</v>
      </c>
      <c r="Q1601" s="221">
        <v>78</v>
      </c>
      <c r="R1601" s="226"/>
      <c r="S1601" s="232"/>
      <c r="T1601" s="232"/>
      <c r="U1601" s="217" t="s">
        <v>4066</v>
      </c>
      <c r="V1601" s="227" t="s">
        <v>39</v>
      </c>
      <c r="W1601" s="221" t="s">
        <v>3978</v>
      </c>
    </row>
    <row r="1602" s="17" customFormat="1" ht="25" customHeight="1" spans="1:23">
      <c r="A1602" s="35">
        <v>1593</v>
      </c>
      <c r="B1602" s="221" t="s">
        <v>4067</v>
      </c>
      <c r="C1602" s="221" t="s">
        <v>31</v>
      </c>
      <c r="D1602" s="223" t="s">
        <v>34</v>
      </c>
      <c r="E1602" s="221" t="s">
        <v>1387</v>
      </c>
      <c r="F1602" s="219" t="s">
        <v>3897</v>
      </c>
      <c r="G1602" s="220">
        <v>44537</v>
      </c>
      <c r="H1602" s="222" t="s">
        <v>3898</v>
      </c>
      <c r="I1602" s="221" t="s">
        <v>4068</v>
      </c>
      <c r="J1602" s="230">
        <v>18</v>
      </c>
      <c r="K1602" s="230">
        <v>18</v>
      </c>
      <c r="L1602" s="226"/>
      <c r="M1602" s="226"/>
      <c r="N1602" s="226"/>
      <c r="O1602" s="227">
        <v>1</v>
      </c>
      <c r="P1602" s="221">
        <v>24</v>
      </c>
      <c r="Q1602" s="221">
        <v>68</v>
      </c>
      <c r="R1602" s="226"/>
      <c r="S1602" s="232"/>
      <c r="T1602" s="232"/>
      <c r="U1602" s="217" t="s">
        <v>4069</v>
      </c>
      <c r="V1602" s="227" t="s">
        <v>39</v>
      </c>
      <c r="W1602" s="221" t="s">
        <v>3978</v>
      </c>
    </row>
    <row r="1603" s="17" customFormat="1" ht="25" customHeight="1" spans="1:23">
      <c r="A1603" s="35">
        <v>1594</v>
      </c>
      <c r="B1603" s="221" t="s">
        <v>4070</v>
      </c>
      <c r="C1603" s="221" t="s">
        <v>31</v>
      </c>
      <c r="D1603" s="223" t="s">
        <v>34</v>
      </c>
      <c r="E1603" s="221" t="s">
        <v>370</v>
      </c>
      <c r="F1603" s="219" t="s">
        <v>952</v>
      </c>
      <c r="G1603" s="220">
        <v>44538</v>
      </c>
      <c r="H1603" s="222" t="s">
        <v>3898</v>
      </c>
      <c r="I1603" s="221" t="s">
        <v>4071</v>
      </c>
      <c r="J1603" s="230">
        <v>15</v>
      </c>
      <c r="K1603" s="230">
        <v>15</v>
      </c>
      <c r="L1603" s="226"/>
      <c r="M1603" s="226"/>
      <c r="N1603" s="226"/>
      <c r="O1603" s="227">
        <v>1</v>
      </c>
      <c r="P1603" s="221">
        <v>53</v>
      </c>
      <c r="Q1603" s="221">
        <v>175</v>
      </c>
      <c r="R1603" s="226"/>
      <c r="S1603" s="232"/>
      <c r="T1603" s="232"/>
      <c r="U1603" s="217" t="s">
        <v>4072</v>
      </c>
      <c r="V1603" s="227" t="s">
        <v>39</v>
      </c>
      <c r="W1603" s="221" t="s">
        <v>3978</v>
      </c>
    </row>
    <row r="1604" s="17" customFormat="1" ht="25" customHeight="1" spans="1:23">
      <c r="A1604" s="35">
        <v>1595</v>
      </c>
      <c r="B1604" s="221" t="s">
        <v>4073</v>
      </c>
      <c r="C1604" s="221" t="s">
        <v>31</v>
      </c>
      <c r="D1604" s="221" t="s">
        <v>34</v>
      </c>
      <c r="E1604" s="221" t="s">
        <v>1304</v>
      </c>
      <c r="F1604" s="219" t="s">
        <v>4055</v>
      </c>
      <c r="G1604" s="220">
        <v>44533</v>
      </c>
      <c r="H1604" s="222" t="s">
        <v>3898</v>
      </c>
      <c r="I1604" s="221" t="s">
        <v>4074</v>
      </c>
      <c r="J1604" s="230">
        <v>28</v>
      </c>
      <c r="K1604" s="230">
        <v>28</v>
      </c>
      <c r="L1604" s="226"/>
      <c r="M1604" s="226"/>
      <c r="N1604" s="226"/>
      <c r="O1604" s="227">
        <v>1</v>
      </c>
      <c r="P1604" s="221">
        <v>69</v>
      </c>
      <c r="Q1604" s="221">
        <v>232</v>
      </c>
      <c r="R1604" s="226"/>
      <c r="S1604" s="232"/>
      <c r="T1604" s="232"/>
      <c r="U1604" s="217" t="s">
        <v>4075</v>
      </c>
      <c r="V1604" s="227" t="s">
        <v>39</v>
      </c>
      <c r="W1604" s="221" t="s">
        <v>3978</v>
      </c>
    </row>
    <row r="1605" s="17" customFormat="1" ht="25" customHeight="1" spans="1:23">
      <c r="A1605" s="35">
        <v>1596</v>
      </c>
      <c r="B1605" s="221" t="s">
        <v>4076</v>
      </c>
      <c r="C1605" s="221" t="s">
        <v>31</v>
      </c>
      <c r="D1605" s="223" t="s">
        <v>34</v>
      </c>
      <c r="E1605" s="221" t="s">
        <v>1095</v>
      </c>
      <c r="F1605" s="219" t="s">
        <v>4055</v>
      </c>
      <c r="G1605" s="220">
        <v>44533</v>
      </c>
      <c r="H1605" s="222" t="s">
        <v>3898</v>
      </c>
      <c r="I1605" s="221" t="s">
        <v>4077</v>
      </c>
      <c r="J1605" s="230">
        <v>40</v>
      </c>
      <c r="K1605" s="230">
        <v>40</v>
      </c>
      <c r="L1605" s="226"/>
      <c r="M1605" s="226"/>
      <c r="N1605" s="226"/>
      <c r="O1605" s="227">
        <v>1</v>
      </c>
      <c r="P1605" s="221">
        <v>19</v>
      </c>
      <c r="Q1605" s="221">
        <v>75</v>
      </c>
      <c r="R1605" s="226"/>
      <c r="S1605" s="232"/>
      <c r="T1605" s="232"/>
      <c r="U1605" s="217" t="s">
        <v>4078</v>
      </c>
      <c r="V1605" s="227" t="s">
        <v>39</v>
      </c>
      <c r="W1605" s="221" t="s">
        <v>3978</v>
      </c>
    </row>
    <row r="1606" s="17" customFormat="1" ht="25" customHeight="1" spans="1:23">
      <c r="A1606" s="35">
        <v>1597</v>
      </c>
      <c r="B1606" s="221" t="s">
        <v>4013</v>
      </c>
      <c r="C1606" s="221" t="s">
        <v>31</v>
      </c>
      <c r="D1606" s="223" t="s">
        <v>34</v>
      </c>
      <c r="E1606" s="221" t="s">
        <v>1261</v>
      </c>
      <c r="F1606" s="219" t="s">
        <v>3897</v>
      </c>
      <c r="G1606" s="220">
        <v>44533</v>
      </c>
      <c r="H1606" s="222" t="s">
        <v>3898</v>
      </c>
      <c r="I1606" s="221" t="s">
        <v>4079</v>
      </c>
      <c r="J1606" s="230">
        <v>18</v>
      </c>
      <c r="K1606" s="230">
        <v>18</v>
      </c>
      <c r="L1606" s="226"/>
      <c r="M1606" s="226"/>
      <c r="N1606" s="226"/>
      <c r="O1606" s="227">
        <v>1</v>
      </c>
      <c r="P1606" s="221">
        <v>41</v>
      </c>
      <c r="Q1606" s="221">
        <v>124</v>
      </c>
      <c r="R1606" s="226"/>
      <c r="S1606" s="232"/>
      <c r="T1606" s="232"/>
      <c r="U1606" s="217" t="s">
        <v>4080</v>
      </c>
      <c r="V1606" s="227" t="s">
        <v>39</v>
      </c>
      <c r="W1606" s="221" t="s">
        <v>3978</v>
      </c>
    </row>
    <row r="1607" s="17" customFormat="1" ht="25" customHeight="1" spans="1:23">
      <c r="A1607" s="35">
        <v>1598</v>
      </c>
      <c r="B1607" s="221" t="s">
        <v>4081</v>
      </c>
      <c r="C1607" s="221" t="s">
        <v>31</v>
      </c>
      <c r="D1607" s="223" t="s">
        <v>34</v>
      </c>
      <c r="E1607" s="221" t="s">
        <v>4082</v>
      </c>
      <c r="F1607" s="219" t="s">
        <v>3897</v>
      </c>
      <c r="G1607" s="220">
        <v>44533</v>
      </c>
      <c r="H1607" s="222" t="s">
        <v>3898</v>
      </c>
      <c r="I1607" s="221" t="s">
        <v>4083</v>
      </c>
      <c r="J1607" s="230">
        <v>10</v>
      </c>
      <c r="K1607" s="230">
        <v>10</v>
      </c>
      <c r="L1607" s="226"/>
      <c r="M1607" s="226"/>
      <c r="N1607" s="226"/>
      <c r="O1607" s="227">
        <v>1</v>
      </c>
      <c r="P1607" s="221">
        <v>33</v>
      </c>
      <c r="Q1607" s="221">
        <v>80</v>
      </c>
      <c r="R1607" s="226"/>
      <c r="S1607" s="232"/>
      <c r="T1607" s="232"/>
      <c r="U1607" s="217" t="s">
        <v>4057</v>
      </c>
      <c r="V1607" s="227" t="s">
        <v>39</v>
      </c>
      <c r="W1607" s="221" t="s">
        <v>3978</v>
      </c>
    </row>
    <row r="1608" s="17" customFormat="1" ht="25" customHeight="1" spans="1:23">
      <c r="A1608" s="35">
        <v>1599</v>
      </c>
      <c r="B1608" s="221" t="s">
        <v>3938</v>
      </c>
      <c r="C1608" s="221" t="s">
        <v>31</v>
      </c>
      <c r="D1608" s="221" t="s">
        <v>34</v>
      </c>
      <c r="E1608" s="221" t="s">
        <v>533</v>
      </c>
      <c r="F1608" s="219" t="s">
        <v>4055</v>
      </c>
      <c r="G1608" s="220">
        <v>44531</v>
      </c>
      <c r="H1608" s="222" t="s">
        <v>3898</v>
      </c>
      <c r="I1608" s="229" t="s">
        <v>4084</v>
      </c>
      <c r="J1608" s="230">
        <v>36</v>
      </c>
      <c r="K1608" s="230">
        <v>36</v>
      </c>
      <c r="L1608" s="226"/>
      <c r="M1608" s="226"/>
      <c r="N1608" s="226"/>
      <c r="O1608" s="227">
        <v>1</v>
      </c>
      <c r="P1608" s="221">
        <v>64</v>
      </c>
      <c r="Q1608" s="221">
        <v>237</v>
      </c>
      <c r="R1608" s="226"/>
      <c r="S1608" s="232"/>
      <c r="T1608" s="232"/>
      <c r="U1608" s="221" t="s">
        <v>4085</v>
      </c>
      <c r="V1608" s="227" t="s">
        <v>39</v>
      </c>
      <c r="W1608" s="221" t="s">
        <v>3978</v>
      </c>
    </row>
    <row r="1609" s="17" customFormat="1" ht="25" customHeight="1" spans="1:23">
      <c r="A1609" s="35">
        <v>1600</v>
      </c>
      <c r="B1609" s="233" t="s">
        <v>4086</v>
      </c>
      <c r="C1609" s="221" t="s">
        <v>31</v>
      </c>
      <c r="D1609" s="221" t="s">
        <v>34</v>
      </c>
      <c r="E1609" s="233" t="s">
        <v>104</v>
      </c>
      <c r="F1609" s="219" t="s">
        <v>4047</v>
      </c>
      <c r="G1609" s="220">
        <v>44532</v>
      </c>
      <c r="H1609" s="222" t="s">
        <v>3898</v>
      </c>
      <c r="I1609" s="233" t="s">
        <v>4087</v>
      </c>
      <c r="J1609" s="237">
        <v>38</v>
      </c>
      <c r="K1609" s="237">
        <v>38</v>
      </c>
      <c r="L1609" s="226"/>
      <c r="M1609" s="226"/>
      <c r="N1609" s="226"/>
      <c r="O1609" s="227">
        <v>1</v>
      </c>
      <c r="P1609" s="237">
        <v>176</v>
      </c>
      <c r="Q1609" s="237">
        <v>620</v>
      </c>
      <c r="R1609" s="226"/>
      <c r="S1609" s="232"/>
      <c r="T1609" s="232"/>
      <c r="U1609" s="239" t="s">
        <v>4088</v>
      </c>
      <c r="V1609" s="227" t="s">
        <v>39</v>
      </c>
      <c r="W1609" s="221" t="s">
        <v>3978</v>
      </c>
    </row>
    <row r="1610" s="17" customFormat="1" ht="25" customHeight="1" spans="1:23">
      <c r="A1610" s="35">
        <v>1601</v>
      </c>
      <c r="B1610" s="221" t="s">
        <v>4089</v>
      </c>
      <c r="C1610" s="221" t="s">
        <v>31</v>
      </c>
      <c r="D1610" s="221" t="s">
        <v>34</v>
      </c>
      <c r="E1610" s="221" t="s">
        <v>256</v>
      </c>
      <c r="F1610" s="219" t="s">
        <v>4047</v>
      </c>
      <c r="G1610" s="220">
        <v>44532</v>
      </c>
      <c r="H1610" s="222" t="s">
        <v>3898</v>
      </c>
      <c r="I1610" s="221" t="s">
        <v>4090</v>
      </c>
      <c r="J1610" s="230">
        <v>28</v>
      </c>
      <c r="K1610" s="230">
        <v>28</v>
      </c>
      <c r="L1610" s="226"/>
      <c r="M1610" s="226"/>
      <c r="N1610" s="226"/>
      <c r="O1610" s="227">
        <v>1</v>
      </c>
      <c r="P1610" s="223">
        <v>50</v>
      </c>
      <c r="Q1610" s="223">
        <v>200</v>
      </c>
      <c r="R1610" s="226"/>
      <c r="S1610" s="232"/>
      <c r="T1610" s="232"/>
      <c r="U1610" s="221" t="s">
        <v>4091</v>
      </c>
      <c r="V1610" s="227" t="s">
        <v>39</v>
      </c>
      <c r="W1610" s="221" t="s">
        <v>3978</v>
      </c>
    </row>
    <row r="1611" s="17" customFormat="1" ht="25" customHeight="1" spans="1:23">
      <c r="A1611" s="35">
        <v>1602</v>
      </c>
      <c r="B1611" s="221" t="s">
        <v>4092</v>
      </c>
      <c r="C1611" s="221" t="s">
        <v>31</v>
      </c>
      <c r="D1611" s="221" t="s">
        <v>34</v>
      </c>
      <c r="E1611" s="221" t="s">
        <v>353</v>
      </c>
      <c r="F1611" s="219" t="s">
        <v>4047</v>
      </c>
      <c r="G1611" s="220">
        <v>44532</v>
      </c>
      <c r="H1611" s="222" t="s">
        <v>3898</v>
      </c>
      <c r="I1611" s="221" t="s">
        <v>4093</v>
      </c>
      <c r="J1611" s="230">
        <v>25</v>
      </c>
      <c r="K1611" s="230">
        <v>25</v>
      </c>
      <c r="L1611" s="226"/>
      <c r="M1611" s="226"/>
      <c r="N1611" s="226"/>
      <c r="O1611" s="227">
        <v>1</v>
      </c>
      <c r="P1611" s="223">
        <v>145</v>
      </c>
      <c r="Q1611" s="223">
        <v>514</v>
      </c>
      <c r="R1611" s="226"/>
      <c r="S1611" s="232"/>
      <c r="T1611" s="232"/>
      <c r="U1611" s="221" t="s">
        <v>4094</v>
      </c>
      <c r="V1611" s="227" t="s">
        <v>39</v>
      </c>
      <c r="W1611" s="221" t="s">
        <v>3978</v>
      </c>
    </row>
    <row r="1612" s="17" customFormat="1" ht="25" customHeight="1" spans="1:23">
      <c r="A1612" s="35">
        <v>1603</v>
      </c>
      <c r="B1612" s="221" t="s">
        <v>4095</v>
      </c>
      <c r="C1612" s="221" t="s">
        <v>31</v>
      </c>
      <c r="D1612" s="223" t="s">
        <v>34</v>
      </c>
      <c r="E1612" s="221" t="s">
        <v>1388</v>
      </c>
      <c r="F1612" s="219" t="s">
        <v>3897</v>
      </c>
      <c r="G1612" s="220">
        <v>44531</v>
      </c>
      <c r="H1612" s="222" t="s">
        <v>3898</v>
      </c>
      <c r="I1612" s="221" t="s">
        <v>4096</v>
      </c>
      <c r="J1612" s="230">
        <v>18</v>
      </c>
      <c r="K1612" s="230">
        <v>18</v>
      </c>
      <c r="L1612" s="226"/>
      <c r="M1612" s="226"/>
      <c r="N1612" s="226"/>
      <c r="O1612" s="227">
        <v>1</v>
      </c>
      <c r="P1612" s="221">
        <v>90</v>
      </c>
      <c r="Q1612" s="221">
        <v>347</v>
      </c>
      <c r="R1612" s="226"/>
      <c r="S1612" s="232"/>
      <c r="T1612" s="232"/>
      <c r="U1612" s="221" t="s">
        <v>4097</v>
      </c>
      <c r="V1612" s="227" t="s">
        <v>39</v>
      </c>
      <c r="W1612" s="221" t="s">
        <v>3978</v>
      </c>
    </row>
    <row r="1613" s="17" customFormat="1" ht="25" customHeight="1" spans="1:23">
      <c r="A1613" s="35">
        <v>1604</v>
      </c>
      <c r="B1613" s="221" t="s">
        <v>4098</v>
      </c>
      <c r="C1613" s="221" t="s">
        <v>31</v>
      </c>
      <c r="D1613" s="221" t="s">
        <v>1701</v>
      </c>
      <c r="E1613" s="221" t="s">
        <v>272</v>
      </c>
      <c r="F1613" s="219" t="s">
        <v>4055</v>
      </c>
      <c r="G1613" s="220">
        <v>44531</v>
      </c>
      <c r="H1613" s="222" t="s">
        <v>3898</v>
      </c>
      <c r="I1613" s="221" t="s">
        <v>4099</v>
      </c>
      <c r="J1613" s="230">
        <v>25</v>
      </c>
      <c r="K1613" s="230">
        <v>25</v>
      </c>
      <c r="L1613" s="226"/>
      <c r="M1613" s="226"/>
      <c r="N1613" s="226"/>
      <c r="O1613" s="227">
        <v>1</v>
      </c>
      <c r="P1613" s="223">
        <v>29</v>
      </c>
      <c r="Q1613" s="223">
        <v>125</v>
      </c>
      <c r="R1613" s="226"/>
      <c r="S1613" s="232"/>
      <c r="T1613" s="232"/>
      <c r="U1613" s="221" t="s">
        <v>4100</v>
      </c>
      <c r="V1613" s="227" t="s">
        <v>39</v>
      </c>
      <c r="W1613" s="221" t="s">
        <v>3978</v>
      </c>
    </row>
    <row r="1614" s="17" customFormat="1" ht="25" customHeight="1" spans="1:23">
      <c r="A1614" s="35">
        <v>1605</v>
      </c>
      <c r="B1614" s="217" t="s">
        <v>4101</v>
      </c>
      <c r="C1614" s="221" t="s">
        <v>31</v>
      </c>
      <c r="D1614" s="223" t="s">
        <v>34</v>
      </c>
      <c r="E1614" s="221" t="s">
        <v>46</v>
      </c>
      <c r="F1614" s="219" t="s">
        <v>3897</v>
      </c>
      <c r="G1614" s="220">
        <v>44531</v>
      </c>
      <c r="H1614" s="222" t="s">
        <v>3898</v>
      </c>
      <c r="I1614" s="221" t="s">
        <v>4102</v>
      </c>
      <c r="J1614" s="230">
        <v>25</v>
      </c>
      <c r="K1614" s="230">
        <v>25</v>
      </c>
      <c r="L1614" s="226"/>
      <c r="M1614" s="226"/>
      <c r="N1614" s="226"/>
      <c r="O1614" s="227">
        <v>1</v>
      </c>
      <c r="P1614" s="223">
        <v>56</v>
      </c>
      <c r="Q1614" s="223">
        <v>213</v>
      </c>
      <c r="R1614" s="226"/>
      <c r="S1614" s="232"/>
      <c r="T1614" s="232"/>
      <c r="U1614" s="221" t="s">
        <v>4103</v>
      </c>
      <c r="V1614" s="227" t="s">
        <v>39</v>
      </c>
      <c r="W1614" s="221" t="s">
        <v>3978</v>
      </c>
    </row>
    <row r="1615" s="17" customFormat="1" ht="25" customHeight="1" spans="1:23">
      <c r="A1615" s="35">
        <v>1606</v>
      </c>
      <c r="B1615" s="217" t="s">
        <v>4104</v>
      </c>
      <c r="C1615" s="221" t="s">
        <v>31</v>
      </c>
      <c r="D1615" s="223" t="s">
        <v>34</v>
      </c>
      <c r="E1615" s="221" t="s">
        <v>128</v>
      </c>
      <c r="F1615" s="219" t="s">
        <v>3897</v>
      </c>
      <c r="G1615" s="220">
        <v>44531</v>
      </c>
      <c r="H1615" s="222" t="s">
        <v>3898</v>
      </c>
      <c r="I1615" s="221" t="s">
        <v>4105</v>
      </c>
      <c r="J1615" s="230">
        <v>25</v>
      </c>
      <c r="K1615" s="230">
        <v>25</v>
      </c>
      <c r="L1615" s="226"/>
      <c r="M1615" s="226"/>
      <c r="N1615" s="226"/>
      <c r="O1615" s="227">
        <v>1</v>
      </c>
      <c r="P1615" s="223">
        <v>64</v>
      </c>
      <c r="Q1615" s="223">
        <v>260</v>
      </c>
      <c r="R1615" s="226"/>
      <c r="S1615" s="232"/>
      <c r="T1615" s="232"/>
      <c r="U1615" s="221" t="s">
        <v>4106</v>
      </c>
      <c r="V1615" s="227" t="s">
        <v>39</v>
      </c>
      <c r="W1615" s="221" t="s">
        <v>3978</v>
      </c>
    </row>
    <row r="1616" s="17" customFormat="1" ht="25" customHeight="1" spans="1:23">
      <c r="A1616" s="35">
        <v>1607</v>
      </c>
      <c r="B1616" s="221" t="s">
        <v>4107</v>
      </c>
      <c r="C1616" s="221" t="s">
        <v>31</v>
      </c>
      <c r="D1616" s="223" t="s">
        <v>34</v>
      </c>
      <c r="E1616" s="221" t="s">
        <v>437</v>
      </c>
      <c r="F1616" s="219" t="s">
        <v>4055</v>
      </c>
      <c r="G1616" s="220">
        <v>44531</v>
      </c>
      <c r="H1616" s="222" t="s">
        <v>3898</v>
      </c>
      <c r="I1616" s="221" t="s">
        <v>4108</v>
      </c>
      <c r="J1616" s="230">
        <v>45</v>
      </c>
      <c r="K1616" s="230">
        <v>45</v>
      </c>
      <c r="L1616" s="226"/>
      <c r="M1616" s="226"/>
      <c r="N1616" s="226"/>
      <c r="O1616" s="227">
        <v>1</v>
      </c>
      <c r="P1616" s="223">
        <v>31</v>
      </c>
      <c r="Q1616" s="223">
        <v>138</v>
      </c>
      <c r="R1616" s="226"/>
      <c r="S1616" s="232"/>
      <c r="T1616" s="232"/>
      <c r="U1616" s="221" t="s">
        <v>4109</v>
      </c>
      <c r="V1616" s="227" t="s">
        <v>39</v>
      </c>
      <c r="W1616" s="221" t="s">
        <v>3978</v>
      </c>
    </row>
    <row r="1617" s="17" customFormat="1" ht="25" customHeight="1" spans="1:23">
      <c r="A1617" s="35">
        <v>1608</v>
      </c>
      <c r="B1617" s="217" t="s">
        <v>4110</v>
      </c>
      <c r="C1617" s="221" t="s">
        <v>31</v>
      </c>
      <c r="D1617" s="223" t="s">
        <v>34</v>
      </c>
      <c r="E1617" s="221" t="s">
        <v>46</v>
      </c>
      <c r="F1617" s="219" t="s">
        <v>4055</v>
      </c>
      <c r="G1617" s="220">
        <v>44531</v>
      </c>
      <c r="H1617" s="222" t="s">
        <v>3898</v>
      </c>
      <c r="I1617" s="221" t="s">
        <v>4111</v>
      </c>
      <c r="J1617" s="230">
        <v>58</v>
      </c>
      <c r="K1617" s="230">
        <v>58</v>
      </c>
      <c r="L1617" s="226"/>
      <c r="M1617" s="226"/>
      <c r="N1617" s="226"/>
      <c r="O1617" s="227">
        <v>1</v>
      </c>
      <c r="P1617" s="223">
        <v>56</v>
      </c>
      <c r="Q1617" s="223">
        <v>213</v>
      </c>
      <c r="R1617" s="226"/>
      <c r="S1617" s="232"/>
      <c r="T1617" s="232"/>
      <c r="U1617" s="221" t="s">
        <v>4103</v>
      </c>
      <c r="V1617" s="227" t="s">
        <v>39</v>
      </c>
      <c r="W1617" s="221" t="s">
        <v>3978</v>
      </c>
    </row>
    <row r="1618" s="17" customFormat="1" ht="25" customHeight="1" spans="1:23">
      <c r="A1618" s="35">
        <v>1609</v>
      </c>
      <c r="B1618" s="217" t="s">
        <v>4112</v>
      </c>
      <c r="C1618" s="221" t="s">
        <v>31</v>
      </c>
      <c r="D1618" s="223" t="s">
        <v>34</v>
      </c>
      <c r="E1618" s="221" t="s">
        <v>60</v>
      </c>
      <c r="F1618" s="219" t="s">
        <v>4055</v>
      </c>
      <c r="G1618" s="220">
        <v>44531</v>
      </c>
      <c r="H1618" s="222" t="s">
        <v>3898</v>
      </c>
      <c r="I1618" s="221" t="s">
        <v>4113</v>
      </c>
      <c r="J1618" s="230">
        <v>15</v>
      </c>
      <c r="K1618" s="230">
        <v>15</v>
      </c>
      <c r="L1618" s="226"/>
      <c r="M1618" s="226"/>
      <c r="N1618" s="226"/>
      <c r="O1618" s="227">
        <v>1</v>
      </c>
      <c r="P1618" s="223">
        <v>86</v>
      </c>
      <c r="Q1618" s="223">
        <v>332</v>
      </c>
      <c r="R1618" s="226"/>
      <c r="S1618" s="232"/>
      <c r="T1618" s="232"/>
      <c r="U1618" s="221" t="s">
        <v>4114</v>
      </c>
      <c r="V1618" s="227" t="s">
        <v>39</v>
      </c>
      <c r="W1618" s="221" t="s">
        <v>3978</v>
      </c>
    </row>
    <row r="1619" s="17" customFormat="1" ht="25" customHeight="1" spans="1:23">
      <c r="A1619" s="35">
        <v>1610</v>
      </c>
      <c r="B1619" s="217" t="s">
        <v>4115</v>
      </c>
      <c r="C1619" s="221" t="s">
        <v>31</v>
      </c>
      <c r="D1619" s="223" t="s">
        <v>34</v>
      </c>
      <c r="E1619" s="221" t="s">
        <v>60</v>
      </c>
      <c r="F1619" s="219" t="s">
        <v>4055</v>
      </c>
      <c r="G1619" s="220">
        <v>44531</v>
      </c>
      <c r="H1619" s="222" t="s">
        <v>3898</v>
      </c>
      <c r="I1619" s="221" t="s">
        <v>4116</v>
      </c>
      <c r="J1619" s="230">
        <v>32</v>
      </c>
      <c r="K1619" s="230">
        <v>32</v>
      </c>
      <c r="L1619" s="226"/>
      <c r="M1619" s="226"/>
      <c r="N1619" s="226"/>
      <c r="O1619" s="227">
        <v>1</v>
      </c>
      <c r="P1619" s="223">
        <v>48</v>
      </c>
      <c r="Q1619" s="223">
        <v>200</v>
      </c>
      <c r="R1619" s="226"/>
      <c r="S1619" s="232"/>
      <c r="T1619" s="232"/>
      <c r="U1619" s="221" t="s">
        <v>4117</v>
      </c>
      <c r="V1619" s="227" t="s">
        <v>39</v>
      </c>
      <c r="W1619" s="221" t="s">
        <v>3978</v>
      </c>
    </row>
    <row r="1620" s="17" customFormat="1" ht="25" customHeight="1" spans="1:23">
      <c r="A1620" s="35">
        <v>1611</v>
      </c>
      <c r="B1620" s="217" t="s">
        <v>4118</v>
      </c>
      <c r="C1620" s="221" t="s">
        <v>31</v>
      </c>
      <c r="D1620" s="223" t="s">
        <v>1701</v>
      </c>
      <c r="E1620" s="221" t="s">
        <v>386</v>
      </c>
      <c r="F1620" s="219" t="s">
        <v>4055</v>
      </c>
      <c r="G1620" s="220">
        <v>44531</v>
      </c>
      <c r="H1620" s="222" t="s">
        <v>3898</v>
      </c>
      <c r="I1620" s="221" t="s">
        <v>4119</v>
      </c>
      <c r="J1620" s="230">
        <v>15</v>
      </c>
      <c r="K1620" s="230">
        <v>15</v>
      </c>
      <c r="L1620" s="226"/>
      <c r="M1620" s="226"/>
      <c r="N1620" s="226"/>
      <c r="O1620" s="227">
        <v>1</v>
      </c>
      <c r="P1620" s="223">
        <v>64</v>
      </c>
      <c r="Q1620" s="223">
        <v>273</v>
      </c>
      <c r="R1620" s="226"/>
      <c r="S1620" s="232"/>
      <c r="T1620" s="232"/>
      <c r="U1620" s="221" t="s">
        <v>4120</v>
      </c>
      <c r="V1620" s="227" t="s">
        <v>39</v>
      </c>
      <c r="W1620" s="221" t="s">
        <v>3978</v>
      </c>
    </row>
    <row r="1621" s="17" customFormat="1" ht="25" customHeight="1" spans="1:23">
      <c r="A1621" s="35">
        <v>1612</v>
      </c>
      <c r="B1621" s="217" t="s">
        <v>4121</v>
      </c>
      <c r="C1621" s="221" t="s">
        <v>31</v>
      </c>
      <c r="D1621" s="223" t="s">
        <v>34</v>
      </c>
      <c r="E1621" s="221" t="s">
        <v>1575</v>
      </c>
      <c r="F1621" s="219" t="s">
        <v>4055</v>
      </c>
      <c r="G1621" s="220">
        <v>44531</v>
      </c>
      <c r="H1621" s="222" t="s">
        <v>3898</v>
      </c>
      <c r="I1621" s="221" t="s">
        <v>4122</v>
      </c>
      <c r="J1621" s="230">
        <v>45</v>
      </c>
      <c r="K1621" s="230">
        <v>45</v>
      </c>
      <c r="L1621" s="226"/>
      <c r="M1621" s="226"/>
      <c r="N1621" s="226"/>
      <c r="O1621" s="227">
        <v>1</v>
      </c>
      <c r="P1621" s="223">
        <v>97</v>
      </c>
      <c r="Q1621" s="223">
        <v>411</v>
      </c>
      <c r="R1621" s="226"/>
      <c r="S1621" s="232"/>
      <c r="T1621" s="232"/>
      <c r="U1621" s="221" t="s">
        <v>4123</v>
      </c>
      <c r="V1621" s="227" t="s">
        <v>39</v>
      </c>
      <c r="W1621" s="221" t="s">
        <v>3978</v>
      </c>
    </row>
    <row r="1622" s="17" customFormat="1" ht="25" customHeight="1" spans="1:23">
      <c r="A1622" s="35">
        <v>1613</v>
      </c>
      <c r="B1622" s="217" t="s">
        <v>4124</v>
      </c>
      <c r="C1622" s="221" t="s">
        <v>31</v>
      </c>
      <c r="D1622" s="223" t="s">
        <v>34</v>
      </c>
      <c r="E1622" s="221" t="s">
        <v>498</v>
      </c>
      <c r="F1622" s="219" t="s">
        <v>4055</v>
      </c>
      <c r="G1622" s="220">
        <v>44531</v>
      </c>
      <c r="H1622" s="222" t="s">
        <v>3898</v>
      </c>
      <c r="I1622" s="221" t="s">
        <v>4125</v>
      </c>
      <c r="J1622" s="230">
        <v>80</v>
      </c>
      <c r="K1622" s="230">
        <v>80</v>
      </c>
      <c r="L1622" s="226"/>
      <c r="M1622" s="226"/>
      <c r="N1622" s="226"/>
      <c r="O1622" s="227">
        <v>1</v>
      </c>
      <c r="P1622" s="223">
        <v>49</v>
      </c>
      <c r="Q1622" s="223">
        <v>190</v>
      </c>
      <c r="R1622" s="226"/>
      <c r="S1622" s="232"/>
      <c r="T1622" s="232"/>
      <c r="U1622" s="221" t="s">
        <v>4126</v>
      </c>
      <c r="V1622" s="227" t="s">
        <v>39</v>
      </c>
      <c r="W1622" s="221" t="s">
        <v>3978</v>
      </c>
    </row>
    <row r="1623" s="17" customFormat="1" ht="25" customHeight="1" spans="1:23">
      <c r="A1623" s="35">
        <v>1614</v>
      </c>
      <c r="B1623" s="221" t="s">
        <v>4127</v>
      </c>
      <c r="C1623" s="221" t="s">
        <v>31</v>
      </c>
      <c r="D1623" s="223" t="s">
        <v>34</v>
      </c>
      <c r="E1623" s="221" t="s">
        <v>181</v>
      </c>
      <c r="F1623" s="219" t="s">
        <v>3897</v>
      </c>
      <c r="G1623" s="220">
        <v>44531</v>
      </c>
      <c r="H1623" s="222" t="s">
        <v>3898</v>
      </c>
      <c r="I1623" s="221" t="s">
        <v>4128</v>
      </c>
      <c r="J1623" s="230">
        <v>12</v>
      </c>
      <c r="K1623" s="230">
        <v>12</v>
      </c>
      <c r="L1623" s="226"/>
      <c r="M1623" s="226"/>
      <c r="N1623" s="226"/>
      <c r="O1623" s="227">
        <v>1</v>
      </c>
      <c r="P1623" s="221">
        <v>32</v>
      </c>
      <c r="Q1623" s="221">
        <v>137</v>
      </c>
      <c r="R1623" s="226"/>
      <c r="S1623" s="232"/>
      <c r="T1623" s="232"/>
      <c r="U1623" s="222" t="s">
        <v>4129</v>
      </c>
      <c r="V1623" s="227" t="s">
        <v>39</v>
      </c>
      <c r="W1623" s="221" t="s">
        <v>3978</v>
      </c>
    </row>
    <row r="1624" s="17" customFormat="1" ht="25" customHeight="1" spans="1:23">
      <c r="A1624" s="35">
        <v>1615</v>
      </c>
      <c r="B1624" s="221" t="s">
        <v>4130</v>
      </c>
      <c r="C1624" s="221" t="s">
        <v>31</v>
      </c>
      <c r="D1624" s="223" t="s">
        <v>34</v>
      </c>
      <c r="E1624" s="221" t="s">
        <v>181</v>
      </c>
      <c r="F1624" s="219" t="s">
        <v>4055</v>
      </c>
      <c r="G1624" s="220">
        <v>44531</v>
      </c>
      <c r="H1624" s="222" t="s">
        <v>3898</v>
      </c>
      <c r="I1624" s="221" t="s">
        <v>4131</v>
      </c>
      <c r="J1624" s="230">
        <v>21</v>
      </c>
      <c r="K1624" s="230">
        <v>21</v>
      </c>
      <c r="L1624" s="226"/>
      <c r="M1624" s="226"/>
      <c r="N1624" s="226"/>
      <c r="O1624" s="227">
        <v>1</v>
      </c>
      <c r="P1624" s="221">
        <v>32</v>
      </c>
      <c r="Q1624" s="221">
        <v>137</v>
      </c>
      <c r="R1624" s="226"/>
      <c r="S1624" s="232"/>
      <c r="T1624" s="232"/>
      <c r="U1624" s="222" t="s">
        <v>4129</v>
      </c>
      <c r="V1624" s="227" t="s">
        <v>39</v>
      </c>
      <c r="W1624" s="221" t="s">
        <v>3978</v>
      </c>
    </row>
    <row r="1625" s="17" customFormat="1" ht="25" customHeight="1" spans="1:23">
      <c r="A1625" s="35">
        <v>1616</v>
      </c>
      <c r="B1625" s="217" t="s">
        <v>4132</v>
      </c>
      <c r="C1625" s="221" t="s">
        <v>31</v>
      </c>
      <c r="D1625" s="223" t="s">
        <v>34</v>
      </c>
      <c r="E1625" s="221" t="s">
        <v>386</v>
      </c>
      <c r="F1625" s="219" t="s">
        <v>4055</v>
      </c>
      <c r="G1625" s="220">
        <v>44531</v>
      </c>
      <c r="H1625" s="222" t="s">
        <v>3898</v>
      </c>
      <c r="I1625" s="221" t="s">
        <v>4133</v>
      </c>
      <c r="J1625" s="230">
        <v>20</v>
      </c>
      <c r="K1625" s="230">
        <v>20</v>
      </c>
      <c r="L1625" s="226"/>
      <c r="M1625" s="226"/>
      <c r="N1625" s="226"/>
      <c r="O1625" s="227">
        <v>1</v>
      </c>
      <c r="P1625" s="221">
        <v>154</v>
      </c>
      <c r="Q1625" s="221">
        <v>607</v>
      </c>
      <c r="R1625" s="226"/>
      <c r="S1625" s="232"/>
      <c r="T1625" s="232"/>
      <c r="U1625" s="222" t="s">
        <v>4134</v>
      </c>
      <c r="V1625" s="227" t="s">
        <v>39</v>
      </c>
      <c r="W1625" s="221" t="s">
        <v>3978</v>
      </c>
    </row>
    <row r="1626" s="17" customFormat="1" ht="25" customHeight="1" spans="1:23">
      <c r="A1626" s="35">
        <v>1617</v>
      </c>
      <c r="B1626" s="221" t="s">
        <v>4135</v>
      </c>
      <c r="C1626" s="221" t="s">
        <v>31</v>
      </c>
      <c r="D1626" s="223" t="s">
        <v>34</v>
      </c>
      <c r="E1626" s="221" t="s">
        <v>1602</v>
      </c>
      <c r="F1626" s="219" t="s">
        <v>4055</v>
      </c>
      <c r="G1626" s="220">
        <v>44531</v>
      </c>
      <c r="H1626" s="222" t="s">
        <v>3898</v>
      </c>
      <c r="I1626" s="221" t="s">
        <v>4136</v>
      </c>
      <c r="J1626" s="230">
        <v>29.8</v>
      </c>
      <c r="K1626" s="230">
        <v>29.8</v>
      </c>
      <c r="L1626" s="226"/>
      <c r="M1626" s="226"/>
      <c r="N1626" s="226"/>
      <c r="O1626" s="227">
        <v>1</v>
      </c>
      <c r="P1626" s="221">
        <v>92</v>
      </c>
      <c r="Q1626" s="221">
        <v>333</v>
      </c>
      <c r="R1626" s="226"/>
      <c r="S1626" s="232"/>
      <c r="T1626" s="232"/>
      <c r="U1626" s="222" t="s">
        <v>4137</v>
      </c>
      <c r="V1626" s="227" t="s">
        <v>39</v>
      </c>
      <c r="W1626" s="221" t="s">
        <v>3978</v>
      </c>
    </row>
    <row r="1627" s="17" customFormat="1" ht="25" customHeight="1" spans="1:23">
      <c r="A1627" s="35">
        <v>1618</v>
      </c>
      <c r="B1627" s="221" t="s">
        <v>4138</v>
      </c>
      <c r="C1627" s="221" t="s">
        <v>31</v>
      </c>
      <c r="D1627" s="223" t="s">
        <v>34</v>
      </c>
      <c r="E1627" s="221" t="s">
        <v>459</v>
      </c>
      <c r="F1627" s="219" t="s">
        <v>3897</v>
      </c>
      <c r="G1627" s="220">
        <v>44531</v>
      </c>
      <c r="H1627" s="222" t="s">
        <v>3898</v>
      </c>
      <c r="I1627" s="221" t="s">
        <v>4139</v>
      </c>
      <c r="J1627" s="230">
        <v>12</v>
      </c>
      <c r="K1627" s="230">
        <v>12</v>
      </c>
      <c r="L1627" s="226"/>
      <c r="M1627" s="226"/>
      <c r="N1627" s="226"/>
      <c r="O1627" s="227">
        <v>1</v>
      </c>
      <c r="P1627" s="221">
        <v>28</v>
      </c>
      <c r="Q1627" s="221">
        <v>82</v>
      </c>
      <c r="R1627" s="226"/>
      <c r="S1627" s="232"/>
      <c r="T1627" s="232"/>
      <c r="U1627" s="222" t="s">
        <v>4140</v>
      </c>
      <c r="V1627" s="227" t="s">
        <v>39</v>
      </c>
      <c r="W1627" s="221" t="s">
        <v>3978</v>
      </c>
    </row>
    <row r="1628" s="17" customFormat="1" ht="25" customHeight="1" spans="1:23">
      <c r="A1628" s="35">
        <v>1619</v>
      </c>
      <c r="B1628" s="221" t="s">
        <v>4141</v>
      </c>
      <c r="C1628" s="221" t="s">
        <v>31</v>
      </c>
      <c r="D1628" s="223" t="s">
        <v>34</v>
      </c>
      <c r="E1628" s="221" t="s">
        <v>1788</v>
      </c>
      <c r="F1628" s="219" t="s">
        <v>3897</v>
      </c>
      <c r="G1628" s="220">
        <v>44531</v>
      </c>
      <c r="H1628" s="222" t="s">
        <v>3898</v>
      </c>
      <c r="I1628" s="221" t="s">
        <v>4142</v>
      </c>
      <c r="J1628" s="230">
        <v>22</v>
      </c>
      <c r="K1628" s="230">
        <v>22</v>
      </c>
      <c r="L1628" s="226"/>
      <c r="M1628" s="226"/>
      <c r="N1628" s="226"/>
      <c r="O1628" s="227">
        <v>1</v>
      </c>
      <c r="P1628" s="221">
        <v>95</v>
      </c>
      <c r="Q1628" s="221">
        <v>365</v>
      </c>
      <c r="R1628" s="226"/>
      <c r="S1628" s="232"/>
      <c r="T1628" s="232"/>
      <c r="U1628" s="222" t="s">
        <v>4143</v>
      </c>
      <c r="V1628" s="227" t="s">
        <v>39</v>
      </c>
      <c r="W1628" s="221" t="s">
        <v>3978</v>
      </c>
    </row>
    <row r="1629" s="17" customFormat="1" ht="25" customHeight="1" spans="1:23">
      <c r="A1629" s="35">
        <v>1620</v>
      </c>
      <c r="B1629" s="221" t="s">
        <v>4144</v>
      </c>
      <c r="C1629" s="221" t="s">
        <v>31</v>
      </c>
      <c r="D1629" s="223" t="s">
        <v>34</v>
      </c>
      <c r="E1629" s="221" t="s">
        <v>498</v>
      </c>
      <c r="F1629" s="219" t="s">
        <v>4055</v>
      </c>
      <c r="G1629" s="220">
        <v>44531</v>
      </c>
      <c r="H1629" s="222" t="s">
        <v>3898</v>
      </c>
      <c r="I1629" s="221" t="s">
        <v>4145</v>
      </c>
      <c r="J1629" s="230">
        <v>28</v>
      </c>
      <c r="K1629" s="230">
        <v>28</v>
      </c>
      <c r="L1629" s="226"/>
      <c r="M1629" s="226"/>
      <c r="N1629" s="226"/>
      <c r="O1629" s="227">
        <v>1</v>
      </c>
      <c r="P1629" s="221">
        <v>45</v>
      </c>
      <c r="Q1629" s="221">
        <v>134</v>
      </c>
      <c r="R1629" s="226"/>
      <c r="S1629" s="232"/>
      <c r="T1629" s="232"/>
      <c r="U1629" s="222" t="s">
        <v>4146</v>
      </c>
      <c r="V1629" s="227" t="s">
        <v>39</v>
      </c>
      <c r="W1629" s="221" t="s">
        <v>3978</v>
      </c>
    </row>
    <row r="1630" s="17" customFormat="1" ht="25" customHeight="1" spans="1:23">
      <c r="A1630" s="35">
        <v>1621</v>
      </c>
      <c r="B1630" s="221" t="s">
        <v>4147</v>
      </c>
      <c r="C1630" s="221" t="s">
        <v>31</v>
      </c>
      <c r="D1630" s="223" t="s">
        <v>34</v>
      </c>
      <c r="E1630" s="221" t="s">
        <v>498</v>
      </c>
      <c r="F1630" s="219" t="s">
        <v>4055</v>
      </c>
      <c r="G1630" s="220">
        <v>44531</v>
      </c>
      <c r="H1630" s="222" t="s">
        <v>3898</v>
      </c>
      <c r="I1630" s="221" t="s">
        <v>4148</v>
      </c>
      <c r="J1630" s="230">
        <v>28</v>
      </c>
      <c r="K1630" s="230">
        <v>28</v>
      </c>
      <c r="L1630" s="226"/>
      <c r="M1630" s="226"/>
      <c r="N1630" s="226"/>
      <c r="O1630" s="227">
        <v>1</v>
      </c>
      <c r="P1630" s="221">
        <v>36</v>
      </c>
      <c r="Q1630" s="221">
        <v>108</v>
      </c>
      <c r="R1630" s="226"/>
      <c r="S1630" s="232"/>
      <c r="T1630" s="232"/>
      <c r="U1630" s="222" t="s">
        <v>4149</v>
      </c>
      <c r="V1630" s="227" t="s">
        <v>39</v>
      </c>
      <c r="W1630" s="221" t="s">
        <v>3978</v>
      </c>
    </row>
    <row r="1631" s="17" customFormat="1" ht="25" customHeight="1" spans="1:23">
      <c r="A1631" s="35">
        <v>1622</v>
      </c>
      <c r="B1631" s="221" t="s">
        <v>4144</v>
      </c>
      <c r="C1631" s="221" t="s">
        <v>31</v>
      </c>
      <c r="D1631" s="223" t="s">
        <v>34</v>
      </c>
      <c r="E1631" s="221" t="s">
        <v>498</v>
      </c>
      <c r="F1631" s="219" t="s">
        <v>4055</v>
      </c>
      <c r="G1631" s="220">
        <v>44531</v>
      </c>
      <c r="H1631" s="222" t="s">
        <v>3898</v>
      </c>
      <c r="I1631" s="221" t="s">
        <v>4150</v>
      </c>
      <c r="J1631" s="230">
        <v>28</v>
      </c>
      <c r="K1631" s="230">
        <v>28</v>
      </c>
      <c r="L1631" s="226"/>
      <c r="M1631" s="226"/>
      <c r="N1631" s="226"/>
      <c r="O1631" s="227">
        <v>1</v>
      </c>
      <c r="P1631" s="221">
        <v>50</v>
      </c>
      <c r="Q1631" s="221">
        <v>145</v>
      </c>
      <c r="R1631" s="226"/>
      <c r="S1631" s="232"/>
      <c r="T1631" s="232"/>
      <c r="U1631" s="222" t="s">
        <v>4151</v>
      </c>
      <c r="V1631" s="227" t="s">
        <v>39</v>
      </c>
      <c r="W1631" s="221" t="s">
        <v>3978</v>
      </c>
    </row>
    <row r="1632" s="17" customFormat="1" ht="25" customHeight="1" spans="1:23">
      <c r="A1632" s="35">
        <v>1623</v>
      </c>
      <c r="B1632" s="221" t="s">
        <v>4152</v>
      </c>
      <c r="C1632" s="221" t="s">
        <v>31</v>
      </c>
      <c r="D1632" s="223" t="s">
        <v>34</v>
      </c>
      <c r="E1632" s="221" t="s">
        <v>498</v>
      </c>
      <c r="F1632" s="219" t="s">
        <v>4055</v>
      </c>
      <c r="G1632" s="220">
        <v>44531</v>
      </c>
      <c r="H1632" s="222" t="s">
        <v>3898</v>
      </c>
      <c r="I1632" s="221" t="s">
        <v>4153</v>
      </c>
      <c r="J1632" s="230">
        <v>12</v>
      </c>
      <c r="K1632" s="230">
        <v>12</v>
      </c>
      <c r="L1632" s="226"/>
      <c r="M1632" s="226"/>
      <c r="N1632" s="226"/>
      <c r="O1632" s="227">
        <v>1</v>
      </c>
      <c r="P1632" s="221">
        <v>45</v>
      </c>
      <c r="Q1632" s="221">
        <v>120</v>
      </c>
      <c r="R1632" s="226"/>
      <c r="S1632" s="232"/>
      <c r="T1632" s="232"/>
      <c r="U1632" s="222" t="s">
        <v>4154</v>
      </c>
      <c r="V1632" s="227" t="s">
        <v>39</v>
      </c>
      <c r="W1632" s="221" t="s">
        <v>3978</v>
      </c>
    </row>
    <row r="1633" s="17" customFormat="1" ht="25" customHeight="1" spans="1:23">
      <c r="A1633" s="35">
        <v>1624</v>
      </c>
      <c r="B1633" s="221" t="s">
        <v>4147</v>
      </c>
      <c r="C1633" s="221" t="s">
        <v>31</v>
      </c>
      <c r="D1633" s="223" t="s">
        <v>34</v>
      </c>
      <c r="E1633" s="221" t="s">
        <v>498</v>
      </c>
      <c r="F1633" s="219" t="s">
        <v>4055</v>
      </c>
      <c r="G1633" s="220">
        <v>44531</v>
      </c>
      <c r="H1633" s="222" t="s">
        <v>3898</v>
      </c>
      <c r="I1633" s="221" t="s">
        <v>4155</v>
      </c>
      <c r="J1633" s="230">
        <v>30</v>
      </c>
      <c r="K1633" s="230">
        <v>30</v>
      </c>
      <c r="L1633" s="226"/>
      <c r="M1633" s="226"/>
      <c r="N1633" s="226"/>
      <c r="O1633" s="227">
        <v>1</v>
      </c>
      <c r="P1633" s="221">
        <v>65</v>
      </c>
      <c r="Q1633" s="221">
        <v>215</v>
      </c>
      <c r="R1633" s="226"/>
      <c r="S1633" s="232"/>
      <c r="T1633" s="232"/>
      <c r="U1633" s="222" t="s">
        <v>4156</v>
      </c>
      <c r="V1633" s="227" t="s">
        <v>39</v>
      </c>
      <c r="W1633" s="221" t="s">
        <v>3978</v>
      </c>
    </row>
    <row r="1634" s="17" customFormat="1" ht="25" customHeight="1" spans="1:23">
      <c r="A1634" s="35">
        <v>1625</v>
      </c>
      <c r="B1634" s="221" t="s">
        <v>4157</v>
      </c>
      <c r="C1634" s="221" t="s">
        <v>31</v>
      </c>
      <c r="D1634" s="223" t="s">
        <v>34</v>
      </c>
      <c r="E1634" s="221" t="s">
        <v>75</v>
      </c>
      <c r="F1634" s="219" t="s">
        <v>4055</v>
      </c>
      <c r="G1634" s="220">
        <v>44531</v>
      </c>
      <c r="H1634" s="222" t="s">
        <v>3898</v>
      </c>
      <c r="I1634" s="221" t="s">
        <v>4158</v>
      </c>
      <c r="J1634" s="230">
        <v>10</v>
      </c>
      <c r="K1634" s="230">
        <v>10</v>
      </c>
      <c r="L1634" s="226"/>
      <c r="M1634" s="226"/>
      <c r="N1634" s="226"/>
      <c r="O1634" s="227">
        <v>1</v>
      </c>
      <c r="P1634" s="221">
        <v>210</v>
      </c>
      <c r="Q1634" s="221">
        <v>498</v>
      </c>
      <c r="R1634" s="226"/>
      <c r="S1634" s="232"/>
      <c r="T1634" s="232"/>
      <c r="U1634" s="222" t="s">
        <v>4159</v>
      </c>
      <c r="V1634" s="227" t="s">
        <v>39</v>
      </c>
      <c r="W1634" s="221" t="s">
        <v>3978</v>
      </c>
    </row>
    <row r="1635" s="17" customFormat="1" ht="25" customHeight="1" spans="1:23">
      <c r="A1635" s="35">
        <v>1626</v>
      </c>
      <c r="B1635" s="221" t="s">
        <v>4157</v>
      </c>
      <c r="C1635" s="221" t="s">
        <v>31</v>
      </c>
      <c r="D1635" s="223" t="s">
        <v>34</v>
      </c>
      <c r="E1635" s="221" t="s">
        <v>75</v>
      </c>
      <c r="F1635" s="219" t="s">
        <v>4055</v>
      </c>
      <c r="G1635" s="220">
        <v>44531</v>
      </c>
      <c r="H1635" s="222" t="s">
        <v>3898</v>
      </c>
      <c r="I1635" s="221" t="s">
        <v>4160</v>
      </c>
      <c r="J1635" s="230">
        <v>10</v>
      </c>
      <c r="K1635" s="230">
        <v>10</v>
      </c>
      <c r="L1635" s="226"/>
      <c r="M1635" s="226"/>
      <c r="N1635" s="226"/>
      <c r="O1635" s="227">
        <v>1</v>
      </c>
      <c r="P1635" s="221">
        <v>89</v>
      </c>
      <c r="Q1635" s="221">
        <v>172</v>
      </c>
      <c r="R1635" s="226"/>
      <c r="S1635" s="232"/>
      <c r="T1635" s="232"/>
      <c r="U1635" s="222" t="s">
        <v>4161</v>
      </c>
      <c r="V1635" s="227" t="s">
        <v>39</v>
      </c>
      <c r="W1635" s="221" t="s">
        <v>3978</v>
      </c>
    </row>
    <row r="1636" s="17" customFormat="1" ht="25" customHeight="1" spans="1:23">
      <c r="A1636" s="35">
        <v>1627</v>
      </c>
      <c r="B1636" s="221" t="s">
        <v>4162</v>
      </c>
      <c r="C1636" s="221" t="s">
        <v>31</v>
      </c>
      <c r="D1636" s="223" t="s">
        <v>34</v>
      </c>
      <c r="E1636" s="221" t="s">
        <v>75</v>
      </c>
      <c r="F1636" s="219" t="s">
        <v>4055</v>
      </c>
      <c r="G1636" s="220">
        <v>44531</v>
      </c>
      <c r="H1636" s="222" t="s">
        <v>3898</v>
      </c>
      <c r="I1636" s="221" t="s">
        <v>4163</v>
      </c>
      <c r="J1636" s="230">
        <v>10</v>
      </c>
      <c r="K1636" s="230">
        <v>10</v>
      </c>
      <c r="L1636" s="226"/>
      <c r="M1636" s="226"/>
      <c r="N1636" s="226"/>
      <c r="O1636" s="227">
        <v>1</v>
      </c>
      <c r="P1636" s="221">
        <v>324</v>
      </c>
      <c r="Q1636" s="221">
        <v>1120</v>
      </c>
      <c r="R1636" s="226"/>
      <c r="S1636" s="232"/>
      <c r="T1636" s="232"/>
      <c r="U1636" s="222" t="s">
        <v>4164</v>
      </c>
      <c r="V1636" s="227" t="s">
        <v>39</v>
      </c>
      <c r="W1636" s="221" t="s">
        <v>3978</v>
      </c>
    </row>
    <row r="1637" s="17" customFormat="1" ht="25" customHeight="1" spans="1:23">
      <c r="A1637" s="35">
        <v>1628</v>
      </c>
      <c r="B1637" s="221" t="s">
        <v>4165</v>
      </c>
      <c r="C1637" s="221" t="s">
        <v>31</v>
      </c>
      <c r="D1637" s="223" t="s">
        <v>34</v>
      </c>
      <c r="E1637" s="221" t="s">
        <v>75</v>
      </c>
      <c r="F1637" s="219" t="s">
        <v>4055</v>
      </c>
      <c r="G1637" s="220">
        <v>44531</v>
      </c>
      <c r="H1637" s="222" t="s">
        <v>3898</v>
      </c>
      <c r="I1637" s="221" t="s">
        <v>4166</v>
      </c>
      <c r="J1637" s="230">
        <v>10</v>
      </c>
      <c r="K1637" s="230">
        <v>10</v>
      </c>
      <c r="L1637" s="226"/>
      <c r="M1637" s="226"/>
      <c r="N1637" s="226"/>
      <c r="O1637" s="227">
        <v>1</v>
      </c>
      <c r="P1637" s="221">
        <v>415</v>
      </c>
      <c r="Q1637" s="240">
        <v>1680</v>
      </c>
      <c r="R1637" s="226"/>
      <c r="S1637" s="232"/>
      <c r="T1637" s="232"/>
      <c r="U1637" s="222" t="s">
        <v>4167</v>
      </c>
      <c r="V1637" s="227" t="s">
        <v>39</v>
      </c>
      <c r="W1637" s="221" t="s">
        <v>3978</v>
      </c>
    </row>
    <row r="1638" s="17" customFormat="1" ht="25" customHeight="1" spans="1:23">
      <c r="A1638" s="35">
        <v>1629</v>
      </c>
      <c r="B1638" s="221" t="s">
        <v>4168</v>
      </c>
      <c r="C1638" s="221" t="s">
        <v>31</v>
      </c>
      <c r="D1638" s="223" t="s">
        <v>34</v>
      </c>
      <c r="E1638" s="221" t="s">
        <v>75</v>
      </c>
      <c r="F1638" s="219" t="s">
        <v>4055</v>
      </c>
      <c r="G1638" s="220">
        <v>44531</v>
      </c>
      <c r="H1638" s="222" t="s">
        <v>3898</v>
      </c>
      <c r="I1638" s="221" t="s">
        <v>4169</v>
      </c>
      <c r="J1638" s="230">
        <v>24</v>
      </c>
      <c r="K1638" s="230">
        <v>24</v>
      </c>
      <c r="L1638" s="226"/>
      <c r="M1638" s="226"/>
      <c r="N1638" s="226"/>
      <c r="O1638" s="227">
        <v>1</v>
      </c>
      <c r="P1638" s="221">
        <v>70</v>
      </c>
      <c r="Q1638" s="221">
        <v>330</v>
      </c>
      <c r="R1638" s="226"/>
      <c r="S1638" s="232"/>
      <c r="T1638" s="232"/>
      <c r="U1638" s="222" t="s">
        <v>4170</v>
      </c>
      <c r="V1638" s="227" t="s">
        <v>39</v>
      </c>
      <c r="W1638" s="221" t="s">
        <v>3978</v>
      </c>
    </row>
    <row r="1639" s="17" customFormat="1" ht="25" customHeight="1" spans="1:23">
      <c r="A1639" s="35">
        <v>1630</v>
      </c>
      <c r="B1639" s="221" t="s">
        <v>4168</v>
      </c>
      <c r="C1639" s="221" t="s">
        <v>31</v>
      </c>
      <c r="D1639" s="223" t="s">
        <v>34</v>
      </c>
      <c r="E1639" s="221" t="s">
        <v>75</v>
      </c>
      <c r="F1639" s="219" t="s">
        <v>4055</v>
      </c>
      <c r="G1639" s="220">
        <v>44531</v>
      </c>
      <c r="H1639" s="222" t="s">
        <v>3898</v>
      </c>
      <c r="I1639" s="221" t="s">
        <v>4171</v>
      </c>
      <c r="J1639" s="230">
        <v>32</v>
      </c>
      <c r="K1639" s="230">
        <v>32</v>
      </c>
      <c r="L1639" s="226"/>
      <c r="M1639" s="226"/>
      <c r="N1639" s="226"/>
      <c r="O1639" s="227">
        <v>1</v>
      </c>
      <c r="P1639" s="221">
        <v>302</v>
      </c>
      <c r="Q1639" s="221">
        <v>678</v>
      </c>
      <c r="R1639" s="226"/>
      <c r="S1639" s="232"/>
      <c r="T1639" s="232"/>
      <c r="U1639" s="222" t="s">
        <v>4172</v>
      </c>
      <c r="V1639" s="227" t="s">
        <v>39</v>
      </c>
      <c r="W1639" s="221" t="s">
        <v>3978</v>
      </c>
    </row>
    <row r="1640" s="17" customFormat="1" ht="25" customHeight="1" spans="1:23">
      <c r="A1640" s="35">
        <v>1631</v>
      </c>
      <c r="B1640" s="221" t="s">
        <v>4173</v>
      </c>
      <c r="C1640" s="221" t="s">
        <v>31</v>
      </c>
      <c r="D1640" s="223" t="s">
        <v>34</v>
      </c>
      <c r="E1640" s="221" t="s">
        <v>297</v>
      </c>
      <c r="F1640" s="219" t="s">
        <v>3897</v>
      </c>
      <c r="G1640" s="220">
        <v>44531</v>
      </c>
      <c r="H1640" s="222" t="s">
        <v>3898</v>
      </c>
      <c r="I1640" s="221" t="s">
        <v>4174</v>
      </c>
      <c r="J1640" s="230">
        <v>10</v>
      </c>
      <c r="K1640" s="230">
        <v>10</v>
      </c>
      <c r="L1640" s="226"/>
      <c r="M1640" s="226"/>
      <c r="N1640" s="226"/>
      <c r="O1640" s="227">
        <v>1</v>
      </c>
      <c r="P1640" s="221">
        <v>59</v>
      </c>
      <c r="Q1640" s="221">
        <v>237</v>
      </c>
      <c r="R1640" s="226"/>
      <c r="S1640" s="232"/>
      <c r="T1640" s="232"/>
      <c r="U1640" s="222" t="s">
        <v>4175</v>
      </c>
      <c r="V1640" s="227" t="s">
        <v>39</v>
      </c>
      <c r="W1640" s="221" t="s">
        <v>3978</v>
      </c>
    </row>
    <row r="1641" s="17" customFormat="1" ht="25" customHeight="1" spans="1:23">
      <c r="A1641" s="35">
        <v>1632</v>
      </c>
      <c r="B1641" s="221" t="s">
        <v>4176</v>
      </c>
      <c r="C1641" s="221" t="s">
        <v>31</v>
      </c>
      <c r="D1641" s="223" t="s">
        <v>34</v>
      </c>
      <c r="E1641" s="221" t="s">
        <v>324</v>
      </c>
      <c r="F1641" s="219" t="s">
        <v>4055</v>
      </c>
      <c r="G1641" s="220">
        <v>44531</v>
      </c>
      <c r="H1641" s="222" t="s">
        <v>3898</v>
      </c>
      <c r="I1641" s="221" t="s">
        <v>4177</v>
      </c>
      <c r="J1641" s="230">
        <v>35</v>
      </c>
      <c r="K1641" s="230">
        <v>35</v>
      </c>
      <c r="L1641" s="226"/>
      <c r="M1641" s="226"/>
      <c r="N1641" s="226"/>
      <c r="O1641" s="227">
        <v>1</v>
      </c>
      <c r="P1641" s="221">
        <v>157</v>
      </c>
      <c r="Q1641" s="221">
        <v>571</v>
      </c>
      <c r="R1641" s="226"/>
      <c r="S1641" s="232"/>
      <c r="T1641" s="232"/>
      <c r="U1641" s="222" t="s">
        <v>4178</v>
      </c>
      <c r="V1641" s="227" t="s">
        <v>39</v>
      </c>
      <c r="W1641" s="221" t="s">
        <v>3978</v>
      </c>
    </row>
    <row r="1642" s="17" customFormat="1" ht="25" customHeight="1" spans="1:23">
      <c r="A1642" s="35">
        <v>1633</v>
      </c>
      <c r="B1642" s="221" t="s">
        <v>4179</v>
      </c>
      <c r="C1642" s="221" t="s">
        <v>31</v>
      </c>
      <c r="D1642" s="223" t="s">
        <v>34</v>
      </c>
      <c r="E1642" s="221" t="s">
        <v>304</v>
      </c>
      <c r="F1642" s="219" t="s">
        <v>4055</v>
      </c>
      <c r="G1642" s="220">
        <v>44531</v>
      </c>
      <c r="H1642" s="222" t="s">
        <v>3898</v>
      </c>
      <c r="I1642" s="221" t="s">
        <v>4180</v>
      </c>
      <c r="J1642" s="230">
        <v>30</v>
      </c>
      <c r="K1642" s="230">
        <v>30</v>
      </c>
      <c r="L1642" s="226"/>
      <c r="M1642" s="226"/>
      <c r="N1642" s="226"/>
      <c r="O1642" s="227">
        <v>1</v>
      </c>
      <c r="P1642" s="221">
        <v>83</v>
      </c>
      <c r="Q1642" s="221">
        <v>249</v>
      </c>
      <c r="R1642" s="226"/>
      <c r="S1642" s="232"/>
      <c r="T1642" s="232"/>
      <c r="U1642" s="222" t="s">
        <v>4181</v>
      </c>
      <c r="V1642" s="227" t="s">
        <v>39</v>
      </c>
      <c r="W1642" s="221" t="s">
        <v>3978</v>
      </c>
    </row>
    <row r="1643" s="17" customFormat="1" ht="25" customHeight="1" spans="1:23">
      <c r="A1643" s="35">
        <v>1634</v>
      </c>
      <c r="B1643" s="221" t="s">
        <v>4182</v>
      </c>
      <c r="C1643" s="221" t="s">
        <v>31</v>
      </c>
      <c r="D1643" s="223" t="s">
        <v>34</v>
      </c>
      <c r="E1643" s="221" t="s">
        <v>56</v>
      </c>
      <c r="F1643" s="219" t="s">
        <v>3897</v>
      </c>
      <c r="G1643" s="220">
        <v>44531</v>
      </c>
      <c r="H1643" s="222" t="s">
        <v>3898</v>
      </c>
      <c r="I1643" s="221" t="s">
        <v>4183</v>
      </c>
      <c r="J1643" s="230">
        <v>10</v>
      </c>
      <c r="K1643" s="230">
        <v>10</v>
      </c>
      <c r="L1643" s="226"/>
      <c r="M1643" s="226"/>
      <c r="N1643" s="226"/>
      <c r="O1643" s="227">
        <v>1</v>
      </c>
      <c r="P1643" s="221">
        <v>58</v>
      </c>
      <c r="Q1643" s="221">
        <v>237</v>
      </c>
      <c r="R1643" s="226"/>
      <c r="S1643" s="232"/>
      <c r="T1643" s="232"/>
      <c r="U1643" s="222" t="s">
        <v>4184</v>
      </c>
      <c r="V1643" s="227" t="s">
        <v>39</v>
      </c>
      <c r="W1643" s="221" t="s">
        <v>3978</v>
      </c>
    </row>
    <row r="1644" s="17" customFormat="1" ht="25" customHeight="1" spans="1:23">
      <c r="A1644" s="35">
        <v>1635</v>
      </c>
      <c r="B1644" s="221" t="s">
        <v>4185</v>
      </c>
      <c r="C1644" s="221" t="s">
        <v>31</v>
      </c>
      <c r="D1644" s="223" t="s">
        <v>34</v>
      </c>
      <c r="E1644" s="221" t="s">
        <v>4186</v>
      </c>
      <c r="F1644" s="219" t="s">
        <v>4055</v>
      </c>
      <c r="G1644" s="220">
        <v>44531</v>
      </c>
      <c r="H1644" s="222" t="s">
        <v>3898</v>
      </c>
      <c r="I1644" s="221" t="s">
        <v>4096</v>
      </c>
      <c r="J1644" s="230">
        <v>20</v>
      </c>
      <c r="K1644" s="230">
        <v>20</v>
      </c>
      <c r="L1644" s="226"/>
      <c r="M1644" s="226"/>
      <c r="N1644" s="226"/>
      <c r="O1644" s="227">
        <v>1</v>
      </c>
      <c r="P1644" s="221">
        <v>72</v>
      </c>
      <c r="Q1644" s="221">
        <v>263</v>
      </c>
      <c r="R1644" s="226"/>
      <c r="S1644" s="232"/>
      <c r="T1644" s="232"/>
      <c r="U1644" s="222" t="s">
        <v>4187</v>
      </c>
      <c r="V1644" s="227" t="s">
        <v>39</v>
      </c>
      <c r="W1644" s="221" t="s">
        <v>3978</v>
      </c>
    </row>
    <row r="1645" s="17" customFormat="1" ht="25" customHeight="1" spans="1:23">
      <c r="A1645" s="35">
        <v>1636</v>
      </c>
      <c r="B1645" s="217" t="s">
        <v>4188</v>
      </c>
      <c r="C1645" s="221" t="s">
        <v>31</v>
      </c>
      <c r="D1645" s="223" t="s">
        <v>34</v>
      </c>
      <c r="E1645" s="221" t="s">
        <v>1579</v>
      </c>
      <c r="F1645" s="219" t="s">
        <v>3897</v>
      </c>
      <c r="G1645" s="220">
        <v>44531</v>
      </c>
      <c r="H1645" s="222" t="s">
        <v>3898</v>
      </c>
      <c r="I1645" s="221" t="s">
        <v>4189</v>
      </c>
      <c r="J1645" s="230">
        <v>12</v>
      </c>
      <c r="K1645" s="230">
        <v>12</v>
      </c>
      <c r="L1645" s="226"/>
      <c r="M1645" s="226"/>
      <c r="N1645" s="226"/>
      <c r="O1645" s="227">
        <v>1</v>
      </c>
      <c r="P1645" s="221">
        <v>64</v>
      </c>
      <c r="Q1645" s="221">
        <v>237</v>
      </c>
      <c r="R1645" s="226"/>
      <c r="S1645" s="232"/>
      <c r="T1645" s="232"/>
      <c r="U1645" s="222" t="s">
        <v>4190</v>
      </c>
      <c r="V1645" s="227" t="s">
        <v>39</v>
      </c>
      <c r="W1645" s="221" t="s">
        <v>3978</v>
      </c>
    </row>
    <row r="1646" s="17" customFormat="1" ht="25" customHeight="1" spans="1:23">
      <c r="A1646" s="35">
        <v>1637</v>
      </c>
      <c r="B1646" s="221" t="s">
        <v>3944</v>
      </c>
      <c r="C1646" s="221" t="s">
        <v>31</v>
      </c>
      <c r="D1646" s="221" t="s">
        <v>34</v>
      </c>
      <c r="E1646" s="221" t="s">
        <v>1180</v>
      </c>
      <c r="F1646" s="219" t="s">
        <v>3897</v>
      </c>
      <c r="G1646" s="220">
        <v>44531</v>
      </c>
      <c r="H1646" s="222" t="s">
        <v>3898</v>
      </c>
      <c r="I1646" s="229" t="s">
        <v>4191</v>
      </c>
      <c r="J1646" s="230">
        <v>28</v>
      </c>
      <c r="K1646" s="230">
        <v>28</v>
      </c>
      <c r="L1646" s="226"/>
      <c r="M1646" s="226"/>
      <c r="N1646" s="226"/>
      <c r="O1646" s="227">
        <v>1</v>
      </c>
      <c r="P1646" s="221">
        <v>43</v>
      </c>
      <c r="Q1646" s="221">
        <v>157</v>
      </c>
      <c r="R1646" s="226"/>
      <c r="S1646" s="232"/>
      <c r="T1646" s="232"/>
      <c r="U1646" s="221" t="s">
        <v>4192</v>
      </c>
      <c r="V1646" s="227" t="s">
        <v>39</v>
      </c>
      <c r="W1646" s="221" t="s">
        <v>3978</v>
      </c>
    </row>
    <row r="1647" s="17" customFormat="1" ht="25" customHeight="1" spans="1:23">
      <c r="A1647" s="35">
        <v>1638</v>
      </c>
      <c r="B1647" s="221" t="s">
        <v>4193</v>
      </c>
      <c r="C1647" s="221" t="s">
        <v>31</v>
      </c>
      <c r="D1647" s="221" t="s">
        <v>34</v>
      </c>
      <c r="E1647" s="221" t="s">
        <v>1493</v>
      </c>
      <c r="F1647" s="219" t="s">
        <v>3897</v>
      </c>
      <c r="G1647" s="220">
        <v>44531</v>
      </c>
      <c r="H1647" s="222" t="s">
        <v>3898</v>
      </c>
      <c r="I1647" s="229" t="s">
        <v>4194</v>
      </c>
      <c r="J1647" s="230">
        <v>20</v>
      </c>
      <c r="K1647" s="230">
        <v>20</v>
      </c>
      <c r="L1647" s="226"/>
      <c r="M1647" s="226"/>
      <c r="N1647" s="226"/>
      <c r="O1647" s="227">
        <v>1</v>
      </c>
      <c r="P1647" s="221">
        <v>61</v>
      </c>
      <c r="Q1647" s="221">
        <v>214</v>
      </c>
      <c r="R1647" s="226"/>
      <c r="S1647" s="232"/>
      <c r="T1647" s="232"/>
      <c r="U1647" s="221" t="s">
        <v>4195</v>
      </c>
      <c r="V1647" s="227" t="s">
        <v>39</v>
      </c>
      <c r="W1647" s="221" t="s">
        <v>3978</v>
      </c>
    </row>
    <row r="1648" s="17" customFormat="1" ht="25" customHeight="1" spans="1:23">
      <c r="A1648" s="35">
        <v>1639</v>
      </c>
      <c r="B1648" s="217" t="s">
        <v>4196</v>
      </c>
      <c r="C1648" s="221" t="s">
        <v>31</v>
      </c>
      <c r="D1648" s="223" t="s">
        <v>34</v>
      </c>
      <c r="E1648" s="221" t="s">
        <v>1087</v>
      </c>
      <c r="F1648" s="219" t="s">
        <v>3897</v>
      </c>
      <c r="G1648" s="220">
        <v>44531</v>
      </c>
      <c r="H1648" s="222" t="s">
        <v>3898</v>
      </c>
      <c r="I1648" s="221" t="s">
        <v>4197</v>
      </c>
      <c r="J1648" s="230">
        <v>30</v>
      </c>
      <c r="K1648" s="230">
        <v>30</v>
      </c>
      <c r="L1648" s="226"/>
      <c r="M1648" s="226"/>
      <c r="N1648" s="226"/>
      <c r="O1648" s="227">
        <v>1</v>
      </c>
      <c r="P1648" s="221">
        <v>163</v>
      </c>
      <c r="Q1648" s="221">
        <v>654</v>
      </c>
      <c r="R1648" s="226"/>
      <c r="S1648" s="232"/>
      <c r="T1648" s="232"/>
      <c r="U1648" s="221" t="s">
        <v>4198</v>
      </c>
      <c r="V1648" s="227" t="s">
        <v>39</v>
      </c>
      <c r="W1648" s="221" t="s">
        <v>3978</v>
      </c>
    </row>
    <row r="1649" s="17" customFormat="1" ht="25" customHeight="1" spans="1:23">
      <c r="A1649" s="35">
        <v>1640</v>
      </c>
      <c r="B1649" s="217" t="s">
        <v>4199</v>
      </c>
      <c r="C1649" s="221" t="s">
        <v>31</v>
      </c>
      <c r="D1649" s="223" t="s">
        <v>34</v>
      </c>
      <c r="E1649" s="221" t="s">
        <v>1254</v>
      </c>
      <c r="F1649" s="219" t="s">
        <v>3897</v>
      </c>
      <c r="G1649" s="220">
        <v>44531</v>
      </c>
      <c r="H1649" s="222" t="s">
        <v>3898</v>
      </c>
      <c r="I1649" s="221" t="s">
        <v>4200</v>
      </c>
      <c r="J1649" s="230">
        <v>6</v>
      </c>
      <c r="K1649" s="230">
        <v>6</v>
      </c>
      <c r="L1649" s="226"/>
      <c r="M1649" s="226"/>
      <c r="N1649" s="226"/>
      <c r="O1649" s="227">
        <v>1</v>
      </c>
      <c r="P1649" s="221">
        <v>49</v>
      </c>
      <c r="Q1649" s="221">
        <v>175</v>
      </c>
      <c r="R1649" s="226"/>
      <c r="S1649" s="232"/>
      <c r="T1649" s="232"/>
      <c r="U1649" s="221" t="s">
        <v>4201</v>
      </c>
      <c r="V1649" s="227" t="s">
        <v>39</v>
      </c>
      <c r="W1649" s="221" t="s">
        <v>3978</v>
      </c>
    </row>
    <row r="1650" s="17" customFormat="1" ht="25" customHeight="1" spans="1:23">
      <c r="A1650" s="35">
        <v>1641</v>
      </c>
      <c r="B1650" s="221" t="s">
        <v>4202</v>
      </c>
      <c r="C1650" s="221" t="s">
        <v>31</v>
      </c>
      <c r="D1650" s="221" t="s">
        <v>34</v>
      </c>
      <c r="E1650" s="221" t="s">
        <v>293</v>
      </c>
      <c r="F1650" s="219" t="s">
        <v>3897</v>
      </c>
      <c r="G1650" s="220">
        <v>44531</v>
      </c>
      <c r="H1650" s="222" t="s">
        <v>3898</v>
      </c>
      <c r="I1650" s="221" t="s">
        <v>4203</v>
      </c>
      <c r="J1650" s="221">
        <v>9</v>
      </c>
      <c r="K1650" s="221">
        <v>9</v>
      </c>
      <c r="L1650" s="226"/>
      <c r="M1650" s="226"/>
      <c r="N1650" s="226"/>
      <c r="O1650" s="227">
        <v>1</v>
      </c>
      <c r="P1650" s="221">
        <v>43</v>
      </c>
      <c r="Q1650" s="221">
        <v>129</v>
      </c>
      <c r="R1650" s="226"/>
      <c r="S1650" s="232"/>
      <c r="T1650" s="232"/>
      <c r="U1650" s="222" t="s">
        <v>4204</v>
      </c>
      <c r="V1650" s="227" t="s">
        <v>39</v>
      </c>
      <c r="W1650" s="221" t="s">
        <v>3978</v>
      </c>
    </row>
    <row r="1651" s="17" customFormat="1" ht="25" customHeight="1" spans="1:23">
      <c r="A1651" s="35">
        <v>1642</v>
      </c>
      <c r="B1651" s="221" t="s">
        <v>4205</v>
      </c>
      <c r="C1651" s="221" t="s">
        <v>31</v>
      </c>
      <c r="D1651" s="223" t="s">
        <v>34</v>
      </c>
      <c r="E1651" s="221" t="s">
        <v>1387</v>
      </c>
      <c r="F1651" s="219" t="s">
        <v>3897</v>
      </c>
      <c r="G1651" s="220">
        <v>44537</v>
      </c>
      <c r="H1651" s="222" t="s">
        <v>3898</v>
      </c>
      <c r="I1651" s="221" t="s">
        <v>4206</v>
      </c>
      <c r="J1651" s="230">
        <v>4.2</v>
      </c>
      <c r="K1651" s="230">
        <v>4.2</v>
      </c>
      <c r="L1651" s="226"/>
      <c r="M1651" s="226"/>
      <c r="N1651" s="226"/>
      <c r="O1651" s="227">
        <v>1</v>
      </c>
      <c r="P1651" s="221">
        <v>24</v>
      </c>
      <c r="Q1651" s="221">
        <v>68</v>
      </c>
      <c r="R1651" s="226"/>
      <c r="S1651" s="232"/>
      <c r="T1651" s="232"/>
      <c r="U1651" s="217" t="s">
        <v>4069</v>
      </c>
      <c r="V1651" s="227" t="s">
        <v>39</v>
      </c>
      <c r="W1651" s="221" t="s">
        <v>3978</v>
      </c>
    </row>
    <row r="1652" s="17" customFormat="1" ht="25" customHeight="1" spans="1:23">
      <c r="A1652" s="35">
        <v>1643</v>
      </c>
      <c r="B1652" s="221" t="s">
        <v>4207</v>
      </c>
      <c r="C1652" s="221" t="s">
        <v>31</v>
      </c>
      <c r="D1652" s="223" t="s">
        <v>34</v>
      </c>
      <c r="E1652" s="217" t="s">
        <v>884</v>
      </c>
      <c r="F1652" s="219" t="s">
        <v>3897</v>
      </c>
      <c r="G1652" s="220">
        <v>44531</v>
      </c>
      <c r="H1652" s="222" t="s">
        <v>3898</v>
      </c>
      <c r="I1652" s="217" t="s">
        <v>4208</v>
      </c>
      <c r="J1652" s="228">
        <v>10</v>
      </c>
      <c r="K1652" s="228">
        <v>10</v>
      </c>
      <c r="L1652" s="226"/>
      <c r="M1652" s="226"/>
      <c r="N1652" s="226"/>
      <c r="O1652" s="227">
        <v>1</v>
      </c>
      <c r="P1652" s="217">
        <v>51</v>
      </c>
      <c r="Q1652" s="217">
        <v>197</v>
      </c>
      <c r="R1652" s="226"/>
      <c r="S1652" s="232"/>
      <c r="T1652" s="232"/>
      <c r="U1652" s="221" t="s">
        <v>4209</v>
      </c>
      <c r="V1652" s="227" t="s">
        <v>39</v>
      </c>
      <c r="W1652" s="221" t="s">
        <v>3978</v>
      </c>
    </row>
    <row r="1653" s="17" customFormat="1" ht="25" customHeight="1" spans="1:23">
      <c r="A1653" s="35">
        <v>1644</v>
      </c>
      <c r="B1653" s="221" t="s">
        <v>4210</v>
      </c>
      <c r="C1653" s="221" t="s">
        <v>31</v>
      </c>
      <c r="D1653" s="223" t="s">
        <v>34</v>
      </c>
      <c r="E1653" s="221" t="s">
        <v>399</v>
      </c>
      <c r="F1653" s="219" t="s">
        <v>3897</v>
      </c>
      <c r="G1653" s="220">
        <v>44531</v>
      </c>
      <c r="H1653" s="222" t="s">
        <v>3898</v>
      </c>
      <c r="I1653" s="221" t="s">
        <v>4211</v>
      </c>
      <c r="J1653" s="230">
        <v>10</v>
      </c>
      <c r="K1653" s="230">
        <v>10</v>
      </c>
      <c r="L1653" s="226"/>
      <c r="M1653" s="226"/>
      <c r="N1653" s="226"/>
      <c r="O1653" s="227">
        <v>1</v>
      </c>
      <c r="P1653" s="221">
        <v>42</v>
      </c>
      <c r="Q1653" s="221">
        <v>131</v>
      </c>
      <c r="R1653" s="226"/>
      <c r="S1653" s="232"/>
      <c r="T1653" s="232"/>
      <c r="U1653" s="222" t="s">
        <v>4212</v>
      </c>
      <c r="V1653" s="227" t="s">
        <v>39</v>
      </c>
      <c r="W1653" s="221" t="s">
        <v>3978</v>
      </c>
    </row>
    <row r="1654" s="17" customFormat="1" ht="25" customHeight="1" spans="1:23">
      <c r="A1654" s="35">
        <v>1645</v>
      </c>
      <c r="B1654" s="234" t="s">
        <v>4213</v>
      </c>
      <c r="C1654" s="221" t="s">
        <v>31</v>
      </c>
      <c r="D1654" s="223" t="s">
        <v>34</v>
      </c>
      <c r="E1654" s="222" t="s">
        <v>498</v>
      </c>
      <c r="F1654" s="235">
        <v>44166</v>
      </c>
      <c r="G1654" s="235">
        <v>44531</v>
      </c>
      <c r="H1654" s="222" t="s">
        <v>3898</v>
      </c>
      <c r="I1654" s="222" t="s">
        <v>1044</v>
      </c>
      <c r="J1654" s="238">
        <v>20</v>
      </c>
      <c r="K1654" s="238">
        <v>20</v>
      </c>
      <c r="L1654" s="226"/>
      <c r="M1654" s="226"/>
      <c r="N1654" s="226"/>
      <c r="O1654" s="227">
        <v>1</v>
      </c>
      <c r="P1654" s="221">
        <v>83</v>
      </c>
      <c r="Q1654" s="221">
        <v>295</v>
      </c>
      <c r="R1654" s="226"/>
      <c r="S1654" s="232"/>
      <c r="T1654" s="232"/>
      <c r="U1654" s="222" t="s">
        <v>4214</v>
      </c>
      <c r="V1654" s="227" t="s">
        <v>39</v>
      </c>
      <c r="W1654" s="221" t="s">
        <v>54</v>
      </c>
    </row>
    <row r="1655" s="17" customFormat="1" ht="25" customHeight="1" spans="1:23">
      <c r="A1655" s="35">
        <v>1646</v>
      </c>
      <c r="B1655" s="234" t="s">
        <v>4215</v>
      </c>
      <c r="C1655" s="221" t="s">
        <v>31</v>
      </c>
      <c r="D1655" s="223" t="s">
        <v>34</v>
      </c>
      <c r="E1655" s="236" t="s">
        <v>4216</v>
      </c>
      <c r="F1655" s="235">
        <v>44166</v>
      </c>
      <c r="G1655" s="235">
        <v>44531</v>
      </c>
      <c r="H1655" s="222" t="s">
        <v>3898</v>
      </c>
      <c r="I1655" s="222" t="s">
        <v>4217</v>
      </c>
      <c r="J1655" s="238">
        <v>20</v>
      </c>
      <c r="K1655" s="238">
        <v>20</v>
      </c>
      <c r="L1655" s="226"/>
      <c r="M1655" s="226"/>
      <c r="N1655" s="226"/>
      <c r="O1655" s="227">
        <v>1</v>
      </c>
      <c r="P1655" s="221">
        <v>58</v>
      </c>
      <c r="Q1655" s="221">
        <v>238</v>
      </c>
      <c r="R1655" s="226"/>
      <c r="S1655" s="232"/>
      <c r="T1655" s="232"/>
      <c r="U1655" s="222" t="s">
        <v>4218</v>
      </c>
      <c r="V1655" s="227" t="s">
        <v>39</v>
      </c>
      <c r="W1655" s="221" t="s">
        <v>54</v>
      </c>
    </row>
    <row r="1656" s="17" customFormat="1" ht="25" customHeight="1" spans="1:23">
      <c r="A1656" s="35">
        <v>1647</v>
      </c>
      <c r="B1656" s="234" t="s">
        <v>4219</v>
      </c>
      <c r="C1656" s="221" t="s">
        <v>31</v>
      </c>
      <c r="D1656" s="223" t="s">
        <v>34</v>
      </c>
      <c r="E1656" s="222" t="s">
        <v>280</v>
      </c>
      <c r="F1656" s="235">
        <v>44166</v>
      </c>
      <c r="G1656" s="235">
        <v>44531</v>
      </c>
      <c r="H1656" s="222" t="s">
        <v>3898</v>
      </c>
      <c r="I1656" s="222" t="s">
        <v>4220</v>
      </c>
      <c r="J1656" s="238">
        <v>27</v>
      </c>
      <c r="K1656" s="238">
        <v>27</v>
      </c>
      <c r="L1656" s="226"/>
      <c r="M1656" s="226"/>
      <c r="N1656" s="226"/>
      <c r="O1656" s="227">
        <v>1</v>
      </c>
      <c r="P1656" s="221">
        <v>123</v>
      </c>
      <c r="Q1656" s="221">
        <v>434</v>
      </c>
      <c r="R1656" s="226"/>
      <c r="S1656" s="232"/>
      <c r="T1656" s="232"/>
      <c r="U1656" s="222" t="s">
        <v>4221</v>
      </c>
      <c r="V1656" s="227" t="s">
        <v>39</v>
      </c>
      <c r="W1656" s="221" t="s">
        <v>54</v>
      </c>
    </row>
    <row r="1657" s="17" customFormat="1" ht="25" customHeight="1" spans="1:23">
      <c r="A1657" s="35">
        <v>1648</v>
      </c>
      <c r="B1657" s="234" t="s">
        <v>4222</v>
      </c>
      <c r="C1657" s="221" t="s">
        <v>31</v>
      </c>
      <c r="D1657" s="223" t="s">
        <v>34</v>
      </c>
      <c r="E1657" s="222" t="s">
        <v>46</v>
      </c>
      <c r="F1657" s="235">
        <v>44166</v>
      </c>
      <c r="G1657" s="235">
        <v>44531</v>
      </c>
      <c r="H1657" s="222" t="s">
        <v>3898</v>
      </c>
      <c r="I1657" s="222" t="s">
        <v>1372</v>
      </c>
      <c r="J1657" s="238">
        <v>25</v>
      </c>
      <c r="K1657" s="238">
        <v>25</v>
      </c>
      <c r="L1657" s="226"/>
      <c r="M1657" s="226"/>
      <c r="N1657" s="226"/>
      <c r="O1657" s="227">
        <v>1</v>
      </c>
      <c r="P1657" s="221">
        <v>30</v>
      </c>
      <c r="Q1657" s="221">
        <v>157</v>
      </c>
      <c r="R1657" s="226"/>
      <c r="S1657" s="232"/>
      <c r="T1657" s="232"/>
      <c r="U1657" s="222" t="s">
        <v>4223</v>
      </c>
      <c r="V1657" s="227" t="s">
        <v>39</v>
      </c>
      <c r="W1657" s="221" t="s">
        <v>54</v>
      </c>
    </row>
    <row r="1658" s="17" customFormat="1" ht="25" customHeight="1" spans="1:23">
      <c r="A1658" s="35">
        <v>1649</v>
      </c>
      <c r="B1658" s="234" t="s">
        <v>4224</v>
      </c>
      <c r="C1658" s="221" t="s">
        <v>31</v>
      </c>
      <c r="D1658" s="223" t="s">
        <v>34</v>
      </c>
      <c r="E1658" s="221" t="s">
        <v>2130</v>
      </c>
      <c r="F1658" s="235">
        <v>44166</v>
      </c>
      <c r="G1658" s="235">
        <v>44531</v>
      </c>
      <c r="H1658" s="222" t="s">
        <v>3898</v>
      </c>
      <c r="I1658" s="222" t="s">
        <v>1067</v>
      </c>
      <c r="J1658" s="238">
        <v>20</v>
      </c>
      <c r="K1658" s="238">
        <v>20</v>
      </c>
      <c r="L1658" s="226"/>
      <c r="M1658" s="226"/>
      <c r="N1658" s="226"/>
      <c r="O1658" s="227">
        <v>1</v>
      </c>
      <c r="P1658" s="221">
        <v>63</v>
      </c>
      <c r="Q1658" s="221">
        <v>278</v>
      </c>
      <c r="R1658" s="226"/>
      <c r="S1658" s="232"/>
      <c r="T1658" s="232"/>
      <c r="U1658" s="222" t="s">
        <v>4225</v>
      </c>
      <c r="V1658" s="227" t="s">
        <v>39</v>
      </c>
      <c r="W1658" s="221" t="s">
        <v>54</v>
      </c>
    </row>
    <row r="1659" s="17" customFormat="1" ht="25" customHeight="1" spans="1:23">
      <c r="A1659" s="35">
        <v>1650</v>
      </c>
      <c r="B1659" s="234" t="s">
        <v>4226</v>
      </c>
      <c r="C1659" s="221" t="s">
        <v>31</v>
      </c>
      <c r="D1659" s="223" t="s">
        <v>34</v>
      </c>
      <c r="E1659" s="222" t="s">
        <v>4227</v>
      </c>
      <c r="F1659" s="235">
        <v>44166</v>
      </c>
      <c r="G1659" s="235">
        <v>44531</v>
      </c>
      <c r="H1659" s="222" t="s">
        <v>3898</v>
      </c>
      <c r="I1659" s="222" t="s">
        <v>4228</v>
      </c>
      <c r="J1659" s="238">
        <v>10</v>
      </c>
      <c r="K1659" s="238">
        <v>10</v>
      </c>
      <c r="L1659" s="226"/>
      <c r="M1659" s="226"/>
      <c r="N1659" s="226"/>
      <c r="O1659" s="227">
        <v>1</v>
      </c>
      <c r="P1659" s="221">
        <v>92</v>
      </c>
      <c r="Q1659" s="221">
        <v>425</v>
      </c>
      <c r="R1659" s="226"/>
      <c r="S1659" s="232"/>
      <c r="T1659" s="232"/>
      <c r="U1659" s="222" t="s">
        <v>4229</v>
      </c>
      <c r="V1659" s="227" t="s">
        <v>39</v>
      </c>
      <c r="W1659" s="221" t="s">
        <v>54</v>
      </c>
    </row>
    <row r="1660" s="17" customFormat="1" ht="25" customHeight="1" spans="1:23">
      <c r="A1660" s="35">
        <v>1651</v>
      </c>
      <c r="B1660" s="234" t="s">
        <v>4230</v>
      </c>
      <c r="C1660" s="221" t="s">
        <v>31</v>
      </c>
      <c r="D1660" s="223" t="s">
        <v>34</v>
      </c>
      <c r="E1660" s="236" t="s">
        <v>149</v>
      </c>
      <c r="F1660" s="235">
        <v>44166</v>
      </c>
      <c r="G1660" s="235">
        <v>44531</v>
      </c>
      <c r="H1660" s="222" t="s">
        <v>3898</v>
      </c>
      <c r="I1660" s="222" t="s">
        <v>4231</v>
      </c>
      <c r="J1660" s="238">
        <v>13</v>
      </c>
      <c r="K1660" s="238">
        <v>13</v>
      </c>
      <c r="L1660" s="226"/>
      <c r="M1660" s="226"/>
      <c r="N1660" s="226"/>
      <c r="O1660" s="227">
        <v>1</v>
      </c>
      <c r="P1660" s="221">
        <v>75</v>
      </c>
      <c r="Q1660" s="221">
        <v>291</v>
      </c>
      <c r="R1660" s="226"/>
      <c r="S1660" s="232"/>
      <c r="T1660" s="232"/>
      <c r="U1660" s="222" t="s">
        <v>4232</v>
      </c>
      <c r="V1660" s="227" t="s">
        <v>39</v>
      </c>
      <c r="W1660" s="221" t="s">
        <v>54</v>
      </c>
    </row>
    <row r="1661" s="17" customFormat="1" ht="25" customHeight="1" spans="1:23">
      <c r="A1661" s="35">
        <v>1652</v>
      </c>
      <c r="B1661" s="234" t="s">
        <v>4233</v>
      </c>
      <c r="C1661" s="221" t="s">
        <v>31</v>
      </c>
      <c r="D1661" s="223" t="s">
        <v>34</v>
      </c>
      <c r="E1661" s="222" t="s">
        <v>206</v>
      </c>
      <c r="F1661" s="235">
        <v>44166</v>
      </c>
      <c r="G1661" s="235">
        <v>44531</v>
      </c>
      <c r="H1661" s="222" t="s">
        <v>3898</v>
      </c>
      <c r="I1661" s="222" t="s">
        <v>4234</v>
      </c>
      <c r="J1661" s="238">
        <v>20</v>
      </c>
      <c r="K1661" s="238">
        <v>20</v>
      </c>
      <c r="L1661" s="226"/>
      <c r="M1661" s="226"/>
      <c r="N1661" s="226"/>
      <c r="O1661" s="227">
        <v>1</v>
      </c>
      <c r="P1661" s="221">
        <v>15</v>
      </c>
      <c r="Q1661" s="221">
        <v>62</v>
      </c>
      <c r="R1661" s="226"/>
      <c r="S1661" s="232"/>
      <c r="T1661" s="232"/>
      <c r="U1661" s="222" t="s">
        <v>4235</v>
      </c>
      <c r="V1661" s="227" t="s">
        <v>39</v>
      </c>
      <c r="W1661" s="221" t="s">
        <v>54</v>
      </c>
    </row>
    <row r="1662" s="17" customFormat="1" ht="25" customHeight="1" spans="1:23">
      <c r="A1662" s="35">
        <v>1653</v>
      </c>
      <c r="B1662" s="234" t="s">
        <v>4236</v>
      </c>
      <c r="C1662" s="221" t="s">
        <v>31</v>
      </c>
      <c r="D1662" s="223" t="s">
        <v>34</v>
      </c>
      <c r="E1662" s="222" t="s">
        <v>399</v>
      </c>
      <c r="F1662" s="235">
        <v>44166</v>
      </c>
      <c r="G1662" s="235">
        <v>44531</v>
      </c>
      <c r="H1662" s="222" t="s">
        <v>3898</v>
      </c>
      <c r="I1662" s="222" t="s">
        <v>1116</v>
      </c>
      <c r="J1662" s="238">
        <v>14</v>
      </c>
      <c r="K1662" s="238">
        <v>14</v>
      </c>
      <c r="L1662" s="226"/>
      <c r="M1662" s="226"/>
      <c r="N1662" s="226"/>
      <c r="O1662" s="227">
        <v>1</v>
      </c>
      <c r="P1662" s="221">
        <v>40</v>
      </c>
      <c r="Q1662" s="221">
        <v>176</v>
      </c>
      <c r="R1662" s="226"/>
      <c r="S1662" s="232"/>
      <c r="T1662" s="232"/>
      <c r="U1662" s="222" t="s">
        <v>4237</v>
      </c>
      <c r="V1662" s="227" t="s">
        <v>39</v>
      </c>
      <c r="W1662" s="221" t="s">
        <v>54</v>
      </c>
    </row>
    <row r="1663" s="17" customFormat="1" ht="25" customHeight="1" spans="1:23">
      <c r="A1663" s="35">
        <v>1654</v>
      </c>
      <c r="B1663" s="234" t="s">
        <v>4238</v>
      </c>
      <c r="C1663" s="221" t="s">
        <v>31</v>
      </c>
      <c r="D1663" s="223" t="s">
        <v>34</v>
      </c>
      <c r="E1663" s="222" t="s">
        <v>750</v>
      </c>
      <c r="F1663" s="235">
        <v>44166</v>
      </c>
      <c r="G1663" s="235">
        <v>44531</v>
      </c>
      <c r="H1663" s="222" t="s">
        <v>3898</v>
      </c>
      <c r="I1663" s="222" t="s">
        <v>4239</v>
      </c>
      <c r="J1663" s="238">
        <v>28</v>
      </c>
      <c r="K1663" s="238">
        <v>28</v>
      </c>
      <c r="L1663" s="226"/>
      <c r="M1663" s="226"/>
      <c r="N1663" s="226"/>
      <c r="O1663" s="227">
        <v>1</v>
      </c>
      <c r="P1663" s="221">
        <v>410</v>
      </c>
      <c r="Q1663" s="221">
        <v>1378</v>
      </c>
      <c r="R1663" s="226"/>
      <c r="S1663" s="232"/>
      <c r="T1663" s="232"/>
      <c r="U1663" s="222" t="s">
        <v>4240</v>
      </c>
      <c r="V1663" s="227" t="s">
        <v>39</v>
      </c>
      <c r="W1663" s="221" t="s">
        <v>54</v>
      </c>
    </row>
    <row r="1664" s="17" customFormat="1" ht="25" customHeight="1" spans="1:23">
      <c r="A1664" s="35">
        <v>1655</v>
      </c>
      <c r="B1664" s="234" t="s">
        <v>4241</v>
      </c>
      <c r="C1664" s="221" t="s">
        <v>31</v>
      </c>
      <c r="D1664" s="223" t="s">
        <v>34</v>
      </c>
      <c r="E1664" s="222" t="s">
        <v>1084</v>
      </c>
      <c r="F1664" s="235">
        <v>44166</v>
      </c>
      <c r="G1664" s="235">
        <v>44531</v>
      </c>
      <c r="H1664" s="222" t="s">
        <v>3898</v>
      </c>
      <c r="I1664" s="222" t="s">
        <v>4217</v>
      </c>
      <c r="J1664" s="238">
        <v>20</v>
      </c>
      <c r="K1664" s="238">
        <v>20</v>
      </c>
      <c r="L1664" s="226"/>
      <c r="M1664" s="226"/>
      <c r="N1664" s="226"/>
      <c r="O1664" s="227">
        <v>1</v>
      </c>
      <c r="P1664" s="221">
        <v>68</v>
      </c>
      <c r="Q1664" s="221">
        <v>220</v>
      </c>
      <c r="R1664" s="226"/>
      <c r="S1664" s="232"/>
      <c r="T1664" s="232"/>
      <c r="U1664" s="222" t="s">
        <v>4242</v>
      </c>
      <c r="V1664" s="227" t="s">
        <v>39</v>
      </c>
      <c r="W1664" s="221" t="s">
        <v>54</v>
      </c>
    </row>
    <row r="1665" s="17" customFormat="1" ht="25" customHeight="1" spans="1:23">
      <c r="A1665" s="35">
        <v>1656</v>
      </c>
      <c r="B1665" s="234" t="s">
        <v>4243</v>
      </c>
      <c r="C1665" s="221" t="s">
        <v>31</v>
      </c>
      <c r="D1665" s="223" t="s">
        <v>34</v>
      </c>
      <c r="E1665" s="222" t="s">
        <v>1216</v>
      </c>
      <c r="F1665" s="235">
        <v>44166</v>
      </c>
      <c r="G1665" s="235">
        <v>44531</v>
      </c>
      <c r="H1665" s="222" t="s">
        <v>3898</v>
      </c>
      <c r="I1665" s="222" t="s">
        <v>1059</v>
      </c>
      <c r="J1665" s="238">
        <v>28</v>
      </c>
      <c r="K1665" s="238">
        <v>28</v>
      </c>
      <c r="L1665" s="226"/>
      <c r="M1665" s="226"/>
      <c r="N1665" s="226"/>
      <c r="O1665" s="227">
        <v>1</v>
      </c>
      <c r="P1665" s="221">
        <v>21</v>
      </c>
      <c r="Q1665" s="221">
        <v>62</v>
      </c>
      <c r="R1665" s="226"/>
      <c r="S1665" s="232"/>
      <c r="T1665" s="232"/>
      <c r="U1665" s="222" t="s">
        <v>4244</v>
      </c>
      <c r="V1665" s="227" t="s">
        <v>39</v>
      </c>
      <c r="W1665" s="221" t="s">
        <v>54</v>
      </c>
    </row>
    <row r="1666" s="17" customFormat="1" ht="25" customHeight="1" spans="1:23">
      <c r="A1666" s="35">
        <v>1657</v>
      </c>
      <c r="B1666" s="234" t="s">
        <v>4245</v>
      </c>
      <c r="C1666" s="221" t="s">
        <v>31</v>
      </c>
      <c r="D1666" s="223" t="s">
        <v>34</v>
      </c>
      <c r="E1666" s="217" t="s">
        <v>600</v>
      </c>
      <c r="F1666" s="235">
        <v>44166</v>
      </c>
      <c r="G1666" s="235">
        <v>44531</v>
      </c>
      <c r="H1666" s="222" t="s">
        <v>3898</v>
      </c>
      <c r="I1666" s="222" t="s">
        <v>4246</v>
      </c>
      <c r="J1666" s="238">
        <v>20</v>
      </c>
      <c r="K1666" s="238">
        <v>20</v>
      </c>
      <c r="L1666" s="226"/>
      <c r="M1666" s="226"/>
      <c r="N1666" s="226"/>
      <c r="O1666" s="227">
        <v>1</v>
      </c>
      <c r="P1666" s="221">
        <v>29</v>
      </c>
      <c r="Q1666" s="221">
        <v>96</v>
      </c>
      <c r="R1666" s="226"/>
      <c r="S1666" s="232"/>
      <c r="T1666" s="232"/>
      <c r="U1666" s="222" t="s">
        <v>4247</v>
      </c>
      <c r="V1666" s="227" t="s">
        <v>39</v>
      </c>
      <c r="W1666" s="221" t="s">
        <v>54</v>
      </c>
    </row>
    <row r="1667" s="17" customFormat="1" ht="25" customHeight="1" spans="1:23">
      <c r="A1667" s="35">
        <v>1658</v>
      </c>
      <c r="B1667" s="234" t="s">
        <v>4248</v>
      </c>
      <c r="C1667" s="221" t="s">
        <v>31</v>
      </c>
      <c r="D1667" s="223" t="s">
        <v>34</v>
      </c>
      <c r="E1667" s="222" t="s">
        <v>1733</v>
      </c>
      <c r="F1667" s="235">
        <v>44166</v>
      </c>
      <c r="G1667" s="235">
        <v>44531</v>
      </c>
      <c r="H1667" s="222" t="s">
        <v>3898</v>
      </c>
      <c r="I1667" s="222" t="s">
        <v>4249</v>
      </c>
      <c r="J1667" s="238">
        <v>12</v>
      </c>
      <c r="K1667" s="238">
        <v>12</v>
      </c>
      <c r="L1667" s="226"/>
      <c r="M1667" s="226"/>
      <c r="N1667" s="226"/>
      <c r="O1667" s="227">
        <v>1</v>
      </c>
      <c r="P1667" s="221">
        <v>21</v>
      </c>
      <c r="Q1667" s="221">
        <v>86</v>
      </c>
      <c r="R1667" s="226"/>
      <c r="S1667" s="232"/>
      <c r="T1667" s="232"/>
      <c r="U1667" s="222" t="s">
        <v>4250</v>
      </c>
      <c r="V1667" s="227" t="s">
        <v>39</v>
      </c>
      <c r="W1667" s="221" t="s">
        <v>54</v>
      </c>
    </row>
    <row r="1668" s="17" customFormat="1" ht="25" customHeight="1" spans="1:23">
      <c r="A1668" s="35">
        <v>1659</v>
      </c>
      <c r="B1668" s="234" t="s">
        <v>4251</v>
      </c>
      <c r="C1668" s="221" t="s">
        <v>31</v>
      </c>
      <c r="D1668" s="223" t="s">
        <v>34</v>
      </c>
      <c r="E1668" s="221" t="s">
        <v>132</v>
      </c>
      <c r="F1668" s="235">
        <v>44166</v>
      </c>
      <c r="G1668" s="235">
        <v>44531</v>
      </c>
      <c r="H1668" s="222" t="s">
        <v>3898</v>
      </c>
      <c r="I1668" s="222" t="s">
        <v>4252</v>
      </c>
      <c r="J1668" s="238">
        <v>15</v>
      </c>
      <c r="K1668" s="238">
        <v>15</v>
      </c>
      <c r="L1668" s="226"/>
      <c r="M1668" s="226"/>
      <c r="N1668" s="226"/>
      <c r="O1668" s="227">
        <v>1</v>
      </c>
      <c r="P1668" s="221">
        <v>80</v>
      </c>
      <c r="Q1668" s="221">
        <v>335</v>
      </c>
      <c r="R1668" s="226"/>
      <c r="S1668" s="232"/>
      <c r="T1668" s="232"/>
      <c r="U1668" s="222" t="s">
        <v>4253</v>
      </c>
      <c r="V1668" s="227" t="s">
        <v>39</v>
      </c>
      <c r="W1668" s="221" t="s">
        <v>54</v>
      </c>
    </row>
    <row r="1669" s="17" customFormat="1" ht="25" customHeight="1" spans="1:23">
      <c r="A1669" s="35">
        <v>1660</v>
      </c>
      <c r="B1669" s="234" t="s">
        <v>4254</v>
      </c>
      <c r="C1669" s="221" t="s">
        <v>31</v>
      </c>
      <c r="D1669" s="223" t="s">
        <v>34</v>
      </c>
      <c r="E1669" s="222" t="s">
        <v>1493</v>
      </c>
      <c r="F1669" s="235">
        <v>44166</v>
      </c>
      <c r="G1669" s="235">
        <v>44531</v>
      </c>
      <c r="H1669" s="222" t="s">
        <v>3898</v>
      </c>
      <c r="I1669" s="222" t="s">
        <v>4255</v>
      </c>
      <c r="J1669" s="238">
        <v>10</v>
      </c>
      <c r="K1669" s="238">
        <v>10</v>
      </c>
      <c r="L1669" s="226"/>
      <c r="M1669" s="226"/>
      <c r="N1669" s="226"/>
      <c r="O1669" s="227">
        <v>1</v>
      </c>
      <c r="P1669" s="221">
        <v>214</v>
      </c>
      <c r="Q1669" s="221">
        <v>826</v>
      </c>
      <c r="R1669" s="226"/>
      <c r="S1669" s="232"/>
      <c r="T1669" s="232"/>
      <c r="U1669" s="222" t="s">
        <v>4256</v>
      </c>
      <c r="V1669" s="227" t="s">
        <v>39</v>
      </c>
      <c r="W1669" s="221" t="s">
        <v>54</v>
      </c>
    </row>
    <row r="1670" s="17" customFormat="1" ht="25" customHeight="1" spans="1:23">
      <c r="A1670" s="35">
        <v>1661</v>
      </c>
      <c r="B1670" s="234" t="s">
        <v>4257</v>
      </c>
      <c r="C1670" s="221" t="s">
        <v>31</v>
      </c>
      <c r="D1670" s="223" t="s">
        <v>34</v>
      </c>
      <c r="E1670" s="241" t="s">
        <v>567</v>
      </c>
      <c r="F1670" s="235">
        <v>44166</v>
      </c>
      <c r="G1670" s="235">
        <v>44531</v>
      </c>
      <c r="H1670" s="222" t="s">
        <v>3898</v>
      </c>
      <c r="I1670" s="222" t="s">
        <v>1103</v>
      </c>
      <c r="J1670" s="238">
        <v>18</v>
      </c>
      <c r="K1670" s="238">
        <v>18</v>
      </c>
      <c r="L1670" s="226"/>
      <c r="M1670" s="226"/>
      <c r="N1670" s="226"/>
      <c r="O1670" s="227">
        <v>1</v>
      </c>
      <c r="P1670" s="221">
        <v>70</v>
      </c>
      <c r="Q1670" s="221">
        <v>226</v>
      </c>
      <c r="R1670" s="226"/>
      <c r="S1670" s="232"/>
      <c r="T1670" s="232"/>
      <c r="U1670" s="222" t="s">
        <v>4258</v>
      </c>
      <c r="V1670" s="227" t="s">
        <v>39</v>
      </c>
      <c r="W1670" s="221" t="s">
        <v>54</v>
      </c>
    </row>
    <row r="1671" s="17" customFormat="1" ht="25" customHeight="1" spans="1:23">
      <c r="A1671" s="35">
        <v>1662</v>
      </c>
      <c r="B1671" s="234" t="s">
        <v>4259</v>
      </c>
      <c r="C1671" s="221" t="s">
        <v>31</v>
      </c>
      <c r="D1671" s="223" t="s">
        <v>34</v>
      </c>
      <c r="E1671" s="222" t="s">
        <v>324</v>
      </c>
      <c r="F1671" s="235">
        <v>44166</v>
      </c>
      <c r="G1671" s="235">
        <v>44531</v>
      </c>
      <c r="H1671" s="222" t="s">
        <v>3898</v>
      </c>
      <c r="I1671" s="222" t="s">
        <v>1385</v>
      </c>
      <c r="J1671" s="238">
        <v>24</v>
      </c>
      <c r="K1671" s="238">
        <v>24</v>
      </c>
      <c r="L1671" s="226"/>
      <c r="M1671" s="226"/>
      <c r="N1671" s="226"/>
      <c r="O1671" s="227">
        <v>1</v>
      </c>
      <c r="P1671" s="221">
        <v>15</v>
      </c>
      <c r="Q1671" s="221">
        <v>75</v>
      </c>
      <c r="R1671" s="226"/>
      <c r="S1671" s="232"/>
      <c r="T1671" s="232"/>
      <c r="U1671" s="222" t="s">
        <v>4260</v>
      </c>
      <c r="V1671" s="227" t="s">
        <v>39</v>
      </c>
      <c r="W1671" s="221" t="s">
        <v>54</v>
      </c>
    </row>
    <row r="1672" s="17" customFormat="1" ht="25" customHeight="1" spans="1:23">
      <c r="A1672" s="35">
        <v>1663</v>
      </c>
      <c r="B1672" s="234" t="s">
        <v>4261</v>
      </c>
      <c r="C1672" s="221" t="s">
        <v>31</v>
      </c>
      <c r="D1672" s="223" t="s">
        <v>34</v>
      </c>
      <c r="E1672" s="222" t="s">
        <v>1592</v>
      </c>
      <c r="F1672" s="235">
        <v>44166</v>
      </c>
      <c r="G1672" s="235">
        <v>44531</v>
      </c>
      <c r="H1672" s="222" t="s">
        <v>3898</v>
      </c>
      <c r="I1672" s="222" t="s">
        <v>4262</v>
      </c>
      <c r="J1672" s="238">
        <v>10</v>
      </c>
      <c r="K1672" s="238">
        <v>10</v>
      </c>
      <c r="L1672" s="226"/>
      <c r="M1672" s="226"/>
      <c r="N1672" s="226"/>
      <c r="O1672" s="227">
        <v>1</v>
      </c>
      <c r="P1672" s="221">
        <v>30</v>
      </c>
      <c r="Q1672" s="221">
        <v>115</v>
      </c>
      <c r="R1672" s="226"/>
      <c r="S1672" s="232"/>
      <c r="T1672" s="232"/>
      <c r="U1672" s="222" t="s">
        <v>4263</v>
      </c>
      <c r="V1672" s="227" t="s">
        <v>39</v>
      </c>
      <c r="W1672" s="221" t="s">
        <v>54</v>
      </c>
    </row>
    <row r="1673" s="17" customFormat="1" ht="25" customHeight="1" spans="1:23">
      <c r="A1673" s="35">
        <v>1664</v>
      </c>
      <c r="B1673" s="234" t="s">
        <v>4264</v>
      </c>
      <c r="C1673" s="221" t="s">
        <v>31</v>
      </c>
      <c r="D1673" s="223" t="s">
        <v>34</v>
      </c>
      <c r="E1673" s="242" t="s">
        <v>1489</v>
      </c>
      <c r="F1673" s="235">
        <v>44166</v>
      </c>
      <c r="G1673" s="235">
        <v>44531</v>
      </c>
      <c r="H1673" s="222" t="s">
        <v>3898</v>
      </c>
      <c r="I1673" s="222" t="s">
        <v>4265</v>
      </c>
      <c r="J1673" s="238">
        <v>12</v>
      </c>
      <c r="K1673" s="238">
        <v>12</v>
      </c>
      <c r="L1673" s="226"/>
      <c r="M1673" s="226"/>
      <c r="N1673" s="226"/>
      <c r="O1673" s="227">
        <v>1</v>
      </c>
      <c r="P1673" s="221">
        <v>30</v>
      </c>
      <c r="Q1673" s="221">
        <v>103</v>
      </c>
      <c r="R1673" s="226"/>
      <c r="S1673" s="232"/>
      <c r="T1673" s="232"/>
      <c r="U1673" s="222" t="s">
        <v>4266</v>
      </c>
      <c r="V1673" s="227" t="s">
        <v>39</v>
      </c>
      <c r="W1673" s="221" t="s">
        <v>54</v>
      </c>
    </row>
    <row r="1674" s="17" customFormat="1" ht="25" customHeight="1" spans="1:23">
      <c r="A1674" s="35">
        <v>1665</v>
      </c>
      <c r="B1674" s="234" t="s">
        <v>4267</v>
      </c>
      <c r="C1674" s="221" t="s">
        <v>31</v>
      </c>
      <c r="D1674" s="223" t="s">
        <v>34</v>
      </c>
      <c r="E1674" s="222" t="s">
        <v>1301</v>
      </c>
      <c r="F1674" s="235">
        <v>44166</v>
      </c>
      <c r="G1674" s="235">
        <v>44531</v>
      </c>
      <c r="H1674" s="222" t="s">
        <v>3898</v>
      </c>
      <c r="I1674" s="222" t="s">
        <v>4268</v>
      </c>
      <c r="J1674" s="238">
        <v>15</v>
      </c>
      <c r="K1674" s="238">
        <v>15</v>
      </c>
      <c r="L1674" s="226"/>
      <c r="M1674" s="226"/>
      <c r="N1674" s="226"/>
      <c r="O1674" s="227">
        <v>1</v>
      </c>
      <c r="P1674" s="221">
        <v>41</v>
      </c>
      <c r="Q1674" s="221">
        <v>131</v>
      </c>
      <c r="R1674" s="226"/>
      <c r="S1674" s="232"/>
      <c r="T1674" s="232"/>
      <c r="U1674" s="222" t="s">
        <v>4269</v>
      </c>
      <c r="V1674" s="227" t="s">
        <v>39</v>
      </c>
      <c r="W1674" s="221" t="s">
        <v>54</v>
      </c>
    </row>
    <row r="1675" s="17" customFormat="1" ht="25" customHeight="1" spans="1:23">
      <c r="A1675" s="35">
        <v>1666</v>
      </c>
      <c r="B1675" s="234" t="s">
        <v>4270</v>
      </c>
      <c r="C1675" s="221" t="s">
        <v>31</v>
      </c>
      <c r="D1675" s="223" t="s">
        <v>34</v>
      </c>
      <c r="E1675" s="222" t="s">
        <v>382</v>
      </c>
      <c r="F1675" s="235">
        <v>44166</v>
      </c>
      <c r="G1675" s="235">
        <v>44531</v>
      </c>
      <c r="H1675" s="222" t="s">
        <v>3898</v>
      </c>
      <c r="I1675" s="222" t="s">
        <v>1116</v>
      </c>
      <c r="J1675" s="238">
        <v>10</v>
      </c>
      <c r="K1675" s="238">
        <v>10</v>
      </c>
      <c r="L1675" s="226"/>
      <c r="M1675" s="226"/>
      <c r="N1675" s="226"/>
      <c r="O1675" s="227">
        <v>1</v>
      </c>
      <c r="P1675" s="221">
        <v>91</v>
      </c>
      <c r="Q1675" s="221">
        <v>278</v>
      </c>
      <c r="R1675" s="226"/>
      <c r="S1675" s="232"/>
      <c r="T1675" s="232"/>
      <c r="U1675" s="222" t="s">
        <v>4271</v>
      </c>
      <c r="V1675" s="227" t="s">
        <v>39</v>
      </c>
      <c r="W1675" s="221" t="s">
        <v>54</v>
      </c>
    </row>
    <row r="1676" s="17" customFormat="1" ht="25" customHeight="1" spans="1:23">
      <c r="A1676" s="35">
        <v>1667</v>
      </c>
      <c r="B1676" s="234" t="s">
        <v>4272</v>
      </c>
      <c r="C1676" s="221" t="s">
        <v>31</v>
      </c>
      <c r="D1676" s="223" t="s">
        <v>34</v>
      </c>
      <c r="E1676" s="241" t="s">
        <v>185</v>
      </c>
      <c r="F1676" s="235">
        <v>44166</v>
      </c>
      <c r="G1676" s="235">
        <v>44531</v>
      </c>
      <c r="H1676" s="222" t="s">
        <v>3898</v>
      </c>
      <c r="I1676" s="222" t="s">
        <v>4273</v>
      </c>
      <c r="J1676" s="238">
        <v>20</v>
      </c>
      <c r="K1676" s="238">
        <v>20</v>
      </c>
      <c r="L1676" s="226"/>
      <c r="M1676" s="226"/>
      <c r="N1676" s="226"/>
      <c r="O1676" s="227">
        <v>1</v>
      </c>
      <c r="P1676" s="221">
        <v>19</v>
      </c>
      <c r="Q1676" s="221">
        <v>78</v>
      </c>
      <c r="R1676" s="226"/>
      <c r="S1676" s="232"/>
      <c r="T1676" s="232"/>
      <c r="U1676" s="222" t="s">
        <v>4274</v>
      </c>
      <c r="V1676" s="227" t="s">
        <v>39</v>
      </c>
      <c r="W1676" s="221" t="s">
        <v>54</v>
      </c>
    </row>
    <row r="1677" s="17" customFormat="1" ht="25" customHeight="1" spans="1:23">
      <c r="A1677" s="35">
        <v>1668</v>
      </c>
      <c r="B1677" s="234" t="s">
        <v>4275</v>
      </c>
      <c r="C1677" s="221" t="s">
        <v>31</v>
      </c>
      <c r="D1677" s="223" t="s">
        <v>34</v>
      </c>
      <c r="E1677" s="222" t="s">
        <v>941</v>
      </c>
      <c r="F1677" s="235">
        <v>44166</v>
      </c>
      <c r="G1677" s="235">
        <v>44531</v>
      </c>
      <c r="H1677" s="222" t="s">
        <v>3898</v>
      </c>
      <c r="I1677" s="222" t="s">
        <v>4276</v>
      </c>
      <c r="J1677" s="238">
        <v>15</v>
      </c>
      <c r="K1677" s="238">
        <v>15</v>
      </c>
      <c r="L1677" s="226"/>
      <c r="M1677" s="226"/>
      <c r="N1677" s="226"/>
      <c r="O1677" s="227">
        <v>1</v>
      </c>
      <c r="P1677" s="221">
        <v>27</v>
      </c>
      <c r="Q1677" s="221">
        <v>85</v>
      </c>
      <c r="R1677" s="226"/>
      <c r="S1677" s="232"/>
      <c r="T1677" s="232"/>
      <c r="U1677" s="222" t="s">
        <v>4277</v>
      </c>
      <c r="V1677" s="227" t="s">
        <v>39</v>
      </c>
      <c r="W1677" s="221" t="s">
        <v>54</v>
      </c>
    </row>
    <row r="1678" s="17" customFormat="1" ht="25" customHeight="1" spans="1:23">
      <c r="A1678" s="35">
        <v>1669</v>
      </c>
      <c r="B1678" s="234" t="s">
        <v>4278</v>
      </c>
      <c r="C1678" s="221" t="s">
        <v>31</v>
      </c>
      <c r="D1678" s="223" t="s">
        <v>34</v>
      </c>
      <c r="E1678" s="222" t="s">
        <v>3128</v>
      </c>
      <c r="F1678" s="235">
        <v>44166</v>
      </c>
      <c r="G1678" s="235">
        <v>44531</v>
      </c>
      <c r="H1678" s="222" t="s">
        <v>3898</v>
      </c>
      <c r="I1678" s="222" t="s">
        <v>4279</v>
      </c>
      <c r="J1678" s="238">
        <v>10</v>
      </c>
      <c r="K1678" s="238">
        <v>10</v>
      </c>
      <c r="L1678" s="226"/>
      <c r="M1678" s="226"/>
      <c r="N1678" s="226"/>
      <c r="O1678" s="227">
        <v>1</v>
      </c>
      <c r="P1678" s="221">
        <v>10</v>
      </c>
      <c r="Q1678" s="221">
        <v>198</v>
      </c>
      <c r="R1678" s="226"/>
      <c r="S1678" s="232"/>
      <c r="T1678" s="232"/>
      <c r="U1678" s="222" t="s">
        <v>4280</v>
      </c>
      <c r="V1678" s="227" t="s">
        <v>39</v>
      </c>
      <c r="W1678" s="221" t="s">
        <v>54</v>
      </c>
    </row>
    <row r="1679" s="17" customFormat="1" ht="25" customHeight="1" spans="1:23">
      <c r="A1679" s="35">
        <v>1670</v>
      </c>
      <c r="B1679" s="234" t="s">
        <v>4281</v>
      </c>
      <c r="C1679" s="221" t="s">
        <v>31</v>
      </c>
      <c r="D1679" s="223" t="s">
        <v>34</v>
      </c>
      <c r="E1679" s="222" t="s">
        <v>246</v>
      </c>
      <c r="F1679" s="235">
        <v>44166</v>
      </c>
      <c r="G1679" s="235">
        <v>44531</v>
      </c>
      <c r="H1679" s="222" t="s">
        <v>3898</v>
      </c>
      <c r="I1679" s="222" t="s">
        <v>1067</v>
      </c>
      <c r="J1679" s="238">
        <v>22</v>
      </c>
      <c r="K1679" s="238">
        <v>22</v>
      </c>
      <c r="L1679" s="226"/>
      <c r="M1679" s="226"/>
      <c r="N1679" s="226"/>
      <c r="O1679" s="227">
        <v>1</v>
      </c>
      <c r="P1679" s="221">
        <v>40</v>
      </c>
      <c r="Q1679" s="221">
        <v>158</v>
      </c>
      <c r="R1679" s="226"/>
      <c r="S1679" s="232"/>
      <c r="T1679" s="232"/>
      <c r="U1679" s="222" t="s">
        <v>4282</v>
      </c>
      <c r="V1679" s="227" t="s">
        <v>39</v>
      </c>
      <c r="W1679" s="221" t="s">
        <v>54</v>
      </c>
    </row>
    <row r="1680" s="17" customFormat="1" ht="25" customHeight="1" spans="1:23">
      <c r="A1680" s="35">
        <v>1671</v>
      </c>
      <c r="B1680" s="234" t="s">
        <v>4283</v>
      </c>
      <c r="C1680" s="221" t="s">
        <v>31</v>
      </c>
      <c r="D1680" s="223" t="s">
        <v>34</v>
      </c>
      <c r="E1680" s="222" t="s">
        <v>463</v>
      </c>
      <c r="F1680" s="235">
        <v>44166</v>
      </c>
      <c r="G1680" s="235">
        <v>44531</v>
      </c>
      <c r="H1680" s="222" t="s">
        <v>3898</v>
      </c>
      <c r="I1680" s="222" t="s">
        <v>1044</v>
      </c>
      <c r="J1680" s="238">
        <v>20</v>
      </c>
      <c r="K1680" s="238">
        <v>20</v>
      </c>
      <c r="L1680" s="226"/>
      <c r="M1680" s="226"/>
      <c r="N1680" s="226"/>
      <c r="O1680" s="227">
        <v>1</v>
      </c>
      <c r="P1680" s="221">
        <v>32</v>
      </c>
      <c r="Q1680" s="221">
        <v>104</v>
      </c>
      <c r="R1680" s="226"/>
      <c r="S1680" s="232"/>
      <c r="T1680" s="232"/>
      <c r="U1680" s="222" t="s">
        <v>4284</v>
      </c>
      <c r="V1680" s="227" t="s">
        <v>39</v>
      </c>
      <c r="W1680" s="221" t="s">
        <v>54</v>
      </c>
    </row>
    <row r="1681" s="17" customFormat="1" ht="25" customHeight="1" spans="1:23">
      <c r="A1681" s="35">
        <v>1672</v>
      </c>
      <c r="B1681" s="234" t="s">
        <v>4285</v>
      </c>
      <c r="C1681" s="221" t="s">
        <v>31</v>
      </c>
      <c r="D1681" s="223" t="s">
        <v>34</v>
      </c>
      <c r="E1681" s="222" t="s">
        <v>220</v>
      </c>
      <c r="F1681" s="235">
        <v>44166</v>
      </c>
      <c r="G1681" s="235">
        <v>44531</v>
      </c>
      <c r="H1681" s="222" t="s">
        <v>3898</v>
      </c>
      <c r="I1681" s="222" t="s">
        <v>4286</v>
      </c>
      <c r="J1681" s="238">
        <v>19</v>
      </c>
      <c r="K1681" s="238">
        <v>19</v>
      </c>
      <c r="L1681" s="226"/>
      <c r="M1681" s="226"/>
      <c r="N1681" s="226"/>
      <c r="O1681" s="227">
        <v>1</v>
      </c>
      <c r="P1681" s="221">
        <v>6</v>
      </c>
      <c r="Q1681" s="221">
        <v>28</v>
      </c>
      <c r="R1681" s="226"/>
      <c r="S1681" s="232"/>
      <c r="T1681" s="232"/>
      <c r="U1681" s="222" t="s">
        <v>4287</v>
      </c>
      <c r="V1681" s="227" t="s">
        <v>39</v>
      </c>
      <c r="W1681" s="221" t="s">
        <v>54</v>
      </c>
    </row>
    <row r="1682" s="17" customFormat="1" ht="25" customHeight="1" spans="1:23">
      <c r="A1682" s="35">
        <v>1673</v>
      </c>
      <c r="B1682" s="234" t="s">
        <v>4288</v>
      </c>
      <c r="C1682" s="221" t="s">
        <v>31</v>
      </c>
      <c r="D1682" s="223" t="s">
        <v>34</v>
      </c>
      <c r="E1682" s="222" t="s">
        <v>370</v>
      </c>
      <c r="F1682" s="235">
        <v>44166</v>
      </c>
      <c r="G1682" s="235">
        <v>44531</v>
      </c>
      <c r="H1682" s="222" t="s">
        <v>3898</v>
      </c>
      <c r="I1682" s="222" t="s">
        <v>4289</v>
      </c>
      <c r="J1682" s="238">
        <v>10</v>
      </c>
      <c r="K1682" s="238">
        <v>10</v>
      </c>
      <c r="L1682" s="226"/>
      <c r="M1682" s="226"/>
      <c r="N1682" s="226"/>
      <c r="O1682" s="227">
        <v>1</v>
      </c>
      <c r="P1682" s="221">
        <v>37</v>
      </c>
      <c r="Q1682" s="221">
        <v>380</v>
      </c>
      <c r="R1682" s="226"/>
      <c r="S1682" s="232"/>
      <c r="T1682" s="232"/>
      <c r="U1682" s="222" t="s">
        <v>4290</v>
      </c>
      <c r="V1682" s="227" t="s">
        <v>39</v>
      </c>
      <c r="W1682" s="221" t="s">
        <v>54</v>
      </c>
    </row>
    <row r="1683" s="17" customFormat="1" ht="25" customHeight="1" spans="1:23">
      <c r="A1683" s="35">
        <v>1674</v>
      </c>
      <c r="B1683" s="234" t="s">
        <v>4291</v>
      </c>
      <c r="C1683" s="221" t="s">
        <v>31</v>
      </c>
      <c r="D1683" s="223" t="s">
        <v>34</v>
      </c>
      <c r="E1683" s="236" t="s">
        <v>181</v>
      </c>
      <c r="F1683" s="235">
        <v>44166</v>
      </c>
      <c r="G1683" s="235">
        <v>44531</v>
      </c>
      <c r="H1683" s="222" t="s">
        <v>3898</v>
      </c>
      <c r="I1683" s="222" t="s">
        <v>4292</v>
      </c>
      <c r="J1683" s="238">
        <v>15</v>
      </c>
      <c r="K1683" s="238">
        <v>15</v>
      </c>
      <c r="L1683" s="226"/>
      <c r="M1683" s="226"/>
      <c r="N1683" s="226"/>
      <c r="O1683" s="227">
        <v>1</v>
      </c>
      <c r="P1683" s="221">
        <v>11</v>
      </c>
      <c r="Q1683" s="221">
        <v>41</v>
      </c>
      <c r="R1683" s="226"/>
      <c r="S1683" s="232"/>
      <c r="T1683" s="232"/>
      <c r="U1683" s="222" t="s">
        <v>4293</v>
      </c>
      <c r="V1683" s="227" t="s">
        <v>39</v>
      </c>
      <c r="W1683" s="221" t="s">
        <v>54</v>
      </c>
    </row>
    <row r="1684" s="17" customFormat="1" ht="25" customHeight="1" spans="1:23">
      <c r="A1684" s="35">
        <v>1675</v>
      </c>
      <c r="B1684" s="234" t="s">
        <v>4294</v>
      </c>
      <c r="C1684" s="221" t="s">
        <v>31</v>
      </c>
      <c r="D1684" s="223" t="s">
        <v>34</v>
      </c>
      <c r="E1684" s="222" t="s">
        <v>455</v>
      </c>
      <c r="F1684" s="235">
        <v>44166</v>
      </c>
      <c r="G1684" s="235">
        <v>44531</v>
      </c>
      <c r="H1684" s="222" t="s">
        <v>3898</v>
      </c>
      <c r="I1684" s="222" t="s">
        <v>4295</v>
      </c>
      <c r="J1684" s="238">
        <v>14</v>
      </c>
      <c r="K1684" s="238">
        <v>14</v>
      </c>
      <c r="L1684" s="226"/>
      <c r="M1684" s="226"/>
      <c r="N1684" s="226"/>
      <c r="O1684" s="227">
        <v>1</v>
      </c>
      <c r="P1684" s="221">
        <v>24</v>
      </c>
      <c r="Q1684" s="221">
        <v>83</v>
      </c>
      <c r="R1684" s="226"/>
      <c r="S1684" s="232"/>
      <c r="T1684" s="232"/>
      <c r="U1684" s="222" t="s">
        <v>4296</v>
      </c>
      <c r="V1684" s="227" t="s">
        <v>39</v>
      </c>
      <c r="W1684" s="221" t="s">
        <v>54</v>
      </c>
    </row>
    <row r="1685" s="17" customFormat="1" ht="25" customHeight="1" spans="1:23">
      <c r="A1685" s="35">
        <v>1676</v>
      </c>
      <c r="B1685" s="234" t="s">
        <v>4297</v>
      </c>
      <c r="C1685" s="221" t="s">
        <v>31</v>
      </c>
      <c r="D1685" s="223" t="s">
        <v>34</v>
      </c>
      <c r="E1685" s="222" t="s">
        <v>1814</v>
      </c>
      <c r="F1685" s="235">
        <v>44166</v>
      </c>
      <c r="G1685" s="235">
        <v>44531</v>
      </c>
      <c r="H1685" s="222" t="s">
        <v>3898</v>
      </c>
      <c r="I1685" s="222" t="s">
        <v>4298</v>
      </c>
      <c r="J1685" s="238">
        <v>18</v>
      </c>
      <c r="K1685" s="238">
        <v>18</v>
      </c>
      <c r="L1685" s="226"/>
      <c r="M1685" s="226"/>
      <c r="N1685" s="226"/>
      <c r="O1685" s="227">
        <v>1</v>
      </c>
      <c r="P1685" s="221">
        <v>90</v>
      </c>
      <c r="Q1685" s="221">
        <v>350</v>
      </c>
      <c r="R1685" s="226"/>
      <c r="S1685" s="232"/>
      <c r="T1685" s="232"/>
      <c r="U1685" s="222" t="s">
        <v>4299</v>
      </c>
      <c r="V1685" s="227" t="s">
        <v>39</v>
      </c>
      <c r="W1685" s="221" t="s">
        <v>54</v>
      </c>
    </row>
    <row r="1686" s="17" customFormat="1" ht="25" customHeight="1" spans="1:23">
      <c r="A1686" s="35">
        <v>1677</v>
      </c>
      <c r="B1686" s="234" t="s">
        <v>4300</v>
      </c>
      <c r="C1686" s="221" t="s">
        <v>31</v>
      </c>
      <c r="D1686" s="223" t="s">
        <v>34</v>
      </c>
      <c r="E1686" s="222" t="s">
        <v>1493</v>
      </c>
      <c r="F1686" s="235">
        <v>44166</v>
      </c>
      <c r="G1686" s="235">
        <v>44531</v>
      </c>
      <c r="H1686" s="222" t="s">
        <v>3898</v>
      </c>
      <c r="I1686" s="222" t="s">
        <v>4301</v>
      </c>
      <c r="J1686" s="238">
        <v>20</v>
      </c>
      <c r="K1686" s="238">
        <v>20</v>
      </c>
      <c r="L1686" s="226"/>
      <c r="M1686" s="226"/>
      <c r="N1686" s="226"/>
      <c r="O1686" s="227">
        <v>1</v>
      </c>
      <c r="P1686" s="221">
        <v>139</v>
      </c>
      <c r="Q1686" s="221">
        <v>543</v>
      </c>
      <c r="R1686" s="226"/>
      <c r="S1686" s="232"/>
      <c r="T1686" s="232"/>
      <c r="U1686" s="222" t="s">
        <v>4302</v>
      </c>
      <c r="V1686" s="227" t="s">
        <v>39</v>
      </c>
      <c r="W1686" s="221" t="s">
        <v>54</v>
      </c>
    </row>
    <row r="1687" s="17" customFormat="1" ht="25" customHeight="1" spans="1:23">
      <c r="A1687" s="35">
        <v>1678</v>
      </c>
      <c r="B1687" s="234" t="s">
        <v>4303</v>
      </c>
      <c r="C1687" s="221" t="s">
        <v>31</v>
      </c>
      <c r="D1687" s="223" t="s">
        <v>34</v>
      </c>
      <c r="E1687" s="222" t="s">
        <v>1856</v>
      </c>
      <c r="F1687" s="235">
        <v>44166</v>
      </c>
      <c r="G1687" s="235">
        <v>44531</v>
      </c>
      <c r="H1687" s="222" t="s">
        <v>3898</v>
      </c>
      <c r="I1687" s="222" t="s">
        <v>4304</v>
      </c>
      <c r="J1687" s="238">
        <v>28</v>
      </c>
      <c r="K1687" s="238">
        <v>28</v>
      </c>
      <c r="L1687" s="226"/>
      <c r="M1687" s="226"/>
      <c r="N1687" s="226"/>
      <c r="O1687" s="227">
        <v>1</v>
      </c>
      <c r="P1687" s="221">
        <v>23</v>
      </c>
      <c r="Q1687" s="221">
        <v>76</v>
      </c>
      <c r="R1687" s="226"/>
      <c r="S1687" s="232"/>
      <c r="T1687" s="232"/>
      <c r="U1687" s="222" t="s">
        <v>4305</v>
      </c>
      <c r="V1687" s="227" t="s">
        <v>39</v>
      </c>
      <c r="W1687" s="221" t="s">
        <v>54</v>
      </c>
    </row>
    <row r="1688" s="17" customFormat="1" ht="25" customHeight="1" spans="1:23">
      <c r="A1688" s="35">
        <v>1679</v>
      </c>
      <c r="B1688" s="234" t="s">
        <v>4306</v>
      </c>
      <c r="C1688" s="221" t="s">
        <v>31</v>
      </c>
      <c r="D1688" s="223" t="s">
        <v>34</v>
      </c>
      <c r="E1688" s="222" t="s">
        <v>845</v>
      </c>
      <c r="F1688" s="235">
        <v>44166</v>
      </c>
      <c r="G1688" s="235">
        <v>44531</v>
      </c>
      <c r="H1688" s="222" t="s">
        <v>3898</v>
      </c>
      <c r="I1688" s="222" t="s">
        <v>4307</v>
      </c>
      <c r="J1688" s="238">
        <v>20</v>
      </c>
      <c r="K1688" s="238">
        <v>20</v>
      </c>
      <c r="L1688" s="226"/>
      <c r="M1688" s="226"/>
      <c r="N1688" s="226"/>
      <c r="O1688" s="227">
        <v>1</v>
      </c>
      <c r="P1688" s="221">
        <v>35</v>
      </c>
      <c r="Q1688" s="221">
        <v>143</v>
      </c>
      <c r="R1688" s="226"/>
      <c r="S1688" s="232"/>
      <c r="T1688" s="232"/>
      <c r="U1688" s="222" t="s">
        <v>4308</v>
      </c>
      <c r="V1688" s="227" t="s">
        <v>39</v>
      </c>
      <c r="W1688" s="221" t="s">
        <v>54</v>
      </c>
    </row>
    <row r="1689" s="17" customFormat="1" ht="25" customHeight="1" spans="1:23">
      <c r="A1689" s="35">
        <v>1680</v>
      </c>
      <c r="B1689" s="234" t="s">
        <v>4309</v>
      </c>
      <c r="C1689" s="221" t="s">
        <v>31</v>
      </c>
      <c r="D1689" s="223" t="s">
        <v>34</v>
      </c>
      <c r="E1689" s="236" t="s">
        <v>181</v>
      </c>
      <c r="F1689" s="235">
        <v>44166</v>
      </c>
      <c r="G1689" s="235">
        <v>44531</v>
      </c>
      <c r="H1689" s="222" t="s">
        <v>3898</v>
      </c>
      <c r="I1689" s="222" t="s">
        <v>4310</v>
      </c>
      <c r="J1689" s="238">
        <v>25</v>
      </c>
      <c r="K1689" s="238">
        <v>25</v>
      </c>
      <c r="L1689" s="226"/>
      <c r="M1689" s="226"/>
      <c r="N1689" s="226"/>
      <c r="O1689" s="227">
        <v>1</v>
      </c>
      <c r="P1689" s="221">
        <v>28</v>
      </c>
      <c r="Q1689" s="221">
        <v>93</v>
      </c>
      <c r="R1689" s="226"/>
      <c r="S1689" s="232"/>
      <c r="T1689" s="232"/>
      <c r="U1689" s="222" t="s">
        <v>4311</v>
      </c>
      <c r="V1689" s="227" t="s">
        <v>39</v>
      </c>
      <c r="W1689" s="221" t="s">
        <v>54</v>
      </c>
    </row>
    <row r="1690" s="16" customFormat="1" ht="25" customHeight="1" spans="1:23">
      <c r="A1690" s="35">
        <v>1681</v>
      </c>
      <c r="B1690" s="69" t="s">
        <v>4312</v>
      </c>
      <c r="C1690" s="36" t="s">
        <v>31</v>
      </c>
      <c r="D1690" s="44" t="s">
        <v>3342</v>
      </c>
      <c r="E1690" s="69" t="s">
        <v>1365</v>
      </c>
      <c r="F1690" s="39">
        <v>44317</v>
      </c>
      <c r="G1690" s="39">
        <v>44531</v>
      </c>
      <c r="H1690" s="69" t="s">
        <v>4313</v>
      </c>
      <c r="I1690" s="44" t="s">
        <v>4314</v>
      </c>
      <c r="J1690" s="69">
        <v>40</v>
      </c>
      <c r="K1690" s="69"/>
      <c r="L1690" s="69">
        <v>40</v>
      </c>
      <c r="M1690" s="36"/>
      <c r="N1690" s="36"/>
      <c r="O1690" s="91">
        <v>1</v>
      </c>
      <c r="P1690" s="253">
        <v>39</v>
      </c>
      <c r="Q1690" s="253">
        <f>P1690*3</f>
        <v>117</v>
      </c>
      <c r="R1690" s="36">
        <v>1</v>
      </c>
      <c r="S1690" s="42">
        <v>26</v>
      </c>
      <c r="T1690" s="42">
        <v>109</v>
      </c>
      <c r="U1690" s="69" t="s">
        <v>4315</v>
      </c>
      <c r="V1690" s="91" t="s">
        <v>39</v>
      </c>
      <c r="W1690" s="76" t="s">
        <v>179</v>
      </c>
    </row>
    <row r="1691" s="16" customFormat="1" ht="25" customHeight="1" spans="1:23">
      <c r="A1691" s="35">
        <v>1682</v>
      </c>
      <c r="B1691" s="69" t="s">
        <v>4316</v>
      </c>
      <c r="C1691" s="36" t="s">
        <v>31</v>
      </c>
      <c r="D1691" s="44" t="s">
        <v>3342</v>
      </c>
      <c r="E1691" s="69" t="s">
        <v>1657</v>
      </c>
      <c r="F1691" s="39">
        <v>44317</v>
      </c>
      <c r="G1691" s="39">
        <v>44531</v>
      </c>
      <c r="H1691" s="69" t="s">
        <v>4313</v>
      </c>
      <c r="I1691" s="44" t="s">
        <v>4317</v>
      </c>
      <c r="J1691" s="69">
        <v>15</v>
      </c>
      <c r="K1691" s="69"/>
      <c r="L1691" s="69">
        <v>15</v>
      </c>
      <c r="M1691" s="36"/>
      <c r="N1691" s="36"/>
      <c r="O1691" s="91">
        <v>1</v>
      </c>
      <c r="P1691" s="253">
        <v>9</v>
      </c>
      <c r="Q1691" s="253">
        <f>P1691*3</f>
        <v>27</v>
      </c>
      <c r="R1691" s="36"/>
      <c r="S1691" s="42">
        <v>6</v>
      </c>
      <c r="T1691" s="42">
        <v>21</v>
      </c>
      <c r="U1691" s="69" t="s">
        <v>4318</v>
      </c>
      <c r="V1691" s="91" t="s">
        <v>39</v>
      </c>
      <c r="W1691" s="76" t="s">
        <v>179</v>
      </c>
    </row>
    <row r="1692" s="18" customFormat="1" ht="25" customHeight="1" spans="1:23">
      <c r="A1692" s="35">
        <v>1683</v>
      </c>
      <c r="B1692" s="148" t="s">
        <v>4319</v>
      </c>
      <c r="C1692" s="243" t="s">
        <v>31</v>
      </c>
      <c r="D1692" s="44" t="s">
        <v>34</v>
      </c>
      <c r="E1692" s="244" t="s">
        <v>2705</v>
      </c>
      <c r="F1692" s="37">
        <v>44166</v>
      </c>
      <c r="G1692" s="37">
        <v>44531</v>
      </c>
      <c r="H1692" s="69" t="s">
        <v>4313</v>
      </c>
      <c r="I1692" s="254" t="s">
        <v>4320</v>
      </c>
      <c r="J1692" s="255">
        <v>31.22</v>
      </c>
      <c r="K1692" s="142"/>
      <c r="L1692" s="142">
        <v>31.22</v>
      </c>
      <c r="M1692" s="36"/>
      <c r="N1692" s="36"/>
      <c r="O1692" s="91">
        <v>1</v>
      </c>
      <c r="P1692" s="256">
        <f t="shared" ref="P1692:P1726" si="0">Q1692/4</f>
        <v>181.25</v>
      </c>
      <c r="Q1692" s="44">
        <v>725</v>
      </c>
      <c r="R1692" s="36">
        <v>1</v>
      </c>
      <c r="S1692" s="256">
        <v>64</v>
      </c>
      <c r="T1692" s="44">
        <v>256</v>
      </c>
      <c r="U1692" s="148" t="s">
        <v>4321</v>
      </c>
      <c r="V1692" s="91" t="s">
        <v>39</v>
      </c>
      <c r="W1692" s="76" t="s">
        <v>179</v>
      </c>
    </row>
    <row r="1693" s="18" customFormat="1" ht="25" customHeight="1" spans="1:23">
      <c r="A1693" s="35">
        <v>1684</v>
      </c>
      <c r="B1693" s="69" t="s">
        <v>4322</v>
      </c>
      <c r="C1693" s="243" t="s">
        <v>31</v>
      </c>
      <c r="D1693" s="44" t="s">
        <v>34</v>
      </c>
      <c r="E1693" s="245" t="s">
        <v>1606</v>
      </c>
      <c r="F1693" s="37">
        <v>44166</v>
      </c>
      <c r="G1693" s="37">
        <v>44531</v>
      </c>
      <c r="H1693" s="69" t="s">
        <v>4313</v>
      </c>
      <c r="I1693" s="194" t="s">
        <v>4323</v>
      </c>
      <c r="J1693" s="255">
        <v>65.2</v>
      </c>
      <c r="K1693" s="142"/>
      <c r="L1693" s="142">
        <v>65.2</v>
      </c>
      <c r="M1693" s="36"/>
      <c r="N1693" s="36"/>
      <c r="O1693" s="91">
        <v>1</v>
      </c>
      <c r="P1693" s="256">
        <f t="shared" si="0"/>
        <v>505</v>
      </c>
      <c r="Q1693" s="44">
        <v>2020</v>
      </c>
      <c r="R1693" s="36"/>
      <c r="S1693" s="256">
        <v>88.5</v>
      </c>
      <c r="T1693" s="44">
        <v>354</v>
      </c>
      <c r="U1693" s="69" t="s">
        <v>4324</v>
      </c>
      <c r="V1693" s="91" t="s">
        <v>39</v>
      </c>
      <c r="W1693" s="76" t="s">
        <v>179</v>
      </c>
    </row>
    <row r="1694" s="18" customFormat="1" ht="25" customHeight="1" spans="1:23">
      <c r="A1694" s="35">
        <v>1685</v>
      </c>
      <c r="B1694" s="148" t="s">
        <v>4325</v>
      </c>
      <c r="C1694" s="243" t="s">
        <v>31</v>
      </c>
      <c r="D1694" s="44" t="s">
        <v>34</v>
      </c>
      <c r="E1694" s="244" t="s">
        <v>2008</v>
      </c>
      <c r="F1694" s="37">
        <v>44166</v>
      </c>
      <c r="G1694" s="37">
        <v>44531</v>
      </c>
      <c r="H1694" s="69" t="s">
        <v>4313</v>
      </c>
      <c r="I1694" s="254" t="s">
        <v>4326</v>
      </c>
      <c r="J1694" s="255">
        <v>25.72</v>
      </c>
      <c r="K1694" s="142"/>
      <c r="L1694" s="142">
        <v>25.72</v>
      </c>
      <c r="M1694" s="36"/>
      <c r="N1694" s="36"/>
      <c r="O1694" s="91">
        <v>1</v>
      </c>
      <c r="P1694" s="256">
        <f t="shared" si="0"/>
        <v>155</v>
      </c>
      <c r="Q1694" s="262">
        <v>620</v>
      </c>
      <c r="R1694" s="36"/>
      <c r="S1694" s="256">
        <v>38.5</v>
      </c>
      <c r="T1694" s="262">
        <v>154</v>
      </c>
      <c r="U1694" s="148" t="s">
        <v>4327</v>
      </c>
      <c r="V1694" s="91" t="s">
        <v>39</v>
      </c>
      <c r="W1694" s="76" t="s">
        <v>179</v>
      </c>
    </row>
    <row r="1695" s="18" customFormat="1" ht="25" customHeight="1" spans="1:23">
      <c r="A1695" s="35">
        <v>1686</v>
      </c>
      <c r="B1695" s="148" t="s">
        <v>4328</v>
      </c>
      <c r="C1695" s="243" t="s">
        <v>31</v>
      </c>
      <c r="D1695" s="44" t="s">
        <v>34</v>
      </c>
      <c r="E1695" s="244" t="s">
        <v>1411</v>
      </c>
      <c r="F1695" s="37">
        <v>44166</v>
      </c>
      <c r="G1695" s="37">
        <v>44531</v>
      </c>
      <c r="H1695" s="69" t="s">
        <v>4313</v>
      </c>
      <c r="I1695" s="254" t="s">
        <v>4329</v>
      </c>
      <c r="J1695" s="255">
        <v>8.25</v>
      </c>
      <c r="K1695" s="142"/>
      <c r="L1695" s="142">
        <v>8.25</v>
      </c>
      <c r="M1695" s="36"/>
      <c r="N1695" s="36"/>
      <c r="O1695" s="91">
        <v>1</v>
      </c>
      <c r="P1695" s="256">
        <f t="shared" si="0"/>
        <v>30</v>
      </c>
      <c r="Q1695" s="262">
        <v>120</v>
      </c>
      <c r="R1695" s="36"/>
      <c r="S1695" s="256">
        <v>10.5</v>
      </c>
      <c r="T1695" s="262">
        <v>42</v>
      </c>
      <c r="U1695" s="148" t="s">
        <v>4330</v>
      </c>
      <c r="V1695" s="91" t="s">
        <v>39</v>
      </c>
      <c r="W1695" s="76" t="s">
        <v>179</v>
      </c>
    </row>
    <row r="1696" s="18" customFormat="1" ht="25" customHeight="1" spans="1:23">
      <c r="A1696" s="35">
        <v>1687</v>
      </c>
      <c r="B1696" s="148" t="s">
        <v>4331</v>
      </c>
      <c r="C1696" s="243" t="s">
        <v>31</v>
      </c>
      <c r="D1696" s="44" t="s">
        <v>34</v>
      </c>
      <c r="E1696" s="246" t="s">
        <v>1467</v>
      </c>
      <c r="F1696" s="37">
        <v>44166</v>
      </c>
      <c r="G1696" s="37">
        <v>44531</v>
      </c>
      <c r="H1696" s="69" t="s">
        <v>4313</v>
      </c>
      <c r="I1696" s="254" t="s">
        <v>4332</v>
      </c>
      <c r="J1696" s="255">
        <v>19.83</v>
      </c>
      <c r="K1696" s="142"/>
      <c r="L1696" s="142">
        <v>19.83</v>
      </c>
      <c r="M1696" s="36"/>
      <c r="N1696" s="36"/>
      <c r="O1696" s="91">
        <v>1</v>
      </c>
      <c r="P1696" s="256">
        <f t="shared" si="0"/>
        <v>175</v>
      </c>
      <c r="Q1696" s="42">
        <v>700</v>
      </c>
      <c r="R1696" s="36"/>
      <c r="S1696" s="256">
        <v>75</v>
      </c>
      <c r="T1696" s="42">
        <v>300</v>
      </c>
      <c r="U1696" s="148" t="s">
        <v>4333</v>
      </c>
      <c r="V1696" s="91" t="s">
        <v>39</v>
      </c>
      <c r="W1696" s="76" t="s">
        <v>179</v>
      </c>
    </row>
    <row r="1697" s="18" customFormat="1" ht="25" customHeight="1" spans="1:23">
      <c r="A1697" s="35">
        <v>1688</v>
      </c>
      <c r="B1697" s="148" t="s">
        <v>4334</v>
      </c>
      <c r="C1697" s="243" t="s">
        <v>31</v>
      </c>
      <c r="D1697" s="44" t="s">
        <v>92</v>
      </c>
      <c r="E1697" s="244" t="s">
        <v>194</v>
      </c>
      <c r="F1697" s="37">
        <v>44166</v>
      </c>
      <c r="G1697" s="37">
        <v>44531</v>
      </c>
      <c r="H1697" s="69" t="s">
        <v>4313</v>
      </c>
      <c r="I1697" s="254" t="s">
        <v>4335</v>
      </c>
      <c r="J1697" s="255">
        <v>4.12</v>
      </c>
      <c r="K1697" s="142"/>
      <c r="L1697" s="142">
        <v>4.12</v>
      </c>
      <c r="M1697" s="36"/>
      <c r="N1697" s="36"/>
      <c r="O1697" s="91">
        <v>1</v>
      </c>
      <c r="P1697" s="256">
        <f t="shared" si="0"/>
        <v>146.5</v>
      </c>
      <c r="Q1697" s="42">
        <v>586</v>
      </c>
      <c r="R1697" s="36"/>
      <c r="S1697" s="256">
        <v>43.25</v>
      </c>
      <c r="T1697" s="42">
        <v>173</v>
      </c>
      <c r="U1697" s="148" t="s">
        <v>4336</v>
      </c>
      <c r="V1697" s="91" t="s">
        <v>39</v>
      </c>
      <c r="W1697" s="76" t="s">
        <v>179</v>
      </c>
    </row>
    <row r="1698" s="18" customFormat="1" ht="25" customHeight="1" spans="1:23">
      <c r="A1698" s="35">
        <v>1689</v>
      </c>
      <c r="B1698" s="69" t="s">
        <v>4337</v>
      </c>
      <c r="C1698" s="243" t="s">
        <v>31</v>
      </c>
      <c r="D1698" s="44" t="s">
        <v>87</v>
      </c>
      <c r="E1698" s="247" t="s">
        <v>1207</v>
      </c>
      <c r="F1698" s="37">
        <v>44166</v>
      </c>
      <c r="G1698" s="37">
        <v>44531</v>
      </c>
      <c r="H1698" s="69" t="s">
        <v>4313</v>
      </c>
      <c r="I1698" s="257" t="s">
        <v>4338</v>
      </c>
      <c r="J1698" s="257">
        <v>4</v>
      </c>
      <c r="K1698" s="142"/>
      <c r="L1698" s="142">
        <v>4</v>
      </c>
      <c r="M1698" s="36"/>
      <c r="N1698" s="36"/>
      <c r="O1698" s="91">
        <v>1</v>
      </c>
      <c r="P1698" s="256">
        <f t="shared" si="0"/>
        <v>92.5</v>
      </c>
      <c r="Q1698" s="42">
        <v>370</v>
      </c>
      <c r="R1698" s="36"/>
      <c r="S1698" s="256">
        <v>18.5</v>
      </c>
      <c r="T1698" s="42">
        <v>74</v>
      </c>
      <c r="U1698" s="263" t="s">
        <v>4339</v>
      </c>
      <c r="V1698" s="91" t="s">
        <v>39</v>
      </c>
      <c r="W1698" s="76" t="s">
        <v>179</v>
      </c>
    </row>
    <row r="1699" s="18" customFormat="1" ht="25" customHeight="1" spans="1:23">
      <c r="A1699" s="35">
        <v>1690</v>
      </c>
      <c r="B1699" s="41" t="s">
        <v>4340</v>
      </c>
      <c r="C1699" s="243" t="s">
        <v>31</v>
      </c>
      <c r="D1699" s="44" t="s">
        <v>34</v>
      </c>
      <c r="E1699" s="247" t="s">
        <v>104</v>
      </c>
      <c r="F1699" s="37">
        <v>44166</v>
      </c>
      <c r="G1699" s="37">
        <v>44531</v>
      </c>
      <c r="H1699" s="69" t="s">
        <v>4313</v>
      </c>
      <c r="I1699" s="41" t="s">
        <v>4341</v>
      </c>
      <c r="J1699" s="66">
        <v>15</v>
      </c>
      <c r="K1699" s="142"/>
      <c r="L1699" s="142">
        <v>15</v>
      </c>
      <c r="M1699" s="36"/>
      <c r="N1699" s="36"/>
      <c r="O1699" s="91">
        <v>1</v>
      </c>
      <c r="P1699" s="256">
        <f t="shared" si="0"/>
        <v>52.5</v>
      </c>
      <c r="Q1699" s="42">
        <v>210</v>
      </c>
      <c r="R1699" s="36"/>
      <c r="S1699" s="256">
        <v>11.25</v>
      </c>
      <c r="T1699" s="42">
        <v>45</v>
      </c>
      <c r="U1699" s="263" t="s">
        <v>4342</v>
      </c>
      <c r="V1699" s="91" t="s">
        <v>39</v>
      </c>
      <c r="W1699" s="76" t="s">
        <v>179</v>
      </c>
    </row>
    <row r="1700" s="18" customFormat="1" ht="25" customHeight="1" spans="1:23">
      <c r="A1700" s="35">
        <v>1691</v>
      </c>
      <c r="B1700" s="41" t="s">
        <v>4343</v>
      </c>
      <c r="C1700" s="243" t="s">
        <v>31</v>
      </c>
      <c r="D1700" s="44" t="s">
        <v>34</v>
      </c>
      <c r="E1700" s="247" t="s">
        <v>256</v>
      </c>
      <c r="F1700" s="37">
        <v>44166</v>
      </c>
      <c r="G1700" s="37">
        <v>44531</v>
      </c>
      <c r="H1700" s="69" t="s">
        <v>4313</v>
      </c>
      <c r="I1700" s="258" t="s">
        <v>4344</v>
      </c>
      <c r="J1700" s="66">
        <v>11</v>
      </c>
      <c r="K1700" s="142"/>
      <c r="L1700" s="142">
        <v>11</v>
      </c>
      <c r="M1700" s="36"/>
      <c r="N1700" s="36"/>
      <c r="O1700" s="91">
        <v>1</v>
      </c>
      <c r="P1700" s="256">
        <f t="shared" si="0"/>
        <v>161.25</v>
      </c>
      <c r="Q1700" s="42">
        <v>645</v>
      </c>
      <c r="R1700" s="36">
        <v>1</v>
      </c>
      <c r="S1700" s="256">
        <v>32.25</v>
      </c>
      <c r="T1700" s="42">
        <v>129</v>
      </c>
      <c r="U1700" s="263" t="s">
        <v>4345</v>
      </c>
      <c r="V1700" s="91" t="s">
        <v>39</v>
      </c>
      <c r="W1700" s="76" t="s">
        <v>179</v>
      </c>
    </row>
    <row r="1701" s="18" customFormat="1" ht="25" customHeight="1" spans="1:23">
      <c r="A1701" s="35">
        <v>1692</v>
      </c>
      <c r="B1701" s="41" t="s">
        <v>4346</v>
      </c>
      <c r="C1701" s="243" t="s">
        <v>31</v>
      </c>
      <c r="D1701" s="44" t="s">
        <v>34</v>
      </c>
      <c r="E1701" s="247" t="s">
        <v>75</v>
      </c>
      <c r="F1701" s="37">
        <v>44166</v>
      </c>
      <c r="G1701" s="37">
        <v>44531</v>
      </c>
      <c r="H1701" s="69" t="s">
        <v>4313</v>
      </c>
      <c r="I1701" s="41" t="s">
        <v>4347</v>
      </c>
      <c r="J1701" s="66">
        <v>8.5</v>
      </c>
      <c r="K1701" s="142"/>
      <c r="L1701" s="142">
        <v>8.5</v>
      </c>
      <c r="M1701" s="36"/>
      <c r="N1701" s="36"/>
      <c r="O1701" s="91">
        <v>1</v>
      </c>
      <c r="P1701" s="256">
        <f t="shared" si="0"/>
        <v>35</v>
      </c>
      <c r="Q1701" s="42">
        <v>140</v>
      </c>
      <c r="R1701" s="36"/>
      <c r="S1701" s="256">
        <v>7</v>
      </c>
      <c r="T1701" s="42">
        <v>28</v>
      </c>
      <c r="U1701" s="263" t="s">
        <v>4348</v>
      </c>
      <c r="V1701" s="91" t="s">
        <v>39</v>
      </c>
      <c r="W1701" s="76" t="s">
        <v>179</v>
      </c>
    </row>
    <row r="1702" s="18" customFormat="1" ht="25" customHeight="1" spans="1:23">
      <c r="A1702" s="35">
        <v>1693</v>
      </c>
      <c r="B1702" s="148" t="s">
        <v>4349</v>
      </c>
      <c r="C1702" s="243" t="s">
        <v>31</v>
      </c>
      <c r="D1702" s="44" t="s">
        <v>34</v>
      </c>
      <c r="E1702" s="244" t="s">
        <v>712</v>
      </c>
      <c r="F1702" s="37">
        <v>44166</v>
      </c>
      <c r="G1702" s="37">
        <v>44531</v>
      </c>
      <c r="H1702" s="69" t="s">
        <v>4313</v>
      </c>
      <c r="I1702" s="254" t="s">
        <v>4350</v>
      </c>
      <c r="J1702" s="255">
        <v>22.38</v>
      </c>
      <c r="K1702" s="142"/>
      <c r="L1702" s="142">
        <v>22.38</v>
      </c>
      <c r="M1702" s="36"/>
      <c r="N1702" s="36"/>
      <c r="O1702" s="91">
        <v>1</v>
      </c>
      <c r="P1702" s="256">
        <f t="shared" si="0"/>
        <v>354</v>
      </c>
      <c r="Q1702" s="264">
        <v>1416</v>
      </c>
      <c r="R1702" s="36"/>
      <c r="S1702" s="256">
        <v>62.5</v>
      </c>
      <c r="T1702" s="264">
        <v>250</v>
      </c>
      <c r="U1702" s="148" t="s">
        <v>4351</v>
      </c>
      <c r="V1702" s="91" t="s">
        <v>39</v>
      </c>
      <c r="W1702" s="76" t="s">
        <v>179</v>
      </c>
    </row>
    <row r="1703" s="18" customFormat="1" ht="25" customHeight="1" spans="1:23">
      <c r="A1703" s="35">
        <v>1694</v>
      </c>
      <c r="B1703" s="148" t="s">
        <v>4352</v>
      </c>
      <c r="C1703" s="243" t="s">
        <v>31</v>
      </c>
      <c r="D1703" s="44" t="s">
        <v>34</v>
      </c>
      <c r="E1703" s="246" t="s">
        <v>128</v>
      </c>
      <c r="F1703" s="37">
        <v>44166</v>
      </c>
      <c r="G1703" s="37">
        <v>44531</v>
      </c>
      <c r="H1703" s="69" t="s">
        <v>4313</v>
      </c>
      <c r="I1703" s="254" t="s">
        <v>4353</v>
      </c>
      <c r="J1703" s="255">
        <v>4.32</v>
      </c>
      <c r="K1703" s="142"/>
      <c r="L1703" s="142">
        <v>4.32</v>
      </c>
      <c r="M1703" s="36"/>
      <c r="N1703" s="36"/>
      <c r="O1703" s="91">
        <v>1</v>
      </c>
      <c r="P1703" s="256">
        <f t="shared" si="0"/>
        <v>37.5</v>
      </c>
      <c r="Q1703" s="42">
        <v>150</v>
      </c>
      <c r="R1703" s="36">
        <v>1</v>
      </c>
      <c r="S1703" s="256">
        <v>20</v>
      </c>
      <c r="T1703" s="42">
        <v>80</v>
      </c>
      <c r="U1703" s="148" t="s">
        <v>4354</v>
      </c>
      <c r="V1703" s="91" t="s">
        <v>39</v>
      </c>
      <c r="W1703" s="76" t="s">
        <v>179</v>
      </c>
    </row>
    <row r="1704" s="18" customFormat="1" ht="25" customHeight="1" spans="1:23">
      <c r="A1704" s="35">
        <v>1695</v>
      </c>
      <c r="B1704" s="148" t="s">
        <v>4355</v>
      </c>
      <c r="C1704" s="243" t="s">
        <v>31</v>
      </c>
      <c r="D1704" s="44" t="s">
        <v>34</v>
      </c>
      <c r="E1704" s="246" t="s">
        <v>1130</v>
      </c>
      <c r="F1704" s="37">
        <v>44166</v>
      </c>
      <c r="G1704" s="37">
        <v>44531</v>
      </c>
      <c r="H1704" s="69" t="s">
        <v>4313</v>
      </c>
      <c r="I1704" s="254" t="s">
        <v>4356</v>
      </c>
      <c r="J1704" s="255">
        <v>26.11</v>
      </c>
      <c r="K1704" s="142"/>
      <c r="L1704" s="142">
        <v>26.11</v>
      </c>
      <c r="M1704" s="36"/>
      <c r="N1704" s="36"/>
      <c r="O1704" s="91">
        <v>1</v>
      </c>
      <c r="P1704" s="256">
        <f t="shared" si="0"/>
        <v>262</v>
      </c>
      <c r="Q1704" s="42">
        <v>1048</v>
      </c>
      <c r="R1704" s="36"/>
      <c r="S1704" s="256">
        <v>57.5</v>
      </c>
      <c r="T1704" s="42">
        <v>230</v>
      </c>
      <c r="U1704" s="148" t="s">
        <v>4357</v>
      </c>
      <c r="V1704" s="91" t="s">
        <v>39</v>
      </c>
      <c r="W1704" s="76" t="s">
        <v>179</v>
      </c>
    </row>
    <row r="1705" s="18" customFormat="1" ht="25" customHeight="1" spans="1:23">
      <c r="A1705" s="35">
        <v>1696</v>
      </c>
      <c r="B1705" s="148" t="s">
        <v>4358</v>
      </c>
      <c r="C1705" s="243" t="s">
        <v>31</v>
      </c>
      <c r="D1705" s="44" t="s">
        <v>34</v>
      </c>
      <c r="E1705" s="244" t="s">
        <v>2064</v>
      </c>
      <c r="F1705" s="37">
        <v>44166</v>
      </c>
      <c r="G1705" s="37">
        <v>44531</v>
      </c>
      <c r="H1705" s="69" t="s">
        <v>4313</v>
      </c>
      <c r="I1705" s="254" t="s">
        <v>4359</v>
      </c>
      <c r="J1705" s="255">
        <v>42.61</v>
      </c>
      <c r="K1705" s="142"/>
      <c r="L1705" s="142">
        <v>42.61</v>
      </c>
      <c r="M1705" s="36"/>
      <c r="N1705" s="36"/>
      <c r="O1705" s="91">
        <v>1</v>
      </c>
      <c r="P1705" s="256">
        <f t="shared" si="0"/>
        <v>292</v>
      </c>
      <c r="Q1705" s="265">
        <v>1168</v>
      </c>
      <c r="R1705" s="36"/>
      <c r="S1705" s="256">
        <v>47.75</v>
      </c>
      <c r="T1705" s="265">
        <v>191</v>
      </c>
      <c r="U1705" s="148" t="s">
        <v>4360</v>
      </c>
      <c r="V1705" s="91" t="s">
        <v>39</v>
      </c>
      <c r="W1705" s="76" t="s">
        <v>179</v>
      </c>
    </row>
    <row r="1706" s="18" customFormat="1" ht="25" customHeight="1" spans="1:23">
      <c r="A1706" s="35">
        <v>1697</v>
      </c>
      <c r="B1706" s="69" t="s">
        <v>4361</v>
      </c>
      <c r="C1706" s="243" t="s">
        <v>31</v>
      </c>
      <c r="D1706" s="44" t="s">
        <v>34</v>
      </c>
      <c r="E1706" s="247" t="s">
        <v>1183</v>
      </c>
      <c r="F1706" s="37">
        <v>44166</v>
      </c>
      <c r="G1706" s="37">
        <v>44531</v>
      </c>
      <c r="H1706" s="69" t="s">
        <v>4313</v>
      </c>
      <c r="I1706" s="259" t="s">
        <v>4362</v>
      </c>
      <c r="J1706" s="259">
        <v>21</v>
      </c>
      <c r="K1706" s="142"/>
      <c r="L1706" s="142">
        <v>21</v>
      </c>
      <c r="M1706" s="36"/>
      <c r="N1706" s="36"/>
      <c r="O1706" s="91">
        <v>1</v>
      </c>
      <c r="P1706" s="256">
        <f t="shared" si="0"/>
        <v>175</v>
      </c>
      <c r="Q1706" s="265">
        <v>700</v>
      </c>
      <c r="R1706" s="36"/>
      <c r="S1706" s="256">
        <v>35</v>
      </c>
      <c r="T1706" s="265">
        <v>140</v>
      </c>
      <c r="U1706" s="263" t="s">
        <v>4363</v>
      </c>
      <c r="V1706" s="91" t="s">
        <v>39</v>
      </c>
      <c r="W1706" s="76" t="s">
        <v>4364</v>
      </c>
    </row>
    <row r="1707" s="18" customFormat="1" ht="25" customHeight="1" spans="1:23">
      <c r="A1707" s="35">
        <v>1698</v>
      </c>
      <c r="B1707" s="41" t="s">
        <v>4365</v>
      </c>
      <c r="C1707" s="243" t="s">
        <v>31</v>
      </c>
      <c r="D1707" s="44" t="s">
        <v>34</v>
      </c>
      <c r="E1707" s="247" t="s">
        <v>1606</v>
      </c>
      <c r="F1707" s="37">
        <v>44166</v>
      </c>
      <c r="G1707" s="37">
        <v>44531</v>
      </c>
      <c r="H1707" s="69" t="s">
        <v>4313</v>
      </c>
      <c r="I1707" s="41" t="s">
        <v>4366</v>
      </c>
      <c r="J1707" s="66">
        <v>15</v>
      </c>
      <c r="K1707" s="142"/>
      <c r="L1707" s="142">
        <v>15</v>
      </c>
      <c r="M1707" s="36"/>
      <c r="N1707" s="36"/>
      <c r="O1707" s="91">
        <v>1</v>
      </c>
      <c r="P1707" s="256">
        <f t="shared" si="0"/>
        <v>35</v>
      </c>
      <c r="Q1707" s="266">
        <v>140</v>
      </c>
      <c r="R1707" s="36"/>
      <c r="S1707" s="256">
        <v>7</v>
      </c>
      <c r="T1707" s="266">
        <v>28</v>
      </c>
      <c r="U1707" s="263" t="s">
        <v>4367</v>
      </c>
      <c r="V1707" s="91" t="s">
        <v>39</v>
      </c>
      <c r="W1707" s="76" t="s">
        <v>4364</v>
      </c>
    </row>
    <row r="1708" s="18" customFormat="1" ht="51" customHeight="1" spans="1:23">
      <c r="A1708" s="35">
        <v>1699</v>
      </c>
      <c r="B1708" s="41" t="s">
        <v>4368</v>
      </c>
      <c r="C1708" s="243" t="s">
        <v>31</v>
      </c>
      <c r="D1708" s="44" t="s">
        <v>34</v>
      </c>
      <c r="E1708" s="247" t="s">
        <v>1592</v>
      </c>
      <c r="F1708" s="37">
        <v>44166</v>
      </c>
      <c r="G1708" s="37">
        <v>44531</v>
      </c>
      <c r="H1708" s="69" t="s">
        <v>4313</v>
      </c>
      <c r="I1708" s="258" t="s">
        <v>4369</v>
      </c>
      <c r="J1708" s="66">
        <v>29</v>
      </c>
      <c r="K1708" s="142"/>
      <c r="L1708" s="142">
        <v>29</v>
      </c>
      <c r="M1708" s="36"/>
      <c r="N1708" s="36"/>
      <c r="O1708" s="91">
        <v>1</v>
      </c>
      <c r="P1708" s="256">
        <f t="shared" si="0"/>
        <v>112.5</v>
      </c>
      <c r="Q1708" s="266">
        <v>450</v>
      </c>
      <c r="R1708" s="36"/>
      <c r="S1708" s="256">
        <v>22.5</v>
      </c>
      <c r="T1708" s="266">
        <v>90</v>
      </c>
      <c r="U1708" s="263" t="s">
        <v>4370</v>
      </c>
      <c r="V1708" s="91" t="s">
        <v>39</v>
      </c>
      <c r="W1708" s="76" t="s">
        <v>4364</v>
      </c>
    </row>
    <row r="1709" s="18" customFormat="1" ht="42" customHeight="1" spans="1:23">
      <c r="A1709" s="35">
        <v>1700</v>
      </c>
      <c r="B1709" s="148" t="s">
        <v>4371</v>
      </c>
      <c r="C1709" s="243" t="s">
        <v>31</v>
      </c>
      <c r="D1709" s="44" t="s">
        <v>34</v>
      </c>
      <c r="E1709" s="248" t="s">
        <v>252</v>
      </c>
      <c r="F1709" s="37">
        <v>44166</v>
      </c>
      <c r="G1709" s="37">
        <v>44531</v>
      </c>
      <c r="H1709" s="69" t="s">
        <v>4313</v>
      </c>
      <c r="I1709" s="254" t="s">
        <v>4372</v>
      </c>
      <c r="J1709" s="255">
        <v>11.78</v>
      </c>
      <c r="K1709" s="142"/>
      <c r="L1709" s="142">
        <v>11.78</v>
      </c>
      <c r="M1709" s="36"/>
      <c r="N1709" s="36"/>
      <c r="O1709" s="91">
        <v>1</v>
      </c>
      <c r="P1709" s="256">
        <f t="shared" si="0"/>
        <v>12.5</v>
      </c>
      <c r="Q1709" s="159">
        <v>50</v>
      </c>
      <c r="R1709" s="36"/>
      <c r="S1709" s="256">
        <v>4.5</v>
      </c>
      <c r="T1709" s="159">
        <v>18</v>
      </c>
      <c r="U1709" s="148" t="s">
        <v>4373</v>
      </c>
      <c r="V1709" s="91" t="s">
        <v>39</v>
      </c>
      <c r="W1709" s="76" t="s">
        <v>179</v>
      </c>
    </row>
    <row r="1710" s="18" customFormat="1" ht="25" customHeight="1" spans="1:23">
      <c r="A1710" s="35">
        <v>1701</v>
      </c>
      <c r="B1710" s="41" t="s">
        <v>4374</v>
      </c>
      <c r="C1710" s="243" t="s">
        <v>31</v>
      </c>
      <c r="D1710" s="44" t="s">
        <v>87</v>
      </c>
      <c r="E1710" s="247" t="s">
        <v>1321</v>
      </c>
      <c r="F1710" s="37">
        <v>44166</v>
      </c>
      <c r="G1710" s="37">
        <v>44531</v>
      </c>
      <c r="H1710" s="69" t="s">
        <v>4313</v>
      </c>
      <c r="I1710" s="41" t="s">
        <v>4375</v>
      </c>
      <c r="J1710" s="66">
        <v>3</v>
      </c>
      <c r="K1710" s="142"/>
      <c r="L1710" s="142">
        <v>3</v>
      </c>
      <c r="M1710" s="36"/>
      <c r="N1710" s="36"/>
      <c r="O1710" s="91">
        <v>1</v>
      </c>
      <c r="P1710" s="256">
        <f t="shared" si="0"/>
        <v>750</v>
      </c>
      <c r="Q1710" s="159">
        <v>3000</v>
      </c>
      <c r="R1710" s="36">
        <v>1</v>
      </c>
      <c r="S1710" s="256">
        <v>146.5</v>
      </c>
      <c r="T1710" s="159">
        <v>586</v>
      </c>
      <c r="U1710" s="263" t="s">
        <v>4376</v>
      </c>
      <c r="V1710" s="91" t="s">
        <v>39</v>
      </c>
      <c r="W1710" s="76" t="s">
        <v>179</v>
      </c>
    </row>
    <row r="1711" s="18" customFormat="1" ht="25" customHeight="1" spans="1:23">
      <c r="A1711" s="35">
        <v>1702</v>
      </c>
      <c r="B1711" s="148" t="s">
        <v>4377</v>
      </c>
      <c r="C1711" s="243" t="s">
        <v>31</v>
      </c>
      <c r="D1711" s="44" t="s">
        <v>34</v>
      </c>
      <c r="E1711" s="246" t="s">
        <v>185</v>
      </c>
      <c r="F1711" s="37">
        <v>44166</v>
      </c>
      <c r="G1711" s="37">
        <v>44531</v>
      </c>
      <c r="H1711" s="69" t="s">
        <v>4313</v>
      </c>
      <c r="I1711" s="254" t="s">
        <v>4378</v>
      </c>
      <c r="J1711" s="255">
        <v>169.45</v>
      </c>
      <c r="K1711" s="142"/>
      <c r="L1711" s="142">
        <v>169.45</v>
      </c>
      <c r="M1711" s="36"/>
      <c r="N1711" s="36"/>
      <c r="O1711" s="91">
        <v>1</v>
      </c>
      <c r="P1711" s="256">
        <f t="shared" si="0"/>
        <v>705.75</v>
      </c>
      <c r="Q1711" s="159">
        <v>2823</v>
      </c>
      <c r="R1711" s="36">
        <v>1</v>
      </c>
      <c r="S1711" s="256">
        <v>196.5</v>
      </c>
      <c r="T1711" s="159">
        <v>786</v>
      </c>
      <c r="U1711" s="148" t="s">
        <v>4379</v>
      </c>
      <c r="V1711" s="91" t="s">
        <v>39</v>
      </c>
      <c r="W1711" s="76" t="s">
        <v>179</v>
      </c>
    </row>
    <row r="1712" s="18" customFormat="1" ht="25" customHeight="1" spans="1:23">
      <c r="A1712" s="35">
        <v>1703</v>
      </c>
      <c r="B1712" s="148" t="s">
        <v>4380</v>
      </c>
      <c r="C1712" s="243" t="s">
        <v>31</v>
      </c>
      <c r="D1712" s="44" t="s">
        <v>34</v>
      </c>
      <c r="E1712" s="244" t="s">
        <v>4381</v>
      </c>
      <c r="F1712" s="37">
        <v>44166</v>
      </c>
      <c r="G1712" s="37">
        <v>44531</v>
      </c>
      <c r="H1712" s="69" t="s">
        <v>4313</v>
      </c>
      <c r="I1712" s="254" t="s">
        <v>4382</v>
      </c>
      <c r="J1712" s="255">
        <v>10.4</v>
      </c>
      <c r="K1712" s="142"/>
      <c r="L1712" s="142">
        <v>10.4</v>
      </c>
      <c r="M1712" s="36"/>
      <c r="N1712" s="36"/>
      <c r="O1712" s="91">
        <v>2</v>
      </c>
      <c r="P1712" s="256">
        <f t="shared" si="0"/>
        <v>954.75</v>
      </c>
      <c r="Q1712" s="265">
        <v>3819</v>
      </c>
      <c r="R1712" s="36">
        <v>2</v>
      </c>
      <c r="S1712" s="256">
        <v>249</v>
      </c>
      <c r="T1712" s="265">
        <v>996</v>
      </c>
      <c r="U1712" s="148" t="s">
        <v>4383</v>
      </c>
      <c r="V1712" s="91" t="s">
        <v>39</v>
      </c>
      <c r="W1712" s="76" t="s">
        <v>179</v>
      </c>
    </row>
    <row r="1713" s="18" customFormat="1" ht="25" customHeight="1" spans="1:23">
      <c r="A1713" s="35">
        <v>1704</v>
      </c>
      <c r="B1713" s="142" t="s">
        <v>4384</v>
      </c>
      <c r="C1713" s="243" t="s">
        <v>31</v>
      </c>
      <c r="D1713" s="44" t="s">
        <v>34</v>
      </c>
      <c r="E1713" s="148" t="s">
        <v>1193</v>
      </c>
      <c r="F1713" s="37">
        <v>44166</v>
      </c>
      <c r="G1713" s="37">
        <v>44531</v>
      </c>
      <c r="H1713" s="69" t="s">
        <v>4313</v>
      </c>
      <c r="I1713" s="148" t="s">
        <v>4385</v>
      </c>
      <c r="J1713" s="260">
        <v>21.55</v>
      </c>
      <c r="K1713" s="142"/>
      <c r="L1713" s="142">
        <v>21.55</v>
      </c>
      <c r="M1713" s="36"/>
      <c r="N1713" s="36"/>
      <c r="O1713" s="91">
        <v>1</v>
      </c>
      <c r="P1713" s="256">
        <f t="shared" si="0"/>
        <v>113.25</v>
      </c>
      <c r="Q1713" s="265">
        <v>453</v>
      </c>
      <c r="R1713" s="36"/>
      <c r="S1713" s="256">
        <v>28.75</v>
      </c>
      <c r="T1713" s="265">
        <v>115</v>
      </c>
      <c r="U1713" s="36" t="s">
        <v>4386</v>
      </c>
      <c r="V1713" s="91" t="s">
        <v>39</v>
      </c>
      <c r="W1713" s="76" t="s">
        <v>179</v>
      </c>
    </row>
    <row r="1714" s="18" customFormat="1" ht="25" customHeight="1" spans="1:23">
      <c r="A1714" s="35">
        <v>1705</v>
      </c>
      <c r="B1714" s="41" t="s">
        <v>4387</v>
      </c>
      <c r="C1714" s="243" t="s">
        <v>31</v>
      </c>
      <c r="D1714" s="44" t="s">
        <v>34</v>
      </c>
      <c r="E1714" s="41" t="s">
        <v>68</v>
      </c>
      <c r="F1714" s="37">
        <v>44166</v>
      </c>
      <c r="G1714" s="37">
        <v>44531</v>
      </c>
      <c r="H1714" s="69" t="s">
        <v>4313</v>
      </c>
      <c r="I1714" s="41" t="s">
        <v>4388</v>
      </c>
      <c r="J1714" s="260">
        <v>16.49</v>
      </c>
      <c r="K1714" s="142"/>
      <c r="L1714" s="142">
        <v>16.49</v>
      </c>
      <c r="M1714" s="36"/>
      <c r="N1714" s="36"/>
      <c r="O1714" s="91">
        <v>1</v>
      </c>
      <c r="P1714" s="256">
        <f t="shared" si="0"/>
        <v>85</v>
      </c>
      <c r="Q1714" s="265">
        <v>340</v>
      </c>
      <c r="R1714" s="36"/>
      <c r="S1714" s="256">
        <v>22.5</v>
      </c>
      <c r="T1714" s="265">
        <v>90</v>
      </c>
      <c r="U1714" s="36" t="s">
        <v>4389</v>
      </c>
      <c r="V1714" s="91" t="s">
        <v>39</v>
      </c>
      <c r="W1714" s="76" t="s">
        <v>179</v>
      </c>
    </row>
    <row r="1715" s="18" customFormat="1" ht="25" customHeight="1" spans="1:23">
      <c r="A1715" s="35">
        <v>1706</v>
      </c>
      <c r="B1715" s="41" t="s">
        <v>4390</v>
      </c>
      <c r="C1715" s="243" t="s">
        <v>31</v>
      </c>
      <c r="D1715" s="44" t="s">
        <v>34</v>
      </c>
      <c r="E1715" s="41" t="s">
        <v>104</v>
      </c>
      <c r="F1715" s="37">
        <v>44166</v>
      </c>
      <c r="G1715" s="37">
        <v>44531</v>
      </c>
      <c r="H1715" s="69" t="s">
        <v>4313</v>
      </c>
      <c r="I1715" s="41" t="s">
        <v>4391</v>
      </c>
      <c r="J1715" s="260">
        <v>19.33</v>
      </c>
      <c r="K1715" s="142"/>
      <c r="L1715" s="142">
        <v>19.33</v>
      </c>
      <c r="M1715" s="36"/>
      <c r="N1715" s="36"/>
      <c r="O1715" s="91">
        <v>1</v>
      </c>
      <c r="P1715" s="256">
        <f t="shared" si="0"/>
        <v>145</v>
      </c>
      <c r="Q1715" s="41">
        <v>580</v>
      </c>
      <c r="R1715" s="36"/>
      <c r="S1715" s="256">
        <v>37.5</v>
      </c>
      <c r="T1715" s="41">
        <v>150</v>
      </c>
      <c r="U1715" s="41" t="s">
        <v>4392</v>
      </c>
      <c r="V1715" s="91" t="s">
        <v>39</v>
      </c>
      <c r="W1715" s="76" t="s">
        <v>179</v>
      </c>
    </row>
    <row r="1716" s="18" customFormat="1" ht="25" customHeight="1" spans="1:23">
      <c r="A1716" s="35">
        <v>1707</v>
      </c>
      <c r="B1716" s="148" t="s">
        <v>4393</v>
      </c>
      <c r="C1716" s="243" t="s">
        <v>31</v>
      </c>
      <c r="D1716" s="44" t="s">
        <v>34</v>
      </c>
      <c r="E1716" s="148" t="s">
        <v>824</v>
      </c>
      <c r="F1716" s="37">
        <v>44166</v>
      </c>
      <c r="G1716" s="37">
        <v>44531</v>
      </c>
      <c r="H1716" s="69" t="s">
        <v>4313</v>
      </c>
      <c r="I1716" s="148" t="s">
        <v>4394</v>
      </c>
      <c r="J1716" s="260">
        <v>4.41</v>
      </c>
      <c r="K1716" s="142"/>
      <c r="L1716" s="142">
        <v>4.41</v>
      </c>
      <c r="M1716" s="36"/>
      <c r="N1716" s="36"/>
      <c r="O1716" s="91">
        <v>1</v>
      </c>
      <c r="P1716" s="256">
        <f t="shared" si="0"/>
        <v>22.75</v>
      </c>
      <c r="Q1716" s="41">
        <v>91</v>
      </c>
      <c r="R1716" s="36">
        <v>1</v>
      </c>
      <c r="S1716" s="256">
        <v>6</v>
      </c>
      <c r="T1716" s="41">
        <v>24</v>
      </c>
      <c r="U1716" s="36" t="s">
        <v>4395</v>
      </c>
      <c r="V1716" s="91" t="s">
        <v>39</v>
      </c>
      <c r="W1716" s="76" t="s">
        <v>179</v>
      </c>
    </row>
    <row r="1717" s="18" customFormat="1" ht="25" customHeight="1" spans="1:23">
      <c r="A1717" s="35">
        <v>1708</v>
      </c>
      <c r="B1717" s="41" t="s">
        <v>4396</v>
      </c>
      <c r="C1717" s="243" t="s">
        <v>31</v>
      </c>
      <c r="D1717" s="44" t="s">
        <v>34</v>
      </c>
      <c r="E1717" s="41" t="s">
        <v>96</v>
      </c>
      <c r="F1717" s="37">
        <v>44166</v>
      </c>
      <c r="G1717" s="37">
        <v>44531</v>
      </c>
      <c r="H1717" s="69" t="s">
        <v>4313</v>
      </c>
      <c r="I1717" s="84" t="s">
        <v>4397</v>
      </c>
      <c r="J1717" s="260">
        <v>9.7</v>
      </c>
      <c r="K1717" s="142"/>
      <c r="L1717" s="142">
        <v>9.7</v>
      </c>
      <c r="M1717" s="36"/>
      <c r="N1717" s="36"/>
      <c r="O1717" s="91">
        <v>1</v>
      </c>
      <c r="P1717" s="256">
        <f t="shared" si="0"/>
        <v>50</v>
      </c>
      <c r="Q1717" s="41">
        <v>200</v>
      </c>
      <c r="R1717" s="36">
        <v>1</v>
      </c>
      <c r="S1717" s="256">
        <v>13</v>
      </c>
      <c r="T1717" s="41">
        <v>52</v>
      </c>
      <c r="U1717" s="36" t="s">
        <v>4398</v>
      </c>
      <c r="V1717" s="91" t="s">
        <v>39</v>
      </c>
      <c r="W1717" s="76" t="s">
        <v>179</v>
      </c>
    </row>
    <row r="1718" s="18" customFormat="1" ht="25" customHeight="1" spans="1:23">
      <c r="A1718" s="35">
        <v>1709</v>
      </c>
      <c r="B1718" s="41" t="s">
        <v>4399</v>
      </c>
      <c r="C1718" s="243" t="s">
        <v>31</v>
      </c>
      <c r="D1718" s="44" t="s">
        <v>87</v>
      </c>
      <c r="E1718" s="247" t="s">
        <v>386</v>
      </c>
      <c r="F1718" s="37">
        <v>44166</v>
      </c>
      <c r="G1718" s="37">
        <v>44531</v>
      </c>
      <c r="H1718" s="69" t="s">
        <v>4313</v>
      </c>
      <c r="I1718" s="41" t="s">
        <v>4400</v>
      </c>
      <c r="J1718" s="66">
        <v>6</v>
      </c>
      <c r="K1718" s="142"/>
      <c r="L1718" s="142">
        <v>6</v>
      </c>
      <c r="M1718" s="36"/>
      <c r="N1718" s="36"/>
      <c r="O1718" s="91">
        <v>1</v>
      </c>
      <c r="P1718" s="256">
        <f t="shared" si="0"/>
        <v>75</v>
      </c>
      <c r="Q1718" s="41">
        <v>300</v>
      </c>
      <c r="R1718" s="36"/>
      <c r="S1718" s="256">
        <v>15</v>
      </c>
      <c r="T1718" s="41">
        <v>60</v>
      </c>
      <c r="U1718" s="263" t="s">
        <v>4401</v>
      </c>
      <c r="V1718" s="91" t="s">
        <v>39</v>
      </c>
      <c r="W1718" s="76" t="s">
        <v>179</v>
      </c>
    </row>
    <row r="1719" s="18" customFormat="1" ht="25" customHeight="1" spans="1:23">
      <c r="A1719" s="35">
        <v>1710</v>
      </c>
      <c r="B1719" s="41" t="s">
        <v>4402</v>
      </c>
      <c r="C1719" s="243" t="s">
        <v>31</v>
      </c>
      <c r="D1719" s="44" t="s">
        <v>87</v>
      </c>
      <c r="E1719" s="247" t="s">
        <v>75</v>
      </c>
      <c r="F1719" s="37">
        <v>44166</v>
      </c>
      <c r="G1719" s="37">
        <v>44531</v>
      </c>
      <c r="H1719" s="69" t="s">
        <v>4313</v>
      </c>
      <c r="I1719" s="41" t="s">
        <v>4400</v>
      </c>
      <c r="J1719" s="66">
        <v>6</v>
      </c>
      <c r="K1719" s="142"/>
      <c r="L1719" s="142">
        <v>6</v>
      </c>
      <c r="M1719" s="36"/>
      <c r="N1719" s="36"/>
      <c r="O1719" s="91">
        <v>1</v>
      </c>
      <c r="P1719" s="256">
        <f t="shared" si="0"/>
        <v>75</v>
      </c>
      <c r="Q1719" s="41">
        <v>300</v>
      </c>
      <c r="R1719" s="36"/>
      <c r="S1719" s="256">
        <v>15</v>
      </c>
      <c r="T1719" s="41">
        <v>60</v>
      </c>
      <c r="U1719" s="263" t="s">
        <v>4401</v>
      </c>
      <c r="V1719" s="91" t="s">
        <v>39</v>
      </c>
      <c r="W1719" s="76" t="s">
        <v>179</v>
      </c>
    </row>
    <row r="1720" s="18" customFormat="1" ht="25" customHeight="1" spans="1:23">
      <c r="A1720" s="35">
        <v>1711</v>
      </c>
      <c r="B1720" s="41" t="s">
        <v>4403</v>
      </c>
      <c r="C1720" s="243" t="s">
        <v>31</v>
      </c>
      <c r="D1720" s="44" t="s">
        <v>34</v>
      </c>
      <c r="E1720" s="41" t="s">
        <v>4404</v>
      </c>
      <c r="F1720" s="37">
        <v>44166</v>
      </c>
      <c r="G1720" s="37">
        <v>44531</v>
      </c>
      <c r="H1720" s="69" t="s">
        <v>4313</v>
      </c>
      <c r="I1720" s="84" t="s">
        <v>4405</v>
      </c>
      <c r="J1720" s="260">
        <v>21.34</v>
      </c>
      <c r="K1720" s="142"/>
      <c r="L1720" s="142">
        <v>21.34</v>
      </c>
      <c r="M1720" s="36"/>
      <c r="N1720" s="36"/>
      <c r="O1720" s="91">
        <v>1</v>
      </c>
      <c r="P1720" s="256">
        <f t="shared" si="0"/>
        <v>110</v>
      </c>
      <c r="Q1720" s="41">
        <v>440</v>
      </c>
      <c r="R1720" s="36">
        <v>1</v>
      </c>
      <c r="S1720" s="256">
        <v>30</v>
      </c>
      <c r="T1720" s="41">
        <v>120</v>
      </c>
      <c r="U1720" s="36" t="s">
        <v>4406</v>
      </c>
      <c r="V1720" s="91" t="s">
        <v>39</v>
      </c>
      <c r="W1720" s="76" t="s">
        <v>179</v>
      </c>
    </row>
    <row r="1721" s="18" customFormat="1" ht="25" customHeight="1" spans="1:23">
      <c r="A1721" s="35">
        <v>1712</v>
      </c>
      <c r="B1721" s="41" t="s">
        <v>4407</v>
      </c>
      <c r="C1721" s="243" t="s">
        <v>31</v>
      </c>
      <c r="D1721" s="44" t="s">
        <v>87</v>
      </c>
      <c r="E1721" s="247" t="s">
        <v>60</v>
      </c>
      <c r="F1721" s="37">
        <v>44166</v>
      </c>
      <c r="G1721" s="37">
        <v>44531</v>
      </c>
      <c r="H1721" s="69" t="s">
        <v>4313</v>
      </c>
      <c r="I1721" s="41" t="s">
        <v>4408</v>
      </c>
      <c r="J1721" s="66">
        <v>23.54</v>
      </c>
      <c r="K1721" s="142"/>
      <c r="L1721" s="142">
        <v>23.54</v>
      </c>
      <c r="M1721" s="36"/>
      <c r="N1721" s="36"/>
      <c r="O1721" s="91">
        <v>1</v>
      </c>
      <c r="P1721" s="256">
        <f t="shared" si="0"/>
        <v>300</v>
      </c>
      <c r="Q1721" s="41">
        <v>1200</v>
      </c>
      <c r="R1721" s="36">
        <v>1</v>
      </c>
      <c r="S1721" s="256">
        <v>60</v>
      </c>
      <c r="T1721" s="41">
        <v>240</v>
      </c>
      <c r="U1721" s="263" t="s">
        <v>4409</v>
      </c>
      <c r="V1721" s="91" t="s">
        <v>39</v>
      </c>
      <c r="W1721" s="76" t="s">
        <v>179</v>
      </c>
    </row>
    <row r="1722" s="18" customFormat="1" ht="25" customHeight="1" spans="1:23">
      <c r="A1722" s="35">
        <v>1713</v>
      </c>
      <c r="B1722" s="148" t="s">
        <v>4410</v>
      </c>
      <c r="C1722" s="243" t="s">
        <v>31</v>
      </c>
      <c r="D1722" s="44" t="s">
        <v>92</v>
      </c>
      <c r="E1722" s="249" t="s">
        <v>4411</v>
      </c>
      <c r="F1722" s="37">
        <v>44166</v>
      </c>
      <c r="G1722" s="37">
        <v>44531</v>
      </c>
      <c r="H1722" s="69" t="s">
        <v>4313</v>
      </c>
      <c r="I1722" s="254" t="s">
        <v>4412</v>
      </c>
      <c r="J1722" s="255">
        <v>27.88</v>
      </c>
      <c r="K1722" s="142"/>
      <c r="L1722" s="142">
        <v>27.88</v>
      </c>
      <c r="M1722" s="36"/>
      <c r="N1722" s="36"/>
      <c r="O1722" s="91">
        <v>2</v>
      </c>
      <c r="P1722" s="256">
        <f t="shared" si="0"/>
        <v>381.75</v>
      </c>
      <c r="Q1722" s="41">
        <v>1527</v>
      </c>
      <c r="R1722" s="36">
        <v>1</v>
      </c>
      <c r="S1722" s="256">
        <v>104.25</v>
      </c>
      <c r="T1722" s="41">
        <v>417</v>
      </c>
      <c r="U1722" s="148" t="s">
        <v>4413</v>
      </c>
      <c r="V1722" s="91" t="s">
        <v>39</v>
      </c>
      <c r="W1722" s="76" t="s">
        <v>179</v>
      </c>
    </row>
    <row r="1723" s="18" customFormat="1" ht="25" customHeight="1" spans="1:23">
      <c r="A1723" s="35">
        <v>1714</v>
      </c>
      <c r="B1723" s="148" t="s">
        <v>4414</v>
      </c>
      <c r="C1723" s="243" t="s">
        <v>31</v>
      </c>
      <c r="D1723" s="44" t="s">
        <v>34</v>
      </c>
      <c r="E1723" s="244" t="s">
        <v>4415</v>
      </c>
      <c r="F1723" s="37">
        <v>44166</v>
      </c>
      <c r="G1723" s="37">
        <v>44531</v>
      </c>
      <c r="H1723" s="69" t="s">
        <v>4313</v>
      </c>
      <c r="I1723" s="254" t="s">
        <v>4416</v>
      </c>
      <c r="J1723" s="255">
        <v>81.3</v>
      </c>
      <c r="K1723" s="142"/>
      <c r="L1723" s="142">
        <v>81.3</v>
      </c>
      <c r="M1723" s="36"/>
      <c r="N1723" s="36"/>
      <c r="O1723" s="91">
        <v>1</v>
      </c>
      <c r="P1723" s="256">
        <f t="shared" si="0"/>
        <v>2162.5</v>
      </c>
      <c r="Q1723" s="41">
        <v>8650</v>
      </c>
      <c r="R1723" s="36">
        <v>1</v>
      </c>
      <c r="S1723" s="256">
        <v>289.75</v>
      </c>
      <c r="T1723" s="41">
        <v>1359</v>
      </c>
      <c r="U1723" s="148" t="s">
        <v>4417</v>
      </c>
      <c r="V1723" s="91" t="s">
        <v>39</v>
      </c>
      <c r="W1723" s="76" t="s">
        <v>179</v>
      </c>
    </row>
    <row r="1724" s="18" customFormat="1" ht="25" customHeight="1" spans="1:23">
      <c r="A1724" s="35">
        <v>1715</v>
      </c>
      <c r="B1724" s="69" t="s">
        <v>4418</v>
      </c>
      <c r="C1724" s="243" t="s">
        <v>31</v>
      </c>
      <c r="D1724" s="44" t="s">
        <v>87</v>
      </c>
      <c r="E1724" s="247" t="s">
        <v>671</v>
      </c>
      <c r="F1724" s="37">
        <v>44166</v>
      </c>
      <c r="G1724" s="37">
        <v>44531</v>
      </c>
      <c r="H1724" s="69" t="s">
        <v>4313</v>
      </c>
      <c r="I1724" s="261" t="s">
        <v>4419</v>
      </c>
      <c r="J1724" s="261">
        <v>1</v>
      </c>
      <c r="K1724" s="142"/>
      <c r="L1724" s="142">
        <v>1</v>
      </c>
      <c r="M1724" s="36"/>
      <c r="N1724" s="36"/>
      <c r="O1724" s="91">
        <v>1</v>
      </c>
      <c r="P1724" s="256">
        <f t="shared" si="0"/>
        <v>235.5</v>
      </c>
      <c r="Q1724" s="41">
        <v>942</v>
      </c>
      <c r="R1724" s="36">
        <v>1</v>
      </c>
      <c r="S1724" s="256">
        <v>47</v>
      </c>
      <c r="T1724" s="41">
        <v>188</v>
      </c>
      <c r="U1724" s="263" t="s">
        <v>4420</v>
      </c>
      <c r="V1724" s="91" t="s">
        <v>39</v>
      </c>
      <c r="W1724" s="76" t="s">
        <v>179</v>
      </c>
    </row>
    <row r="1725" s="18" customFormat="1" ht="25" customHeight="1" spans="1:23">
      <c r="A1725" s="35">
        <v>1716</v>
      </c>
      <c r="B1725" s="69" t="s">
        <v>4421</v>
      </c>
      <c r="C1725" s="243" t="s">
        <v>31</v>
      </c>
      <c r="D1725" s="44" t="s">
        <v>87</v>
      </c>
      <c r="E1725" s="247" t="s">
        <v>4422</v>
      </c>
      <c r="F1725" s="37">
        <v>44166</v>
      </c>
      <c r="G1725" s="37">
        <v>44531</v>
      </c>
      <c r="H1725" s="69" t="s">
        <v>4313</v>
      </c>
      <c r="I1725" s="257" t="s">
        <v>4423</v>
      </c>
      <c r="J1725" s="257">
        <v>5</v>
      </c>
      <c r="K1725" s="142"/>
      <c r="L1725" s="142">
        <v>5</v>
      </c>
      <c r="M1725" s="36"/>
      <c r="N1725" s="36"/>
      <c r="O1725" s="91">
        <v>7</v>
      </c>
      <c r="P1725" s="256">
        <f t="shared" si="0"/>
        <v>375</v>
      </c>
      <c r="Q1725" s="41">
        <v>1500</v>
      </c>
      <c r="R1725" s="36">
        <v>2</v>
      </c>
      <c r="S1725" s="256">
        <v>75</v>
      </c>
      <c r="T1725" s="41">
        <v>300</v>
      </c>
      <c r="U1725" s="263" t="s">
        <v>4424</v>
      </c>
      <c r="V1725" s="91" t="s">
        <v>39</v>
      </c>
      <c r="W1725" s="76" t="s">
        <v>179</v>
      </c>
    </row>
    <row r="1726" s="18" customFormat="1" ht="25" customHeight="1" spans="1:23">
      <c r="A1726" s="35">
        <v>1717</v>
      </c>
      <c r="B1726" s="41" t="s">
        <v>4425</v>
      </c>
      <c r="C1726" s="243" t="s">
        <v>31</v>
      </c>
      <c r="D1726" s="44" t="s">
        <v>87</v>
      </c>
      <c r="E1726" s="247" t="s">
        <v>4426</v>
      </c>
      <c r="F1726" s="37">
        <v>44166</v>
      </c>
      <c r="G1726" s="37">
        <v>44531</v>
      </c>
      <c r="H1726" s="69" t="s">
        <v>4313</v>
      </c>
      <c r="I1726" s="41" t="s">
        <v>4427</v>
      </c>
      <c r="J1726" s="66">
        <v>29</v>
      </c>
      <c r="K1726" s="142"/>
      <c r="L1726" s="142">
        <v>29</v>
      </c>
      <c r="M1726" s="36"/>
      <c r="N1726" s="36"/>
      <c r="O1726" s="91">
        <v>2</v>
      </c>
      <c r="P1726" s="256">
        <f t="shared" si="0"/>
        <v>1500</v>
      </c>
      <c r="Q1726" s="41">
        <v>6000</v>
      </c>
      <c r="R1726" s="36"/>
      <c r="S1726" s="256">
        <v>236.25</v>
      </c>
      <c r="T1726" s="41">
        <v>945</v>
      </c>
      <c r="U1726" s="263" t="s">
        <v>4428</v>
      </c>
      <c r="V1726" s="91" t="s">
        <v>39</v>
      </c>
      <c r="W1726" s="76" t="s">
        <v>179</v>
      </c>
    </row>
    <row r="1727" s="18" customFormat="1" ht="25" customHeight="1" spans="1:23">
      <c r="A1727" s="35">
        <v>1718</v>
      </c>
      <c r="B1727" s="41" t="s">
        <v>4429</v>
      </c>
      <c r="C1727" s="243" t="s">
        <v>31</v>
      </c>
      <c r="D1727" s="44" t="s">
        <v>87</v>
      </c>
      <c r="E1727" s="247" t="s">
        <v>4430</v>
      </c>
      <c r="F1727" s="37">
        <v>44166</v>
      </c>
      <c r="G1727" s="37">
        <v>44531</v>
      </c>
      <c r="H1727" s="69" t="s">
        <v>4313</v>
      </c>
      <c r="I1727" s="41" t="s">
        <v>4431</v>
      </c>
      <c r="J1727" s="66">
        <v>2.8</v>
      </c>
      <c r="K1727" s="142"/>
      <c r="L1727" s="142">
        <v>2.8</v>
      </c>
      <c r="M1727" s="36"/>
      <c r="N1727" s="36"/>
      <c r="O1727" s="91">
        <v>3</v>
      </c>
      <c r="P1727" s="256" t="s">
        <v>4432</v>
      </c>
      <c r="Q1727" s="41" t="s">
        <v>4432</v>
      </c>
      <c r="R1727" s="36"/>
      <c r="S1727" s="256">
        <v>236.25</v>
      </c>
      <c r="T1727" s="41">
        <v>945</v>
      </c>
      <c r="U1727" s="263" t="s">
        <v>4433</v>
      </c>
      <c r="V1727" s="91" t="s">
        <v>39</v>
      </c>
      <c r="W1727" s="76" t="s">
        <v>179</v>
      </c>
    </row>
    <row r="1728" s="18" customFormat="1" ht="25" customHeight="1" spans="1:23">
      <c r="A1728" s="35">
        <v>1719</v>
      </c>
      <c r="B1728" s="148" t="s">
        <v>4434</v>
      </c>
      <c r="C1728" s="243" t="s">
        <v>31</v>
      </c>
      <c r="D1728" s="44" t="s">
        <v>34</v>
      </c>
      <c r="E1728" s="250" t="s">
        <v>238</v>
      </c>
      <c r="F1728" s="251">
        <v>44348</v>
      </c>
      <c r="G1728" s="252">
        <v>44531</v>
      </c>
      <c r="H1728" s="69" t="s">
        <v>4313</v>
      </c>
      <c r="I1728" s="254" t="s">
        <v>4435</v>
      </c>
      <c r="J1728" s="255">
        <v>24.75</v>
      </c>
      <c r="K1728" s="142"/>
      <c r="L1728" s="142">
        <v>24.75</v>
      </c>
      <c r="M1728" s="36"/>
      <c r="N1728" s="36"/>
      <c r="O1728" s="91">
        <v>6</v>
      </c>
      <c r="P1728" s="256">
        <f>Q1728/4</f>
        <v>5500</v>
      </c>
      <c r="Q1728" s="41">
        <v>22000</v>
      </c>
      <c r="R1728" s="36"/>
      <c r="S1728" s="256">
        <v>167.5</v>
      </c>
      <c r="T1728" s="41">
        <v>670</v>
      </c>
      <c r="U1728" s="69" t="s">
        <v>4436</v>
      </c>
      <c r="V1728" s="91" t="s">
        <v>39</v>
      </c>
      <c r="W1728" s="76" t="s">
        <v>4364</v>
      </c>
    </row>
    <row r="1729" s="18" customFormat="1" ht="25" customHeight="1" spans="1:23">
      <c r="A1729" s="35">
        <v>1720</v>
      </c>
      <c r="B1729" s="41" t="s">
        <v>4437</v>
      </c>
      <c r="C1729" s="243" t="s">
        <v>31</v>
      </c>
      <c r="D1729" s="44" t="s">
        <v>87</v>
      </c>
      <c r="E1729" s="247" t="s">
        <v>2287</v>
      </c>
      <c r="F1729" s="37">
        <v>44166</v>
      </c>
      <c r="G1729" s="37">
        <v>44531</v>
      </c>
      <c r="H1729" s="69" t="s">
        <v>4313</v>
      </c>
      <c r="I1729" s="41" t="s">
        <v>4438</v>
      </c>
      <c r="J1729" s="66">
        <v>3</v>
      </c>
      <c r="K1729" s="142"/>
      <c r="L1729" s="142">
        <v>3</v>
      </c>
      <c r="M1729" s="36"/>
      <c r="N1729" s="36"/>
      <c r="O1729" s="91">
        <v>1</v>
      </c>
      <c r="P1729" s="256">
        <f>Q1729/4</f>
        <v>125</v>
      </c>
      <c r="Q1729" s="41">
        <v>500</v>
      </c>
      <c r="R1729" s="36">
        <v>1</v>
      </c>
      <c r="S1729" s="256">
        <v>25</v>
      </c>
      <c r="T1729" s="41">
        <v>100</v>
      </c>
      <c r="U1729" s="263" t="s">
        <v>4439</v>
      </c>
      <c r="V1729" s="91" t="s">
        <v>39</v>
      </c>
      <c r="W1729" s="76" t="s">
        <v>179</v>
      </c>
    </row>
    <row r="1730" s="18" customFormat="1" ht="25" customHeight="1" spans="1:23">
      <c r="A1730" s="35">
        <v>1721</v>
      </c>
      <c r="B1730" s="36" t="s">
        <v>4440</v>
      </c>
      <c r="C1730" s="243" t="s">
        <v>31</v>
      </c>
      <c r="D1730" s="44" t="s">
        <v>87</v>
      </c>
      <c r="E1730" s="194" t="s">
        <v>537</v>
      </c>
      <c r="F1730" s="37">
        <v>43953</v>
      </c>
      <c r="G1730" s="37">
        <v>44532</v>
      </c>
      <c r="H1730" s="69" t="s">
        <v>4313</v>
      </c>
      <c r="I1730" s="194" t="s">
        <v>4441</v>
      </c>
      <c r="J1730" s="272">
        <v>24.5</v>
      </c>
      <c r="K1730" s="183"/>
      <c r="L1730" s="183">
        <v>24.5</v>
      </c>
      <c r="M1730" s="36"/>
      <c r="N1730" s="36"/>
      <c r="O1730" s="91">
        <v>4</v>
      </c>
      <c r="P1730" s="256">
        <f>S1730*2</f>
        <v>82</v>
      </c>
      <c r="Q1730" s="69">
        <f>P1730*3</f>
        <v>246</v>
      </c>
      <c r="R1730" s="36">
        <v>1</v>
      </c>
      <c r="S1730" s="279">
        <v>41</v>
      </c>
      <c r="T1730" s="69">
        <v>168</v>
      </c>
      <c r="U1730" s="36" t="s">
        <v>4442</v>
      </c>
      <c r="V1730" s="91" t="s">
        <v>39</v>
      </c>
      <c r="W1730" s="76" t="s">
        <v>4364</v>
      </c>
    </row>
    <row r="1731" s="16" customFormat="1" ht="25" customHeight="1" spans="1:23">
      <c r="A1731" s="35">
        <v>1722</v>
      </c>
      <c r="B1731" s="208" t="s">
        <v>4443</v>
      </c>
      <c r="C1731" s="208" t="s">
        <v>31</v>
      </c>
      <c r="D1731" s="208" t="s">
        <v>4444</v>
      </c>
      <c r="E1731" s="208" t="s">
        <v>4445</v>
      </c>
      <c r="F1731" s="267">
        <v>44256</v>
      </c>
      <c r="G1731" s="267">
        <v>44317</v>
      </c>
      <c r="H1731" s="69" t="s">
        <v>4313</v>
      </c>
      <c r="I1731" s="208" t="s">
        <v>4446</v>
      </c>
      <c r="J1731" s="273">
        <v>355</v>
      </c>
      <c r="K1731" s="273"/>
      <c r="L1731" s="273">
        <v>355</v>
      </c>
      <c r="M1731" s="36"/>
      <c r="N1731" s="36"/>
      <c r="O1731" s="91">
        <v>6</v>
      </c>
      <c r="P1731" s="256">
        <f>S1731*2</f>
        <v>300</v>
      </c>
      <c r="Q1731" s="69">
        <f>P1731*3</f>
        <v>900</v>
      </c>
      <c r="R1731" s="36">
        <v>1</v>
      </c>
      <c r="S1731" s="208">
        <v>150</v>
      </c>
      <c r="T1731" s="208">
        <v>620</v>
      </c>
      <c r="U1731" s="91" t="s">
        <v>4447</v>
      </c>
      <c r="V1731" s="91" t="s">
        <v>39</v>
      </c>
      <c r="W1731" s="91" t="s">
        <v>201</v>
      </c>
    </row>
    <row r="1732" s="16" customFormat="1" ht="25" customHeight="1" spans="1:23">
      <c r="A1732" s="35">
        <v>1723</v>
      </c>
      <c r="B1732" s="36" t="s">
        <v>4448</v>
      </c>
      <c r="C1732" s="264" t="s">
        <v>31</v>
      </c>
      <c r="D1732" s="42" t="s">
        <v>34</v>
      </c>
      <c r="E1732" s="36" t="s">
        <v>225</v>
      </c>
      <c r="F1732" s="141">
        <v>44197</v>
      </c>
      <c r="G1732" s="37">
        <v>44470</v>
      </c>
      <c r="H1732" s="69" t="s">
        <v>4313</v>
      </c>
      <c r="I1732" s="140" t="s">
        <v>4449</v>
      </c>
      <c r="J1732" s="55">
        <v>555.1</v>
      </c>
      <c r="K1732" s="55"/>
      <c r="L1732" s="55">
        <v>555.1</v>
      </c>
      <c r="M1732" s="36"/>
      <c r="N1732" s="36"/>
      <c r="O1732" s="91">
        <v>8</v>
      </c>
      <c r="P1732" s="262">
        <f>S1732*3</f>
        <v>1692</v>
      </c>
      <c r="Q1732" s="262">
        <f t="shared" ref="Q1732:Q1746" si="1">P1732*4</f>
        <v>6768</v>
      </c>
      <c r="R1732" s="36">
        <v>3</v>
      </c>
      <c r="S1732" s="262">
        <v>564</v>
      </c>
      <c r="T1732" s="262">
        <v>3360</v>
      </c>
      <c r="U1732" s="262" t="s">
        <v>4450</v>
      </c>
      <c r="V1732" s="91" t="s">
        <v>39</v>
      </c>
      <c r="W1732" s="36" t="s">
        <v>54</v>
      </c>
    </row>
    <row r="1733" s="16" customFormat="1" ht="25" customHeight="1" spans="1:23">
      <c r="A1733" s="35">
        <v>1724</v>
      </c>
      <c r="B1733" s="36" t="s">
        <v>4451</v>
      </c>
      <c r="C1733" s="264" t="s">
        <v>31</v>
      </c>
      <c r="D1733" s="42" t="s">
        <v>4444</v>
      </c>
      <c r="E1733" s="36" t="s">
        <v>1340</v>
      </c>
      <c r="F1733" s="141">
        <v>44197</v>
      </c>
      <c r="G1733" s="37">
        <v>44470</v>
      </c>
      <c r="H1733" s="69" t="s">
        <v>4313</v>
      </c>
      <c r="I1733" s="274" t="s">
        <v>4452</v>
      </c>
      <c r="J1733" s="55">
        <v>66.2</v>
      </c>
      <c r="K1733" s="55"/>
      <c r="L1733" s="55">
        <v>66.2</v>
      </c>
      <c r="M1733" s="36"/>
      <c r="N1733" s="36"/>
      <c r="O1733" s="91">
        <v>2</v>
      </c>
      <c r="P1733" s="262">
        <f>S1733*1.5</f>
        <v>27</v>
      </c>
      <c r="Q1733" s="262">
        <f t="shared" si="1"/>
        <v>108</v>
      </c>
      <c r="R1733" s="36"/>
      <c r="S1733" s="262">
        <v>18</v>
      </c>
      <c r="T1733" s="262">
        <v>63</v>
      </c>
      <c r="U1733" s="262" t="s">
        <v>4453</v>
      </c>
      <c r="V1733" s="91" t="s">
        <v>39</v>
      </c>
      <c r="W1733" s="36" t="s">
        <v>54</v>
      </c>
    </row>
    <row r="1734" s="16" customFormat="1" ht="25" customHeight="1" spans="1:23">
      <c r="A1734" s="35">
        <v>1725</v>
      </c>
      <c r="B1734" s="41" t="s">
        <v>4454</v>
      </c>
      <c r="C1734" s="266" t="s">
        <v>31</v>
      </c>
      <c r="D1734" s="36" t="s">
        <v>1701</v>
      </c>
      <c r="E1734" s="41" t="s">
        <v>735</v>
      </c>
      <c r="F1734" s="268">
        <v>44197</v>
      </c>
      <c r="G1734" s="38">
        <v>44531</v>
      </c>
      <c r="H1734" s="69" t="s">
        <v>4313</v>
      </c>
      <c r="I1734" s="275" t="s">
        <v>4452</v>
      </c>
      <c r="J1734" s="97">
        <v>69</v>
      </c>
      <c r="K1734" s="97"/>
      <c r="L1734" s="97">
        <v>69</v>
      </c>
      <c r="M1734" s="36"/>
      <c r="N1734" s="36"/>
      <c r="O1734" s="91">
        <v>3</v>
      </c>
      <c r="P1734" s="262">
        <v>43</v>
      </c>
      <c r="Q1734" s="262">
        <f t="shared" si="1"/>
        <v>172</v>
      </c>
      <c r="R1734" s="36"/>
      <c r="S1734" s="42">
        <v>29</v>
      </c>
      <c r="T1734" s="42">
        <v>90</v>
      </c>
      <c r="U1734" s="265" t="s">
        <v>4455</v>
      </c>
      <c r="V1734" s="91" t="s">
        <v>39</v>
      </c>
      <c r="W1734" s="36" t="s">
        <v>54</v>
      </c>
    </row>
    <row r="1735" s="16" customFormat="1" ht="25" customHeight="1" spans="1:23">
      <c r="A1735" s="35">
        <v>1726</v>
      </c>
      <c r="B1735" s="41" t="s">
        <v>4456</v>
      </c>
      <c r="C1735" s="266" t="s">
        <v>31</v>
      </c>
      <c r="D1735" s="36" t="s">
        <v>1701</v>
      </c>
      <c r="E1735" s="41" t="s">
        <v>1115</v>
      </c>
      <c r="F1735" s="268">
        <v>44197</v>
      </c>
      <c r="G1735" s="38">
        <v>44531</v>
      </c>
      <c r="H1735" s="69" t="s">
        <v>4313</v>
      </c>
      <c r="I1735" s="275" t="s">
        <v>4452</v>
      </c>
      <c r="J1735" s="97">
        <v>92</v>
      </c>
      <c r="K1735" s="97"/>
      <c r="L1735" s="97">
        <v>92</v>
      </c>
      <c r="M1735" s="36"/>
      <c r="N1735" s="36"/>
      <c r="O1735" s="91">
        <v>2</v>
      </c>
      <c r="P1735" s="262">
        <v>23</v>
      </c>
      <c r="Q1735" s="262">
        <f t="shared" si="1"/>
        <v>92</v>
      </c>
      <c r="R1735" s="36"/>
      <c r="S1735" s="42">
        <v>15</v>
      </c>
      <c r="T1735" s="42">
        <v>60</v>
      </c>
      <c r="U1735" s="265" t="s">
        <v>4457</v>
      </c>
      <c r="V1735" s="91" t="s">
        <v>39</v>
      </c>
      <c r="W1735" s="36" t="s">
        <v>54</v>
      </c>
    </row>
    <row r="1736" s="16" customFormat="1" ht="25" customHeight="1" spans="1:23">
      <c r="A1736" s="35">
        <v>1727</v>
      </c>
      <c r="B1736" s="41" t="s">
        <v>4458</v>
      </c>
      <c r="C1736" s="266" t="s">
        <v>31</v>
      </c>
      <c r="D1736" s="36" t="s">
        <v>1701</v>
      </c>
      <c r="E1736" s="41" t="s">
        <v>293</v>
      </c>
      <c r="F1736" s="268">
        <v>44197</v>
      </c>
      <c r="G1736" s="38">
        <v>44531</v>
      </c>
      <c r="H1736" s="69" t="s">
        <v>4313</v>
      </c>
      <c r="I1736" s="275" t="s">
        <v>4452</v>
      </c>
      <c r="J1736" s="97">
        <v>60</v>
      </c>
      <c r="K1736" s="97"/>
      <c r="L1736" s="97">
        <v>60</v>
      </c>
      <c r="M1736" s="36"/>
      <c r="N1736" s="36"/>
      <c r="O1736" s="91">
        <v>3</v>
      </c>
      <c r="P1736" s="262">
        <f>S1736*1.5</f>
        <v>33</v>
      </c>
      <c r="Q1736" s="262">
        <f t="shared" si="1"/>
        <v>132</v>
      </c>
      <c r="R1736" s="36"/>
      <c r="S1736" s="42">
        <v>22</v>
      </c>
      <c r="T1736" s="42">
        <v>78</v>
      </c>
      <c r="U1736" s="265" t="s">
        <v>4459</v>
      </c>
      <c r="V1736" s="91" t="s">
        <v>39</v>
      </c>
      <c r="W1736" s="36" t="s">
        <v>54</v>
      </c>
    </row>
    <row r="1737" s="15" customFormat="1" ht="48" spans="1:23">
      <c r="A1737" s="35">
        <v>1728</v>
      </c>
      <c r="B1737" s="41" t="s">
        <v>4460</v>
      </c>
      <c r="C1737" s="266" t="s">
        <v>31</v>
      </c>
      <c r="D1737" s="36" t="s">
        <v>1701</v>
      </c>
      <c r="E1737" s="41" t="s">
        <v>2662</v>
      </c>
      <c r="F1737" s="268">
        <v>44197</v>
      </c>
      <c r="G1737" s="38">
        <v>44531</v>
      </c>
      <c r="H1737" s="69" t="s">
        <v>4313</v>
      </c>
      <c r="I1737" s="275" t="s">
        <v>4461</v>
      </c>
      <c r="J1737" s="97">
        <v>7.7</v>
      </c>
      <c r="K1737" s="97"/>
      <c r="L1737" s="97">
        <v>7.7</v>
      </c>
      <c r="M1737" s="276"/>
      <c r="N1737" s="276"/>
      <c r="O1737" s="277">
        <v>2</v>
      </c>
      <c r="P1737" s="262">
        <v>52</v>
      </c>
      <c r="Q1737" s="262">
        <f t="shared" si="1"/>
        <v>208</v>
      </c>
      <c r="R1737" s="36">
        <v>1</v>
      </c>
      <c r="S1737" s="42">
        <v>35</v>
      </c>
      <c r="T1737" s="42">
        <v>132</v>
      </c>
      <c r="U1737" s="265" t="s">
        <v>4462</v>
      </c>
      <c r="V1737" s="36" t="s">
        <v>39</v>
      </c>
      <c r="W1737" s="36" t="s">
        <v>201</v>
      </c>
    </row>
    <row r="1738" s="15" customFormat="1" ht="36" spans="1:23">
      <c r="A1738" s="35">
        <v>1729</v>
      </c>
      <c r="B1738" s="41" t="s">
        <v>4463</v>
      </c>
      <c r="C1738" s="266" t="s">
        <v>31</v>
      </c>
      <c r="D1738" s="36" t="s">
        <v>1701</v>
      </c>
      <c r="E1738" s="41" t="s">
        <v>2977</v>
      </c>
      <c r="F1738" s="268">
        <v>44197</v>
      </c>
      <c r="G1738" s="38">
        <v>44531</v>
      </c>
      <c r="H1738" s="69" t="s">
        <v>4313</v>
      </c>
      <c r="I1738" s="275" t="s">
        <v>4464</v>
      </c>
      <c r="J1738" s="97">
        <v>43</v>
      </c>
      <c r="K1738" s="97"/>
      <c r="L1738" s="97">
        <v>43</v>
      </c>
      <c r="M1738" s="276"/>
      <c r="N1738" s="276"/>
      <c r="O1738" s="277">
        <v>3</v>
      </c>
      <c r="P1738" s="262">
        <v>16</v>
      </c>
      <c r="Q1738" s="262">
        <f t="shared" si="1"/>
        <v>64</v>
      </c>
      <c r="R1738" s="36">
        <v>1</v>
      </c>
      <c r="S1738" s="42">
        <v>11</v>
      </c>
      <c r="T1738" s="42">
        <v>39</v>
      </c>
      <c r="U1738" s="266" t="s">
        <v>4465</v>
      </c>
      <c r="V1738" s="36" t="s">
        <v>39</v>
      </c>
      <c r="W1738" s="36" t="s">
        <v>54</v>
      </c>
    </row>
    <row r="1739" s="15" customFormat="1" ht="45" spans="1:23">
      <c r="A1739" s="35">
        <v>1730</v>
      </c>
      <c r="B1739" s="41" t="s">
        <v>4466</v>
      </c>
      <c r="C1739" s="41" t="s">
        <v>31</v>
      </c>
      <c r="D1739" s="36" t="s">
        <v>1701</v>
      </c>
      <c r="E1739" s="41" t="s">
        <v>225</v>
      </c>
      <c r="F1739" s="268">
        <v>44197</v>
      </c>
      <c r="G1739" s="38">
        <v>44531</v>
      </c>
      <c r="H1739" s="69" t="s">
        <v>4313</v>
      </c>
      <c r="I1739" s="95" t="s">
        <v>4467</v>
      </c>
      <c r="J1739" s="84">
        <v>9.8</v>
      </c>
      <c r="K1739" s="84"/>
      <c r="L1739" s="84">
        <v>9.8</v>
      </c>
      <c r="M1739" s="276"/>
      <c r="N1739" s="276"/>
      <c r="O1739" s="277">
        <v>4</v>
      </c>
      <c r="P1739" s="262">
        <f t="shared" ref="P1739:P1745" si="2">S1739*1.5</f>
        <v>66</v>
      </c>
      <c r="Q1739" s="262">
        <f t="shared" si="1"/>
        <v>264</v>
      </c>
      <c r="R1739" s="36">
        <v>2</v>
      </c>
      <c r="S1739" s="42">
        <v>44</v>
      </c>
      <c r="T1739" s="42">
        <v>139</v>
      </c>
      <c r="U1739" s="41" t="s">
        <v>4468</v>
      </c>
      <c r="V1739" s="36" t="s">
        <v>39</v>
      </c>
      <c r="W1739" s="36" t="s">
        <v>201</v>
      </c>
    </row>
    <row r="1740" s="15" customFormat="1" ht="36" spans="1:23">
      <c r="A1740" s="35">
        <v>1731</v>
      </c>
      <c r="B1740" s="41" t="s">
        <v>4469</v>
      </c>
      <c r="C1740" s="41" t="s">
        <v>31</v>
      </c>
      <c r="D1740" s="36" t="s">
        <v>1701</v>
      </c>
      <c r="E1740" s="41" t="s">
        <v>476</v>
      </c>
      <c r="F1740" s="268">
        <v>44197</v>
      </c>
      <c r="G1740" s="38">
        <v>44531</v>
      </c>
      <c r="H1740" s="69" t="s">
        <v>4313</v>
      </c>
      <c r="I1740" s="95" t="s">
        <v>4464</v>
      </c>
      <c r="J1740" s="84">
        <v>65</v>
      </c>
      <c r="K1740" s="84"/>
      <c r="L1740" s="84">
        <v>65</v>
      </c>
      <c r="M1740" s="276"/>
      <c r="N1740" s="276"/>
      <c r="O1740" s="277">
        <v>2</v>
      </c>
      <c r="P1740" s="262">
        <v>16</v>
      </c>
      <c r="Q1740" s="262">
        <f t="shared" si="1"/>
        <v>64</v>
      </c>
      <c r="R1740" s="36">
        <v>1</v>
      </c>
      <c r="S1740" s="264">
        <v>11</v>
      </c>
      <c r="T1740" s="264">
        <v>39</v>
      </c>
      <c r="U1740" s="41" t="s">
        <v>4465</v>
      </c>
      <c r="V1740" s="36" t="s">
        <v>39</v>
      </c>
      <c r="W1740" s="36" t="s">
        <v>54</v>
      </c>
    </row>
    <row r="1741" s="15" customFormat="1" ht="36" spans="1:23">
      <c r="A1741" s="35">
        <v>1732</v>
      </c>
      <c r="B1741" s="36" t="s">
        <v>4470</v>
      </c>
      <c r="C1741" s="41" t="s">
        <v>31</v>
      </c>
      <c r="D1741" s="36" t="s">
        <v>1701</v>
      </c>
      <c r="E1741" s="36" t="s">
        <v>4471</v>
      </c>
      <c r="F1741" s="268">
        <v>44197</v>
      </c>
      <c r="G1741" s="38">
        <v>44531</v>
      </c>
      <c r="H1741" s="69" t="s">
        <v>4313</v>
      </c>
      <c r="I1741" s="275" t="s">
        <v>4452</v>
      </c>
      <c r="J1741" s="97">
        <v>58.7</v>
      </c>
      <c r="K1741" s="97"/>
      <c r="L1741" s="97">
        <v>58.7</v>
      </c>
      <c r="M1741" s="276"/>
      <c r="N1741" s="276"/>
      <c r="O1741" s="277">
        <v>2</v>
      </c>
      <c r="P1741" s="262">
        <v>19</v>
      </c>
      <c r="Q1741" s="262">
        <f t="shared" si="1"/>
        <v>76</v>
      </c>
      <c r="R1741" s="36">
        <v>1</v>
      </c>
      <c r="S1741" s="42">
        <v>13</v>
      </c>
      <c r="T1741" s="42">
        <v>55</v>
      </c>
      <c r="U1741" s="265" t="s">
        <v>4472</v>
      </c>
      <c r="V1741" s="36" t="s">
        <v>39</v>
      </c>
      <c r="W1741" s="36" t="s">
        <v>201</v>
      </c>
    </row>
    <row r="1742" s="15" customFormat="1" ht="36" spans="1:23">
      <c r="A1742" s="35">
        <v>1733</v>
      </c>
      <c r="B1742" s="36" t="s">
        <v>4473</v>
      </c>
      <c r="C1742" s="41" t="s">
        <v>31</v>
      </c>
      <c r="D1742" s="36" t="s">
        <v>1701</v>
      </c>
      <c r="E1742" s="36" t="s">
        <v>1204</v>
      </c>
      <c r="F1742" s="268">
        <v>44197</v>
      </c>
      <c r="G1742" s="38">
        <v>44531</v>
      </c>
      <c r="H1742" s="69" t="s">
        <v>4313</v>
      </c>
      <c r="I1742" s="275" t="s">
        <v>4452</v>
      </c>
      <c r="J1742" s="97">
        <v>52.4</v>
      </c>
      <c r="K1742" s="97"/>
      <c r="L1742" s="97">
        <v>52.4</v>
      </c>
      <c r="M1742" s="276"/>
      <c r="N1742" s="276"/>
      <c r="O1742" s="277">
        <v>2</v>
      </c>
      <c r="P1742" s="262">
        <v>16</v>
      </c>
      <c r="Q1742" s="262">
        <f t="shared" si="1"/>
        <v>64</v>
      </c>
      <c r="R1742" s="36">
        <v>1</v>
      </c>
      <c r="S1742" s="42">
        <v>11</v>
      </c>
      <c r="T1742" s="42">
        <v>29</v>
      </c>
      <c r="U1742" s="265" t="s">
        <v>4474</v>
      </c>
      <c r="V1742" s="36" t="s">
        <v>39</v>
      </c>
      <c r="W1742" s="36" t="s">
        <v>201</v>
      </c>
    </row>
    <row r="1743" s="15" customFormat="1" ht="36" spans="1:23">
      <c r="A1743" s="35">
        <v>1734</v>
      </c>
      <c r="B1743" s="36" t="s">
        <v>4475</v>
      </c>
      <c r="C1743" s="41" t="s">
        <v>31</v>
      </c>
      <c r="D1743" s="36" t="s">
        <v>1701</v>
      </c>
      <c r="E1743" s="36" t="s">
        <v>553</v>
      </c>
      <c r="F1743" s="268">
        <v>44197</v>
      </c>
      <c r="G1743" s="38">
        <v>44531</v>
      </c>
      <c r="H1743" s="69" t="s">
        <v>4313</v>
      </c>
      <c r="I1743" s="275" t="s">
        <v>4452</v>
      </c>
      <c r="J1743" s="97">
        <v>56.1</v>
      </c>
      <c r="K1743" s="97"/>
      <c r="L1743" s="97">
        <v>56.1</v>
      </c>
      <c r="M1743" s="276"/>
      <c r="N1743" s="276"/>
      <c r="O1743" s="277">
        <v>2</v>
      </c>
      <c r="P1743" s="262">
        <f t="shared" si="2"/>
        <v>45</v>
      </c>
      <c r="Q1743" s="262">
        <f t="shared" si="1"/>
        <v>180</v>
      </c>
      <c r="R1743" s="36">
        <v>1</v>
      </c>
      <c r="S1743" s="265">
        <v>30</v>
      </c>
      <c r="T1743" s="265">
        <v>59</v>
      </c>
      <c r="U1743" s="265" t="s">
        <v>4476</v>
      </c>
      <c r="V1743" s="36" t="s">
        <v>39</v>
      </c>
      <c r="W1743" s="36" t="s">
        <v>201</v>
      </c>
    </row>
    <row r="1744" s="15" customFormat="1" ht="36" spans="1:23">
      <c r="A1744" s="35">
        <v>1735</v>
      </c>
      <c r="B1744" s="36" t="s">
        <v>4477</v>
      </c>
      <c r="C1744" s="41" t="s">
        <v>31</v>
      </c>
      <c r="D1744" s="36" t="s">
        <v>1701</v>
      </c>
      <c r="E1744" s="36" t="s">
        <v>1928</v>
      </c>
      <c r="F1744" s="268">
        <v>44197</v>
      </c>
      <c r="G1744" s="38">
        <v>44531</v>
      </c>
      <c r="H1744" s="69" t="s">
        <v>4313</v>
      </c>
      <c r="I1744" s="275" t="s">
        <v>4452</v>
      </c>
      <c r="J1744" s="53">
        <v>61.4</v>
      </c>
      <c r="K1744" s="53"/>
      <c r="L1744" s="53">
        <v>61.4</v>
      </c>
      <c r="M1744" s="276"/>
      <c r="N1744" s="276"/>
      <c r="O1744" s="277">
        <v>2</v>
      </c>
      <c r="P1744" s="262">
        <f t="shared" si="2"/>
        <v>33</v>
      </c>
      <c r="Q1744" s="262">
        <f t="shared" si="1"/>
        <v>132</v>
      </c>
      <c r="R1744" s="36"/>
      <c r="S1744" s="265">
        <v>22</v>
      </c>
      <c r="T1744" s="265">
        <v>52</v>
      </c>
      <c r="U1744" s="265" t="s">
        <v>4478</v>
      </c>
      <c r="V1744" s="36" t="s">
        <v>39</v>
      </c>
      <c r="W1744" s="36" t="s">
        <v>201</v>
      </c>
    </row>
    <row r="1745" s="15" customFormat="1" ht="36" spans="1:23">
      <c r="A1745" s="35">
        <v>1736</v>
      </c>
      <c r="B1745" s="36" t="s">
        <v>4479</v>
      </c>
      <c r="C1745" s="41" t="s">
        <v>31</v>
      </c>
      <c r="D1745" s="36" t="s">
        <v>1701</v>
      </c>
      <c r="E1745" s="36" t="s">
        <v>1261</v>
      </c>
      <c r="F1745" s="268">
        <v>44197</v>
      </c>
      <c r="G1745" s="38">
        <v>44531</v>
      </c>
      <c r="H1745" s="69" t="s">
        <v>4313</v>
      </c>
      <c r="I1745" s="275" t="s">
        <v>4452</v>
      </c>
      <c r="J1745" s="53">
        <v>60</v>
      </c>
      <c r="K1745" s="53"/>
      <c r="L1745" s="53">
        <v>60</v>
      </c>
      <c r="M1745" s="276"/>
      <c r="N1745" s="276"/>
      <c r="O1745" s="277">
        <v>3</v>
      </c>
      <c r="P1745" s="262">
        <f t="shared" si="2"/>
        <v>39</v>
      </c>
      <c r="Q1745" s="262">
        <f t="shared" si="1"/>
        <v>156</v>
      </c>
      <c r="R1745" s="36"/>
      <c r="S1745" s="266">
        <v>26</v>
      </c>
      <c r="T1745" s="266">
        <v>42</v>
      </c>
      <c r="U1745" s="265" t="s">
        <v>4480</v>
      </c>
      <c r="V1745" s="36" t="s">
        <v>39</v>
      </c>
      <c r="W1745" s="36" t="s">
        <v>201</v>
      </c>
    </row>
    <row r="1746" s="15" customFormat="1" ht="36" spans="1:23">
      <c r="A1746" s="35">
        <v>1737</v>
      </c>
      <c r="B1746" s="36" t="s">
        <v>4481</v>
      </c>
      <c r="C1746" s="41" t="s">
        <v>31</v>
      </c>
      <c r="D1746" s="36" t="s">
        <v>1701</v>
      </c>
      <c r="E1746" s="36" t="s">
        <v>1388</v>
      </c>
      <c r="F1746" s="268">
        <v>44197</v>
      </c>
      <c r="G1746" s="38">
        <v>44531</v>
      </c>
      <c r="H1746" s="69" t="s">
        <v>4313</v>
      </c>
      <c r="I1746" s="275" t="s">
        <v>4452</v>
      </c>
      <c r="J1746" s="53">
        <v>48.2</v>
      </c>
      <c r="K1746" s="53"/>
      <c r="L1746" s="53">
        <v>48.2</v>
      </c>
      <c r="M1746" s="276"/>
      <c r="N1746" s="276"/>
      <c r="O1746" s="277">
        <v>2</v>
      </c>
      <c r="P1746" s="262">
        <v>31</v>
      </c>
      <c r="Q1746" s="262">
        <f t="shared" si="1"/>
        <v>124</v>
      </c>
      <c r="R1746" s="36"/>
      <c r="S1746" s="266">
        <v>21</v>
      </c>
      <c r="T1746" s="266">
        <v>32</v>
      </c>
      <c r="U1746" s="265" t="s">
        <v>4482</v>
      </c>
      <c r="V1746" s="36" t="s">
        <v>39</v>
      </c>
      <c r="W1746" s="36" t="s">
        <v>201</v>
      </c>
    </row>
    <row r="1747" s="15" customFormat="1" ht="36" spans="1:23">
      <c r="A1747" s="35">
        <v>1738</v>
      </c>
      <c r="B1747" s="159" t="s">
        <v>4483</v>
      </c>
      <c r="C1747" s="41" t="s">
        <v>31</v>
      </c>
      <c r="D1747" s="41" t="s">
        <v>1771</v>
      </c>
      <c r="E1747" s="269" t="s">
        <v>166</v>
      </c>
      <c r="F1747" s="168">
        <v>44287</v>
      </c>
      <c r="G1747" s="168">
        <v>44470</v>
      </c>
      <c r="H1747" s="69" t="s">
        <v>4313</v>
      </c>
      <c r="I1747" s="41" t="s">
        <v>4484</v>
      </c>
      <c r="J1747" s="278">
        <v>9</v>
      </c>
      <c r="K1747" s="278"/>
      <c r="L1747" s="278">
        <v>9</v>
      </c>
      <c r="M1747" s="276"/>
      <c r="N1747" s="276"/>
      <c r="O1747" s="277">
        <v>1</v>
      </c>
      <c r="P1747" s="41">
        <v>62</v>
      </c>
      <c r="Q1747" s="41">
        <f t="shared" ref="Q1747:Q1788" si="3">P1747*3</f>
        <v>186</v>
      </c>
      <c r="R1747" s="277">
        <v>1</v>
      </c>
      <c r="S1747" s="41">
        <v>41</v>
      </c>
      <c r="T1747" s="41">
        <v>136</v>
      </c>
      <c r="U1747" s="148" t="s">
        <v>4485</v>
      </c>
      <c r="V1747" s="36" t="s">
        <v>39</v>
      </c>
      <c r="W1747" s="36" t="s">
        <v>201</v>
      </c>
    </row>
    <row r="1748" s="15" customFormat="1" ht="36" spans="1:23">
      <c r="A1748" s="35">
        <v>1739</v>
      </c>
      <c r="B1748" s="159" t="s">
        <v>4486</v>
      </c>
      <c r="C1748" s="41" t="s">
        <v>31</v>
      </c>
      <c r="D1748" s="41" t="s">
        <v>1771</v>
      </c>
      <c r="E1748" s="269" t="s">
        <v>4487</v>
      </c>
      <c r="F1748" s="168">
        <v>44287</v>
      </c>
      <c r="G1748" s="168">
        <v>44470</v>
      </c>
      <c r="H1748" s="69" t="s">
        <v>4313</v>
      </c>
      <c r="I1748" s="41" t="s">
        <v>4484</v>
      </c>
      <c r="J1748" s="278">
        <v>9</v>
      </c>
      <c r="K1748" s="278"/>
      <c r="L1748" s="278">
        <v>9</v>
      </c>
      <c r="M1748" s="276"/>
      <c r="N1748" s="276"/>
      <c r="O1748" s="277">
        <v>1</v>
      </c>
      <c r="P1748" s="41">
        <v>32</v>
      </c>
      <c r="Q1748" s="41">
        <f t="shared" si="3"/>
        <v>96</v>
      </c>
      <c r="R1748" s="277">
        <v>1</v>
      </c>
      <c r="S1748" s="41">
        <v>21</v>
      </c>
      <c r="T1748" s="41">
        <v>69</v>
      </c>
      <c r="U1748" s="148" t="s">
        <v>4488</v>
      </c>
      <c r="V1748" s="36" t="s">
        <v>39</v>
      </c>
      <c r="W1748" s="36" t="s">
        <v>201</v>
      </c>
    </row>
    <row r="1749" s="15" customFormat="1" ht="36" spans="1:23">
      <c r="A1749" s="35">
        <v>1740</v>
      </c>
      <c r="B1749" s="159" t="s">
        <v>4489</v>
      </c>
      <c r="C1749" s="41" t="s">
        <v>31</v>
      </c>
      <c r="D1749" s="41" t="s">
        <v>1771</v>
      </c>
      <c r="E1749" s="269" t="s">
        <v>153</v>
      </c>
      <c r="F1749" s="168">
        <v>44287</v>
      </c>
      <c r="G1749" s="168">
        <v>44470</v>
      </c>
      <c r="H1749" s="69" t="s">
        <v>4313</v>
      </c>
      <c r="I1749" s="41" t="s">
        <v>4484</v>
      </c>
      <c r="J1749" s="278">
        <v>9</v>
      </c>
      <c r="K1749" s="278"/>
      <c r="L1749" s="278">
        <v>9</v>
      </c>
      <c r="M1749" s="276"/>
      <c r="N1749" s="276"/>
      <c r="O1749" s="277">
        <v>1</v>
      </c>
      <c r="P1749" s="41">
        <v>67</v>
      </c>
      <c r="Q1749" s="41">
        <f t="shared" si="3"/>
        <v>201</v>
      </c>
      <c r="R1749" s="277">
        <v>1</v>
      </c>
      <c r="S1749" s="41">
        <v>45</v>
      </c>
      <c r="T1749" s="41">
        <v>141</v>
      </c>
      <c r="U1749" s="148" t="s">
        <v>4490</v>
      </c>
      <c r="V1749" s="36" t="s">
        <v>39</v>
      </c>
      <c r="W1749" s="36" t="s">
        <v>201</v>
      </c>
    </row>
    <row r="1750" s="15" customFormat="1" ht="36" spans="1:23">
      <c r="A1750" s="35">
        <v>1741</v>
      </c>
      <c r="B1750" s="159" t="s">
        <v>4491</v>
      </c>
      <c r="C1750" s="41" t="s">
        <v>31</v>
      </c>
      <c r="D1750" s="41" t="s">
        <v>1771</v>
      </c>
      <c r="E1750" s="269" t="s">
        <v>2803</v>
      </c>
      <c r="F1750" s="168">
        <v>44287</v>
      </c>
      <c r="G1750" s="168">
        <v>44470</v>
      </c>
      <c r="H1750" s="69" t="s">
        <v>4313</v>
      </c>
      <c r="I1750" s="41" t="s">
        <v>4484</v>
      </c>
      <c r="J1750" s="278">
        <v>9</v>
      </c>
      <c r="K1750" s="278"/>
      <c r="L1750" s="278">
        <v>9</v>
      </c>
      <c r="M1750" s="276"/>
      <c r="N1750" s="276"/>
      <c r="O1750" s="277">
        <v>1</v>
      </c>
      <c r="P1750" s="41">
        <v>37</v>
      </c>
      <c r="Q1750" s="41">
        <f t="shared" si="3"/>
        <v>111</v>
      </c>
      <c r="R1750" s="277"/>
      <c r="S1750" s="41">
        <v>25</v>
      </c>
      <c r="T1750" s="41">
        <v>82</v>
      </c>
      <c r="U1750" s="148" t="s">
        <v>4492</v>
      </c>
      <c r="V1750" s="36" t="s">
        <v>39</v>
      </c>
      <c r="W1750" s="36" t="s">
        <v>201</v>
      </c>
    </row>
    <row r="1751" s="15" customFormat="1" ht="36" spans="1:23">
      <c r="A1751" s="35">
        <v>1742</v>
      </c>
      <c r="B1751" s="159" t="s">
        <v>4493</v>
      </c>
      <c r="C1751" s="41" t="s">
        <v>31</v>
      </c>
      <c r="D1751" s="41" t="s">
        <v>1771</v>
      </c>
      <c r="E1751" s="269" t="s">
        <v>1324</v>
      </c>
      <c r="F1751" s="168">
        <v>44287</v>
      </c>
      <c r="G1751" s="168">
        <v>44470</v>
      </c>
      <c r="H1751" s="69" t="s">
        <v>4313</v>
      </c>
      <c r="I1751" s="41" t="s">
        <v>4484</v>
      </c>
      <c r="J1751" s="278">
        <v>9</v>
      </c>
      <c r="K1751" s="278"/>
      <c r="L1751" s="278">
        <v>9</v>
      </c>
      <c r="M1751" s="276"/>
      <c r="N1751" s="276"/>
      <c r="O1751" s="277">
        <v>1</v>
      </c>
      <c r="P1751" s="41">
        <v>49</v>
      </c>
      <c r="Q1751" s="41">
        <f t="shared" si="3"/>
        <v>147</v>
      </c>
      <c r="R1751" s="277"/>
      <c r="S1751" s="41">
        <v>33</v>
      </c>
      <c r="T1751" s="41">
        <v>111</v>
      </c>
      <c r="U1751" s="148" t="s">
        <v>4494</v>
      </c>
      <c r="V1751" s="36" t="s">
        <v>39</v>
      </c>
      <c r="W1751" s="36" t="s">
        <v>201</v>
      </c>
    </row>
    <row r="1752" s="15" customFormat="1" ht="36" spans="1:23">
      <c r="A1752" s="35">
        <v>1743</v>
      </c>
      <c r="B1752" s="159" t="s">
        <v>4495</v>
      </c>
      <c r="C1752" s="41" t="s">
        <v>31</v>
      </c>
      <c r="D1752" s="41" t="s">
        <v>1771</v>
      </c>
      <c r="E1752" s="269" t="s">
        <v>904</v>
      </c>
      <c r="F1752" s="168">
        <v>44287</v>
      </c>
      <c r="G1752" s="168">
        <v>44470</v>
      </c>
      <c r="H1752" s="69" t="s">
        <v>4313</v>
      </c>
      <c r="I1752" s="41" t="s">
        <v>4484</v>
      </c>
      <c r="J1752" s="278">
        <v>9</v>
      </c>
      <c r="K1752" s="278"/>
      <c r="L1752" s="278">
        <v>9</v>
      </c>
      <c r="M1752" s="276"/>
      <c r="N1752" s="276"/>
      <c r="O1752" s="277">
        <v>1</v>
      </c>
      <c r="P1752" s="41">
        <v>23</v>
      </c>
      <c r="Q1752" s="41">
        <f t="shared" si="3"/>
        <v>69</v>
      </c>
      <c r="R1752" s="277">
        <v>1</v>
      </c>
      <c r="S1752" s="41">
        <v>15</v>
      </c>
      <c r="T1752" s="41">
        <v>49</v>
      </c>
      <c r="U1752" s="148" t="s">
        <v>4496</v>
      </c>
      <c r="V1752" s="36" t="s">
        <v>39</v>
      </c>
      <c r="W1752" s="36" t="s">
        <v>201</v>
      </c>
    </row>
    <row r="1753" s="15" customFormat="1" ht="36" spans="1:23">
      <c r="A1753" s="35">
        <v>1744</v>
      </c>
      <c r="B1753" s="159" t="s">
        <v>4497</v>
      </c>
      <c r="C1753" s="41" t="s">
        <v>31</v>
      </c>
      <c r="D1753" s="41" t="s">
        <v>1771</v>
      </c>
      <c r="E1753" s="269" t="s">
        <v>220</v>
      </c>
      <c r="F1753" s="168">
        <v>44287</v>
      </c>
      <c r="G1753" s="168">
        <v>44470</v>
      </c>
      <c r="H1753" s="69" t="s">
        <v>4313</v>
      </c>
      <c r="I1753" s="41" t="s">
        <v>4484</v>
      </c>
      <c r="J1753" s="278">
        <v>9</v>
      </c>
      <c r="K1753" s="278"/>
      <c r="L1753" s="278">
        <v>9</v>
      </c>
      <c r="M1753" s="276"/>
      <c r="N1753" s="276"/>
      <c r="O1753" s="277">
        <v>1</v>
      </c>
      <c r="P1753" s="41">
        <v>32</v>
      </c>
      <c r="Q1753" s="41">
        <f t="shared" si="3"/>
        <v>96</v>
      </c>
      <c r="R1753" s="277">
        <v>1</v>
      </c>
      <c r="S1753" s="41">
        <v>21</v>
      </c>
      <c r="T1753" s="41">
        <v>68</v>
      </c>
      <c r="U1753" s="148" t="s">
        <v>4498</v>
      </c>
      <c r="V1753" s="36" t="s">
        <v>39</v>
      </c>
      <c r="W1753" s="36" t="s">
        <v>201</v>
      </c>
    </row>
    <row r="1754" s="15" customFormat="1" ht="36" spans="1:23">
      <c r="A1754" s="35">
        <v>1745</v>
      </c>
      <c r="B1754" s="159" t="s">
        <v>4499</v>
      </c>
      <c r="C1754" s="41" t="s">
        <v>31</v>
      </c>
      <c r="D1754" s="41" t="s">
        <v>1771</v>
      </c>
      <c r="E1754" s="269" t="s">
        <v>4500</v>
      </c>
      <c r="F1754" s="168">
        <v>44287</v>
      </c>
      <c r="G1754" s="168">
        <v>44470</v>
      </c>
      <c r="H1754" s="69" t="s">
        <v>4313</v>
      </c>
      <c r="I1754" s="41" t="s">
        <v>4484</v>
      </c>
      <c r="J1754" s="278">
        <v>9</v>
      </c>
      <c r="K1754" s="278"/>
      <c r="L1754" s="278">
        <v>9</v>
      </c>
      <c r="M1754" s="276"/>
      <c r="N1754" s="276"/>
      <c r="O1754" s="277">
        <v>1</v>
      </c>
      <c r="P1754" s="41">
        <f t="shared" ref="P1754:P1757" si="4">S1754*1.5</f>
        <v>42</v>
      </c>
      <c r="Q1754" s="41">
        <f t="shared" si="3"/>
        <v>126</v>
      </c>
      <c r="R1754" s="277">
        <v>1</v>
      </c>
      <c r="S1754" s="41">
        <v>28</v>
      </c>
      <c r="T1754" s="41">
        <v>89</v>
      </c>
      <c r="U1754" s="148" t="s">
        <v>4501</v>
      </c>
      <c r="V1754" s="36" t="s">
        <v>39</v>
      </c>
      <c r="W1754" s="36" t="s">
        <v>201</v>
      </c>
    </row>
    <row r="1755" s="15" customFormat="1" ht="36" spans="1:23">
      <c r="A1755" s="35">
        <v>1746</v>
      </c>
      <c r="B1755" s="159" t="s">
        <v>4502</v>
      </c>
      <c r="C1755" s="41" t="s">
        <v>31</v>
      </c>
      <c r="D1755" s="41" t="s">
        <v>1771</v>
      </c>
      <c r="E1755" s="269" t="s">
        <v>51</v>
      </c>
      <c r="F1755" s="168">
        <v>44287</v>
      </c>
      <c r="G1755" s="168">
        <v>44470</v>
      </c>
      <c r="H1755" s="69" t="s">
        <v>4313</v>
      </c>
      <c r="I1755" s="41" t="s">
        <v>4484</v>
      </c>
      <c r="J1755" s="278">
        <v>9</v>
      </c>
      <c r="K1755" s="278"/>
      <c r="L1755" s="278">
        <v>9</v>
      </c>
      <c r="M1755" s="276"/>
      <c r="N1755" s="276"/>
      <c r="O1755" s="277">
        <v>1</v>
      </c>
      <c r="P1755" s="41">
        <v>20</v>
      </c>
      <c r="Q1755" s="41">
        <f t="shared" si="3"/>
        <v>60</v>
      </c>
      <c r="R1755" s="277">
        <v>1</v>
      </c>
      <c r="S1755" s="41">
        <v>13</v>
      </c>
      <c r="T1755" s="41">
        <v>43</v>
      </c>
      <c r="U1755" s="148" t="s">
        <v>4503</v>
      </c>
      <c r="V1755" s="36" t="s">
        <v>39</v>
      </c>
      <c r="W1755" s="36" t="s">
        <v>201</v>
      </c>
    </row>
    <row r="1756" s="15" customFormat="1" ht="36" spans="1:23">
      <c r="A1756" s="35">
        <v>1747</v>
      </c>
      <c r="B1756" s="159" t="s">
        <v>4504</v>
      </c>
      <c r="C1756" s="41" t="s">
        <v>31</v>
      </c>
      <c r="D1756" s="41" t="s">
        <v>1771</v>
      </c>
      <c r="E1756" s="269" t="s">
        <v>399</v>
      </c>
      <c r="F1756" s="168">
        <v>44287</v>
      </c>
      <c r="G1756" s="168">
        <v>44470</v>
      </c>
      <c r="H1756" s="69" t="s">
        <v>4313</v>
      </c>
      <c r="I1756" s="41" t="s">
        <v>4484</v>
      </c>
      <c r="J1756" s="278">
        <v>9</v>
      </c>
      <c r="K1756" s="278"/>
      <c r="L1756" s="278">
        <v>9</v>
      </c>
      <c r="M1756" s="276"/>
      <c r="N1756" s="276"/>
      <c r="O1756" s="277">
        <v>1</v>
      </c>
      <c r="P1756" s="41">
        <f t="shared" si="4"/>
        <v>30</v>
      </c>
      <c r="Q1756" s="41">
        <f t="shared" si="3"/>
        <v>90</v>
      </c>
      <c r="R1756" s="277">
        <v>1</v>
      </c>
      <c r="S1756" s="41">
        <v>20</v>
      </c>
      <c r="T1756" s="41">
        <v>69</v>
      </c>
      <c r="U1756" s="148" t="s">
        <v>4505</v>
      </c>
      <c r="V1756" s="36" t="s">
        <v>39</v>
      </c>
      <c r="W1756" s="36" t="s">
        <v>201</v>
      </c>
    </row>
    <row r="1757" s="15" customFormat="1" ht="48" spans="1:23">
      <c r="A1757" s="35">
        <v>1748</v>
      </c>
      <c r="B1757" s="159" t="s">
        <v>4506</v>
      </c>
      <c r="C1757" s="41" t="s">
        <v>31</v>
      </c>
      <c r="D1757" s="41" t="s">
        <v>1771</v>
      </c>
      <c r="E1757" s="269" t="s">
        <v>4507</v>
      </c>
      <c r="F1757" s="168">
        <v>44287</v>
      </c>
      <c r="G1757" s="168">
        <v>44470</v>
      </c>
      <c r="H1757" s="69" t="s">
        <v>4313</v>
      </c>
      <c r="I1757" s="41" t="s">
        <v>4484</v>
      </c>
      <c r="J1757" s="278">
        <v>9</v>
      </c>
      <c r="K1757" s="278"/>
      <c r="L1757" s="278">
        <v>9</v>
      </c>
      <c r="M1757" s="276"/>
      <c r="N1757" s="276"/>
      <c r="O1757" s="277">
        <v>1</v>
      </c>
      <c r="P1757" s="41">
        <f t="shared" si="4"/>
        <v>24</v>
      </c>
      <c r="Q1757" s="41">
        <f t="shared" si="3"/>
        <v>72</v>
      </c>
      <c r="R1757" s="277">
        <v>1</v>
      </c>
      <c r="S1757" s="41">
        <v>16</v>
      </c>
      <c r="T1757" s="41">
        <v>53</v>
      </c>
      <c r="U1757" s="148" t="s">
        <v>4508</v>
      </c>
      <c r="V1757" s="36" t="s">
        <v>39</v>
      </c>
      <c r="W1757" s="36" t="s">
        <v>201</v>
      </c>
    </row>
    <row r="1758" s="15" customFormat="1" ht="36" spans="1:23">
      <c r="A1758" s="35">
        <v>1749</v>
      </c>
      <c r="B1758" s="159" t="s">
        <v>4509</v>
      </c>
      <c r="C1758" s="41" t="s">
        <v>31</v>
      </c>
      <c r="D1758" s="41" t="s">
        <v>1771</v>
      </c>
      <c r="E1758" s="269" t="s">
        <v>225</v>
      </c>
      <c r="F1758" s="168">
        <v>44287</v>
      </c>
      <c r="G1758" s="168">
        <v>44470</v>
      </c>
      <c r="H1758" s="69" t="s">
        <v>4313</v>
      </c>
      <c r="I1758" s="41" t="s">
        <v>4484</v>
      </c>
      <c r="J1758" s="278">
        <v>9</v>
      </c>
      <c r="K1758" s="278"/>
      <c r="L1758" s="278">
        <v>9</v>
      </c>
      <c r="M1758" s="276"/>
      <c r="N1758" s="276"/>
      <c r="O1758" s="277">
        <v>1</v>
      </c>
      <c r="P1758" s="41">
        <v>82</v>
      </c>
      <c r="Q1758" s="41">
        <f t="shared" si="3"/>
        <v>246</v>
      </c>
      <c r="R1758" s="277">
        <v>1</v>
      </c>
      <c r="S1758" s="41">
        <v>55</v>
      </c>
      <c r="T1758" s="41">
        <v>174</v>
      </c>
      <c r="U1758" s="148" t="s">
        <v>4510</v>
      </c>
      <c r="V1758" s="36" t="s">
        <v>39</v>
      </c>
      <c r="W1758" s="36" t="s">
        <v>201</v>
      </c>
    </row>
    <row r="1759" s="15" customFormat="1" ht="36" spans="1:23">
      <c r="A1759" s="35">
        <v>1750</v>
      </c>
      <c r="B1759" s="159" t="s">
        <v>4511</v>
      </c>
      <c r="C1759" s="41" t="s">
        <v>31</v>
      </c>
      <c r="D1759" s="41" t="s">
        <v>1771</v>
      </c>
      <c r="E1759" s="269" t="s">
        <v>194</v>
      </c>
      <c r="F1759" s="168">
        <v>44287</v>
      </c>
      <c r="G1759" s="168">
        <v>44470</v>
      </c>
      <c r="H1759" s="69" t="s">
        <v>4313</v>
      </c>
      <c r="I1759" s="41" t="s">
        <v>4484</v>
      </c>
      <c r="J1759" s="278">
        <v>9</v>
      </c>
      <c r="K1759" s="278"/>
      <c r="L1759" s="278">
        <v>9</v>
      </c>
      <c r="M1759" s="276"/>
      <c r="N1759" s="276"/>
      <c r="O1759" s="277">
        <v>1</v>
      </c>
      <c r="P1759" s="41">
        <f t="shared" ref="P1759:P1764" si="5">S1759*1.5</f>
        <v>27</v>
      </c>
      <c r="Q1759" s="41">
        <f t="shared" si="3"/>
        <v>81</v>
      </c>
      <c r="R1759" s="277">
        <v>1</v>
      </c>
      <c r="S1759" s="41">
        <v>18</v>
      </c>
      <c r="T1759" s="41">
        <v>61</v>
      </c>
      <c r="U1759" s="148" t="s">
        <v>4512</v>
      </c>
      <c r="V1759" s="36" t="s">
        <v>39</v>
      </c>
      <c r="W1759" s="36" t="s">
        <v>201</v>
      </c>
    </row>
    <row r="1760" s="15" customFormat="1" ht="36" spans="1:23">
      <c r="A1760" s="35">
        <v>1751</v>
      </c>
      <c r="B1760" s="159" t="s">
        <v>4513</v>
      </c>
      <c r="C1760" s="41" t="s">
        <v>31</v>
      </c>
      <c r="D1760" s="41" t="s">
        <v>1771</v>
      </c>
      <c r="E1760" s="269" t="s">
        <v>194</v>
      </c>
      <c r="F1760" s="168">
        <v>44287</v>
      </c>
      <c r="G1760" s="168">
        <v>44470</v>
      </c>
      <c r="H1760" s="69" t="s">
        <v>4313</v>
      </c>
      <c r="I1760" s="41" t="s">
        <v>4484</v>
      </c>
      <c r="J1760" s="278">
        <v>9</v>
      </c>
      <c r="K1760" s="278"/>
      <c r="L1760" s="278">
        <v>9</v>
      </c>
      <c r="M1760" s="276"/>
      <c r="N1760" s="276"/>
      <c r="O1760" s="277">
        <v>1</v>
      </c>
      <c r="P1760" s="41">
        <v>32</v>
      </c>
      <c r="Q1760" s="41">
        <f t="shared" si="3"/>
        <v>96</v>
      </c>
      <c r="R1760" s="277"/>
      <c r="S1760" s="41">
        <v>21</v>
      </c>
      <c r="T1760" s="41">
        <v>71</v>
      </c>
      <c r="U1760" s="148" t="s">
        <v>4514</v>
      </c>
      <c r="V1760" s="36" t="s">
        <v>39</v>
      </c>
      <c r="W1760" s="36" t="s">
        <v>201</v>
      </c>
    </row>
    <row r="1761" s="15" customFormat="1" ht="36" spans="1:23">
      <c r="A1761" s="35">
        <v>1752</v>
      </c>
      <c r="B1761" s="159" t="s">
        <v>4515</v>
      </c>
      <c r="C1761" s="41" t="s">
        <v>31</v>
      </c>
      <c r="D1761" s="41" t="s">
        <v>1771</v>
      </c>
      <c r="E1761" s="269" t="s">
        <v>3225</v>
      </c>
      <c r="F1761" s="168">
        <v>44287</v>
      </c>
      <c r="G1761" s="168">
        <v>44470</v>
      </c>
      <c r="H1761" s="69" t="s">
        <v>4313</v>
      </c>
      <c r="I1761" s="41" t="s">
        <v>4484</v>
      </c>
      <c r="J1761" s="278">
        <v>9</v>
      </c>
      <c r="K1761" s="278"/>
      <c r="L1761" s="278">
        <v>9</v>
      </c>
      <c r="M1761" s="276"/>
      <c r="N1761" s="276"/>
      <c r="O1761" s="277">
        <v>1</v>
      </c>
      <c r="P1761" s="41">
        <v>61</v>
      </c>
      <c r="Q1761" s="41">
        <f t="shared" si="3"/>
        <v>183</v>
      </c>
      <c r="R1761" s="277">
        <v>1</v>
      </c>
      <c r="S1761" s="41">
        <v>41</v>
      </c>
      <c r="T1761" s="41">
        <v>139</v>
      </c>
      <c r="U1761" s="148" t="s">
        <v>4516</v>
      </c>
      <c r="V1761" s="36" t="s">
        <v>39</v>
      </c>
      <c r="W1761" s="36" t="s">
        <v>201</v>
      </c>
    </row>
    <row r="1762" s="15" customFormat="1" ht="36" spans="1:23">
      <c r="A1762" s="35">
        <v>1753</v>
      </c>
      <c r="B1762" s="159" t="s">
        <v>4517</v>
      </c>
      <c r="C1762" s="41" t="s">
        <v>31</v>
      </c>
      <c r="D1762" s="41" t="s">
        <v>1771</v>
      </c>
      <c r="E1762" s="269" t="s">
        <v>1869</v>
      </c>
      <c r="F1762" s="168">
        <v>44287</v>
      </c>
      <c r="G1762" s="168">
        <v>44470</v>
      </c>
      <c r="H1762" s="69" t="s">
        <v>4313</v>
      </c>
      <c r="I1762" s="41" t="s">
        <v>4484</v>
      </c>
      <c r="J1762" s="278">
        <v>9</v>
      </c>
      <c r="K1762" s="278"/>
      <c r="L1762" s="278">
        <v>9</v>
      </c>
      <c r="M1762" s="276"/>
      <c r="N1762" s="276"/>
      <c r="O1762" s="277">
        <v>1</v>
      </c>
      <c r="P1762" s="41">
        <f t="shared" si="5"/>
        <v>42</v>
      </c>
      <c r="Q1762" s="41">
        <f t="shared" si="3"/>
        <v>126</v>
      </c>
      <c r="R1762" s="277"/>
      <c r="S1762" s="41">
        <v>28</v>
      </c>
      <c r="T1762" s="41">
        <v>92</v>
      </c>
      <c r="U1762" s="148" t="s">
        <v>4518</v>
      </c>
      <c r="V1762" s="36" t="s">
        <v>39</v>
      </c>
      <c r="W1762" s="36" t="s">
        <v>201</v>
      </c>
    </row>
    <row r="1763" s="15" customFormat="1" ht="36" spans="1:23">
      <c r="A1763" s="35">
        <v>1754</v>
      </c>
      <c r="B1763" s="159" t="s">
        <v>4519</v>
      </c>
      <c r="C1763" s="41" t="s">
        <v>31</v>
      </c>
      <c r="D1763" s="41" t="s">
        <v>1771</v>
      </c>
      <c r="E1763" s="269" t="s">
        <v>1579</v>
      </c>
      <c r="F1763" s="168">
        <v>44287</v>
      </c>
      <c r="G1763" s="168">
        <v>44470</v>
      </c>
      <c r="H1763" s="69" t="s">
        <v>4313</v>
      </c>
      <c r="I1763" s="41" t="s">
        <v>4484</v>
      </c>
      <c r="J1763" s="278">
        <v>9</v>
      </c>
      <c r="K1763" s="278"/>
      <c r="L1763" s="278">
        <v>9</v>
      </c>
      <c r="M1763" s="276"/>
      <c r="N1763" s="276"/>
      <c r="O1763" s="277">
        <v>1</v>
      </c>
      <c r="P1763" s="41">
        <f t="shared" si="5"/>
        <v>48</v>
      </c>
      <c r="Q1763" s="41">
        <f t="shared" si="3"/>
        <v>144</v>
      </c>
      <c r="R1763" s="277">
        <v>1</v>
      </c>
      <c r="S1763" s="41">
        <v>32</v>
      </c>
      <c r="T1763" s="41">
        <v>96</v>
      </c>
      <c r="U1763" s="148" t="s">
        <v>4520</v>
      </c>
      <c r="V1763" s="36" t="s">
        <v>39</v>
      </c>
      <c r="W1763" s="36" t="s">
        <v>201</v>
      </c>
    </row>
    <row r="1764" s="15" customFormat="1" ht="36" spans="1:23">
      <c r="A1764" s="35">
        <v>1755</v>
      </c>
      <c r="B1764" s="159" t="s">
        <v>4521</v>
      </c>
      <c r="C1764" s="41" t="s">
        <v>31</v>
      </c>
      <c r="D1764" s="41" t="s">
        <v>1771</v>
      </c>
      <c r="E1764" s="269" t="s">
        <v>1100</v>
      </c>
      <c r="F1764" s="168">
        <v>44287</v>
      </c>
      <c r="G1764" s="168">
        <v>44470</v>
      </c>
      <c r="H1764" s="69" t="s">
        <v>4313</v>
      </c>
      <c r="I1764" s="41" t="s">
        <v>4484</v>
      </c>
      <c r="J1764" s="278">
        <v>9</v>
      </c>
      <c r="K1764" s="278"/>
      <c r="L1764" s="278">
        <v>9</v>
      </c>
      <c r="M1764" s="276"/>
      <c r="N1764" s="276"/>
      <c r="O1764" s="277">
        <v>2</v>
      </c>
      <c r="P1764" s="41">
        <f t="shared" si="5"/>
        <v>39</v>
      </c>
      <c r="Q1764" s="41">
        <f t="shared" si="3"/>
        <v>117</v>
      </c>
      <c r="R1764" s="277"/>
      <c r="S1764" s="42">
        <v>26</v>
      </c>
      <c r="T1764" s="42">
        <v>74</v>
      </c>
      <c r="U1764" s="148" t="s">
        <v>4522</v>
      </c>
      <c r="V1764" s="36" t="s">
        <v>39</v>
      </c>
      <c r="W1764" s="36" t="s">
        <v>201</v>
      </c>
    </row>
    <row r="1765" s="15" customFormat="1" ht="36" spans="1:23">
      <c r="A1765" s="35">
        <v>1756</v>
      </c>
      <c r="B1765" s="159" t="s">
        <v>4523</v>
      </c>
      <c r="C1765" s="41" t="s">
        <v>31</v>
      </c>
      <c r="D1765" s="41" t="s">
        <v>1771</v>
      </c>
      <c r="E1765" s="269" t="s">
        <v>1139</v>
      </c>
      <c r="F1765" s="168">
        <v>44287</v>
      </c>
      <c r="G1765" s="168">
        <v>44470</v>
      </c>
      <c r="H1765" s="69" t="s">
        <v>4313</v>
      </c>
      <c r="I1765" s="41" t="s">
        <v>4484</v>
      </c>
      <c r="J1765" s="278">
        <v>9</v>
      </c>
      <c r="K1765" s="278"/>
      <c r="L1765" s="278">
        <v>9</v>
      </c>
      <c r="M1765" s="276"/>
      <c r="N1765" s="276"/>
      <c r="O1765" s="277">
        <v>1</v>
      </c>
      <c r="P1765" s="41">
        <v>23</v>
      </c>
      <c r="Q1765" s="41">
        <f t="shared" si="3"/>
        <v>69</v>
      </c>
      <c r="R1765" s="277"/>
      <c r="S1765" s="42">
        <v>15</v>
      </c>
      <c r="T1765" s="42">
        <v>53</v>
      </c>
      <c r="U1765" s="148" t="s">
        <v>4524</v>
      </c>
      <c r="V1765" s="36" t="s">
        <v>39</v>
      </c>
      <c r="W1765" s="36" t="s">
        <v>201</v>
      </c>
    </row>
    <row r="1766" s="15" customFormat="1" ht="36" spans="1:23">
      <c r="A1766" s="35">
        <v>1757</v>
      </c>
      <c r="B1766" s="270" t="s">
        <v>4525</v>
      </c>
      <c r="C1766" s="41" t="s">
        <v>31</v>
      </c>
      <c r="D1766" s="41" t="s">
        <v>1771</v>
      </c>
      <c r="E1766" s="269" t="s">
        <v>4526</v>
      </c>
      <c r="F1766" s="168">
        <v>44287</v>
      </c>
      <c r="G1766" s="168">
        <v>44470</v>
      </c>
      <c r="H1766" s="69" t="s">
        <v>4313</v>
      </c>
      <c r="I1766" s="41" t="s">
        <v>4484</v>
      </c>
      <c r="J1766" s="278">
        <v>13</v>
      </c>
      <c r="K1766" s="278"/>
      <c r="L1766" s="278">
        <v>13</v>
      </c>
      <c r="M1766" s="276"/>
      <c r="N1766" s="276"/>
      <c r="O1766" s="277">
        <v>1</v>
      </c>
      <c r="P1766" s="41">
        <v>14</v>
      </c>
      <c r="Q1766" s="41">
        <f t="shared" si="3"/>
        <v>42</v>
      </c>
      <c r="R1766" s="277"/>
      <c r="S1766" s="42">
        <v>9</v>
      </c>
      <c r="T1766" s="42">
        <v>32</v>
      </c>
      <c r="U1766" s="148" t="s">
        <v>4527</v>
      </c>
      <c r="V1766" s="36" t="s">
        <v>39</v>
      </c>
      <c r="W1766" s="36" t="s">
        <v>201</v>
      </c>
    </row>
    <row r="1767" s="15" customFormat="1" ht="36" spans="1:23">
      <c r="A1767" s="35">
        <v>1758</v>
      </c>
      <c r="B1767" s="270" t="s">
        <v>4528</v>
      </c>
      <c r="C1767" s="41" t="s">
        <v>31</v>
      </c>
      <c r="D1767" s="41" t="s">
        <v>1771</v>
      </c>
      <c r="E1767" s="269" t="s">
        <v>79</v>
      </c>
      <c r="F1767" s="168">
        <v>44287</v>
      </c>
      <c r="G1767" s="168">
        <v>44470</v>
      </c>
      <c r="H1767" s="69" t="s">
        <v>4313</v>
      </c>
      <c r="I1767" s="41" t="s">
        <v>4484</v>
      </c>
      <c r="J1767" s="278">
        <v>13</v>
      </c>
      <c r="K1767" s="278"/>
      <c r="L1767" s="278">
        <v>13</v>
      </c>
      <c r="M1767" s="276"/>
      <c r="N1767" s="276"/>
      <c r="O1767" s="277">
        <v>1</v>
      </c>
      <c r="P1767" s="41">
        <f t="shared" ref="P1767:P1773" si="6">S1767*1.5</f>
        <v>12</v>
      </c>
      <c r="Q1767" s="41">
        <f t="shared" si="3"/>
        <v>36</v>
      </c>
      <c r="R1767" s="277">
        <v>1</v>
      </c>
      <c r="S1767" s="42">
        <v>8</v>
      </c>
      <c r="T1767" s="42">
        <v>29</v>
      </c>
      <c r="U1767" s="148" t="s">
        <v>4529</v>
      </c>
      <c r="V1767" s="36" t="s">
        <v>39</v>
      </c>
      <c r="W1767" s="36" t="s">
        <v>201</v>
      </c>
    </row>
    <row r="1768" s="15" customFormat="1" ht="36" spans="1:23">
      <c r="A1768" s="35">
        <v>1759</v>
      </c>
      <c r="B1768" s="270" t="s">
        <v>4530</v>
      </c>
      <c r="C1768" s="41" t="s">
        <v>31</v>
      </c>
      <c r="D1768" s="41" t="s">
        <v>1771</v>
      </c>
      <c r="E1768" s="269" t="s">
        <v>1066</v>
      </c>
      <c r="F1768" s="168">
        <v>44287</v>
      </c>
      <c r="G1768" s="168">
        <v>44470</v>
      </c>
      <c r="H1768" s="69" t="s">
        <v>4313</v>
      </c>
      <c r="I1768" s="41" t="s">
        <v>4484</v>
      </c>
      <c r="J1768" s="278">
        <v>13</v>
      </c>
      <c r="K1768" s="278"/>
      <c r="L1768" s="278">
        <v>13</v>
      </c>
      <c r="M1768" s="276"/>
      <c r="N1768" s="276"/>
      <c r="O1768" s="277">
        <v>1</v>
      </c>
      <c r="P1768" s="41">
        <v>16</v>
      </c>
      <c r="Q1768" s="41">
        <f t="shared" si="3"/>
        <v>48</v>
      </c>
      <c r="R1768" s="277">
        <v>1</v>
      </c>
      <c r="S1768" s="42">
        <v>11</v>
      </c>
      <c r="T1768" s="42">
        <v>37</v>
      </c>
      <c r="U1768" s="148" t="s">
        <v>4531</v>
      </c>
      <c r="V1768" s="36" t="s">
        <v>39</v>
      </c>
      <c r="W1768" s="36" t="s">
        <v>201</v>
      </c>
    </row>
    <row r="1769" s="15" customFormat="1" ht="36" spans="1:23">
      <c r="A1769" s="35">
        <v>1760</v>
      </c>
      <c r="B1769" s="270" t="s">
        <v>4532</v>
      </c>
      <c r="C1769" s="41" t="s">
        <v>31</v>
      </c>
      <c r="D1769" s="41" t="s">
        <v>1771</v>
      </c>
      <c r="E1769" s="269" t="s">
        <v>411</v>
      </c>
      <c r="F1769" s="168">
        <v>44287</v>
      </c>
      <c r="G1769" s="168">
        <v>44470</v>
      </c>
      <c r="H1769" s="69" t="s">
        <v>4313</v>
      </c>
      <c r="I1769" s="41" t="s">
        <v>4484</v>
      </c>
      <c r="J1769" s="278">
        <v>13</v>
      </c>
      <c r="K1769" s="278"/>
      <c r="L1769" s="278">
        <v>13</v>
      </c>
      <c r="M1769" s="276"/>
      <c r="N1769" s="276"/>
      <c r="O1769" s="277">
        <v>2</v>
      </c>
      <c r="P1769" s="41">
        <f t="shared" si="6"/>
        <v>24</v>
      </c>
      <c r="Q1769" s="41">
        <f t="shared" si="3"/>
        <v>72</v>
      </c>
      <c r="R1769" s="277">
        <v>1</v>
      </c>
      <c r="S1769" s="42">
        <v>16</v>
      </c>
      <c r="T1769" s="42">
        <v>54</v>
      </c>
      <c r="U1769" s="148" t="s">
        <v>4533</v>
      </c>
      <c r="V1769" s="36" t="s">
        <v>39</v>
      </c>
      <c r="W1769" s="36" t="s">
        <v>201</v>
      </c>
    </row>
    <row r="1770" s="15" customFormat="1" ht="48" spans="1:23">
      <c r="A1770" s="35">
        <v>1761</v>
      </c>
      <c r="B1770" s="270" t="s">
        <v>4534</v>
      </c>
      <c r="C1770" s="41" t="s">
        <v>31</v>
      </c>
      <c r="D1770" s="41" t="s">
        <v>1771</v>
      </c>
      <c r="E1770" s="269" t="s">
        <v>1380</v>
      </c>
      <c r="F1770" s="168">
        <v>44287</v>
      </c>
      <c r="G1770" s="168">
        <v>44470</v>
      </c>
      <c r="H1770" s="69" t="s">
        <v>4313</v>
      </c>
      <c r="I1770" s="41" t="s">
        <v>4484</v>
      </c>
      <c r="J1770" s="278">
        <v>13</v>
      </c>
      <c r="K1770" s="278"/>
      <c r="L1770" s="278">
        <v>13</v>
      </c>
      <c r="M1770" s="276"/>
      <c r="N1770" s="276"/>
      <c r="O1770" s="277">
        <v>1</v>
      </c>
      <c r="P1770" s="41">
        <v>38</v>
      </c>
      <c r="Q1770" s="41">
        <f t="shared" si="3"/>
        <v>114</v>
      </c>
      <c r="R1770" s="277"/>
      <c r="S1770" s="42">
        <v>25</v>
      </c>
      <c r="T1770" s="42">
        <v>82</v>
      </c>
      <c r="U1770" s="148" t="s">
        <v>4535</v>
      </c>
      <c r="V1770" s="36" t="s">
        <v>39</v>
      </c>
      <c r="W1770" s="36" t="s">
        <v>201</v>
      </c>
    </row>
    <row r="1771" s="15" customFormat="1" ht="36" spans="1:23">
      <c r="A1771" s="35">
        <v>1762</v>
      </c>
      <c r="B1771" s="270" t="s">
        <v>4536</v>
      </c>
      <c r="C1771" s="41" t="s">
        <v>31</v>
      </c>
      <c r="D1771" s="41" t="s">
        <v>1771</v>
      </c>
      <c r="E1771" s="269" t="s">
        <v>1233</v>
      </c>
      <c r="F1771" s="168">
        <v>44287</v>
      </c>
      <c r="G1771" s="168">
        <v>44470</v>
      </c>
      <c r="H1771" s="69" t="s">
        <v>4313</v>
      </c>
      <c r="I1771" s="41" t="s">
        <v>4484</v>
      </c>
      <c r="J1771" s="278">
        <v>13</v>
      </c>
      <c r="K1771" s="278"/>
      <c r="L1771" s="278">
        <v>13</v>
      </c>
      <c r="M1771" s="276"/>
      <c r="N1771" s="276"/>
      <c r="O1771" s="277">
        <v>1</v>
      </c>
      <c r="P1771" s="41">
        <v>32</v>
      </c>
      <c r="Q1771" s="41">
        <f t="shared" si="3"/>
        <v>96</v>
      </c>
      <c r="R1771" s="277"/>
      <c r="S1771" s="42">
        <v>21</v>
      </c>
      <c r="T1771" s="42">
        <v>76</v>
      </c>
      <c r="U1771" s="148" t="s">
        <v>4537</v>
      </c>
      <c r="V1771" s="36" t="s">
        <v>39</v>
      </c>
      <c r="W1771" s="36" t="s">
        <v>201</v>
      </c>
    </row>
    <row r="1772" s="15" customFormat="1" ht="36" spans="1:23">
      <c r="A1772" s="35">
        <v>1763</v>
      </c>
      <c r="B1772" s="270" t="s">
        <v>4538</v>
      </c>
      <c r="C1772" s="41" t="s">
        <v>31</v>
      </c>
      <c r="D1772" s="41" t="s">
        <v>1771</v>
      </c>
      <c r="E1772" s="269" t="s">
        <v>1219</v>
      </c>
      <c r="F1772" s="168">
        <v>44287</v>
      </c>
      <c r="G1772" s="168">
        <v>44470</v>
      </c>
      <c r="H1772" s="69" t="s">
        <v>4313</v>
      </c>
      <c r="I1772" s="41" t="s">
        <v>4484</v>
      </c>
      <c r="J1772" s="278">
        <v>13</v>
      </c>
      <c r="K1772" s="278"/>
      <c r="L1772" s="278">
        <v>13</v>
      </c>
      <c r="M1772" s="276"/>
      <c r="N1772" s="276"/>
      <c r="O1772" s="277">
        <v>1</v>
      </c>
      <c r="P1772" s="41">
        <f t="shared" si="6"/>
        <v>27</v>
      </c>
      <c r="Q1772" s="41">
        <f t="shared" si="3"/>
        <v>81</v>
      </c>
      <c r="R1772" s="277"/>
      <c r="S1772" s="42">
        <v>18</v>
      </c>
      <c r="T1772" s="42">
        <v>61</v>
      </c>
      <c r="U1772" s="148" t="s">
        <v>4539</v>
      </c>
      <c r="V1772" s="36" t="s">
        <v>39</v>
      </c>
      <c r="W1772" s="36" t="s">
        <v>201</v>
      </c>
    </row>
    <row r="1773" s="15" customFormat="1" ht="36" spans="1:23">
      <c r="A1773" s="35">
        <v>1764</v>
      </c>
      <c r="B1773" s="270" t="s">
        <v>4540</v>
      </c>
      <c r="C1773" s="41" t="s">
        <v>31</v>
      </c>
      <c r="D1773" s="41" t="s">
        <v>1771</v>
      </c>
      <c r="E1773" s="269" t="s">
        <v>1976</v>
      </c>
      <c r="F1773" s="168">
        <v>44287</v>
      </c>
      <c r="G1773" s="168">
        <v>44470</v>
      </c>
      <c r="H1773" s="69" t="s">
        <v>4313</v>
      </c>
      <c r="I1773" s="41" t="s">
        <v>4484</v>
      </c>
      <c r="J1773" s="278">
        <v>13</v>
      </c>
      <c r="K1773" s="278"/>
      <c r="L1773" s="278">
        <v>13</v>
      </c>
      <c r="M1773" s="276"/>
      <c r="N1773" s="276"/>
      <c r="O1773" s="277">
        <v>2</v>
      </c>
      <c r="P1773" s="41">
        <f t="shared" si="6"/>
        <v>15</v>
      </c>
      <c r="Q1773" s="41">
        <f t="shared" si="3"/>
        <v>45</v>
      </c>
      <c r="R1773" s="277"/>
      <c r="S1773" s="42">
        <v>10</v>
      </c>
      <c r="T1773" s="42">
        <v>38</v>
      </c>
      <c r="U1773" s="148" t="s">
        <v>4541</v>
      </c>
      <c r="V1773" s="36" t="s">
        <v>39</v>
      </c>
      <c r="W1773" s="36" t="s">
        <v>201</v>
      </c>
    </row>
    <row r="1774" s="15" customFormat="1" ht="48" spans="1:23">
      <c r="A1774" s="35">
        <v>1765</v>
      </c>
      <c r="B1774" s="270" t="s">
        <v>4542</v>
      </c>
      <c r="C1774" s="41" t="s">
        <v>31</v>
      </c>
      <c r="D1774" s="41" t="s">
        <v>1771</v>
      </c>
      <c r="E1774" s="269" t="s">
        <v>4543</v>
      </c>
      <c r="F1774" s="168">
        <v>44287</v>
      </c>
      <c r="G1774" s="168">
        <v>44470</v>
      </c>
      <c r="H1774" s="69" t="s">
        <v>4313</v>
      </c>
      <c r="I1774" s="41" t="s">
        <v>4484</v>
      </c>
      <c r="J1774" s="278">
        <v>13</v>
      </c>
      <c r="K1774" s="278"/>
      <c r="L1774" s="278">
        <v>13</v>
      </c>
      <c r="M1774" s="276"/>
      <c r="N1774" s="276"/>
      <c r="O1774" s="277">
        <v>2</v>
      </c>
      <c r="P1774" s="41">
        <v>34</v>
      </c>
      <c r="Q1774" s="41">
        <f t="shared" si="3"/>
        <v>102</v>
      </c>
      <c r="R1774" s="277">
        <v>1</v>
      </c>
      <c r="S1774" s="42">
        <v>23</v>
      </c>
      <c r="T1774" s="42">
        <v>79</v>
      </c>
      <c r="U1774" s="148" t="s">
        <v>4544</v>
      </c>
      <c r="V1774" s="36" t="s">
        <v>39</v>
      </c>
      <c r="W1774" s="36" t="s">
        <v>201</v>
      </c>
    </row>
    <row r="1775" s="15" customFormat="1" ht="36" spans="1:23">
      <c r="A1775" s="35">
        <v>1766</v>
      </c>
      <c r="B1775" s="270" t="s">
        <v>4545</v>
      </c>
      <c r="C1775" s="41" t="s">
        <v>31</v>
      </c>
      <c r="D1775" s="41" t="s">
        <v>1771</v>
      </c>
      <c r="E1775" s="269" t="s">
        <v>1084</v>
      </c>
      <c r="F1775" s="168">
        <v>44287</v>
      </c>
      <c r="G1775" s="168">
        <v>44470</v>
      </c>
      <c r="H1775" s="69" t="s">
        <v>4313</v>
      </c>
      <c r="I1775" s="41" t="s">
        <v>4484</v>
      </c>
      <c r="J1775" s="278">
        <v>13</v>
      </c>
      <c r="K1775" s="278"/>
      <c r="L1775" s="278">
        <v>13</v>
      </c>
      <c r="M1775" s="276"/>
      <c r="N1775" s="276"/>
      <c r="O1775" s="277">
        <v>2</v>
      </c>
      <c r="P1775" s="41">
        <f>S1775*1.5</f>
        <v>12</v>
      </c>
      <c r="Q1775" s="41">
        <f t="shared" si="3"/>
        <v>36</v>
      </c>
      <c r="R1775" s="277"/>
      <c r="S1775" s="42">
        <v>8</v>
      </c>
      <c r="T1775" s="42">
        <v>29</v>
      </c>
      <c r="U1775" s="148" t="s">
        <v>4546</v>
      </c>
      <c r="V1775" s="36" t="s">
        <v>39</v>
      </c>
      <c r="W1775" s="36" t="s">
        <v>201</v>
      </c>
    </row>
    <row r="1776" s="15" customFormat="1" ht="36" spans="1:23">
      <c r="A1776" s="35">
        <v>1767</v>
      </c>
      <c r="B1776" s="270" t="s">
        <v>4547</v>
      </c>
      <c r="C1776" s="41" t="s">
        <v>31</v>
      </c>
      <c r="D1776" s="41" t="s">
        <v>1771</v>
      </c>
      <c r="E1776" s="269" t="s">
        <v>382</v>
      </c>
      <c r="F1776" s="168">
        <v>44287</v>
      </c>
      <c r="G1776" s="168">
        <v>44470</v>
      </c>
      <c r="H1776" s="69" t="s">
        <v>4313</v>
      </c>
      <c r="I1776" s="41" t="s">
        <v>4484</v>
      </c>
      <c r="J1776" s="278">
        <v>13</v>
      </c>
      <c r="K1776" s="278"/>
      <c r="L1776" s="278">
        <v>13</v>
      </c>
      <c r="M1776" s="276"/>
      <c r="N1776" s="276"/>
      <c r="O1776" s="277">
        <v>1</v>
      </c>
      <c r="P1776" s="41">
        <v>20</v>
      </c>
      <c r="Q1776" s="41">
        <f t="shared" si="3"/>
        <v>60</v>
      </c>
      <c r="R1776" s="277">
        <v>1</v>
      </c>
      <c r="S1776" s="42">
        <v>13</v>
      </c>
      <c r="T1776" s="42">
        <v>47</v>
      </c>
      <c r="U1776" s="148" t="s">
        <v>4548</v>
      </c>
      <c r="V1776" s="36" t="s">
        <v>39</v>
      </c>
      <c r="W1776" s="36" t="s">
        <v>201</v>
      </c>
    </row>
    <row r="1777" s="15" customFormat="1" ht="36" spans="1:23">
      <c r="A1777" s="35">
        <v>1768</v>
      </c>
      <c r="B1777" s="270" t="s">
        <v>4549</v>
      </c>
      <c r="C1777" s="41" t="s">
        <v>31</v>
      </c>
      <c r="D1777" s="41" t="s">
        <v>1771</v>
      </c>
      <c r="E1777" s="269" t="s">
        <v>4550</v>
      </c>
      <c r="F1777" s="168">
        <v>44287</v>
      </c>
      <c r="G1777" s="168">
        <v>44470</v>
      </c>
      <c r="H1777" s="69" t="s">
        <v>4313</v>
      </c>
      <c r="I1777" s="41" t="s">
        <v>4484</v>
      </c>
      <c r="J1777" s="278">
        <v>13</v>
      </c>
      <c r="K1777" s="278"/>
      <c r="L1777" s="278">
        <v>13</v>
      </c>
      <c r="M1777" s="276"/>
      <c r="N1777" s="276"/>
      <c r="O1777" s="277">
        <v>1</v>
      </c>
      <c r="P1777" s="41">
        <f>S1777*1.5</f>
        <v>18</v>
      </c>
      <c r="Q1777" s="41">
        <f t="shared" si="3"/>
        <v>54</v>
      </c>
      <c r="R1777" s="277">
        <v>1</v>
      </c>
      <c r="S1777" s="42">
        <v>12</v>
      </c>
      <c r="T1777" s="42">
        <v>41</v>
      </c>
      <c r="U1777" s="148" t="s">
        <v>4551</v>
      </c>
      <c r="V1777" s="36" t="s">
        <v>39</v>
      </c>
      <c r="W1777" s="36" t="s">
        <v>201</v>
      </c>
    </row>
    <row r="1778" s="15" customFormat="1" ht="36" spans="1:23">
      <c r="A1778" s="35">
        <v>1769</v>
      </c>
      <c r="B1778" s="270" t="s">
        <v>4552</v>
      </c>
      <c r="C1778" s="41" t="s">
        <v>31</v>
      </c>
      <c r="D1778" s="41" t="s">
        <v>1771</v>
      </c>
      <c r="E1778" s="269" t="s">
        <v>934</v>
      </c>
      <c r="F1778" s="168">
        <v>44287</v>
      </c>
      <c r="G1778" s="168">
        <v>44470</v>
      </c>
      <c r="H1778" s="69" t="s">
        <v>4313</v>
      </c>
      <c r="I1778" s="41" t="s">
        <v>4484</v>
      </c>
      <c r="J1778" s="278">
        <v>9.5</v>
      </c>
      <c r="K1778" s="278"/>
      <c r="L1778" s="278">
        <v>9.5</v>
      </c>
      <c r="M1778" s="276"/>
      <c r="N1778" s="276"/>
      <c r="O1778" s="277">
        <v>1</v>
      </c>
      <c r="P1778" s="41">
        <v>22</v>
      </c>
      <c r="Q1778" s="41">
        <f t="shared" si="3"/>
        <v>66</v>
      </c>
      <c r="R1778" s="277"/>
      <c r="S1778" s="42">
        <v>15</v>
      </c>
      <c r="T1778" s="42">
        <v>48</v>
      </c>
      <c r="U1778" s="148" t="s">
        <v>4553</v>
      </c>
      <c r="V1778" s="36" t="s">
        <v>39</v>
      </c>
      <c r="W1778" s="36" t="s">
        <v>201</v>
      </c>
    </row>
    <row r="1779" s="15" customFormat="1" ht="36" spans="1:23">
      <c r="A1779" s="35">
        <v>1770</v>
      </c>
      <c r="B1779" s="270" t="s">
        <v>4554</v>
      </c>
      <c r="C1779" s="41" t="s">
        <v>31</v>
      </c>
      <c r="D1779" s="41" t="s">
        <v>1771</v>
      </c>
      <c r="E1779" s="269" t="s">
        <v>742</v>
      </c>
      <c r="F1779" s="168">
        <v>44287</v>
      </c>
      <c r="G1779" s="168">
        <v>44470</v>
      </c>
      <c r="H1779" s="69" t="s">
        <v>4313</v>
      </c>
      <c r="I1779" s="41" t="s">
        <v>4555</v>
      </c>
      <c r="J1779" s="278">
        <v>15</v>
      </c>
      <c r="K1779" s="278"/>
      <c r="L1779" s="278">
        <v>15</v>
      </c>
      <c r="M1779" s="276"/>
      <c r="N1779" s="276"/>
      <c r="O1779" s="277">
        <v>2</v>
      </c>
      <c r="P1779" s="41">
        <v>38</v>
      </c>
      <c r="Q1779" s="41">
        <f t="shared" si="3"/>
        <v>114</v>
      </c>
      <c r="R1779" s="277"/>
      <c r="S1779" s="42">
        <v>25</v>
      </c>
      <c r="T1779" s="42">
        <v>100</v>
      </c>
      <c r="U1779" s="148" t="s">
        <v>4556</v>
      </c>
      <c r="V1779" s="36" t="s">
        <v>39</v>
      </c>
      <c r="W1779" s="36" t="s">
        <v>201</v>
      </c>
    </row>
    <row r="1780" s="15" customFormat="1" ht="63" spans="1:23">
      <c r="A1780" s="35">
        <v>1771</v>
      </c>
      <c r="B1780" s="270" t="s">
        <v>4557</v>
      </c>
      <c r="C1780" s="41" t="s">
        <v>31</v>
      </c>
      <c r="D1780" s="41" t="s">
        <v>34</v>
      </c>
      <c r="E1780" s="269" t="s">
        <v>79</v>
      </c>
      <c r="F1780" s="168">
        <v>44287</v>
      </c>
      <c r="G1780" s="168">
        <v>44470</v>
      </c>
      <c r="H1780" s="69" t="s">
        <v>4313</v>
      </c>
      <c r="I1780" s="112" t="s">
        <v>4558</v>
      </c>
      <c r="J1780" s="278">
        <v>400</v>
      </c>
      <c r="K1780" s="278"/>
      <c r="L1780" s="278">
        <v>400</v>
      </c>
      <c r="M1780" s="276"/>
      <c r="N1780" s="276"/>
      <c r="O1780" s="277">
        <v>2</v>
      </c>
      <c r="P1780" s="41">
        <v>102</v>
      </c>
      <c r="Q1780" s="41">
        <f t="shared" si="3"/>
        <v>306</v>
      </c>
      <c r="R1780" s="277">
        <v>1</v>
      </c>
      <c r="S1780" s="42">
        <v>69</v>
      </c>
      <c r="T1780" s="42">
        <v>238</v>
      </c>
      <c r="U1780" s="148" t="s">
        <v>4559</v>
      </c>
      <c r="V1780" s="36" t="s">
        <v>39</v>
      </c>
      <c r="W1780" s="36" t="s">
        <v>201</v>
      </c>
    </row>
    <row r="1781" s="15" customFormat="1" ht="36" spans="1:23">
      <c r="A1781" s="35">
        <v>1772</v>
      </c>
      <c r="B1781" s="41" t="s">
        <v>4560</v>
      </c>
      <c r="C1781" s="41" t="s">
        <v>31</v>
      </c>
      <c r="D1781" s="41" t="s">
        <v>4444</v>
      </c>
      <c r="E1781" s="41" t="s">
        <v>1230</v>
      </c>
      <c r="F1781" s="39">
        <v>43831</v>
      </c>
      <c r="G1781" s="39">
        <v>44196</v>
      </c>
      <c r="H1781" s="69" t="s">
        <v>4313</v>
      </c>
      <c r="I1781" s="41" t="s">
        <v>4561</v>
      </c>
      <c r="J1781" s="84">
        <v>290.93</v>
      </c>
      <c r="K1781" s="84"/>
      <c r="L1781" s="84">
        <v>290.93</v>
      </c>
      <c r="M1781" s="276"/>
      <c r="N1781" s="276"/>
      <c r="O1781" s="277">
        <v>3</v>
      </c>
      <c r="P1781" s="41">
        <f t="shared" ref="P1781:P1787" si="7">S1781*1.5</f>
        <v>33</v>
      </c>
      <c r="Q1781" s="41">
        <f t="shared" si="3"/>
        <v>99</v>
      </c>
      <c r="R1781" s="277"/>
      <c r="S1781" s="41">
        <v>22</v>
      </c>
      <c r="T1781" s="41">
        <v>62</v>
      </c>
      <c r="U1781" s="41" t="s">
        <v>4562</v>
      </c>
      <c r="V1781" s="36" t="s">
        <v>39</v>
      </c>
      <c r="W1781" s="44" t="s">
        <v>54</v>
      </c>
    </row>
    <row r="1782" s="15" customFormat="1" ht="36" spans="1:23">
      <c r="A1782" s="35">
        <v>1773</v>
      </c>
      <c r="B1782" s="84" t="s">
        <v>4563</v>
      </c>
      <c r="C1782" s="36" t="s">
        <v>31</v>
      </c>
      <c r="D1782" s="41" t="s">
        <v>4444</v>
      </c>
      <c r="E1782" s="41" t="s">
        <v>1219</v>
      </c>
      <c r="F1782" s="39">
        <v>43831</v>
      </c>
      <c r="G1782" s="39">
        <v>44196</v>
      </c>
      <c r="H1782" s="69" t="s">
        <v>4313</v>
      </c>
      <c r="I1782" s="41" t="s">
        <v>4564</v>
      </c>
      <c r="J1782" s="84">
        <v>14</v>
      </c>
      <c r="K1782" s="84"/>
      <c r="L1782" s="84">
        <v>14</v>
      </c>
      <c r="M1782" s="276"/>
      <c r="N1782" s="276"/>
      <c r="O1782" s="277">
        <v>4</v>
      </c>
      <c r="P1782" s="41">
        <v>44</v>
      </c>
      <c r="Q1782" s="41">
        <f t="shared" si="3"/>
        <v>132</v>
      </c>
      <c r="R1782" s="277">
        <v>1</v>
      </c>
      <c r="S1782" s="280">
        <v>29</v>
      </c>
      <c r="T1782" s="280">
        <v>84</v>
      </c>
      <c r="U1782" s="159" t="s">
        <v>4565</v>
      </c>
      <c r="V1782" s="36" t="s">
        <v>39</v>
      </c>
      <c r="W1782" s="44" t="s">
        <v>54</v>
      </c>
    </row>
    <row r="1783" s="15" customFormat="1" ht="48" spans="1:23">
      <c r="A1783" s="35">
        <v>1774</v>
      </c>
      <c r="B1783" s="86" t="s">
        <v>4566</v>
      </c>
      <c r="C1783" s="103" t="s">
        <v>31</v>
      </c>
      <c r="D1783" s="42" t="s">
        <v>4444</v>
      </c>
      <c r="E1783" s="44" t="s">
        <v>4567</v>
      </c>
      <c r="F1783" s="271">
        <v>43739</v>
      </c>
      <c r="G1783" s="83">
        <v>44287</v>
      </c>
      <c r="H1783" s="69" t="s">
        <v>4313</v>
      </c>
      <c r="I1783" s="86" t="s">
        <v>4568</v>
      </c>
      <c r="J1783" s="272">
        <v>10.0687</v>
      </c>
      <c r="K1783" s="272"/>
      <c r="L1783" s="272">
        <v>10.0687</v>
      </c>
      <c r="M1783" s="276"/>
      <c r="N1783" s="276"/>
      <c r="O1783" s="277">
        <v>3</v>
      </c>
      <c r="P1783" s="41">
        <v>18</v>
      </c>
      <c r="Q1783" s="41">
        <f t="shared" si="3"/>
        <v>54</v>
      </c>
      <c r="R1783" s="277">
        <v>1</v>
      </c>
      <c r="S1783" s="51">
        <v>11</v>
      </c>
      <c r="T1783" s="44">
        <v>41</v>
      </c>
      <c r="U1783" s="44" t="s">
        <v>4569</v>
      </c>
      <c r="V1783" s="36" t="s">
        <v>39</v>
      </c>
      <c r="W1783" s="44" t="s">
        <v>54</v>
      </c>
    </row>
    <row r="1784" s="15" customFormat="1" ht="48" spans="1:23">
      <c r="A1784" s="35">
        <v>1775</v>
      </c>
      <c r="B1784" s="86" t="s">
        <v>4570</v>
      </c>
      <c r="C1784" s="36" t="s">
        <v>31</v>
      </c>
      <c r="D1784" s="86" t="s">
        <v>34</v>
      </c>
      <c r="E1784" s="44" t="s">
        <v>4571</v>
      </c>
      <c r="F1784" s="271">
        <v>43739</v>
      </c>
      <c r="G1784" s="83">
        <v>44287</v>
      </c>
      <c r="H1784" s="69" t="s">
        <v>4313</v>
      </c>
      <c r="I1784" s="86" t="s">
        <v>4572</v>
      </c>
      <c r="J1784" s="51">
        <v>20</v>
      </c>
      <c r="K1784" s="51"/>
      <c r="L1784" s="51">
        <v>20</v>
      </c>
      <c r="M1784" s="276"/>
      <c r="N1784" s="276"/>
      <c r="O1784" s="277">
        <v>3</v>
      </c>
      <c r="P1784" s="41">
        <f t="shared" si="7"/>
        <v>51</v>
      </c>
      <c r="Q1784" s="41">
        <f t="shared" si="3"/>
        <v>153</v>
      </c>
      <c r="R1784" s="277">
        <v>1</v>
      </c>
      <c r="S1784" s="280">
        <v>34</v>
      </c>
      <c r="T1784" s="280">
        <v>135</v>
      </c>
      <c r="U1784" s="159" t="s">
        <v>4573</v>
      </c>
      <c r="V1784" s="36" t="s">
        <v>39</v>
      </c>
      <c r="W1784" s="44" t="s">
        <v>54</v>
      </c>
    </row>
    <row r="1785" s="15" customFormat="1" ht="36" spans="1:23">
      <c r="A1785" s="35">
        <v>1776</v>
      </c>
      <c r="B1785" s="44" t="s">
        <v>4574</v>
      </c>
      <c r="C1785" s="86" t="s">
        <v>31</v>
      </c>
      <c r="D1785" s="86" t="s">
        <v>34</v>
      </c>
      <c r="E1785" s="44" t="s">
        <v>272</v>
      </c>
      <c r="F1785" s="83">
        <v>44287</v>
      </c>
      <c r="G1785" s="83">
        <v>44531</v>
      </c>
      <c r="H1785" s="69" t="s">
        <v>4313</v>
      </c>
      <c r="I1785" s="86" t="s">
        <v>4575</v>
      </c>
      <c r="J1785" s="51">
        <v>300</v>
      </c>
      <c r="K1785" s="51"/>
      <c r="L1785" s="51">
        <v>300</v>
      </c>
      <c r="M1785" s="178"/>
      <c r="N1785" s="276"/>
      <c r="O1785" s="277">
        <v>4</v>
      </c>
      <c r="P1785" s="41">
        <f t="shared" si="7"/>
        <v>276</v>
      </c>
      <c r="Q1785" s="41">
        <f t="shared" si="3"/>
        <v>828</v>
      </c>
      <c r="R1785" s="277">
        <v>1</v>
      </c>
      <c r="S1785" s="280">
        <v>184</v>
      </c>
      <c r="T1785" s="280">
        <v>631</v>
      </c>
      <c r="U1785" s="44" t="s">
        <v>4576</v>
      </c>
      <c r="V1785" s="36" t="s">
        <v>39</v>
      </c>
      <c r="W1785" s="44" t="s">
        <v>54</v>
      </c>
    </row>
    <row r="1786" s="15" customFormat="1" ht="24" spans="1:23">
      <c r="A1786" s="35">
        <v>1777</v>
      </c>
      <c r="B1786" s="86" t="s">
        <v>4577</v>
      </c>
      <c r="C1786" s="86" t="s">
        <v>31</v>
      </c>
      <c r="D1786" s="86" t="s">
        <v>34</v>
      </c>
      <c r="E1786" s="44" t="s">
        <v>1267</v>
      </c>
      <c r="F1786" s="83">
        <v>44287</v>
      </c>
      <c r="G1786" s="83">
        <v>44531</v>
      </c>
      <c r="H1786" s="69" t="s">
        <v>4313</v>
      </c>
      <c r="I1786" s="86" t="s">
        <v>4578</v>
      </c>
      <c r="J1786" s="51">
        <v>200</v>
      </c>
      <c r="K1786" s="51"/>
      <c r="L1786" s="51">
        <v>200</v>
      </c>
      <c r="M1786" s="178"/>
      <c r="N1786" s="276"/>
      <c r="O1786" s="277">
        <v>3</v>
      </c>
      <c r="P1786" s="41">
        <f t="shared" si="7"/>
        <v>213</v>
      </c>
      <c r="Q1786" s="41">
        <f t="shared" si="3"/>
        <v>639</v>
      </c>
      <c r="R1786" s="277">
        <v>1</v>
      </c>
      <c r="S1786" s="280">
        <v>142</v>
      </c>
      <c r="T1786" s="280">
        <v>468</v>
      </c>
      <c r="U1786" s="44" t="s">
        <v>4579</v>
      </c>
      <c r="V1786" s="36" t="s">
        <v>39</v>
      </c>
      <c r="W1786" s="44" t="s">
        <v>54</v>
      </c>
    </row>
    <row r="1787" s="15" customFormat="1" ht="36" spans="1:23">
      <c r="A1787" s="35">
        <v>1778</v>
      </c>
      <c r="B1787" s="44" t="s">
        <v>4580</v>
      </c>
      <c r="C1787" s="86" t="s">
        <v>31</v>
      </c>
      <c r="D1787" s="86" t="s">
        <v>34</v>
      </c>
      <c r="E1787" s="44" t="s">
        <v>4581</v>
      </c>
      <c r="F1787" s="83">
        <v>44287</v>
      </c>
      <c r="G1787" s="83">
        <v>44531</v>
      </c>
      <c r="H1787" s="69" t="s">
        <v>4313</v>
      </c>
      <c r="I1787" s="86" t="s">
        <v>4582</v>
      </c>
      <c r="J1787" s="51">
        <v>80</v>
      </c>
      <c r="K1787" s="51"/>
      <c r="L1787" s="51">
        <v>80</v>
      </c>
      <c r="M1787" s="178"/>
      <c r="N1787" s="276"/>
      <c r="O1787" s="277">
        <v>2</v>
      </c>
      <c r="P1787" s="41">
        <f t="shared" si="7"/>
        <v>42</v>
      </c>
      <c r="Q1787" s="41">
        <f t="shared" si="3"/>
        <v>126</v>
      </c>
      <c r="R1787" s="277"/>
      <c r="S1787" s="41">
        <v>28</v>
      </c>
      <c r="T1787" s="41">
        <v>118</v>
      </c>
      <c r="U1787" s="44" t="s">
        <v>4583</v>
      </c>
      <c r="V1787" s="36" t="s">
        <v>39</v>
      </c>
      <c r="W1787" s="44" t="s">
        <v>54</v>
      </c>
    </row>
    <row r="1788" s="15" customFormat="1" ht="24" spans="1:23">
      <c r="A1788" s="35">
        <v>1779</v>
      </c>
      <c r="B1788" s="41" t="s">
        <v>4584</v>
      </c>
      <c r="C1788" s="41" t="s">
        <v>31</v>
      </c>
      <c r="D1788" s="41" t="s">
        <v>34</v>
      </c>
      <c r="E1788" s="41" t="s">
        <v>4585</v>
      </c>
      <c r="F1788" s="83">
        <v>44287</v>
      </c>
      <c r="G1788" s="83">
        <v>44531</v>
      </c>
      <c r="H1788" s="69" t="s">
        <v>4313</v>
      </c>
      <c r="I1788" s="41" t="s">
        <v>4582</v>
      </c>
      <c r="J1788" s="84">
        <v>80</v>
      </c>
      <c r="K1788" s="84"/>
      <c r="L1788" s="84">
        <v>80</v>
      </c>
      <c r="M1788" s="178"/>
      <c r="N1788" s="276"/>
      <c r="O1788" s="277">
        <v>2</v>
      </c>
      <c r="P1788" s="41">
        <v>83</v>
      </c>
      <c r="Q1788" s="41">
        <f t="shared" si="3"/>
        <v>249</v>
      </c>
      <c r="R1788" s="277">
        <v>1</v>
      </c>
      <c r="S1788" s="41">
        <v>55</v>
      </c>
      <c r="T1788" s="41">
        <v>177</v>
      </c>
      <c r="U1788" s="41" t="s">
        <v>4586</v>
      </c>
      <c r="V1788" s="36" t="s">
        <v>39</v>
      </c>
      <c r="W1788" s="44" t="s">
        <v>54</v>
      </c>
    </row>
    <row r="1789" s="15" customFormat="1" ht="24" spans="1:23">
      <c r="A1789" s="35">
        <v>1780</v>
      </c>
      <c r="B1789" s="41" t="s">
        <v>4587</v>
      </c>
      <c r="C1789" s="41" t="s">
        <v>31</v>
      </c>
      <c r="D1789" s="41" t="s">
        <v>34</v>
      </c>
      <c r="E1789" s="41" t="s">
        <v>4588</v>
      </c>
      <c r="F1789" s="83">
        <v>44287</v>
      </c>
      <c r="G1789" s="83">
        <v>44531</v>
      </c>
      <c r="H1789" s="69" t="s">
        <v>4313</v>
      </c>
      <c r="I1789" s="41" t="s">
        <v>4589</v>
      </c>
      <c r="J1789" s="84">
        <v>20</v>
      </c>
      <c r="K1789" s="84"/>
      <c r="L1789" s="84">
        <v>20</v>
      </c>
      <c r="M1789" s="178"/>
      <c r="N1789" s="276"/>
      <c r="O1789" s="277">
        <v>3</v>
      </c>
      <c r="P1789" s="41">
        <f t="shared" ref="P1789:P1797" si="8">S1789*1.5</f>
        <v>30</v>
      </c>
      <c r="Q1789" s="41">
        <v>126</v>
      </c>
      <c r="R1789" s="277">
        <v>1</v>
      </c>
      <c r="S1789" s="41">
        <v>20</v>
      </c>
      <c r="T1789" s="41">
        <v>105</v>
      </c>
      <c r="U1789" s="41" t="s">
        <v>4590</v>
      </c>
      <c r="V1789" s="36" t="s">
        <v>39</v>
      </c>
      <c r="W1789" s="44" t="s">
        <v>54</v>
      </c>
    </row>
    <row r="1790" s="15" customFormat="1" ht="24" spans="1:23">
      <c r="A1790" s="35">
        <v>1781</v>
      </c>
      <c r="B1790" s="41" t="s">
        <v>4591</v>
      </c>
      <c r="C1790" s="41" t="s">
        <v>31</v>
      </c>
      <c r="D1790" s="41" t="s">
        <v>34</v>
      </c>
      <c r="E1790" s="41" t="s">
        <v>4592</v>
      </c>
      <c r="F1790" s="83">
        <v>44287</v>
      </c>
      <c r="G1790" s="83">
        <v>44531</v>
      </c>
      <c r="H1790" s="69" t="s">
        <v>4313</v>
      </c>
      <c r="I1790" s="41" t="s">
        <v>4593</v>
      </c>
      <c r="J1790" s="84">
        <v>100</v>
      </c>
      <c r="K1790" s="84"/>
      <c r="L1790" s="84">
        <v>100</v>
      </c>
      <c r="M1790" s="178"/>
      <c r="N1790" s="276"/>
      <c r="O1790" s="277">
        <v>3</v>
      </c>
      <c r="P1790" s="41">
        <v>69</v>
      </c>
      <c r="Q1790" s="41">
        <f t="shared" ref="Q1790:Q1797" si="9">P1790*3</f>
        <v>207</v>
      </c>
      <c r="R1790" s="277"/>
      <c r="S1790" s="41">
        <v>45</v>
      </c>
      <c r="T1790" s="41">
        <v>179</v>
      </c>
      <c r="U1790" s="41" t="s">
        <v>4594</v>
      </c>
      <c r="V1790" s="36" t="s">
        <v>39</v>
      </c>
      <c r="W1790" s="44" t="s">
        <v>54</v>
      </c>
    </row>
    <row r="1791" s="15" customFormat="1" ht="24" spans="1:23">
      <c r="A1791" s="35">
        <v>1782</v>
      </c>
      <c r="B1791" s="41" t="s">
        <v>4595</v>
      </c>
      <c r="C1791" s="41" t="s">
        <v>31</v>
      </c>
      <c r="D1791" s="41" t="s">
        <v>34</v>
      </c>
      <c r="E1791" s="41" t="s">
        <v>4596</v>
      </c>
      <c r="F1791" s="83">
        <v>44287</v>
      </c>
      <c r="G1791" s="83">
        <v>44531</v>
      </c>
      <c r="H1791" s="69" t="s">
        <v>4313</v>
      </c>
      <c r="I1791" s="41" t="s">
        <v>4593</v>
      </c>
      <c r="J1791" s="84">
        <v>100</v>
      </c>
      <c r="K1791" s="84"/>
      <c r="L1791" s="84">
        <v>100</v>
      </c>
      <c r="M1791" s="178"/>
      <c r="N1791" s="276"/>
      <c r="O1791" s="277">
        <v>3</v>
      </c>
      <c r="P1791" s="41">
        <f t="shared" si="8"/>
        <v>63</v>
      </c>
      <c r="Q1791" s="41">
        <f t="shared" si="9"/>
        <v>189</v>
      </c>
      <c r="R1791" s="277">
        <v>1</v>
      </c>
      <c r="S1791" s="41">
        <v>42</v>
      </c>
      <c r="T1791" s="41">
        <v>187</v>
      </c>
      <c r="U1791" s="41" t="s">
        <v>4597</v>
      </c>
      <c r="V1791" s="36" t="s">
        <v>39</v>
      </c>
      <c r="W1791" s="44" t="s">
        <v>54</v>
      </c>
    </row>
    <row r="1792" s="15" customFormat="1" ht="36" spans="1:23">
      <c r="A1792" s="35">
        <v>1783</v>
      </c>
      <c r="B1792" s="41" t="s">
        <v>71</v>
      </c>
      <c r="C1792" s="41" t="s">
        <v>31</v>
      </c>
      <c r="D1792" s="41" t="s">
        <v>34</v>
      </c>
      <c r="E1792" s="41" t="s">
        <v>4598</v>
      </c>
      <c r="F1792" s="83">
        <v>44287</v>
      </c>
      <c r="G1792" s="83">
        <v>44531</v>
      </c>
      <c r="H1792" s="69" t="s">
        <v>4313</v>
      </c>
      <c r="I1792" s="41" t="s">
        <v>4599</v>
      </c>
      <c r="J1792" s="84">
        <v>100</v>
      </c>
      <c r="K1792" s="84"/>
      <c r="L1792" s="84">
        <v>100</v>
      </c>
      <c r="M1792" s="178"/>
      <c r="N1792" s="276"/>
      <c r="O1792" s="277">
        <v>2</v>
      </c>
      <c r="P1792" s="41">
        <v>9</v>
      </c>
      <c r="Q1792" s="41">
        <f t="shared" si="9"/>
        <v>27</v>
      </c>
      <c r="R1792" s="277"/>
      <c r="S1792" s="41">
        <v>5</v>
      </c>
      <c r="T1792" s="41">
        <v>19</v>
      </c>
      <c r="U1792" s="41" t="s">
        <v>4600</v>
      </c>
      <c r="V1792" s="36" t="s">
        <v>39</v>
      </c>
      <c r="W1792" s="44" t="s">
        <v>54</v>
      </c>
    </row>
    <row r="1793" s="15" customFormat="1" ht="48" spans="1:23">
      <c r="A1793" s="35">
        <v>1784</v>
      </c>
      <c r="B1793" s="41" t="s">
        <v>4601</v>
      </c>
      <c r="C1793" s="41" t="s">
        <v>31</v>
      </c>
      <c r="D1793" s="41" t="s">
        <v>34</v>
      </c>
      <c r="E1793" s="41" t="s">
        <v>4602</v>
      </c>
      <c r="F1793" s="83">
        <v>44287</v>
      </c>
      <c r="G1793" s="83">
        <v>44531</v>
      </c>
      <c r="H1793" s="69" t="s">
        <v>4313</v>
      </c>
      <c r="I1793" s="41" t="s">
        <v>4599</v>
      </c>
      <c r="J1793" s="84">
        <v>100</v>
      </c>
      <c r="K1793" s="84"/>
      <c r="L1793" s="84">
        <v>100</v>
      </c>
      <c r="M1793" s="178"/>
      <c r="N1793" s="276"/>
      <c r="O1793" s="277">
        <v>3</v>
      </c>
      <c r="P1793" s="41">
        <f t="shared" si="8"/>
        <v>180</v>
      </c>
      <c r="Q1793" s="41">
        <f t="shared" si="9"/>
        <v>540</v>
      </c>
      <c r="R1793" s="277">
        <v>1</v>
      </c>
      <c r="S1793" s="41">
        <v>120</v>
      </c>
      <c r="T1793" s="41">
        <v>420</v>
      </c>
      <c r="U1793" s="41" t="s">
        <v>4603</v>
      </c>
      <c r="V1793" s="36" t="s">
        <v>39</v>
      </c>
      <c r="W1793" s="44" t="s">
        <v>54</v>
      </c>
    </row>
    <row r="1794" s="15" customFormat="1" ht="36" spans="1:23">
      <c r="A1794" s="35">
        <v>1785</v>
      </c>
      <c r="B1794" s="41" t="s">
        <v>599</v>
      </c>
      <c r="C1794" s="41" t="s">
        <v>31</v>
      </c>
      <c r="D1794" s="41" t="s">
        <v>34</v>
      </c>
      <c r="E1794" s="41" t="s">
        <v>600</v>
      </c>
      <c r="F1794" s="83">
        <v>44287</v>
      </c>
      <c r="G1794" s="83">
        <v>44531</v>
      </c>
      <c r="H1794" s="69" t="s">
        <v>4313</v>
      </c>
      <c r="I1794" s="41" t="s">
        <v>4604</v>
      </c>
      <c r="J1794" s="84">
        <v>50</v>
      </c>
      <c r="K1794" s="84"/>
      <c r="L1794" s="84">
        <v>50</v>
      </c>
      <c r="M1794" s="178"/>
      <c r="N1794" s="276"/>
      <c r="O1794" s="277">
        <v>2</v>
      </c>
      <c r="P1794" s="41">
        <f t="shared" si="8"/>
        <v>90</v>
      </c>
      <c r="Q1794" s="41">
        <f t="shared" si="9"/>
        <v>270</v>
      </c>
      <c r="R1794" s="277">
        <v>1</v>
      </c>
      <c r="S1794" s="159">
        <v>60</v>
      </c>
      <c r="T1794" s="159">
        <v>125</v>
      </c>
      <c r="U1794" s="41" t="s">
        <v>4605</v>
      </c>
      <c r="V1794" s="36" t="s">
        <v>39</v>
      </c>
      <c r="W1794" s="44" t="s">
        <v>54</v>
      </c>
    </row>
    <row r="1795" s="15" customFormat="1" ht="24" spans="1:23">
      <c r="A1795" s="35">
        <v>1786</v>
      </c>
      <c r="B1795" s="41" t="s">
        <v>4606</v>
      </c>
      <c r="C1795" s="41" t="s">
        <v>31</v>
      </c>
      <c r="D1795" s="41" t="s">
        <v>34</v>
      </c>
      <c r="E1795" s="41" t="s">
        <v>79</v>
      </c>
      <c r="F1795" s="83">
        <v>44287</v>
      </c>
      <c r="G1795" s="83">
        <v>44531</v>
      </c>
      <c r="H1795" s="69" t="s">
        <v>4313</v>
      </c>
      <c r="I1795" s="41" t="s">
        <v>4568</v>
      </c>
      <c r="J1795" s="84">
        <v>50</v>
      </c>
      <c r="K1795" s="84"/>
      <c r="L1795" s="84">
        <v>50</v>
      </c>
      <c r="M1795" s="178"/>
      <c r="N1795" s="276"/>
      <c r="O1795" s="277">
        <v>3</v>
      </c>
      <c r="P1795" s="41">
        <f t="shared" si="8"/>
        <v>195</v>
      </c>
      <c r="Q1795" s="41">
        <f t="shared" si="9"/>
        <v>585</v>
      </c>
      <c r="R1795" s="277">
        <v>1</v>
      </c>
      <c r="S1795" s="159">
        <v>130</v>
      </c>
      <c r="T1795" s="159">
        <v>485</v>
      </c>
      <c r="U1795" s="41" t="s">
        <v>4607</v>
      </c>
      <c r="V1795" s="36" t="s">
        <v>39</v>
      </c>
      <c r="W1795" s="44" t="s">
        <v>54</v>
      </c>
    </row>
    <row r="1796" s="15" customFormat="1" ht="36" spans="1:23">
      <c r="A1796" s="35">
        <v>1787</v>
      </c>
      <c r="B1796" s="41" t="s">
        <v>4608</v>
      </c>
      <c r="C1796" s="41" t="s">
        <v>31</v>
      </c>
      <c r="D1796" s="41" t="s">
        <v>34</v>
      </c>
      <c r="E1796" s="41" t="s">
        <v>2287</v>
      </c>
      <c r="F1796" s="83">
        <v>44287</v>
      </c>
      <c r="G1796" s="83">
        <v>44531</v>
      </c>
      <c r="H1796" s="69" t="s">
        <v>4313</v>
      </c>
      <c r="I1796" s="41" t="s">
        <v>4609</v>
      </c>
      <c r="J1796" s="84">
        <v>120</v>
      </c>
      <c r="K1796" s="84"/>
      <c r="L1796" s="84">
        <v>120</v>
      </c>
      <c r="M1796" s="178"/>
      <c r="N1796" s="276"/>
      <c r="O1796" s="277">
        <v>3</v>
      </c>
      <c r="P1796" s="41">
        <f t="shared" si="8"/>
        <v>165</v>
      </c>
      <c r="Q1796" s="41">
        <f t="shared" si="9"/>
        <v>495</v>
      </c>
      <c r="R1796" s="277">
        <v>1</v>
      </c>
      <c r="S1796" s="41">
        <v>110</v>
      </c>
      <c r="T1796" s="41">
        <v>307</v>
      </c>
      <c r="U1796" s="41" t="s">
        <v>4610</v>
      </c>
      <c r="V1796" s="36" t="s">
        <v>39</v>
      </c>
      <c r="W1796" s="44" t="s">
        <v>54</v>
      </c>
    </row>
    <row r="1797" s="15" customFormat="1" ht="24" spans="1:23">
      <c r="A1797" s="35">
        <v>1788</v>
      </c>
      <c r="B1797" s="41" t="s">
        <v>4611</v>
      </c>
      <c r="C1797" s="41" t="s">
        <v>31</v>
      </c>
      <c r="D1797" s="41" t="s">
        <v>34</v>
      </c>
      <c r="E1797" s="41" t="s">
        <v>1365</v>
      </c>
      <c r="F1797" s="83">
        <v>44287</v>
      </c>
      <c r="G1797" s="83">
        <v>44531</v>
      </c>
      <c r="H1797" s="69" t="s">
        <v>4313</v>
      </c>
      <c r="I1797" s="41" t="s">
        <v>4612</v>
      </c>
      <c r="J1797" s="84">
        <v>80</v>
      </c>
      <c r="K1797" s="84"/>
      <c r="L1797" s="84">
        <v>80</v>
      </c>
      <c r="M1797" s="178"/>
      <c r="N1797" s="276"/>
      <c r="O1797" s="277">
        <v>2</v>
      </c>
      <c r="P1797" s="41">
        <f t="shared" si="8"/>
        <v>42</v>
      </c>
      <c r="Q1797" s="41">
        <f t="shared" si="9"/>
        <v>126</v>
      </c>
      <c r="R1797" s="277">
        <v>1</v>
      </c>
      <c r="S1797" s="41">
        <v>28</v>
      </c>
      <c r="T1797" s="41">
        <v>82</v>
      </c>
      <c r="U1797" s="41" t="s">
        <v>4613</v>
      </c>
      <c r="V1797" s="36" t="s">
        <v>39</v>
      </c>
      <c r="W1797" s="41" t="s">
        <v>201</v>
      </c>
    </row>
    <row r="1798" s="10" customFormat="1" ht="36" spans="1:23">
      <c r="A1798" s="35">
        <v>1789</v>
      </c>
      <c r="B1798" s="69" t="s">
        <v>4614</v>
      </c>
      <c r="C1798" s="243" t="s">
        <v>31</v>
      </c>
      <c r="D1798" s="264" t="s">
        <v>34</v>
      </c>
      <c r="E1798" s="250" t="s">
        <v>238</v>
      </c>
      <c r="F1798" s="76" t="s">
        <v>4615</v>
      </c>
      <c r="G1798" s="76" t="s">
        <v>4616</v>
      </c>
      <c r="H1798" s="69" t="s">
        <v>4313</v>
      </c>
      <c r="I1798" s="86" t="s">
        <v>4617</v>
      </c>
      <c r="J1798" s="93">
        <v>12.37</v>
      </c>
      <c r="K1798" s="142"/>
      <c r="L1798" s="142">
        <v>12.37</v>
      </c>
      <c r="M1798" s="178"/>
      <c r="N1798" s="178"/>
      <c r="O1798" s="42" t="s">
        <v>4432</v>
      </c>
      <c r="P1798" s="256" t="s">
        <v>4432</v>
      </c>
      <c r="Q1798" s="285" t="s">
        <v>4432</v>
      </c>
      <c r="R1798" s="42">
        <v>1</v>
      </c>
      <c r="S1798" s="286">
        <f>37+34+25+22+39+51</f>
        <v>208</v>
      </c>
      <c r="T1798" s="285">
        <f>114+106+79+70+137+164</f>
        <v>670</v>
      </c>
      <c r="U1798" s="69" t="s">
        <v>4436</v>
      </c>
      <c r="V1798" s="36" t="s">
        <v>39</v>
      </c>
      <c r="W1798" s="41" t="s">
        <v>4364</v>
      </c>
    </row>
    <row r="1799" s="10" customFormat="1" ht="60" spans="1:23">
      <c r="A1799" s="35">
        <v>1790</v>
      </c>
      <c r="B1799" s="69" t="s">
        <v>4618</v>
      </c>
      <c r="C1799" s="243" t="s">
        <v>31</v>
      </c>
      <c r="D1799" s="264" t="s">
        <v>92</v>
      </c>
      <c r="E1799" s="250" t="s">
        <v>4619</v>
      </c>
      <c r="F1799" s="76" t="s">
        <v>691</v>
      </c>
      <c r="G1799" s="76" t="s">
        <v>675</v>
      </c>
      <c r="H1799" s="69" t="s">
        <v>4313</v>
      </c>
      <c r="I1799" s="86" t="s">
        <v>4620</v>
      </c>
      <c r="J1799" s="255">
        <v>11</v>
      </c>
      <c r="K1799" s="283"/>
      <c r="L1799" s="283">
        <v>11</v>
      </c>
      <c r="M1799" s="178"/>
      <c r="N1799" s="178"/>
      <c r="O1799" s="42">
        <v>4</v>
      </c>
      <c r="P1799" s="256">
        <v>850</v>
      </c>
      <c r="Q1799" s="262">
        <v>3400</v>
      </c>
      <c r="R1799" s="42">
        <v>2</v>
      </c>
      <c r="S1799" s="287">
        <v>170</v>
      </c>
      <c r="T1799" s="262">
        <v>680</v>
      </c>
      <c r="U1799" s="69" t="s">
        <v>4621</v>
      </c>
      <c r="V1799" s="36" t="s">
        <v>39</v>
      </c>
      <c r="W1799" s="41" t="s">
        <v>4364</v>
      </c>
    </row>
    <row r="1800" s="10" customFormat="1" ht="36" spans="1:23">
      <c r="A1800" s="35">
        <v>1791</v>
      </c>
      <c r="B1800" s="69" t="s">
        <v>4622</v>
      </c>
      <c r="C1800" s="243" t="s">
        <v>31</v>
      </c>
      <c r="D1800" s="264" t="s">
        <v>87</v>
      </c>
      <c r="E1800" s="250" t="s">
        <v>4623</v>
      </c>
      <c r="F1800" s="76" t="s">
        <v>4624</v>
      </c>
      <c r="G1800" s="76" t="s">
        <v>4625</v>
      </c>
      <c r="H1800" s="69" t="s">
        <v>4313</v>
      </c>
      <c r="I1800" s="86" t="s">
        <v>4626</v>
      </c>
      <c r="J1800" s="93">
        <v>60.34</v>
      </c>
      <c r="K1800" s="55"/>
      <c r="L1800" s="55">
        <v>60.34</v>
      </c>
      <c r="M1800" s="178"/>
      <c r="N1800" s="178"/>
      <c r="O1800" s="42">
        <v>1</v>
      </c>
      <c r="P1800" s="256">
        <v>350</v>
      </c>
      <c r="Q1800" s="285">
        <v>1395</v>
      </c>
      <c r="R1800" s="42"/>
      <c r="S1800" s="286">
        <v>70</v>
      </c>
      <c r="T1800" s="285">
        <v>280</v>
      </c>
      <c r="U1800" s="36" t="s">
        <v>4627</v>
      </c>
      <c r="V1800" s="36" t="s">
        <v>39</v>
      </c>
      <c r="W1800" s="41" t="s">
        <v>201</v>
      </c>
    </row>
    <row r="1801" s="10" customFormat="1" ht="36" spans="1:23">
      <c r="A1801" s="35">
        <v>1792</v>
      </c>
      <c r="B1801" s="148" t="s">
        <v>4628</v>
      </c>
      <c r="C1801" s="148" t="s">
        <v>31</v>
      </c>
      <c r="D1801" s="281" t="s">
        <v>34</v>
      </c>
      <c r="E1801" s="148" t="s">
        <v>220</v>
      </c>
      <c r="F1801" s="251">
        <v>44256</v>
      </c>
      <c r="G1801" s="168">
        <v>44531</v>
      </c>
      <c r="H1801" s="69" t="s">
        <v>4313</v>
      </c>
      <c r="I1801" s="281" t="s">
        <v>4629</v>
      </c>
      <c r="J1801" s="142">
        <f>219*0.15</f>
        <v>32.85</v>
      </c>
      <c r="K1801" s="142"/>
      <c r="L1801" s="142">
        <v>32.85</v>
      </c>
      <c r="M1801" s="178"/>
      <c r="N1801" s="178"/>
      <c r="O1801" s="42">
        <v>1</v>
      </c>
      <c r="P1801" s="41">
        <v>54</v>
      </c>
      <c r="Q1801" s="281">
        <v>219</v>
      </c>
      <c r="R1801" s="42">
        <v>1</v>
      </c>
      <c r="S1801" s="41">
        <v>19</v>
      </c>
      <c r="T1801" s="281">
        <v>137</v>
      </c>
      <c r="U1801" s="148" t="s">
        <v>4630</v>
      </c>
      <c r="V1801" s="36" t="s">
        <v>39</v>
      </c>
      <c r="W1801" s="41" t="s">
        <v>201</v>
      </c>
    </row>
    <row r="1802" s="10" customFormat="1" ht="36" spans="1:23">
      <c r="A1802" s="35">
        <v>1793</v>
      </c>
      <c r="B1802" s="148" t="s">
        <v>4631</v>
      </c>
      <c r="C1802" s="148" t="s">
        <v>31</v>
      </c>
      <c r="D1802" s="281" t="s">
        <v>34</v>
      </c>
      <c r="E1802" s="148" t="s">
        <v>513</v>
      </c>
      <c r="F1802" s="251">
        <v>44256</v>
      </c>
      <c r="G1802" s="168">
        <v>44531</v>
      </c>
      <c r="H1802" s="69" t="s">
        <v>4313</v>
      </c>
      <c r="I1802" s="281" t="s">
        <v>4632</v>
      </c>
      <c r="J1802" s="142">
        <f>913*0.15</f>
        <v>136.95</v>
      </c>
      <c r="K1802" s="142"/>
      <c r="L1802" s="142">
        <v>136.95</v>
      </c>
      <c r="M1802" s="178"/>
      <c r="N1802" s="178"/>
      <c r="O1802" s="42">
        <v>1</v>
      </c>
      <c r="P1802" s="41">
        <v>228</v>
      </c>
      <c r="Q1802" s="281">
        <v>913</v>
      </c>
      <c r="R1802" s="42">
        <v>1</v>
      </c>
      <c r="S1802" s="41">
        <v>75</v>
      </c>
      <c r="T1802" s="281">
        <v>276</v>
      </c>
      <c r="U1802" s="148" t="s">
        <v>4633</v>
      </c>
      <c r="V1802" s="36" t="s">
        <v>39</v>
      </c>
      <c r="W1802" s="41" t="s">
        <v>201</v>
      </c>
    </row>
    <row r="1803" s="10" customFormat="1" ht="36" spans="1:23">
      <c r="A1803" s="35">
        <v>1794</v>
      </c>
      <c r="B1803" s="148" t="s">
        <v>4634</v>
      </c>
      <c r="C1803" s="148" t="s">
        <v>31</v>
      </c>
      <c r="D1803" s="281" t="s">
        <v>34</v>
      </c>
      <c r="E1803" s="148" t="s">
        <v>190</v>
      </c>
      <c r="F1803" s="251">
        <v>44256</v>
      </c>
      <c r="G1803" s="168">
        <v>44531</v>
      </c>
      <c r="H1803" s="69" t="s">
        <v>4313</v>
      </c>
      <c r="I1803" s="281" t="s">
        <v>4635</v>
      </c>
      <c r="J1803" s="142">
        <f>600*0.15</f>
        <v>90</v>
      </c>
      <c r="K1803" s="142"/>
      <c r="L1803" s="142">
        <v>90</v>
      </c>
      <c r="M1803" s="178"/>
      <c r="N1803" s="178"/>
      <c r="O1803" s="42">
        <v>1</v>
      </c>
      <c r="P1803" s="41">
        <v>150</v>
      </c>
      <c r="Q1803" s="281">
        <v>600</v>
      </c>
      <c r="R1803" s="42">
        <v>1</v>
      </c>
      <c r="S1803" s="41">
        <v>37</v>
      </c>
      <c r="T1803" s="281">
        <v>199</v>
      </c>
      <c r="U1803" s="148" t="s">
        <v>4636</v>
      </c>
      <c r="V1803" s="36" t="s">
        <v>39</v>
      </c>
      <c r="W1803" s="41" t="s">
        <v>201</v>
      </c>
    </row>
    <row r="1804" s="10" customFormat="1" ht="36" spans="1:23">
      <c r="A1804" s="35">
        <v>1795</v>
      </c>
      <c r="B1804" s="282" t="s">
        <v>4637</v>
      </c>
      <c r="C1804" s="148" t="s">
        <v>31</v>
      </c>
      <c r="D1804" s="281" t="s">
        <v>34</v>
      </c>
      <c r="E1804" s="148" t="s">
        <v>4638</v>
      </c>
      <c r="F1804" s="251">
        <v>44256</v>
      </c>
      <c r="G1804" s="168">
        <v>44531</v>
      </c>
      <c r="H1804" s="69" t="s">
        <v>4313</v>
      </c>
      <c r="I1804" s="281" t="s">
        <v>4639</v>
      </c>
      <c r="J1804" s="142">
        <f>1200*0.15</f>
        <v>180</v>
      </c>
      <c r="K1804" s="142"/>
      <c r="L1804" s="142">
        <v>180</v>
      </c>
      <c r="M1804" s="178"/>
      <c r="N1804" s="178"/>
      <c r="O1804" s="42">
        <v>1</v>
      </c>
      <c r="P1804" s="41">
        <v>300</v>
      </c>
      <c r="Q1804" s="281">
        <v>1200</v>
      </c>
      <c r="R1804" s="42">
        <v>1</v>
      </c>
      <c r="S1804" s="41">
        <v>129</v>
      </c>
      <c r="T1804" s="281">
        <v>425</v>
      </c>
      <c r="U1804" s="148" t="s">
        <v>4640</v>
      </c>
      <c r="V1804" s="36" t="s">
        <v>39</v>
      </c>
      <c r="W1804" s="41" t="s">
        <v>201</v>
      </c>
    </row>
    <row r="1805" s="10" customFormat="1" ht="36" spans="1:23">
      <c r="A1805" s="35">
        <v>1796</v>
      </c>
      <c r="B1805" s="148" t="s">
        <v>4641</v>
      </c>
      <c r="C1805" s="148" t="s">
        <v>31</v>
      </c>
      <c r="D1805" s="281" t="s">
        <v>34</v>
      </c>
      <c r="E1805" s="148" t="s">
        <v>104</v>
      </c>
      <c r="F1805" s="251">
        <v>44256</v>
      </c>
      <c r="G1805" s="168">
        <v>44531</v>
      </c>
      <c r="H1805" s="69" t="s">
        <v>4313</v>
      </c>
      <c r="I1805" s="281" t="s">
        <v>4642</v>
      </c>
      <c r="J1805" s="142">
        <f>398*0.15</f>
        <v>59.7</v>
      </c>
      <c r="K1805" s="142"/>
      <c r="L1805" s="142">
        <v>59.7</v>
      </c>
      <c r="M1805" s="178"/>
      <c r="N1805" s="178"/>
      <c r="O1805" s="42">
        <v>1</v>
      </c>
      <c r="P1805" s="41">
        <v>81</v>
      </c>
      <c r="Q1805" s="281">
        <v>398</v>
      </c>
      <c r="R1805" s="42"/>
      <c r="S1805" s="41">
        <v>32</v>
      </c>
      <c r="T1805" s="281">
        <v>152</v>
      </c>
      <c r="U1805" s="148" t="s">
        <v>4643</v>
      </c>
      <c r="V1805" s="36" t="s">
        <v>39</v>
      </c>
      <c r="W1805" s="41" t="s">
        <v>201</v>
      </c>
    </row>
    <row r="1806" s="10" customFormat="1" ht="36" spans="1:23">
      <c r="A1806" s="35">
        <v>1797</v>
      </c>
      <c r="B1806" s="84" t="s">
        <v>4644</v>
      </c>
      <c r="C1806" s="148" t="s">
        <v>31</v>
      </c>
      <c r="D1806" s="41" t="s">
        <v>34</v>
      </c>
      <c r="E1806" s="84" t="s">
        <v>1121</v>
      </c>
      <c r="F1806" s="251">
        <v>44256</v>
      </c>
      <c r="G1806" s="168">
        <v>44531</v>
      </c>
      <c r="H1806" s="69" t="s">
        <v>4313</v>
      </c>
      <c r="I1806" s="148" t="s">
        <v>4645</v>
      </c>
      <c r="J1806" s="142">
        <f>524*0.15</f>
        <v>78.6</v>
      </c>
      <c r="K1806" s="142"/>
      <c r="L1806" s="142">
        <v>78.6</v>
      </c>
      <c r="M1806" s="178"/>
      <c r="N1806" s="178"/>
      <c r="O1806" s="42">
        <v>1</v>
      </c>
      <c r="P1806" s="41">
        <v>157</v>
      </c>
      <c r="Q1806" s="41">
        <v>524</v>
      </c>
      <c r="R1806" s="42"/>
      <c r="S1806" s="41">
        <v>45</v>
      </c>
      <c r="T1806" s="41">
        <v>161</v>
      </c>
      <c r="U1806" s="148" t="s">
        <v>4646</v>
      </c>
      <c r="V1806" s="36" t="s">
        <v>39</v>
      </c>
      <c r="W1806" s="41" t="s">
        <v>201</v>
      </c>
    </row>
    <row r="1807" s="10" customFormat="1" ht="48" spans="1:23">
      <c r="A1807" s="35">
        <v>1798</v>
      </c>
      <c r="B1807" s="84" t="s">
        <v>4647</v>
      </c>
      <c r="C1807" s="148" t="s">
        <v>31</v>
      </c>
      <c r="D1807" s="41" t="s">
        <v>92</v>
      </c>
      <c r="E1807" s="84" t="s">
        <v>498</v>
      </c>
      <c r="F1807" s="251">
        <v>44256</v>
      </c>
      <c r="G1807" s="168">
        <v>44531</v>
      </c>
      <c r="H1807" s="69" t="s">
        <v>4313</v>
      </c>
      <c r="I1807" s="148" t="s">
        <v>4648</v>
      </c>
      <c r="J1807" s="142">
        <f>1244*0.12</f>
        <v>149.28</v>
      </c>
      <c r="K1807" s="142"/>
      <c r="L1807" s="142">
        <v>149.28</v>
      </c>
      <c r="M1807" s="178"/>
      <c r="N1807" s="178"/>
      <c r="O1807" s="42">
        <v>1</v>
      </c>
      <c r="P1807" s="41">
        <v>310</v>
      </c>
      <c r="Q1807" s="41">
        <v>1244</v>
      </c>
      <c r="R1807" s="42">
        <v>1</v>
      </c>
      <c r="S1807" s="41">
        <v>133</v>
      </c>
      <c r="T1807" s="41">
        <v>434</v>
      </c>
      <c r="U1807" s="148" t="s">
        <v>4649</v>
      </c>
      <c r="V1807" s="36" t="s">
        <v>39</v>
      </c>
      <c r="W1807" s="41" t="s">
        <v>201</v>
      </c>
    </row>
    <row r="1808" s="10" customFormat="1" ht="36" spans="1:23">
      <c r="A1808" s="35">
        <v>1799</v>
      </c>
      <c r="B1808" s="84" t="s">
        <v>4650</v>
      </c>
      <c r="C1808" s="148" t="s">
        <v>31</v>
      </c>
      <c r="D1808" s="41" t="s">
        <v>92</v>
      </c>
      <c r="E1808" s="148" t="s">
        <v>4651</v>
      </c>
      <c r="F1808" s="251">
        <v>44256</v>
      </c>
      <c r="G1808" s="168">
        <v>44531</v>
      </c>
      <c r="H1808" s="69" t="s">
        <v>4313</v>
      </c>
      <c r="I1808" s="148" t="s">
        <v>4652</v>
      </c>
      <c r="J1808" s="142">
        <f>2337*0.12</f>
        <v>280.44</v>
      </c>
      <c r="K1808" s="142"/>
      <c r="L1808" s="142">
        <v>280.44</v>
      </c>
      <c r="M1808" s="178"/>
      <c r="N1808" s="178"/>
      <c r="O1808" s="42">
        <v>1</v>
      </c>
      <c r="P1808" s="41">
        <v>625</v>
      </c>
      <c r="Q1808" s="41">
        <v>2337</v>
      </c>
      <c r="R1808" s="42"/>
      <c r="S1808" s="41">
        <v>133</v>
      </c>
      <c r="T1808" s="41">
        <v>494</v>
      </c>
      <c r="U1808" s="148" t="s">
        <v>4653</v>
      </c>
      <c r="V1808" s="36" t="s">
        <v>39</v>
      </c>
      <c r="W1808" s="41" t="s">
        <v>201</v>
      </c>
    </row>
    <row r="1809" s="10" customFormat="1" ht="48" spans="1:23">
      <c r="A1809" s="35">
        <v>1800</v>
      </c>
      <c r="B1809" s="84" t="s">
        <v>4654</v>
      </c>
      <c r="C1809" s="148" t="s">
        <v>31</v>
      </c>
      <c r="D1809" s="41" t="s">
        <v>34</v>
      </c>
      <c r="E1809" s="159" t="s">
        <v>1388</v>
      </c>
      <c r="F1809" s="251">
        <v>44256</v>
      </c>
      <c r="G1809" s="168">
        <v>44531</v>
      </c>
      <c r="H1809" s="69" t="s">
        <v>4313</v>
      </c>
      <c r="I1809" s="159" t="s">
        <v>4655</v>
      </c>
      <c r="J1809" s="142">
        <f>490*0.15</f>
        <v>73.5</v>
      </c>
      <c r="K1809" s="142"/>
      <c r="L1809" s="142">
        <v>73.5</v>
      </c>
      <c r="M1809" s="178"/>
      <c r="N1809" s="178"/>
      <c r="O1809" s="42">
        <v>2</v>
      </c>
      <c r="P1809" s="41">
        <v>120</v>
      </c>
      <c r="Q1809" s="41">
        <v>490</v>
      </c>
      <c r="R1809" s="42"/>
      <c r="S1809" s="41">
        <v>21</v>
      </c>
      <c r="T1809" s="41">
        <v>75</v>
      </c>
      <c r="U1809" s="148" t="s">
        <v>4656</v>
      </c>
      <c r="V1809" s="36" t="s">
        <v>39</v>
      </c>
      <c r="W1809" s="41" t="s">
        <v>201</v>
      </c>
    </row>
    <row r="1810" s="10" customFormat="1" ht="36" spans="1:23">
      <c r="A1810" s="35">
        <v>1801</v>
      </c>
      <c r="B1810" s="44" t="s">
        <v>4657</v>
      </c>
      <c r="C1810" s="148" t="s">
        <v>31</v>
      </c>
      <c r="D1810" s="199" t="s">
        <v>87</v>
      </c>
      <c r="E1810" s="69" t="s">
        <v>280</v>
      </c>
      <c r="F1810" s="251">
        <v>44256</v>
      </c>
      <c r="G1810" s="168">
        <v>44531</v>
      </c>
      <c r="H1810" s="69" t="s">
        <v>4313</v>
      </c>
      <c r="I1810" s="199" t="s">
        <v>4658</v>
      </c>
      <c r="J1810" s="73">
        <v>8</v>
      </c>
      <c r="K1810" s="142"/>
      <c r="L1810" s="142">
        <v>8</v>
      </c>
      <c r="M1810" s="178"/>
      <c r="N1810" s="178"/>
      <c r="O1810" s="42">
        <v>1</v>
      </c>
      <c r="P1810" s="36">
        <v>90</v>
      </c>
      <c r="Q1810" s="199">
        <v>300</v>
      </c>
      <c r="R1810" s="42">
        <v>1</v>
      </c>
      <c r="S1810" s="36">
        <v>43</v>
      </c>
      <c r="T1810" s="199">
        <v>150</v>
      </c>
      <c r="U1810" s="69" t="s">
        <v>4659</v>
      </c>
      <c r="V1810" s="36" t="s">
        <v>39</v>
      </c>
      <c r="W1810" s="41" t="s">
        <v>201</v>
      </c>
    </row>
    <row r="1811" s="10" customFormat="1" ht="36" spans="1:23">
      <c r="A1811" s="35">
        <v>1802</v>
      </c>
      <c r="B1811" s="69" t="s">
        <v>4660</v>
      </c>
      <c r="C1811" s="148" t="s">
        <v>31</v>
      </c>
      <c r="D1811" s="199" t="s">
        <v>34</v>
      </c>
      <c r="E1811" s="69" t="s">
        <v>1074</v>
      </c>
      <c r="F1811" s="251">
        <v>44256</v>
      </c>
      <c r="G1811" s="168">
        <v>44531</v>
      </c>
      <c r="H1811" s="69" t="s">
        <v>4313</v>
      </c>
      <c r="I1811" s="199" t="s">
        <v>4661</v>
      </c>
      <c r="J1811" s="73">
        <f>115*0.15</f>
        <v>17.25</v>
      </c>
      <c r="K1811" s="142"/>
      <c r="L1811" s="142">
        <v>17.25</v>
      </c>
      <c r="M1811" s="178"/>
      <c r="N1811" s="178"/>
      <c r="O1811" s="42">
        <v>1</v>
      </c>
      <c r="P1811" s="36">
        <v>28</v>
      </c>
      <c r="Q1811" s="199">
        <v>115</v>
      </c>
      <c r="R1811" s="42"/>
      <c r="S1811" s="36">
        <v>3</v>
      </c>
      <c r="T1811" s="199">
        <v>9</v>
      </c>
      <c r="U1811" s="69" t="s">
        <v>4662</v>
      </c>
      <c r="V1811" s="36" t="s">
        <v>39</v>
      </c>
      <c r="W1811" s="41" t="s">
        <v>201</v>
      </c>
    </row>
    <row r="1812" s="10" customFormat="1" ht="36" spans="1:23">
      <c r="A1812" s="35">
        <v>1803</v>
      </c>
      <c r="B1812" s="69" t="s">
        <v>4663</v>
      </c>
      <c r="C1812" s="148" t="s">
        <v>31</v>
      </c>
      <c r="D1812" s="199" t="s">
        <v>34</v>
      </c>
      <c r="E1812" s="69" t="s">
        <v>1411</v>
      </c>
      <c r="F1812" s="251">
        <v>44256</v>
      </c>
      <c r="G1812" s="168">
        <v>44531</v>
      </c>
      <c r="H1812" s="69" t="s">
        <v>4313</v>
      </c>
      <c r="I1812" s="199" t="s">
        <v>4664</v>
      </c>
      <c r="J1812" s="73">
        <f>80*0.15</f>
        <v>12</v>
      </c>
      <c r="K1812" s="142"/>
      <c r="L1812" s="142">
        <v>12</v>
      </c>
      <c r="M1812" s="178"/>
      <c r="N1812" s="178"/>
      <c r="O1812" s="42">
        <v>1</v>
      </c>
      <c r="P1812" s="36">
        <v>20</v>
      </c>
      <c r="Q1812" s="199">
        <v>80</v>
      </c>
      <c r="R1812" s="42"/>
      <c r="S1812" s="36">
        <v>7</v>
      </c>
      <c r="T1812" s="199">
        <v>27</v>
      </c>
      <c r="U1812" s="69" t="s">
        <v>4665</v>
      </c>
      <c r="V1812" s="36" t="s">
        <v>39</v>
      </c>
      <c r="W1812" s="41" t="s">
        <v>201</v>
      </c>
    </row>
    <row r="1813" s="10" customFormat="1" ht="36" spans="1:23">
      <c r="A1813" s="35">
        <v>1804</v>
      </c>
      <c r="B1813" s="69" t="s">
        <v>4666</v>
      </c>
      <c r="C1813" s="148" t="s">
        <v>31</v>
      </c>
      <c r="D1813" s="199" t="s">
        <v>34</v>
      </c>
      <c r="E1813" s="69" t="s">
        <v>1330</v>
      </c>
      <c r="F1813" s="251">
        <v>44256</v>
      </c>
      <c r="G1813" s="168">
        <v>44531</v>
      </c>
      <c r="H1813" s="69" t="s">
        <v>4313</v>
      </c>
      <c r="I1813" s="199" t="s">
        <v>4667</v>
      </c>
      <c r="J1813" s="73">
        <f>658*0.15</f>
        <v>98.7</v>
      </c>
      <c r="K1813" s="142"/>
      <c r="L1813" s="142">
        <v>98.7</v>
      </c>
      <c r="M1813" s="178"/>
      <c r="N1813" s="178"/>
      <c r="O1813" s="42">
        <v>1</v>
      </c>
      <c r="P1813" s="36">
        <v>165</v>
      </c>
      <c r="Q1813" s="199">
        <v>658</v>
      </c>
      <c r="R1813" s="42"/>
      <c r="S1813" s="36">
        <v>31</v>
      </c>
      <c r="T1813" s="199">
        <v>118</v>
      </c>
      <c r="U1813" s="69" t="s">
        <v>4668</v>
      </c>
      <c r="V1813" s="36" t="s">
        <v>39</v>
      </c>
      <c r="W1813" s="41" t="s">
        <v>201</v>
      </c>
    </row>
    <row r="1814" s="10" customFormat="1" ht="48" spans="1:23">
      <c r="A1814" s="35">
        <v>1805</v>
      </c>
      <c r="B1814" s="69" t="s">
        <v>4669</v>
      </c>
      <c r="C1814" s="148" t="s">
        <v>31</v>
      </c>
      <c r="D1814" s="199" t="s">
        <v>92</v>
      </c>
      <c r="E1814" s="69" t="s">
        <v>4670</v>
      </c>
      <c r="F1814" s="251">
        <v>44256</v>
      </c>
      <c r="G1814" s="168">
        <v>44531</v>
      </c>
      <c r="H1814" s="69" t="s">
        <v>4313</v>
      </c>
      <c r="I1814" s="199" t="s">
        <v>4671</v>
      </c>
      <c r="J1814" s="73">
        <f>1400*0.12</f>
        <v>168</v>
      </c>
      <c r="K1814" s="142"/>
      <c r="L1814" s="142">
        <v>168</v>
      </c>
      <c r="M1814" s="178"/>
      <c r="N1814" s="178"/>
      <c r="O1814" s="42">
        <v>2</v>
      </c>
      <c r="P1814" s="36">
        <v>350</v>
      </c>
      <c r="Q1814" s="199">
        <v>1400</v>
      </c>
      <c r="R1814" s="42">
        <v>1</v>
      </c>
      <c r="S1814" s="36">
        <v>100</v>
      </c>
      <c r="T1814" s="199">
        <v>353</v>
      </c>
      <c r="U1814" s="69" t="s">
        <v>4672</v>
      </c>
      <c r="V1814" s="36" t="s">
        <v>39</v>
      </c>
      <c r="W1814" s="41" t="s">
        <v>201</v>
      </c>
    </row>
    <row r="1815" s="10" customFormat="1" ht="36" spans="1:23">
      <c r="A1815" s="35">
        <v>1806</v>
      </c>
      <c r="B1815" s="69" t="s">
        <v>4673</v>
      </c>
      <c r="C1815" s="148" t="s">
        <v>31</v>
      </c>
      <c r="D1815" s="199" t="s">
        <v>34</v>
      </c>
      <c r="E1815" s="69" t="s">
        <v>1453</v>
      </c>
      <c r="F1815" s="251">
        <v>44256</v>
      </c>
      <c r="G1815" s="168">
        <v>44531</v>
      </c>
      <c r="H1815" s="69" t="s">
        <v>4313</v>
      </c>
      <c r="I1815" s="199" t="s">
        <v>4674</v>
      </c>
      <c r="J1815" s="73">
        <f>630*0.15</f>
        <v>94.5</v>
      </c>
      <c r="K1815" s="142"/>
      <c r="L1815" s="142">
        <v>94.5</v>
      </c>
      <c r="M1815" s="178"/>
      <c r="N1815" s="178"/>
      <c r="O1815" s="42">
        <v>1</v>
      </c>
      <c r="P1815" s="36">
        <v>157</v>
      </c>
      <c r="Q1815" s="199">
        <v>630</v>
      </c>
      <c r="R1815" s="42"/>
      <c r="S1815" s="36">
        <v>35</v>
      </c>
      <c r="T1815" s="199">
        <v>124</v>
      </c>
      <c r="U1815" s="69" t="s">
        <v>4675</v>
      </c>
      <c r="V1815" s="36" t="s">
        <v>39</v>
      </c>
      <c r="W1815" s="41" t="s">
        <v>201</v>
      </c>
    </row>
    <row r="1816" s="10" customFormat="1" ht="36" spans="1:23">
      <c r="A1816" s="35">
        <v>1807</v>
      </c>
      <c r="B1816" s="36" t="s">
        <v>4676</v>
      </c>
      <c r="C1816" s="148" t="s">
        <v>31</v>
      </c>
      <c r="D1816" s="36" t="s">
        <v>34</v>
      </c>
      <c r="E1816" s="36" t="s">
        <v>68</v>
      </c>
      <c r="F1816" s="251">
        <v>44256</v>
      </c>
      <c r="G1816" s="168">
        <v>44531</v>
      </c>
      <c r="H1816" s="69" t="s">
        <v>4313</v>
      </c>
      <c r="I1816" s="199" t="s">
        <v>4677</v>
      </c>
      <c r="J1816" s="53">
        <f>800*0.15</f>
        <v>120</v>
      </c>
      <c r="K1816" s="142"/>
      <c r="L1816" s="142">
        <v>120</v>
      </c>
      <c r="M1816" s="178"/>
      <c r="N1816" s="178"/>
      <c r="O1816" s="42">
        <v>1</v>
      </c>
      <c r="P1816" s="36">
        <v>200</v>
      </c>
      <c r="Q1816" s="36">
        <v>800</v>
      </c>
      <c r="R1816" s="42"/>
      <c r="S1816" s="36">
        <v>31</v>
      </c>
      <c r="T1816" s="36">
        <v>118</v>
      </c>
      <c r="U1816" s="69" t="s">
        <v>4678</v>
      </c>
      <c r="V1816" s="36" t="s">
        <v>39</v>
      </c>
      <c r="W1816" s="41" t="s">
        <v>201</v>
      </c>
    </row>
    <row r="1817" s="10" customFormat="1" ht="60" spans="1:23">
      <c r="A1817" s="35">
        <v>1808</v>
      </c>
      <c r="B1817" s="69" t="s">
        <v>4679</v>
      </c>
      <c r="C1817" s="148" t="s">
        <v>31</v>
      </c>
      <c r="D1817" s="199" t="s">
        <v>34</v>
      </c>
      <c r="E1817" s="69" t="s">
        <v>4680</v>
      </c>
      <c r="F1817" s="251">
        <v>44256</v>
      </c>
      <c r="G1817" s="168">
        <v>44531</v>
      </c>
      <c r="H1817" s="69" t="s">
        <v>4313</v>
      </c>
      <c r="I1817" s="199" t="s">
        <v>4681</v>
      </c>
      <c r="J1817" s="284">
        <f>4573*0.12</f>
        <v>548.76</v>
      </c>
      <c r="K1817" s="142"/>
      <c r="L1817" s="142">
        <v>548.76</v>
      </c>
      <c r="M1817" s="178"/>
      <c r="N1817" s="178"/>
      <c r="O1817" s="42">
        <v>4</v>
      </c>
      <c r="P1817" s="36">
        <v>1140</v>
      </c>
      <c r="Q1817" s="199">
        <v>4573</v>
      </c>
      <c r="R1817" s="42"/>
      <c r="S1817" s="36">
        <v>168</v>
      </c>
      <c r="T1817" s="199">
        <v>614</v>
      </c>
      <c r="U1817" s="148" t="s">
        <v>4682</v>
      </c>
      <c r="V1817" s="36" t="s">
        <v>39</v>
      </c>
      <c r="W1817" s="41" t="s">
        <v>201</v>
      </c>
    </row>
    <row r="1818" s="10" customFormat="1" ht="36" spans="1:23">
      <c r="A1818" s="35">
        <v>1809</v>
      </c>
      <c r="B1818" s="69" t="s">
        <v>4683</v>
      </c>
      <c r="C1818" s="148" t="s">
        <v>31</v>
      </c>
      <c r="D1818" s="199" t="s">
        <v>34</v>
      </c>
      <c r="E1818" s="69" t="s">
        <v>4684</v>
      </c>
      <c r="F1818" s="251">
        <v>44256</v>
      </c>
      <c r="G1818" s="168">
        <v>44531</v>
      </c>
      <c r="H1818" s="69" t="s">
        <v>4313</v>
      </c>
      <c r="I1818" s="199" t="s">
        <v>4685</v>
      </c>
      <c r="J1818" s="284">
        <f>300*0.15</f>
        <v>45</v>
      </c>
      <c r="K1818" s="142"/>
      <c r="L1818" s="142">
        <v>45</v>
      </c>
      <c r="M1818" s="178"/>
      <c r="N1818" s="178"/>
      <c r="O1818" s="42">
        <v>1</v>
      </c>
      <c r="P1818" s="36">
        <v>75</v>
      </c>
      <c r="Q1818" s="199">
        <v>300</v>
      </c>
      <c r="R1818" s="42"/>
      <c r="S1818" s="36">
        <v>13</v>
      </c>
      <c r="T1818" s="199">
        <v>48</v>
      </c>
      <c r="U1818" s="148" t="s">
        <v>4686</v>
      </c>
      <c r="V1818" s="36" t="s">
        <v>39</v>
      </c>
      <c r="W1818" s="41" t="s">
        <v>201</v>
      </c>
    </row>
    <row r="1819" s="10" customFormat="1" ht="36" spans="1:23">
      <c r="A1819" s="35">
        <v>1810</v>
      </c>
      <c r="B1819" s="84" t="s">
        <v>4687</v>
      </c>
      <c r="C1819" s="148" t="s">
        <v>31</v>
      </c>
      <c r="D1819" s="199" t="s">
        <v>34</v>
      </c>
      <c r="E1819" s="159" t="s">
        <v>1301</v>
      </c>
      <c r="F1819" s="251">
        <v>44256</v>
      </c>
      <c r="G1819" s="168">
        <v>44531</v>
      </c>
      <c r="H1819" s="69" t="s">
        <v>4313</v>
      </c>
      <c r="I1819" s="159" t="s">
        <v>4688</v>
      </c>
      <c r="J1819" s="142">
        <f>1020*0.15</f>
        <v>153</v>
      </c>
      <c r="K1819" s="142"/>
      <c r="L1819" s="142">
        <v>153</v>
      </c>
      <c r="M1819" s="178"/>
      <c r="N1819" s="178"/>
      <c r="O1819" s="42">
        <v>1</v>
      </c>
      <c r="P1819" s="41">
        <v>255</v>
      </c>
      <c r="Q1819" s="41">
        <v>1020</v>
      </c>
      <c r="R1819" s="42"/>
      <c r="S1819" s="41">
        <v>38</v>
      </c>
      <c r="T1819" s="41">
        <v>141</v>
      </c>
      <c r="U1819" s="148" t="s">
        <v>4689</v>
      </c>
      <c r="V1819" s="36" t="s">
        <v>39</v>
      </c>
      <c r="W1819" s="41" t="s">
        <v>201</v>
      </c>
    </row>
    <row r="1820" s="10" customFormat="1" ht="36" spans="1:23">
      <c r="A1820" s="35">
        <v>1811</v>
      </c>
      <c r="B1820" s="84" t="s">
        <v>4690</v>
      </c>
      <c r="C1820" s="148" t="s">
        <v>31</v>
      </c>
      <c r="D1820" s="199" t="s">
        <v>34</v>
      </c>
      <c r="E1820" s="159" t="s">
        <v>1216</v>
      </c>
      <c r="F1820" s="251">
        <v>44256</v>
      </c>
      <c r="G1820" s="168">
        <v>44531</v>
      </c>
      <c r="H1820" s="69" t="s">
        <v>4313</v>
      </c>
      <c r="I1820" s="159" t="s">
        <v>4691</v>
      </c>
      <c r="J1820" s="142">
        <f>1192*0.15</f>
        <v>178.8</v>
      </c>
      <c r="K1820" s="142"/>
      <c r="L1820" s="142">
        <v>178.8</v>
      </c>
      <c r="M1820" s="178"/>
      <c r="N1820" s="178"/>
      <c r="O1820" s="42">
        <v>1</v>
      </c>
      <c r="P1820" s="159">
        <v>290</v>
      </c>
      <c r="Q1820" s="159">
        <v>1192</v>
      </c>
      <c r="R1820" s="42"/>
      <c r="S1820" s="159">
        <v>37</v>
      </c>
      <c r="T1820" s="159">
        <v>152</v>
      </c>
      <c r="U1820" s="148" t="s">
        <v>4692</v>
      </c>
      <c r="V1820" s="36" t="s">
        <v>39</v>
      </c>
      <c r="W1820" s="41" t="s">
        <v>201</v>
      </c>
    </row>
    <row r="1821" s="10" customFormat="1" ht="36" spans="1:23">
      <c r="A1821" s="35">
        <v>1812</v>
      </c>
      <c r="B1821" s="84" t="s">
        <v>4693</v>
      </c>
      <c r="C1821" s="148" t="s">
        <v>31</v>
      </c>
      <c r="D1821" s="199" t="s">
        <v>34</v>
      </c>
      <c r="E1821" s="41" t="s">
        <v>1380</v>
      </c>
      <c r="F1821" s="251">
        <v>44256</v>
      </c>
      <c r="G1821" s="168">
        <v>44531</v>
      </c>
      <c r="H1821" s="69" t="s">
        <v>4313</v>
      </c>
      <c r="I1821" s="159" t="s">
        <v>4694</v>
      </c>
      <c r="J1821" s="142">
        <f>130*0.15</f>
        <v>19.5</v>
      </c>
      <c r="K1821" s="142"/>
      <c r="L1821" s="142">
        <v>19.5</v>
      </c>
      <c r="M1821" s="178"/>
      <c r="N1821" s="178"/>
      <c r="O1821" s="42">
        <v>1</v>
      </c>
      <c r="P1821" s="159">
        <v>32</v>
      </c>
      <c r="Q1821" s="159">
        <v>130</v>
      </c>
      <c r="R1821" s="42"/>
      <c r="S1821" s="159">
        <v>13</v>
      </c>
      <c r="T1821" s="159">
        <v>58</v>
      </c>
      <c r="U1821" s="148" t="s">
        <v>4695</v>
      </c>
      <c r="V1821" s="36" t="s">
        <v>39</v>
      </c>
      <c r="W1821" s="41" t="s">
        <v>201</v>
      </c>
    </row>
    <row r="1822" s="10" customFormat="1" ht="48" spans="1:23">
      <c r="A1822" s="35">
        <v>1813</v>
      </c>
      <c r="B1822" s="84" t="s">
        <v>4696</v>
      </c>
      <c r="C1822" s="148" t="s">
        <v>31</v>
      </c>
      <c r="D1822" s="199" t="s">
        <v>34</v>
      </c>
      <c r="E1822" s="41" t="s">
        <v>4697</v>
      </c>
      <c r="F1822" s="251">
        <v>44256</v>
      </c>
      <c r="G1822" s="168">
        <v>44531</v>
      </c>
      <c r="H1822" s="69" t="s">
        <v>4313</v>
      </c>
      <c r="I1822" s="41" t="s">
        <v>4698</v>
      </c>
      <c r="J1822" s="142">
        <f>496*0.15</f>
        <v>74.4</v>
      </c>
      <c r="K1822" s="142"/>
      <c r="L1822" s="142">
        <v>74.4</v>
      </c>
      <c r="M1822" s="178"/>
      <c r="N1822" s="178"/>
      <c r="O1822" s="42">
        <v>1</v>
      </c>
      <c r="P1822" s="41">
        <v>124</v>
      </c>
      <c r="Q1822" s="41">
        <v>496</v>
      </c>
      <c r="R1822" s="42"/>
      <c r="S1822" s="41">
        <v>39</v>
      </c>
      <c r="T1822" s="41">
        <v>135</v>
      </c>
      <c r="U1822" s="148" t="s">
        <v>4699</v>
      </c>
      <c r="V1822" s="36" t="s">
        <v>39</v>
      </c>
      <c r="W1822" s="41" t="s">
        <v>201</v>
      </c>
    </row>
    <row r="1823" s="10" customFormat="1" ht="36" spans="1:23">
      <c r="A1823" s="35">
        <v>1814</v>
      </c>
      <c r="B1823" s="84" t="s">
        <v>4700</v>
      </c>
      <c r="C1823" s="148" t="s">
        <v>31</v>
      </c>
      <c r="D1823" s="199" t="s">
        <v>34</v>
      </c>
      <c r="E1823" s="41" t="s">
        <v>770</v>
      </c>
      <c r="F1823" s="251">
        <v>44256</v>
      </c>
      <c r="G1823" s="168">
        <v>44531</v>
      </c>
      <c r="H1823" s="69" t="s">
        <v>4313</v>
      </c>
      <c r="I1823" s="41" t="s">
        <v>4701</v>
      </c>
      <c r="J1823" s="142">
        <f>220*0.15</f>
        <v>33</v>
      </c>
      <c r="K1823" s="142"/>
      <c r="L1823" s="142">
        <v>33</v>
      </c>
      <c r="M1823" s="178"/>
      <c r="N1823" s="178"/>
      <c r="O1823" s="42">
        <v>1</v>
      </c>
      <c r="P1823" s="41">
        <v>60</v>
      </c>
      <c r="Q1823" s="41">
        <v>220</v>
      </c>
      <c r="R1823" s="42"/>
      <c r="S1823" s="41">
        <v>23</v>
      </c>
      <c r="T1823" s="41">
        <v>102</v>
      </c>
      <c r="U1823" s="148" t="s">
        <v>4702</v>
      </c>
      <c r="V1823" s="36" t="s">
        <v>39</v>
      </c>
      <c r="W1823" s="41" t="s">
        <v>201</v>
      </c>
    </row>
    <row r="1824" s="10" customFormat="1" ht="48" spans="1:23">
      <c r="A1824" s="35">
        <v>1815</v>
      </c>
      <c r="B1824" s="84" t="s">
        <v>4703</v>
      </c>
      <c r="C1824" s="148" t="s">
        <v>31</v>
      </c>
      <c r="D1824" s="41" t="s">
        <v>92</v>
      </c>
      <c r="E1824" s="159" t="s">
        <v>4704</v>
      </c>
      <c r="F1824" s="251">
        <v>44256</v>
      </c>
      <c r="G1824" s="168">
        <v>44531</v>
      </c>
      <c r="H1824" s="69" t="s">
        <v>4313</v>
      </c>
      <c r="I1824" s="159" t="s">
        <v>4705</v>
      </c>
      <c r="J1824" s="142">
        <f>860*0.12</f>
        <v>103.2</v>
      </c>
      <c r="K1824" s="142"/>
      <c r="L1824" s="142">
        <v>103.2</v>
      </c>
      <c r="M1824" s="178"/>
      <c r="N1824" s="178"/>
      <c r="O1824" s="42">
        <v>1</v>
      </c>
      <c r="P1824" s="41">
        <v>215</v>
      </c>
      <c r="Q1824" s="41">
        <v>860</v>
      </c>
      <c r="R1824" s="42"/>
      <c r="S1824" s="41">
        <v>31</v>
      </c>
      <c r="T1824" s="41">
        <v>119</v>
      </c>
      <c r="U1824" s="148" t="s">
        <v>4706</v>
      </c>
      <c r="V1824" s="36" t="s">
        <v>39</v>
      </c>
      <c r="W1824" s="41" t="s">
        <v>201</v>
      </c>
    </row>
    <row r="1825" s="10" customFormat="1" ht="156" spans="1:23">
      <c r="A1825" s="35">
        <v>1816</v>
      </c>
      <c r="B1825" s="84" t="s">
        <v>4707</v>
      </c>
      <c r="C1825" s="148" t="s">
        <v>31</v>
      </c>
      <c r="D1825" s="41" t="s">
        <v>92</v>
      </c>
      <c r="E1825" s="159" t="s">
        <v>4708</v>
      </c>
      <c r="F1825" s="251">
        <v>44256</v>
      </c>
      <c r="G1825" s="168">
        <v>44531</v>
      </c>
      <c r="H1825" s="69" t="s">
        <v>4313</v>
      </c>
      <c r="I1825" s="159" t="s">
        <v>4709</v>
      </c>
      <c r="J1825" s="142">
        <f>6958*0.12</f>
        <v>834.96</v>
      </c>
      <c r="K1825" s="142"/>
      <c r="L1825" s="142">
        <v>834.96</v>
      </c>
      <c r="M1825" s="178"/>
      <c r="N1825" s="178"/>
      <c r="O1825" s="42">
        <v>7</v>
      </c>
      <c r="P1825" s="41">
        <v>1645</v>
      </c>
      <c r="Q1825" s="41">
        <v>6958</v>
      </c>
      <c r="R1825" s="42"/>
      <c r="S1825" s="41">
        <f>19+26+25+59+46+69+67</f>
        <v>311</v>
      </c>
      <c r="T1825" s="41">
        <f>64+74+73+235+157+284+273</f>
        <v>1160</v>
      </c>
      <c r="U1825" s="148" t="s">
        <v>4710</v>
      </c>
      <c r="V1825" s="36" t="s">
        <v>39</v>
      </c>
      <c r="W1825" s="41" t="s">
        <v>201</v>
      </c>
    </row>
    <row r="1826" s="10" customFormat="1" ht="36" spans="1:23">
      <c r="A1826" s="35">
        <v>1817</v>
      </c>
      <c r="B1826" s="148" t="s">
        <v>4711</v>
      </c>
      <c r="C1826" s="148" t="s">
        <v>31</v>
      </c>
      <c r="D1826" s="41" t="s">
        <v>92</v>
      </c>
      <c r="E1826" s="269" t="s">
        <v>4712</v>
      </c>
      <c r="F1826" s="251">
        <v>44256</v>
      </c>
      <c r="G1826" s="168">
        <v>44531</v>
      </c>
      <c r="H1826" s="69" t="s">
        <v>4313</v>
      </c>
      <c r="I1826" s="41" t="s">
        <v>4713</v>
      </c>
      <c r="J1826" s="142">
        <f>1980*0.12+135</f>
        <v>372.6</v>
      </c>
      <c r="K1826" s="142"/>
      <c r="L1826" s="142">
        <v>372.6</v>
      </c>
      <c r="M1826" s="178"/>
      <c r="N1826" s="178"/>
      <c r="O1826" s="42">
        <v>2</v>
      </c>
      <c r="P1826" s="41">
        <v>1115</v>
      </c>
      <c r="Q1826" s="41">
        <v>4467</v>
      </c>
      <c r="R1826" s="42"/>
      <c r="S1826" s="41">
        <f>56+25+51</f>
        <v>132</v>
      </c>
      <c r="T1826" s="41">
        <f>220+92+164</f>
        <v>476</v>
      </c>
      <c r="U1826" s="148" t="s">
        <v>4714</v>
      </c>
      <c r="V1826" s="36" t="s">
        <v>39</v>
      </c>
      <c r="W1826" s="41" t="s">
        <v>201</v>
      </c>
    </row>
    <row r="1827" s="10" customFormat="1" ht="48" spans="1:23">
      <c r="A1827" s="35">
        <v>1818</v>
      </c>
      <c r="B1827" s="148" t="s">
        <v>4715</v>
      </c>
      <c r="C1827" s="148" t="s">
        <v>31</v>
      </c>
      <c r="D1827" s="41" t="s">
        <v>87</v>
      </c>
      <c r="E1827" s="269" t="s">
        <v>4716</v>
      </c>
      <c r="F1827" s="251">
        <v>44256</v>
      </c>
      <c r="G1827" s="168">
        <v>44531</v>
      </c>
      <c r="H1827" s="69" t="s">
        <v>4313</v>
      </c>
      <c r="I1827" s="41" t="s">
        <v>4717</v>
      </c>
      <c r="J1827" s="142">
        <v>15</v>
      </c>
      <c r="K1827" s="142"/>
      <c r="L1827" s="142">
        <v>15</v>
      </c>
      <c r="M1827" s="178"/>
      <c r="N1827" s="178"/>
      <c r="O1827" s="42">
        <v>1</v>
      </c>
      <c r="P1827" s="41">
        <v>21</v>
      </c>
      <c r="Q1827" s="41">
        <v>84</v>
      </c>
      <c r="R1827" s="42"/>
      <c r="S1827" s="41">
        <v>10</v>
      </c>
      <c r="T1827" s="41">
        <v>40</v>
      </c>
      <c r="U1827" s="148" t="s">
        <v>4718</v>
      </c>
      <c r="V1827" s="36" t="s">
        <v>39</v>
      </c>
      <c r="W1827" s="41" t="s">
        <v>4364</v>
      </c>
    </row>
    <row r="1828" s="10" customFormat="1" ht="72" spans="1:23">
      <c r="A1828" s="35">
        <v>1819</v>
      </c>
      <c r="B1828" s="148" t="s">
        <v>4410</v>
      </c>
      <c r="C1828" s="148" t="s">
        <v>31</v>
      </c>
      <c r="D1828" s="41" t="s">
        <v>92</v>
      </c>
      <c r="E1828" s="269" t="s">
        <v>4719</v>
      </c>
      <c r="F1828" s="251">
        <v>44256</v>
      </c>
      <c r="G1828" s="168">
        <v>44531</v>
      </c>
      <c r="H1828" s="69" t="s">
        <v>4313</v>
      </c>
      <c r="I1828" s="41" t="s">
        <v>4713</v>
      </c>
      <c r="J1828" s="142">
        <v>250</v>
      </c>
      <c r="K1828" s="142"/>
      <c r="L1828" s="142">
        <v>250</v>
      </c>
      <c r="M1828" s="178"/>
      <c r="N1828" s="178"/>
      <c r="O1828" s="42">
        <v>3</v>
      </c>
      <c r="P1828" s="41">
        <v>1239</v>
      </c>
      <c r="Q1828" s="41">
        <v>4956</v>
      </c>
      <c r="R1828" s="42">
        <v>2</v>
      </c>
      <c r="S1828" s="41">
        <f>146+181+148</f>
        <v>475</v>
      </c>
      <c r="T1828" s="41">
        <f>556+690+511</f>
        <v>1757</v>
      </c>
      <c r="U1828" s="148" t="s">
        <v>4720</v>
      </c>
      <c r="V1828" s="36" t="s">
        <v>39</v>
      </c>
      <c r="W1828" s="41" t="s">
        <v>201</v>
      </c>
    </row>
    <row r="1829" s="10" customFormat="1" ht="48" spans="1:23">
      <c r="A1829" s="35">
        <v>1820</v>
      </c>
      <c r="B1829" s="148" t="s">
        <v>4721</v>
      </c>
      <c r="C1829" s="148" t="s">
        <v>31</v>
      </c>
      <c r="D1829" s="41" t="s">
        <v>34</v>
      </c>
      <c r="E1829" s="269" t="s">
        <v>4722</v>
      </c>
      <c r="F1829" s="251">
        <v>44256</v>
      </c>
      <c r="G1829" s="168">
        <v>44531</v>
      </c>
      <c r="H1829" s="69" t="s">
        <v>4313</v>
      </c>
      <c r="I1829" s="41" t="s">
        <v>4723</v>
      </c>
      <c r="J1829" s="142">
        <f>104*0.15</f>
        <v>15.6</v>
      </c>
      <c r="K1829" s="142"/>
      <c r="L1829" s="142">
        <v>15.6</v>
      </c>
      <c r="M1829" s="178"/>
      <c r="N1829" s="178"/>
      <c r="O1829" s="42">
        <v>1</v>
      </c>
      <c r="P1829" s="41">
        <v>32</v>
      </c>
      <c r="Q1829" s="41">
        <v>104</v>
      </c>
      <c r="R1829" s="42"/>
      <c r="S1829" s="41">
        <v>11</v>
      </c>
      <c r="T1829" s="41">
        <v>38</v>
      </c>
      <c r="U1829" s="148" t="s">
        <v>4724</v>
      </c>
      <c r="V1829" s="36" t="s">
        <v>39</v>
      </c>
      <c r="W1829" s="41" t="s">
        <v>201</v>
      </c>
    </row>
    <row r="1830" s="10" customFormat="1" ht="36" spans="1:23">
      <c r="A1830" s="35">
        <v>1821</v>
      </c>
      <c r="B1830" s="148" t="s">
        <v>4725</v>
      </c>
      <c r="C1830" s="148" t="s">
        <v>31</v>
      </c>
      <c r="D1830" s="41" t="s">
        <v>92</v>
      </c>
      <c r="E1830" s="269" t="s">
        <v>1493</v>
      </c>
      <c r="F1830" s="251">
        <v>44256</v>
      </c>
      <c r="G1830" s="168">
        <v>44531</v>
      </c>
      <c r="H1830" s="69" t="s">
        <v>4313</v>
      </c>
      <c r="I1830" s="269" t="s">
        <v>4726</v>
      </c>
      <c r="J1830" s="142">
        <f>1357*0.12</f>
        <v>162.84</v>
      </c>
      <c r="K1830" s="142"/>
      <c r="L1830" s="142">
        <v>162.84</v>
      </c>
      <c r="M1830" s="178"/>
      <c r="N1830" s="178"/>
      <c r="O1830" s="42">
        <v>1</v>
      </c>
      <c r="P1830" s="41">
        <v>272</v>
      </c>
      <c r="Q1830" s="41">
        <v>1357</v>
      </c>
      <c r="R1830" s="42"/>
      <c r="S1830" s="41">
        <v>134</v>
      </c>
      <c r="T1830" s="41">
        <v>508</v>
      </c>
      <c r="U1830" s="148" t="s">
        <v>4727</v>
      </c>
      <c r="V1830" s="36" t="s">
        <v>39</v>
      </c>
      <c r="W1830" s="41" t="s">
        <v>201</v>
      </c>
    </row>
    <row r="1831" s="10" customFormat="1" ht="48" spans="1:23">
      <c r="A1831" s="35">
        <v>1822</v>
      </c>
      <c r="B1831" s="148" t="s">
        <v>4728</v>
      </c>
      <c r="C1831" s="148" t="s">
        <v>31</v>
      </c>
      <c r="D1831" s="41" t="s">
        <v>34</v>
      </c>
      <c r="E1831" s="269" t="s">
        <v>4729</v>
      </c>
      <c r="F1831" s="251">
        <v>44256</v>
      </c>
      <c r="G1831" s="168">
        <v>44531</v>
      </c>
      <c r="H1831" s="69" t="s">
        <v>4313</v>
      </c>
      <c r="I1831" s="269" t="s">
        <v>4730</v>
      </c>
      <c r="J1831" s="142">
        <f>102*0.12</f>
        <v>12.24</v>
      </c>
      <c r="K1831" s="142"/>
      <c r="L1831" s="142">
        <v>12.24</v>
      </c>
      <c r="M1831" s="178"/>
      <c r="N1831" s="178"/>
      <c r="O1831" s="42">
        <v>1</v>
      </c>
      <c r="P1831" s="41">
        <v>25</v>
      </c>
      <c r="Q1831" s="41">
        <v>102</v>
      </c>
      <c r="R1831" s="42">
        <v>1</v>
      </c>
      <c r="S1831" s="41">
        <v>9</v>
      </c>
      <c r="T1831" s="41">
        <v>37</v>
      </c>
      <c r="U1831" s="148" t="s">
        <v>4731</v>
      </c>
      <c r="V1831" s="36" t="s">
        <v>39</v>
      </c>
      <c r="W1831" s="41" t="s">
        <v>201</v>
      </c>
    </row>
    <row r="1832" s="10" customFormat="1" ht="60" spans="1:23">
      <c r="A1832" s="35">
        <v>1823</v>
      </c>
      <c r="B1832" s="148" t="s">
        <v>4732</v>
      </c>
      <c r="C1832" s="148" t="s">
        <v>31</v>
      </c>
      <c r="D1832" s="41" t="s">
        <v>92</v>
      </c>
      <c r="E1832" s="269" t="s">
        <v>4733</v>
      </c>
      <c r="F1832" s="251">
        <v>44256</v>
      </c>
      <c r="G1832" s="168">
        <v>44531</v>
      </c>
      <c r="H1832" s="69" t="s">
        <v>4313</v>
      </c>
      <c r="I1832" s="269" t="s">
        <v>4734</v>
      </c>
      <c r="J1832" s="142">
        <f>2510*0.12</f>
        <v>301.2</v>
      </c>
      <c r="K1832" s="142"/>
      <c r="L1832" s="142">
        <v>301.2</v>
      </c>
      <c r="M1832" s="178"/>
      <c r="N1832" s="178"/>
      <c r="O1832" s="42">
        <v>2</v>
      </c>
      <c r="P1832" s="41">
        <v>655</v>
      </c>
      <c r="Q1832" s="41">
        <v>2510</v>
      </c>
      <c r="R1832" s="42"/>
      <c r="S1832" s="41">
        <v>52</v>
      </c>
      <c r="T1832" s="41">
        <v>198</v>
      </c>
      <c r="U1832" s="148" t="s">
        <v>4735</v>
      </c>
      <c r="V1832" s="36" t="s">
        <v>39</v>
      </c>
      <c r="W1832" s="41" t="s">
        <v>201</v>
      </c>
    </row>
    <row r="1833" s="10" customFormat="1" ht="36" spans="1:23">
      <c r="A1833" s="35">
        <v>1824</v>
      </c>
      <c r="B1833" s="148" t="s">
        <v>4736</v>
      </c>
      <c r="C1833" s="148" t="s">
        <v>31</v>
      </c>
      <c r="D1833" s="41" t="s">
        <v>92</v>
      </c>
      <c r="E1833" s="269" t="s">
        <v>1304</v>
      </c>
      <c r="F1833" s="251">
        <v>44256</v>
      </c>
      <c r="G1833" s="168">
        <v>44531</v>
      </c>
      <c r="H1833" s="69" t="s">
        <v>4313</v>
      </c>
      <c r="I1833" s="269" t="s">
        <v>4737</v>
      </c>
      <c r="J1833" s="142">
        <f>2495*0.12</f>
        <v>299.4</v>
      </c>
      <c r="K1833" s="142"/>
      <c r="L1833" s="142">
        <v>299.4</v>
      </c>
      <c r="M1833" s="178"/>
      <c r="N1833" s="178"/>
      <c r="O1833" s="42">
        <v>1</v>
      </c>
      <c r="P1833" s="41">
        <v>504</v>
      </c>
      <c r="Q1833" s="41">
        <v>2495</v>
      </c>
      <c r="R1833" s="42"/>
      <c r="S1833" s="41">
        <v>69</v>
      </c>
      <c r="T1833" s="41">
        <v>243</v>
      </c>
      <c r="U1833" s="148" t="s">
        <v>4738</v>
      </c>
      <c r="V1833" s="36" t="s">
        <v>39</v>
      </c>
      <c r="W1833" s="41" t="s">
        <v>201</v>
      </c>
    </row>
    <row r="1834" s="10" customFormat="1" ht="36" spans="1:23">
      <c r="A1834" s="35">
        <v>1825</v>
      </c>
      <c r="B1834" s="148" t="s">
        <v>4739</v>
      </c>
      <c r="C1834" s="148" t="s">
        <v>31</v>
      </c>
      <c r="D1834" s="41" t="s">
        <v>34</v>
      </c>
      <c r="E1834" s="269" t="s">
        <v>533</v>
      </c>
      <c r="F1834" s="251">
        <v>44256</v>
      </c>
      <c r="G1834" s="168">
        <v>44531</v>
      </c>
      <c r="H1834" s="69" t="s">
        <v>4313</v>
      </c>
      <c r="I1834" s="41" t="s">
        <v>4740</v>
      </c>
      <c r="J1834" s="142">
        <f>1676*0.15</f>
        <v>251.4</v>
      </c>
      <c r="K1834" s="142"/>
      <c r="L1834" s="142">
        <v>251.4</v>
      </c>
      <c r="M1834" s="178"/>
      <c r="N1834" s="178"/>
      <c r="O1834" s="42">
        <v>1</v>
      </c>
      <c r="P1834" s="41">
        <v>487</v>
      </c>
      <c r="Q1834" s="41">
        <v>1676</v>
      </c>
      <c r="R1834" s="42"/>
      <c r="S1834" s="41">
        <v>64</v>
      </c>
      <c r="T1834" s="41">
        <v>227</v>
      </c>
      <c r="U1834" s="148" t="s">
        <v>4741</v>
      </c>
      <c r="V1834" s="36" t="s">
        <v>39</v>
      </c>
      <c r="W1834" s="41" t="s">
        <v>201</v>
      </c>
    </row>
    <row r="1835" s="10" customFormat="1" ht="36" spans="1:23">
      <c r="A1835" s="35">
        <v>1826</v>
      </c>
      <c r="B1835" s="199" t="s">
        <v>4742</v>
      </c>
      <c r="C1835" s="148" t="s">
        <v>31</v>
      </c>
      <c r="D1835" s="41" t="s">
        <v>34</v>
      </c>
      <c r="E1835" s="269" t="s">
        <v>4743</v>
      </c>
      <c r="F1835" s="251">
        <v>44256</v>
      </c>
      <c r="G1835" s="168">
        <v>44531</v>
      </c>
      <c r="H1835" s="69" t="s">
        <v>4313</v>
      </c>
      <c r="I1835" s="41" t="s">
        <v>4744</v>
      </c>
      <c r="J1835" s="142">
        <f>600*0.15</f>
        <v>90</v>
      </c>
      <c r="K1835" s="142"/>
      <c r="L1835" s="142">
        <v>90</v>
      </c>
      <c r="M1835" s="178"/>
      <c r="N1835" s="178"/>
      <c r="O1835" s="42">
        <v>1</v>
      </c>
      <c r="P1835" s="41">
        <v>195</v>
      </c>
      <c r="Q1835" s="41">
        <v>600</v>
      </c>
      <c r="R1835" s="42"/>
      <c r="S1835" s="41">
        <v>35</v>
      </c>
      <c r="T1835" s="41">
        <v>92</v>
      </c>
      <c r="U1835" s="148" t="s">
        <v>4745</v>
      </c>
      <c r="V1835" s="36" t="s">
        <v>39</v>
      </c>
      <c r="W1835" s="41" t="s">
        <v>201</v>
      </c>
    </row>
    <row r="1836" s="10" customFormat="1" ht="36" spans="1:23">
      <c r="A1836" s="35">
        <v>1827</v>
      </c>
      <c r="B1836" s="199" t="s">
        <v>4746</v>
      </c>
      <c r="C1836" s="148" t="s">
        <v>31</v>
      </c>
      <c r="D1836" s="41" t="s">
        <v>34</v>
      </c>
      <c r="E1836" s="269" t="s">
        <v>616</v>
      </c>
      <c r="F1836" s="251">
        <v>44256</v>
      </c>
      <c r="G1836" s="168">
        <v>44531</v>
      </c>
      <c r="H1836" s="69" t="s">
        <v>4313</v>
      </c>
      <c r="I1836" s="41" t="s">
        <v>4747</v>
      </c>
      <c r="J1836" s="142">
        <f>1096*0.15</f>
        <v>164.4</v>
      </c>
      <c r="K1836" s="142"/>
      <c r="L1836" s="142">
        <v>164.4</v>
      </c>
      <c r="M1836" s="178"/>
      <c r="N1836" s="178"/>
      <c r="O1836" s="42">
        <v>1</v>
      </c>
      <c r="P1836" s="41">
        <v>335</v>
      </c>
      <c r="Q1836" s="41">
        <v>1096</v>
      </c>
      <c r="R1836" s="42"/>
      <c r="S1836" s="41">
        <v>30</v>
      </c>
      <c r="T1836" s="41">
        <v>85</v>
      </c>
      <c r="U1836" s="148" t="s">
        <v>4748</v>
      </c>
      <c r="V1836" s="36" t="s">
        <v>39</v>
      </c>
      <c r="W1836" s="41" t="s">
        <v>201</v>
      </c>
    </row>
    <row r="1837" s="10" customFormat="1" ht="36" spans="1:23">
      <c r="A1837" s="35">
        <v>1828</v>
      </c>
      <c r="B1837" s="199" t="s">
        <v>4749</v>
      </c>
      <c r="C1837" s="148" t="s">
        <v>31</v>
      </c>
      <c r="D1837" s="41" t="s">
        <v>34</v>
      </c>
      <c r="E1837" s="269" t="s">
        <v>1097</v>
      </c>
      <c r="F1837" s="251">
        <v>44256</v>
      </c>
      <c r="G1837" s="168">
        <v>44531</v>
      </c>
      <c r="H1837" s="69" t="s">
        <v>4313</v>
      </c>
      <c r="I1837" s="41" t="s">
        <v>4750</v>
      </c>
      <c r="J1837" s="142">
        <f>1362*0.15</f>
        <v>204.3</v>
      </c>
      <c r="K1837" s="142"/>
      <c r="L1837" s="142">
        <v>204.3</v>
      </c>
      <c r="M1837" s="178"/>
      <c r="N1837" s="178"/>
      <c r="O1837" s="42">
        <v>1</v>
      </c>
      <c r="P1837" s="41">
        <v>406</v>
      </c>
      <c r="Q1837" s="41">
        <v>1362</v>
      </c>
      <c r="R1837" s="42"/>
      <c r="S1837" s="41">
        <v>53</v>
      </c>
      <c r="T1837" s="41">
        <v>406</v>
      </c>
      <c r="U1837" s="148" t="s">
        <v>4751</v>
      </c>
      <c r="V1837" s="36" t="s">
        <v>39</v>
      </c>
      <c r="W1837" s="41" t="s">
        <v>201</v>
      </c>
    </row>
    <row r="1838" s="10" customFormat="1" ht="36" spans="1:23">
      <c r="A1838" s="35">
        <v>1829</v>
      </c>
      <c r="B1838" s="199" t="s">
        <v>4752</v>
      </c>
      <c r="C1838" s="148" t="s">
        <v>31</v>
      </c>
      <c r="D1838" s="41" t="s">
        <v>34</v>
      </c>
      <c r="E1838" s="269" t="s">
        <v>331</v>
      </c>
      <c r="F1838" s="251">
        <v>44256</v>
      </c>
      <c r="G1838" s="168">
        <v>44531</v>
      </c>
      <c r="H1838" s="69" t="s">
        <v>4313</v>
      </c>
      <c r="I1838" s="41" t="s">
        <v>4753</v>
      </c>
      <c r="J1838" s="142">
        <f>2111*0.15</f>
        <v>316.65</v>
      </c>
      <c r="K1838" s="142"/>
      <c r="L1838" s="142">
        <v>316.65</v>
      </c>
      <c r="M1838" s="178"/>
      <c r="N1838" s="178"/>
      <c r="O1838" s="42">
        <v>1</v>
      </c>
      <c r="P1838" s="41">
        <v>647</v>
      </c>
      <c r="Q1838" s="41">
        <v>2111</v>
      </c>
      <c r="R1838" s="42">
        <v>1</v>
      </c>
      <c r="S1838" s="41">
        <v>183</v>
      </c>
      <c r="T1838" s="41">
        <v>693</v>
      </c>
      <c r="U1838" s="148" t="s">
        <v>4754</v>
      </c>
      <c r="V1838" s="36" t="s">
        <v>39</v>
      </c>
      <c r="W1838" s="41" t="s">
        <v>201</v>
      </c>
    </row>
    <row r="1839" s="10" customFormat="1" ht="48" spans="1:23">
      <c r="A1839" s="35">
        <v>1830</v>
      </c>
      <c r="B1839" s="148" t="s">
        <v>4755</v>
      </c>
      <c r="C1839" s="148" t="s">
        <v>31</v>
      </c>
      <c r="D1839" s="281" t="s">
        <v>34</v>
      </c>
      <c r="E1839" s="148" t="s">
        <v>567</v>
      </c>
      <c r="F1839" s="251">
        <v>44256</v>
      </c>
      <c r="G1839" s="168">
        <v>44531</v>
      </c>
      <c r="H1839" s="69" t="s">
        <v>4313</v>
      </c>
      <c r="I1839" s="281" t="s">
        <v>4756</v>
      </c>
      <c r="J1839" s="142">
        <f>176*0.15</f>
        <v>26.4</v>
      </c>
      <c r="K1839" s="142"/>
      <c r="L1839" s="142">
        <v>26.4</v>
      </c>
      <c r="M1839" s="178"/>
      <c r="N1839" s="178"/>
      <c r="O1839" s="42">
        <v>1</v>
      </c>
      <c r="P1839" s="41">
        <v>54</v>
      </c>
      <c r="Q1839" s="281">
        <v>176</v>
      </c>
      <c r="R1839" s="42"/>
      <c r="S1839" s="41">
        <v>28</v>
      </c>
      <c r="T1839" s="281">
        <v>101</v>
      </c>
      <c r="U1839" s="148" t="s">
        <v>4757</v>
      </c>
      <c r="V1839" s="36" t="s">
        <v>39</v>
      </c>
      <c r="W1839" s="41" t="s">
        <v>201</v>
      </c>
    </row>
    <row r="1840" s="10" customFormat="1" ht="36" spans="1:23">
      <c r="A1840" s="35">
        <v>1831</v>
      </c>
      <c r="B1840" s="282" t="s">
        <v>4758</v>
      </c>
      <c r="C1840" s="148" t="s">
        <v>31</v>
      </c>
      <c r="D1840" s="281" t="s">
        <v>34</v>
      </c>
      <c r="E1840" s="159" t="s">
        <v>455</v>
      </c>
      <c r="F1840" s="251">
        <v>44256</v>
      </c>
      <c r="G1840" s="168">
        <v>44531</v>
      </c>
      <c r="H1840" s="69" t="s">
        <v>4313</v>
      </c>
      <c r="I1840" s="282" t="s">
        <v>4759</v>
      </c>
      <c r="J1840" s="142">
        <f>45*0.15</f>
        <v>6.75</v>
      </c>
      <c r="K1840" s="142"/>
      <c r="L1840" s="142">
        <v>6.75</v>
      </c>
      <c r="M1840" s="178"/>
      <c r="N1840" s="178"/>
      <c r="O1840" s="42">
        <v>1</v>
      </c>
      <c r="P1840" s="41">
        <v>11</v>
      </c>
      <c r="Q1840" s="281">
        <v>45</v>
      </c>
      <c r="R1840" s="42"/>
      <c r="S1840" s="41">
        <v>7</v>
      </c>
      <c r="T1840" s="281">
        <v>34</v>
      </c>
      <c r="U1840" s="148" t="s">
        <v>4760</v>
      </c>
      <c r="V1840" s="36" t="s">
        <v>39</v>
      </c>
      <c r="W1840" s="41" t="s">
        <v>201</v>
      </c>
    </row>
    <row r="1841" s="10" customFormat="1" ht="36" spans="1:23">
      <c r="A1841" s="35">
        <v>1832</v>
      </c>
      <c r="B1841" s="282" t="s">
        <v>4761</v>
      </c>
      <c r="C1841" s="148" t="s">
        <v>31</v>
      </c>
      <c r="D1841" s="281" t="s">
        <v>34</v>
      </c>
      <c r="E1841" s="159" t="s">
        <v>1814</v>
      </c>
      <c r="F1841" s="251">
        <v>44256</v>
      </c>
      <c r="G1841" s="168">
        <v>44531</v>
      </c>
      <c r="H1841" s="69" t="s">
        <v>4313</v>
      </c>
      <c r="I1841" s="282" t="s">
        <v>4762</v>
      </c>
      <c r="J1841" s="142">
        <f>930*0.15</f>
        <v>139.5</v>
      </c>
      <c r="K1841" s="142"/>
      <c r="L1841" s="142">
        <v>139.5</v>
      </c>
      <c r="M1841" s="178"/>
      <c r="N1841" s="178"/>
      <c r="O1841" s="42">
        <v>1</v>
      </c>
      <c r="P1841" s="41">
        <v>248</v>
      </c>
      <c r="Q1841" s="281">
        <v>930</v>
      </c>
      <c r="R1841" s="42"/>
      <c r="S1841" s="41">
        <v>80</v>
      </c>
      <c r="T1841" s="281">
        <v>239</v>
      </c>
      <c r="U1841" s="148" t="s">
        <v>4763</v>
      </c>
      <c r="V1841" s="36" t="s">
        <v>39</v>
      </c>
      <c r="W1841" s="41" t="s">
        <v>201</v>
      </c>
    </row>
    <row r="1842" s="10" customFormat="1" ht="36" spans="1:23">
      <c r="A1842" s="35">
        <v>1833</v>
      </c>
      <c r="B1842" s="282" t="s">
        <v>4764</v>
      </c>
      <c r="C1842" s="148" t="s">
        <v>31</v>
      </c>
      <c r="D1842" s="281" t="s">
        <v>34</v>
      </c>
      <c r="E1842" s="159" t="s">
        <v>1966</v>
      </c>
      <c r="F1842" s="251">
        <v>44256</v>
      </c>
      <c r="G1842" s="168">
        <v>44531</v>
      </c>
      <c r="H1842" s="69" t="s">
        <v>4313</v>
      </c>
      <c r="I1842" s="281" t="s">
        <v>4765</v>
      </c>
      <c r="J1842" s="142">
        <f>796*0.15</f>
        <v>119.4</v>
      </c>
      <c r="K1842" s="142"/>
      <c r="L1842" s="142">
        <v>119.4</v>
      </c>
      <c r="M1842" s="178"/>
      <c r="N1842" s="178"/>
      <c r="O1842" s="42">
        <v>1</v>
      </c>
      <c r="P1842" s="41">
        <v>225</v>
      </c>
      <c r="Q1842" s="281">
        <v>796</v>
      </c>
      <c r="R1842" s="42"/>
      <c r="S1842" s="41">
        <v>64</v>
      </c>
      <c r="T1842" s="281">
        <v>134</v>
      </c>
      <c r="U1842" s="148" t="s">
        <v>4766</v>
      </c>
      <c r="V1842" s="36" t="s">
        <v>39</v>
      </c>
      <c r="W1842" s="41" t="s">
        <v>201</v>
      </c>
    </row>
    <row r="1843" s="10" customFormat="1" ht="36" spans="1:23">
      <c r="A1843" s="35">
        <v>1834</v>
      </c>
      <c r="B1843" s="282" t="s">
        <v>4767</v>
      </c>
      <c r="C1843" s="148" t="s">
        <v>31</v>
      </c>
      <c r="D1843" s="281" t="s">
        <v>87</v>
      </c>
      <c r="E1843" s="159" t="s">
        <v>650</v>
      </c>
      <c r="F1843" s="251">
        <v>44256</v>
      </c>
      <c r="G1843" s="168">
        <v>44531</v>
      </c>
      <c r="H1843" s="69" t="s">
        <v>4313</v>
      </c>
      <c r="I1843" s="281" t="s">
        <v>4768</v>
      </c>
      <c r="J1843" s="142">
        <v>2</v>
      </c>
      <c r="K1843" s="142"/>
      <c r="L1843" s="142">
        <v>2</v>
      </c>
      <c r="M1843" s="178"/>
      <c r="N1843" s="178"/>
      <c r="O1843" s="42">
        <v>1</v>
      </c>
      <c r="P1843" s="41">
        <v>20</v>
      </c>
      <c r="Q1843" s="281">
        <v>90</v>
      </c>
      <c r="R1843" s="42">
        <v>1</v>
      </c>
      <c r="S1843" s="41">
        <v>8</v>
      </c>
      <c r="T1843" s="281">
        <v>30</v>
      </c>
      <c r="U1843" s="148" t="s">
        <v>4769</v>
      </c>
      <c r="V1843" s="36" t="s">
        <v>39</v>
      </c>
      <c r="W1843" s="41" t="s">
        <v>201</v>
      </c>
    </row>
    <row r="1844" s="10" customFormat="1" ht="36" spans="1:23">
      <c r="A1844" s="35">
        <v>1835</v>
      </c>
      <c r="B1844" s="282" t="s">
        <v>4770</v>
      </c>
      <c r="C1844" s="148" t="s">
        <v>31</v>
      </c>
      <c r="D1844" s="281" t="s">
        <v>34</v>
      </c>
      <c r="E1844" s="159" t="s">
        <v>173</v>
      </c>
      <c r="F1844" s="251">
        <v>44256</v>
      </c>
      <c r="G1844" s="168">
        <v>44531</v>
      </c>
      <c r="H1844" s="69" t="s">
        <v>4313</v>
      </c>
      <c r="I1844" s="281" t="s">
        <v>4771</v>
      </c>
      <c r="J1844" s="142">
        <v>2</v>
      </c>
      <c r="K1844" s="142"/>
      <c r="L1844" s="142">
        <v>2</v>
      </c>
      <c r="M1844" s="178"/>
      <c r="N1844" s="178"/>
      <c r="O1844" s="42">
        <v>1</v>
      </c>
      <c r="P1844" s="41">
        <v>15</v>
      </c>
      <c r="Q1844" s="281">
        <v>65</v>
      </c>
      <c r="R1844" s="42"/>
      <c r="S1844" s="41">
        <v>7</v>
      </c>
      <c r="T1844" s="281">
        <v>30</v>
      </c>
      <c r="U1844" s="148" t="s">
        <v>4772</v>
      </c>
      <c r="V1844" s="36" t="s">
        <v>39</v>
      </c>
      <c r="W1844" s="41" t="s">
        <v>201</v>
      </c>
    </row>
    <row r="1845" s="10" customFormat="1" ht="48" spans="1:23">
      <c r="A1845" s="35">
        <v>1836</v>
      </c>
      <c r="B1845" s="282" t="s">
        <v>4773</v>
      </c>
      <c r="C1845" s="148" t="s">
        <v>31</v>
      </c>
      <c r="D1845" s="281" t="s">
        <v>34</v>
      </c>
      <c r="E1845" s="159" t="s">
        <v>4774</v>
      </c>
      <c r="F1845" s="251">
        <v>44256</v>
      </c>
      <c r="G1845" s="168">
        <v>44531</v>
      </c>
      <c r="H1845" s="69" t="s">
        <v>4313</v>
      </c>
      <c r="I1845" s="281" t="s">
        <v>4775</v>
      </c>
      <c r="J1845" s="142">
        <v>50</v>
      </c>
      <c r="K1845" s="142"/>
      <c r="L1845" s="142">
        <v>50</v>
      </c>
      <c r="M1845" s="178"/>
      <c r="N1845" s="178"/>
      <c r="O1845" s="42">
        <v>1</v>
      </c>
      <c r="P1845" s="41">
        <v>38</v>
      </c>
      <c r="Q1845" s="281">
        <v>108</v>
      </c>
      <c r="R1845" s="42">
        <v>1</v>
      </c>
      <c r="S1845" s="41">
        <v>15</v>
      </c>
      <c r="T1845" s="281">
        <v>60</v>
      </c>
      <c r="U1845" s="148" t="s">
        <v>4776</v>
      </c>
      <c r="V1845" s="36" t="s">
        <v>39</v>
      </c>
      <c r="W1845" s="41" t="s">
        <v>201</v>
      </c>
    </row>
    <row r="1846" s="10" customFormat="1" ht="36" spans="1:23">
      <c r="A1846" s="35">
        <v>1837</v>
      </c>
      <c r="B1846" s="282" t="s">
        <v>4777</v>
      </c>
      <c r="C1846" s="148" t="s">
        <v>31</v>
      </c>
      <c r="D1846" s="281" t="s">
        <v>34</v>
      </c>
      <c r="E1846" s="159" t="s">
        <v>4778</v>
      </c>
      <c r="F1846" s="251">
        <v>44256</v>
      </c>
      <c r="G1846" s="168">
        <v>44531</v>
      </c>
      <c r="H1846" s="69" t="s">
        <v>4313</v>
      </c>
      <c r="I1846" s="281" t="s">
        <v>4779</v>
      </c>
      <c r="J1846" s="142">
        <f>15*5</f>
        <v>75</v>
      </c>
      <c r="K1846" s="142"/>
      <c r="L1846" s="142">
        <v>75</v>
      </c>
      <c r="M1846" s="178"/>
      <c r="N1846" s="178"/>
      <c r="O1846" s="42">
        <v>1</v>
      </c>
      <c r="P1846" s="41">
        <v>4500</v>
      </c>
      <c r="Q1846" s="281">
        <v>18000</v>
      </c>
      <c r="R1846" s="42"/>
      <c r="S1846" s="41">
        <f>15*50</f>
        <v>750</v>
      </c>
      <c r="T1846" s="281">
        <f>S1846*4</f>
        <v>3000</v>
      </c>
      <c r="U1846" s="148" t="s">
        <v>4780</v>
      </c>
      <c r="V1846" s="36" t="s">
        <v>39</v>
      </c>
      <c r="W1846" s="41" t="s">
        <v>201</v>
      </c>
    </row>
    <row r="1847" s="10" customFormat="1" ht="36" spans="1:23">
      <c r="A1847" s="35">
        <v>1838</v>
      </c>
      <c r="B1847" s="282" t="s">
        <v>4781</v>
      </c>
      <c r="C1847" s="148" t="s">
        <v>31</v>
      </c>
      <c r="D1847" s="281" t="s">
        <v>34</v>
      </c>
      <c r="E1847" s="159" t="s">
        <v>4782</v>
      </c>
      <c r="F1847" s="251">
        <v>44256</v>
      </c>
      <c r="G1847" s="168">
        <v>44531</v>
      </c>
      <c r="H1847" s="69" t="s">
        <v>4313</v>
      </c>
      <c r="I1847" s="281" t="s">
        <v>4783</v>
      </c>
      <c r="J1847" s="142">
        <v>7</v>
      </c>
      <c r="K1847" s="142"/>
      <c r="L1847" s="142">
        <v>7</v>
      </c>
      <c r="M1847" s="178"/>
      <c r="N1847" s="178"/>
      <c r="O1847" s="42">
        <v>1</v>
      </c>
      <c r="P1847" s="41">
        <v>137</v>
      </c>
      <c r="Q1847" s="281">
        <v>137</v>
      </c>
      <c r="R1847" s="42">
        <v>1</v>
      </c>
      <c r="S1847" s="41">
        <v>137</v>
      </c>
      <c r="T1847" s="281">
        <v>137</v>
      </c>
      <c r="U1847" s="148" t="s">
        <v>4784</v>
      </c>
      <c r="V1847" s="36" t="s">
        <v>39</v>
      </c>
      <c r="W1847" s="41" t="s">
        <v>201</v>
      </c>
    </row>
    <row r="1848" s="10" customFormat="1" ht="36" spans="1:23">
      <c r="A1848" s="35">
        <v>1839</v>
      </c>
      <c r="B1848" s="148" t="s">
        <v>4785</v>
      </c>
      <c r="C1848" s="148" t="s">
        <v>31</v>
      </c>
      <c r="D1848" s="281" t="s">
        <v>87</v>
      </c>
      <c r="E1848" s="269" t="s">
        <v>225</v>
      </c>
      <c r="F1848" s="251">
        <v>44256</v>
      </c>
      <c r="G1848" s="168">
        <v>44531</v>
      </c>
      <c r="H1848" s="69" t="s">
        <v>4313</v>
      </c>
      <c r="I1848" s="84" t="s">
        <v>4786</v>
      </c>
      <c r="J1848" s="283">
        <v>30</v>
      </c>
      <c r="K1848" s="283"/>
      <c r="L1848" s="283">
        <v>30</v>
      </c>
      <c r="M1848" s="178"/>
      <c r="N1848" s="178"/>
      <c r="O1848" s="42">
        <v>1</v>
      </c>
      <c r="P1848" s="41">
        <v>80</v>
      </c>
      <c r="Q1848" s="41">
        <v>320</v>
      </c>
      <c r="R1848" s="42">
        <v>1</v>
      </c>
      <c r="S1848" s="41">
        <v>80</v>
      </c>
      <c r="T1848" s="41">
        <v>320</v>
      </c>
      <c r="U1848" s="148" t="s">
        <v>4787</v>
      </c>
      <c r="V1848" s="36" t="s">
        <v>39</v>
      </c>
      <c r="W1848" s="41" t="s">
        <v>4364</v>
      </c>
    </row>
    <row r="1849" s="10" customFormat="1" ht="36" spans="1:23">
      <c r="A1849" s="35">
        <v>1840</v>
      </c>
      <c r="B1849" s="199" t="s">
        <v>4788</v>
      </c>
      <c r="C1849" s="148" t="s">
        <v>31</v>
      </c>
      <c r="D1849" s="281" t="s">
        <v>34</v>
      </c>
      <c r="E1849" s="269" t="s">
        <v>426</v>
      </c>
      <c r="F1849" s="251">
        <v>44257</v>
      </c>
      <c r="G1849" s="168">
        <v>44532</v>
      </c>
      <c r="H1849" s="69" t="s">
        <v>4313</v>
      </c>
      <c r="I1849" s="84" t="s">
        <v>4789</v>
      </c>
      <c r="J1849" s="142">
        <v>20</v>
      </c>
      <c r="K1849" s="142"/>
      <c r="L1849" s="142">
        <v>20</v>
      </c>
      <c r="M1849" s="178"/>
      <c r="N1849" s="178"/>
      <c r="O1849" s="42">
        <v>1</v>
      </c>
      <c r="P1849" s="41">
        <v>30</v>
      </c>
      <c r="Q1849" s="41">
        <v>120</v>
      </c>
      <c r="R1849" s="42">
        <v>1</v>
      </c>
      <c r="S1849" s="41">
        <v>9</v>
      </c>
      <c r="T1849" s="41">
        <v>36</v>
      </c>
      <c r="U1849" s="148" t="s">
        <v>4790</v>
      </c>
      <c r="V1849" s="36" t="s">
        <v>39</v>
      </c>
      <c r="W1849" s="41" t="s">
        <v>201</v>
      </c>
    </row>
    <row r="1850" s="10" customFormat="1" ht="36" spans="1:23">
      <c r="A1850" s="35">
        <v>1841</v>
      </c>
      <c r="B1850" s="199" t="s">
        <v>4791</v>
      </c>
      <c r="C1850" s="148" t="s">
        <v>31</v>
      </c>
      <c r="D1850" s="281" t="s">
        <v>92</v>
      </c>
      <c r="E1850" s="269" t="s">
        <v>1095</v>
      </c>
      <c r="F1850" s="251">
        <v>44257</v>
      </c>
      <c r="G1850" s="168">
        <v>44532</v>
      </c>
      <c r="H1850" s="69" t="s">
        <v>4313</v>
      </c>
      <c r="I1850" s="84" t="s">
        <v>4792</v>
      </c>
      <c r="J1850" s="142">
        <v>3</v>
      </c>
      <c r="K1850" s="142"/>
      <c r="L1850" s="142">
        <v>3</v>
      </c>
      <c r="M1850" s="178"/>
      <c r="N1850" s="178"/>
      <c r="O1850" s="42">
        <v>1</v>
      </c>
      <c r="P1850" s="41">
        <v>15</v>
      </c>
      <c r="Q1850" s="41">
        <v>60</v>
      </c>
      <c r="R1850" s="42">
        <v>1</v>
      </c>
      <c r="S1850" s="41">
        <v>5</v>
      </c>
      <c r="T1850" s="41">
        <v>20</v>
      </c>
      <c r="U1850" s="148" t="s">
        <v>4793</v>
      </c>
      <c r="V1850" s="36" t="s">
        <v>39</v>
      </c>
      <c r="W1850" s="41" t="s">
        <v>201</v>
      </c>
    </row>
    <row r="1851" s="15" customFormat="1" ht="24" spans="1:23">
      <c r="A1851" s="35">
        <v>1842</v>
      </c>
      <c r="B1851" s="69" t="s">
        <v>4794</v>
      </c>
      <c r="C1851" s="148" t="s">
        <v>31</v>
      </c>
      <c r="D1851" s="44" t="s">
        <v>87</v>
      </c>
      <c r="E1851" s="69" t="s">
        <v>671</v>
      </c>
      <c r="F1851" s="39">
        <v>44317</v>
      </c>
      <c r="G1851" s="39">
        <v>44531</v>
      </c>
      <c r="H1851" s="69" t="s">
        <v>4313</v>
      </c>
      <c r="I1851" s="44" t="s">
        <v>4795</v>
      </c>
      <c r="J1851" s="73">
        <v>14</v>
      </c>
      <c r="K1851" s="73"/>
      <c r="L1851" s="73">
        <v>14</v>
      </c>
      <c r="M1851" s="276"/>
      <c r="N1851" s="276"/>
      <c r="O1851" s="91">
        <v>1</v>
      </c>
      <c r="P1851" s="253">
        <v>77</v>
      </c>
      <c r="Q1851" s="253">
        <v>265</v>
      </c>
      <c r="R1851" s="277"/>
      <c r="S1851" s="44">
        <v>51</v>
      </c>
      <c r="T1851" s="44">
        <v>216</v>
      </c>
      <c r="U1851" s="69" t="s">
        <v>4796</v>
      </c>
      <c r="V1851" s="36" t="s">
        <v>39</v>
      </c>
      <c r="W1851" s="41" t="s">
        <v>201</v>
      </c>
    </row>
    <row r="1852" s="15" customFormat="1" ht="36" spans="1:23">
      <c r="A1852" s="35">
        <v>1843</v>
      </c>
      <c r="B1852" s="69" t="s">
        <v>4797</v>
      </c>
      <c r="C1852" s="148" t="s">
        <v>31</v>
      </c>
      <c r="D1852" s="44" t="s">
        <v>87</v>
      </c>
      <c r="E1852" s="69" t="s">
        <v>1733</v>
      </c>
      <c r="F1852" s="39">
        <v>44318</v>
      </c>
      <c r="G1852" s="39">
        <v>44532</v>
      </c>
      <c r="H1852" s="69" t="s">
        <v>4313</v>
      </c>
      <c r="I1852" s="44" t="s">
        <v>4798</v>
      </c>
      <c r="J1852" s="73">
        <v>8</v>
      </c>
      <c r="K1852" s="73"/>
      <c r="L1852" s="73">
        <v>8</v>
      </c>
      <c r="M1852" s="276"/>
      <c r="N1852" s="276"/>
      <c r="O1852" s="91">
        <v>1</v>
      </c>
      <c r="P1852" s="253">
        <v>21</v>
      </c>
      <c r="Q1852" s="253">
        <f t="shared" ref="Q1852:Q1859" si="10">P1852*3</f>
        <v>63</v>
      </c>
      <c r="R1852" s="277"/>
      <c r="S1852" s="44">
        <v>14</v>
      </c>
      <c r="T1852" s="44">
        <v>47</v>
      </c>
      <c r="U1852" s="69" t="s">
        <v>4799</v>
      </c>
      <c r="V1852" s="36" t="s">
        <v>39</v>
      </c>
      <c r="W1852" s="41" t="s">
        <v>201</v>
      </c>
    </row>
    <row r="1853" s="15" customFormat="1" ht="24" spans="1:23">
      <c r="A1853" s="35">
        <v>1844</v>
      </c>
      <c r="B1853" s="69" t="s">
        <v>4800</v>
      </c>
      <c r="C1853" s="148" t="s">
        <v>31</v>
      </c>
      <c r="D1853" s="44" t="s">
        <v>87</v>
      </c>
      <c r="E1853" s="69" t="s">
        <v>280</v>
      </c>
      <c r="F1853" s="39">
        <v>44319</v>
      </c>
      <c r="G1853" s="39">
        <v>44533</v>
      </c>
      <c r="H1853" s="69" t="s">
        <v>4313</v>
      </c>
      <c r="I1853" s="44" t="s">
        <v>4801</v>
      </c>
      <c r="J1853" s="73">
        <v>2</v>
      </c>
      <c r="K1853" s="73"/>
      <c r="L1853" s="73">
        <v>2</v>
      </c>
      <c r="M1853" s="276"/>
      <c r="N1853" s="276"/>
      <c r="O1853" s="91">
        <v>1</v>
      </c>
      <c r="P1853" s="253">
        <v>89</v>
      </c>
      <c r="Q1853" s="253">
        <v>289</v>
      </c>
      <c r="R1853" s="277">
        <v>1</v>
      </c>
      <c r="S1853" s="262">
        <v>59</v>
      </c>
      <c r="T1853" s="262">
        <v>237</v>
      </c>
      <c r="U1853" s="69" t="s">
        <v>4802</v>
      </c>
      <c r="V1853" s="36" t="s">
        <v>39</v>
      </c>
      <c r="W1853" s="41" t="s">
        <v>201</v>
      </c>
    </row>
    <row r="1854" s="15" customFormat="1" ht="24" spans="1:23">
      <c r="A1854" s="35">
        <v>1845</v>
      </c>
      <c r="B1854" s="69" t="s">
        <v>4803</v>
      </c>
      <c r="C1854" s="148" t="s">
        <v>31</v>
      </c>
      <c r="D1854" s="44" t="s">
        <v>87</v>
      </c>
      <c r="E1854" s="69" t="s">
        <v>260</v>
      </c>
      <c r="F1854" s="39">
        <v>44320</v>
      </c>
      <c r="G1854" s="39">
        <v>44534</v>
      </c>
      <c r="H1854" s="69" t="s">
        <v>4313</v>
      </c>
      <c r="I1854" s="44" t="s">
        <v>4804</v>
      </c>
      <c r="J1854" s="73">
        <v>0.5</v>
      </c>
      <c r="K1854" s="73"/>
      <c r="L1854" s="73">
        <v>0.5</v>
      </c>
      <c r="M1854" s="276"/>
      <c r="N1854" s="276"/>
      <c r="O1854" s="91">
        <v>1</v>
      </c>
      <c r="P1854" s="253">
        <v>44</v>
      </c>
      <c r="Q1854" s="253">
        <f t="shared" si="10"/>
        <v>132</v>
      </c>
      <c r="R1854" s="277">
        <v>1</v>
      </c>
      <c r="S1854" s="262">
        <v>29</v>
      </c>
      <c r="T1854" s="262">
        <v>91</v>
      </c>
      <c r="U1854" s="69" t="s">
        <v>4805</v>
      </c>
      <c r="V1854" s="36" t="s">
        <v>39</v>
      </c>
      <c r="W1854" s="41" t="s">
        <v>201</v>
      </c>
    </row>
    <row r="1855" s="15" customFormat="1" ht="24" spans="1:23">
      <c r="A1855" s="35">
        <v>1846</v>
      </c>
      <c r="B1855" s="69" t="s">
        <v>4806</v>
      </c>
      <c r="C1855" s="148" t="s">
        <v>31</v>
      </c>
      <c r="D1855" s="44" t="s">
        <v>87</v>
      </c>
      <c r="E1855" s="69" t="s">
        <v>3225</v>
      </c>
      <c r="F1855" s="39">
        <v>44321</v>
      </c>
      <c r="G1855" s="39">
        <v>44535</v>
      </c>
      <c r="H1855" s="69" t="s">
        <v>4313</v>
      </c>
      <c r="I1855" s="262" t="s">
        <v>4807</v>
      </c>
      <c r="J1855" s="73">
        <v>1</v>
      </c>
      <c r="K1855" s="73"/>
      <c r="L1855" s="73">
        <v>1</v>
      </c>
      <c r="M1855" s="276"/>
      <c r="N1855" s="276"/>
      <c r="O1855" s="91">
        <v>1</v>
      </c>
      <c r="P1855" s="253">
        <v>39</v>
      </c>
      <c r="Q1855" s="253">
        <v>123</v>
      </c>
      <c r="R1855" s="277">
        <v>1</v>
      </c>
      <c r="S1855" s="42">
        <v>26</v>
      </c>
      <c r="T1855" s="42">
        <v>94</v>
      </c>
      <c r="U1855" s="69" t="s">
        <v>4808</v>
      </c>
      <c r="V1855" s="36" t="s">
        <v>39</v>
      </c>
      <c r="W1855" s="41" t="s">
        <v>201</v>
      </c>
    </row>
    <row r="1856" s="15" customFormat="1" ht="24" spans="1:23">
      <c r="A1856" s="35">
        <v>1847</v>
      </c>
      <c r="B1856" s="69" t="s">
        <v>4809</v>
      </c>
      <c r="C1856" s="148" t="s">
        <v>31</v>
      </c>
      <c r="D1856" s="44" t="s">
        <v>87</v>
      </c>
      <c r="E1856" s="69" t="s">
        <v>1130</v>
      </c>
      <c r="F1856" s="39">
        <v>44322</v>
      </c>
      <c r="G1856" s="39">
        <v>44536</v>
      </c>
      <c r="H1856" s="69" t="s">
        <v>4313</v>
      </c>
      <c r="I1856" s="44" t="s">
        <v>4810</v>
      </c>
      <c r="J1856" s="73">
        <v>8</v>
      </c>
      <c r="K1856" s="73"/>
      <c r="L1856" s="73">
        <v>8</v>
      </c>
      <c r="M1856" s="276"/>
      <c r="N1856" s="276"/>
      <c r="O1856" s="91">
        <v>1</v>
      </c>
      <c r="P1856" s="253">
        <v>17</v>
      </c>
      <c r="Q1856" s="253">
        <v>58</v>
      </c>
      <c r="R1856" s="277"/>
      <c r="S1856" s="42">
        <v>11</v>
      </c>
      <c r="T1856" s="42">
        <v>38</v>
      </c>
      <c r="U1856" s="69" t="s">
        <v>4811</v>
      </c>
      <c r="V1856" s="36" t="s">
        <v>39</v>
      </c>
      <c r="W1856" s="41" t="s">
        <v>201</v>
      </c>
    </row>
    <row r="1857" s="15" customFormat="1" ht="24" spans="1:23">
      <c r="A1857" s="35">
        <v>1848</v>
      </c>
      <c r="B1857" s="69" t="s">
        <v>4812</v>
      </c>
      <c r="C1857" s="148" t="s">
        <v>31</v>
      </c>
      <c r="D1857" s="44" t="s">
        <v>87</v>
      </c>
      <c r="E1857" s="69" t="s">
        <v>1097</v>
      </c>
      <c r="F1857" s="39">
        <v>44323</v>
      </c>
      <c r="G1857" s="39">
        <v>44537</v>
      </c>
      <c r="H1857" s="69" t="s">
        <v>4313</v>
      </c>
      <c r="I1857" s="69" t="s">
        <v>4813</v>
      </c>
      <c r="J1857" s="73">
        <v>4.5</v>
      </c>
      <c r="K1857" s="73"/>
      <c r="L1857" s="73">
        <v>4.5</v>
      </c>
      <c r="M1857" s="276"/>
      <c r="N1857" s="276"/>
      <c r="O1857" s="91">
        <v>6</v>
      </c>
      <c r="P1857" s="253">
        <v>21</v>
      </c>
      <c r="Q1857" s="253">
        <f t="shared" si="10"/>
        <v>63</v>
      </c>
      <c r="R1857" s="277"/>
      <c r="S1857" s="42">
        <v>14</v>
      </c>
      <c r="T1857" s="42">
        <v>52</v>
      </c>
      <c r="U1857" s="69" t="s">
        <v>4814</v>
      </c>
      <c r="V1857" s="36" t="s">
        <v>39</v>
      </c>
      <c r="W1857" s="41" t="s">
        <v>201</v>
      </c>
    </row>
    <row r="1858" s="15" customFormat="1" ht="24" spans="1:23">
      <c r="A1858" s="35">
        <v>1849</v>
      </c>
      <c r="B1858" s="69" t="s">
        <v>4815</v>
      </c>
      <c r="C1858" s="148" t="s">
        <v>31</v>
      </c>
      <c r="D1858" s="44" t="s">
        <v>87</v>
      </c>
      <c r="E1858" s="69" t="s">
        <v>1201</v>
      </c>
      <c r="F1858" s="39">
        <v>44324</v>
      </c>
      <c r="G1858" s="39">
        <v>44538</v>
      </c>
      <c r="H1858" s="69" t="s">
        <v>4313</v>
      </c>
      <c r="I1858" s="44" t="s">
        <v>4816</v>
      </c>
      <c r="J1858" s="73">
        <v>5</v>
      </c>
      <c r="K1858" s="73"/>
      <c r="L1858" s="73">
        <v>5</v>
      </c>
      <c r="M1858" s="276"/>
      <c r="N1858" s="276"/>
      <c r="O1858" s="91">
        <v>1</v>
      </c>
      <c r="P1858" s="253">
        <f>S1858*1.5</f>
        <v>19.5</v>
      </c>
      <c r="Q1858" s="253">
        <f t="shared" si="10"/>
        <v>58.5</v>
      </c>
      <c r="R1858" s="277"/>
      <c r="S1858" s="42">
        <v>13</v>
      </c>
      <c r="T1858" s="42">
        <v>42</v>
      </c>
      <c r="U1858" s="69" t="s">
        <v>4817</v>
      </c>
      <c r="V1858" s="36" t="s">
        <v>39</v>
      </c>
      <c r="W1858" s="41" t="s">
        <v>201</v>
      </c>
    </row>
    <row r="1859" s="15" customFormat="1" ht="24" spans="1:23">
      <c r="A1859" s="35">
        <v>1850</v>
      </c>
      <c r="B1859" s="69" t="s">
        <v>4818</v>
      </c>
      <c r="C1859" s="148" t="s">
        <v>31</v>
      </c>
      <c r="D1859" s="44" t="s">
        <v>87</v>
      </c>
      <c r="E1859" s="69" t="s">
        <v>304</v>
      </c>
      <c r="F1859" s="39">
        <v>44317</v>
      </c>
      <c r="G1859" s="39">
        <v>44531</v>
      </c>
      <c r="H1859" s="69" t="s">
        <v>4313</v>
      </c>
      <c r="I1859" s="44" t="s">
        <v>4819</v>
      </c>
      <c r="J1859" s="73">
        <v>40</v>
      </c>
      <c r="K1859" s="73"/>
      <c r="L1859" s="73">
        <v>40</v>
      </c>
      <c r="M1859" s="276"/>
      <c r="N1859" s="276"/>
      <c r="O1859" s="91">
        <v>1</v>
      </c>
      <c r="P1859" s="253">
        <f>S1859*1.5</f>
        <v>117</v>
      </c>
      <c r="Q1859" s="253">
        <f t="shared" si="10"/>
        <v>351</v>
      </c>
      <c r="R1859" s="277">
        <v>1</v>
      </c>
      <c r="S1859" s="42">
        <v>78</v>
      </c>
      <c r="T1859" s="42">
        <v>271</v>
      </c>
      <c r="U1859" s="69" t="s">
        <v>4820</v>
      </c>
      <c r="V1859" s="36" t="s">
        <v>39</v>
      </c>
      <c r="W1859" s="41" t="s">
        <v>201</v>
      </c>
    </row>
    <row r="1860" s="10" customFormat="1" ht="36" spans="1:23">
      <c r="A1860" s="35">
        <v>1851</v>
      </c>
      <c r="B1860" s="199" t="s">
        <v>4821</v>
      </c>
      <c r="C1860" s="243" t="s">
        <v>31</v>
      </c>
      <c r="D1860" s="281" t="s">
        <v>87</v>
      </c>
      <c r="E1860" s="269" t="s">
        <v>1340</v>
      </c>
      <c r="F1860" s="251">
        <v>44348</v>
      </c>
      <c r="G1860" s="252">
        <v>44531</v>
      </c>
      <c r="H1860" s="69" t="s">
        <v>4313</v>
      </c>
      <c r="I1860" s="84" t="s">
        <v>4822</v>
      </c>
      <c r="J1860" s="283">
        <v>1</v>
      </c>
      <c r="K1860" s="283"/>
      <c r="L1860" s="283">
        <v>1</v>
      </c>
      <c r="M1860" s="178"/>
      <c r="N1860" s="178"/>
      <c r="O1860" s="41">
        <v>1</v>
      </c>
      <c r="P1860" s="41">
        <v>55</v>
      </c>
      <c r="Q1860" s="41">
        <v>220</v>
      </c>
      <c r="R1860" s="41"/>
      <c r="S1860" s="41">
        <v>14</v>
      </c>
      <c r="T1860" s="41">
        <v>55</v>
      </c>
      <c r="U1860" s="148" t="s">
        <v>4823</v>
      </c>
      <c r="V1860" s="36" t="s">
        <v>39</v>
      </c>
      <c r="W1860" s="41" t="s">
        <v>2091</v>
      </c>
    </row>
    <row r="1861" s="10" customFormat="1" ht="36" spans="1:23">
      <c r="A1861" s="35">
        <v>1852</v>
      </c>
      <c r="B1861" s="199" t="s">
        <v>4824</v>
      </c>
      <c r="C1861" s="243" t="s">
        <v>31</v>
      </c>
      <c r="D1861" s="281" t="s">
        <v>87</v>
      </c>
      <c r="E1861" s="269" t="s">
        <v>100</v>
      </c>
      <c r="F1861" s="251">
        <v>44348</v>
      </c>
      <c r="G1861" s="252">
        <v>44531</v>
      </c>
      <c r="H1861" s="69" t="s">
        <v>4313</v>
      </c>
      <c r="I1861" s="84" t="s">
        <v>4825</v>
      </c>
      <c r="J1861" s="283">
        <v>6</v>
      </c>
      <c r="K1861" s="283"/>
      <c r="L1861" s="283">
        <v>6</v>
      </c>
      <c r="M1861" s="178"/>
      <c r="N1861" s="178"/>
      <c r="O1861" s="41">
        <v>1</v>
      </c>
      <c r="P1861" s="41">
        <v>45</v>
      </c>
      <c r="Q1861" s="41">
        <v>170</v>
      </c>
      <c r="R1861" s="41">
        <v>1</v>
      </c>
      <c r="S1861" s="41">
        <v>11</v>
      </c>
      <c r="T1861" s="41">
        <v>43</v>
      </c>
      <c r="U1861" s="148" t="s">
        <v>4826</v>
      </c>
      <c r="V1861" s="36" t="s">
        <v>39</v>
      </c>
      <c r="W1861" s="41" t="s">
        <v>2091</v>
      </c>
    </row>
    <row r="1862" s="10" customFormat="1" ht="36" spans="1:23">
      <c r="A1862" s="35">
        <v>1853</v>
      </c>
      <c r="B1862" s="199" t="s">
        <v>4827</v>
      </c>
      <c r="C1862" s="243" t="s">
        <v>31</v>
      </c>
      <c r="D1862" s="281" t="s">
        <v>87</v>
      </c>
      <c r="E1862" s="269" t="s">
        <v>735</v>
      </c>
      <c r="F1862" s="251">
        <v>44348</v>
      </c>
      <c r="G1862" s="252">
        <v>44531</v>
      </c>
      <c r="H1862" s="69" t="s">
        <v>4313</v>
      </c>
      <c r="I1862" s="84" t="s">
        <v>4828</v>
      </c>
      <c r="J1862" s="283">
        <v>1</v>
      </c>
      <c r="K1862" s="283"/>
      <c r="L1862" s="283">
        <v>1</v>
      </c>
      <c r="M1862" s="178"/>
      <c r="N1862" s="178"/>
      <c r="O1862" s="41">
        <v>1</v>
      </c>
      <c r="P1862" s="41">
        <v>15</v>
      </c>
      <c r="Q1862" s="41">
        <v>60</v>
      </c>
      <c r="R1862" s="41"/>
      <c r="S1862" s="41">
        <v>4</v>
      </c>
      <c r="T1862" s="41">
        <v>15</v>
      </c>
      <c r="U1862" s="148" t="s">
        <v>4829</v>
      </c>
      <c r="V1862" s="36" t="s">
        <v>39</v>
      </c>
      <c r="W1862" s="41" t="s">
        <v>2091</v>
      </c>
    </row>
    <row r="1863" s="10" customFormat="1" ht="48" spans="1:23">
      <c r="A1863" s="35">
        <v>1854</v>
      </c>
      <c r="B1863" s="199" t="s">
        <v>4830</v>
      </c>
      <c r="C1863" s="243" t="s">
        <v>31</v>
      </c>
      <c r="D1863" s="281" t="s">
        <v>87</v>
      </c>
      <c r="E1863" s="269" t="s">
        <v>4831</v>
      </c>
      <c r="F1863" s="251">
        <v>44348</v>
      </c>
      <c r="G1863" s="252">
        <v>44531</v>
      </c>
      <c r="H1863" s="69" t="s">
        <v>4313</v>
      </c>
      <c r="I1863" s="84" t="s">
        <v>4832</v>
      </c>
      <c r="J1863" s="142">
        <v>3.2</v>
      </c>
      <c r="K1863" s="142"/>
      <c r="L1863" s="142">
        <v>3.2</v>
      </c>
      <c r="M1863" s="178"/>
      <c r="N1863" s="178"/>
      <c r="O1863" s="41">
        <v>2</v>
      </c>
      <c r="P1863" s="41">
        <v>140</v>
      </c>
      <c r="Q1863" s="41">
        <v>560</v>
      </c>
      <c r="R1863" s="41">
        <v>2</v>
      </c>
      <c r="S1863" s="41">
        <v>35</v>
      </c>
      <c r="T1863" s="41">
        <v>140</v>
      </c>
      <c r="U1863" s="148" t="s">
        <v>4833</v>
      </c>
      <c r="V1863" s="36" t="s">
        <v>39</v>
      </c>
      <c r="W1863" s="41" t="s">
        <v>2091</v>
      </c>
    </row>
    <row r="1864" s="10" customFormat="1" ht="36" spans="1:23">
      <c r="A1864" s="35">
        <v>1855</v>
      </c>
      <c r="B1864" s="199" t="s">
        <v>4834</v>
      </c>
      <c r="C1864" s="243" t="s">
        <v>31</v>
      </c>
      <c r="D1864" s="281" t="s">
        <v>87</v>
      </c>
      <c r="E1864" s="269" t="s">
        <v>132</v>
      </c>
      <c r="F1864" s="251">
        <v>44348</v>
      </c>
      <c r="G1864" s="252">
        <v>44531</v>
      </c>
      <c r="H1864" s="69" t="s">
        <v>4313</v>
      </c>
      <c r="I1864" s="84" t="s">
        <v>4835</v>
      </c>
      <c r="J1864" s="283">
        <v>20</v>
      </c>
      <c r="K1864" s="283"/>
      <c r="L1864" s="283">
        <v>20</v>
      </c>
      <c r="M1864" s="178"/>
      <c r="N1864" s="178"/>
      <c r="O1864" s="41">
        <v>1</v>
      </c>
      <c r="P1864" s="41">
        <v>135</v>
      </c>
      <c r="Q1864" s="41">
        <v>540</v>
      </c>
      <c r="R1864" s="41">
        <v>1</v>
      </c>
      <c r="S1864" s="41">
        <v>34</v>
      </c>
      <c r="T1864" s="41">
        <v>135</v>
      </c>
      <c r="U1864" s="148" t="s">
        <v>4836</v>
      </c>
      <c r="V1864" s="36" t="s">
        <v>39</v>
      </c>
      <c r="W1864" s="41" t="s">
        <v>2091</v>
      </c>
    </row>
    <row r="1865" s="10" customFormat="1" ht="36" spans="1:23">
      <c r="A1865" s="35">
        <v>1856</v>
      </c>
      <c r="B1865" s="199" t="s">
        <v>4837</v>
      </c>
      <c r="C1865" s="243" t="s">
        <v>31</v>
      </c>
      <c r="D1865" s="281" t="s">
        <v>87</v>
      </c>
      <c r="E1865" s="269" t="s">
        <v>1449</v>
      </c>
      <c r="F1865" s="251">
        <v>44348</v>
      </c>
      <c r="G1865" s="252">
        <v>44531</v>
      </c>
      <c r="H1865" s="69" t="s">
        <v>4313</v>
      </c>
      <c r="I1865" s="84" t="s">
        <v>4838</v>
      </c>
      <c r="J1865" s="283">
        <v>4</v>
      </c>
      <c r="K1865" s="283"/>
      <c r="L1865" s="283">
        <v>4</v>
      </c>
      <c r="M1865" s="178"/>
      <c r="N1865" s="178"/>
      <c r="O1865" s="41">
        <v>1</v>
      </c>
      <c r="P1865" s="41">
        <v>32</v>
      </c>
      <c r="Q1865" s="41">
        <v>122</v>
      </c>
      <c r="R1865" s="41">
        <v>1</v>
      </c>
      <c r="S1865" s="41">
        <v>8</v>
      </c>
      <c r="T1865" s="41">
        <v>31</v>
      </c>
      <c r="U1865" s="148" t="s">
        <v>4839</v>
      </c>
      <c r="V1865" s="36" t="s">
        <v>39</v>
      </c>
      <c r="W1865" s="41" t="s">
        <v>2091</v>
      </c>
    </row>
    <row r="1866" s="10" customFormat="1" ht="36" spans="1:23">
      <c r="A1866" s="35">
        <v>1857</v>
      </c>
      <c r="B1866" s="199" t="s">
        <v>4840</v>
      </c>
      <c r="C1866" s="243" t="s">
        <v>31</v>
      </c>
      <c r="D1866" s="281" t="s">
        <v>34</v>
      </c>
      <c r="E1866" s="269" t="s">
        <v>252</v>
      </c>
      <c r="F1866" s="251">
        <v>44348</v>
      </c>
      <c r="G1866" s="252">
        <v>44531</v>
      </c>
      <c r="H1866" s="69" t="s">
        <v>4313</v>
      </c>
      <c r="I1866" s="84" t="s">
        <v>4841</v>
      </c>
      <c r="J1866" s="142">
        <v>4.15</v>
      </c>
      <c r="K1866" s="142"/>
      <c r="L1866" s="142">
        <v>4.15</v>
      </c>
      <c r="M1866" s="178"/>
      <c r="N1866" s="178"/>
      <c r="O1866" s="41">
        <v>1</v>
      </c>
      <c r="P1866" s="41">
        <v>30</v>
      </c>
      <c r="Q1866" s="41">
        <v>120</v>
      </c>
      <c r="R1866" s="41"/>
      <c r="S1866" s="41">
        <v>8</v>
      </c>
      <c r="T1866" s="41">
        <v>30</v>
      </c>
      <c r="U1866" s="148" t="s">
        <v>4790</v>
      </c>
      <c r="V1866" s="36" t="s">
        <v>39</v>
      </c>
      <c r="W1866" s="41" t="s">
        <v>2091</v>
      </c>
    </row>
    <row r="1867" s="10" customFormat="1" ht="47" customHeight="1" spans="1:23">
      <c r="A1867" s="35">
        <v>1858</v>
      </c>
      <c r="B1867" s="199" t="s">
        <v>4842</v>
      </c>
      <c r="C1867" s="243" t="s">
        <v>31</v>
      </c>
      <c r="D1867" s="281" t="s">
        <v>34</v>
      </c>
      <c r="E1867" s="269" t="s">
        <v>4843</v>
      </c>
      <c r="F1867" s="252">
        <v>44409</v>
      </c>
      <c r="G1867" s="252">
        <v>44531</v>
      </c>
      <c r="H1867" s="69" t="s">
        <v>4313</v>
      </c>
      <c r="I1867" s="84" t="s">
        <v>4844</v>
      </c>
      <c r="J1867" s="183">
        <v>220</v>
      </c>
      <c r="K1867" s="183"/>
      <c r="L1867" s="183">
        <v>220</v>
      </c>
      <c r="M1867" s="178"/>
      <c r="N1867" s="178"/>
      <c r="O1867" s="277">
        <v>2</v>
      </c>
      <c r="P1867" s="41">
        <v>172</v>
      </c>
      <c r="Q1867" s="41">
        <f t="shared" ref="Q1867:Q1897" si="11">P1867*3</f>
        <v>516</v>
      </c>
      <c r="R1867" s="277">
        <v>1</v>
      </c>
      <c r="S1867" s="41">
        <v>115</v>
      </c>
      <c r="T1867" s="41">
        <v>350</v>
      </c>
      <c r="U1867" s="148" t="s">
        <v>4845</v>
      </c>
      <c r="V1867" s="36" t="s">
        <v>39</v>
      </c>
      <c r="W1867" s="41" t="s">
        <v>2091</v>
      </c>
    </row>
    <row r="1868" s="10" customFormat="1" ht="36" spans="1:23">
      <c r="A1868" s="35">
        <v>1859</v>
      </c>
      <c r="B1868" s="199" t="s">
        <v>4846</v>
      </c>
      <c r="C1868" s="243" t="s">
        <v>31</v>
      </c>
      <c r="D1868" s="281" t="s">
        <v>34</v>
      </c>
      <c r="E1868" s="264" t="s">
        <v>4847</v>
      </c>
      <c r="F1868" s="37">
        <v>44166</v>
      </c>
      <c r="G1868" s="37">
        <v>44531</v>
      </c>
      <c r="H1868" s="69" t="s">
        <v>4313</v>
      </c>
      <c r="I1868" s="262" t="s">
        <v>4848</v>
      </c>
      <c r="J1868" s="142">
        <v>8.4</v>
      </c>
      <c r="K1868" s="142"/>
      <c r="L1868" s="142">
        <v>8.4</v>
      </c>
      <c r="M1868" s="178"/>
      <c r="N1868" s="178"/>
      <c r="O1868" s="41">
        <v>2</v>
      </c>
      <c r="P1868" s="262">
        <f>S1868*1.5</f>
        <v>33</v>
      </c>
      <c r="Q1868" s="262">
        <f t="shared" ref="Q1868:Q1870" si="12">P1868*4</f>
        <v>132</v>
      </c>
      <c r="R1868" s="36"/>
      <c r="S1868" s="41">
        <v>22</v>
      </c>
      <c r="T1868" s="41">
        <v>63</v>
      </c>
      <c r="U1868" s="291" t="s">
        <v>4849</v>
      </c>
      <c r="V1868" s="36" t="s">
        <v>39</v>
      </c>
      <c r="W1868" s="41" t="s">
        <v>2091</v>
      </c>
    </row>
    <row r="1869" s="10" customFormat="1" ht="25" customHeight="1" spans="1:23">
      <c r="A1869" s="35">
        <v>1860</v>
      </c>
      <c r="B1869" s="199" t="s">
        <v>4850</v>
      </c>
      <c r="C1869" s="243" t="s">
        <v>31</v>
      </c>
      <c r="D1869" s="281" t="s">
        <v>34</v>
      </c>
      <c r="E1869" s="264" t="s">
        <v>1066</v>
      </c>
      <c r="F1869" s="37">
        <v>44166</v>
      </c>
      <c r="G1869" s="37">
        <v>44531</v>
      </c>
      <c r="H1869" s="69" t="s">
        <v>4313</v>
      </c>
      <c r="I1869" s="262" t="s">
        <v>4851</v>
      </c>
      <c r="J1869" s="290">
        <v>8.2</v>
      </c>
      <c r="K1869" s="290"/>
      <c r="L1869" s="290">
        <v>8.2</v>
      </c>
      <c r="M1869" s="178"/>
      <c r="N1869" s="178"/>
      <c r="O1869" s="41">
        <v>3</v>
      </c>
      <c r="P1869" s="262">
        <v>28</v>
      </c>
      <c r="Q1869" s="262">
        <f t="shared" si="12"/>
        <v>112</v>
      </c>
      <c r="R1869" s="36">
        <v>1</v>
      </c>
      <c r="S1869" s="41">
        <v>19</v>
      </c>
      <c r="T1869" s="41">
        <v>62</v>
      </c>
      <c r="U1869" s="291" t="s">
        <v>4852</v>
      </c>
      <c r="V1869" s="36" t="s">
        <v>39</v>
      </c>
      <c r="W1869" s="41" t="s">
        <v>2091</v>
      </c>
    </row>
    <row r="1870" s="10" customFormat="1" ht="25" customHeight="1" spans="1:23">
      <c r="A1870" s="35">
        <v>1861</v>
      </c>
      <c r="B1870" s="199" t="s">
        <v>4853</v>
      </c>
      <c r="C1870" s="243" t="s">
        <v>31</v>
      </c>
      <c r="D1870" s="281" t="s">
        <v>34</v>
      </c>
      <c r="E1870" s="264" t="s">
        <v>4854</v>
      </c>
      <c r="F1870" s="37">
        <v>44166</v>
      </c>
      <c r="G1870" s="37">
        <v>44531</v>
      </c>
      <c r="H1870" s="69" t="s">
        <v>4313</v>
      </c>
      <c r="I1870" s="262" t="s">
        <v>4851</v>
      </c>
      <c r="J1870" s="290">
        <v>8.9</v>
      </c>
      <c r="K1870" s="290"/>
      <c r="L1870" s="290">
        <v>8.9</v>
      </c>
      <c r="M1870" s="178"/>
      <c r="N1870" s="178"/>
      <c r="O1870" s="41">
        <v>2</v>
      </c>
      <c r="P1870" s="262">
        <v>35</v>
      </c>
      <c r="Q1870" s="262">
        <f t="shared" si="12"/>
        <v>140</v>
      </c>
      <c r="R1870" s="36"/>
      <c r="S1870" s="41">
        <v>25</v>
      </c>
      <c r="T1870" s="41">
        <v>86</v>
      </c>
      <c r="U1870" s="291" t="s">
        <v>4855</v>
      </c>
      <c r="V1870" s="36" t="s">
        <v>39</v>
      </c>
      <c r="W1870" s="41" t="s">
        <v>2091</v>
      </c>
    </row>
    <row r="1871" s="10" customFormat="1" ht="25" customHeight="1" spans="1:23">
      <c r="A1871" s="35">
        <v>1862</v>
      </c>
      <c r="B1871" s="199" t="s">
        <v>4856</v>
      </c>
      <c r="C1871" s="243" t="s">
        <v>31</v>
      </c>
      <c r="D1871" s="281" t="s">
        <v>34</v>
      </c>
      <c r="E1871" s="36" t="s">
        <v>122</v>
      </c>
      <c r="F1871" s="37">
        <v>44166</v>
      </c>
      <c r="G1871" s="37">
        <v>44531</v>
      </c>
      <c r="H1871" s="69" t="s">
        <v>4313</v>
      </c>
      <c r="I1871" s="36" t="s">
        <v>4857</v>
      </c>
      <c r="J1871" s="142">
        <v>14</v>
      </c>
      <c r="K1871" s="142"/>
      <c r="L1871" s="142">
        <v>14</v>
      </c>
      <c r="M1871" s="178"/>
      <c r="N1871" s="178"/>
      <c r="O1871" s="91">
        <v>1</v>
      </c>
      <c r="P1871" s="41">
        <v>112</v>
      </c>
      <c r="Q1871" s="41">
        <f t="shared" si="11"/>
        <v>336</v>
      </c>
      <c r="R1871" s="41">
        <v>1</v>
      </c>
      <c r="S1871" s="41">
        <v>75</v>
      </c>
      <c r="T1871" s="41">
        <v>300</v>
      </c>
      <c r="U1871" s="36" t="s">
        <v>4858</v>
      </c>
      <c r="V1871" s="36" t="s">
        <v>39</v>
      </c>
      <c r="W1871" s="41" t="s">
        <v>2091</v>
      </c>
    </row>
    <row r="1872" s="10" customFormat="1" ht="25" customHeight="1" spans="1:23">
      <c r="A1872" s="35">
        <v>1863</v>
      </c>
      <c r="B1872" s="199" t="s">
        <v>4859</v>
      </c>
      <c r="C1872" s="243" t="s">
        <v>31</v>
      </c>
      <c r="D1872" s="281" t="s">
        <v>34</v>
      </c>
      <c r="E1872" s="36" t="s">
        <v>911</v>
      </c>
      <c r="F1872" s="37">
        <v>44166</v>
      </c>
      <c r="G1872" s="37">
        <v>44531</v>
      </c>
      <c r="H1872" s="69" t="s">
        <v>4313</v>
      </c>
      <c r="I1872" s="36" t="s">
        <v>4860</v>
      </c>
      <c r="J1872" s="142">
        <v>14</v>
      </c>
      <c r="K1872" s="142"/>
      <c r="L1872" s="142">
        <v>14</v>
      </c>
      <c r="M1872" s="178"/>
      <c r="N1872" s="178"/>
      <c r="O1872" s="91">
        <v>1</v>
      </c>
      <c r="P1872" s="41">
        <f t="shared" ref="P1872:P1878" si="13">S1872*1.5</f>
        <v>18</v>
      </c>
      <c r="Q1872" s="41">
        <f t="shared" si="11"/>
        <v>54</v>
      </c>
      <c r="R1872" s="41"/>
      <c r="S1872" s="41">
        <v>12</v>
      </c>
      <c r="T1872" s="41">
        <v>32</v>
      </c>
      <c r="U1872" s="36" t="s">
        <v>4861</v>
      </c>
      <c r="V1872" s="36" t="s">
        <v>39</v>
      </c>
      <c r="W1872" s="41" t="s">
        <v>2091</v>
      </c>
    </row>
    <row r="1873" s="10" customFormat="1" ht="25" customHeight="1" spans="1:23">
      <c r="A1873" s="35">
        <v>1864</v>
      </c>
      <c r="B1873" s="199" t="s">
        <v>4862</v>
      </c>
      <c r="C1873" s="243" t="s">
        <v>31</v>
      </c>
      <c r="D1873" s="281" t="s">
        <v>34</v>
      </c>
      <c r="E1873" s="36" t="s">
        <v>3630</v>
      </c>
      <c r="F1873" s="37">
        <v>44166</v>
      </c>
      <c r="G1873" s="37">
        <v>44531</v>
      </c>
      <c r="H1873" s="69" t="s">
        <v>4313</v>
      </c>
      <c r="I1873" s="36" t="s">
        <v>4863</v>
      </c>
      <c r="J1873" s="142">
        <v>5</v>
      </c>
      <c r="K1873" s="142"/>
      <c r="L1873" s="142">
        <v>5</v>
      </c>
      <c r="M1873" s="178"/>
      <c r="N1873" s="178"/>
      <c r="O1873" s="91">
        <v>1</v>
      </c>
      <c r="P1873" s="41">
        <v>43</v>
      </c>
      <c r="Q1873" s="41">
        <f t="shared" si="11"/>
        <v>129</v>
      </c>
      <c r="R1873" s="41">
        <v>1</v>
      </c>
      <c r="S1873" s="41">
        <v>29</v>
      </c>
      <c r="T1873" s="41">
        <v>67</v>
      </c>
      <c r="U1873" s="36" t="s">
        <v>4864</v>
      </c>
      <c r="V1873" s="36" t="s">
        <v>39</v>
      </c>
      <c r="W1873" s="41" t="s">
        <v>2091</v>
      </c>
    </row>
    <row r="1874" s="10" customFormat="1" ht="25" customHeight="1" spans="1:23">
      <c r="A1874" s="35">
        <v>1865</v>
      </c>
      <c r="B1874" s="199" t="s">
        <v>4865</v>
      </c>
      <c r="C1874" s="243" t="s">
        <v>31</v>
      </c>
      <c r="D1874" s="281" t="s">
        <v>34</v>
      </c>
      <c r="E1874" s="36" t="s">
        <v>1432</v>
      </c>
      <c r="F1874" s="37">
        <v>44166</v>
      </c>
      <c r="G1874" s="37">
        <v>44531</v>
      </c>
      <c r="H1874" s="69" t="s">
        <v>4313</v>
      </c>
      <c r="I1874" s="36" t="s">
        <v>4866</v>
      </c>
      <c r="J1874" s="142">
        <v>13</v>
      </c>
      <c r="K1874" s="142"/>
      <c r="L1874" s="142">
        <v>13</v>
      </c>
      <c r="M1874" s="178"/>
      <c r="N1874" s="178"/>
      <c r="O1874" s="91">
        <v>1</v>
      </c>
      <c r="P1874" s="41">
        <f t="shared" si="13"/>
        <v>123</v>
      </c>
      <c r="Q1874" s="41">
        <f t="shared" si="11"/>
        <v>369</v>
      </c>
      <c r="R1874" s="41">
        <v>1</v>
      </c>
      <c r="S1874" s="41">
        <v>82</v>
      </c>
      <c r="T1874" s="41">
        <v>301</v>
      </c>
      <c r="U1874" s="36" t="s">
        <v>4867</v>
      </c>
      <c r="V1874" s="36" t="s">
        <v>39</v>
      </c>
      <c r="W1874" s="41" t="s">
        <v>2091</v>
      </c>
    </row>
    <row r="1875" s="10" customFormat="1" ht="25" customHeight="1" spans="1:23">
      <c r="A1875" s="35">
        <v>1866</v>
      </c>
      <c r="B1875" s="199" t="s">
        <v>4868</v>
      </c>
      <c r="C1875" s="243" t="s">
        <v>31</v>
      </c>
      <c r="D1875" s="281" t="s">
        <v>34</v>
      </c>
      <c r="E1875" s="53" t="s">
        <v>4216</v>
      </c>
      <c r="F1875" s="37">
        <v>44166</v>
      </c>
      <c r="G1875" s="37">
        <v>44531</v>
      </c>
      <c r="H1875" s="69" t="s">
        <v>4313</v>
      </c>
      <c r="I1875" s="53" t="s">
        <v>4869</v>
      </c>
      <c r="J1875" s="142">
        <v>5.6</v>
      </c>
      <c r="K1875" s="142"/>
      <c r="L1875" s="142">
        <v>5.6</v>
      </c>
      <c r="M1875" s="178"/>
      <c r="N1875" s="178"/>
      <c r="O1875" s="91">
        <v>1</v>
      </c>
      <c r="P1875" s="41">
        <f t="shared" si="13"/>
        <v>102</v>
      </c>
      <c r="Q1875" s="41">
        <f t="shared" si="11"/>
        <v>306</v>
      </c>
      <c r="R1875" s="41"/>
      <c r="S1875" s="41">
        <v>68</v>
      </c>
      <c r="T1875" s="41">
        <v>238</v>
      </c>
      <c r="U1875" s="36" t="s">
        <v>4870</v>
      </c>
      <c r="V1875" s="36" t="s">
        <v>39</v>
      </c>
      <c r="W1875" s="41" t="s">
        <v>2091</v>
      </c>
    </row>
    <row r="1876" s="10" customFormat="1" ht="25" customHeight="1" spans="1:23">
      <c r="A1876" s="35">
        <v>1867</v>
      </c>
      <c r="B1876" s="199" t="s">
        <v>4871</v>
      </c>
      <c r="C1876" s="243" t="s">
        <v>31</v>
      </c>
      <c r="D1876" s="281" t="s">
        <v>34</v>
      </c>
      <c r="E1876" s="36" t="s">
        <v>1324</v>
      </c>
      <c r="F1876" s="37">
        <v>44166</v>
      </c>
      <c r="G1876" s="37">
        <v>44531</v>
      </c>
      <c r="H1876" s="69" t="s">
        <v>4313</v>
      </c>
      <c r="I1876" s="36" t="s">
        <v>4872</v>
      </c>
      <c r="J1876" s="142">
        <v>6</v>
      </c>
      <c r="K1876" s="142"/>
      <c r="L1876" s="142">
        <v>6</v>
      </c>
      <c r="M1876" s="178"/>
      <c r="N1876" s="178"/>
      <c r="O1876" s="91">
        <v>1</v>
      </c>
      <c r="P1876" s="41">
        <f t="shared" si="13"/>
        <v>72</v>
      </c>
      <c r="Q1876" s="41">
        <f t="shared" si="11"/>
        <v>216</v>
      </c>
      <c r="R1876" s="41"/>
      <c r="S1876" s="41">
        <v>48</v>
      </c>
      <c r="T1876" s="41">
        <v>196</v>
      </c>
      <c r="U1876" s="36" t="s">
        <v>4873</v>
      </c>
      <c r="V1876" s="36" t="s">
        <v>39</v>
      </c>
      <c r="W1876" s="41" t="s">
        <v>2091</v>
      </c>
    </row>
    <row r="1877" s="10" customFormat="1" ht="25" customHeight="1" spans="1:23">
      <c r="A1877" s="35">
        <v>1868</v>
      </c>
      <c r="B1877" s="199" t="s">
        <v>4874</v>
      </c>
      <c r="C1877" s="243" t="s">
        <v>31</v>
      </c>
      <c r="D1877" s="281" t="s">
        <v>34</v>
      </c>
      <c r="E1877" s="69" t="s">
        <v>79</v>
      </c>
      <c r="F1877" s="37">
        <v>44166</v>
      </c>
      <c r="G1877" s="37">
        <v>44531</v>
      </c>
      <c r="H1877" s="69" t="s">
        <v>4313</v>
      </c>
      <c r="I1877" s="69" t="s">
        <v>4875</v>
      </c>
      <c r="J1877" s="142">
        <v>6</v>
      </c>
      <c r="K1877" s="142"/>
      <c r="L1877" s="142">
        <v>6</v>
      </c>
      <c r="M1877" s="178"/>
      <c r="N1877" s="178"/>
      <c r="O1877" s="91">
        <v>2</v>
      </c>
      <c r="P1877" s="41">
        <f t="shared" si="13"/>
        <v>12</v>
      </c>
      <c r="Q1877" s="41">
        <f t="shared" si="11"/>
        <v>36</v>
      </c>
      <c r="R1877" s="41">
        <v>1</v>
      </c>
      <c r="S1877" s="41">
        <v>8</v>
      </c>
      <c r="T1877" s="41">
        <v>28</v>
      </c>
      <c r="U1877" s="292" t="s">
        <v>4876</v>
      </c>
      <c r="V1877" s="36" t="s">
        <v>39</v>
      </c>
      <c r="W1877" s="41" t="s">
        <v>2091</v>
      </c>
    </row>
    <row r="1878" s="10" customFormat="1" ht="25" customHeight="1" spans="1:23">
      <c r="A1878" s="35">
        <v>1869</v>
      </c>
      <c r="B1878" s="288" t="s">
        <v>4877</v>
      </c>
      <c r="C1878" s="243" t="s">
        <v>31</v>
      </c>
      <c r="D1878" s="281" t="s">
        <v>34</v>
      </c>
      <c r="E1878" s="288" t="s">
        <v>181</v>
      </c>
      <c r="F1878" s="37">
        <v>44166</v>
      </c>
      <c r="G1878" s="37">
        <v>44531</v>
      </c>
      <c r="H1878" s="69" t="s">
        <v>4313</v>
      </c>
      <c r="I1878" s="288" t="s">
        <v>4878</v>
      </c>
      <c r="J1878" s="142">
        <v>6.5</v>
      </c>
      <c r="K1878" s="142"/>
      <c r="L1878" s="142">
        <v>6.5</v>
      </c>
      <c r="M1878" s="178"/>
      <c r="N1878" s="178"/>
      <c r="O1878" s="91">
        <v>1</v>
      </c>
      <c r="P1878" s="41">
        <f t="shared" si="13"/>
        <v>33</v>
      </c>
      <c r="Q1878" s="41">
        <f t="shared" si="11"/>
        <v>99</v>
      </c>
      <c r="R1878" s="41">
        <v>1</v>
      </c>
      <c r="S1878" s="41">
        <v>22</v>
      </c>
      <c r="T1878" s="41">
        <v>71</v>
      </c>
      <c r="U1878" s="36" t="s">
        <v>4879</v>
      </c>
      <c r="V1878" s="36" t="s">
        <v>39</v>
      </c>
      <c r="W1878" s="41" t="s">
        <v>2091</v>
      </c>
    </row>
    <row r="1879" s="10" customFormat="1" ht="25" customHeight="1" spans="1:23">
      <c r="A1879" s="35">
        <v>1870</v>
      </c>
      <c r="B1879" s="288" t="s">
        <v>4880</v>
      </c>
      <c r="C1879" s="243" t="s">
        <v>31</v>
      </c>
      <c r="D1879" s="281" t="s">
        <v>34</v>
      </c>
      <c r="E1879" s="247" t="s">
        <v>2912</v>
      </c>
      <c r="F1879" s="37">
        <v>44166</v>
      </c>
      <c r="G1879" s="37">
        <v>44531</v>
      </c>
      <c r="H1879" s="69" t="s">
        <v>4313</v>
      </c>
      <c r="I1879" s="247" t="s">
        <v>4881</v>
      </c>
      <c r="J1879" s="142">
        <v>3.5</v>
      </c>
      <c r="K1879" s="142"/>
      <c r="L1879" s="142">
        <v>3.5</v>
      </c>
      <c r="M1879" s="178"/>
      <c r="N1879" s="178"/>
      <c r="O1879" s="91">
        <v>1</v>
      </c>
      <c r="P1879" s="41">
        <v>72</v>
      </c>
      <c r="Q1879" s="41">
        <f t="shared" si="11"/>
        <v>216</v>
      </c>
      <c r="R1879" s="41"/>
      <c r="S1879" s="41">
        <v>47</v>
      </c>
      <c r="T1879" s="41">
        <v>195</v>
      </c>
      <c r="U1879" s="36" t="s">
        <v>4882</v>
      </c>
      <c r="V1879" s="36" t="s">
        <v>39</v>
      </c>
      <c r="W1879" s="41" t="s">
        <v>2091</v>
      </c>
    </row>
    <row r="1880" s="10" customFormat="1" ht="25" customHeight="1" spans="1:23">
      <c r="A1880" s="35">
        <v>1871</v>
      </c>
      <c r="B1880" s="288" t="s">
        <v>4883</v>
      </c>
      <c r="C1880" s="243" t="s">
        <v>31</v>
      </c>
      <c r="D1880" s="281" t="s">
        <v>34</v>
      </c>
      <c r="E1880" s="288" t="s">
        <v>1365</v>
      </c>
      <c r="F1880" s="37">
        <v>44166</v>
      </c>
      <c r="G1880" s="37">
        <v>44531</v>
      </c>
      <c r="H1880" s="69" t="s">
        <v>4313</v>
      </c>
      <c r="I1880" s="288" t="s">
        <v>4884</v>
      </c>
      <c r="J1880" s="142">
        <v>10</v>
      </c>
      <c r="K1880" s="142"/>
      <c r="L1880" s="142">
        <v>10</v>
      </c>
      <c r="M1880" s="178"/>
      <c r="N1880" s="178"/>
      <c r="O1880" s="91">
        <v>1</v>
      </c>
      <c r="P1880" s="41">
        <f t="shared" ref="P1880:P1883" si="14">S1880*1.5</f>
        <v>27</v>
      </c>
      <c r="Q1880" s="41">
        <f t="shared" si="11"/>
        <v>81</v>
      </c>
      <c r="R1880" s="41">
        <v>1</v>
      </c>
      <c r="S1880" s="41">
        <v>18</v>
      </c>
      <c r="T1880" s="41">
        <v>64</v>
      </c>
      <c r="U1880" s="36" t="s">
        <v>4885</v>
      </c>
      <c r="V1880" s="36" t="s">
        <v>39</v>
      </c>
      <c r="W1880" s="41" t="s">
        <v>2091</v>
      </c>
    </row>
    <row r="1881" s="10" customFormat="1" ht="25" customHeight="1" spans="1:23">
      <c r="A1881" s="35">
        <v>1872</v>
      </c>
      <c r="B1881" s="288" t="s">
        <v>4886</v>
      </c>
      <c r="C1881" s="243" t="s">
        <v>31</v>
      </c>
      <c r="D1881" s="281" t="s">
        <v>34</v>
      </c>
      <c r="E1881" s="69" t="s">
        <v>46</v>
      </c>
      <c r="F1881" s="37">
        <v>44166</v>
      </c>
      <c r="G1881" s="37">
        <v>44531</v>
      </c>
      <c r="H1881" s="69" t="s">
        <v>4313</v>
      </c>
      <c r="I1881" s="69" t="s">
        <v>4887</v>
      </c>
      <c r="J1881" s="142">
        <v>15</v>
      </c>
      <c r="K1881" s="142"/>
      <c r="L1881" s="142">
        <v>15</v>
      </c>
      <c r="M1881" s="178"/>
      <c r="N1881" s="178"/>
      <c r="O1881" s="91">
        <v>1</v>
      </c>
      <c r="P1881" s="41">
        <f t="shared" si="14"/>
        <v>132</v>
      </c>
      <c r="Q1881" s="41">
        <f t="shared" si="11"/>
        <v>396</v>
      </c>
      <c r="R1881" s="41">
        <v>1</v>
      </c>
      <c r="S1881" s="41">
        <v>88</v>
      </c>
      <c r="T1881" s="41">
        <v>270</v>
      </c>
      <c r="U1881" s="292" t="s">
        <v>4888</v>
      </c>
      <c r="V1881" s="36" t="s">
        <v>39</v>
      </c>
      <c r="W1881" s="41" t="s">
        <v>2091</v>
      </c>
    </row>
    <row r="1882" s="10" customFormat="1" ht="25" customHeight="1" spans="1:23">
      <c r="A1882" s="35">
        <v>1873</v>
      </c>
      <c r="B1882" s="288" t="s">
        <v>4889</v>
      </c>
      <c r="C1882" s="243" t="s">
        <v>31</v>
      </c>
      <c r="D1882" s="281" t="s">
        <v>34</v>
      </c>
      <c r="E1882" s="288" t="s">
        <v>1164</v>
      </c>
      <c r="F1882" s="37">
        <v>44166</v>
      </c>
      <c r="G1882" s="37">
        <v>44531</v>
      </c>
      <c r="H1882" s="69" t="s">
        <v>4313</v>
      </c>
      <c r="I1882" s="193" t="s">
        <v>4890</v>
      </c>
      <c r="J1882" s="142">
        <v>20</v>
      </c>
      <c r="K1882" s="142"/>
      <c r="L1882" s="142">
        <v>20</v>
      </c>
      <c r="M1882" s="178"/>
      <c r="N1882" s="178"/>
      <c r="O1882" s="91">
        <v>1</v>
      </c>
      <c r="P1882" s="41">
        <f t="shared" si="14"/>
        <v>75</v>
      </c>
      <c r="Q1882" s="41">
        <f t="shared" si="11"/>
        <v>225</v>
      </c>
      <c r="R1882" s="41"/>
      <c r="S1882" s="41">
        <v>50</v>
      </c>
      <c r="T1882" s="41">
        <v>130</v>
      </c>
      <c r="U1882" s="292" t="s">
        <v>4891</v>
      </c>
      <c r="V1882" s="36" t="s">
        <v>39</v>
      </c>
      <c r="W1882" s="41" t="s">
        <v>2091</v>
      </c>
    </row>
    <row r="1883" s="10" customFormat="1" ht="25" customHeight="1" spans="1:23">
      <c r="A1883" s="35">
        <v>1874</v>
      </c>
      <c r="B1883" s="288" t="s">
        <v>4892</v>
      </c>
      <c r="C1883" s="243" t="s">
        <v>31</v>
      </c>
      <c r="D1883" s="281" t="s">
        <v>34</v>
      </c>
      <c r="E1883" s="36" t="s">
        <v>1553</v>
      </c>
      <c r="F1883" s="37">
        <v>44166</v>
      </c>
      <c r="G1883" s="37">
        <v>44531</v>
      </c>
      <c r="H1883" s="69" t="s">
        <v>4313</v>
      </c>
      <c r="I1883" s="36" t="s">
        <v>4893</v>
      </c>
      <c r="J1883" s="142">
        <v>4.8</v>
      </c>
      <c r="K1883" s="142"/>
      <c r="L1883" s="142">
        <v>4.8</v>
      </c>
      <c r="M1883" s="178"/>
      <c r="N1883" s="178"/>
      <c r="O1883" s="91">
        <v>1</v>
      </c>
      <c r="P1883" s="41">
        <f t="shared" si="14"/>
        <v>45</v>
      </c>
      <c r="Q1883" s="41">
        <f t="shared" si="11"/>
        <v>135</v>
      </c>
      <c r="R1883" s="41">
        <v>1</v>
      </c>
      <c r="S1883" s="41">
        <v>30</v>
      </c>
      <c r="T1883" s="41">
        <v>90</v>
      </c>
      <c r="U1883" s="36" t="s">
        <v>4894</v>
      </c>
      <c r="V1883" s="36" t="s">
        <v>39</v>
      </c>
      <c r="W1883" s="41" t="s">
        <v>2091</v>
      </c>
    </row>
    <row r="1884" s="10" customFormat="1" ht="25" customHeight="1" spans="1:23">
      <c r="A1884" s="35">
        <v>1875</v>
      </c>
      <c r="B1884" s="288" t="s">
        <v>4895</v>
      </c>
      <c r="C1884" s="243" t="s">
        <v>31</v>
      </c>
      <c r="D1884" s="281" t="s">
        <v>34</v>
      </c>
      <c r="E1884" s="288" t="s">
        <v>1258</v>
      </c>
      <c r="F1884" s="37">
        <v>44166</v>
      </c>
      <c r="G1884" s="37">
        <v>44531</v>
      </c>
      <c r="H1884" s="69" t="s">
        <v>4313</v>
      </c>
      <c r="I1884" s="288" t="s">
        <v>4896</v>
      </c>
      <c r="J1884" s="272">
        <v>5</v>
      </c>
      <c r="K1884" s="272"/>
      <c r="L1884" s="272">
        <v>5</v>
      </c>
      <c r="M1884" s="178"/>
      <c r="N1884" s="178"/>
      <c r="O1884" s="91">
        <v>1</v>
      </c>
      <c r="P1884" s="41">
        <v>115</v>
      </c>
      <c r="Q1884" s="41">
        <f t="shared" si="11"/>
        <v>345</v>
      </c>
      <c r="R1884" s="41"/>
      <c r="S1884" s="41">
        <v>77</v>
      </c>
      <c r="T1884" s="41">
        <v>269</v>
      </c>
      <c r="U1884" s="36" t="s">
        <v>4897</v>
      </c>
      <c r="V1884" s="36" t="s">
        <v>39</v>
      </c>
      <c r="W1884" s="41" t="s">
        <v>2091</v>
      </c>
    </row>
    <row r="1885" s="10" customFormat="1" ht="25" customHeight="1" spans="1:23">
      <c r="A1885" s="35">
        <v>1876</v>
      </c>
      <c r="B1885" s="69" t="s">
        <v>4898</v>
      </c>
      <c r="C1885" s="243" t="s">
        <v>31</v>
      </c>
      <c r="D1885" s="281" t="s">
        <v>34</v>
      </c>
      <c r="E1885" s="69" t="s">
        <v>2258</v>
      </c>
      <c r="F1885" s="37">
        <v>44166</v>
      </c>
      <c r="G1885" s="37">
        <v>44531</v>
      </c>
      <c r="H1885" s="69" t="s">
        <v>4313</v>
      </c>
      <c r="I1885" s="69" t="s">
        <v>4899</v>
      </c>
      <c r="J1885" s="272">
        <v>7</v>
      </c>
      <c r="K1885" s="272"/>
      <c r="L1885" s="272">
        <v>7</v>
      </c>
      <c r="M1885" s="178"/>
      <c r="N1885" s="178"/>
      <c r="O1885" s="91">
        <v>1</v>
      </c>
      <c r="P1885" s="41">
        <v>47</v>
      </c>
      <c r="Q1885" s="41">
        <f t="shared" si="11"/>
        <v>141</v>
      </c>
      <c r="R1885" s="41"/>
      <c r="S1885" s="41">
        <v>31</v>
      </c>
      <c r="T1885" s="41">
        <v>119</v>
      </c>
      <c r="U1885" s="292" t="s">
        <v>4900</v>
      </c>
      <c r="V1885" s="36" t="s">
        <v>39</v>
      </c>
      <c r="W1885" s="41" t="s">
        <v>2091</v>
      </c>
    </row>
    <row r="1886" s="10" customFormat="1" ht="25" customHeight="1" spans="1:23">
      <c r="A1886" s="35">
        <v>1877</v>
      </c>
      <c r="B1886" s="36" t="s">
        <v>4901</v>
      </c>
      <c r="C1886" s="243" t="s">
        <v>31</v>
      </c>
      <c r="D1886" s="281" t="s">
        <v>34</v>
      </c>
      <c r="E1886" s="36" t="s">
        <v>276</v>
      </c>
      <c r="F1886" s="37">
        <v>44166</v>
      </c>
      <c r="G1886" s="37">
        <v>44531</v>
      </c>
      <c r="H1886" s="69" t="s">
        <v>4313</v>
      </c>
      <c r="I1886" s="36" t="s">
        <v>4902</v>
      </c>
      <c r="J1886" s="272">
        <v>4</v>
      </c>
      <c r="K1886" s="272"/>
      <c r="L1886" s="272">
        <v>4</v>
      </c>
      <c r="M1886" s="178"/>
      <c r="N1886" s="178"/>
      <c r="O1886" s="91">
        <v>1</v>
      </c>
      <c r="P1886" s="41">
        <f t="shared" ref="P1886:P1890" si="15">S1886*1.5</f>
        <v>90</v>
      </c>
      <c r="Q1886" s="41">
        <f t="shared" si="11"/>
        <v>270</v>
      </c>
      <c r="R1886" s="41">
        <v>1</v>
      </c>
      <c r="S1886" s="41">
        <v>60</v>
      </c>
      <c r="T1886" s="41">
        <v>180</v>
      </c>
      <c r="U1886" s="36" t="s">
        <v>4903</v>
      </c>
      <c r="V1886" s="36" t="s">
        <v>39</v>
      </c>
      <c r="W1886" s="41" t="s">
        <v>2091</v>
      </c>
    </row>
    <row r="1887" s="10" customFormat="1" ht="25" customHeight="1" spans="1:23">
      <c r="A1887" s="35">
        <v>1878</v>
      </c>
      <c r="B1887" s="53" t="s">
        <v>4904</v>
      </c>
      <c r="C1887" s="243" t="s">
        <v>31</v>
      </c>
      <c r="D1887" s="281" t="s">
        <v>34</v>
      </c>
      <c r="E1887" s="53" t="s">
        <v>1160</v>
      </c>
      <c r="F1887" s="37">
        <v>44166</v>
      </c>
      <c r="G1887" s="37">
        <v>44531</v>
      </c>
      <c r="H1887" s="69" t="s">
        <v>4313</v>
      </c>
      <c r="I1887" s="36" t="s">
        <v>4905</v>
      </c>
      <c r="J1887" s="272">
        <v>5.9</v>
      </c>
      <c r="K1887" s="272"/>
      <c r="L1887" s="272">
        <v>5.9</v>
      </c>
      <c r="M1887" s="178"/>
      <c r="N1887" s="178"/>
      <c r="O1887" s="91">
        <v>1</v>
      </c>
      <c r="P1887" s="41">
        <v>29</v>
      </c>
      <c r="Q1887" s="41">
        <f t="shared" si="11"/>
        <v>87</v>
      </c>
      <c r="R1887" s="41"/>
      <c r="S1887" s="41">
        <v>19</v>
      </c>
      <c r="T1887" s="41">
        <v>76</v>
      </c>
      <c r="U1887" s="36" t="s">
        <v>4906</v>
      </c>
      <c r="V1887" s="36" t="s">
        <v>39</v>
      </c>
      <c r="W1887" s="41" t="s">
        <v>2091</v>
      </c>
    </row>
    <row r="1888" s="10" customFormat="1" ht="25" customHeight="1" spans="1:23">
      <c r="A1888" s="35">
        <v>1879</v>
      </c>
      <c r="B1888" s="288" t="s">
        <v>4907</v>
      </c>
      <c r="C1888" s="243" t="s">
        <v>31</v>
      </c>
      <c r="D1888" s="281" t="s">
        <v>34</v>
      </c>
      <c r="E1888" s="288" t="s">
        <v>426</v>
      </c>
      <c r="F1888" s="37">
        <v>44166</v>
      </c>
      <c r="G1888" s="37">
        <v>44531</v>
      </c>
      <c r="H1888" s="69" t="s">
        <v>4313</v>
      </c>
      <c r="I1888" s="288" t="s">
        <v>4908</v>
      </c>
      <c r="J1888" s="272">
        <v>6.7</v>
      </c>
      <c r="K1888" s="272"/>
      <c r="L1888" s="272">
        <v>6.7</v>
      </c>
      <c r="M1888" s="178"/>
      <c r="N1888" s="178"/>
      <c r="O1888" s="91">
        <v>1</v>
      </c>
      <c r="P1888" s="41">
        <f t="shared" si="15"/>
        <v>96</v>
      </c>
      <c r="Q1888" s="41">
        <f t="shared" si="11"/>
        <v>288</v>
      </c>
      <c r="R1888" s="41">
        <v>1</v>
      </c>
      <c r="S1888" s="41">
        <v>64</v>
      </c>
      <c r="T1888" s="41">
        <v>251</v>
      </c>
      <c r="U1888" s="36" t="s">
        <v>4909</v>
      </c>
      <c r="V1888" s="36" t="s">
        <v>39</v>
      </c>
      <c r="W1888" s="41" t="s">
        <v>2091</v>
      </c>
    </row>
    <row r="1889" s="10" customFormat="1" ht="25" customHeight="1" spans="1:23">
      <c r="A1889" s="35">
        <v>1880</v>
      </c>
      <c r="B1889" s="36" t="s">
        <v>4910</v>
      </c>
      <c r="C1889" s="243" t="s">
        <v>31</v>
      </c>
      <c r="D1889" s="281" t="s">
        <v>34</v>
      </c>
      <c r="E1889" s="36" t="s">
        <v>1193</v>
      </c>
      <c r="F1889" s="37">
        <v>44166</v>
      </c>
      <c r="G1889" s="37">
        <v>44531</v>
      </c>
      <c r="H1889" s="69" t="s">
        <v>4313</v>
      </c>
      <c r="I1889" s="36" t="s">
        <v>4911</v>
      </c>
      <c r="J1889" s="272">
        <v>4</v>
      </c>
      <c r="K1889" s="272"/>
      <c r="L1889" s="272">
        <v>4</v>
      </c>
      <c r="M1889" s="178"/>
      <c r="N1889" s="178"/>
      <c r="O1889" s="91">
        <v>1</v>
      </c>
      <c r="P1889" s="41">
        <v>17</v>
      </c>
      <c r="Q1889" s="41">
        <f t="shared" si="11"/>
        <v>51</v>
      </c>
      <c r="R1889" s="41"/>
      <c r="S1889" s="41">
        <v>11</v>
      </c>
      <c r="T1889" s="41">
        <v>33</v>
      </c>
      <c r="U1889" s="36" t="s">
        <v>4912</v>
      </c>
      <c r="V1889" s="36" t="s">
        <v>39</v>
      </c>
      <c r="W1889" s="41" t="s">
        <v>2091</v>
      </c>
    </row>
    <row r="1890" s="10" customFormat="1" ht="25" customHeight="1" spans="1:23">
      <c r="A1890" s="35">
        <v>1881</v>
      </c>
      <c r="B1890" s="36" t="s">
        <v>4913</v>
      </c>
      <c r="C1890" s="243" t="s">
        <v>31</v>
      </c>
      <c r="D1890" s="281" t="s">
        <v>34</v>
      </c>
      <c r="E1890" s="53" t="s">
        <v>639</v>
      </c>
      <c r="F1890" s="37">
        <v>44166</v>
      </c>
      <c r="G1890" s="37">
        <v>44531</v>
      </c>
      <c r="H1890" s="69" t="s">
        <v>4313</v>
      </c>
      <c r="I1890" s="36" t="s">
        <v>4914</v>
      </c>
      <c r="J1890" s="272">
        <v>21</v>
      </c>
      <c r="K1890" s="272"/>
      <c r="L1890" s="272">
        <v>21</v>
      </c>
      <c r="M1890" s="178"/>
      <c r="N1890" s="178"/>
      <c r="O1890" s="91">
        <v>1</v>
      </c>
      <c r="P1890" s="41">
        <f t="shared" si="15"/>
        <v>63</v>
      </c>
      <c r="Q1890" s="41">
        <f t="shared" si="11"/>
        <v>189</v>
      </c>
      <c r="R1890" s="41"/>
      <c r="S1890" s="41">
        <v>42</v>
      </c>
      <c r="T1890" s="41">
        <v>138</v>
      </c>
      <c r="U1890" s="36" t="s">
        <v>4915</v>
      </c>
      <c r="V1890" s="36" t="s">
        <v>39</v>
      </c>
      <c r="W1890" s="41" t="s">
        <v>2091</v>
      </c>
    </row>
    <row r="1891" s="10" customFormat="1" ht="25" customHeight="1" spans="1:23">
      <c r="A1891" s="35">
        <v>1882</v>
      </c>
      <c r="B1891" s="36" t="s">
        <v>4916</v>
      </c>
      <c r="C1891" s="243" t="s">
        <v>31</v>
      </c>
      <c r="D1891" s="281" t="s">
        <v>34</v>
      </c>
      <c r="E1891" s="53" t="s">
        <v>252</v>
      </c>
      <c r="F1891" s="37">
        <v>44166</v>
      </c>
      <c r="G1891" s="37">
        <v>44531</v>
      </c>
      <c r="H1891" s="69" t="s">
        <v>4313</v>
      </c>
      <c r="I1891" s="36" t="s">
        <v>4917</v>
      </c>
      <c r="J1891" s="272">
        <v>3.5</v>
      </c>
      <c r="K1891" s="272"/>
      <c r="L1891" s="272">
        <v>3.5</v>
      </c>
      <c r="M1891" s="178"/>
      <c r="N1891" s="178"/>
      <c r="O1891" s="91">
        <v>1</v>
      </c>
      <c r="P1891" s="41">
        <v>23</v>
      </c>
      <c r="Q1891" s="41">
        <f t="shared" si="11"/>
        <v>69</v>
      </c>
      <c r="R1891" s="41"/>
      <c r="S1891" s="41">
        <v>15</v>
      </c>
      <c r="T1891" s="41">
        <v>33</v>
      </c>
      <c r="U1891" s="36" t="s">
        <v>4918</v>
      </c>
      <c r="V1891" s="36" t="s">
        <v>39</v>
      </c>
      <c r="W1891" s="41" t="s">
        <v>2091</v>
      </c>
    </row>
    <row r="1892" s="10" customFormat="1" ht="25" customHeight="1" spans="1:23">
      <c r="A1892" s="35">
        <v>1883</v>
      </c>
      <c r="B1892" s="36" t="s">
        <v>4919</v>
      </c>
      <c r="C1892" s="243" t="s">
        <v>31</v>
      </c>
      <c r="D1892" s="281" t="s">
        <v>34</v>
      </c>
      <c r="E1892" s="53" t="s">
        <v>537</v>
      </c>
      <c r="F1892" s="37">
        <v>44166</v>
      </c>
      <c r="G1892" s="37">
        <v>44531</v>
      </c>
      <c r="H1892" s="69" t="s">
        <v>4313</v>
      </c>
      <c r="I1892" s="36" t="s">
        <v>4920</v>
      </c>
      <c r="J1892" s="272">
        <v>21</v>
      </c>
      <c r="K1892" s="272"/>
      <c r="L1892" s="272">
        <v>21</v>
      </c>
      <c r="M1892" s="178"/>
      <c r="N1892" s="178"/>
      <c r="O1892" s="91">
        <v>1</v>
      </c>
      <c r="P1892" s="41">
        <f t="shared" ref="P1892:P1894" si="16">S1892*1.5</f>
        <v>39</v>
      </c>
      <c r="Q1892" s="41">
        <f t="shared" si="11"/>
        <v>117</v>
      </c>
      <c r="R1892" s="41"/>
      <c r="S1892" s="41">
        <v>26</v>
      </c>
      <c r="T1892" s="41">
        <v>94</v>
      </c>
      <c r="U1892" s="36" t="s">
        <v>4921</v>
      </c>
      <c r="V1892" s="36" t="s">
        <v>39</v>
      </c>
      <c r="W1892" s="41" t="s">
        <v>2091</v>
      </c>
    </row>
    <row r="1893" s="10" customFormat="1" ht="25" customHeight="1" spans="1:23">
      <c r="A1893" s="35">
        <v>1884</v>
      </c>
      <c r="B1893" s="36" t="s">
        <v>4922</v>
      </c>
      <c r="C1893" s="243" t="s">
        <v>31</v>
      </c>
      <c r="D1893" s="281" t="s">
        <v>34</v>
      </c>
      <c r="E1893" s="53" t="s">
        <v>1097</v>
      </c>
      <c r="F1893" s="37">
        <v>44166</v>
      </c>
      <c r="G1893" s="37">
        <v>44531</v>
      </c>
      <c r="H1893" s="69" t="s">
        <v>4313</v>
      </c>
      <c r="I1893" s="36" t="s">
        <v>4923</v>
      </c>
      <c r="J1893" s="272">
        <v>4.9</v>
      </c>
      <c r="K1893" s="272"/>
      <c r="L1893" s="272">
        <v>4.9</v>
      </c>
      <c r="M1893" s="178"/>
      <c r="N1893" s="178"/>
      <c r="O1893" s="91">
        <v>1</v>
      </c>
      <c r="P1893" s="41">
        <f t="shared" si="16"/>
        <v>57</v>
      </c>
      <c r="Q1893" s="41">
        <f t="shared" si="11"/>
        <v>171</v>
      </c>
      <c r="R1893" s="41"/>
      <c r="S1893" s="41">
        <v>38</v>
      </c>
      <c r="T1893" s="41">
        <v>135</v>
      </c>
      <c r="U1893" s="36" t="s">
        <v>4924</v>
      </c>
      <c r="V1893" s="36" t="s">
        <v>39</v>
      </c>
      <c r="W1893" s="41" t="s">
        <v>2091</v>
      </c>
    </row>
    <row r="1894" s="10" customFormat="1" ht="25" customHeight="1" spans="1:23">
      <c r="A1894" s="35">
        <v>1885</v>
      </c>
      <c r="B1894" s="69" t="s">
        <v>4925</v>
      </c>
      <c r="C1894" s="243" t="s">
        <v>31</v>
      </c>
      <c r="D1894" s="281" t="s">
        <v>34</v>
      </c>
      <c r="E1894" s="69" t="s">
        <v>3225</v>
      </c>
      <c r="F1894" s="37">
        <v>44166</v>
      </c>
      <c r="G1894" s="37">
        <v>44531</v>
      </c>
      <c r="H1894" s="69" t="s">
        <v>4313</v>
      </c>
      <c r="I1894" s="69" t="s">
        <v>4926</v>
      </c>
      <c r="J1894" s="272">
        <v>10</v>
      </c>
      <c r="K1894" s="272"/>
      <c r="L1894" s="272">
        <v>10</v>
      </c>
      <c r="M1894" s="178"/>
      <c r="N1894" s="178"/>
      <c r="O1894" s="91">
        <v>1</v>
      </c>
      <c r="P1894" s="41">
        <f t="shared" si="16"/>
        <v>69</v>
      </c>
      <c r="Q1894" s="41">
        <f t="shared" si="11"/>
        <v>207</v>
      </c>
      <c r="R1894" s="41">
        <v>1</v>
      </c>
      <c r="S1894" s="41">
        <v>46</v>
      </c>
      <c r="T1894" s="41">
        <v>186</v>
      </c>
      <c r="U1894" s="292" t="s">
        <v>4927</v>
      </c>
      <c r="V1894" s="36" t="s">
        <v>39</v>
      </c>
      <c r="W1894" s="41" t="s">
        <v>2091</v>
      </c>
    </row>
    <row r="1895" s="10" customFormat="1" ht="25" customHeight="1" spans="1:23">
      <c r="A1895" s="35">
        <v>1886</v>
      </c>
      <c r="B1895" s="194" t="s">
        <v>4928</v>
      </c>
      <c r="C1895" s="243" t="s">
        <v>31</v>
      </c>
      <c r="D1895" s="281" t="s">
        <v>34</v>
      </c>
      <c r="E1895" s="193" t="s">
        <v>1115</v>
      </c>
      <c r="F1895" s="37">
        <v>44166</v>
      </c>
      <c r="G1895" s="37">
        <v>44531</v>
      </c>
      <c r="H1895" s="69" t="s">
        <v>4313</v>
      </c>
      <c r="I1895" s="194" t="s">
        <v>4929</v>
      </c>
      <c r="J1895" s="272">
        <v>14</v>
      </c>
      <c r="K1895" s="272"/>
      <c r="L1895" s="272">
        <v>14</v>
      </c>
      <c r="M1895" s="178"/>
      <c r="N1895" s="178"/>
      <c r="O1895" s="91">
        <v>1</v>
      </c>
      <c r="P1895" s="41">
        <v>104</v>
      </c>
      <c r="Q1895" s="41">
        <f t="shared" si="11"/>
        <v>312</v>
      </c>
      <c r="R1895" s="41"/>
      <c r="S1895" s="41">
        <v>69</v>
      </c>
      <c r="T1895" s="41">
        <v>194</v>
      </c>
      <c r="U1895" s="292" t="s">
        <v>4930</v>
      </c>
      <c r="V1895" s="36" t="s">
        <v>39</v>
      </c>
      <c r="W1895" s="41" t="s">
        <v>2091</v>
      </c>
    </row>
    <row r="1896" s="10" customFormat="1" ht="25" customHeight="1" spans="1:23">
      <c r="A1896" s="35">
        <v>1887</v>
      </c>
      <c r="B1896" s="36" t="s">
        <v>4931</v>
      </c>
      <c r="C1896" s="243" t="s">
        <v>31</v>
      </c>
      <c r="D1896" s="281" t="s">
        <v>34</v>
      </c>
      <c r="E1896" s="36" t="s">
        <v>4932</v>
      </c>
      <c r="F1896" s="37">
        <v>44166</v>
      </c>
      <c r="G1896" s="37">
        <v>44531</v>
      </c>
      <c r="H1896" s="69" t="s">
        <v>4313</v>
      </c>
      <c r="I1896" s="36" t="s">
        <v>4933</v>
      </c>
      <c r="J1896" s="272">
        <v>10</v>
      </c>
      <c r="K1896" s="272"/>
      <c r="L1896" s="272">
        <v>10</v>
      </c>
      <c r="M1896" s="178"/>
      <c r="N1896" s="178"/>
      <c r="O1896" s="91">
        <v>1</v>
      </c>
      <c r="P1896" s="41">
        <v>35</v>
      </c>
      <c r="Q1896" s="41">
        <f t="shared" si="11"/>
        <v>105</v>
      </c>
      <c r="R1896" s="41"/>
      <c r="S1896" s="41">
        <v>23</v>
      </c>
      <c r="T1896" s="41">
        <v>92</v>
      </c>
      <c r="U1896" s="36" t="s">
        <v>4934</v>
      </c>
      <c r="V1896" s="36" t="s">
        <v>39</v>
      </c>
      <c r="W1896" s="41" t="s">
        <v>2091</v>
      </c>
    </row>
    <row r="1897" s="10" customFormat="1" ht="25" customHeight="1" spans="1:23">
      <c r="A1897" s="35">
        <v>1888</v>
      </c>
      <c r="B1897" s="36" t="s">
        <v>4935</v>
      </c>
      <c r="C1897" s="243" t="s">
        <v>31</v>
      </c>
      <c r="D1897" s="281" t="s">
        <v>34</v>
      </c>
      <c r="E1897" s="53" t="s">
        <v>4936</v>
      </c>
      <c r="F1897" s="37">
        <v>44166</v>
      </c>
      <c r="G1897" s="37">
        <v>44531</v>
      </c>
      <c r="H1897" s="69" t="s">
        <v>4313</v>
      </c>
      <c r="I1897" s="36" t="s">
        <v>4917</v>
      </c>
      <c r="J1897" s="272">
        <v>21</v>
      </c>
      <c r="K1897" s="272"/>
      <c r="L1897" s="272">
        <v>21</v>
      </c>
      <c r="M1897" s="178"/>
      <c r="N1897" s="178"/>
      <c r="O1897" s="91">
        <v>1</v>
      </c>
      <c r="P1897" s="41">
        <f t="shared" ref="P1897:P1903" si="17">S1897*1.5</f>
        <v>36</v>
      </c>
      <c r="Q1897" s="41">
        <f t="shared" si="11"/>
        <v>108</v>
      </c>
      <c r="R1897" s="41"/>
      <c r="S1897" s="41">
        <v>24</v>
      </c>
      <c r="T1897" s="41">
        <v>80</v>
      </c>
      <c r="U1897" s="36" t="s">
        <v>4937</v>
      </c>
      <c r="V1897" s="36" t="s">
        <v>39</v>
      </c>
      <c r="W1897" s="41" t="s">
        <v>2091</v>
      </c>
    </row>
    <row r="1898" s="10" customFormat="1" ht="25" customHeight="1" spans="1:23">
      <c r="A1898" s="35">
        <v>1889</v>
      </c>
      <c r="B1898" s="289" t="s">
        <v>4938</v>
      </c>
      <c r="C1898" s="243" t="s">
        <v>31</v>
      </c>
      <c r="D1898" s="281" t="s">
        <v>34</v>
      </c>
      <c r="E1898" s="289" t="s">
        <v>173</v>
      </c>
      <c r="F1898" s="37">
        <v>44166</v>
      </c>
      <c r="G1898" s="37">
        <v>44531</v>
      </c>
      <c r="H1898" s="69" t="s">
        <v>4313</v>
      </c>
      <c r="I1898" s="289" t="s">
        <v>4939</v>
      </c>
      <c r="J1898" s="272">
        <v>3.5</v>
      </c>
      <c r="K1898" s="272"/>
      <c r="L1898" s="272">
        <v>3.5</v>
      </c>
      <c r="M1898" s="178"/>
      <c r="N1898" s="178"/>
      <c r="O1898" s="91">
        <v>1</v>
      </c>
      <c r="P1898" s="41">
        <v>68</v>
      </c>
      <c r="Q1898" s="41">
        <v>275</v>
      </c>
      <c r="R1898" s="41"/>
      <c r="S1898" s="41">
        <v>45</v>
      </c>
      <c r="T1898" s="41">
        <v>220</v>
      </c>
      <c r="U1898" s="36" t="s">
        <v>4940</v>
      </c>
      <c r="V1898" s="36" t="s">
        <v>39</v>
      </c>
      <c r="W1898" s="41" t="s">
        <v>2091</v>
      </c>
    </row>
    <row r="1899" s="10" customFormat="1" ht="25" customHeight="1" spans="1:23">
      <c r="A1899" s="35">
        <v>1890</v>
      </c>
      <c r="B1899" s="36" t="s">
        <v>4941</v>
      </c>
      <c r="C1899" s="243" t="s">
        <v>31</v>
      </c>
      <c r="D1899" s="281" t="s">
        <v>34</v>
      </c>
      <c r="E1899" s="110" t="s">
        <v>128</v>
      </c>
      <c r="F1899" s="37">
        <v>44166</v>
      </c>
      <c r="G1899" s="37">
        <v>44531</v>
      </c>
      <c r="H1899" s="69" t="s">
        <v>4313</v>
      </c>
      <c r="I1899" s="110" t="s">
        <v>4942</v>
      </c>
      <c r="J1899" s="272">
        <v>13</v>
      </c>
      <c r="K1899" s="272"/>
      <c r="L1899" s="272">
        <v>13</v>
      </c>
      <c r="M1899" s="178"/>
      <c r="N1899" s="178"/>
      <c r="O1899" s="91">
        <v>1</v>
      </c>
      <c r="P1899" s="41">
        <v>51</v>
      </c>
      <c r="Q1899" s="41">
        <f>P1899*3</f>
        <v>153</v>
      </c>
      <c r="R1899" s="41">
        <v>1</v>
      </c>
      <c r="S1899" s="41">
        <v>33</v>
      </c>
      <c r="T1899" s="41">
        <v>138</v>
      </c>
      <c r="U1899" s="36" t="s">
        <v>4943</v>
      </c>
      <c r="V1899" s="36" t="s">
        <v>39</v>
      </c>
      <c r="W1899" s="41" t="s">
        <v>2091</v>
      </c>
    </row>
    <row r="1900" s="10" customFormat="1" ht="25" customHeight="1" spans="1:23">
      <c r="A1900" s="35">
        <v>1891</v>
      </c>
      <c r="B1900" s="194" t="s">
        <v>4944</v>
      </c>
      <c r="C1900" s="243" t="s">
        <v>31</v>
      </c>
      <c r="D1900" s="281" t="s">
        <v>34</v>
      </c>
      <c r="E1900" s="193" t="s">
        <v>1340</v>
      </c>
      <c r="F1900" s="37">
        <v>44166</v>
      </c>
      <c r="G1900" s="37">
        <v>44531</v>
      </c>
      <c r="H1900" s="69" t="s">
        <v>4313</v>
      </c>
      <c r="I1900" s="194" t="s">
        <v>4945</v>
      </c>
      <c r="J1900" s="272">
        <v>17</v>
      </c>
      <c r="K1900" s="272"/>
      <c r="L1900" s="272">
        <v>17</v>
      </c>
      <c r="M1900" s="178"/>
      <c r="N1900" s="178"/>
      <c r="O1900" s="91">
        <v>1</v>
      </c>
      <c r="P1900" s="41">
        <f t="shared" si="17"/>
        <v>45</v>
      </c>
      <c r="Q1900" s="41">
        <v>151</v>
      </c>
      <c r="R1900" s="41"/>
      <c r="S1900" s="41">
        <v>30</v>
      </c>
      <c r="T1900" s="41">
        <v>127</v>
      </c>
      <c r="U1900" s="292" t="s">
        <v>4946</v>
      </c>
      <c r="V1900" s="36" t="s">
        <v>39</v>
      </c>
      <c r="W1900" s="41" t="s">
        <v>2091</v>
      </c>
    </row>
    <row r="1901" s="10" customFormat="1" ht="25" customHeight="1" spans="1:23">
      <c r="A1901" s="35">
        <v>1892</v>
      </c>
      <c r="B1901" s="69" t="s">
        <v>4947</v>
      </c>
      <c r="C1901" s="243" t="s">
        <v>31</v>
      </c>
      <c r="D1901" s="281" t="s">
        <v>34</v>
      </c>
      <c r="E1901" s="69" t="s">
        <v>79</v>
      </c>
      <c r="F1901" s="37">
        <v>44166</v>
      </c>
      <c r="G1901" s="37">
        <v>44531</v>
      </c>
      <c r="H1901" s="69" t="s">
        <v>4313</v>
      </c>
      <c r="I1901" s="199" t="s">
        <v>4948</v>
      </c>
      <c r="J1901" s="272">
        <v>6</v>
      </c>
      <c r="K1901" s="272"/>
      <c r="L1901" s="272">
        <v>6</v>
      </c>
      <c r="M1901" s="178"/>
      <c r="N1901" s="178"/>
      <c r="O1901" s="91">
        <v>1</v>
      </c>
      <c r="P1901" s="41">
        <v>39</v>
      </c>
      <c r="Q1901" s="41">
        <v>128</v>
      </c>
      <c r="R1901" s="41">
        <v>1</v>
      </c>
      <c r="S1901" s="41">
        <v>25</v>
      </c>
      <c r="T1901" s="41">
        <v>105</v>
      </c>
      <c r="U1901" s="292" t="s">
        <v>4949</v>
      </c>
      <c r="V1901" s="36" t="s">
        <v>39</v>
      </c>
      <c r="W1901" s="41" t="s">
        <v>2091</v>
      </c>
    </row>
    <row r="1902" s="10" customFormat="1" ht="25" customHeight="1" spans="1:23">
      <c r="A1902" s="35">
        <v>1893</v>
      </c>
      <c r="B1902" s="69" t="s">
        <v>4950</v>
      </c>
      <c r="C1902" s="243" t="s">
        <v>31</v>
      </c>
      <c r="D1902" s="281" t="s">
        <v>34</v>
      </c>
      <c r="E1902" s="69" t="s">
        <v>1445</v>
      </c>
      <c r="F1902" s="37">
        <v>44166</v>
      </c>
      <c r="G1902" s="37">
        <v>44531</v>
      </c>
      <c r="H1902" s="69" t="s">
        <v>4313</v>
      </c>
      <c r="I1902" s="199" t="s">
        <v>4951</v>
      </c>
      <c r="J1902" s="272">
        <v>6</v>
      </c>
      <c r="K1902" s="272"/>
      <c r="L1902" s="272">
        <v>6</v>
      </c>
      <c r="M1902" s="178"/>
      <c r="N1902" s="178"/>
      <c r="O1902" s="91">
        <v>1</v>
      </c>
      <c r="P1902" s="41">
        <f t="shared" si="17"/>
        <v>21</v>
      </c>
      <c r="Q1902" s="41">
        <v>76</v>
      </c>
      <c r="R1902" s="41">
        <v>1</v>
      </c>
      <c r="S1902" s="41">
        <v>14</v>
      </c>
      <c r="T1902" s="41">
        <v>55</v>
      </c>
      <c r="U1902" s="292" t="s">
        <v>4952</v>
      </c>
      <c r="V1902" s="36" t="s">
        <v>39</v>
      </c>
      <c r="W1902" s="41" t="s">
        <v>2091</v>
      </c>
    </row>
    <row r="1903" s="10" customFormat="1" ht="25" customHeight="1" spans="1:23">
      <c r="A1903" s="35">
        <v>1894</v>
      </c>
      <c r="B1903" s="69" t="s">
        <v>4953</v>
      </c>
      <c r="C1903" s="243" t="s">
        <v>31</v>
      </c>
      <c r="D1903" s="281" t="s">
        <v>34</v>
      </c>
      <c r="E1903" s="69" t="s">
        <v>1445</v>
      </c>
      <c r="F1903" s="37">
        <v>44166</v>
      </c>
      <c r="G1903" s="37">
        <v>44531</v>
      </c>
      <c r="H1903" s="69" t="s">
        <v>4313</v>
      </c>
      <c r="I1903" s="199" t="s">
        <v>4954</v>
      </c>
      <c r="J1903" s="272">
        <v>10</v>
      </c>
      <c r="K1903" s="272"/>
      <c r="L1903" s="272">
        <v>10</v>
      </c>
      <c r="M1903" s="178"/>
      <c r="N1903" s="178"/>
      <c r="O1903" s="91">
        <v>2</v>
      </c>
      <c r="P1903" s="41">
        <f t="shared" si="17"/>
        <v>21</v>
      </c>
      <c r="Q1903" s="41">
        <v>75</v>
      </c>
      <c r="R1903" s="41">
        <v>1</v>
      </c>
      <c r="S1903" s="41">
        <v>14</v>
      </c>
      <c r="T1903" s="41">
        <v>55</v>
      </c>
      <c r="U1903" s="292" t="s">
        <v>4955</v>
      </c>
      <c r="V1903" s="36" t="s">
        <v>39</v>
      </c>
      <c r="W1903" s="41" t="s">
        <v>2091</v>
      </c>
    </row>
    <row r="1904" s="10" customFormat="1" ht="25" customHeight="1" spans="1:23">
      <c r="A1904" s="35">
        <v>1895</v>
      </c>
      <c r="B1904" s="194" t="s">
        <v>4956</v>
      </c>
      <c r="C1904" s="243" t="s">
        <v>31</v>
      </c>
      <c r="D1904" s="281" t="s">
        <v>34</v>
      </c>
      <c r="E1904" s="193" t="s">
        <v>1807</v>
      </c>
      <c r="F1904" s="37">
        <v>44166</v>
      </c>
      <c r="G1904" s="37">
        <v>44531</v>
      </c>
      <c r="H1904" s="69" t="s">
        <v>4313</v>
      </c>
      <c r="I1904" s="199" t="s">
        <v>4957</v>
      </c>
      <c r="J1904" s="272">
        <v>9</v>
      </c>
      <c r="K1904" s="272"/>
      <c r="L1904" s="272">
        <v>9</v>
      </c>
      <c r="M1904" s="178"/>
      <c r="N1904" s="178"/>
      <c r="O1904" s="91">
        <v>1</v>
      </c>
      <c r="P1904" s="41">
        <v>239</v>
      </c>
      <c r="Q1904" s="41">
        <f t="shared" ref="Q1904:Q1933" si="18">P1904*3</f>
        <v>717</v>
      </c>
      <c r="R1904" s="41"/>
      <c r="S1904" s="41">
        <v>159</v>
      </c>
      <c r="T1904" s="41">
        <v>588</v>
      </c>
      <c r="U1904" s="292" t="s">
        <v>4958</v>
      </c>
      <c r="V1904" s="36" t="s">
        <v>39</v>
      </c>
      <c r="W1904" s="41" t="s">
        <v>2091</v>
      </c>
    </row>
    <row r="1905" s="10" customFormat="1" ht="25" customHeight="1" spans="1:23">
      <c r="A1905" s="35">
        <v>1896</v>
      </c>
      <c r="B1905" s="36" t="s">
        <v>4959</v>
      </c>
      <c r="C1905" s="243" t="s">
        <v>31</v>
      </c>
      <c r="D1905" s="281" t="s">
        <v>34</v>
      </c>
      <c r="E1905" s="36" t="s">
        <v>1661</v>
      </c>
      <c r="F1905" s="37">
        <v>44166</v>
      </c>
      <c r="G1905" s="37">
        <v>44531</v>
      </c>
      <c r="H1905" s="69" t="s">
        <v>4313</v>
      </c>
      <c r="I1905" s="36" t="s">
        <v>4960</v>
      </c>
      <c r="J1905" s="272">
        <v>1.75</v>
      </c>
      <c r="K1905" s="272"/>
      <c r="L1905" s="272">
        <v>1.75</v>
      </c>
      <c r="M1905" s="178"/>
      <c r="N1905" s="178"/>
      <c r="O1905" s="91">
        <v>1</v>
      </c>
      <c r="P1905" s="41">
        <f t="shared" ref="P1905:P1908" si="19">S1905*1.5</f>
        <v>60</v>
      </c>
      <c r="Q1905" s="41">
        <f t="shared" si="18"/>
        <v>180</v>
      </c>
      <c r="R1905" s="41"/>
      <c r="S1905" s="41">
        <v>40</v>
      </c>
      <c r="T1905" s="41">
        <v>140</v>
      </c>
      <c r="U1905" s="36" t="s">
        <v>4961</v>
      </c>
      <c r="V1905" s="36" t="s">
        <v>39</v>
      </c>
      <c r="W1905" s="41" t="s">
        <v>2091</v>
      </c>
    </row>
    <row r="1906" s="10" customFormat="1" ht="25" customHeight="1" spans="1:23">
      <c r="A1906" s="35">
        <v>1897</v>
      </c>
      <c r="B1906" s="194" t="s">
        <v>4962</v>
      </c>
      <c r="C1906" s="243" t="s">
        <v>31</v>
      </c>
      <c r="D1906" s="281" t="s">
        <v>34</v>
      </c>
      <c r="E1906" s="193" t="s">
        <v>289</v>
      </c>
      <c r="F1906" s="37">
        <v>44166</v>
      </c>
      <c r="G1906" s="37">
        <v>44531</v>
      </c>
      <c r="H1906" s="69" t="s">
        <v>4313</v>
      </c>
      <c r="I1906" s="194" t="s">
        <v>4963</v>
      </c>
      <c r="J1906" s="272">
        <v>13</v>
      </c>
      <c r="K1906" s="272"/>
      <c r="L1906" s="272">
        <v>13</v>
      </c>
      <c r="M1906" s="178"/>
      <c r="N1906" s="178"/>
      <c r="O1906" s="91">
        <v>1</v>
      </c>
      <c r="P1906" s="41">
        <f t="shared" si="19"/>
        <v>24</v>
      </c>
      <c r="Q1906" s="41">
        <v>79</v>
      </c>
      <c r="R1906" s="41"/>
      <c r="S1906" s="41">
        <v>16</v>
      </c>
      <c r="T1906" s="41">
        <v>62</v>
      </c>
      <c r="U1906" s="292" t="s">
        <v>4964</v>
      </c>
      <c r="V1906" s="36" t="s">
        <v>39</v>
      </c>
      <c r="W1906" s="41" t="s">
        <v>2091</v>
      </c>
    </row>
    <row r="1907" s="10" customFormat="1" ht="25" customHeight="1" spans="1:23">
      <c r="A1907" s="35">
        <v>1898</v>
      </c>
      <c r="B1907" s="194" t="s">
        <v>4965</v>
      </c>
      <c r="C1907" s="243" t="s">
        <v>31</v>
      </c>
      <c r="D1907" s="281" t="s">
        <v>34</v>
      </c>
      <c r="E1907" s="193" t="s">
        <v>1733</v>
      </c>
      <c r="F1907" s="37">
        <v>44166</v>
      </c>
      <c r="G1907" s="37">
        <v>44531</v>
      </c>
      <c r="H1907" s="69" t="s">
        <v>4313</v>
      </c>
      <c r="I1907" s="199" t="s">
        <v>4966</v>
      </c>
      <c r="J1907" s="272">
        <v>11</v>
      </c>
      <c r="K1907" s="272"/>
      <c r="L1907" s="272">
        <v>11</v>
      </c>
      <c r="M1907" s="178"/>
      <c r="N1907" s="178"/>
      <c r="O1907" s="91">
        <v>1</v>
      </c>
      <c r="P1907" s="41">
        <f t="shared" si="19"/>
        <v>45</v>
      </c>
      <c r="Q1907" s="41">
        <f t="shared" si="18"/>
        <v>135</v>
      </c>
      <c r="R1907" s="41"/>
      <c r="S1907" s="41">
        <v>30</v>
      </c>
      <c r="T1907" s="41">
        <v>120</v>
      </c>
      <c r="U1907" s="292" t="s">
        <v>4967</v>
      </c>
      <c r="V1907" s="36" t="s">
        <v>39</v>
      </c>
      <c r="W1907" s="41" t="s">
        <v>2091</v>
      </c>
    </row>
    <row r="1908" s="10" customFormat="1" ht="25" customHeight="1" spans="1:23">
      <c r="A1908" s="35">
        <v>1899</v>
      </c>
      <c r="B1908" s="194" t="s">
        <v>4968</v>
      </c>
      <c r="C1908" s="243" t="s">
        <v>31</v>
      </c>
      <c r="D1908" s="281" t="s">
        <v>34</v>
      </c>
      <c r="E1908" s="193" t="s">
        <v>1733</v>
      </c>
      <c r="F1908" s="37">
        <v>44166</v>
      </c>
      <c r="G1908" s="37">
        <v>44531</v>
      </c>
      <c r="H1908" s="69" t="s">
        <v>4313</v>
      </c>
      <c r="I1908" s="199" t="s">
        <v>4969</v>
      </c>
      <c r="J1908" s="272">
        <v>11</v>
      </c>
      <c r="K1908" s="272"/>
      <c r="L1908" s="272">
        <v>11</v>
      </c>
      <c r="M1908" s="178"/>
      <c r="N1908" s="178"/>
      <c r="O1908" s="91">
        <v>2</v>
      </c>
      <c r="P1908" s="41">
        <f t="shared" si="19"/>
        <v>12</v>
      </c>
      <c r="Q1908" s="41">
        <f t="shared" si="18"/>
        <v>36</v>
      </c>
      <c r="R1908" s="41"/>
      <c r="S1908" s="41">
        <v>8</v>
      </c>
      <c r="T1908" s="41">
        <v>27</v>
      </c>
      <c r="U1908" s="292" t="s">
        <v>4970</v>
      </c>
      <c r="V1908" s="36" t="s">
        <v>39</v>
      </c>
      <c r="W1908" s="41" t="s">
        <v>2091</v>
      </c>
    </row>
    <row r="1909" s="10" customFormat="1" ht="25" customHeight="1" spans="1:23">
      <c r="A1909" s="35">
        <v>1900</v>
      </c>
      <c r="B1909" s="69" t="s">
        <v>4971</v>
      </c>
      <c r="C1909" s="243" t="s">
        <v>31</v>
      </c>
      <c r="D1909" s="281" t="s">
        <v>34</v>
      </c>
      <c r="E1909" s="69" t="s">
        <v>1074</v>
      </c>
      <c r="F1909" s="37">
        <v>44166</v>
      </c>
      <c r="G1909" s="37">
        <v>44531</v>
      </c>
      <c r="H1909" s="69" t="s">
        <v>4313</v>
      </c>
      <c r="I1909" s="199" t="s">
        <v>4972</v>
      </c>
      <c r="J1909" s="272">
        <v>10</v>
      </c>
      <c r="K1909" s="272"/>
      <c r="L1909" s="272">
        <v>10</v>
      </c>
      <c r="M1909" s="178"/>
      <c r="N1909" s="178"/>
      <c r="O1909" s="91">
        <v>1</v>
      </c>
      <c r="P1909" s="41">
        <v>18</v>
      </c>
      <c r="Q1909" s="41">
        <f t="shared" si="18"/>
        <v>54</v>
      </c>
      <c r="R1909" s="41"/>
      <c r="S1909" s="41">
        <v>11</v>
      </c>
      <c r="T1909" s="41">
        <v>42</v>
      </c>
      <c r="U1909" s="292" t="s">
        <v>4973</v>
      </c>
      <c r="V1909" s="36" t="s">
        <v>39</v>
      </c>
      <c r="W1909" s="41" t="s">
        <v>2091</v>
      </c>
    </row>
    <row r="1910" s="10" customFormat="1" ht="25" customHeight="1" spans="1:23">
      <c r="A1910" s="35">
        <v>1901</v>
      </c>
      <c r="B1910" s="69" t="s">
        <v>4974</v>
      </c>
      <c r="C1910" s="243" t="s">
        <v>31</v>
      </c>
      <c r="D1910" s="281" t="s">
        <v>34</v>
      </c>
      <c r="E1910" s="69" t="s">
        <v>229</v>
      </c>
      <c r="F1910" s="37">
        <v>44166</v>
      </c>
      <c r="G1910" s="37">
        <v>44531</v>
      </c>
      <c r="H1910" s="69" t="s">
        <v>4313</v>
      </c>
      <c r="I1910" s="199" t="s">
        <v>4975</v>
      </c>
      <c r="J1910" s="272">
        <v>18</v>
      </c>
      <c r="K1910" s="272"/>
      <c r="L1910" s="272">
        <v>18</v>
      </c>
      <c r="M1910" s="178"/>
      <c r="N1910" s="178"/>
      <c r="O1910" s="91">
        <v>1</v>
      </c>
      <c r="P1910" s="41">
        <f t="shared" ref="P1910:P1917" si="20">S1910*1.5</f>
        <v>180</v>
      </c>
      <c r="Q1910" s="41">
        <f t="shared" si="18"/>
        <v>540</v>
      </c>
      <c r="R1910" s="41">
        <v>1</v>
      </c>
      <c r="S1910" s="41">
        <v>120</v>
      </c>
      <c r="T1910" s="41">
        <v>390</v>
      </c>
      <c r="U1910" s="292" t="s">
        <v>4976</v>
      </c>
      <c r="V1910" s="36" t="s">
        <v>39</v>
      </c>
      <c r="W1910" s="41" t="s">
        <v>2091</v>
      </c>
    </row>
    <row r="1911" s="10" customFormat="1" ht="25" customHeight="1" spans="1:23">
      <c r="A1911" s="35">
        <v>1902</v>
      </c>
      <c r="B1911" s="69" t="s">
        <v>4977</v>
      </c>
      <c r="C1911" s="243" t="s">
        <v>31</v>
      </c>
      <c r="D1911" s="281" t="s">
        <v>34</v>
      </c>
      <c r="E1911" s="69" t="s">
        <v>411</v>
      </c>
      <c r="F1911" s="37">
        <v>44166</v>
      </c>
      <c r="G1911" s="37">
        <v>44531</v>
      </c>
      <c r="H1911" s="69" t="s">
        <v>4313</v>
      </c>
      <c r="I1911" s="199" t="s">
        <v>4978</v>
      </c>
      <c r="J1911" s="272">
        <v>22</v>
      </c>
      <c r="K1911" s="272"/>
      <c r="L1911" s="272">
        <v>22</v>
      </c>
      <c r="M1911" s="178"/>
      <c r="N1911" s="178"/>
      <c r="O1911" s="91">
        <v>1</v>
      </c>
      <c r="P1911" s="41">
        <v>41</v>
      </c>
      <c r="Q1911" s="41">
        <f t="shared" si="18"/>
        <v>123</v>
      </c>
      <c r="R1911" s="41">
        <v>1</v>
      </c>
      <c r="S1911" s="41">
        <v>27</v>
      </c>
      <c r="T1911" s="41">
        <v>95</v>
      </c>
      <c r="U1911" s="292" t="s">
        <v>4979</v>
      </c>
      <c r="V1911" s="36" t="s">
        <v>39</v>
      </c>
      <c r="W1911" s="41" t="s">
        <v>2091</v>
      </c>
    </row>
    <row r="1912" s="10" customFormat="1" ht="25" customHeight="1" spans="1:23">
      <c r="A1912" s="35">
        <v>1903</v>
      </c>
      <c r="B1912" s="194" t="s">
        <v>4980</v>
      </c>
      <c r="C1912" s="243" t="s">
        <v>31</v>
      </c>
      <c r="D1912" s="281" t="s">
        <v>34</v>
      </c>
      <c r="E1912" s="194" t="s">
        <v>246</v>
      </c>
      <c r="F1912" s="37">
        <v>44166</v>
      </c>
      <c r="G1912" s="37">
        <v>44531</v>
      </c>
      <c r="H1912" s="69" t="s">
        <v>4313</v>
      </c>
      <c r="I1912" s="199" t="s">
        <v>4981</v>
      </c>
      <c r="J1912" s="272">
        <v>8</v>
      </c>
      <c r="K1912" s="272"/>
      <c r="L1912" s="272">
        <v>8</v>
      </c>
      <c r="M1912" s="178"/>
      <c r="N1912" s="178"/>
      <c r="O1912" s="91">
        <v>1</v>
      </c>
      <c r="P1912" s="41">
        <v>53</v>
      </c>
      <c r="Q1912" s="41">
        <f t="shared" si="18"/>
        <v>159</v>
      </c>
      <c r="R1912" s="41"/>
      <c r="S1912" s="41">
        <v>35</v>
      </c>
      <c r="T1912" s="41">
        <v>120</v>
      </c>
      <c r="U1912" s="292" t="s">
        <v>4982</v>
      </c>
      <c r="V1912" s="36" t="s">
        <v>39</v>
      </c>
      <c r="W1912" s="41" t="s">
        <v>2091</v>
      </c>
    </row>
    <row r="1913" s="10" customFormat="1" ht="25" customHeight="1" spans="1:23">
      <c r="A1913" s="35">
        <v>1904</v>
      </c>
      <c r="B1913" s="194" t="s">
        <v>4983</v>
      </c>
      <c r="C1913" s="243" t="s">
        <v>31</v>
      </c>
      <c r="D1913" s="281" t="s">
        <v>34</v>
      </c>
      <c r="E1913" s="193" t="s">
        <v>911</v>
      </c>
      <c r="F1913" s="37">
        <v>44166</v>
      </c>
      <c r="G1913" s="37">
        <v>44531</v>
      </c>
      <c r="H1913" s="69" t="s">
        <v>4313</v>
      </c>
      <c r="I1913" s="199" t="s">
        <v>4984</v>
      </c>
      <c r="J1913" s="272">
        <v>18</v>
      </c>
      <c r="K1913" s="272"/>
      <c r="L1913" s="272">
        <v>18</v>
      </c>
      <c r="M1913" s="178"/>
      <c r="N1913" s="178"/>
      <c r="O1913" s="91">
        <v>1</v>
      </c>
      <c r="P1913" s="41">
        <f t="shared" si="20"/>
        <v>18</v>
      </c>
      <c r="Q1913" s="41">
        <f t="shared" si="18"/>
        <v>54</v>
      </c>
      <c r="R1913" s="41"/>
      <c r="S1913" s="41">
        <v>12</v>
      </c>
      <c r="T1913" s="41">
        <v>43</v>
      </c>
      <c r="U1913" s="292" t="s">
        <v>4985</v>
      </c>
      <c r="V1913" s="36" t="s">
        <v>39</v>
      </c>
      <c r="W1913" s="41" t="s">
        <v>2091</v>
      </c>
    </row>
    <row r="1914" s="10" customFormat="1" ht="25" customHeight="1" spans="1:23">
      <c r="A1914" s="35">
        <v>1905</v>
      </c>
      <c r="B1914" s="36" t="s">
        <v>4986</v>
      </c>
      <c r="C1914" s="243" t="s">
        <v>31</v>
      </c>
      <c r="D1914" s="281" t="s">
        <v>34</v>
      </c>
      <c r="E1914" s="36" t="s">
        <v>824</v>
      </c>
      <c r="F1914" s="37">
        <v>44166</v>
      </c>
      <c r="G1914" s="37">
        <v>44531</v>
      </c>
      <c r="H1914" s="69" t="s">
        <v>4313</v>
      </c>
      <c r="I1914" s="36" t="s">
        <v>4987</v>
      </c>
      <c r="J1914" s="272">
        <v>4</v>
      </c>
      <c r="K1914" s="272"/>
      <c r="L1914" s="272">
        <v>4</v>
      </c>
      <c r="M1914" s="178"/>
      <c r="N1914" s="178"/>
      <c r="O1914" s="91">
        <v>1</v>
      </c>
      <c r="P1914" s="41">
        <v>56</v>
      </c>
      <c r="Q1914" s="41">
        <f t="shared" si="18"/>
        <v>168</v>
      </c>
      <c r="R1914" s="41">
        <v>1</v>
      </c>
      <c r="S1914" s="41">
        <v>37</v>
      </c>
      <c r="T1914" s="41">
        <v>149</v>
      </c>
      <c r="U1914" s="36" t="s">
        <v>4988</v>
      </c>
      <c r="V1914" s="36" t="s">
        <v>39</v>
      </c>
      <c r="W1914" s="41" t="s">
        <v>2091</v>
      </c>
    </row>
    <row r="1915" s="10" customFormat="1" ht="25" customHeight="1" spans="1:23">
      <c r="A1915" s="35">
        <v>1906</v>
      </c>
      <c r="B1915" s="69" t="s">
        <v>4989</v>
      </c>
      <c r="C1915" s="243" t="s">
        <v>31</v>
      </c>
      <c r="D1915" s="281" t="s">
        <v>34</v>
      </c>
      <c r="E1915" s="194" t="s">
        <v>46</v>
      </c>
      <c r="F1915" s="37">
        <v>44166</v>
      </c>
      <c r="G1915" s="37">
        <v>44531</v>
      </c>
      <c r="H1915" s="69" t="s">
        <v>4313</v>
      </c>
      <c r="I1915" s="199" t="s">
        <v>4990</v>
      </c>
      <c r="J1915" s="272">
        <v>4.55</v>
      </c>
      <c r="K1915" s="272"/>
      <c r="L1915" s="272">
        <v>4.55</v>
      </c>
      <c r="M1915" s="178"/>
      <c r="N1915" s="178"/>
      <c r="O1915" s="91">
        <v>1</v>
      </c>
      <c r="P1915" s="41">
        <f t="shared" si="20"/>
        <v>138</v>
      </c>
      <c r="Q1915" s="41">
        <f t="shared" si="18"/>
        <v>414</v>
      </c>
      <c r="R1915" s="41">
        <v>1</v>
      </c>
      <c r="S1915" s="41">
        <v>92</v>
      </c>
      <c r="T1915" s="41">
        <v>310</v>
      </c>
      <c r="U1915" s="292" t="s">
        <v>4991</v>
      </c>
      <c r="V1915" s="36" t="s">
        <v>39</v>
      </c>
      <c r="W1915" s="41" t="s">
        <v>2091</v>
      </c>
    </row>
    <row r="1916" s="10" customFormat="1" ht="25" customHeight="1" spans="1:23">
      <c r="A1916" s="35">
        <v>1907</v>
      </c>
      <c r="B1916" s="36" t="s">
        <v>4992</v>
      </c>
      <c r="C1916" s="243" t="s">
        <v>31</v>
      </c>
      <c r="D1916" s="281" t="s">
        <v>34</v>
      </c>
      <c r="E1916" s="36" t="s">
        <v>4404</v>
      </c>
      <c r="F1916" s="37">
        <v>44166</v>
      </c>
      <c r="G1916" s="37">
        <v>44531</v>
      </c>
      <c r="H1916" s="69" t="s">
        <v>4313</v>
      </c>
      <c r="I1916" s="36" t="s">
        <v>4993</v>
      </c>
      <c r="J1916" s="272">
        <v>4</v>
      </c>
      <c r="K1916" s="272"/>
      <c r="L1916" s="272">
        <v>4</v>
      </c>
      <c r="M1916" s="178"/>
      <c r="N1916" s="178"/>
      <c r="O1916" s="91">
        <v>1</v>
      </c>
      <c r="P1916" s="41">
        <f t="shared" si="20"/>
        <v>30</v>
      </c>
      <c r="Q1916" s="41">
        <f t="shared" si="18"/>
        <v>90</v>
      </c>
      <c r="R1916" s="41">
        <v>1</v>
      </c>
      <c r="S1916" s="41">
        <v>20</v>
      </c>
      <c r="T1916" s="41">
        <v>98</v>
      </c>
      <c r="U1916" s="36" t="s">
        <v>4994</v>
      </c>
      <c r="V1916" s="36" t="s">
        <v>39</v>
      </c>
      <c r="W1916" s="41" t="s">
        <v>2091</v>
      </c>
    </row>
    <row r="1917" s="10" customFormat="1" ht="25" customHeight="1" spans="1:23">
      <c r="A1917" s="35">
        <v>1908</v>
      </c>
      <c r="B1917" s="53" t="s">
        <v>4995</v>
      </c>
      <c r="C1917" s="243" t="s">
        <v>31</v>
      </c>
      <c r="D1917" s="281" t="s">
        <v>34</v>
      </c>
      <c r="E1917" s="194" t="s">
        <v>2556</v>
      </c>
      <c r="F1917" s="37">
        <v>44166</v>
      </c>
      <c r="G1917" s="37">
        <v>44531</v>
      </c>
      <c r="H1917" s="69" t="s">
        <v>4313</v>
      </c>
      <c r="I1917" s="36" t="s">
        <v>4996</v>
      </c>
      <c r="J1917" s="272">
        <v>5</v>
      </c>
      <c r="K1917" s="272"/>
      <c r="L1917" s="272">
        <v>5</v>
      </c>
      <c r="M1917" s="178"/>
      <c r="N1917" s="178"/>
      <c r="O1917" s="91">
        <v>1</v>
      </c>
      <c r="P1917" s="41">
        <f t="shared" si="20"/>
        <v>54</v>
      </c>
      <c r="Q1917" s="41">
        <f t="shared" si="18"/>
        <v>162</v>
      </c>
      <c r="R1917" s="41">
        <v>1</v>
      </c>
      <c r="S1917" s="41">
        <v>36</v>
      </c>
      <c r="T1917" s="41">
        <v>113</v>
      </c>
      <c r="U1917" s="36" t="s">
        <v>4997</v>
      </c>
      <c r="V1917" s="36" t="s">
        <v>39</v>
      </c>
      <c r="W1917" s="41" t="s">
        <v>2091</v>
      </c>
    </row>
    <row r="1918" s="10" customFormat="1" ht="25" customHeight="1" spans="1:23">
      <c r="A1918" s="35">
        <v>1909</v>
      </c>
      <c r="B1918" s="36" t="s">
        <v>1496</v>
      </c>
      <c r="C1918" s="243" t="s">
        <v>31</v>
      </c>
      <c r="D1918" s="281" t="s">
        <v>34</v>
      </c>
      <c r="E1918" s="36" t="s">
        <v>1321</v>
      </c>
      <c r="F1918" s="37">
        <v>44166</v>
      </c>
      <c r="G1918" s="37">
        <v>44531</v>
      </c>
      <c r="H1918" s="69" t="s">
        <v>4313</v>
      </c>
      <c r="I1918" s="53" t="s">
        <v>4998</v>
      </c>
      <c r="J1918" s="272">
        <v>3.5</v>
      </c>
      <c r="K1918" s="272"/>
      <c r="L1918" s="272">
        <v>3.5</v>
      </c>
      <c r="M1918" s="178"/>
      <c r="N1918" s="178"/>
      <c r="O1918" s="91">
        <v>1</v>
      </c>
      <c r="P1918" s="41">
        <v>68</v>
      </c>
      <c r="Q1918" s="41">
        <f t="shared" si="18"/>
        <v>204</v>
      </c>
      <c r="R1918" s="41">
        <v>1</v>
      </c>
      <c r="S1918" s="41">
        <v>45</v>
      </c>
      <c r="T1918" s="41">
        <v>138</v>
      </c>
      <c r="U1918" s="36" t="s">
        <v>4999</v>
      </c>
      <c r="V1918" s="36" t="s">
        <v>39</v>
      </c>
      <c r="W1918" s="41" t="s">
        <v>2091</v>
      </c>
    </row>
    <row r="1919" s="10" customFormat="1" ht="25" customHeight="1" spans="1:23">
      <c r="A1919" s="35">
        <v>1910</v>
      </c>
      <c r="B1919" s="194" t="s">
        <v>5000</v>
      </c>
      <c r="C1919" s="243" t="s">
        <v>31</v>
      </c>
      <c r="D1919" s="281" t="s">
        <v>34</v>
      </c>
      <c r="E1919" s="193" t="s">
        <v>1592</v>
      </c>
      <c r="F1919" s="37">
        <v>44166</v>
      </c>
      <c r="G1919" s="37">
        <v>44531</v>
      </c>
      <c r="H1919" s="69" t="s">
        <v>4313</v>
      </c>
      <c r="I1919" s="194" t="s">
        <v>5001</v>
      </c>
      <c r="J1919" s="272">
        <v>15</v>
      </c>
      <c r="K1919" s="272"/>
      <c r="L1919" s="272">
        <v>15</v>
      </c>
      <c r="M1919" s="178"/>
      <c r="N1919" s="178"/>
      <c r="O1919" s="91">
        <v>1</v>
      </c>
      <c r="P1919" s="41">
        <f t="shared" ref="P1919:P1922" si="21">S1919*1.5</f>
        <v>21</v>
      </c>
      <c r="Q1919" s="41">
        <f t="shared" si="18"/>
        <v>63</v>
      </c>
      <c r="R1919" s="41"/>
      <c r="S1919" s="41">
        <v>14</v>
      </c>
      <c r="T1919" s="41">
        <v>42</v>
      </c>
      <c r="U1919" s="292" t="s">
        <v>5002</v>
      </c>
      <c r="V1919" s="36" t="s">
        <v>39</v>
      </c>
      <c r="W1919" s="41" t="s">
        <v>2091</v>
      </c>
    </row>
    <row r="1920" s="10" customFormat="1" ht="25" customHeight="1" spans="1:23">
      <c r="A1920" s="35">
        <v>1911</v>
      </c>
      <c r="B1920" s="69" t="s">
        <v>5003</v>
      </c>
      <c r="C1920" s="243" t="s">
        <v>31</v>
      </c>
      <c r="D1920" s="281" t="s">
        <v>34</v>
      </c>
      <c r="E1920" s="69" t="s">
        <v>331</v>
      </c>
      <c r="F1920" s="37">
        <v>44166</v>
      </c>
      <c r="G1920" s="37">
        <v>44531</v>
      </c>
      <c r="H1920" s="69" t="s">
        <v>4313</v>
      </c>
      <c r="I1920" s="199" t="s">
        <v>5004</v>
      </c>
      <c r="J1920" s="272">
        <v>10</v>
      </c>
      <c r="K1920" s="272"/>
      <c r="L1920" s="272">
        <v>10</v>
      </c>
      <c r="M1920" s="178"/>
      <c r="N1920" s="178"/>
      <c r="O1920" s="91">
        <v>1</v>
      </c>
      <c r="P1920" s="41">
        <f t="shared" si="21"/>
        <v>69</v>
      </c>
      <c r="Q1920" s="41">
        <f t="shared" si="18"/>
        <v>207</v>
      </c>
      <c r="R1920" s="41">
        <v>1</v>
      </c>
      <c r="S1920" s="41">
        <v>46</v>
      </c>
      <c r="T1920" s="41">
        <v>318</v>
      </c>
      <c r="U1920" s="292" t="s">
        <v>5005</v>
      </c>
      <c r="V1920" s="36" t="s">
        <v>39</v>
      </c>
      <c r="W1920" s="41" t="s">
        <v>2091</v>
      </c>
    </row>
    <row r="1921" s="10" customFormat="1" ht="25" customHeight="1" spans="1:23">
      <c r="A1921" s="35">
        <v>1912</v>
      </c>
      <c r="B1921" s="194" t="s">
        <v>5006</v>
      </c>
      <c r="C1921" s="243" t="s">
        <v>31</v>
      </c>
      <c r="D1921" s="281" t="s">
        <v>34</v>
      </c>
      <c r="E1921" s="193" t="s">
        <v>533</v>
      </c>
      <c r="F1921" s="37">
        <v>44166</v>
      </c>
      <c r="G1921" s="37">
        <v>44531</v>
      </c>
      <c r="H1921" s="69" t="s">
        <v>4313</v>
      </c>
      <c r="I1921" s="199" t="s">
        <v>5007</v>
      </c>
      <c r="J1921" s="272">
        <v>7</v>
      </c>
      <c r="K1921" s="272"/>
      <c r="L1921" s="272">
        <v>7</v>
      </c>
      <c r="M1921" s="178"/>
      <c r="N1921" s="178"/>
      <c r="O1921" s="91">
        <v>1</v>
      </c>
      <c r="P1921" s="41">
        <f t="shared" si="21"/>
        <v>96</v>
      </c>
      <c r="Q1921" s="41">
        <f t="shared" si="18"/>
        <v>288</v>
      </c>
      <c r="R1921" s="41"/>
      <c r="S1921" s="41">
        <v>64</v>
      </c>
      <c r="T1921" s="41">
        <v>218</v>
      </c>
      <c r="U1921" s="292" t="s">
        <v>5008</v>
      </c>
      <c r="V1921" s="36" t="s">
        <v>39</v>
      </c>
      <c r="W1921" s="41" t="s">
        <v>2091</v>
      </c>
    </row>
    <row r="1922" s="10" customFormat="1" ht="25" customHeight="1" spans="1:23">
      <c r="A1922" s="35">
        <v>1913</v>
      </c>
      <c r="B1922" s="194" t="s">
        <v>5009</v>
      </c>
      <c r="C1922" s="243" t="s">
        <v>31</v>
      </c>
      <c r="D1922" s="281" t="s">
        <v>34</v>
      </c>
      <c r="E1922" s="193" t="s">
        <v>616</v>
      </c>
      <c r="F1922" s="37">
        <v>44166</v>
      </c>
      <c r="G1922" s="37">
        <v>44531</v>
      </c>
      <c r="H1922" s="69" t="s">
        <v>4313</v>
      </c>
      <c r="I1922" s="199" t="s">
        <v>5010</v>
      </c>
      <c r="J1922" s="272">
        <v>9</v>
      </c>
      <c r="K1922" s="272"/>
      <c r="L1922" s="272">
        <v>9</v>
      </c>
      <c r="M1922" s="178"/>
      <c r="N1922" s="178"/>
      <c r="O1922" s="91">
        <v>1</v>
      </c>
      <c r="P1922" s="41">
        <f t="shared" si="21"/>
        <v>18</v>
      </c>
      <c r="Q1922" s="41">
        <f t="shared" si="18"/>
        <v>54</v>
      </c>
      <c r="R1922" s="41"/>
      <c r="S1922" s="41">
        <v>12</v>
      </c>
      <c r="T1922" s="41">
        <v>43</v>
      </c>
      <c r="U1922" s="292" t="s">
        <v>5011</v>
      </c>
      <c r="V1922" s="36" t="s">
        <v>39</v>
      </c>
      <c r="W1922" s="41" t="s">
        <v>2091</v>
      </c>
    </row>
    <row r="1923" s="10" customFormat="1" ht="25" customHeight="1" spans="1:23">
      <c r="A1923" s="35">
        <v>1914</v>
      </c>
      <c r="B1923" s="69" t="s">
        <v>5012</v>
      </c>
      <c r="C1923" s="243" t="s">
        <v>31</v>
      </c>
      <c r="D1923" s="281" t="s">
        <v>34</v>
      </c>
      <c r="E1923" s="69" t="s">
        <v>42</v>
      </c>
      <c r="F1923" s="37">
        <v>44166</v>
      </c>
      <c r="G1923" s="37">
        <v>44531</v>
      </c>
      <c r="H1923" s="69" t="s">
        <v>4313</v>
      </c>
      <c r="I1923" s="199" t="s">
        <v>5013</v>
      </c>
      <c r="J1923" s="272">
        <v>8</v>
      </c>
      <c r="K1923" s="272"/>
      <c r="L1923" s="272">
        <v>8</v>
      </c>
      <c r="M1923" s="178"/>
      <c r="N1923" s="178"/>
      <c r="O1923" s="91">
        <v>1</v>
      </c>
      <c r="P1923" s="41">
        <v>128</v>
      </c>
      <c r="Q1923" s="41">
        <f t="shared" si="18"/>
        <v>384</v>
      </c>
      <c r="R1923" s="41">
        <v>1</v>
      </c>
      <c r="S1923" s="41">
        <v>85</v>
      </c>
      <c r="T1923" s="41">
        <v>298</v>
      </c>
      <c r="U1923" s="292" t="s">
        <v>5014</v>
      </c>
      <c r="V1923" s="36" t="s">
        <v>39</v>
      </c>
      <c r="W1923" s="41" t="s">
        <v>2091</v>
      </c>
    </row>
    <row r="1924" s="10" customFormat="1" ht="25" customHeight="1" spans="1:23">
      <c r="A1924" s="35">
        <v>1915</v>
      </c>
      <c r="B1924" s="69" t="s">
        <v>5015</v>
      </c>
      <c r="C1924" s="243" t="s">
        <v>31</v>
      </c>
      <c r="D1924" s="281" t="s">
        <v>34</v>
      </c>
      <c r="E1924" s="69" t="s">
        <v>1274</v>
      </c>
      <c r="F1924" s="37">
        <v>44166</v>
      </c>
      <c r="G1924" s="37">
        <v>44531</v>
      </c>
      <c r="H1924" s="69" t="s">
        <v>4313</v>
      </c>
      <c r="I1924" s="199" t="s">
        <v>5016</v>
      </c>
      <c r="J1924" s="272">
        <v>11</v>
      </c>
      <c r="K1924" s="272"/>
      <c r="L1924" s="272">
        <v>11</v>
      </c>
      <c r="M1924" s="178"/>
      <c r="N1924" s="178"/>
      <c r="O1924" s="91">
        <v>1</v>
      </c>
      <c r="P1924" s="41">
        <f t="shared" ref="P1924:P1927" si="22">S1924*1.5</f>
        <v>93</v>
      </c>
      <c r="Q1924" s="41">
        <f t="shared" si="18"/>
        <v>279</v>
      </c>
      <c r="R1924" s="41">
        <v>1</v>
      </c>
      <c r="S1924" s="41">
        <v>62</v>
      </c>
      <c r="T1924" s="41">
        <v>248</v>
      </c>
      <c r="U1924" s="292" t="s">
        <v>5017</v>
      </c>
      <c r="V1924" s="36" t="s">
        <v>39</v>
      </c>
      <c r="W1924" s="41" t="s">
        <v>2091</v>
      </c>
    </row>
    <row r="1925" s="10" customFormat="1" ht="25" customHeight="1" spans="1:23">
      <c r="A1925" s="35">
        <v>1916</v>
      </c>
      <c r="B1925" s="194" t="s">
        <v>5018</v>
      </c>
      <c r="C1925" s="243" t="s">
        <v>31</v>
      </c>
      <c r="D1925" s="281" t="s">
        <v>34</v>
      </c>
      <c r="E1925" s="193" t="s">
        <v>252</v>
      </c>
      <c r="F1925" s="37">
        <v>44166</v>
      </c>
      <c r="G1925" s="37">
        <v>44531</v>
      </c>
      <c r="H1925" s="69" t="s">
        <v>4313</v>
      </c>
      <c r="I1925" s="199" t="s">
        <v>5019</v>
      </c>
      <c r="J1925" s="272">
        <v>43</v>
      </c>
      <c r="K1925" s="272"/>
      <c r="L1925" s="272">
        <v>43</v>
      </c>
      <c r="M1925" s="178"/>
      <c r="N1925" s="178"/>
      <c r="O1925" s="91">
        <v>1</v>
      </c>
      <c r="P1925" s="41">
        <f t="shared" si="22"/>
        <v>81</v>
      </c>
      <c r="Q1925" s="41">
        <f t="shared" si="18"/>
        <v>243</v>
      </c>
      <c r="R1925" s="41"/>
      <c r="S1925" s="41">
        <v>54</v>
      </c>
      <c r="T1925" s="41">
        <v>168</v>
      </c>
      <c r="U1925" s="292" t="s">
        <v>5020</v>
      </c>
      <c r="V1925" s="36" t="s">
        <v>39</v>
      </c>
      <c r="W1925" s="41" t="s">
        <v>2091</v>
      </c>
    </row>
    <row r="1926" s="10" customFormat="1" ht="25" customHeight="1" spans="1:23">
      <c r="A1926" s="35">
        <v>1917</v>
      </c>
      <c r="B1926" s="36" t="s">
        <v>5021</v>
      </c>
      <c r="C1926" s="243" t="s">
        <v>31</v>
      </c>
      <c r="D1926" s="281" t="s">
        <v>34</v>
      </c>
      <c r="E1926" s="36" t="s">
        <v>4404</v>
      </c>
      <c r="F1926" s="37">
        <v>44166</v>
      </c>
      <c r="G1926" s="37">
        <v>44531</v>
      </c>
      <c r="H1926" s="69" t="s">
        <v>4313</v>
      </c>
      <c r="I1926" s="36" t="s">
        <v>5022</v>
      </c>
      <c r="J1926" s="272">
        <v>5</v>
      </c>
      <c r="K1926" s="272"/>
      <c r="L1926" s="272">
        <v>5</v>
      </c>
      <c r="M1926" s="178"/>
      <c r="N1926" s="178"/>
      <c r="O1926" s="91">
        <v>1</v>
      </c>
      <c r="P1926" s="41">
        <f t="shared" si="22"/>
        <v>180</v>
      </c>
      <c r="Q1926" s="41">
        <f t="shared" si="18"/>
        <v>540</v>
      </c>
      <c r="R1926" s="41">
        <v>1</v>
      </c>
      <c r="S1926" s="41">
        <v>120</v>
      </c>
      <c r="T1926" s="41">
        <v>480</v>
      </c>
      <c r="U1926" s="36" t="s">
        <v>5023</v>
      </c>
      <c r="V1926" s="36" t="s">
        <v>39</v>
      </c>
      <c r="W1926" s="41" t="s">
        <v>2091</v>
      </c>
    </row>
    <row r="1927" s="10" customFormat="1" ht="25" customHeight="1" spans="1:23">
      <c r="A1927" s="35">
        <v>1918</v>
      </c>
      <c r="B1927" s="36" t="s">
        <v>5024</v>
      </c>
      <c r="C1927" s="243" t="s">
        <v>31</v>
      </c>
      <c r="D1927" s="281" t="s">
        <v>34</v>
      </c>
      <c r="E1927" s="36" t="s">
        <v>600</v>
      </c>
      <c r="F1927" s="37">
        <v>44166</v>
      </c>
      <c r="G1927" s="37">
        <v>44531</v>
      </c>
      <c r="H1927" s="69" t="s">
        <v>4313</v>
      </c>
      <c r="I1927" s="36" t="s">
        <v>5025</v>
      </c>
      <c r="J1927" s="272">
        <v>10</v>
      </c>
      <c r="K1927" s="272"/>
      <c r="L1927" s="272">
        <v>10</v>
      </c>
      <c r="M1927" s="178"/>
      <c r="N1927" s="178"/>
      <c r="O1927" s="91">
        <v>2</v>
      </c>
      <c r="P1927" s="41">
        <f t="shared" si="22"/>
        <v>126</v>
      </c>
      <c r="Q1927" s="41">
        <f t="shared" si="18"/>
        <v>378</v>
      </c>
      <c r="R1927" s="41">
        <v>1</v>
      </c>
      <c r="S1927" s="41">
        <v>84</v>
      </c>
      <c r="T1927" s="41">
        <v>266</v>
      </c>
      <c r="U1927" s="36" t="s">
        <v>5026</v>
      </c>
      <c r="V1927" s="36" t="s">
        <v>39</v>
      </c>
      <c r="W1927" s="41" t="s">
        <v>2091</v>
      </c>
    </row>
    <row r="1928" s="10" customFormat="1" ht="25" customHeight="1" spans="1:23">
      <c r="A1928" s="35">
        <v>1919</v>
      </c>
      <c r="B1928" s="36" t="s">
        <v>5027</v>
      </c>
      <c r="C1928" s="243" t="s">
        <v>31</v>
      </c>
      <c r="D1928" s="281" t="s">
        <v>34</v>
      </c>
      <c r="E1928" s="36" t="s">
        <v>256</v>
      </c>
      <c r="F1928" s="37">
        <v>44166</v>
      </c>
      <c r="G1928" s="37">
        <v>44531</v>
      </c>
      <c r="H1928" s="69" t="s">
        <v>4313</v>
      </c>
      <c r="I1928" s="36" t="s">
        <v>5028</v>
      </c>
      <c r="J1928" s="272">
        <v>14</v>
      </c>
      <c r="K1928" s="272"/>
      <c r="L1928" s="272">
        <v>14</v>
      </c>
      <c r="M1928" s="178"/>
      <c r="N1928" s="178"/>
      <c r="O1928" s="91">
        <v>2</v>
      </c>
      <c r="P1928" s="41">
        <v>88</v>
      </c>
      <c r="Q1928" s="41">
        <f t="shared" si="18"/>
        <v>264</v>
      </c>
      <c r="R1928" s="41">
        <v>1</v>
      </c>
      <c r="S1928" s="41">
        <v>59</v>
      </c>
      <c r="T1928" s="41">
        <v>223</v>
      </c>
      <c r="U1928" s="36" t="s">
        <v>5029</v>
      </c>
      <c r="V1928" s="36" t="s">
        <v>39</v>
      </c>
      <c r="W1928" s="41" t="s">
        <v>2091</v>
      </c>
    </row>
    <row r="1929" s="10" customFormat="1" ht="25" customHeight="1" spans="1:23">
      <c r="A1929" s="35">
        <v>1920</v>
      </c>
      <c r="B1929" s="288" t="s">
        <v>5030</v>
      </c>
      <c r="C1929" s="243" t="s">
        <v>31</v>
      </c>
      <c r="D1929" s="281" t="s">
        <v>34</v>
      </c>
      <c r="E1929" s="288" t="s">
        <v>42</v>
      </c>
      <c r="F1929" s="37">
        <v>44166</v>
      </c>
      <c r="G1929" s="37">
        <v>44531</v>
      </c>
      <c r="H1929" s="69" t="s">
        <v>4313</v>
      </c>
      <c r="I1929" s="288" t="s">
        <v>5031</v>
      </c>
      <c r="J1929" s="272">
        <v>4</v>
      </c>
      <c r="K1929" s="272"/>
      <c r="L1929" s="272">
        <v>4</v>
      </c>
      <c r="M1929" s="178"/>
      <c r="N1929" s="178"/>
      <c r="O1929" s="91">
        <v>1</v>
      </c>
      <c r="P1929" s="41">
        <f t="shared" ref="P1929:P1932" si="23">S1929*1.5</f>
        <v>54</v>
      </c>
      <c r="Q1929" s="41">
        <f t="shared" si="18"/>
        <v>162</v>
      </c>
      <c r="R1929" s="41">
        <v>1</v>
      </c>
      <c r="S1929" s="41">
        <v>36</v>
      </c>
      <c r="T1929" s="41">
        <v>119</v>
      </c>
      <c r="U1929" s="36" t="s">
        <v>5032</v>
      </c>
      <c r="V1929" s="36" t="s">
        <v>39</v>
      </c>
      <c r="W1929" s="41" t="s">
        <v>2091</v>
      </c>
    </row>
    <row r="1930" s="10" customFormat="1" ht="25" customHeight="1" spans="1:23">
      <c r="A1930" s="35">
        <v>1921</v>
      </c>
      <c r="B1930" s="36" t="s">
        <v>5033</v>
      </c>
      <c r="C1930" s="243" t="s">
        <v>31</v>
      </c>
      <c r="D1930" s="281" t="s">
        <v>34</v>
      </c>
      <c r="E1930" s="36" t="s">
        <v>276</v>
      </c>
      <c r="F1930" s="37">
        <v>44166</v>
      </c>
      <c r="G1930" s="37">
        <v>44531</v>
      </c>
      <c r="H1930" s="69" t="s">
        <v>4313</v>
      </c>
      <c r="I1930" s="36" t="s">
        <v>5034</v>
      </c>
      <c r="J1930" s="272">
        <v>7</v>
      </c>
      <c r="K1930" s="272"/>
      <c r="L1930" s="272">
        <v>7</v>
      </c>
      <c r="M1930" s="178"/>
      <c r="N1930" s="178"/>
      <c r="O1930" s="91">
        <v>1</v>
      </c>
      <c r="P1930" s="41">
        <f t="shared" si="23"/>
        <v>18</v>
      </c>
      <c r="Q1930" s="41">
        <f t="shared" si="18"/>
        <v>54</v>
      </c>
      <c r="R1930" s="41">
        <v>1</v>
      </c>
      <c r="S1930" s="41">
        <v>12</v>
      </c>
      <c r="T1930" s="41">
        <v>45</v>
      </c>
      <c r="U1930" s="36" t="s">
        <v>5035</v>
      </c>
      <c r="V1930" s="36" t="s">
        <v>39</v>
      </c>
      <c r="W1930" s="41" t="s">
        <v>2091</v>
      </c>
    </row>
    <row r="1931" s="10" customFormat="1" ht="25" customHeight="1" spans="1:23">
      <c r="A1931" s="35">
        <v>1922</v>
      </c>
      <c r="B1931" s="36" t="s">
        <v>5036</v>
      </c>
      <c r="C1931" s="243" t="s">
        <v>31</v>
      </c>
      <c r="D1931" s="281" t="s">
        <v>34</v>
      </c>
      <c r="E1931" s="36" t="s">
        <v>1121</v>
      </c>
      <c r="F1931" s="37">
        <v>44166</v>
      </c>
      <c r="G1931" s="37">
        <v>44531</v>
      </c>
      <c r="H1931" s="69" t="s">
        <v>4313</v>
      </c>
      <c r="I1931" s="36" t="s">
        <v>5037</v>
      </c>
      <c r="J1931" s="272">
        <v>3.5</v>
      </c>
      <c r="K1931" s="272"/>
      <c r="L1931" s="272">
        <v>3.5</v>
      </c>
      <c r="M1931" s="178"/>
      <c r="N1931" s="178"/>
      <c r="O1931" s="91">
        <v>1</v>
      </c>
      <c r="P1931" s="41">
        <v>45</v>
      </c>
      <c r="Q1931" s="41">
        <f t="shared" si="18"/>
        <v>135</v>
      </c>
      <c r="R1931" s="41"/>
      <c r="S1931" s="41">
        <v>29</v>
      </c>
      <c r="T1931" s="41">
        <v>145</v>
      </c>
      <c r="U1931" s="36" t="s">
        <v>5038</v>
      </c>
      <c r="V1931" s="36" t="s">
        <v>39</v>
      </c>
      <c r="W1931" s="41" t="s">
        <v>2091</v>
      </c>
    </row>
    <row r="1932" s="10" customFormat="1" ht="25" customHeight="1" spans="1:23">
      <c r="A1932" s="35">
        <v>1923</v>
      </c>
      <c r="B1932" s="36" t="s">
        <v>5039</v>
      </c>
      <c r="C1932" s="243" t="s">
        <v>31</v>
      </c>
      <c r="D1932" s="281" t="s">
        <v>34</v>
      </c>
      <c r="E1932" s="36" t="s">
        <v>272</v>
      </c>
      <c r="F1932" s="37">
        <v>44166</v>
      </c>
      <c r="G1932" s="37">
        <v>44531</v>
      </c>
      <c r="H1932" s="69" t="s">
        <v>4313</v>
      </c>
      <c r="I1932" s="36" t="s">
        <v>5040</v>
      </c>
      <c r="J1932" s="272">
        <v>14</v>
      </c>
      <c r="K1932" s="272"/>
      <c r="L1932" s="272">
        <v>14</v>
      </c>
      <c r="M1932" s="178"/>
      <c r="N1932" s="178"/>
      <c r="O1932" s="91">
        <v>1</v>
      </c>
      <c r="P1932" s="41">
        <f t="shared" si="23"/>
        <v>33</v>
      </c>
      <c r="Q1932" s="41">
        <f t="shared" si="18"/>
        <v>99</v>
      </c>
      <c r="R1932" s="41"/>
      <c r="S1932" s="41">
        <v>22</v>
      </c>
      <c r="T1932" s="41">
        <v>73</v>
      </c>
      <c r="U1932" s="36" t="s">
        <v>5041</v>
      </c>
      <c r="V1932" s="36" t="s">
        <v>39</v>
      </c>
      <c r="W1932" s="41" t="s">
        <v>2091</v>
      </c>
    </row>
    <row r="1933" s="10" customFormat="1" ht="25" customHeight="1" spans="1:23">
      <c r="A1933" s="35">
        <v>1924</v>
      </c>
      <c r="B1933" s="69" t="s">
        <v>5042</v>
      </c>
      <c r="C1933" s="243" t="s">
        <v>31</v>
      </c>
      <c r="D1933" s="281" t="s">
        <v>34</v>
      </c>
      <c r="E1933" s="69" t="s">
        <v>1084</v>
      </c>
      <c r="F1933" s="37">
        <v>44166</v>
      </c>
      <c r="G1933" s="37">
        <v>44531</v>
      </c>
      <c r="H1933" s="69" t="s">
        <v>4313</v>
      </c>
      <c r="I1933" s="69" t="s">
        <v>5043</v>
      </c>
      <c r="J1933" s="272">
        <v>8</v>
      </c>
      <c r="K1933" s="272"/>
      <c r="L1933" s="272">
        <v>8</v>
      </c>
      <c r="M1933" s="178"/>
      <c r="N1933" s="178"/>
      <c r="O1933" s="91">
        <v>1</v>
      </c>
      <c r="P1933" s="41">
        <v>292</v>
      </c>
      <c r="Q1933" s="41">
        <f t="shared" si="18"/>
        <v>876</v>
      </c>
      <c r="R1933" s="41"/>
      <c r="S1933" s="41">
        <v>195</v>
      </c>
      <c r="T1933" s="41">
        <v>720</v>
      </c>
      <c r="U1933" s="292" t="s">
        <v>5044</v>
      </c>
      <c r="V1933" s="36" t="s">
        <v>39</v>
      </c>
      <c r="W1933" s="41" t="s">
        <v>2091</v>
      </c>
    </row>
    <row r="1934" s="10" customFormat="1" ht="25" customHeight="1" spans="1:23">
      <c r="A1934" s="35">
        <v>1925</v>
      </c>
      <c r="B1934" s="36" t="s">
        <v>5045</v>
      </c>
      <c r="C1934" s="243" t="s">
        <v>31</v>
      </c>
      <c r="D1934" s="281" t="s">
        <v>34</v>
      </c>
      <c r="E1934" s="36" t="s">
        <v>770</v>
      </c>
      <c r="F1934" s="37">
        <v>44166</v>
      </c>
      <c r="G1934" s="37">
        <v>44531</v>
      </c>
      <c r="H1934" s="69" t="s">
        <v>4313</v>
      </c>
      <c r="I1934" s="110" t="s">
        <v>5046</v>
      </c>
      <c r="J1934" s="272">
        <v>14</v>
      </c>
      <c r="K1934" s="272"/>
      <c r="L1934" s="272">
        <v>14</v>
      </c>
      <c r="M1934" s="178"/>
      <c r="N1934" s="178"/>
      <c r="O1934" s="91">
        <v>2</v>
      </c>
      <c r="P1934" s="41">
        <v>58</v>
      </c>
      <c r="Q1934" s="41">
        <v>211</v>
      </c>
      <c r="R1934" s="41"/>
      <c r="S1934" s="41">
        <v>37</v>
      </c>
      <c r="T1934" s="41">
        <v>182</v>
      </c>
      <c r="U1934" s="36" t="s">
        <v>5047</v>
      </c>
      <c r="V1934" s="36" t="s">
        <v>39</v>
      </c>
      <c r="W1934" s="41" t="s">
        <v>2091</v>
      </c>
    </row>
    <row r="1935" s="10" customFormat="1" ht="25" customHeight="1" spans="1:23">
      <c r="A1935" s="35">
        <v>1926</v>
      </c>
      <c r="B1935" s="194" t="s">
        <v>5048</v>
      </c>
      <c r="C1935" s="243" t="s">
        <v>31</v>
      </c>
      <c r="D1935" s="281" t="s">
        <v>34</v>
      </c>
      <c r="E1935" s="194" t="s">
        <v>750</v>
      </c>
      <c r="F1935" s="37">
        <v>44166</v>
      </c>
      <c r="G1935" s="37">
        <v>44531</v>
      </c>
      <c r="H1935" s="69" t="s">
        <v>4313</v>
      </c>
      <c r="I1935" s="194" t="s">
        <v>5049</v>
      </c>
      <c r="J1935" s="272">
        <v>2.8</v>
      </c>
      <c r="K1935" s="272"/>
      <c r="L1935" s="272">
        <v>2.8</v>
      </c>
      <c r="M1935" s="178"/>
      <c r="N1935" s="178"/>
      <c r="O1935" s="91">
        <v>1</v>
      </c>
      <c r="P1935" s="41">
        <v>62</v>
      </c>
      <c r="Q1935" s="41">
        <f t="shared" ref="Q1935:Q1938" si="24">P1935*3</f>
        <v>186</v>
      </c>
      <c r="R1935" s="41"/>
      <c r="S1935" s="41">
        <v>41</v>
      </c>
      <c r="T1935" s="41">
        <v>127</v>
      </c>
      <c r="U1935" s="36" t="s">
        <v>5050</v>
      </c>
      <c r="V1935" s="36" t="s">
        <v>39</v>
      </c>
      <c r="W1935" s="41" t="s">
        <v>2091</v>
      </c>
    </row>
    <row r="1936" s="10" customFormat="1" ht="25" customHeight="1" spans="1:23">
      <c r="A1936" s="35">
        <v>1927</v>
      </c>
      <c r="B1936" s="247" t="s">
        <v>5051</v>
      </c>
      <c r="C1936" s="243" t="s">
        <v>31</v>
      </c>
      <c r="D1936" s="281" t="s">
        <v>34</v>
      </c>
      <c r="E1936" s="247" t="s">
        <v>3128</v>
      </c>
      <c r="F1936" s="37">
        <v>44166</v>
      </c>
      <c r="G1936" s="37">
        <v>44531</v>
      </c>
      <c r="H1936" s="69" t="s">
        <v>4313</v>
      </c>
      <c r="I1936" s="247" t="s">
        <v>5052</v>
      </c>
      <c r="J1936" s="272">
        <v>4</v>
      </c>
      <c r="K1936" s="272"/>
      <c r="L1936" s="272">
        <v>4</v>
      </c>
      <c r="M1936" s="178"/>
      <c r="N1936" s="178"/>
      <c r="O1936" s="91">
        <v>1</v>
      </c>
      <c r="P1936" s="41">
        <v>167</v>
      </c>
      <c r="Q1936" s="41">
        <f t="shared" si="24"/>
        <v>501</v>
      </c>
      <c r="R1936" s="41"/>
      <c r="S1936" s="41">
        <v>111</v>
      </c>
      <c r="T1936" s="41">
        <v>439</v>
      </c>
      <c r="U1936" s="36" t="s">
        <v>5053</v>
      </c>
      <c r="V1936" s="36" t="s">
        <v>39</v>
      </c>
      <c r="W1936" s="41" t="s">
        <v>2091</v>
      </c>
    </row>
    <row r="1937" s="10" customFormat="1" ht="25" customHeight="1" spans="1:23">
      <c r="A1937" s="35">
        <v>1928</v>
      </c>
      <c r="B1937" s="69" t="s">
        <v>5054</v>
      </c>
      <c r="C1937" s="243" t="s">
        <v>31</v>
      </c>
      <c r="D1937" s="281" t="s">
        <v>34</v>
      </c>
      <c r="E1937" s="69" t="s">
        <v>132</v>
      </c>
      <c r="F1937" s="37">
        <v>44166</v>
      </c>
      <c r="G1937" s="37">
        <v>44531</v>
      </c>
      <c r="H1937" s="69" t="s">
        <v>4313</v>
      </c>
      <c r="I1937" s="69" t="s">
        <v>5055</v>
      </c>
      <c r="J1937" s="272">
        <v>12</v>
      </c>
      <c r="K1937" s="272"/>
      <c r="L1937" s="272">
        <v>12</v>
      </c>
      <c r="M1937" s="178"/>
      <c r="N1937" s="178"/>
      <c r="O1937" s="91">
        <v>2</v>
      </c>
      <c r="P1937" s="41">
        <f>S1937*1.5</f>
        <v>93</v>
      </c>
      <c r="Q1937" s="41">
        <f t="shared" si="24"/>
        <v>279</v>
      </c>
      <c r="R1937" s="41">
        <v>1</v>
      </c>
      <c r="S1937" s="41">
        <v>62</v>
      </c>
      <c r="T1937" s="41">
        <v>248</v>
      </c>
      <c r="U1937" s="292" t="s">
        <v>5056</v>
      </c>
      <c r="V1937" s="36" t="s">
        <v>39</v>
      </c>
      <c r="W1937" s="41" t="s">
        <v>2091</v>
      </c>
    </row>
    <row r="1938" s="10" customFormat="1" ht="25" customHeight="1" spans="1:23">
      <c r="A1938" s="35">
        <v>1929</v>
      </c>
      <c r="B1938" s="69" t="s">
        <v>5057</v>
      </c>
      <c r="C1938" s="243" t="s">
        <v>31</v>
      </c>
      <c r="D1938" s="281" t="s">
        <v>34</v>
      </c>
      <c r="E1938" s="69" t="s">
        <v>399</v>
      </c>
      <c r="F1938" s="37">
        <v>44166</v>
      </c>
      <c r="G1938" s="37">
        <v>44531</v>
      </c>
      <c r="H1938" s="69" t="s">
        <v>4313</v>
      </c>
      <c r="I1938" s="69" t="s">
        <v>5058</v>
      </c>
      <c r="J1938" s="272">
        <v>16</v>
      </c>
      <c r="K1938" s="272"/>
      <c r="L1938" s="272">
        <v>16</v>
      </c>
      <c r="M1938" s="178"/>
      <c r="N1938" s="178"/>
      <c r="O1938" s="91">
        <v>1</v>
      </c>
      <c r="P1938" s="41">
        <f>S1938*1.5</f>
        <v>288</v>
      </c>
      <c r="Q1938" s="41">
        <f t="shared" si="24"/>
        <v>864</v>
      </c>
      <c r="R1938" s="41"/>
      <c r="S1938" s="41">
        <v>192</v>
      </c>
      <c r="T1938" s="41">
        <v>711</v>
      </c>
      <c r="U1938" s="292" t="s">
        <v>5059</v>
      </c>
      <c r="V1938" s="36" t="s">
        <v>39</v>
      </c>
      <c r="W1938" s="41" t="s">
        <v>2091</v>
      </c>
    </row>
    <row r="1939" s="10" customFormat="1" ht="25" customHeight="1" spans="1:23">
      <c r="A1939" s="35">
        <v>1930</v>
      </c>
      <c r="B1939" s="53" t="s">
        <v>5060</v>
      </c>
      <c r="C1939" s="243" t="s">
        <v>31</v>
      </c>
      <c r="D1939" s="281" t="s">
        <v>34</v>
      </c>
      <c r="E1939" s="53" t="s">
        <v>1069</v>
      </c>
      <c r="F1939" s="37">
        <v>44166</v>
      </c>
      <c r="G1939" s="37">
        <v>44531</v>
      </c>
      <c r="H1939" s="69" t="s">
        <v>4313</v>
      </c>
      <c r="I1939" s="53" t="s">
        <v>5061</v>
      </c>
      <c r="J1939" s="272">
        <v>3</v>
      </c>
      <c r="K1939" s="272"/>
      <c r="L1939" s="272">
        <v>3</v>
      </c>
      <c r="M1939" s="178"/>
      <c r="N1939" s="178"/>
      <c r="O1939" s="91">
        <v>1</v>
      </c>
      <c r="P1939" s="41">
        <v>12</v>
      </c>
      <c r="Q1939" s="41">
        <v>42</v>
      </c>
      <c r="R1939" s="41">
        <v>1</v>
      </c>
      <c r="S1939" s="41">
        <v>7</v>
      </c>
      <c r="T1939" s="41">
        <v>30</v>
      </c>
      <c r="U1939" s="36" t="s">
        <v>5062</v>
      </c>
      <c r="V1939" s="36" t="s">
        <v>39</v>
      </c>
      <c r="W1939" s="41" t="s">
        <v>2091</v>
      </c>
    </row>
    <row r="1940" s="10" customFormat="1" ht="25" customHeight="1" spans="1:23">
      <c r="A1940" s="35">
        <v>1931</v>
      </c>
      <c r="B1940" s="53" t="s">
        <v>5063</v>
      </c>
      <c r="C1940" s="243" t="s">
        <v>31</v>
      </c>
      <c r="D1940" s="281" t="s">
        <v>34</v>
      </c>
      <c r="E1940" s="36" t="s">
        <v>904</v>
      </c>
      <c r="F1940" s="37">
        <v>44166</v>
      </c>
      <c r="G1940" s="37">
        <v>44531</v>
      </c>
      <c r="H1940" s="69" t="s">
        <v>4313</v>
      </c>
      <c r="I1940" s="36" t="s">
        <v>5064</v>
      </c>
      <c r="J1940" s="272">
        <v>4</v>
      </c>
      <c r="K1940" s="272"/>
      <c r="L1940" s="272">
        <v>4</v>
      </c>
      <c r="M1940" s="178"/>
      <c r="N1940" s="178"/>
      <c r="O1940" s="91">
        <v>1</v>
      </c>
      <c r="P1940" s="41">
        <v>32</v>
      </c>
      <c r="Q1940" s="41">
        <f>P1940*3</f>
        <v>96</v>
      </c>
      <c r="R1940" s="41"/>
      <c r="S1940" s="41">
        <v>21</v>
      </c>
      <c r="T1940" s="41">
        <v>76</v>
      </c>
      <c r="U1940" s="36" t="s">
        <v>5065</v>
      </c>
      <c r="V1940" s="36" t="s">
        <v>39</v>
      </c>
      <c r="W1940" s="41" t="s">
        <v>2091</v>
      </c>
    </row>
    <row r="1941" s="10" customFormat="1" ht="25" customHeight="1" spans="1:23">
      <c r="A1941" s="35">
        <v>1932</v>
      </c>
      <c r="B1941" s="293" t="s">
        <v>5066</v>
      </c>
      <c r="C1941" s="243" t="s">
        <v>31</v>
      </c>
      <c r="D1941" s="281" t="s">
        <v>34</v>
      </c>
      <c r="E1941" s="247" t="s">
        <v>884</v>
      </c>
      <c r="F1941" s="37">
        <v>44166</v>
      </c>
      <c r="G1941" s="37">
        <v>44531</v>
      </c>
      <c r="H1941" s="69" t="s">
        <v>4313</v>
      </c>
      <c r="I1941" s="293" t="s">
        <v>5067</v>
      </c>
      <c r="J1941" s="272">
        <v>10</v>
      </c>
      <c r="K1941" s="272"/>
      <c r="L1941" s="272">
        <v>10</v>
      </c>
      <c r="M1941" s="178"/>
      <c r="N1941" s="178"/>
      <c r="O1941" s="91">
        <v>2</v>
      </c>
      <c r="P1941" s="41">
        <v>305</v>
      </c>
      <c r="Q1941" s="41">
        <v>1002</v>
      </c>
      <c r="R1941" s="41"/>
      <c r="S1941" s="41">
        <v>203</v>
      </c>
      <c r="T1941" s="41">
        <v>957</v>
      </c>
      <c r="U1941" s="36" t="s">
        <v>5068</v>
      </c>
      <c r="V1941" s="36" t="s">
        <v>39</v>
      </c>
      <c r="W1941" s="41" t="s">
        <v>2091</v>
      </c>
    </row>
    <row r="1942" s="10" customFormat="1" ht="25" customHeight="1" spans="1:23">
      <c r="A1942" s="35">
        <v>1933</v>
      </c>
      <c r="B1942" s="293" t="s">
        <v>5066</v>
      </c>
      <c r="C1942" s="243" t="s">
        <v>31</v>
      </c>
      <c r="D1942" s="281" t="s">
        <v>34</v>
      </c>
      <c r="E1942" s="247" t="s">
        <v>1493</v>
      </c>
      <c r="F1942" s="37">
        <v>44166</v>
      </c>
      <c r="G1942" s="37">
        <v>44531</v>
      </c>
      <c r="H1942" s="69" t="s">
        <v>4313</v>
      </c>
      <c r="I1942" s="293" t="s">
        <v>5069</v>
      </c>
      <c r="J1942" s="272">
        <v>7</v>
      </c>
      <c r="K1942" s="272"/>
      <c r="L1942" s="272">
        <v>7</v>
      </c>
      <c r="M1942" s="178"/>
      <c r="N1942" s="178"/>
      <c r="O1942" s="91">
        <v>1</v>
      </c>
      <c r="P1942" s="41">
        <v>120</v>
      </c>
      <c r="Q1942" s="41">
        <v>460</v>
      </c>
      <c r="R1942" s="41"/>
      <c r="S1942" s="41">
        <v>100</v>
      </c>
      <c r="T1942" s="41">
        <v>420</v>
      </c>
      <c r="U1942" s="36" t="s">
        <v>5070</v>
      </c>
      <c r="V1942" s="36" t="s">
        <v>39</v>
      </c>
      <c r="W1942" s="41" t="s">
        <v>2091</v>
      </c>
    </row>
    <row r="1943" s="10" customFormat="1" ht="25" customHeight="1" spans="1:23">
      <c r="A1943" s="35">
        <v>1934</v>
      </c>
      <c r="B1943" s="194" t="s">
        <v>5071</v>
      </c>
      <c r="C1943" s="243" t="s">
        <v>31</v>
      </c>
      <c r="D1943" s="281" t="s">
        <v>34</v>
      </c>
      <c r="E1943" s="194" t="s">
        <v>750</v>
      </c>
      <c r="F1943" s="37">
        <v>44166</v>
      </c>
      <c r="G1943" s="37">
        <v>44531</v>
      </c>
      <c r="H1943" s="69" t="s">
        <v>4313</v>
      </c>
      <c r="I1943" s="194" t="s">
        <v>5072</v>
      </c>
      <c r="J1943" s="272">
        <v>17</v>
      </c>
      <c r="K1943" s="272"/>
      <c r="L1943" s="272">
        <v>17</v>
      </c>
      <c r="M1943" s="178"/>
      <c r="N1943" s="178"/>
      <c r="O1943" s="91">
        <v>2</v>
      </c>
      <c r="P1943" s="41">
        <v>38</v>
      </c>
      <c r="Q1943" s="41">
        <f>P1943*3</f>
        <v>114</v>
      </c>
      <c r="R1943" s="41"/>
      <c r="S1943" s="41">
        <v>25</v>
      </c>
      <c r="T1943" s="41">
        <v>180</v>
      </c>
      <c r="U1943" s="36" t="s">
        <v>5073</v>
      </c>
      <c r="V1943" s="36" t="s">
        <v>39</v>
      </c>
      <c r="W1943" s="41" t="s">
        <v>2091</v>
      </c>
    </row>
    <row r="1944" s="6" customFormat="1" ht="36" spans="1:23">
      <c r="A1944" s="35">
        <v>1935</v>
      </c>
      <c r="B1944" s="44" t="s">
        <v>5074</v>
      </c>
      <c r="C1944" s="159" t="s">
        <v>189</v>
      </c>
      <c r="D1944" s="44" t="s">
        <v>5075</v>
      </c>
      <c r="E1944" s="44" t="s">
        <v>46</v>
      </c>
      <c r="F1944" s="83">
        <v>44317</v>
      </c>
      <c r="G1944" s="83">
        <v>44348</v>
      </c>
      <c r="H1944" s="44" t="s">
        <v>5076</v>
      </c>
      <c r="I1944" s="44" t="s">
        <v>5077</v>
      </c>
      <c r="J1944" s="51">
        <v>30</v>
      </c>
      <c r="K1944" s="51"/>
      <c r="L1944" s="51">
        <v>30</v>
      </c>
      <c r="M1944" s="51"/>
      <c r="N1944" s="51"/>
      <c r="O1944" s="51"/>
      <c r="P1944" s="51"/>
      <c r="Q1944" s="51"/>
      <c r="R1944" s="70">
        <v>1</v>
      </c>
      <c r="S1944" s="44">
        <v>277</v>
      </c>
      <c r="T1944" s="44">
        <v>1103</v>
      </c>
      <c r="U1944" s="36" t="s">
        <v>5078</v>
      </c>
      <c r="V1944" s="42" t="s">
        <v>39</v>
      </c>
      <c r="W1944" s="36" t="s">
        <v>179</v>
      </c>
    </row>
    <row r="1945" s="6" customFormat="1" ht="36" spans="1:23">
      <c r="A1945" s="35">
        <v>1936</v>
      </c>
      <c r="B1945" s="44" t="s">
        <v>5079</v>
      </c>
      <c r="C1945" s="159" t="s">
        <v>189</v>
      </c>
      <c r="D1945" s="44" t="s">
        <v>5075</v>
      </c>
      <c r="E1945" s="44" t="s">
        <v>331</v>
      </c>
      <c r="F1945" s="83">
        <v>44378</v>
      </c>
      <c r="G1945" s="83">
        <v>44866</v>
      </c>
      <c r="H1945" s="44" t="s">
        <v>5076</v>
      </c>
      <c r="I1945" s="44" t="s">
        <v>5080</v>
      </c>
      <c r="J1945" s="51">
        <v>5000</v>
      </c>
      <c r="K1945" s="51"/>
      <c r="L1945" s="51">
        <v>5000</v>
      </c>
      <c r="M1945" s="51"/>
      <c r="N1945" s="51"/>
      <c r="O1945" s="51"/>
      <c r="P1945" s="51"/>
      <c r="Q1945" s="51"/>
      <c r="R1945" s="70">
        <v>1</v>
      </c>
      <c r="S1945" s="44">
        <v>183</v>
      </c>
      <c r="T1945" s="44">
        <v>693</v>
      </c>
      <c r="U1945" s="36" t="s">
        <v>5081</v>
      </c>
      <c r="V1945" s="42" t="s">
        <v>39</v>
      </c>
      <c r="W1945" s="36" t="s">
        <v>179</v>
      </c>
    </row>
    <row r="1946" s="6" customFormat="1" ht="36" spans="1:23">
      <c r="A1946" s="35">
        <v>1937</v>
      </c>
      <c r="B1946" s="44" t="s">
        <v>5082</v>
      </c>
      <c r="C1946" s="159" t="s">
        <v>189</v>
      </c>
      <c r="D1946" s="44" t="s">
        <v>5075</v>
      </c>
      <c r="E1946" s="44" t="s">
        <v>220</v>
      </c>
      <c r="F1946" s="83">
        <v>44317</v>
      </c>
      <c r="G1946" s="83">
        <v>44866</v>
      </c>
      <c r="H1946" s="44" t="s">
        <v>5076</v>
      </c>
      <c r="I1946" s="44" t="s">
        <v>5083</v>
      </c>
      <c r="J1946" s="51">
        <v>30</v>
      </c>
      <c r="K1946" s="51"/>
      <c r="L1946" s="51">
        <v>30</v>
      </c>
      <c r="M1946" s="51"/>
      <c r="N1946" s="51"/>
      <c r="O1946" s="51"/>
      <c r="P1946" s="51"/>
      <c r="Q1946" s="51"/>
      <c r="R1946" s="70">
        <v>1</v>
      </c>
      <c r="S1946" s="44">
        <v>95</v>
      </c>
      <c r="T1946" s="44">
        <v>380</v>
      </c>
      <c r="U1946" s="36" t="s">
        <v>5084</v>
      </c>
      <c r="V1946" s="42" t="s">
        <v>39</v>
      </c>
      <c r="W1946" s="36" t="s">
        <v>179</v>
      </c>
    </row>
    <row r="1947" s="6" customFormat="1" ht="36" spans="1:23">
      <c r="A1947" s="35">
        <v>1938</v>
      </c>
      <c r="B1947" s="44" t="s">
        <v>5085</v>
      </c>
      <c r="C1947" s="159" t="s">
        <v>189</v>
      </c>
      <c r="D1947" s="44" t="s">
        <v>5075</v>
      </c>
      <c r="E1947" s="44" t="s">
        <v>824</v>
      </c>
      <c r="F1947" s="83">
        <v>44317</v>
      </c>
      <c r="G1947" s="83">
        <v>44409</v>
      </c>
      <c r="H1947" s="44" t="s">
        <v>5076</v>
      </c>
      <c r="I1947" s="44" t="s">
        <v>5086</v>
      </c>
      <c r="J1947" s="51">
        <v>210</v>
      </c>
      <c r="K1947" s="51"/>
      <c r="L1947" s="51">
        <v>210</v>
      </c>
      <c r="M1947" s="51"/>
      <c r="N1947" s="51"/>
      <c r="O1947" s="51"/>
      <c r="P1947" s="51"/>
      <c r="Q1947" s="51"/>
      <c r="R1947" s="70">
        <v>1</v>
      </c>
      <c r="S1947" s="44">
        <v>470</v>
      </c>
      <c r="T1947" s="44">
        <v>1890</v>
      </c>
      <c r="U1947" s="36" t="s">
        <v>5078</v>
      </c>
      <c r="V1947" s="42" t="s">
        <v>39</v>
      </c>
      <c r="W1947" s="36" t="s">
        <v>179</v>
      </c>
    </row>
    <row r="1948" s="6" customFormat="1" ht="36" spans="1:23">
      <c r="A1948" s="35">
        <v>1939</v>
      </c>
      <c r="B1948" s="44" t="s">
        <v>5087</v>
      </c>
      <c r="C1948" s="159" t="s">
        <v>189</v>
      </c>
      <c r="D1948" s="44" t="s">
        <v>5075</v>
      </c>
      <c r="E1948" s="44" t="s">
        <v>132</v>
      </c>
      <c r="F1948" s="83">
        <v>44409</v>
      </c>
      <c r="G1948" s="83">
        <v>44896</v>
      </c>
      <c r="H1948" s="44" t="s">
        <v>5076</v>
      </c>
      <c r="I1948" s="44" t="s">
        <v>5088</v>
      </c>
      <c r="J1948" s="51">
        <v>800</v>
      </c>
      <c r="K1948" s="51"/>
      <c r="L1948" s="51">
        <v>800</v>
      </c>
      <c r="M1948" s="51"/>
      <c r="N1948" s="51"/>
      <c r="O1948" s="51"/>
      <c r="P1948" s="51"/>
      <c r="Q1948" s="51"/>
      <c r="R1948" s="70">
        <v>1</v>
      </c>
      <c r="S1948" s="44">
        <v>123</v>
      </c>
      <c r="T1948" s="44">
        <v>532</v>
      </c>
      <c r="U1948" s="36" t="s">
        <v>5089</v>
      </c>
      <c r="V1948" s="42" t="s">
        <v>39</v>
      </c>
      <c r="W1948" s="36" t="s">
        <v>179</v>
      </c>
    </row>
    <row r="1949" s="5" customFormat="1" ht="24" spans="1:23">
      <c r="A1949" s="35">
        <v>1940</v>
      </c>
      <c r="B1949" s="294" t="s">
        <v>5090</v>
      </c>
      <c r="C1949" s="35" t="s">
        <v>31</v>
      </c>
      <c r="D1949" s="35" t="s">
        <v>34</v>
      </c>
      <c r="E1949" s="35" t="s">
        <v>2121</v>
      </c>
      <c r="F1949" s="40">
        <v>44501</v>
      </c>
      <c r="G1949" s="40">
        <v>44805</v>
      </c>
      <c r="H1949" s="36" t="s">
        <v>5091</v>
      </c>
      <c r="I1949" s="35" t="s">
        <v>5092</v>
      </c>
      <c r="J1949" s="35">
        <v>400</v>
      </c>
      <c r="K1949" s="54"/>
      <c r="L1949" s="54"/>
      <c r="M1949" s="54">
        <v>400</v>
      </c>
      <c r="N1949" s="54"/>
      <c r="O1949" s="35">
        <v>5</v>
      </c>
      <c r="P1949" s="35">
        <v>1356</v>
      </c>
      <c r="Q1949" s="35">
        <v>5080</v>
      </c>
      <c r="R1949" s="54"/>
      <c r="S1949" s="54">
        <v>120</v>
      </c>
      <c r="T1949" s="54">
        <v>420</v>
      </c>
      <c r="U1949" s="35" t="s">
        <v>5093</v>
      </c>
      <c r="V1949" s="35" t="s">
        <v>39</v>
      </c>
      <c r="W1949" s="35" t="s">
        <v>40</v>
      </c>
    </row>
    <row r="1950" s="19" customFormat="1" ht="73.5" spans="1:23">
      <c r="A1950" s="35">
        <v>1941</v>
      </c>
      <c r="B1950" s="294" t="s">
        <v>5094</v>
      </c>
      <c r="C1950" s="295" t="s">
        <v>31</v>
      </c>
      <c r="D1950" s="70" t="s">
        <v>34</v>
      </c>
      <c r="E1950" s="294" t="s">
        <v>5095</v>
      </c>
      <c r="F1950" s="296">
        <v>44501</v>
      </c>
      <c r="G1950" s="297">
        <v>44531</v>
      </c>
      <c r="H1950" s="298" t="s">
        <v>5091</v>
      </c>
      <c r="I1950" s="301" t="s">
        <v>5096</v>
      </c>
      <c r="J1950" s="298">
        <v>200</v>
      </c>
      <c r="K1950" s="298"/>
      <c r="L1950" s="298"/>
      <c r="M1950" s="298">
        <v>200</v>
      </c>
      <c r="N1950" s="298"/>
      <c r="O1950" s="298"/>
      <c r="P1950" s="298">
        <v>6299</v>
      </c>
      <c r="Q1950" s="298">
        <v>25200</v>
      </c>
      <c r="R1950" s="70"/>
      <c r="S1950" s="294"/>
      <c r="T1950" s="303"/>
      <c r="U1950" s="304" t="s">
        <v>5097</v>
      </c>
      <c r="V1950" s="298" t="s">
        <v>39</v>
      </c>
      <c r="W1950" s="298" t="s">
        <v>40</v>
      </c>
    </row>
    <row r="1951" s="19" customFormat="1" ht="52.5" spans="1:23">
      <c r="A1951" s="35">
        <v>1942</v>
      </c>
      <c r="B1951" s="294" t="s">
        <v>5098</v>
      </c>
      <c r="C1951" s="295" t="s">
        <v>31</v>
      </c>
      <c r="D1951" s="70" t="s">
        <v>34</v>
      </c>
      <c r="E1951" s="298" t="s">
        <v>5099</v>
      </c>
      <c r="F1951" s="299">
        <v>44501</v>
      </c>
      <c r="G1951" s="297">
        <v>44531</v>
      </c>
      <c r="H1951" s="298" t="s">
        <v>5091</v>
      </c>
      <c r="I1951" s="301" t="s">
        <v>5100</v>
      </c>
      <c r="J1951" s="298">
        <v>90</v>
      </c>
      <c r="K1951" s="298"/>
      <c r="L1951" s="298"/>
      <c r="M1951" s="298">
        <v>90</v>
      </c>
      <c r="N1951" s="298"/>
      <c r="O1951" s="298">
        <v>1</v>
      </c>
      <c r="P1951" s="298">
        <v>966</v>
      </c>
      <c r="Q1951" s="298">
        <v>3744</v>
      </c>
      <c r="R1951" s="70"/>
      <c r="S1951" s="298">
        <v>966</v>
      </c>
      <c r="T1951" s="298">
        <v>3744</v>
      </c>
      <c r="U1951" s="294" t="s">
        <v>5101</v>
      </c>
      <c r="V1951" s="298" t="s">
        <v>39</v>
      </c>
      <c r="W1951" s="298" t="s">
        <v>40</v>
      </c>
    </row>
    <row r="1952" s="19" customFormat="1" ht="24" spans="1:23">
      <c r="A1952" s="35">
        <v>1943</v>
      </c>
      <c r="B1952" s="294" t="s">
        <v>5102</v>
      </c>
      <c r="C1952" s="295" t="s">
        <v>189</v>
      </c>
      <c r="D1952" s="70" t="s">
        <v>34</v>
      </c>
      <c r="E1952" s="298" t="s">
        <v>975</v>
      </c>
      <c r="F1952" s="299">
        <v>44501</v>
      </c>
      <c r="G1952" s="297">
        <v>44713</v>
      </c>
      <c r="H1952" s="298" t="s">
        <v>5091</v>
      </c>
      <c r="I1952" s="298" t="s">
        <v>5103</v>
      </c>
      <c r="J1952" s="298">
        <v>100</v>
      </c>
      <c r="K1952" s="298"/>
      <c r="L1952" s="298"/>
      <c r="M1952" s="298">
        <v>100</v>
      </c>
      <c r="N1952" s="298"/>
      <c r="O1952" s="298">
        <v>1</v>
      </c>
      <c r="P1952" s="298">
        <v>626</v>
      </c>
      <c r="Q1952" s="298">
        <v>2293</v>
      </c>
      <c r="R1952" s="70">
        <v>1</v>
      </c>
      <c r="S1952" s="305">
        <v>196</v>
      </c>
      <c r="T1952" s="306">
        <v>832</v>
      </c>
      <c r="U1952" s="305" t="s">
        <v>5104</v>
      </c>
      <c r="V1952" s="298" t="s">
        <v>5105</v>
      </c>
      <c r="W1952" s="298" t="s">
        <v>40</v>
      </c>
    </row>
    <row r="1953" s="19" customFormat="1" ht="31.5" spans="1:23">
      <c r="A1953" s="35">
        <v>1944</v>
      </c>
      <c r="B1953" s="294" t="s">
        <v>5106</v>
      </c>
      <c r="C1953" s="295" t="s">
        <v>189</v>
      </c>
      <c r="D1953" s="70" t="s">
        <v>34</v>
      </c>
      <c r="E1953" s="300" t="s">
        <v>420</v>
      </c>
      <c r="F1953" s="299">
        <v>44501</v>
      </c>
      <c r="G1953" s="297">
        <v>44531</v>
      </c>
      <c r="H1953" s="298" t="s">
        <v>5091</v>
      </c>
      <c r="I1953" s="301" t="s">
        <v>5107</v>
      </c>
      <c r="J1953" s="298">
        <v>100</v>
      </c>
      <c r="K1953" s="298"/>
      <c r="L1953" s="298"/>
      <c r="M1953" s="298">
        <v>100</v>
      </c>
      <c r="N1953" s="298"/>
      <c r="O1953" s="298"/>
      <c r="P1953" s="298">
        <v>830</v>
      </c>
      <c r="Q1953" s="298">
        <v>1200</v>
      </c>
      <c r="R1953" s="298"/>
      <c r="S1953" s="302"/>
      <c r="T1953" s="304"/>
      <c r="U1953" s="305" t="s">
        <v>5108</v>
      </c>
      <c r="V1953" s="298" t="s">
        <v>5109</v>
      </c>
      <c r="W1953" s="298" t="s">
        <v>40</v>
      </c>
    </row>
    <row r="1954" s="19" customFormat="1" ht="36" spans="1:23">
      <c r="A1954" s="35">
        <v>1945</v>
      </c>
      <c r="B1954" s="294" t="s">
        <v>5110</v>
      </c>
      <c r="C1954" s="295" t="s">
        <v>31</v>
      </c>
      <c r="D1954" s="70" t="s">
        <v>34</v>
      </c>
      <c r="E1954" s="298" t="s">
        <v>5099</v>
      </c>
      <c r="F1954" s="299">
        <v>44501</v>
      </c>
      <c r="G1954" s="297">
        <v>44531</v>
      </c>
      <c r="H1954" s="298" t="s">
        <v>5091</v>
      </c>
      <c r="I1954" s="301" t="s">
        <v>5111</v>
      </c>
      <c r="J1954" s="298">
        <v>25</v>
      </c>
      <c r="K1954" s="298"/>
      <c r="L1954" s="298"/>
      <c r="M1954" s="298">
        <v>25</v>
      </c>
      <c r="N1954" s="298"/>
      <c r="O1954" s="298">
        <v>1</v>
      </c>
      <c r="P1954" s="298">
        <v>966</v>
      </c>
      <c r="Q1954" s="298">
        <v>3744</v>
      </c>
      <c r="R1954" s="298"/>
      <c r="S1954" s="302"/>
      <c r="T1954" s="304"/>
      <c r="U1954" s="294" t="s">
        <v>5112</v>
      </c>
      <c r="V1954" s="298" t="s">
        <v>39</v>
      </c>
      <c r="W1954" s="298" t="s">
        <v>40</v>
      </c>
    </row>
    <row r="1955" s="19" customFormat="1" ht="31.5" spans="1:23">
      <c r="A1955" s="35">
        <v>1946</v>
      </c>
      <c r="B1955" s="294" t="s">
        <v>5113</v>
      </c>
      <c r="C1955" s="295" t="s">
        <v>32</v>
      </c>
      <c r="D1955" s="70" t="s">
        <v>34</v>
      </c>
      <c r="E1955" s="294" t="s">
        <v>5114</v>
      </c>
      <c r="F1955" s="299">
        <v>44501</v>
      </c>
      <c r="G1955" s="297">
        <v>44531</v>
      </c>
      <c r="H1955" s="298" t="s">
        <v>5091</v>
      </c>
      <c r="I1955" s="298" t="s">
        <v>5115</v>
      </c>
      <c r="J1955" s="298">
        <v>42</v>
      </c>
      <c r="K1955" s="298"/>
      <c r="L1955" s="298"/>
      <c r="M1955" s="298">
        <v>42</v>
      </c>
      <c r="N1955" s="298"/>
      <c r="O1955" s="298"/>
      <c r="P1955" s="298"/>
      <c r="Q1955" s="298"/>
      <c r="R1955" s="298"/>
      <c r="S1955" s="302"/>
      <c r="T1955" s="304"/>
      <c r="U1955" s="307" t="s">
        <v>5116</v>
      </c>
      <c r="V1955" s="298" t="s">
        <v>39</v>
      </c>
      <c r="W1955" s="298" t="s">
        <v>40</v>
      </c>
    </row>
    <row r="1956" s="19" customFormat="1" ht="52.5" spans="1:23">
      <c r="A1956" s="35">
        <v>1947</v>
      </c>
      <c r="B1956" s="294" t="s">
        <v>5117</v>
      </c>
      <c r="C1956" s="295" t="s">
        <v>32</v>
      </c>
      <c r="D1956" s="70" t="s">
        <v>34</v>
      </c>
      <c r="E1956" s="294" t="s">
        <v>5114</v>
      </c>
      <c r="F1956" s="299">
        <v>44501</v>
      </c>
      <c r="G1956" s="297">
        <v>44531</v>
      </c>
      <c r="H1956" s="298" t="s">
        <v>5091</v>
      </c>
      <c r="I1956" s="301" t="s">
        <v>5118</v>
      </c>
      <c r="J1956" s="298">
        <v>15</v>
      </c>
      <c r="K1956" s="298"/>
      <c r="L1956" s="298"/>
      <c r="M1956" s="298">
        <v>15</v>
      </c>
      <c r="N1956" s="298"/>
      <c r="O1956" s="298"/>
      <c r="P1956" s="298"/>
      <c r="Q1956" s="298">
        <v>420</v>
      </c>
      <c r="R1956" s="298"/>
      <c r="S1956" s="302"/>
      <c r="T1956" s="304"/>
      <c r="U1956" s="305" t="s">
        <v>5119</v>
      </c>
      <c r="V1956" s="298" t="s">
        <v>5120</v>
      </c>
      <c r="W1956" s="298" t="s">
        <v>40</v>
      </c>
    </row>
    <row r="1957" s="19" customFormat="1" ht="24" spans="1:23">
      <c r="A1957" s="35">
        <v>1948</v>
      </c>
      <c r="B1957" s="294" t="s">
        <v>5121</v>
      </c>
      <c r="C1957" s="295" t="s">
        <v>32</v>
      </c>
      <c r="D1957" s="70" t="s">
        <v>34</v>
      </c>
      <c r="E1957" s="294" t="s">
        <v>5114</v>
      </c>
      <c r="F1957" s="299">
        <v>44501</v>
      </c>
      <c r="G1957" s="297">
        <v>44531</v>
      </c>
      <c r="H1957" s="298" t="s">
        <v>5091</v>
      </c>
      <c r="I1957" s="298" t="s">
        <v>5122</v>
      </c>
      <c r="J1957" s="298">
        <v>15</v>
      </c>
      <c r="K1957" s="302"/>
      <c r="L1957" s="302"/>
      <c r="M1957" s="298">
        <v>15</v>
      </c>
      <c r="N1957" s="298"/>
      <c r="O1957" s="298"/>
      <c r="P1957" s="298">
        <v>200</v>
      </c>
      <c r="Q1957" s="298">
        <v>800</v>
      </c>
      <c r="R1957" s="298"/>
      <c r="S1957" s="302"/>
      <c r="T1957" s="304"/>
      <c r="U1957" s="294" t="s">
        <v>5123</v>
      </c>
      <c r="V1957" s="298" t="s">
        <v>39</v>
      </c>
      <c r="W1957" s="298" t="s">
        <v>40</v>
      </c>
    </row>
    <row r="1958" s="19" customFormat="1" ht="24" spans="1:23">
      <c r="A1958" s="35">
        <v>1949</v>
      </c>
      <c r="B1958" s="294" t="s">
        <v>5124</v>
      </c>
      <c r="C1958" s="295" t="s">
        <v>32</v>
      </c>
      <c r="D1958" s="70" t="s">
        <v>34</v>
      </c>
      <c r="E1958" s="294" t="s">
        <v>5114</v>
      </c>
      <c r="F1958" s="299">
        <v>44501</v>
      </c>
      <c r="G1958" s="297">
        <v>44531</v>
      </c>
      <c r="H1958" s="298" t="s">
        <v>5091</v>
      </c>
      <c r="I1958" s="298" t="s">
        <v>5125</v>
      </c>
      <c r="J1958" s="298">
        <v>13</v>
      </c>
      <c r="K1958" s="298"/>
      <c r="L1958" s="298"/>
      <c r="M1958" s="298">
        <v>13</v>
      </c>
      <c r="N1958" s="298"/>
      <c r="O1958" s="298"/>
      <c r="P1958" s="298">
        <v>3200</v>
      </c>
      <c r="Q1958" s="298">
        <v>11000</v>
      </c>
      <c r="R1958" s="298"/>
      <c r="S1958" s="302"/>
      <c r="T1958" s="304"/>
      <c r="U1958" s="294" t="s">
        <v>5123</v>
      </c>
      <c r="V1958" s="298" t="s">
        <v>39</v>
      </c>
      <c r="W1958" s="298" t="s">
        <v>40</v>
      </c>
    </row>
    <row r="1959" s="20" customFormat="1" ht="24" spans="1:23">
      <c r="A1959" s="35">
        <v>1950</v>
      </c>
      <c r="B1959" s="36" t="s">
        <v>5126</v>
      </c>
      <c r="C1959" s="36" t="s">
        <v>32</v>
      </c>
      <c r="D1959" s="298" t="s">
        <v>34</v>
      </c>
      <c r="E1959" s="36" t="s">
        <v>420</v>
      </c>
      <c r="F1959" s="37">
        <v>44197</v>
      </c>
      <c r="G1959" s="37">
        <v>44531</v>
      </c>
      <c r="H1959" s="36" t="s">
        <v>5127</v>
      </c>
      <c r="I1959" s="36" t="s">
        <v>5128</v>
      </c>
      <c r="J1959" s="36">
        <v>177</v>
      </c>
      <c r="K1959" s="36"/>
      <c r="L1959" s="36"/>
      <c r="M1959" s="36">
        <v>177</v>
      </c>
      <c r="N1959" s="36"/>
      <c r="O1959" s="36"/>
      <c r="P1959" s="36"/>
      <c r="Q1959" s="36">
        <v>1765</v>
      </c>
      <c r="R1959" s="36"/>
      <c r="S1959" s="36"/>
      <c r="T1959" s="36">
        <v>1765</v>
      </c>
      <c r="U1959" s="36" t="s">
        <v>5129</v>
      </c>
      <c r="V1959" s="298" t="s">
        <v>39</v>
      </c>
      <c r="W1959" s="36" t="s">
        <v>40</v>
      </c>
    </row>
    <row r="1960" s="20" customFormat="1" ht="24" spans="1:23">
      <c r="A1960" s="35">
        <v>1951</v>
      </c>
      <c r="B1960" s="36" t="s">
        <v>5130</v>
      </c>
      <c r="C1960" s="36" t="s">
        <v>32</v>
      </c>
      <c r="D1960" s="298" t="s">
        <v>34</v>
      </c>
      <c r="E1960" s="36" t="s">
        <v>420</v>
      </c>
      <c r="F1960" s="37">
        <v>44197</v>
      </c>
      <c r="G1960" s="37">
        <v>44531</v>
      </c>
      <c r="H1960" s="36" t="s">
        <v>5127</v>
      </c>
      <c r="I1960" s="36" t="s">
        <v>5131</v>
      </c>
      <c r="J1960" s="36">
        <v>952</v>
      </c>
      <c r="K1960" s="36"/>
      <c r="L1960" s="36"/>
      <c r="M1960" s="36">
        <v>952</v>
      </c>
      <c r="N1960" s="36"/>
      <c r="O1960" s="36"/>
      <c r="P1960" s="36"/>
      <c r="Q1960" s="36">
        <v>8788</v>
      </c>
      <c r="R1960" s="36"/>
      <c r="S1960" s="36"/>
      <c r="T1960" s="36">
        <v>8788</v>
      </c>
      <c r="U1960" s="36" t="s">
        <v>5132</v>
      </c>
      <c r="V1960" s="298" t="s">
        <v>39</v>
      </c>
      <c r="W1960" s="36" t="s">
        <v>40</v>
      </c>
    </row>
    <row r="1961" s="20" customFormat="1" ht="24" spans="1:23">
      <c r="A1961" s="35">
        <v>1952</v>
      </c>
      <c r="B1961" s="36" t="s">
        <v>5133</v>
      </c>
      <c r="C1961" s="36" t="s">
        <v>32</v>
      </c>
      <c r="D1961" s="298" t="s">
        <v>34</v>
      </c>
      <c r="E1961" s="36" t="s">
        <v>420</v>
      </c>
      <c r="F1961" s="37">
        <v>44197</v>
      </c>
      <c r="G1961" s="37">
        <v>44531</v>
      </c>
      <c r="H1961" s="36" t="s">
        <v>5127</v>
      </c>
      <c r="I1961" s="36" t="s">
        <v>5134</v>
      </c>
      <c r="J1961" s="36">
        <v>392.6</v>
      </c>
      <c r="K1961" s="36"/>
      <c r="L1961" s="36"/>
      <c r="M1961" s="36">
        <v>392.6</v>
      </c>
      <c r="N1961" s="36"/>
      <c r="O1961" s="36"/>
      <c r="P1961" s="36"/>
      <c r="Q1961" s="36">
        <v>1442</v>
      </c>
      <c r="R1961" s="36"/>
      <c r="S1961" s="36"/>
      <c r="T1961" s="36">
        <v>1442</v>
      </c>
      <c r="U1961" s="36" t="s">
        <v>5135</v>
      </c>
      <c r="V1961" s="298" t="s">
        <v>39</v>
      </c>
      <c r="W1961" s="36" t="s">
        <v>40</v>
      </c>
    </row>
    <row r="1962" s="20" customFormat="1" ht="24" spans="1:23">
      <c r="A1962" s="35">
        <v>1953</v>
      </c>
      <c r="B1962" s="36" t="s">
        <v>5136</v>
      </c>
      <c r="C1962" s="36" t="s">
        <v>32</v>
      </c>
      <c r="D1962" s="298" t="s">
        <v>34</v>
      </c>
      <c r="E1962" s="36" t="s">
        <v>420</v>
      </c>
      <c r="F1962" s="37">
        <v>44197</v>
      </c>
      <c r="G1962" s="37">
        <v>44531</v>
      </c>
      <c r="H1962" s="36" t="s">
        <v>5127</v>
      </c>
      <c r="I1962" s="36" t="s">
        <v>5137</v>
      </c>
      <c r="J1962" s="36">
        <v>262.2</v>
      </c>
      <c r="K1962" s="36"/>
      <c r="L1962" s="36"/>
      <c r="M1962" s="36">
        <v>262.2</v>
      </c>
      <c r="N1962" s="36"/>
      <c r="O1962" s="36"/>
      <c r="P1962" s="36"/>
      <c r="Q1962" s="36">
        <v>1311</v>
      </c>
      <c r="R1962" s="36"/>
      <c r="S1962" s="36"/>
      <c r="T1962" s="36">
        <v>1311</v>
      </c>
      <c r="U1962" s="36" t="s">
        <v>5138</v>
      </c>
      <c r="V1962" s="298" t="s">
        <v>39</v>
      </c>
      <c r="W1962" s="36" t="s">
        <v>40</v>
      </c>
    </row>
    <row r="1963" s="20" customFormat="1" ht="24" spans="1:23">
      <c r="A1963" s="35">
        <v>1954</v>
      </c>
      <c r="B1963" s="36" t="s">
        <v>5139</v>
      </c>
      <c r="C1963" s="36" t="s">
        <v>32</v>
      </c>
      <c r="D1963" s="298" t="s">
        <v>34</v>
      </c>
      <c r="E1963" s="36" t="s">
        <v>420</v>
      </c>
      <c r="F1963" s="37">
        <v>44348</v>
      </c>
      <c r="G1963" s="37">
        <v>44531</v>
      </c>
      <c r="H1963" s="36" t="s">
        <v>5127</v>
      </c>
      <c r="I1963" s="36" t="s">
        <v>5140</v>
      </c>
      <c r="J1963" s="36">
        <v>346.71</v>
      </c>
      <c r="K1963" s="36"/>
      <c r="L1963" s="36"/>
      <c r="M1963" s="36">
        <v>346.71</v>
      </c>
      <c r="N1963" s="36"/>
      <c r="O1963" s="36"/>
      <c r="P1963" s="36"/>
      <c r="Q1963" s="36">
        <v>1000</v>
      </c>
      <c r="R1963" s="36"/>
      <c r="S1963" s="36"/>
      <c r="T1963" s="36">
        <v>1000</v>
      </c>
      <c r="U1963" s="36" t="s">
        <v>5141</v>
      </c>
      <c r="V1963" s="298" t="s">
        <v>39</v>
      </c>
      <c r="W1963" s="36" t="s">
        <v>40</v>
      </c>
    </row>
    <row r="1964" s="20" customFormat="1" ht="24" spans="1:23">
      <c r="A1964" s="35">
        <v>1955</v>
      </c>
      <c r="B1964" s="36" t="s">
        <v>5142</v>
      </c>
      <c r="C1964" s="36" t="s">
        <v>32</v>
      </c>
      <c r="D1964" s="298" t="s">
        <v>34</v>
      </c>
      <c r="E1964" s="36" t="s">
        <v>420</v>
      </c>
      <c r="F1964" s="37">
        <v>44197</v>
      </c>
      <c r="G1964" s="37">
        <v>44531</v>
      </c>
      <c r="H1964" s="36" t="s">
        <v>5143</v>
      </c>
      <c r="I1964" s="36" t="s">
        <v>5144</v>
      </c>
      <c r="J1964" s="36">
        <v>295</v>
      </c>
      <c r="K1964" s="36"/>
      <c r="L1964" s="36"/>
      <c r="M1964" s="36">
        <v>295</v>
      </c>
      <c r="N1964" s="36"/>
      <c r="O1964" s="36"/>
      <c r="P1964" s="36">
        <v>260</v>
      </c>
      <c r="Q1964" s="36">
        <v>910</v>
      </c>
      <c r="R1964" s="36"/>
      <c r="S1964" s="36">
        <v>260</v>
      </c>
      <c r="T1964" s="36">
        <v>910</v>
      </c>
      <c r="U1964" s="36" t="s">
        <v>5145</v>
      </c>
      <c r="V1964" s="298" t="s">
        <v>39</v>
      </c>
      <c r="W1964" s="36" t="s">
        <v>40</v>
      </c>
    </row>
    <row r="1965" s="20" customFormat="1" ht="36" spans="1:23">
      <c r="A1965" s="35">
        <v>1956</v>
      </c>
      <c r="B1965" s="36" t="s">
        <v>5146</v>
      </c>
      <c r="C1965" s="36" t="s">
        <v>32</v>
      </c>
      <c r="D1965" s="298" t="s">
        <v>34</v>
      </c>
      <c r="E1965" s="36" t="s">
        <v>420</v>
      </c>
      <c r="F1965" s="37">
        <v>44197</v>
      </c>
      <c r="G1965" s="37">
        <v>44531</v>
      </c>
      <c r="H1965" s="36" t="s">
        <v>5147</v>
      </c>
      <c r="I1965" s="36" t="s">
        <v>5148</v>
      </c>
      <c r="J1965" s="36">
        <v>613.2546</v>
      </c>
      <c r="K1965" s="36"/>
      <c r="L1965" s="36"/>
      <c r="M1965" s="36">
        <v>613.2546</v>
      </c>
      <c r="N1965" s="36"/>
      <c r="O1965" s="36"/>
      <c r="P1965" s="36">
        <v>613</v>
      </c>
      <c r="Q1965" s="36">
        <v>2150</v>
      </c>
      <c r="R1965" s="36"/>
      <c r="S1965" s="36">
        <v>613</v>
      </c>
      <c r="T1965" s="36">
        <v>2150</v>
      </c>
      <c r="U1965" s="36" t="s">
        <v>5149</v>
      </c>
      <c r="V1965" s="298" t="s">
        <v>5150</v>
      </c>
      <c r="W1965" s="36" t="s">
        <v>40</v>
      </c>
    </row>
    <row r="1966" s="20" customFormat="1" ht="60" spans="1:23">
      <c r="A1966" s="35">
        <v>1957</v>
      </c>
      <c r="B1966" s="109" t="s">
        <v>1027</v>
      </c>
      <c r="C1966" s="110" t="s">
        <v>31</v>
      </c>
      <c r="D1966" s="44" t="s">
        <v>92</v>
      </c>
      <c r="E1966" s="36" t="s">
        <v>420</v>
      </c>
      <c r="F1966" s="37">
        <v>44197</v>
      </c>
      <c r="G1966" s="37">
        <v>44531</v>
      </c>
      <c r="H1966" s="36" t="s">
        <v>5151</v>
      </c>
      <c r="I1966" s="110" t="s">
        <v>5152</v>
      </c>
      <c r="J1966" s="36">
        <v>11000</v>
      </c>
      <c r="K1966" s="36"/>
      <c r="L1966" s="36">
        <v>11000</v>
      </c>
      <c r="M1966" s="36"/>
      <c r="N1966" s="36"/>
      <c r="O1966" s="36">
        <v>100</v>
      </c>
      <c r="P1966" s="36">
        <v>8500</v>
      </c>
      <c r="Q1966" s="36">
        <v>30000</v>
      </c>
      <c r="R1966" s="36">
        <v>50</v>
      </c>
      <c r="S1966" s="36">
        <v>3300</v>
      </c>
      <c r="T1966" s="36">
        <v>12000</v>
      </c>
      <c r="U1966" s="110" t="s">
        <v>5153</v>
      </c>
      <c r="V1966" s="298" t="s">
        <v>39</v>
      </c>
      <c r="W1966" s="41" t="s">
        <v>201</v>
      </c>
    </row>
    <row r="1967" s="20" customFormat="1" ht="36" spans="1:23">
      <c r="A1967" s="35">
        <v>1958</v>
      </c>
      <c r="B1967" s="36" t="s">
        <v>5154</v>
      </c>
      <c r="C1967" s="36" t="s">
        <v>189</v>
      </c>
      <c r="D1967" s="298" t="s">
        <v>34</v>
      </c>
      <c r="E1967" s="36" t="s">
        <v>2115</v>
      </c>
      <c r="F1967" s="37">
        <v>44197</v>
      </c>
      <c r="G1967" s="37">
        <v>44531</v>
      </c>
      <c r="H1967" s="36" t="s">
        <v>5155</v>
      </c>
      <c r="I1967" s="36" t="s">
        <v>5156</v>
      </c>
      <c r="J1967" s="36">
        <v>1000</v>
      </c>
      <c r="K1967" s="36"/>
      <c r="L1967" s="36">
        <v>1000</v>
      </c>
      <c r="M1967" s="36"/>
      <c r="N1967" s="36"/>
      <c r="O1967" s="36"/>
      <c r="P1967" s="36">
        <v>420</v>
      </c>
      <c r="Q1967" s="36">
        <v>1470</v>
      </c>
      <c r="R1967" s="36"/>
      <c r="S1967" s="36">
        <v>420</v>
      </c>
      <c r="T1967" s="36">
        <v>1470</v>
      </c>
      <c r="U1967" s="36" t="s">
        <v>5157</v>
      </c>
      <c r="V1967" s="298" t="s">
        <v>5158</v>
      </c>
      <c r="W1967" s="36" t="s">
        <v>4444</v>
      </c>
    </row>
    <row r="1968" s="21" customFormat="1" ht="12"/>
    <row r="1969" s="21" customFormat="1" ht="12"/>
    <row r="1970" s="21" customFormat="1" ht="12"/>
    <row r="1971" s="21" customFormat="1" ht="12"/>
    <row r="1972" s="21" customFormat="1" ht="12"/>
    <row r="1973" s="21" customFormat="1" ht="12"/>
    <row r="1974" s="21" customFormat="1" ht="12"/>
    <row r="1975" s="21" customFormat="1" ht="12"/>
    <row r="1976" s="21" customFormat="1" ht="12"/>
  </sheetData>
  <autoFilter ref="A5:XEE1967">
    <extLst/>
  </autoFilter>
  <mergeCells count="21">
    <mergeCell ref="A1:W1"/>
    <mergeCell ref="A2:W2"/>
    <mergeCell ref="J3:N3"/>
    <mergeCell ref="O3:T3"/>
    <mergeCell ref="K4:N4"/>
    <mergeCell ref="R4:T4"/>
    <mergeCell ref="A3:A5"/>
    <mergeCell ref="B3:B5"/>
    <mergeCell ref="C3:C5"/>
    <mergeCell ref="D3:D5"/>
    <mergeCell ref="E3:E5"/>
    <mergeCell ref="H3:H5"/>
    <mergeCell ref="I3:I5"/>
    <mergeCell ref="J4:J5"/>
    <mergeCell ref="O4:O5"/>
    <mergeCell ref="P4:P5"/>
    <mergeCell ref="Q4:Q5"/>
    <mergeCell ref="U3:U5"/>
    <mergeCell ref="V3:V5"/>
    <mergeCell ref="W3:W5"/>
    <mergeCell ref="F3:G4"/>
  </mergeCells>
  <conditionalFormatting sqref="I412">
    <cfRule type="cellIs" dxfId="0" priority="30" stopIfTrue="1" operator="equal">
      <formula>0</formula>
    </cfRule>
  </conditionalFormatting>
  <conditionalFormatting sqref="J412:K412">
    <cfRule type="cellIs" dxfId="0" priority="9" stopIfTrue="1" operator="equal">
      <formula>0</formula>
    </cfRule>
  </conditionalFormatting>
  <conditionalFormatting sqref="L412">
    <cfRule type="cellIs" dxfId="0" priority="29" stopIfTrue="1" operator="equal">
      <formula>0</formula>
    </cfRule>
  </conditionalFormatting>
  <conditionalFormatting sqref="U424">
    <cfRule type="cellIs" dxfId="0" priority="27" stopIfTrue="1" operator="equal">
      <formula>0</formula>
    </cfRule>
  </conditionalFormatting>
  <conditionalFormatting sqref="B446">
    <cfRule type="cellIs" dxfId="0" priority="24" stopIfTrue="1" operator="equal">
      <formula>0</formula>
    </cfRule>
    <cfRule type="cellIs" dxfId="0" priority="25" stopIfTrue="1" operator="equal">
      <formula>0</formula>
    </cfRule>
  </conditionalFormatting>
  <conditionalFormatting sqref="E446">
    <cfRule type="cellIs" dxfId="0" priority="23" stopIfTrue="1" operator="equal">
      <formula>0</formula>
    </cfRule>
  </conditionalFormatting>
  <conditionalFormatting sqref="U456">
    <cfRule type="cellIs" dxfId="0" priority="22" stopIfTrue="1" operator="equal">
      <formula>0</formula>
    </cfRule>
  </conditionalFormatting>
  <conditionalFormatting sqref="U457">
    <cfRule type="cellIs" dxfId="0" priority="21" stopIfTrue="1" operator="equal">
      <formula>0</formula>
    </cfRule>
  </conditionalFormatting>
  <conditionalFormatting sqref="U472">
    <cfRule type="cellIs" dxfId="0" priority="20" stopIfTrue="1" operator="equal">
      <formula>0</formula>
    </cfRule>
  </conditionalFormatting>
  <conditionalFormatting sqref="U473">
    <cfRule type="cellIs" dxfId="0" priority="19" stopIfTrue="1" operator="equal">
      <formula>0</formula>
    </cfRule>
  </conditionalFormatting>
  <conditionalFormatting sqref="U474">
    <cfRule type="cellIs" dxfId="0" priority="18" stopIfTrue="1" operator="equal">
      <formula>0</formula>
    </cfRule>
  </conditionalFormatting>
  <conditionalFormatting sqref="U488">
    <cfRule type="cellIs" dxfId="0" priority="17" stopIfTrue="1" operator="equal">
      <formula>0</formula>
    </cfRule>
  </conditionalFormatting>
  <conditionalFormatting sqref="U489">
    <cfRule type="cellIs" dxfId="0" priority="16" stopIfTrue="1" operator="equal">
      <formula>0</formula>
    </cfRule>
  </conditionalFormatting>
  <conditionalFormatting sqref="U495">
    <cfRule type="cellIs" dxfId="0" priority="15" stopIfTrue="1" operator="equal">
      <formula>0</formula>
    </cfRule>
  </conditionalFormatting>
  <conditionalFormatting sqref="U496">
    <cfRule type="cellIs" dxfId="0" priority="14" stopIfTrue="1" operator="equal">
      <formula>0</formula>
    </cfRule>
  </conditionalFormatting>
  <conditionalFormatting sqref="U497">
    <cfRule type="cellIs" dxfId="0" priority="13" stopIfTrue="1" operator="equal">
      <formula>0</formula>
    </cfRule>
  </conditionalFormatting>
  <conditionalFormatting sqref="U498">
    <cfRule type="cellIs" dxfId="0" priority="12" stopIfTrue="1" operator="equal">
      <formula>0</formula>
    </cfRule>
  </conditionalFormatting>
  <conditionalFormatting sqref="U508">
    <cfRule type="cellIs" dxfId="0" priority="11" stopIfTrue="1" operator="equal">
      <formula>0</formula>
    </cfRule>
  </conditionalFormatting>
  <conditionalFormatting sqref="U509">
    <cfRule type="cellIs" dxfId="0" priority="10" stopIfTrue="1" operator="equal">
      <formula>0</formula>
    </cfRule>
  </conditionalFormatting>
  <conditionalFormatting sqref="U1677">
    <cfRule type="cellIs" dxfId="1" priority="2" stopIfTrue="1" operator="equal">
      <formula>0</formula>
    </cfRule>
  </conditionalFormatting>
  <conditionalFormatting sqref="U1678">
    <cfRule type="cellIs" dxfId="1" priority="1" stopIfTrue="1" operator="equal">
      <formula>0</formula>
    </cfRule>
  </conditionalFormatting>
  <conditionalFormatting sqref="B1798">
    <cfRule type="cellIs" dxfId="0" priority="5" stopIfTrue="1" operator="equal">
      <formula>0</formula>
    </cfRule>
    <cfRule type="cellIs" dxfId="0" priority="6" stopIfTrue="1" operator="equal">
      <formula>0</formula>
    </cfRule>
  </conditionalFormatting>
  <conditionalFormatting sqref="E1798">
    <cfRule type="cellIs" dxfId="0" priority="3" stopIfTrue="1" operator="equal">
      <formula>0</formula>
    </cfRule>
  </conditionalFormatting>
  <conditionalFormatting sqref="B1799:B1800">
    <cfRule type="cellIs" dxfId="0" priority="7" stopIfTrue="1" operator="equal">
      <formula>0</formula>
    </cfRule>
    <cfRule type="cellIs" dxfId="0" priority="8" stopIfTrue="1" operator="equal">
      <formula>0</formula>
    </cfRule>
  </conditionalFormatting>
  <conditionalFormatting sqref="E1799:E1800">
    <cfRule type="cellIs" dxfId="0" priority="4" stopIfTrue="1" operator="equal">
      <formula>0</formula>
    </cfRule>
  </conditionalFormatting>
  <conditionalFormatting sqref="U412:U423">
    <cfRule type="cellIs" dxfId="0" priority="28" stopIfTrue="1" operator="equal">
      <formula>0</formula>
    </cfRule>
  </conditionalFormatting>
  <conditionalFormatting sqref="M412 S412:T412">
    <cfRule type="cellIs" dxfId="0" priority="26" stopIfTrue="1" operator="equal">
      <formula>0</formula>
    </cfRule>
  </conditionalFormatting>
  <dataValidations count="7">
    <dataValidation allowBlank="1" showInputMessage="1" showErrorMessage="1" error="请从下拉菜单中选择" prompt="请从下拉菜单中选择，不能手工录入" sqref="D6 E6 J6:N6 B10 E10 E21 E22 E26 E31 E35 E38 E39 E40 E44 E47 E50 E53 E54 E55 E58 E59 E60 E61 E62 E66 E67 E70 E71 E72 E73 E76 E77 E84 E93 E94 E97 E111 E112 E113 E114 E116 E117 B118 E118 B119 E119 B122 E122 B123 E123 E128 E129 E132 B139 E139 E194 E201 B202 E202 E203 B204 E204 E205 E206 B207 E207 B208 E208 B210 E210 B215 E215 B216 E216 E370 E371 E372 E374 E376 E379 E382 E457 I457 E472 E497 E498 E506 E507 B595 E595 E596 E597 E709 E710 E865 E866 E867 E871 E872 E876 E894 E900 E901 E902 E905 E906 E907 E910 E915 E916 E917 E918 E919 E920 E923 E924 E925 E926 E927 E928 E929 E930 E931 E932 E987 E988 E1158 E1220 E1221 E1223 E1230 E1231 E1235 E1249 E1545 E1546 E1547 E1548 E1549 E1552 E1555 E1556 E1557 E1558 E1566 E1567 E1568 E1569 E1581 E1582 E1583 E1584 E1592 E1593 E1594 E1595 E1600 E1601 E1602 E1603 E1604 E1605 E1606 E1607 E1608 E1612 E1646 E1647 E1649 E1651 E1652 E1666 E1741 E1742 E1743 E1744 E1745 E1746 E1747 E1749 E1754 E1758 E1759 E1760 E1763 E1783 E1785 E1786 E1787 E1809 E1827 E1834 E1835 E1836 E1837 E1838 E1848 E1849 E1850 E1907 B120:B121 B211:B212 D7:D9 E7:E9 E13:E14 E15:E17 E18:E19 E23:E25 E27:E28 E29:E30 E32:E34 E36:E37 E41:E43 E45:E46 E51:E52 E56:E57 E63:E65 E68:E69 E74:E75 E95:E96 E120:E121 E124:E127 E130:E131 E211:E212 E213:E214 E220:E221 E412:E414 E415:E416 E417:E419 E420:E423 E495:E496 E903:E904 E908:E909 E911:E914 E921:E922 E1118:E1143 E1144:E1150 E1151:E1153 E1154:E1157 E1159:E1162 E1163:E1173 E1174:E1187 E1188:E1196 E1197:E1205 E1206:E1208 E1209:E1214 E1215:E1219 E1226:E1227 E1228:E1229 E1233:E1234 E1236:E1237 E1238:E1248 E1250:E1252 E1253:E1256 E1257:E1261 E1262:E1266 E1267:E1269 E1270:E1271 E1550:E1551 E1553:E1554 E1559:E1560 E1561:E1565 E1572:E1573 E1574:E1580 E1585:E1591 E1597:E1599 E1819:E1826 E1828:E1833 I1830:I1833 J7:J9"/>
    <dataValidation type="list" allowBlank="1" showInputMessage="1" showErrorMessage="1" sqref="D1545">
      <formula1>"新建,改建,扩建,迁建,恢复"</formula1>
    </dataValidation>
    <dataValidation type="list" allowBlank="1" showInputMessage="1" showErrorMessage="1" prompt="产业扶贫,基本公共服务" sqref="C1545">
      <formula1>"产业扶贫,基本公共服务"</formula1>
    </dataValidation>
    <dataValidation allowBlank="1" showInputMessage="1" showErrorMessage="1" prompt="产业扶贫,基本公共服务" sqref="B41"/>
    <dataValidation type="list" allowBlank="1" showInputMessage="1" showErrorMessage="1" sqref="D10 D22 D23 D29 D30 D31 D32 D33 D34 D35 D36 D37 D38 D39 D40 D48 D62 D65 D66 D67 D68 D69 D70 D71 D73 D76 D77 D78 D111 D112 D113 D114 D116 D117 D118 D119 D120 D121 D122 D123 D124 D125 D126 D127 D128 D129 D132 D139 D140 D164 D165 D168 D169 D170 D171 D172 D173 D174 D175 D176 D177 D178 D179 D180 D183 D184 D185 D186 D187 D188 D189 D190 D191 D192 D193 D196 D197 D202 D207 D208 D209 D210 D215 D216 D217 D222 D223 D224 D252 D259 D262 D263 D264 D266 D267 D268 D269 D290 D321 D579 D580 D581 D585 D586 D589 D729 D733 D738 D746 D757 D761 D765 D773 D779 D780 D791 D801 D1543 D1544 D1747 D1770 D1778 D1779 D1780 D1785 D1786 D1787 D1798 D1799 D1800 D1827 D1834 D1835 D1836 D1837 D1838 D1966 D18:D19 D24:D25 D42:D43 D63:D64 D74:D75 D130:D131 D166:D167 D181:D182 D203:D204 D211:D212 D213:D214 D218:D219 D220:D221 D250:D251 D260:D261 D270:D271 D285:D286 D287:D289 D291:D292 D322:D520 D582:D584 D587:D588 D711:D728 D766:D772 D774:D778 D781:D790 D792:D798 D799:D800 D826:D831 D1748:D1765 D1766:D1769 D1771:D1774 D1775:D1777 D1788:D1795 D1796:D1797 D1824:D1826 D1828:D1833">
      <formula1>"新建,改建,扩建,迁建,恢复"</formula1>
    </dataValidation>
    <dataValidation type="list" allowBlank="1" showInputMessage="1" showErrorMessage="1" prompt="请从下拉菜单中选择，不能手工录入" sqref="B455 B463 B464 B465 B466 B467 B475 B476 B477 B486 B503 B513 B514 B1886 B1927 B1928 B1936 B1939 B510:B512">
      <formula1>INDIRECT($B455)</formula1>
    </dataValidation>
    <dataValidation allowBlank="1" showInputMessage="1" showErrorMessage="1" sqref="C1558 C1566 C1567 C1568 C1569 C1570 C1571 C1581 C1582 C1583 C1592 C1593 C1594 C1595 C1596 C1600 C1601 C1602 C1603 C1606 C1607 C1608 C1612 C1613 C1614 C1615 C1616 C1617 C1618 C1619 C1623 C1624 C1625 C1626 C1627 C1628 C1637 C1640 C1643 C1644 C1645 C1646 C1647 C1648 C1649 C1650 C1651 C1652 C1653 C1547:C1557 C1559:C1560 C1561:C1563 C1564:C1565 C1572:C1573 C1574:C1580 C1584:C1591 C1597:C1599 C1604:C1605 C1609:C1611 C1620:C1622 C1629:C1636 C1638:C1639 C1641:C1642 C1654:C1689"/>
  </dataValidations>
  <pageMargins left="0.196527777777778" right="0.196527777777778" top="0.393055555555556" bottom="0.393055555555556" header="0.5" footer="0.5"/>
  <pageSetup paperSize="9" scale="66" orientation="landscape" horizontalDpi="600"/>
  <headerFooter>
    <oddHeader>&amp;R第 &amp;P 页，共 &amp;N 页</oddHeader>
  </headerFooter>
</worksheet>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1</vt:i4>
      </vt:variant>
    </vt:vector>
  </HeadingPairs>
  <TitlesOfParts>
    <vt:vector size="1" baseType="lpstr">
      <vt:lpstr>部门审核上报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dcterms:created xsi:type="dcterms:W3CDTF">2018-04-28T01:42:00Z</dcterms:created>
  <cp:lastPrinted>2018-06-11T00:10:00Z</cp:lastPrinted>
  <dcterms:modified xsi:type="dcterms:W3CDTF">2021-11-19T08:48:33Z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KSORubyTemplateID">
    <vt:lpwstr>11</vt:lpwstr>
  </property>
  <property fmtid="{D5CDD505-2E9C-101B-9397-08002B2CF9AE}" pid="4" name="ICV">
    <vt:lpwstr>2D0ABF3F8B114585A9410AAD39DC8A88</vt:lpwstr>
  </property>
</Properties>
</file>